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charts/chart11.xml" ContentType="application/vnd.openxmlformats-officedocument.drawingml.chart+xml"/>
  <Override PartName="/xl/drawings/drawing12.xml" ContentType="application/vnd.openxmlformats-officedocument.drawing+xml"/>
  <Override PartName="/xl/charts/chart1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14.xml" ContentType="application/vnd.openxmlformats-officedocument.drawing+xml"/>
  <Override PartName="/xl/charts/chart16.xml" ContentType="application/vnd.openxmlformats-officedocument.drawingml.chart+xml"/>
  <Override PartName="/xl/drawings/drawing15.xml" ContentType="application/vnd.openxmlformats-officedocument.drawing+xml"/>
  <Override PartName="/xl/charts/chart17.xml" ContentType="application/vnd.openxmlformats-officedocument.drawingml.chart+xml"/>
  <Override PartName="/xl/drawings/drawing16.xml" ContentType="application/vnd.openxmlformats-officedocument.drawing+xml"/>
  <Override PartName="/xl/charts/chart18.xml" ContentType="application/vnd.openxmlformats-officedocument.drawingml.chart+xml"/>
  <Override PartName="/xl/drawings/drawing17.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18.xml" ContentType="application/vnd.openxmlformats-officedocument.drawing+xml"/>
  <Override PartName="/xl/charts/chart22.xml" ContentType="application/vnd.openxmlformats-officedocument.drawingml.chart+xml"/>
  <Override PartName="/xl/charts/style1.xml" ContentType="application/vnd.ms-office.chartstyle+xml"/>
  <Override PartName="/xl/charts/colors1.xml" ContentType="application/vnd.ms-office.chartcolorstyle+xml"/>
  <Override PartName="/xl/charts/chart23.xml" ContentType="application/vnd.openxmlformats-officedocument.drawingml.chart+xml"/>
  <Override PartName="/xl/charts/style2.xml" ContentType="application/vnd.ms-office.chartstyle+xml"/>
  <Override PartName="/xl/charts/colors2.xml" ContentType="application/vnd.ms-office.chartcolorstyle+xml"/>
  <Override PartName="/xl/charts/chart24.xml" ContentType="application/vnd.openxmlformats-officedocument.drawingml.chart+xml"/>
  <Override PartName="/xl/charts/style3.xml" ContentType="application/vnd.ms-office.chartstyle+xml"/>
  <Override PartName="/xl/charts/colors3.xml" ContentType="application/vnd.ms-office.chartcolorstyle+xml"/>
  <Override PartName="/xl/charts/chart2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9.xml" ContentType="application/vnd.openxmlformats-officedocument.drawing+xml"/>
  <Override PartName="/xl/charts/chart26.xml" ContentType="application/vnd.openxmlformats-officedocument.drawingml.chart+xml"/>
  <Override PartName="/xl/charts/style5.xml" ContentType="application/vnd.ms-office.chartstyle+xml"/>
  <Override PartName="/xl/charts/colors5.xml" ContentType="application/vnd.ms-office.chartcolorstyle+xml"/>
  <Override PartName="/xl/charts/chart27.xml" ContentType="application/vnd.openxmlformats-officedocument.drawingml.chart+xml"/>
  <Override PartName="/xl/charts/style6.xml" ContentType="application/vnd.ms-office.chartstyle+xml"/>
  <Override PartName="/xl/charts/colors6.xml" ContentType="application/vnd.ms-office.chartcolorstyle+xml"/>
  <Override PartName="/xl/charts/chart2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1.xml" ContentType="application/vnd.openxmlformats-officedocument.drawing+xml"/>
  <Override PartName="/xl/charts/chart3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2.xml" ContentType="application/vnd.openxmlformats-officedocument.drawing+xml"/>
  <Override PartName="/xl/charts/chart3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3.xml" ContentType="application/vnd.openxmlformats-officedocument.drawing+xml"/>
  <Override PartName="/xl/charts/chart3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4.xml" ContentType="application/vnd.openxmlformats-officedocument.drawing+xml"/>
  <Override PartName="/xl/charts/chart33.xml" ContentType="application/vnd.openxmlformats-officedocument.drawingml.chart+xml"/>
  <Override PartName="/xl/charts/style12.xml" ContentType="application/vnd.ms-office.chartstyle+xml"/>
  <Override PartName="/xl/charts/colors12.xml" ContentType="application/vnd.ms-office.chartcolorstyle+xml"/>
  <Override PartName="/xl/charts/chart34.xml" ContentType="application/vnd.openxmlformats-officedocument.drawingml.chart+xml"/>
  <Override PartName="/xl/charts/style13.xml" ContentType="application/vnd.ms-office.chartstyle+xml"/>
  <Override PartName="/xl/charts/colors13.xml" ContentType="application/vnd.ms-office.chartcolorstyle+xml"/>
  <Override PartName="/xl/charts/chart3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5.xml" ContentType="application/vnd.openxmlformats-officedocument.drawing+xml"/>
  <Override PartName="/xl/charts/chart3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6.xml" ContentType="application/vnd.openxmlformats-officedocument.drawing+xml"/>
  <Override PartName="/xl/charts/chart3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7.xml" ContentType="application/vnd.openxmlformats-officedocument.drawing+xml"/>
  <Override PartName="/xl/charts/chart38.xml" ContentType="application/vnd.openxmlformats-officedocument.drawingml.chart+xml"/>
  <Override PartName="/xl/drawings/drawing28.xml" ContentType="application/vnd.openxmlformats-officedocument.drawing+xml"/>
  <Override PartName="/xl/charts/chart39.xml" ContentType="application/vnd.openxmlformats-officedocument.drawingml.chart+xml"/>
  <Override PartName="/xl/drawings/drawing29.xml" ContentType="application/vnd.openxmlformats-officedocument.drawing+xml"/>
  <Override PartName="/xl/charts/chart40.xml" ContentType="application/vnd.openxmlformats-officedocument.drawingml.chart+xml"/>
  <Override PartName="/xl/drawings/drawing30.xml" ContentType="application/vnd.openxmlformats-officedocument.drawing+xml"/>
  <Override PartName="/xl/charts/chart41.xml" ContentType="application/vnd.openxmlformats-officedocument.drawingml.chart+xml"/>
  <Override PartName="/xl/charts/style17.xml" ContentType="application/vnd.ms-office.chartstyle+xml"/>
  <Override PartName="/xl/charts/colors17.xml" ContentType="application/vnd.ms-office.chartcolorstyle+xml"/>
  <Override PartName="/xl/charts/chart42.xml" ContentType="application/vnd.openxmlformats-officedocument.drawingml.chart+xml"/>
  <Override PartName="/xl/charts/style18.xml" ContentType="application/vnd.ms-office.chartstyle+xml"/>
  <Override PartName="/xl/charts/colors18.xml" ContentType="application/vnd.ms-office.chartcolorstyle+xml"/>
  <Override PartName="/xl/charts/chart43.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1.xml" ContentType="application/vnd.openxmlformats-officedocument.drawing+xml"/>
  <Override PartName="/xl/charts/chart44.xml" ContentType="application/vnd.openxmlformats-officedocument.drawingml.chart+xml"/>
  <Override PartName="/xl/drawings/drawing32.xml" ContentType="application/vnd.openxmlformats-officedocument.drawing+xml"/>
  <Override PartName="/xl/charts/chart45.xml" ContentType="application/vnd.openxmlformats-officedocument.drawingml.chart+xml"/>
  <Override PartName="/xl/drawings/drawing33.xml" ContentType="application/vnd.openxmlformats-officedocument.drawing+xml"/>
  <Override PartName="/xl/charts/chart46.xml" ContentType="application/vnd.openxmlformats-officedocument.drawingml.chart+xml"/>
  <Override PartName="/xl/drawings/drawing34.xml" ContentType="application/vnd.openxmlformats-officedocument.drawing+xml"/>
  <Override PartName="/xl/charts/chart47.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5.xml" ContentType="application/vnd.openxmlformats-officedocument.drawing+xml"/>
  <Override PartName="/xl/charts/chart48.xml" ContentType="application/vnd.openxmlformats-officedocument.drawingml.chart+xml"/>
  <Override PartName="/xl/drawings/drawing36.xml" ContentType="application/vnd.openxmlformats-officedocument.drawing+xml"/>
  <Override PartName="/xl/charts/chart4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7.xml" ContentType="application/vnd.openxmlformats-officedocument.drawing+xml"/>
  <Override PartName="/xl/charts/chart5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8.xml" ContentType="application/vnd.openxmlformats-officedocument.drawing+xml"/>
  <Override PartName="/xl/charts/chart5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9.xml" ContentType="application/vnd.openxmlformats-officedocument.drawing+xml"/>
  <Override PartName="/xl/charts/chart5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0.xml" ContentType="application/vnd.openxmlformats-officedocument.drawing+xml"/>
  <Override PartName="/xl/charts/chart5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1.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karti\Downloads\"/>
    </mc:Choice>
  </mc:AlternateContent>
  <xr:revisionPtr revIDLastSave="0" documentId="13_ncr:1_{6C516DAC-AF52-4733-80D1-0B548624185E}" xr6:coauthVersionLast="46" xr6:coauthVersionMax="46" xr10:uidLastSave="{00000000-0000-0000-0000-000000000000}"/>
  <bookViews>
    <workbookView xWindow="-120" yWindow="-120" windowWidth="29040" windowHeight="15840" firstSheet="46" activeTab="55" xr2:uid="{00000000-000D-0000-FFFF-FFFF00000000}"/>
  </bookViews>
  <sheets>
    <sheet name="Mean_Difference" sheetId="22" r:id="rId1"/>
    <sheet name="VIX_correlations" sheetId="32" r:id="rId2"/>
    <sheet name="Equity_VIX" sheetId="1" r:id="rId3"/>
    <sheet name="Bond_VIX" sheetId="13" r:id="rId4"/>
    <sheet name="REITs_VIX" sheetId="12" r:id="rId5"/>
    <sheet name="TED_Correlations" sheetId="37" r:id="rId6"/>
    <sheet name="Equity_TED" sheetId="2" r:id="rId7"/>
    <sheet name="Bond_TED" sheetId="14" r:id="rId8"/>
    <sheet name="REITs_TED" sheetId="15" r:id="rId9"/>
    <sheet name="Bear-Bull_Correlations" sheetId="42" r:id="rId10"/>
    <sheet name="Equity_Bear-Bull" sheetId="18" r:id="rId11"/>
    <sheet name="Bond_Bear-Bull" sheetId="17" r:id="rId12"/>
    <sheet name="REITs_Bear-Bull" sheetId="16" r:id="rId13"/>
    <sheet name="Equities_Returns_Mean" sheetId="3" r:id="rId14"/>
    <sheet name="Bond_Returns_Mean" sheetId="4" r:id="rId15"/>
    <sheet name="REITs_Returns_mean" sheetId="5" r:id="rId16"/>
    <sheet name="RHS correlations" sheetId="47" r:id="rId17"/>
    <sheet name="Panel Regressions- Full Sample" sheetId="48" r:id="rId18"/>
    <sheet name="Panel Regressions- Dev vs Emerg" sheetId="50" r:id="rId19"/>
    <sheet name="Panel Regresssions- pre vs post" sheetId="51" r:id="rId20"/>
    <sheet name="GARCH vs Correlation 3 assets" sheetId="55" r:id="rId21"/>
    <sheet name="Equity Trend Val Wgt" sheetId="56" r:id="rId22"/>
    <sheet name="Bond Trend Val Wgt" sheetId="57" r:id="rId23"/>
    <sheet name="REIT trend Val Wgt" sheetId="58" r:id="rId24"/>
    <sheet name="Equity to GDP per capita" sheetId="59" r:id="rId25"/>
    <sheet name="Sheet5" sheetId="60" r:id="rId26"/>
    <sheet name="Panel Regress (Extra1)" sheetId="61" r:id="rId27"/>
    <sheet name="Panel Regrss (Extra 2)" sheetId="62" r:id="rId28"/>
    <sheet name="Panel Regress (extra 3)" sheetId="63" r:id="rId29"/>
    <sheet name="Panel Regress (extra 4)" sheetId="64" r:id="rId30"/>
    <sheet name="Panel Regress (extra 5)" sheetId="65" r:id="rId31"/>
    <sheet name="Panel Regress (extra 6)" sheetId="66" r:id="rId32"/>
    <sheet name="Panel Regress (extra 7(" sheetId="71" r:id="rId33"/>
    <sheet name="Panel Regress (extra 8)" sheetId="72" r:id="rId34"/>
    <sheet name="Panel Regress (extra 9)" sheetId="73" r:id="rId35"/>
    <sheet name="panel regress (extra10)" sheetId="74" r:id="rId36"/>
    <sheet name="panel regress (extra 11)" sheetId="80" r:id="rId37"/>
    <sheet name="panel regress (extra 12)" sheetId="81" r:id="rId38"/>
    <sheet name="Tab 7 Global Regressions" sheetId="82" r:id="rId39"/>
    <sheet name="Pan Regr (country Internet pc d" sheetId="83" r:id="rId40"/>
    <sheet name="pan regr country internet emerg" sheetId="84" r:id="rId41"/>
    <sheet name="pan regr ctry internet pre2000" sheetId="85" r:id="rId42"/>
    <sheet name="Pan Reg country emerg  full" sheetId="87" r:id="rId43"/>
    <sheet name="Pan Reg full pre2000" sheetId="88" r:id="rId44"/>
    <sheet name="literature" sheetId="94" r:id="rId45"/>
    <sheet name="geog emerg vs frontier" sheetId="95" r:id="rId46"/>
    <sheet name="Value Weigted Equity" sheetId="115" r:id="rId47"/>
    <sheet name="cohort members. Tab 1" sheetId="44" r:id="rId48"/>
    <sheet name="trend tstat. Tab 2" sheetId="45" r:id="rId49"/>
    <sheet name="Tab 3" sheetId="107" r:id="rId50"/>
    <sheet name="Tab 4" sheetId="108" r:id="rId51"/>
    <sheet name="RHS variables. Tab 5" sheetId="49" r:id="rId52"/>
    <sheet name="Tab 6" sheetId="113" r:id="rId53"/>
    <sheet name="Tab 7" sheetId="89" r:id="rId54"/>
    <sheet name="Tab 8 " sheetId="90" r:id="rId55"/>
    <sheet name="Tab 9" sheetId="86" r:id="rId56"/>
    <sheet name="Tab 10" sheetId="110" r:id="rId57"/>
    <sheet name="Figure 1 &amp; Figure 2" sheetId="98" r:id="rId58"/>
    <sheet name="Figure 3" sheetId="100" r:id="rId59"/>
    <sheet name="Figure 4 Equity" sheetId="101" r:id="rId60"/>
    <sheet name="Figure 4 Bond" sheetId="102" r:id="rId61"/>
    <sheet name="Figure 4 REIT" sheetId="103" r:id="rId62"/>
    <sheet name="Figure 5" sheetId="104" r:id="rId63"/>
    <sheet name="Figure 6" sheetId="105" r:id="rId64"/>
    <sheet name="Appendix Fig 1" sheetId="111" r:id="rId65"/>
    <sheet name="Appendix Fig 2" sheetId="112" r:id="rId66"/>
    <sheet name="Equity_NBER. Appen Fig 3" sheetId="9" r:id="rId67"/>
    <sheet name="Bond_NBER. Appen Fig 3" sheetId="10" r:id="rId68"/>
    <sheet name="REIT_NBER. Appen Fig 3" sheetId="11" r:id="rId69"/>
    <sheet name="Appen Tab 4" sheetId="96" r:id="rId70"/>
    <sheet name="Appen Tab 5" sheetId="97" r:id="rId71"/>
    <sheet name="Appedix Fig 4" sheetId="116" r:id="rId72"/>
    <sheet name="Rawreturns_Corr.Appendix Fig 1" sheetId="27" r:id="rId73"/>
    <sheet name="Equity_StdDev" sheetId="25" r:id="rId74"/>
    <sheet name="Bond_StdDev" sheetId="24" r:id="rId75"/>
    <sheet name="REIT_StdDev" sheetId="23" r:id="rId76"/>
    <sheet name="cohort-equity" sheetId="6" r:id="rId77"/>
    <sheet name="cohort-bond" sheetId="7" r:id="rId78"/>
    <sheet name="cohort-reits" sheetId="8" r:id="rId79"/>
    <sheet name="Equity_Trend" sheetId="21" r:id="rId80"/>
    <sheet name="Bond_Trend" sheetId="20" r:id="rId81"/>
    <sheet name="REIT_Trend" sheetId="19" r:id="rId82"/>
    <sheet name="3Assets_Trend" sheetId="43" r:id="rId83"/>
    <sheet name="Across_Assets" sheetId="46" r:id="rId84"/>
  </sheets>
  <externalReferences>
    <externalReference r:id="rId85"/>
    <externalReference r:id="rId86"/>
  </externalReferences>
  <definedNames>
    <definedName name="section" localSheetId="48">'trend tstat. Tab 2'!$C$148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9" i="27" l="1"/>
  <c r="D98" i="27" s="1"/>
  <c r="B99" i="27"/>
  <c r="D97" i="27" s="1"/>
  <c r="B98" i="27"/>
  <c r="C97" i="27" s="1"/>
  <c r="C93" i="27"/>
  <c r="D92" i="27" s="1"/>
  <c r="B93" i="27"/>
  <c r="D91" i="27" s="1"/>
  <c r="B92" i="27"/>
  <c r="C91" i="27" s="1"/>
  <c r="C87" i="27"/>
  <c r="D86" i="27" s="1"/>
  <c r="B87" i="27"/>
  <c r="D85" i="27" s="1"/>
  <c r="B86" i="27"/>
  <c r="C85" i="27" s="1"/>
  <c r="C81" i="27"/>
  <c r="D80" i="27" s="1"/>
  <c r="B81" i="27"/>
  <c r="D79" i="27" s="1"/>
  <c r="B80" i="27"/>
  <c r="C79" i="27" s="1"/>
  <c r="C74" i="27"/>
  <c r="D73" i="27" s="1"/>
  <c r="B74" i="27"/>
  <c r="D72" i="27" s="1"/>
  <c r="B73" i="27"/>
  <c r="C72" i="27" s="1"/>
  <c r="C68" i="27"/>
  <c r="D67" i="27" s="1"/>
  <c r="B68" i="27"/>
  <c r="D66" i="27" s="1"/>
  <c r="B67" i="27"/>
  <c r="C66" i="27" s="1"/>
  <c r="C62" i="27"/>
  <c r="D61" i="27" s="1"/>
  <c r="B62" i="27"/>
  <c r="D60" i="27" s="1"/>
  <c r="B61" i="27"/>
  <c r="C60" i="27" s="1"/>
  <c r="C56" i="27"/>
  <c r="D55" i="27" s="1"/>
  <c r="B56" i="27"/>
  <c r="D54" i="27" s="1"/>
  <c r="B55" i="27"/>
  <c r="C54" i="27" s="1"/>
  <c r="C49" i="27"/>
  <c r="D48" i="27" s="1"/>
  <c r="B49" i="27"/>
  <c r="D47" i="27" s="1"/>
  <c r="B48" i="27"/>
  <c r="C47" i="27" s="1"/>
  <c r="C43" i="27"/>
  <c r="D42" i="27" s="1"/>
  <c r="B43" i="27"/>
  <c r="D41" i="27" s="1"/>
  <c r="B42" i="27"/>
  <c r="C41" i="27" s="1"/>
  <c r="D36" i="27"/>
  <c r="D35" i="27"/>
  <c r="C35" i="27"/>
  <c r="C37" i="27"/>
  <c r="B37" i="27"/>
  <c r="B36" i="27"/>
  <c r="C31" i="27"/>
  <c r="D30" i="27" s="1"/>
  <c r="B31" i="27"/>
  <c r="D29" i="27" s="1"/>
  <c r="B30" i="27"/>
  <c r="C29" i="27" s="1"/>
  <c r="N29" i="8" l="1"/>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3" i="8"/>
  <c r="N4" i="8"/>
  <c r="N5" i="8"/>
  <c r="N6" i="8"/>
  <c r="N7" i="8"/>
  <c r="N8" i="8"/>
  <c r="N9" i="8"/>
  <c r="N10" i="8"/>
  <c r="N11" i="8"/>
  <c r="N12" i="8"/>
  <c r="N13" i="8"/>
  <c r="N14" i="8"/>
  <c r="N15" i="8"/>
  <c r="N16" i="8"/>
  <c r="N17" i="8"/>
  <c r="N18" i="8"/>
  <c r="N19" i="8"/>
  <c r="N20" i="8"/>
  <c r="N21" i="8"/>
  <c r="N22" i="8"/>
  <c r="N23" i="8"/>
  <c r="N24" i="8"/>
  <c r="N25" i="8"/>
  <c r="N26" i="8"/>
  <c r="N27" i="8"/>
  <c r="N28" i="8"/>
  <c r="N2"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3" i="8"/>
  <c r="B4" i="8"/>
  <c r="B5" i="8"/>
  <c r="B6" i="8"/>
  <c r="B7" i="8"/>
  <c r="B8" i="8"/>
  <c r="B9" i="8"/>
  <c r="B10" i="8"/>
  <c r="B11" i="8"/>
  <c r="B12" i="8"/>
  <c r="B13" i="8"/>
  <c r="B14" i="8"/>
  <c r="B15" i="8"/>
  <c r="B16" i="8"/>
  <c r="B17" i="8"/>
  <c r="B18" i="8"/>
  <c r="B19" i="8"/>
  <c r="B20" i="8"/>
  <c r="B21" i="8"/>
  <c r="B22" i="8"/>
  <c r="B23" i="8"/>
  <c r="B24" i="8"/>
  <c r="B25" i="8"/>
  <c r="B26" i="8"/>
  <c r="B27" i="8"/>
  <c r="B28" i="8"/>
  <c r="B2" i="8"/>
  <c r="AI3" i="7"/>
  <c r="AI4" i="7"/>
  <c r="AI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104" i="7"/>
  <c r="AI105" i="7"/>
  <c r="AI106" i="7"/>
  <c r="AI107" i="7"/>
  <c r="AI108" i="7"/>
  <c r="AI109" i="7"/>
  <c r="AI110" i="7"/>
  <c r="AI111" i="7"/>
  <c r="AI112" i="7"/>
  <c r="AI113" i="7"/>
  <c r="AI114" i="7"/>
  <c r="AI115" i="7"/>
  <c r="AI116" i="7"/>
  <c r="AI117" i="7"/>
  <c r="AI118" i="7"/>
  <c r="AI119" i="7"/>
  <c r="AI120" i="7"/>
  <c r="AI121" i="7"/>
  <c r="AI122" i="7"/>
  <c r="AI123" i="7"/>
  <c r="AI124" i="7"/>
  <c r="AI125" i="7"/>
  <c r="AI126" i="7"/>
  <c r="AI127" i="7"/>
  <c r="AI128" i="7"/>
  <c r="AI129" i="7"/>
  <c r="AI130" i="7"/>
  <c r="AI131" i="7"/>
  <c r="AI132" i="7"/>
  <c r="AI133" i="7"/>
  <c r="AI134" i="7"/>
  <c r="AI135" i="7"/>
  <c r="AI136" i="7"/>
  <c r="AI137" i="7"/>
  <c r="AI138" i="7"/>
  <c r="AI139" i="7"/>
  <c r="AI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2"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2" i="7"/>
  <c r="AE3" i="6" l="1"/>
  <c r="AE4" i="6"/>
  <c r="AE5" i="6"/>
  <c r="AE6"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2" i="6"/>
  <c r="BI35" i="6"/>
  <c r="BI36" i="6"/>
  <c r="BI37" i="6"/>
  <c r="BI38" i="6"/>
  <c r="BI39" i="6"/>
  <c r="BI40" i="6"/>
  <c r="BI41" i="6"/>
  <c r="BI42" i="6"/>
  <c r="BI43" i="6"/>
  <c r="BI44" i="6"/>
  <c r="BI45" i="6"/>
  <c r="BI46" i="6"/>
  <c r="BI47" i="6"/>
  <c r="BI48" i="6"/>
  <c r="BI49" i="6"/>
  <c r="BI50" i="6"/>
  <c r="BI51" i="6"/>
  <c r="BI52" i="6"/>
  <c r="BI53" i="6"/>
  <c r="BI54" i="6"/>
  <c r="BI55" i="6"/>
  <c r="BI56" i="6"/>
  <c r="BI57" i="6"/>
  <c r="BI58" i="6"/>
  <c r="BI59" i="6"/>
  <c r="BI60" i="6"/>
  <c r="BI61" i="6"/>
  <c r="BI62" i="6"/>
  <c r="BI63" i="6"/>
  <c r="BI64" i="6"/>
  <c r="BI65" i="6"/>
  <c r="BI66" i="6"/>
  <c r="BI67" i="6"/>
  <c r="BI68" i="6"/>
  <c r="BI69" i="6"/>
  <c r="BI70" i="6"/>
  <c r="BI71" i="6"/>
  <c r="BI72" i="6"/>
  <c r="BI73" i="6"/>
  <c r="BI74" i="6"/>
  <c r="BI75" i="6"/>
  <c r="BI76" i="6"/>
  <c r="BI77" i="6"/>
  <c r="BI78" i="6"/>
  <c r="BI79" i="6"/>
  <c r="BI80" i="6"/>
  <c r="BI81" i="6"/>
  <c r="BI82" i="6"/>
  <c r="BI83" i="6"/>
  <c r="BI84" i="6"/>
  <c r="BI85" i="6"/>
  <c r="BI86" i="6"/>
  <c r="BI87" i="6"/>
  <c r="BI88" i="6"/>
  <c r="BI89" i="6"/>
  <c r="BI90" i="6"/>
  <c r="BI91" i="6"/>
  <c r="BI92" i="6"/>
  <c r="BI93" i="6"/>
  <c r="BI94" i="6"/>
  <c r="BI95" i="6"/>
  <c r="BI96" i="6"/>
  <c r="BI97" i="6"/>
  <c r="BI98" i="6"/>
  <c r="BI99" i="6"/>
  <c r="BI100" i="6"/>
  <c r="BI101" i="6"/>
  <c r="BI102" i="6"/>
  <c r="BI103" i="6"/>
  <c r="BI104" i="6"/>
  <c r="BI105" i="6"/>
  <c r="BI106" i="6"/>
  <c r="BI107" i="6"/>
  <c r="BI108" i="6"/>
  <c r="BI109" i="6"/>
  <c r="BI110" i="6"/>
  <c r="BI111" i="6"/>
  <c r="BI112" i="6"/>
  <c r="BI113" i="6"/>
  <c r="BI114" i="6"/>
  <c r="BI115" i="6"/>
  <c r="BI116" i="6"/>
  <c r="BI117" i="6"/>
  <c r="BI118" i="6"/>
  <c r="BI119" i="6"/>
  <c r="BI120" i="6"/>
  <c r="BI121" i="6"/>
  <c r="BI122" i="6"/>
  <c r="BI123" i="6"/>
  <c r="BI124" i="6"/>
  <c r="BI125" i="6"/>
  <c r="BI126" i="6"/>
  <c r="BI127" i="6"/>
  <c r="BI128" i="6"/>
  <c r="BI129" i="6"/>
  <c r="BI130" i="6"/>
  <c r="BI131" i="6"/>
  <c r="BI132" i="6"/>
  <c r="BI133" i="6"/>
  <c r="BI134" i="6"/>
  <c r="BI135" i="6"/>
  <c r="BI136" i="6"/>
  <c r="BI137" i="6"/>
  <c r="BI138" i="6"/>
  <c r="BI139" i="6"/>
  <c r="W3"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2" i="6"/>
  <c r="B140" i="23" l="1"/>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93" i="23"/>
  <c r="C94"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 i="23"/>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2" i="25"/>
  <c r="B140"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7" i="24"/>
  <c r="C68" i="24"/>
  <c r="C69" i="24"/>
  <c r="C70" i="24"/>
  <c r="C71" i="24"/>
  <c r="C72" i="24"/>
  <c r="C73" i="24"/>
  <c r="C74" i="24"/>
  <c r="C75" i="24"/>
  <c r="C76" i="24"/>
  <c r="C77" i="24"/>
  <c r="C78" i="24"/>
  <c r="C79" i="24"/>
  <c r="C80" i="24"/>
  <c r="C81" i="24"/>
  <c r="C82" i="24"/>
  <c r="C83" i="24"/>
  <c r="C84" i="24"/>
  <c r="C85" i="24"/>
  <c r="C86" i="24"/>
  <c r="C87" i="24"/>
  <c r="C88" i="24"/>
  <c r="C89" i="24"/>
  <c r="C90" i="24"/>
  <c r="C91" i="24"/>
  <c r="C92" i="24"/>
  <c r="C93" i="24"/>
  <c r="C94" i="24"/>
  <c r="C95" i="24"/>
  <c r="C96" i="24"/>
  <c r="C97" i="24"/>
  <c r="C98" i="24"/>
  <c r="C99" i="24"/>
  <c r="C100" i="24"/>
  <c r="C101" i="24"/>
  <c r="C102" i="24"/>
  <c r="C103" i="24"/>
  <c r="C104" i="24"/>
  <c r="C105" i="24"/>
  <c r="C106" i="24"/>
  <c r="C107" i="24"/>
  <c r="C108" i="24"/>
  <c r="C109" i="24"/>
  <c r="C110" i="24"/>
  <c r="C111" i="24"/>
  <c r="C112" i="24"/>
  <c r="C113" i="24"/>
  <c r="C114" i="24"/>
  <c r="C115" i="24"/>
  <c r="C116" i="24"/>
  <c r="C117" i="24"/>
  <c r="C118" i="24"/>
  <c r="C119" i="24"/>
  <c r="C120" i="24"/>
  <c r="C121" i="24"/>
  <c r="C122" i="24"/>
  <c r="C123" i="24"/>
  <c r="C124" i="24"/>
  <c r="C125" i="24"/>
  <c r="C126" i="24"/>
  <c r="C127" i="24"/>
  <c r="C128" i="24"/>
  <c r="C129" i="24"/>
  <c r="C130" i="24"/>
  <c r="C131" i="24"/>
  <c r="C132" i="24"/>
  <c r="C133" i="24"/>
  <c r="C134" i="24"/>
  <c r="C135" i="24"/>
  <c r="C136" i="24"/>
  <c r="C137" i="24"/>
  <c r="C138" i="24"/>
  <c r="C139" i="24"/>
  <c r="C3" i="24"/>
  <c r="C4" i="24"/>
  <c r="C5" i="24"/>
  <c r="C6" i="24"/>
  <c r="C7" i="24"/>
  <c r="C8" i="24"/>
  <c r="C9" i="24"/>
  <c r="C10" i="24"/>
  <c r="C11" i="24"/>
  <c r="C12" i="24"/>
  <c r="C13" i="24"/>
  <c r="C14" i="24"/>
  <c r="C15" i="24"/>
  <c r="C16" i="24"/>
  <c r="C17" i="24"/>
  <c r="C18" i="24"/>
  <c r="C19" i="24"/>
  <c r="C20" i="24"/>
  <c r="C21" i="24"/>
  <c r="C22" i="24"/>
  <c r="C23" i="24"/>
  <c r="C24" i="24"/>
  <c r="C25" i="24"/>
  <c r="C26" i="24"/>
  <c r="C27" i="24"/>
  <c r="C28" i="24"/>
  <c r="C2" i="24"/>
  <c r="B29" i="43" l="1"/>
  <c r="B30" i="43"/>
  <c r="B31" i="43"/>
  <c r="B32" i="43"/>
  <c r="B33" i="43"/>
  <c r="B34" i="43"/>
  <c r="B35" i="43"/>
  <c r="B36" i="43"/>
  <c r="B37" i="43"/>
  <c r="B38" i="43"/>
  <c r="B39" i="43"/>
  <c r="B40" i="43"/>
  <c r="B41" i="43"/>
  <c r="B42" i="43"/>
  <c r="B43" i="43"/>
  <c r="B44" i="43"/>
  <c r="B45" i="43"/>
  <c r="B46" i="43"/>
  <c r="B47" i="43"/>
  <c r="B48" i="43"/>
  <c r="B49" i="43"/>
  <c r="B50" i="43"/>
  <c r="B51" i="43"/>
  <c r="B52" i="43"/>
  <c r="B53" i="43"/>
  <c r="B54" i="43"/>
  <c r="B55" i="43"/>
  <c r="B56" i="43"/>
  <c r="B57" i="43"/>
  <c r="B58" i="43"/>
  <c r="B59" i="43"/>
  <c r="B60" i="43"/>
  <c r="B61" i="43"/>
  <c r="B62" i="43"/>
  <c r="B63" i="43"/>
  <c r="B64" i="43"/>
  <c r="B65" i="43"/>
  <c r="B66" i="43"/>
  <c r="B67" i="43"/>
  <c r="B68" i="43"/>
  <c r="B69" i="43"/>
  <c r="B70" i="43"/>
  <c r="B71" i="43"/>
  <c r="B72" i="43"/>
  <c r="B73" i="43"/>
  <c r="B74" i="43"/>
  <c r="B75" i="43"/>
  <c r="B76" i="43"/>
  <c r="B77" i="43"/>
  <c r="B78" i="43"/>
  <c r="B79" i="43"/>
  <c r="B80" i="43"/>
  <c r="B81" i="43"/>
  <c r="B82" i="43"/>
  <c r="B83" i="43"/>
  <c r="B84" i="43"/>
  <c r="B85" i="43"/>
  <c r="B86" i="43"/>
  <c r="B87" i="43"/>
  <c r="B88" i="43"/>
  <c r="B89" i="43"/>
  <c r="B90" i="43"/>
  <c r="B91" i="43"/>
  <c r="B92" i="43"/>
  <c r="B93" i="43"/>
  <c r="B94" i="43"/>
  <c r="B95" i="43"/>
  <c r="B96" i="43"/>
  <c r="B97" i="43"/>
  <c r="B98" i="43"/>
  <c r="B99" i="43"/>
  <c r="B100" i="43"/>
  <c r="B101" i="43"/>
  <c r="B102" i="43"/>
  <c r="B103" i="43"/>
  <c r="B104" i="43"/>
  <c r="B105" i="43"/>
  <c r="B106" i="43"/>
  <c r="B107" i="43"/>
  <c r="B108" i="43"/>
  <c r="B109" i="43"/>
  <c r="B110" i="43"/>
  <c r="B111" i="43"/>
  <c r="B112" i="43"/>
  <c r="B113" i="43"/>
  <c r="B114" i="43"/>
  <c r="B115" i="43"/>
  <c r="B116" i="43"/>
  <c r="B117" i="43"/>
  <c r="B118" i="43"/>
  <c r="B119" i="43"/>
  <c r="B120" i="43"/>
  <c r="B121" i="43"/>
  <c r="B122" i="43"/>
  <c r="B123" i="43"/>
  <c r="B124" i="43"/>
  <c r="B125" i="43"/>
  <c r="B126" i="43"/>
  <c r="B127" i="43"/>
  <c r="B128" i="43"/>
  <c r="B129" i="43"/>
  <c r="B130" i="43"/>
  <c r="B131" i="43"/>
  <c r="B132" i="43"/>
  <c r="B133" i="43"/>
  <c r="B134" i="43"/>
  <c r="B135" i="43"/>
  <c r="B136" i="43"/>
  <c r="B137" i="43"/>
  <c r="B138" i="43"/>
  <c r="B139"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 i="43"/>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2" i="21"/>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2" i="20"/>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2" i="19"/>
  <c r="CM30" i="59" l="1" a="1"/>
  <c r="CM31" i="59" s="1"/>
  <c r="CL30" i="59" a="1"/>
  <c r="CL30" i="59" s="1"/>
  <c r="CK30" i="59" a="1"/>
  <c r="CK30" i="59" s="1"/>
  <c r="CJ30" i="59" a="1"/>
  <c r="CJ31" i="59" s="1"/>
  <c r="CI30" i="59" a="1"/>
  <c r="CH30" i="59" a="1"/>
  <c r="CH30" i="59" s="1"/>
  <c r="CG30" i="59" a="1"/>
  <c r="CG30" i="59" s="1"/>
  <c r="CF30" i="59" a="1"/>
  <c r="CF31" i="59" s="1"/>
  <c r="CF30" i="59"/>
  <c r="CE30" i="59" a="1"/>
  <c r="CD30" i="59" a="1"/>
  <c r="CD30" i="59" s="1"/>
  <c r="CC30" i="59" a="1"/>
  <c r="CC30" i="59" s="1"/>
  <c r="CB30" i="59" a="1"/>
  <c r="CB31" i="59" s="1"/>
  <c r="CA30" i="59" a="1"/>
  <c r="BZ30" i="59" a="1"/>
  <c r="BZ30" i="59" s="1"/>
  <c r="BY30" i="59" a="1"/>
  <c r="BY30" i="59" s="1"/>
  <c r="BX30" i="59" a="1"/>
  <c r="BX31" i="59" s="1"/>
  <c r="BW30" i="59" a="1"/>
  <c r="BV30" i="59" a="1"/>
  <c r="BV31" i="59" s="1"/>
  <c r="BU30" i="59" a="1"/>
  <c r="BU30" i="59" s="1"/>
  <c r="BT30" i="59" a="1"/>
  <c r="BT31" i="59" s="1"/>
  <c r="BS30" i="59" a="1"/>
  <c r="BR30" i="59" a="1"/>
  <c r="BR31" i="59" s="1"/>
  <c r="BQ30" i="59" a="1"/>
  <c r="BQ30" i="59" s="1"/>
  <c r="BP30" i="59" a="1"/>
  <c r="BP31" i="59" s="1"/>
  <c r="BO30" i="59" a="1"/>
  <c r="BN30" i="59" a="1"/>
  <c r="BN31" i="59" s="1"/>
  <c r="BN30" i="59"/>
  <c r="BM30" i="59" a="1"/>
  <c r="BM30" i="59" s="1"/>
  <c r="BL30" i="59" a="1"/>
  <c r="BL31" i="59" s="1"/>
  <c r="BK30" i="59" a="1"/>
  <c r="BJ30" i="59" a="1"/>
  <c r="BJ30" i="59" s="1"/>
  <c r="BH30" i="59" a="1"/>
  <c r="BH30" i="59" s="1"/>
  <c r="BG30" i="59" a="1"/>
  <c r="BG31" i="59" s="1"/>
  <c r="BF30" i="59" a="1"/>
  <c r="BE30" i="59" a="1"/>
  <c r="BE30" i="59"/>
  <c r="BE31" i="59"/>
  <c r="BD30" i="59" a="1"/>
  <c r="BD30" i="59" s="1"/>
  <c r="BC30" i="59" a="1"/>
  <c r="BC31" i="59" s="1"/>
  <c r="BC30" i="59"/>
  <c r="BB30" i="59" a="1"/>
  <c r="BA30" i="59" a="1"/>
  <c r="BA30" i="59" s="1"/>
  <c r="AZ30" i="59" a="1"/>
  <c r="AZ30" i="59" s="1"/>
  <c r="AY30" i="59" a="1"/>
  <c r="AY31" i="59" s="1"/>
  <c r="AW30" i="59" a="1"/>
  <c r="AV30" i="59" a="1"/>
  <c r="AV31" i="59" s="1"/>
  <c r="AU30" i="59" a="1"/>
  <c r="AU30" i="59" s="1"/>
  <c r="AT30" i="59" a="1"/>
  <c r="AT31" i="59" s="1"/>
  <c r="AS30" i="59" a="1"/>
  <c r="AR30" i="59" a="1"/>
  <c r="AR30" i="59" s="1"/>
  <c r="AQ30" i="59" a="1"/>
  <c r="AQ30" i="59" s="1"/>
  <c r="AP30" i="59" a="1"/>
  <c r="AP31" i="59" s="1"/>
  <c r="AO30" i="59" a="1"/>
  <c r="AN30" i="59" a="1"/>
  <c r="AN30" i="59" s="1"/>
  <c r="AN32" i="59" s="1"/>
  <c r="AN31" i="59"/>
  <c r="AM30" i="59" a="1"/>
  <c r="AM30" i="59" s="1"/>
  <c r="AL30" i="59" a="1"/>
  <c r="AL31" i="59" s="1"/>
  <c r="AL30" i="59"/>
  <c r="AK30" i="59" a="1"/>
  <c r="AJ30" i="59" a="1"/>
  <c r="AJ30" i="59" s="1"/>
  <c r="AI30" i="59" a="1"/>
  <c r="AI30" i="59" s="1"/>
  <c r="AH30" i="59" a="1"/>
  <c r="AH31" i="59" s="1"/>
  <c r="AG30" i="59" a="1"/>
  <c r="AF30" i="59" a="1"/>
  <c r="AF31" i="59" s="1"/>
  <c r="AE30" i="59" a="1"/>
  <c r="AE30" i="59" s="1"/>
  <c r="AD30" i="59" a="1"/>
  <c r="AD31" i="59" s="1"/>
  <c r="AC30" i="59" a="1"/>
  <c r="AC30" i="59" s="1"/>
  <c r="AB30" i="59" a="1"/>
  <c r="AB30" i="59" s="1"/>
  <c r="AA30" i="59" a="1"/>
  <c r="AA30" i="59" s="1"/>
  <c r="Z30" i="59" a="1"/>
  <c r="Z31" i="59" s="1"/>
  <c r="Y30" i="59" a="1"/>
  <c r="Y30" i="59" s="1"/>
  <c r="X30" i="59" a="1"/>
  <c r="X30" i="59" s="1"/>
  <c r="W30" i="59" a="1"/>
  <c r="W30" i="59" s="1"/>
  <c r="V30" i="59" a="1"/>
  <c r="V31" i="59" s="1"/>
  <c r="T30" i="59" a="1"/>
  <c r="T30" i="59" s="1"/>
  <c r="S30" i="59" a="1"/>
  <c r="S30" i="59" s="1"/>
  <c r="R30" i="59" a="1"/>
  <c r="R30" i="59" s="1"/>
  <c r="Q30" i="59" a="1"/>
  <c r="Q31" i="59" s="1"/>
  <c r="P30" i="59" a="1"/>
  <c r="P30" i="59" s="1"/>
  <c r="O30" i="59" a="1"/>
  <c r="O30" i="59" s="1"/>
  <c r="M30" i="59" a="1"/>
  <c r="M30" i="59" s="1"/>
  <c r="L30" i="59" a="1"/>
  <c r="L31" i="59" s="1"/>
  <c r="K30" i="59" a="1"/>
  <c r="K30" i="59" s="1"/>
  <c r="J30" i="59" a="1"/>
  <c r="J30" i="59" s="1"/>
  <c r="I30" i="59" a="1"/>
  <c r="I31" i="59" s="1"/>
  <c r="H30" i="59" a="1"/>
  <c r="H31" i="59" s="1"/>
  <c r="F30" i="59" a="1"/>
  <c r="F30" i="59" s="1"/>
  <c r="E30" i="59" a="1"/>
  <c r="E30" i="59" s="1"/>
  <c r="D30" i="59" a="1"/>
  <c r="D31" i="59" s="1"/>
  <c r="D30" i="59"/>
  <c r="C30" i="59" a="1"/>
  <c r="C31" i="59" s="1"/>
  <c r="C30" i="59"/>
  <c r="C32" i="59" s="1"/>
  <c r="CM34" i="59" a="1"/>
  <c r="CM34" i="59" s="1"/>
  <c r="CL34" i="59" a="1"/>
  <c r="CL34" i="59" s="1"/>
  <c r="CK34" i="59" a="1"/>
  <c r="CK34" i="59" s="1"/>
  <c r="CJ34" i="59" a="1"/>
  <c r="CJ34" i="59" s="1"/>
  <c r="CI34" i="59" a="1"/>
  <c r="CI34" i="59" s="1"/>
  <c r="CH34" i="59" a="1"/>
  <c r="CH34" i="59" s="1"/>
  <c r="CG34" i="59" a="1"/>
  <c r="CG34" i="59" s="1"/>
  <c r="CF34" i="59" a="1"/>
  <c r="CF34" i="59" s="1"/>
  <c r="CE34" i="59" a="1"/>
  <c r="CE34" i="59" s="1"/>
  <c r="CD34" i="59" a="1"/>
  <c r="CD34" i="59" s="1"/>
  <c r="CC34" i="59" a="1"/>
  <c r="CC34" i="59" s="1"/>
  <c r="CB34" i="59" a="1"/>
  <c r="CB34" i="59" s="1"/>
  <c r="CA34" i="59" a="1"/>
  <c r="CA34" i="59" s="1"/>
  <c r="BZ34" i="59" a="1"/>
  <c r="BZ34" i="59" s="1"/>
  <c r="BY34" i="59" a="1"/>
  <c r="BY34" i="59" s="1"/>
  <c r="BX34" i="59" a="1"/>
  <c r="BX34" i="59" s="1"/>
  <c r="BW34" i="59" a="1"/>
  <c r="BW34" i="59" s="1"/>
  <c r="BV34" i="59" a="1"/>
  <c r="BV34" i="59" s="1"/>
  <c r="BU34" i="59" a="1"/>
  <c r="BU34" i="59" s="1"/>
  <c r="BT34" i="59" a="1"/>
  <c r="BT34" i="59" s="1"/>
  <c r="BS34" i="59" a="1"/>
  <c r="BS34" i="59" s="1"/>
  <c r="BR34" i="59" a="1"/>
  <c r="BR34" i="59" s="1"/>
  <c r="BQ34" i="59" a="1"/>
  <c r="BQ34" i="59" s="1"/>
  <c r="BP34" i="59" a="1"/>
  <c r="BP34" i="59" s="1"/>
  <c r="BO34" i="59" a="1"/>
  <c r="BO34" i="59" s="1"/>
  <c r="BN34" i="59" a="1"/>
  <c r="BN34" i="59" s="1"/>
  <c r="BM34" i="59" a="1"/>
  <c r="BM34" i="59" s="1"/>
  <c r="BL34" i="59" a="1"/>
  <c r="BL34" i="59" s="1"/>
  <c r="BK34" i="59" a="1"/>
  <c r="BK34" i="59" s="1"/>
  <c r="BJ34" i="59" a="1"/>
  <c r="BJ34" i="59" s="1"/>
  <c r="BI34" i="59" a="1"/>
  <c r="BI34" i="59" s="1"/>
  <c r="BH34" i="59" a="1"/>
  <c r="BH34" i="59" s="1"/>
  <c r="BG34" i="59" a="1"/>
  <c r="BG34" i="59" s="1"/>
  <c r="BF34" i="59" a="1"/>
  <c r="BF34" i="59" s="1"/>
  <c r="BE34" i="59" a="1"/>
  <c r="BE34" i="59" s="1"/>
  <c r="BD34" i="59" a="1"/>
  <c r="BD34" i="59" s="1"/>
  <c r="BC34" i="59" a="1"/>
  <c r="BC34" i="59" s="1"/>
  <c r="BB34" i="59" a="1"/>
  <c r="BB34" i="59" s="1"/>
  <c r="BA34" i="59" a="1"/>
  <c r="BA34" i="59" s="1"/>
  <c r="AZ34" i="59" a="1"/>
  <c r="AZ34" i="59" s="1"/>
  <c r="AY34" i="59" a="1"/>
  <c r="AY34" i="59" s="1"/>
  <c r="AX34" i="59" a="1"/>
  <c r="AX34" i="59" s="1"/>
  <c r="AW34" i="59" a="1"/>
  <c r="AW34" i="59" s="1"/>
  <c r="AV34" i="59" a="1"/>
  <c r="AV34" i="59" s="1"/>
  <c r="AU34" i="59" a="1"/>
  <c r="AU34" i="59" s="1"/>
  <c r="AT34" i="59" a="1"/>
  <c r="AT34" i="59" s="1"/>
  <c r="AS34" i="59" a="1"/>
  <c r="AS34" i="59" s="1"/>
  <c r="AR34" i="59" a="1"/>
  <c r="AR34" i="59" s="1"/>
  <c r="AQ34" i="59" a="1"/>
  <c r="AQ34" i="59" s="1"/>
  <c r="AP34" i="59" a="1"/>
  <c r="AP34" i="59" s="1"/>
  <c r="AO34" i="59" a="1"/>
  <c r="AO34" i="59" s="1"/>
  <c r="AN34" i="59" a="1"/>
  <c r="AN34" i="59" s="1"/>
  <c r="AM34" i="59" a="1"/>
  <c r="AM34" i="59" s="1"/>
  <c r="AL34" i="59" a="1"/>
  <c r="AL34" i="59" s="1"/>
  <c r="AK34" i="59" a="1"/>
  <c r="AK34" i="59" s="1"/>
  <c r="AJ34" i="59" a="1"/>
  <c r="AJ34" i="59" s="1"/>
  <c r="AI34" i="59" a="1"/>
  <c r="AI34" i="59" s="1"/>
  <c r="AH34" i="59" a="1"/>
  <c r="AH34" i="59" s="1"/>
  <c r="AG34" i="59" a="1"/>
  <c r="AG34" i="59" s="1"/>
  <c r="AF34" i="59" a="1"/>
  <c r="AF34" i="59" s="1"/>
  <c r="AE34" i="59" a="1"/>
  <c r="AE34" i="59" s="1"/>
  <c r="AD34" i="59" a="1"/>
  <c r="AD34" i="59" s="1"/>
  <c r="AC34" i="59" a="1"/>
  <c r="AC34" i="59" s="1"/>
  <c r="AB34" i="59" a="1"/>
  <c r="AB34" i="59" s="1"/>
  <c r="AA34" i="59" a="1"/>
  <c r="AA34" i="59" s="1"/>
  <c r="Z34" i="59" a="1"/>
  <c r="Z34" i="59" s="1"/>
  <c r="Y34" i="59" a="1"/>
  <c r="Y34" i="59" s="1"/>
  <c r="X34" i="59" a="1"/>
  <c r="X34" i="59" s="1"/>
  <c r="W34" i="59" a="1"/>
  <c r="W34" i="59" s="1"/>
  <c r="V34" i="59" a="1"/>
  <c r="V34" i="59" s="1"/>
  <c r="U34" i="59" a="1"/>
  <c r="U34" i="59" s="1"/>
  <c r="T34" i="59" a="1"/>
  <c r="T34" i="59" s="1"/>
  <c r="S34" i="59" a="1"/>
  <c r="S34" i="59" s="1"/>
  <c r="R34" i="59" a="1"/>
  <c r="R34" i="59" s="1"/>
  <c r="Q34" i="59" a="1"/>
  <c r="Q34" i="59" s="1"/>
  <c r="P34" i="59" a="1"/>
  <c r="P34" i="59" s="1"/>
  <c r="O34" i="59" a="1"/>
  <c r="O34" i="59" s="1"/>
  <c r="N34" i="59" a="1"/>
  <c r="N34" i="59" s="1"/>
  <c r="M34" i="59" a="1"/>
  <c r="M34" i="59" s="1"/>
  <c r="L34" i="59" a="1"/>
  <c r="L34" i="59" s="1"/>
  <c r="K34" i="59" a="1"/>
  <c r="K34" i="59" s="1"/>
  <c r="J34" i="59" a="1"/>
  <c r="J34" i="59" s="1"/>
  <c r="I34" i="59" a="1"/>
  <c r="I34" i="59" s="1"/>
  <c r="H34" i="59" a="1"/>
  <c r="H34" i="59" s="1"/>
  <c r="G34" i="59" a="1"/>
  <c r="G34" i="59" s="1"/>
  <c r="F34" i="59" a="1"/>
  <c r="F34" i="59" s="1"/>
  <c r="E34" i="59" a="1"/>
  <c r="E34" i="59" s="1"/>
  <c r="D34" i="59" a="1"/>
  <c r="D34" i="59" s="1"/>
  <c r="C34" i="59" a="1"/>
  <c r="C34" i="59" s="1"/>
  <c r="N30" i="59" a="1"/>
  <c r="BI30" i="59"/>
  <c r="AX30" i="59"/>
  <c r="U30" i="59"/>
  <c r="G30" i="59"/>
  <c r="CR6" i="59"/>
  <c r="CS6" i="59"/>
  <c r="CT6" i="59"/>
  <c r="CV6" i="59"/>
  <c r="CV34" i="59" s="1" a="1"/>
  <c r="CV34" i="59" s="1"/>
  <c r="CW6" i="59"/>
  <c r="CY6" i="59"/>
  <c r="DA6" i="59"/>
  <c r="DB6" i="59"/>
  <c r="DI6" i="59"/>
  <c r="DM6" i="59"/>
  <c r="DN6" i="59"/>
  <c r="DO6" i="59"/>
  <c r="DQ6" i="59"/>
  <c r="DR6" i="59"/>
  <c r="DU6" i="59"/>
  <c r="DW6" i="59"/>
  <c r="DX6" i="59"/>
  <c r="DY6" i="59"/>
  <c r="EA6" i="59"/>
  <c r="EB6" i="59"/>
  <c r="ED6" i="59"/>
  <c r="EK6" i="59"/>
  <c r="EN6" i="59"/>
  <c r="EP6" i="59"/>
  <c r="ER6" i="59"/>
  <c r="ES6" i="59"/>
  <c r="EU6" i="59"/>
  <c r="EW6" i="59"/>
  <c r="EZ6" i="59"/>
  <c r="FA6" i="59"/>
  <c r="FB6" i="59"/>
  <c r="FH6" i="59"/>
  <c r="FK6" i="59"/>
  <c r="FL6" i="59"/>
  <c r="FM6" i="59"/>
  <c r="FN6" i="59"/>
  <c r="FN34" i="59" s="1" a="1"/>
  <c r="FN34" i="59" s="1"/>
  <c r="FO6" i="59"/>
  <c r="FP6" i="59"/>
  <c r="FR6" i="59"/>
  <c r="FU6" i="59"/>
  <c r="FX6" i="59"/>
  <c r="FY6" i="59"/>
  <c r="FZ6" i="59"/>
  <c r="CR7" i="59"/>
  <c r="CS7" i="59"/>
  <c r="CT7" i="59"/>
  <c r="CV7" i="59"/>
  <c r="CW7" i="59"/>
  <c r="CY7" i="59"/>
  <c r="DA7" i="59"/>
  <c r="DB7" i="59"/>
  <c r="DI7" i="59"/>
  <c r="DM7" i="59"/>
  <c r="DN7" i="59"/>
  <c r="DO7" i="59"/>
  <c r="DQ7" i="59"/>
  <c r="DR7" i="59"/>
  <c r="DS7" i="59"/>
  <c r="DU7" i="59"/>
  <c r="DW7" i="59"/>
  <c r="DX7" i="59"/>
  <c r="DY7" i="59"/>
  <c r="EA7" i="59"/>
  <c r="EB7" i="59"/>
  <c r="ED7" i="59"/>
  <c r="EK7" i="59"/>
  <c r="EN7" i="59"/>
  <c r="EP7" i="59"/>
  <c r="ER7" i="59"/>
  <c r="ES7" i="59"/>
  <c r="EU7" i="59"/>
  <c r="EW7" i="59"/>
  <c r="EY7" i="59"/>
  <c r="EZ7" i="59"/>
  <c r="FA7" i="59"/>
  <c r="FB7" i="59"/>
  <c r="FH7" i="59"/>
  <c r="FK7" i="59"/>
  <c r="FL7" i="59"/>
  <c r="FM7" i="59"/>
  <c r="FN7" i="59"/>
  <c r="FO7" i="59"/>
  <c r="FP7" i="59"/>
  <c r="FR7" i="59"/>
  <c r="FU7" i="59"/>
  <c r="FX7" i="59"/>
  <c r="FY7" i="59"/>
  <c r="FZ7" i="59"/>
  <c r="CR8" i="59"/>
  <c r="CS8" i="59"/>
  <c r="CT8" i="59"/>
  <c r="CV8" i="59"/>
  <c r="CW8" i="59"/>
  <c r="CY8" i="59"/>
  <c r="DA8" i="59"/>
  <c r="DB8" i="59"/>
  <c r="DD8" i="59"/>
  <c r="DI8" i="59"/>
  <c r="DM8" i="59"/>
  <c r="DN8" i="59"/>
  <c r="DO8" i="59"/>
  <c r="DQ8" i="59"/>
  <c r="DR8" i="59"/>
  <c r="DS8" i="59"/>
  <c r="DU8" i="59"/>
  <c r="DW8" i="59"/>
  <c r="DX8" i="59"/>
  <c r="DY8" i="59"/>
  <c r="EA8" i="59"/>
  <c r="EB8" i="59"/>
  <c r="ED8" i="59"/>
  <c r="EK8" i="59"/>
  <c r="EN8" i="59"/>
  <c r="EP8" i="59"/>
  <c r="ER8" i="59"/>
  <c r="ES8" i="59"/>
  <c r="EU8" i="59"/>
  <c r="EW8" i="59"/>
  <c r="EX8" i="59"/>
  <c r="EY8" i="59"/>
  <c r="EZ8" i="59"/>
  <c r="FA8" i="59"/>
  <c r="FB8" i="59"/>
  <c r="FH8" i="59"/>
  <c r="FK8" i="59"/>
  <c r="FL8" i="59"/>
  <c r="FM8" i="59"/>
  <c r="FN8" i="59"/>
  <c r="FO8" i="59"/>
  <c r="FP8" i="59"/>
  <c r="FR8" i="59"/>
  <c r="FU8" i="59"/>
  <c r="FX8" i="59"/>
  <c r="FY8" i="59"/>
  <c r="FZ8" i="59"/>
  <c r="CR9" i="59"/>
  <c r="CS9" i="59"/>
  <c r="CT9" i="59"/>
  <c r="CV9" i="59"/>
  <c r="CW9" i="59"/>
  <c r="CY9" i="59"/>
  <c r="DA9" i="59"/>
  <c r="DB9" i="59"/>
  <c r="DD9" i="59"/>
  <c r="DI9" i="59"/>
  <c r="DJ9" i="59"/>
  <c r="DM9" i="59"/>
  <c r="DN9" i="59"/>
  <c r="DO9" i="59"/>
  <c r="DQ9" i="59"/>
  <c r="DR9" i="59"/>
  <c r="DS9" i="59"/>
  <c r="DT9" i="59"/>
  <c r="DU9" i="59"/>
  <c r="DW9" i="59"/>
  <c r="DX9" i="59"/>
  <c r="DY9" i="59"/>
  <c r="EA9" i="59"/>
  <c r="EB9" i="59"/>
  <c r="ED9" i="59"/>
  <c r="EK9" i="59"/>
  <c r="EN9" i="59"/>
  <c r="EP9" i="59"/>
  <c r="ER9" i="59"/>
  <c r="ES9" i="59"/>
  <c r="EU9" i="59"/>
  <c r="EW9" i="59"/>
  <c r="EX9" i="59"/>
  <c r="EY9" i="59"/>
  <c r="EZ9" i="59"/>
  <c r="FA9" i="59"/>
  <c r="FB9" i="59"/>
  <c r="FH9" i="59"/>
  <c r="FK9" i="59"/>
  <c r="FL9" i="59"/>
  <c r="FM9" i="59"/>
  <c r="FN9" i="59"/>
  <c r="FO9" i="59"/>
  <c r="FP9" i="59"/>
  <c r="FR9" i="59"/>
  <c r="FU9" i="59"/>
  <c r="FX9" i="59"/>
  <c r="FY9" i="59"/>
  <c r="FZ9" i="59"/>
  <c r="CR10" i="59"/>
  <c r="CS10" i="59"/>
  <c r="CT10" i="59"/>
  <c r="CV10" i="59"/>
  <c r="CW10" i="59"/>
  <c r="CY10" i="59"/>
  <c r="DA10" i="59"/>
  <c r="DB10" i="59"/>
  <c r="DC10" i="59"/>
  <c r="DD10" i="59"/>
  <c r="DH10" i="59"/>
  <c r="DI10" i="59"/>
  <c r="DJ10" i="59"/>
  <c r="DM10" i="59"/>
  <c r="DN10" i="59"/>
  <c r="DO10" i="59"/>
  <c r="DQ10" i="59"/>
  <c r="DR10" i="59"/>
  <c r="DS10" i="59"/>
  <c r="DT10" i="59"/>
  <c r="DU10" i="59"/>
  <c r="DW10" i="59"/>
  <c r="DX10" i="59"/>
  <c r="DY10" i="59"/>
  <c r="EA10" i="59"/>
  <c r="EB10" i="59"/>
  <c r="ED10" i="59"/>
  <c r="EK10" i="59"/>
  <c r="EN10" i="59"/>
  <c r="EP10" i="59"/>
  <c r="ER10" i="59"/>
  <c r="ES10" i="59"/>
  <c r="EU10" i="59"/>
  <c r="EW10" i="59"/>
  <c r="EX10" i="59"/>
  <c r="EY10" i="59"/>
  <c r="EZ10" i="59"/>
  <c r="FA10" i="59"/>
  <c r="FB10" i="59"/>
  <c r="FH10" i="59"/>
  <c r="FI10" i="59"/>
  <c r="FK10" i="59"/>
  <c r="FL10" i="59"/>
  <c r="FM10" i="59"/>
  <c r="FN10" i="59"/>
  <c r="FO10" i="59"/>
  <c r="FP10" i="59"/>
  <c r="FR10" i="59"/>
  <c r="FU10" i="59"/>
  <c r="FX10" i="59"/>
  <c r="FY10" i="59"/>
  <c r="FZ10" i="59"/>
  <c r="CR11" i="59"/>
  <c r="CS11" i="59"/>
  <c r="CT11" i="59"/>
  <c r="CV11" i="59"/>
  <c r="CW11" i="59"/>
  <c r="CY11" i="59"/>
  <c r="DA11" i="59"/>
  <c r="DB11" i="59"/>
  <c r="DC11" i="59"/>
  <c r="DD11" i="59"/>
  <c r="DH11" i="59"/>
  <c r="DI11" i="59"/>
  <c r="DJ11" i="59"/>
  <c r="DK11" i="59"/>
  <c r="DK34" i="59" s="1" a="1"/>
  <c r="DK34" i="59" s="1"/>
  <c r="DM11" i="59"/>
  <c r="DN11" i="59"/>
  <c r="DO11" i="59"/>
  <c r="DQ11" i="59"/>
  <c r="DR11" i="59"/>
  <c r="DS11" i="59"/>
  <c r="DT11" i="59"/>
  <c r="DU11" i="59"/>
  <c r="DW11" i="59"/>
  <c r="DX11" i="59"/>
  <c r="DY11" i="59"/>
  <c r="EA11" i="59"/>
  <c r="EB11" i="59"/>
  <c r="ED11" i="59"/>
  <c r="EE11" i="59"/>
  <c r="EK11" i="59"/>
  <c r="EN11" i="59"/>
  <c r="EP11" i="59"/>
  <c r="ER11" i="59"/>
  <c r="ES11" i="59"/>
  <c r="ET11" i="59"/>
  <c r="EU11" i="59"/>
  <c r="EW11" i="59"/>
  <c r="EX11" i="59"/>
  <c r="EY11" i="59"/>
  <c r="EZ11" i="59"/>
  <c r="FA11" i="59"/>
  <c r="FB11" i="59"/>
  <c r="FE11" i="59"/>
  <c r="FE34" i="59" s="1" a="1"/>
  <c r="FE34" i="59" s="1"/>
  <c r="FH11" i="59"/>
  <c r="FI11" i="59"/>
  <c r="FK11" i="59"/>
  <c r="FL11" i="59"/>
  <c r="FM11" i="59"/>
  <c r="FN11" i="59"/>
  <c r="FO11" i="59"/>
  <c r="FP11" i="59"/>
  <c r="FR11" i="59"/>
  <c r="FU11" i="59"/>
  <c r="FX11" i="59"/>
  <c r="FY11" i="59"/>
  <c r="FZ11" i="59"/>
  <c r="CR12" i="59"/>
  <c r="CS12" i="59"/>
  <c r="CT12" i="59"/>
  <c r="CV12" i="59"/>
  <c r="CW12" i="59"/>
  <c r="CY12" i="59"/>
  <c r="DA12" i="59"/>
  <c r="DB12" i="59"/>
  <c r="DC12" i="59"/>
  <c r="DD12" i="59"/>
  <c r="DE12" i="59"/>
  <c r="DH12" i="59"/>
  <c r="DI12" i="59"/>
  <c r="DJ12" i="59"/>
  <c r="DK12" i="59"/>
  <c r="DL12" i="59"/>
  <c r="DM12" i="59"/>
  <c r="DN12" i="59"/>
  <c r="DO12" i="59"/>
  <c r="DP12" i="59"/>
  <c r="DQ12" i="59"/>
  <c r="DR12" i="59"/>
  <c r="DS12" i="59"/>
  <c r="DT12" i="59"/>
  <c r="DU12" i="59"/>
  <c r="DW12" i="59"/>
  <c r="DX12" i="59"/>
  <c r="DY12" i="59"/>
  <c r="DZ12" i="59"/>
  <c r="EA12" i="59"/>
  <c r="EB12" i="59"/>
  <c r="ED12" i="59"/>
  <c r="EE12" i="59"/>
  <c r="EK12" i="59"/>
  <c r="EL12" i="59"/>
  <c r="EM12" i="59"/>
  <c r="EN12" i="59"/>
  <c r="EP12" i="59"/>
  <c r="ER12" i="59"/>
  <c r="ES12" i="59"/>
  <c r="ET12" i="59"/>
  <c r="EU12" i="59"/>
  <c r="EW12" i="59"/>
  <c r="EX12" i="59"/>
  <c r="EY12" i="59"/>
  <c r="EZ12" i="59"/>
  <c r="FA12" i="59"/>
  <c r="FB12" i="59"/>
  <c r="FE12" i="59"/>
  <c r="FH12" i="59"/>
  <c r="FI12" i="59"/>
  <c r="FK12" i="59"/>
  <c r="FL12" i="59"/>
  <c r="FM12" i="59"/>
  <c r="FN12" i="59"/>
  <c r="FO12" i="59"/>
  <c r="FP12" i="59"/>
  <c r="FR12" i="59"/>
  <c r="FS12" i="59"/>
  <c r="FU12" i="59"/>
  <c r="FX12" i="59"/>
  <c r="FY12" i="59"/>
  <c r="FZ12" i="59"/>
  <c r="CR13" i="59"/>
  <c r="CS13" i="59"/>
  <c r="CT13" i="59"/>
  <c r="CV13" i="59"/>
  <c r="CW13" i="59"/>
  <c r="CY13" i="59"/>
  <c r="DA13" i="59"/>
  <c r="DB13" i="59"/>
  <c r="DC13" i="59"/>
  <c r="DD13" i="59"/>
  <c r="DE13" i="59"/>
  <c r="DF13" i="59"/>
  <c r="DF34" i="59" s="1" a="1"/>
  <c r="DF34" i="59" s="1"/>
  <c r="DH13" i="59"/>
  <c r="DI13" i="59"/>
  <c r="DJ13" i="59"/>
  <c r="DK13" i="59"/>
  <c r="DL13" i="59"/>
  <c r="DM13" i="59"/>
  <c r="DN13" i="59"/>
  <c r="DO13" i="59"/>
  <c r="DP13" i="59"/>
  <c r="DQ13" i="59"/>
  <c r="DR13" i="59"/>
  <c r="DS13" i="59"/>
  <c r="DT13" i="59"/>
  <c r="DU13" i="59"/>
  <c r="DW13" i="59"/>
  <c r="DX13" i="59"/>
  <c r="DY13" i="59"/>
  <c r="DZ13" i="59"/>
  <c r="EA13" i="59"/>
  <c r="EB13" i="59"/>
  <c r="ED13" i="59"/>
  <c r="EE13" i="59"/>
  <c r="EK13" i="59"/>
  <c r="EL13" i="59"/>
  <c r="EM13" i="59"/>
  <c r="EN13" i="59"/>
  <c r="EP13" i="59"/>
  <c r="ER13" i="59"/>
  <c r="ES13" i="59"/>
  <c r="ET13" i="59"/>
  <c r="EU13" i="59"/>
  <c r="EV13" i="59"/>
  <c r="EW13" i="59"/>
  <c r="EY13" i="59"/>
  <c r="EZ13" i="59"/>
  <c r="FA13" i="59"/>
  <c r="FB13" i="59"/>
  <c r="FE13" i="59"/>
  <c r="FH13" i="59"/>
  <c r="FI13" i="59"/>
  <c r="FK13" i="59"/>
  <c r="FL13" i="59"/>
  <c r="FM13" i="59"/>
  <c r="FN13" i="59"/>
  <c r="FO13" i="59"/>
  <c r="FP13" i="59"/>
  <c r="FR13" i="59"/>
  <c r="FS13" i="59"/>
  <c r="FU13" i="59"/>
  <c r="FX13" i="59"/>
  <c r="FY13" i="59"/>
  <c r="FZ13" i="59"/>
  <c r="GB13" i="59"/>
  <c r="CR14" i="59"/>
  <c r="CS14" i="59"/>
  <c r="CT14" i="59"/>
  <c r="CV14" i="59"/>
  <c r="CW14" i="59"/>
  <c r="CY14" i="59"/>
  <c r="DA14" i="59"/>
  <c r="DB14" i="59"/>
  <c r="DC14" i="59"/>
  <c r="DD14" i="59"/>
  <c r="DE14" i="59"/>
  <c r="DF14" i="59"/>
  <c r="DH14" i="59"/>
  <c r="DI14" i="59"/>
  <c r="DJ14" i="59"/>
  <c r="DK14" i="59"/>
  <c r="DL14" i="59"/>
  <c r="DM14" i="59"/>
  <c r="DN14" i="59"/>
  <c r="DO14" i="59"/>
  <c r="DP14" i="59"/>
  <c r="DQ14" i="59"/>
  <c r="DR14" i="59"/>
  <c r="DS14" i="59"/>
  <c r="DT14" i="59"/>
  <c r="DU14" i="59"/>
  <c r="DW14" i="59"/>
  <c r="DX14" i="59"/>
  <c r="DY14" i="59"/>
  <c r="DZ14" i="59"/>
  <c r="EA14" i="59"/>
  <c r="EB14" i="59"/>
  <c r="ED14" i="59"/>
  <c r="EE14" i="59"/>
  <c r="EK14" i="59"/>
  <c r="EL14" i="59"/>
  <c r="EM14" i="59"/>
  <c r="EN14" i="59"/>
  <c r="EP14" i="59"/>
  <c r="ER14" i="59"/>
  <c r="ES14" i="59"/>
  <c r="ET14" i="59"/>
  <c r="EU14" i="59"/>
  <c r="EV14" i="59"/>
  <c r="EW14" i="59"/>
  <c r="EX14" i="59"/>
  <c r="EY14" i="59"/>
  <c r="EZ14" i="59"/>
  <c r="FA14" i="59"/>
  <c r="FB14" i="59"/>
  <c r="FD14" i="59"/>
  <c r="FD34" i="59" s="1" a="1"/>
  <c r="FD34" i="59" s="1"/>
  <c r="FE14" i="59"/>
  <c r="FF14" i="59"/>
  <c r="FH14" i="59"/>
  <c r="FI14" i="59"/>
  <c r="FK14" i="59"/>
  <c r="FL14" i="59"/>
  <c r="FM14" i="59"/>
  <c r="FN14" i="59"/>
  <c r="FO14" i="59"/>
  <c r="FP14" i="59"/>
  <c r="FR14" i="59"/>
  <c r="FS14" i="59"/>
  <c r="FT14" i="59"/>
  <c r="FU14" i="59"/>
  <c r="FV14" i="59"/>
  <c r="FV34" i="59" s="1" a="1"/>
  <c r="FV34" i="59" s="1"/>
  <c r="FX14" i="59"/>
  <c r="FY14" i="59"/>
  <c r="FZ14" i="59"/>
  <c r="GB14" i="59"/>
  <c r="CR15" i="59"/>
  <c r="CS15" i="59"/>
  <c r="CT15" i="59"/>
  <c r="CV15" i="59"/>
  <c r="CW15" i="59"/>
  <c r="CY15" i="59"/>
  <c r="DA15" i="59"/>
  <c r="DB15" i="59"/>
  <c r="DC15" i="59"/>
  <c r="DD15" i="59"/>
  <c r="DE15" i="59"/>
  <c r="DF15" i="59"/>
  <c r="DH15" i="59"/>
  <c r="DI15" i="59"/>
  <c r="DJ15" i="59"/>
  <c r="DK15" i="59"/>
  <c r="DL15" i="59"/>
  <c r="DM15" i="59"/>
  <c r="DN15" i="59"/>
  <c r="DO15" i="59"/>
  <c r="DP15" i="59"/>
  <c r="DQ15" i="59"/>
  <c r="DR15" i="59"/>
  <c r="DS15" i="59"/>
  <c r="DT15" i="59"/>
  <c r="DU15" i="59"/>
  <c r="DW15" i="59"/>
  <c r="DX15" i="59"/>
  <c r="DY15" i="59"/>
  <c r="DZ15" i="59"/>
  <c r="EA15" i="59"/>
  <c r="EB15" i="59"/>
  <c r="ED15" i="59"/>
  <c r="EE15" i="59"/>
  <c r="EI15" i="59"/>
  <c r="EK15" i="59"/>
  <c r="EL15" i="59"/>
  <c r="EM15" i="59"/>
  <c r="EN15" i="59"/>
  <c r="EP15" i="59"/>
  <c r="ER15" i="59"/>
  <c r="ES15" i="59"/>
  <c r="ET15" i="59"/>
  <c r="EU15" i="59"/>
  <c r="EV15" i="59"/>
  <c r="EW15" i="59"/>
  <c r="EY15" i="59"/>
  <c r="EZ15" i="59"/>
  <c r="FA15" i="59"/>
  <c r="FB15" i="59"/>
  <c r="FD15" i="59"/>
  <c r="FE15" i="59"/>
  <c r="FF15" i="59"/>
  <c r="FH15" i="59"/>
  <c r="FI15" i="59"/>
  <c r="FK15" i="59"/>
  <c r="FL15" i="59"/>
  <c r="FM15" i="59"/>
  <c r="FN15" i="59"/>
  <c r="FO15" i="59"/>
  <c r="FP15" i="59"/>
  <c r="FR15" i="59"/>
  <c r="FS15" i="59"/>
  <c r="FT15" i="59"/>
  <c r="FU15" i="59"/>
  <c r="FV15" i="59"/>
  <c r="FX15" i="59"/>
  <c r="FY15" i="59"/>
  <c r="FZ15" i="59"/>
  <c r="GB15" i="59"/>
  <c r="CR16" i="59"/>
  <c r="CS16" i="59"/>
  <c r="CT16" i="59"/>
  <c r="CU16" i="59"/>
  <c r="CV16" i="59"/>
  <c r="CW16" i="59"/>
  <c r="CY16" i="59"/>
  <c r="DA16" i="59"/>
  <c r="DB16" i="59"/>
  <c r="DC16" i="59"/>
  <c r="DD16" i="59"/>
  <c r="DE16" i="59"/>
  <c r="DF16" i="59"/>
  <c r="DH16" i="59"/>
  <c r="DI16" i="59"/>
  <c r="DJ16" i="59"/>
  <c r="DK16" i="59"/>
  <c r="DL16" i="59"/>
  <c r="DM16" i="59"/>
  <c r="DN16" i="59"/>
  <c r="DO16" i="59"/>
  <c r="DP16" i="59"/>
  <c r="DQ16" i="59"/>
  <c r="DR16" i="59"/>
  <c r="DS16" i="59"/>
  <c r="DT16" i="59"/>
  <c r="DU16" i="59"/>
  <c r="DW16" i="59"/>
  <c r="DX16" i="59"/>
  <c r="DY16" i="59"/>
  <c r="DZ16" i="59"/>
  <c r="EA16" i="59"/>
  <c r="EB16" i="59"/>
  <c r="ED16" i="59"/>
  <c r="EE16" i="59"/>
  <c r="EF16" i="59"/>
  <c r="EH16" i="59"/>
  <c r="EI16" i="59"/>
  <c r="EK16" i="59"/>
  <c r="EL16" i="59"/>
  <c r="EM16" i="59"/>
  <c r="EN16" i="59"/>
  <c r="EP16" i="59"/>
  <c r="ER16" i="59"/>
  <c r="ES16" i="59"/>
  <c r="ET16" i="59"/>
  <c r="EU16" i="59"/>
  <c r="EV16" i="59"/>
  <c r="EW16" i="59"/>
  <c r="EX16" i="59"/>
  <c r="EY16" i="59"/>
  <c r="EZ16" i="59"/>
  <c r="FA16" i="59"/>
  <c r="FB16" i="59"/>
  <c r="FD16" i="59"/>
  <c r="FE16" i="59"/>
  <c r="FF16" i="59"/>
  <c r="FH16" i="59"/>
  <c r="FI16" i="59"/>
  <c r="FK16" i="59"/>
  <c r="FL16" i="59"/>
  <c r="FM16" i="59"/>
  <c r="FN16" i="59"/>
  <c r="FO16" i="59"/>
  <c r="FP16" i="59"/>
  <c r="FR16" i="59"/>
  <c r="FS16" i="59"/>
  <c r="FT16" i="59"/>
  <c r="FU16" i="59"/>
  <c r="FV16" i="59"/>
  <c r="FX16" i="59"/>
  <c r="FY16" i="59"/>
  <c r="FZ16" i="59"/>
  <c r="GA16" i="59"/>
  <c r="GA34" i="59" s="1" a="1"/>
  <c r="GA34" i="59" s="1"/>
  <c r="GB16" i="59"/>
  <c r="CR17" i="59"/>
  <c r="CS17" i="59"/>
  <c r="CT17" i="59"/>
  <c r="CU17" i="59"/>
  <c r="CV17" i="59"/>
  <c r="CW17" i="59"/>
  <c r="CY17" i="59"/>
  <c r="CZ17" i="59"/>
  <c r="DA17" i="59"/>
  <c r="DB17" i="59"/>
  <c r="DC17" i="59"/>
  <c r="DD17" i="59"/>
  <c r="DE17" i="59"/>
  <c r="DF17" i="59"/>
  <c r="DH17" i="59"/>
  <c r="DI17" i="59"/>
  <c r="DK17" i="59"/>
  <c r="DL17" i="59"/>
  <c r="DM17" i="59"/>
  <c r="DN17" i="59"/>
  <c r="DO17" i="59"/>
  <c r="DP17" i="59"/>
  <c r="DQ17" i="59"/>
  <c r="DR17" i="59"/>
  <c r="DS17" i="59"/>
  <c r="DT17" i="59"/>
  <c r="DU17" i="59"/>
  <c r="DV17" i="59"/>
  <c r="DV34" i="59" s="1" a="1"/>
  <c r="DV34" i="59" s="1"/>
  <c r="DW17" i="59"/>
  <c r="DX17" i="59"/>
  <c r="DY17" i="59"/>
  <c r="DZ17" i="59"/>
  <c r="EA17" i="59"/>
  <c r="EB17" i="59"/>
  <c r="ED17" i="59"/>
  <c r="EE17" i="59"/>
  <c r="EF17" i="59"/>
  <c r="EH17" i="59"/>
  <c r="EI17" i="59"/>
  <c r="EK17" i="59"/>
  <c r="EL17" i="59"/>
  <c r="EM17" i="59"/>
  <c r="EN17" i="59"/>
  <c r="EP17" i="59"/>
  <c r="ER17" i="59"/>
  <c r="ES17" i="59"/>
  <c r="ET17" i="59"/>
  <c r="EU17" i="59"/>
  <c r="EV17" i="59"/>
  <c r="EW17" i="59"/>
  <c r="EX17" i="59"/>
  <c r="EY17" i="59"/>
  <c r="EZ17" i="59"/>
  <c r="FA17" i="59"/>
  <c r="FB17" i="59"/>
  <c r="FD17" i="59"/>
  <c r="FE17" i="59"/>
  <c r="FF17" i="59"/>
  <c r="FH17" i="59"/>
  <c r="FI17" i="59"/>
  <c r="FK17" i="59"/>
  <c r="FL17" i="59"/>
  <c r="FM17" i="59"/>
  <c r="FN17" i="59"/>
  <c r="FO17" i="59"/>
  <c r="FP17" i="59"/>
  <c r="FR17" i="59"/>
  <c r="FS17" i="59"/>
  <c r="FT17" i="59"/>
  <c r="FU17" i="59"/>
  <c r="FV17" i="59"/>
  <c r="FX17" i="59"/>
  <c r="FY17" i="59"/>
  <c r="FZ17" i="59"/>
  <c r="GA17" i="59"/>
  <c r="GB17" i="59"/>
  <c r="CR18" i="59"/>
  <c r="CS18" i="59"/>
  <c r="CT18" i="59"/>
  <c r="CU18" i="59"/>
  <c r="CV18" i="59"/>
  <c r="CW18" i="59"/>
  <c r="CY18" i="59"/>
  <c r="CZ18" i="59"/>
  <c r="DA18" i="59"/>
  <c r="DB18" i="59"/>
  <c r="DC18" i="59"/>
  <c r="DD18" i="59"/>
  <c r="DE18" i="59"/>
  <c r="DF18" i="59"/>
  <c r="DH18" i="59"/>
  <c r="DI18" i="59"/>
  <c r="DJ18" i="59"/>
  <c r="DK18" i="59"/>
  <c r="DL18" i="59"/>
  <c r="DM18" i="59"/>
  <c r="DN18" i="59"/>
  <c r="DO18" i="59"/>
  <c r="DP18" i="59"/>
  <c r="DQ18" i="59"/>
  <c r="DR18" i="59"/>
  <c r="DS18" i="59"/>
  <c r="DT18" i="59"/>
  <c r="DU18" i="59"/>
  <c r="DV18" i="59"/>
  <c r="DW18" i="59"/>
  <c r="DX18" i="59"/>
  <c r="DY18" i="59"/>
  <c r="DZ18" i="59"/>
  <c r="EA18" i="59"/>
  <c r="EB18" i="59"/>
  <c r="ED18" i="59"/>
  <c r="EE18" i="59"/>
  <c r="EF18" i="59"/>
  <c r="EH18" i="59"/>
  <c r="EI18" i="59"/>
  <c r="EK18" i="59"/>
  <c r="EL18" i="59"/>
  <c r="EM18" i="59"/>
  <c r="EN18" i="59"/>
  <c r="EP18" i="59"/>
  <c r="ER18" i="59"/>
  <c r="ES18" i="59"/>
  <c r="ET18" i="59"/>
  <c r="EU18" i="59"/>
  <c r="EV18" i="59"/>
  <c r="EW18" i="59"/>
  <c r="EX18" i="59"/>
  <c r="EY18" i="59"/>
  <c r="EZ18" i="59"/>
  <c r="FA18" i="59"/>
  <c r="FB18" i="59"/>
  <c r="FD18" i="59"/>
  <c r="FE18" i="59"/>
  <c r="FF18" i="59"/>
  <c r="FH18" i="59"/>
  <c r="FI18" i="59"/>
  <c r="FK18" i="59"/>
  <c r="FL18" i="59"/>
  <c r="FM18" i="59"/>
  <c r="FN18" i="59"/>
  <c r="FO18" i="59"/>
  <c r="FP18" i="59"/>
  <c r="FR18" i="59"/>
  <c r="FS18" i="59"/>
  <c r="FT18" i="59"/>
  <c r="FU18" i="59"/>
  <c r="FV18" i="59"/>
  <c r="FX18" i="59"/>
  <c r="FY18" i="59"/>
  <c r="FZ18" i="59"/>
  <c r="GA18" i="59"/>
  <c r="GB18" i="59"/>
  <c r="CR19" i="59"/>
  <c r="CS19" i="59"/>
  <c r="CT19" i="59"/>
  <c r="CU19" i="59"/>
  <c r="CW19" i="59"/>
  <c r="CY19" i="59"/>
  <c r="CZ19" i="59"/>
  <c r="DA19" i="59"/>
  <c r="DB19" i="59"/>
  <c r="DC19" i="59"/>
  <c r="DD19" i="59"/>
  <c r="DE19" i="59"/>
  <c r="DF19" i="59"/>
  <c r="DH19" i="59"/>
  <c r="DI19" i="59"/>
  <c r="DJ19" i="59"/>
  <c r="DK19" i="59"/>
  <c r="DL19" i="59"/>
  <c r="DM19" i="59"/>
  <c r="DN19" i="59"/>
  <c r="DO19" i="59"/>
  <c r="DP19" i="59"/>
  <c r="DQ19" i="59"/>
  <c r="DR19" i="59"/>
  <c r="DS19" i="59"/>
  <c r="DT19" i="59"/>
  <c r="DU19" i="59"/>
  <c r="DV19" i="59"/>
  <c r="DW19" i="59"/>
  <c r="DX19" i="59"/>
  <c r="DY19" i="59"/>
  <c r="DZ19" i="59"/>
  <c r="EA19" i="59"/>
  <c r="EB19" i="59"/>
  <c r="ED19" i="59"/>
  <c r="EE19" i="59"/>
  <c r="EF19" i="59"/>
  <c r="EH19" i="59"/>
  <c r="EI19" i="59"/>
  <c r="EK19" i="59"/>
  <c r="EL19" i="59"/>
  <c r="EM19" i="59"/>
  <c r="EN19" i="59"/>
  <c r="EO19" i="59"/>
  <c r="EP19" i="59"/>
  <c r="ER19" i="59"/>
  <c r="ES19" i="59"/>
  <c r="ET19" i="59"/>
  <c r="EU19" i="59"/>
  <c r="EV19" i="59"/>
  <c r="EW19" i="59"/>
  <c r="EX19" i="59"/>
  <c r="EY19" i="59"/>
  <c r="EZ19" i="59"/>
  <c r="FA19" i="59"/>
  <c r="FB19" i="59"/>
  <c r="FD19" i="59"/>
  <c r="FE19" i="59"/>
  <c r="FF19" i="59"/>
  <c r="FH19" i="59"/>
  <c r="FI19" i="59"/>
  <c r="FK19" i="59"/>
  <c r="FL19" i="59"/>
  <c r="FM19" i="59"/>
  <c r="FN19" i="59"/>
  <c r="FO19" i="59"/>
  <c r="FP19" i="59"/>
  <c r="FR19" i="59"/>
  <c r="FS19" i="59"/>
  <c r="FT19" i="59"/>
  <c r="FU19" i="59"/>
  <c r="FV19" i="59"/>
  <c r="FX19" i="59"/>
  <c r="FY19" i="59"/>
  <c r="FZ19" i="59"/>
  <c r="GA19" i="59"/>
  <c r="GB19" i="59"/>
  <c r="CR20" i="59"/>
  <c r="CS20" i="59"/>
  <c r="CT20" i="59"/>
  <c r="CU20" i="59"/>
  <c r="CV20" i="59"/>
  <c r="CW20" i="59"/>
  <c r="CY20" i="59"/>
  <c r="CZ20" i="59"/>
  <c r="DA20" i="59"/>
  <c r="DB20" i="59"/>
  <c r="DC20" i="59"/>
  <c r="DD20" i="59"/>
  <c r="DE20" i="59"/>
  <c r="DF20" i="59"/>
  <c r="DG20" i="59"/>
  <c r="DH20" i="59"/>
  <c r="DI20" i="59"/>
  <c r="DJ20" i="59"/>
  <c r="DK20" i="59"/>
  <c r="DL20" i="59"/>
  <c r="DM20" i="59"/>
  <c r="DN20" i="59"/>
  <c r="DO20" i="59"/>
  <c r="DP20" i="59"/>
  <c r="DQ20" i="59"/>
  <c r="DR20" i="59"/>
  <c r="DS20" i="59"/>
  <c r="DT20" i="59"/>
  <c r="DU20" i="59"/>
  <c r="DV20" i="59"/>
  <c r="DW20" i="59"/>
  <c r="DX20" i="59"/>
  <c r="DY20" i="59"/>
  <c r="DZ20" i="59"/>
  <c r="EA20" i="59"/>
  <c r="EB20" i="59"/>
  <c r="ED20" i="59"/>
  <c r="EE20" i="59"/>
  <c r="EF20" i="59"/>
  <c r="EH20" i="59"/>
  <c r="EI20" i="59"/>
  <c r="EK20" i="59"/>
  <c r="EL20" i="59"/>
  <c r="EM20" i="59"/>
  <c r="EN20" i="59"/>
  <c r="EO20" i="59"/>
  <c r="EP20" i="59"/>
  <c r="ER20" i="59"/>
  <c r="ES20" i="59"/>
  <c r="ET20" i="59"/>
  <c r="EU20" i="59"/>
  <c r="EV20" i="59"/>
  <c r="EW20" i="59"/>
  <c r="EX20" i="59"/>
  <c r="EY20" i="59"/>
  <c r="EZ20" i="59"/>
  <c r="FA20" i="59"/>
  <c r="FB20" i="59"/>
  <c r="FD20" i="59"/>
  <c r="FE20" i="59"/>
  <c r="FF20" i="59"/>
  <c r="FH20" i="59"/>
  <c r="FI20" i="59"/>
  <c r="FK20" i="59"/>
  <c r="FL20" i="59"/>
  <c r="FM20" i="59"/>
  <c r="FN20" i="59"/>
  <c r="FO20" i="59"/>
  <c r="FP20" i="59"/>
  <c r="FR20" i="59"/>
  <c r="FS20" i="59"/>
  <c r="FT20" i="59"/>
  <c r="FU20" i="59"/>
  <c r="FV20" i="59"/>
  <c r="FX20" i="59"/>
  <c r="FY20" i="59"/>
  <c r="FZ20" i="59"/>
  <c r="GA20" i="59"/>
  <c r="GB20" i="59"/>
  <c r="CR21" i="59"/>
  <c r="CS21" i="59"/>
  <c r="CT21" i="59"/>
  <c r="CU21" i="59"/>
  <c r="CV21" i="59"/>
  <c r="CW21" i="59"/>
  <c r="CY21" i="59"/>
  <c r="CZ21" i="59"/>
  <c r="DA21" i="59"/>
  <c r="DB21" i="59"/>
  <c r="DC21" i="59"/>
  <c r="DD21" i="59"/>
  <c r="DE21" i="59"/>
  <c r="DF21" i="59"/>
  <c r="DG21" i="59"/>
  <c r="DH21" i="59"/>
  <c r="DI21" i="59"/>
  <c r="DJ21" i="59"/>
  <c r="DK21" i="59"/>
  <c r="DL21" i="59"/>
  <c r="DM21" i="59"/>
  <c r="DN21" i="59"/>
  <c r="DO21" i="59"/>
  <c r="DP21" i="59"/>
  <c r="DQ21" i="59"/>
  <c r="DR21" i="59"/>
  <c r="DS21" i="59"/>
  <c r="DT21" i="59"/>
  <c r="DU21" i="59"/>
  <c r="DV21" i="59"/>
  <c r="DW21" i="59"/>
  <c r="DX21" i="59"/>
  <c r="DY21" i="59"/>
  <c r="DZ21" i="59"/>
  <c r="EA21" i="59"/>
  <c r="EB21" i="59"/>
  <c r="ED21" i="59"/>
  <c r="EE21" i="59"/>
  <c r="EF21" i="59"/>
  <c r="EH21" i="59"/>
  <c r="EI21" i="59"/>
  <c r="EJ21" i="59"/>
  <c r="EK21" i="59"/>
  <c r="EL21" i="59"/>
  <c r="EM21" i="59"/>
  <c r="EN21" i="59"/>
  <c r="EO21" i="59"/>
  <c r="EP21" i="59"/>
  <c r="ER21" i="59"/>
  <c r="ES21" i="59"/>
  <c r="ET21" i="59"/>
  <c r="EU21" i="59"/>
  <c r="EV21" i="59"/>
  <c r="EW21" i="59"/>
  <c r="EX21" i="59"/>
  <c r="EY21" i="59"/>
  <c r="EZ21" i="59"/>
  <c r="FA21" i="59"/>
  <c r="FB21" i="59"/>
  <c r="FC21" i="59"/>
  <c r="FC34" i="59" s="1" a="1"/>
  <c r="FC34" i="59" s="1"/>
  <c r="FD21" i="59"/>
  <c r="FE21" i="59"/>
  <c r="FF21" i="59"/>
  <c r="FH21" i="59"/>
  <c r="FI21" i="59"/>
  <c r="FK21" i="59"/>
  <c r="FL21" i="59"/>
  <c r="FM21" i="59"/>
  <c r="FN21" i="59"/>
  <c r="FO21" i="59"/>
  <c r="FP21" i="59"/>
  <c r="FR21" i="59"/>
  <c r="FS21" i="59"/>
  <c r="FT21" i="59"/>
  <c r="FU21" i="59"/>
  <c r="FV21" i="59"/>
  <c r="FW21" i="59"/>
  <c r="FX21" i="59"/>
  <c r="FY21" i="59"/>
  <c r="FZ21" i="59"/>
  <c r="GA21" i="59"/>
  <c r="GB21" i="59"/>
  <c r="CR22" i="59"/>
  <c r="CS22" i="59"/>
  <c r="CT22" i="59"/>
  <c r="CU22" i="59"/>
  <c r="CU30" i="59" s="1" a="1"/>
  <c r="CV22" i="59"/>
  <c r="CW22" i="59"/>
  <c r="CY22" i="59"/>
  <c r="CZ22" i="59"/>
  <c r="DA22" i="59"/>
  <c r="DB22" i="59"/>
  <c r="DC22" i="59"/>
  <c r="DD22" i="59"/>
  <c r="DE22" i="59"/>
  <c r="DF22" i="59"/>
  <c r="DG22" i="59"/>
  <c r="DH22" i="59"/>
  <c r="DI22" i="59"/>
  <c r="DJ22" i="59"/>
  <c r="DK22" i="59"/>
  <c r="DL22" i="59"/>
  <c r="DM22" i="59"/>
  <c r="DN22" i="59"/>
  <c r="DO22" i="59"/>
  <c r="DP22" i="59"/>
  <c r="DQ22" i="59"/>
  <c r="DR22" i="59"/>
  <c r="DS22" i="59"/>
  <c r="DT22" i="59"/>
  <c r="DU22" i="59"/>
  <c r="DV22" i="59"/>
  <c r="DW22" i="59"/>
  <c r="DX22" i="59"/>
  <c r="DY22" i="59"/>
  <c r="DZ22" i="59"/>
  <c r="EA22" i="59"/>
  <c r="EB22" i="59"/>
  <c r="ED22" i="59"/>
  <c r="EE22" i="59"/>
  <c r="EF22" i="59"/>
  <c r="EH22" i="59"/>
  <c r="EI22" i="59"/>
  <c r="EJ22" i="59"/>
  <c r="EK22" i="59"/>
  <c r="EL22" i="59"/>
  <c r="EN22" i="59"/>
  <c r="EO22" i="59"/>
  <c r="EP22" i="59"/>
  <c r="ER22" i="59"/>
  <c r="ES22" i="59"/>
  <c r="ET22" i="59"/>
  <c r="EU22" i="59"/>
  <c r="EV22" i="59"/>
  <c r="EW22" i="59"/>
  <c r="EX22" i="59"/>
  <c r="EY22" i="59"/>
  <c r="EZ22" i="59"/>
  <c r="FA22" i="59"/>
  <c r="FB22" i="59"/>
  <c r="FC22" i="59"/>
  <c r="FD22" i="59"/>
  <c r="FE22" i="59"/>
  <c r="FF22" i="59"/>
  <c r="FH22" i="59"/>
  <c r="FI22" i="59"/>
  <c r="FK22" i="59"/>
  <c r="FL22" i="59"/>
  <c r="FM22" i="59"/>
  <c r="FN22" i="59"/>
  <c r="FO22" i="59"/>
  <c r="FP22" i="59"/>
  <c r="FR22" i="59"/>
  <c r="FS22" i="59"/>
  <c r="FT22" i="59"/>
  <c r="FU22" i="59"/>
  <c r="FV22" i="59"/>
  <c r="FW22" i="59"/>
  <c r="FX22" i="59"/>
  <c r="FY22" i="59"/>
  <c r="FZ22" i="59"/>
  <c r="GA22" i="59"/>
  <c r="GB22" i="59"/>
  <c r="CR23" i="59"/>
  <c r="CS23" i="59"/>
  <c r="CT23" i="59"/>
  <c r="CU23" i="59"/>
  <c r="CV23" i="59"/>
  <c r="CW23" i="59"/>
  <c r="CY23" i="59"/>
  <c r="CZ23" i="59"/>
  <c r="DA23" i="59"/>
  <c r="DB23" i="59"/>
  <c r="DC23" i="59"/>
  <c r="DD23" i="59"/>
  <c r="DE23" i="59"/>
  <c r="DF23" i="59"/>
  <c r="DG23" i="59"/>
  <c r="DH23" i="59"/>
  <c r="DI23" i="59"/>
  <c r="DJ23" i="59"/>
  <c r="DK23" i="59"/>
  <c r="DL23" i="59"/>
  <c r="DM23" i="59"/>
  <c r="DN23" i="59"/>
  <c r="DO23" i="59"/>
  <c r="DP23" i="59"/>
  <c r="DQ23" i="59"/>
  <c r="DR23" i="59"/>
  <c r="DS23" i="59"/>
  <c r="DT23" i="59"/>
  <c r="DU23" i="59"/>
  <c r="DV23" i="59"/>
  <c r="DW23" i="59"/>
  <c r="DX23" i="59"/>
  <c r="DY23" i="59"/>
  <c r="DZ23" i="59"/>
  <c r="EA23" i="59"/>
  <c r="EB23" i="59"/>
  <c r="EC23" i="59"/>
  <c r="ED23" i="59"/>
  <c r="EE23" i="59"/>
  <c r="EF23" i="59"/>
  <c r="EH23" i="59"/>
  <c r="EI23" i="59"/>
  <c r="EJ23" i="59"/>
  <c r="EK23" i="59"/>
  <c r="EL23" i="59"/>
  <c r="EM23" i="59"/>
  <c r="EN23" i="59"/>
  <c r="EO23" i="59"/>
  <c r="EP23" i="59"/>
  <c r="ER23" i="59"/>
  <c r="ES23" i="59"/>
  <c r="ET23" i="59"/>
  <c r="EU23" i="59"/>
  <c r="EV23" i="59"/>
  <c r="EW23" i="59"/>
  <c r="EX23" i="59"/>
  <c r="EY23" i="59"/>
  <c r="EZ23" i="59"/>
  <c r="FA23" i="59"/>
  <c r="FB23" i="59"/>
  <c r="FC23" i="59"/>
  <c r="FD23" i="59"/>
  <c r="FE23" i="59"/>
  <c r="FF23" i="59"/>
  <c r="FG23" i="59"/>
  <c r="FH23" i="59"/>
  <c r="FI23" i="59"/>
  <c r="FK23" i="59"/>
  <c r="FL23" i="59"/>
  <c r="FM23" i="59"/>
  <c r="FN23" i="59"/>
  <c r="FO23" i="59"/>
  <c r="FP23" i="59"/>
  <c r="FR23" i="59"/>
  <c r="FS23" i="59"/>
  <c r="FT23" i="59"/>
  <c r="FU23" i="59"/>
  <c r="FV23" i="59"/>
  <c r="FW23" i="59"/>
  <c r="FX23" i="59"/>
  <c r="FY23" i="59"/>
  <c r="FZ23" i="59"/>
  <c r="GA23" i="59"/>
  <c r="GB23" i="59"/>
  <c r="CR24" i="59"/>
  <c r="CS24" i="59"/>
  <c r="CT24" i="59"/>
  <c r="CU24" i="59"/>
  <c r="CV24" i="59"/>
  <c r="CW24" i="59"/>
  <c r="CX24" i="59"/>
  <c r="CX30" i="59" s="1" a="1"/>
  <c r="CX31" i="59" s="1"/>
  <c r="CY24" i="59"/>
  <c r="CZ24" i="59"/>
  <c r="DA24" i="59"/>
  <c r="DB24" i="59"/>
  <c r="DC24" i="59"/>
  <c r="DD24" i="59"/>
  <c r="DE24" i="59"/>
  <c r="DF24" i="59"/>
  <c r="DG24" i="59"/>
  <c r="DH24" i="59"/>
  <c r="DI24" i="59"/>
  <c r="DJ24" i="59"/>
  <c r="DK24" i="59"/>
  <c r="DL24" i="59"/>
  <c r="DM24" i="59"/>
  <c r="DN24" i="59"/>
  <c r="DO24" i="59"/>
  <c r="DP24" i="59"/>
  <c r="DQ24" i="59"/>
  <c r="DR24" i="59"/>
  <c r="DS24" i="59"/>
  <c r="DT24" i="59"/>
  <c r="DU24" i="59"/>
  <c r="DV24" i="59"/>
  <c r="DW24" i="59"/>
  <c r="DX24" i="59"/>
  <c r="DY24" i="59"/>
  <c r="DZ24" i="59"/>
  <c r="EA24" i="59"/>
  <c r="EB24" i="59"/>
  <c r="EC24" i="59"/>
  <c r="ED24" i="59"/>
  <c r="EE24" i="59"/>
  <c r="EF24" i="59"/>
  <c r="EG24" i="59"/>
  <c r="EG34" i="59" s="1" a="1"/>
  <c r="EG34" i="59" s="1"/>
  <c r="EH24" i="59"/>
  <c r="EI24" i="59"/>
  <c r="EJ24" i="59"/>
  <c r="EK24" i="59"/>
  <c r="EL24" i="59"/>
  <c r="EM24" i="59"/>
  <c r="EN24" i="59"/>
  <c r="EO24" i="59"/>
  <c r="EP24" i="59"/>
  <c r="EQ24" i="59"/>
  <c r="ER24" i="59"/>
  <c r="ES24" i="59"/>
  <c r="ET24" i="59"/>
  <c r="EU24" i="59"/>
  <c r="EV24" i="59"/>
  <c r="EW24" i="59"/>
  <c r="EX24" i="59"/>
  <c r="EY24" i="59"/>
  <c r="EZ24" i="59"/>
  <c r="FA24" i="59"/>
  <c r="FB24" i="59"/>
  <c r="FC24" i="59"/>
  <c r="FD24" i="59"/>
  <c r="FE24" i="59"/>
  <c r="FF24" i="59"/>
  <c r="FG24" i="59"/>
  <c r="FH24" i="59"/>
  <c r="FI24" i="59"/>
  <c r="FJ24" i="59"/>
  <c r="FK24" i="59"/>
  <c r="FL24" i="59"/>
  <c r="FM24" i="59"/>
  <c r="FN24" i="59"/>
  <c r="FO24" i="59"/>
  <c r="FP24" i="59"/>
  <c r="FR24" i="59"/>
  <c r="FS24" i="59"/>
  <c r="FT24" i="59"/>
  <c r="FU24" i="59"/>
  <c r="FV24" i="59"/>
  <c r="FW24" i="59"/>
  <c r="FX24" i="59"/>
  <c r="FY24" i="59"/>
  <c r="FZ24" i="59"/>
  <c r="GA24" i="59"/>
  <c r="GB24" i="59"/>
  <c r="CR25" i="59"/>
  <c r="CS25" i="59"/>
  <c r="CT25" i="59"/>
  <c r="CU25" i="59"/>
  <c r="CV25" i="59"/>
  <c r="CW25" i="59"/>
  <c r="CX25" i="59"/>
  <c r="CY25" i="59"/>
  <c r="CZ25" i="59"/>
  <c r="DA25" i="59"/>
  <c r="DB25" i="59"/>
  <c r="DC25" i="59"/>
  <c r="DD25" i="59"/>
  <c r="DE25" i="59"/>
  <c r="DF25" i="59"/>
  <c r="DG25" i="59"/>
  <c r="DH25" i="59"/>
  <c r="DI25" i="59"/>
  <c r="DJ25" i="59"/>
  <c r="DK25" i="59"/>
  <c r="DL25" i="59"/>
  <c r="DM25" i="59"/>
  <c r="DN25" i="59"/>
  <c r="DO25" i="59"/>
  <c r="DP25" i="59"/>
  <c r="DQ25" i="59"/>
  <c r="DR25" i="59"/>
  <c r="DS25" i="59"/>
  <c r="DT25" i="59"/>
  <c r="DU25" i="59"/>
  <c r="DV25" i="59"/>
  <c r="DW25" i="59"/>
  <c r="DX25" i="59"/>
  <c r="DY25" i="59"/>
  <c r="DZ25" i="59"/>
  <c r="EA25" i="59"/>
  <c r="EB25" i="59"/>
  <c r="EC25" i="59"/>
  <c r="ED25" i="59"/>
  <c r="EE25" i="59"/>
  <c r="EF25" i="59"/>
  <c r="EG25" i="59"/>
  <c r="EH25" i="59"/>
  <c r="EI25" i="59"/>
  <c r="EJ25" i="59"/>
  <c r="EK25" i="59"/>
  <c r="EL25" i="59"/>
  <c r="EM25" i="59"/>
  <c r="EN25" i="59"/>
  <c r="EO25" i="59"/>
  <c r="EP25" i="59"/>
  <c r="EQ25" i="59"/>
  <c r="ER25" i="59"/>
  <c r="ES25" i="59"/>
  <c r="ET25" i="59"/>
  <c r="EU25" i="59"/>
  <c r="EV25" i="59"/>
  <c r="EW25" i="59"/>
  <c r="EX25" i="59"/>
  <c r="EY25" i="59"/>
  <c r="EZ25" i="59"/>
  <c r="FA25" i="59"/>
  <c r="FB25" i="59"/>
  <c r="FC25" i="59"/>
  <c r="FD25" i="59"/>
  <c r="FE25" i="59"/>
  <c r="FF25" i="59"/>
  <c r="FG25" i="59"/>
  <c r="FH25" i="59"/>
  <c r="FI25" i="59"/>
  <c r="FJ25" i="59"/>
  <c r="FK25" i="59"/>
  <c r="FL25" i="59"/>
  <c r="FM25" i="59"/>
  <c r="FN25" i="59"/>
  <c r="FO25" i="59"/>
  <c r="FP25" i="59"/>
  <c r="FR25" i="59"/>
  <c r="FS25" i="59"/>
  <c r="FT25" i="59"/>
  <c r="FU25" i="59"/>
  <c r="FV25" i="59"/>
  <c r="FW25" i="59"/>
  <c r="FX25" i="59"/>
  <c r="FY25" i="59"/>
  <c r="FZ25" i="59"/>
  <c r="GA25" i="59"/>
  <c r="GB25" i="59"/>
  <c r="CR26" i="59"/>
  <c r="CS26" i="59"/>
  <c r="CT26" i="59"/>
  <c r="CU26" i="59"/>
  <c r="CV26" i="59"/>
  <c r="CW26" i="59"/>
  <c r="CX26" i="59"/>
  <c r="CY26" i="59"/>
  <c r="CZ26" i="59"/>
  <c r="DA26" i="59"/>
  <c r="DB26" i="59"/>
  <c r="DC26" i="59"/>
  <c r="DD26" i="59"/>
  <c r="DE26" i="59"/>
  <c r="DF26" i="59"/>
  <c r="DG26" i="59"/>
  <c r="DH26" i="59"/>
  <c r="DI26" i="59"/>
  <c r="DJ26" i="59"/>
  <c r="DK26" i="59"/>
  <c r="DL26" i="59"/>
  <c r="DM26" i="59"/>
  <c r="DN26" i="59"/>
  <c r="DO26" i="59"/>
  <c r="DP26" i="59"/>
  <c r="DQ26" i="59"/>
  <c r="DR26" i="59"/>
  <c r="DS26" i="59"/>
  <c r="DT26" i="59"/>
  <c r="DU26" i="59"/>
  <c r="DV26" i="59"/>
  <c r="DW26" i="59"/>
  <c r="DX26" i="59"/>
  <c r="DY26" i="59"/>
  <c r="DZ26" i="59"/>
  <c r="EA26" i="59"/>
  <c r="EB26" i="59"/>
  <c r="EC26" i="59"/>
  <c r="ED26" i="59"/>
  <c r="EE26" i="59"/>
  <c r="EF26" i="59"/>
  <c r="EG26" i="59"/>
  <c r="EH26" i="59"/>
  <c r="EI26" i="59"/>
  <c r="EJ26" i="59"/>
  <c r="EK26" i="59"/>
  <c r="EL26" i="59"/>
  <c r="EM26" i="59"/>
  <c r="EN26" i="59"/>
  <c r="EO26" i="59"/>
  <c r="EP26" i="59"/>
  <c r="EQ26" i="59"/>
  <c r="ER26" i="59"/>
  <c r="ES26" i="59"/>
  <c r="ET26" i="59"/>
  <c r="EU26" i="59"/>
  <c r="EV26" i="59"/>
  <c r="EW26" i="59"/>
  <c r="EX26" i="59"/>
  <c r="EY26" i="59"/>
  <c r="EZ26" i="59"/>
  <c r="FA26" i="59"/>
  <c r="FB26" i="59"/>
  <c r="FC26" i="59"/>
  <c r="FD26" i="59"/>
  <c r="FE26" i="59"/>
  <c r="FF26" i="59"/>
  <c r="FG26" i="59"/>
  <c r="FH26" i="59"/>
  <c r="FI26" i="59"/>
  <c r="FJ26" i="59"/>
  <c r="FK26" i="59"/>
  <c r="FL26" i="59"/>
  <c r="FM26" i="59"/>
  <c r="FN26" i="59"/>
  <c r="FO26" i="59"/>
  <c r="FP26" i="59"/>
  <c r="FR26" i="59"/>
  <c r="FS26" i="59"/>
  <c r="FT26" i="59"/>
  <c r="FU26" i="59"/>
  <c r="FV26" i="59"/>
  <c r="FW26" i="59"/>
  <c r="FX26" i="59"/>
  <c r="FY26" i="59"/>
  <c r="FZ26" i="59"/>
  <c r="GA26" i="59"/>
  <c r="GB26" i="59"/>
  <c r="CR27" i="59"/>
  <c r="CS27" i="59"/>
  <c r="CT27" i="59"/>
  <c r="CU27" i="59"/>
  <c r="CV27" i="59"/>
  <c r="CW27" i="59"/>
  <c r="CX27" i="59"/>
  <c r="CY27" i="59"/>
  <c r="CZ27" i="59"/>
  <c r="DA27" i="59"/>
  <c r="DB27" i="59"/>
  <c r="DC27" i="59"/>
  <c r="DD27" i="59"/>
  <c r="DE27" i="59"/>
  <c r="DF27" i="59"/>
  <c r="DG27" i="59"/>
  <c r="DH27" i="59"/>
  <c r="DI27" i="59"/>
  <c r="DJ27" i="59"/>
  <c r="DK27" i="59"/>
  <c r="DL27" i="59"/>
  <c r="DM27" i="59"/>
  <c r="DN27" i="59"/>
  <c r="DO27" i="59"/>
  <c r="DP27" i="59"/>
  <c r="DQ27" i="59"/>
  <c r="DR27" i="59"/>
  <c r="DS27" i="59"/>
  <c r="DT27" i="59"/>
  <c r="DU27" i="59"/>
  <c r="DV27" i="59"/>
  <c r="DW27" i="59"/>
  <c r="DX27" i="59"/>
  <c r="DY27" i="59"/>
  <c r="DZ27" i="59"/>
  <c r="EA27" i="59"/>
  <c r="EB27" i="59"/>
  <c r="EC27" i="59"/>
  <c r="ED27" i="59"/>
  <c r="EE27" i="59"/>
  <c r="EF27" i="59"/>
  <c r="EG27" i="59"/>
  <c r="EH27" i="59"/>
  <c r="EI27" i="59"/>
  <c r="EJ27" i="59"/>
  <c r="EK27" i="59"/>
  <c r="EL27" i="59"/>
  <c r="EM27" i="59"/>
  <c r="EN27" i="59"/>
  <c r="EO27" i="59"/>
  <c r="EP27" i="59"/>
  <c r="EQ27" i="59"/>
  <c r="ER27" i="59"/>
  <c r="ES27" i="59"/>
  <c r="ET27" i="59"/>
  <c r="EU27" i="59"/>
  <c r="EV27" i="59"/>
  <c r="EW27" i="59"/>
  <c r="EX27" i="59"/>
  <c r="EY27" i="59"/>
  <c r="EZ27" i="59"/>
  <c r="FA27" i="59"/>
  <c r="FB27" i="59"/>
  <c r="FC27" i="59"/>
  <c r="FD27" i="59"/>
  <c r="FE27" i="59"/>
  <c r="FF27" i="59"/>
  <c r="FG27" i="59"/>
  <c r="FH27" i="59"/>
  <c r="FI27" i="59"/>
  <c r="FJ27" i="59"/>
  <c r="FK27" i="59"/>
  <c r="FL27" i="59"/>
  <c r="FM27" i="59"/>
  <c r="FN27" i="59"/>
  <c r="FO27" i="59"/>
  <c r="FP27" i="59"/>
  <c r="FR27" i="59"/>
  <c r="FS27" i="59"/>
  <c r="FT27" i="59"/>
  <c r="FU27" i="59"/>
  <c r="FV27" i="59"/>
  <c r="FW27" i="59"/>
  <c r="FX27" i="59"/>
  <c r="FY27" i="59"/>
  <c r="FZ27" i="59"/>
  <c r="GA27" i="59"/>
  <c r="GB27" i="59"/>
  <c r="CR28" i="59"/>
  <c r="CS28" i="59"/>
  <c r="CT28" i="59"/>
  <c r="CU28" i="59"/>
  <c r="CV28" i="59"/>
  <c r="CW28" i="59"/>
  <c r="CX28" i="59"/>
  <c r="CY28" i="59"/>
  <c r="CZ28" i="59"/>
  <c r="DA28" i="59"/>
  <c r="DB28" i="59"/>
  <c r="DC28" i="59"/>
  <c r="DD28" i="59"/>
  <c r="DE28" i="59"/>
  <c r="DF28" i="59"/>
  <c r="DG28" i="59"/>
  <c r="DH28" i="59"/>
  <c r="DI28" i="59"/>
  <c r="DJ28" i="59"/>
  <c r="DK28" i="59"/>
  <c r="DL28" i="59"/>
  <c r="DM28" i="59"/>
  <c r="DN28" i="59"/>
  <c r="DO28" i="59"/>
  <c r="DP28" i="59"/>
  <c r="DQ28" i="59"/>
  <c r="DR28" i="59"/>
  <c r="DS28" i="59"/>
  <c r="DT28" i="59"/>
  <c r="DU28" i="59"/>
  <c r="DV28" i="59"/>
  <c r="DW28" i="59"/>
  <c r="DX28" i="59"/>
  <c r="DY28" i="59"/>
  <c r="DZ28" i="59"/>
  <c r="EA28" i="59"/>
  <c r="EB28" i="59"/>
  <c r="EC28" i="59"/>
  <c r="ED28" i="59"/>
  <c r="EE28" i="59"/>
  <c r="EF28" i="59"/>
  <c r="EG28" i="59"/>
  <c r="EH28" i="59"/>
  <c r="EI28" i="59"/>
  <c r="EJ28" i="59"/>
  <c r="EK28" i="59"/>
  <c r="EL28" i="59"/>
  <c r="EM28" i="59"/>
  <c r="EN28" i="59"/>
  <c r="EO28" i="59"/>
  <c r="EP28" i="59"/>
  <c r="EQ28" i="59"/>
  <c r="ER28" i="59"/>
  <c r="ES28" i="59"/>
  <c r="ET28" i="59"/>
  <c r="EU28" i="59"/>
  <c r="EV28" i="59"/>
  <c r="EW28" i="59"/>
  <c r="EX28" i="59"/>
  <c r="EY28" i="59"/>
  <c r="EZ28" i="59"/>
  <c r="FA28" i="59"/>
  <c r="FB28" i="59"/>
  <c r="FC28" i="59"/>
  <c r="FD28" i="59"/>
  <c r="FE28" i="59"/>
  <c r="FF28" i="59"/>
  <c r="FG28" i="59"/>
  <c r="FH28" i="59"/>
  <c r="FI28" i="59"/>
  <c r="FJ28" i="59"/>
  <c r="FK28" i="59"/>
  <c r="FL28" i="59"/>
  <c r="FM28" i="59"/>
  <c r="FN28" i="59"/>
  <c r="FO28" i="59"/>
  <c r="FP28" i="59"/>
  <c r="FR28" i="59"/>
  <c r="FS28" i="59"/>
  <c r="FT28" i="59"/>
  <c r="FU28" i="59"/>
  <c r="FV28" i="59"/>
  <c r="FW28" i="59"/>
  <c r="FX28" i="59"/>
  <c r="FY28" i="59"/>
  <c r="FZ28" i="59"/>
  <c r="GA28" i="59"/>
  <c r="GB28" i="59"/>
  <c r="CS2" i="59"/>
  <c r="CS34" i="59" s="1" a="1"/>
  <c r="CS34" i="59" s="1"/>
  <c r="CT2" i="59"/>
  <c r="CW2" i="59"/>
  <c r="CW34" i="59" s="1" a="1"/>
  <c r="CW34" i="59" s="1"/>
  <c r="CY2" i="59"/>
  <c r="DA2" i="59"/>
  <c r="DA34" i="59" s="1" a="1"/>
  <c r="DA34" i="59" s="1"/>
  <c r="DI2" i="59"/>
  <c r="DN2" i="59"/>
  <c r="DO2" i="59"/>
  <c r="DR2" i="59"/>
  <c r="DW2" i="59"/>
  <c r="DY2" i="59"/>
  <c r="DY34" i="59" s="1" a="1"/>
  <c r="DY34" i="59" s="1"/>
  <c r="EA2" i="59"/>
  <c r="EK2" i="59"/>
  <c r="ER2" i="59"/>
  <c r="EU2" i="59"/>
  <c r="EU34" i="59" s="1" a="1"/>
  <c r="EU34" i="59" s="1"/>
  <c r="FH2" i="59"/>
  <c r="FK2" i="59"/>
  <c r="FK34" i="59" s="1" a="1"/>
  <c r="FK34" i="59" s="1"/>
  <c r="FL2" i="59"/>
  <c r="FM2" i="59"/>
  <c r="FM34" i="59" s="1" a="1"/>
  <c r="FM34" i="59" s="1"/>
  <c r="FO2" i="59"/>
  <c r="FP2" i="59"/>
  <c r="FP34" i="59" s="1" a="1"/>
  <c r="FP34" i="59" s="1"/>
  <c r="FX2" i="59"/>
  <c r="FY2" i="59"/>
  <c r="FR3" i="59"/>
  <c r="FR4" i="59"/>
  <c r="FR5" i="59"/>
  <c r="EW5" i="59"/>
  <c r="EW34" i="59" s="1" a="1"/>
  <c r="EW34" i="59" s="1"/>
  <c r="EP4" i="59"/>
  <c r="EP5" i="59"/>
  <c r="DQ5" i="59"/>
  <c r="DB3" i="59"/>
  <c r="DB34" i="59" s="1" a="1"/>
  <c r="DB34" i="59" s="1"/>
  <c r="DB4" i="59"/>
  <c r="DB5" i="59"/>
  <c r="DU3" i="59"/>
  <c r="DU4" i="59"/>
  <c r="DU5" i="59"/>
  <c r="DX3" i="59"/>
  <c r="DX4" i="59"/>
  <c r="DX5" i="59"/>
  <c r="EB5" i="59"/>
  <c r="EN4" i="59"/>
  <c r="EN34" i="59" s="1" a="1"/>
  <c r="EN34" i="59" s="1"/>
  <c r="EN5" i="59"/>
  <c r="ES4" i="59"/>
  <c r="ES34" i="59" s="1" a="1"/>
  <c r="ES34" i="59" s="1"/>
  <c r="ES5" i="59"/>
  <c r="EZ4" i="59"/>
  <c r="EZ5" i="59"/>
  <c r="FU4" i="59"/>
  <c r="FU34" i="59" s="1" a="1"/>
  <c r="FU34" i="59" s="1"/>
  <c r="FU5" i="59"/>
  <c r="DM3" i="59"/>
  <c r="DM34" i="59" s="1" a="1"/>
  <c r="DM34" i="59" s="1"/>
  <c r="DM4" i="59"/>
  <c r="DM5" i="59"/>
  <c r="FY5" i="59"/>
  <c r="FX5" i="59"/>
  <c r="FP5" i="59"/>
  <c r="FO5" i="59"/>
  <c r="FM5" i="59"/>
  <c r="FL5" i="59"/>
  <c r="FK5" i="59"/>
  <c r="FH5" i="59"/>
  <c r="EU5" i="59"/>
  <c r="ER5" i="59"/>
  <c r="EK5" i="59"/>
  <c r="EA5" i="59"/>
  <c r="DY5" i="59"/>
  <c r="DW5" i="59"/>
  <c r="DR5" i="59"/>
  <c r="DO5" i="59"/>
  <c r="DN5" i="59"/>
  <c r="DI5" i="59"/>
  <c r="DA5" i="59"/>
  <c r="CY5" i="59"/>
  <c r="CW5" i="59"/>
  <c r="CT5" i="59"/>
  <c r="CS5" i="59"/>
  <c r="FY4" i="59"/>
  <c r="FX4" i="59"/>
  <c r="FP4" i="59"/>
  <c r="FO4" i="59"/>
  <c r="FM4" i="59"/>
  <c r="FL4" i="59"/>
  <c r="FK4" i="59"/>
  <c r="FH4" i="59"/>
  <c r="EU4" i="59"/>
  <c r="ER4" i="59"/>
  <c r="EK4" i="59"/>
  <c r="EA4" i="59"/>
  <c r="DY4" i="59"/>
  <c r="DW4" i="59"/>
  <c r="DR4" i="59"/>
  <c r="DO4" i="59"/>
  <c r="DN4" i="59"/>
  <c r="DI4" i="59"/>
  <c r="DA4" i="59"/>
  <c r="CY4" i="59"/>
  <c r="CW4" i="59"/>
  <c r="CT4" i="59"/>
  <c r="CS4" i="59"/>
  <c r="FY3" i="59"/>
  <c r="FX3" i="59"/>
  <c r="FP3" i="59"/>
  <c r="FO3" i="59"/>
  <c r="FM3" i="59"/>
  <c r="FL3" i="59"/>
  <c r="FK3" i="59"/>
  <c r="FH3" i="59"/>
  <c r="EU3" i="59"/>
  <c r="ER3" i="59"/>
  <c r="EK3" i="59"/>
  <c r="EA3" i="59"/>
  <c r="DY3" i="59"/>
  <c r="DW3" i="59"/>
  <c r="DR3" i="59"/>
  <c r="DO3" i="59"/>
  <c r="DN3" i="59"/>
  <c r="DI3" i="59"/>
  <c r="DA3" i="59"/>
  <c r="CY3" i="59"/>
  <c r="CW3" i="59"/>
  <c r="CT3" i="59"/>
  <c r="CS3" i="59"/>
  <c r="EH30" i="59" a="1"/>
  <c r="FC30" i="59" a="1"/>
  <c r="FQ30" i="59" a="1"/>
  <c r="FQ31" i="59" s="1"/>
  <c r="GB34" i="59" a="1"/>
  <c r="GB34" i="59" s="1"/>
  <c r="FZ34" i="59" a="1"/>
  <c r="FZ34" i="59" s="1"/>
  <c r="FY34" i="59" a="1"/>
  <c r="FY34" i="59" s="1"/>
  <c r="FX34" i="59" a="1"/>
  <c r="FX34" i="59" s="1"/>
  <c r="FW34" i="59" a="1"/>
  <c r="FW34" i="59" s="1"/>
  <c r="FT34" i="59" a="1"/>
  <c r="FT34" i="59" s="1"/>
  <c r="FR34" i="59" a="1"/>
  <c r="FR34" i="59" s="1"/>
  <c r="FQ34" i="59" a="1"/>
  <c r="FQ34" i="59" s="1"/>
  <c r="FO34" i="59" a="1"/>
  <c r="FO34" i="59" s="1"/>
  <c r="FL34" i="59" a="1"/>
  <c r="FL34" i="59" s="1"/>
  <c r="FI34" i="59" a="1"/>
  <c r="FI34" i="59"/>
  <c r="FH34" i="59" a="1"/>
  <c r="FH34" i="59" s="1"/>
  <c r="FG34" i="59" a="1"/>
  <c r="FG34" i="59" s="1"/>
  <c r="FF34" i="59" a="1"/>
  <c r="FF34" i="59" s="1"/>
  <c r="FB34" i="59" a="1"/>
  <c r="FB34" i="59" s="1"/>
  <c r="FA34" i="59" a="1"/>
  <c r="FA34" i="59" s="1"/>
  <c r="EY34" i="59" a="1"/>
  <c r="EY34" i="59" s="1"/>
  <c r="EX34" i="59" a="1"/>
  <c r="EX34" i="59" s="1"/>
  <c r="EV34" i="59" a="1"/>
  <c r="EV34" i="59" s="1"/>
  <c r="ER34" i="59" a="1"/>
  <c r="ER34" i="59" s="1"/>
  <c r="EQ34" i="59" a="1"/>
  <c r="EQ34" i="59" s="1"/>
  <c r="EP34" i="59" a="1"/>
  <c r="EP34" i="59" s="1"/>
  <c r="EO34" i="59" a="1"/>
  <c r="EO34" i="59" s="1"/>
  <c r="EM34" i="59" a="1"/>
  <c r="EM34" i="59" s="1"/>
  <c r="EK34" i="59" a="1"/>
  <c r="EK34" i="59" s="1"/>
  <c r="EI34" i="59" a="1"/>
  <c r="EI34" i="59" s="1"/>
  <c r="EH34" i="59" a="1"/>
  <c r="EH34" i="59" s="1"/>
  <c r="EF34" i="59" a="1"/>
  <c r="EF34" i="59" s="1"/>
  <c r="EE34" i="59" a="1"/>
  <c r="EE34" i="59" s="1"/>
  <c r="ED34" i="59" a="1"/>
  <c r="ED34" i="59" s="1"/>
  <c r="EC34" i="59" a="1"/>
  <c r="EC34" i="59" s="1"/>
  <c r="EB34" i="59" a="1"/>
  <c r="EB34" i="59" s="1"/>
  <c r="EA34" i="59" a="1"/>
  <c r="EA34" i="59" s="1"/>
  <c r="DZ34" i="59" a="1"/>
  <c r="DZ34" i="59" s="1"/>
  <c r="DX34" i="59" a="1"/>
  <c r="DX34" i="59" s="1"/>
  <c r="DW34" i="59" a="1"/>
  <c r="DW34" i="59" s="1"/>
  <c r="DU34" i="59" a="1"/>
  <c r="DU34" i="59" s="1"/>
  <c r="DT34" i="59" a="1"/>
  <c r="DT34" i="59" s="1"/>
  <c r="DS34" i="59" a="1"/>
  <c r="DS34" i="59" s="1"/>
  <c r="DR34" i="59" a="1"/>
  <c r="DR34" i="59" s="1"/>
  <c r="DQ34" i="59" a="1"/>
  <c r="DQ34" i="59" s="1"/>
  <c r="DP34" i="59" a="1"/>
  <c r="DP34" i="59" s="1"/>
  <c r="DO34" i="59" a="1"/>
  <c r="DO34" i="59" s="1"/>
  <c r="DN34" i="59" a="1"/>
  <c r="DN34" i="59" s="1"/>
  <c r="DL34" i="59" a="1"/>
  <c r="DL34" i="59" s="1"/>
  <c r="DJ34" i="59" a="1"/>
  <c r="DJ34" i="59" s="1"/>
  <c r="DI34" i="59" a="1"/>
  <c r="DI34" i="59" s="1"/>
  <c r="DH34" i="59" a="1"/>
  <c r="DH34" i="59" s="1"/>
  <c r="DG34" i="59" a="1"/>
  <c r="DG34" i="59" s="1"/>
  <c r="DD34" i="59" a="1"/>
  <c r="DD34" i="59" s="1"/>
  <c r="DC34" i="59" a="1"/>
  <c r="DC34" i="59" s="1"/>
  <c r="CZ34" i="59" a="1"/>
  <c r="CZ34" i="59" s="1"/>
  <c r="CY34" i="59" a="1"/>
  <c r="CY34" i="59" s="1"/>
  <c r="CX34" i="59" a="1"/>
  <c r="CX34" i="59" s="1"/>
  <c r="CU34" i="59" a="1"/>
  <c r="CU34" i="59" s="1"/>
  <c r="CT34" i="59" a="1"/>
  <c r="CT34" i="59" s="1"/>
  <c r="CR34" i="59" a="1"/>
  <c r="CR34" i="59" s="1"/>
  <c r="EM30" i="59"/>
  <c r="GI30" i="59" a="1"/>
  <c r="GJ30" i="59" a="1"/>
  <c r="GK30" i="59" a="1"/>
  <c r="GK30" i="59" s="1"/>
  <c r="GL30" i="59" a="1"/>
  <c r="GL30" i="59" s="1"/>
  <c r="GL31" i="59"/>
  <c r="GN30" i="59" a="1"/>
  <c r="GO30" i="59" a="1"/>
  <c r="GP30" i="59" a="1"/>
  <c r="GP30" i="59" s="1"/>
  <c r="GP31" i="59"/>
  <c r="GQ30" i="59" a="1"/>
  <c r="GQ30" i="59" s="1"/>
  <c r="GR30" i="59" a="1"/>
  <c r="GS30" i="59" a="1"/>
  <c r="GT30" i="59" a="1"/>
  <c r="GT30" i="59" s="1"/>
  <c r="GU30" i="59" a="1"/>
  <c r="GU30" i="59" s="1"/>
  <c r="GU31" i="59"/>
  <c r="GV30" i="59" a="1"/>
  <c r="GW30" i="59" a="1"/>
  <c r="GX30" i="59" a="1"/>
  <c r="GX30" i="59" s="1"/>
  <c r="GX31" i="59"/>
  <c r="GY30" i="59" a="1"/>
  <c r="GY30" i="59" s="1"/>
  <c r="GZ30" i="59" a="1"/>
  <c r="HB30" i="59" a="1"/>
  <c r="HC30" i="59" a="1"/>
  <c r="HC30" i="59" s="1"/>
  <c r="HD30" i="59" a="1"/>
  <c r="HD30" i="59" s="1"/>
  <c r="HD31" i="59"/>
  <c r="HE30" i="59" a="1"/>
  <c r="HF30" i="59" a="1"/>
  <c r="HG30" i="59" a="1"/>
  <c r="HG30" i="59" s="1"/>
  <c r="HG31" i="59"/>
  <c r="HH30" i="59" a="1"/>
  <c r="HH30" i="59" s="1"/>
  <c r="HI30" i="59" a="1"/>
  <c r="HJ30" i="59" a="1"/>
  <c r="HK30" i="59" a="1"/>
  <c r="HK30" i="59" s="1"/>
  <c r="HL30" i="59" a="1"/>
  <c r="HL30" i="59" s="1"/>
  <c r="HM30" i="59" a="1"/>
  <c r="HN30" i="59" a="1"/>
  <c r="HO30" i="59" a="1"/>
  <c r="HO30" i="59" s="1"/>
  <c r="HP30" i="59" a="1"/>
  <c r="HP30" i="59" s="1"/>
  <c r="HP31" i="59"/>
  <c r="HQ30" i="59" a="1"/>
  <c r="HR30" i="59" a="1"/>
  <c r="HS30" i="59" a="1"/>
  <c r="HS30" i="59" s="1"/>
  <c r="HT30" i="59" a="1"/>
  <c r="HU30" i="59" a="1"/>
  <c r="HV30" i="59" a="1"/>
  <c r="HW30" i="59" a="1"/>
  <c r="HX30" i="59" a="1"/>
  <c r="HX30" i="59" s="1"/>
  <c r="HY30" i="59" a="1"/>
  <c r="HZ30" i="59" a="1"/>
  <c r="HZ31" i="59" s="1"/>
  <c r="IA30" i="59" a="1"/>
  <c r="IA30" i="59" s="1"/>
  <c r="IB30" i="59" a="1"/>
  <c r="IB30" i="59" s="1"/>
  <c r="IC30" i="59" a="1"/>
  <c r="IE30" i="59" a="1"/>
  <c r="IE31" i="59" s="1"/>
  <c r="IF30" i="59" a="1"/>
  <c r="IF30" i="59" s="1"/>
  <c r="IF31" i="59"/>
  <c r="IG30" i="59" a="1"/>
  <c r="IG30" i="59" s="1"/>
  <c r="IH30" i="59" a="1"/>
  <c r="II30" i="59" a="1"/>
  <c r="II31" i="59" s="1"/>
  <c r="IJ30" i="59" a="1"/>
  <c r="IJ30" i="59" s="1"/>
  <c r="IK30" i="59" a="1"/>
  <c r="IK30" i="59" s="1"/>
  <c r="IL30" i="59" a="1"/>
  <c r="IM30" i="59" a="1"/>
  <c r="IM31" i="59" s="1"/>
  <c r="IN30" i="59" a="1"/>
  <c r="IN30" i="59" s="1"/>
  <c r="IP30" i="59" a="1"/>
  <c r="IQ30" i="59" a="1"/>
  <c r="IR30" i="59" a="1"/>
  <c r="IR31" i="59" s="1"/>
  <c r="IS30" i="59" a="1"/>
  <c r="IT30" i="59" a="1"/>
  <c r="IT30" i="59" s="1"/>
  <c r="IU30" i="59" a="1"/>
  <c r="IV30" i="59" a="1"/>
  <c r="IV31" i="59" s="1"/>
  <c r="IW30" i="59" a="1"/>
  <c r="IW30" i="59" s="1"/>
  <c r="IW31" i="59"/>
  <c r="IX30" i="59" a="1"/>
  <c r="IX30" i="59" s="1"/>
  <c r="IY30" i="59" a="1"/>
  <c r="IZ30" i="59" a="1"/>
  <c r="IZ31" i="59" s="1"/>
  <c r="JA30" i="59" a="1"/>
  <c r="JA30" i="59" s="1"/>
  <c r="JB30" i="59" a="1"/>
  <c r="JB30" i="59" s="1"/>
  <c r="JC30" i="59" a="1"/>
  <c r="JD30" i="59" a="1"/>
  <c r="JE30" i="59" a="1"/>
  <c r="JF30" i="59" a="1"/>
  <c r="JG30" i="59" a="1"/>
  <c r="JH30" i="59" a="1"/>
  <c r="JI30" i="59" a="1"/>
  <c r="JJ30" i="59" a="1"/>
  <c r="JK30" i="59" a="1"/>
  <c r="JL30" i="59" a="1"/>
  <c r="JM30" i="59" a="1"/>
  <c r="JN30" i="59" a="1"/>
  <c r="JO30" i="59" a="1"/>
  <c r="JP30" i="59" a="1"/>
  <c r="JQ30" i="59" a="1"/>
  <c r="JR30" i="59" a="1"/>
  <c r="JS30" i="59" a="1"/>
  <c r="GH2" i="59"/>
  <c r="GH3" i="59"/>
  <c r="GH4" i="59"/>
  <c r="GH5" i="59"/>
  <c r="GH6" i="59"/>
  <c r="GH7" i="59"/>
  <c r="GH8" i="59"/>
  <c r="GH9" i="59"/>
  <c r="GH10" i="59"/>
  <c r="GH11" i="59"/>
  <c r="GH12" i="59"/>
  <c r="GH13" i="59"/>
  <c r="GH14" i="59"/>
  <c r="GH15" i="59"/>
  <c r="GH16" i="59"/>
  <c r="GH17" i="59"/>
  <c r="GH18" i="59"/>
  <c r="GH19" i="59"/>
  <c r="GH20" i="59"/>
  <c r="GH21" i="59"/>
  <c r="GH22" i="59"/>
  <c r="GH23" i="59"/>
  <c r="GH24" i="59"/>
  <c r="GH25" i="59"/>
  <c r="GH26" i="59"/>
  <c r="GH27" i="59"/>
  <c r="GH28" i="59"/>
  <c r="JS34" i="59" a="1"/>
  <c r="JS34" i="59" s="1"/>
  <c r="JR34" i="59" a="1"/>
  <c r="JR34" i="59" s="1"/>
  <c r="JQ34" i="59" a="1"/>
  <c r="JQ34" i="59" s="1"/>
  <c r="JP34" i="59" a="1"/>
  <c r="JP34" i="59" s="1"/>
  <c r="JO34" i="59" a="1"/>
  <c r="JO34" i="59" s="1"/>
  <c r="JN34" i="59" a="1"/>
  <c r="JN34" i="59"/>
  <c r="JM34" i="59" a="1"/>
  <c r="JM34" i="59" s="1"/>
  <c r="JL34" i="59" a="1"/>
  <c r="JL34" i="59" s="1"/>
  <c r="JK34" i="59" a="1"/>
  <c r="JK34" i="59" s="1"/>
  <c r="JJ34" i="59" a="1"/>
  <c r="JJ34" i="59" s="1"/>
  <c r="JI34" i="59" a="1"/>
  <c r="JI34" i="59" s="1"/>
  <c r="JH34" i="59" a="1"/>
  <c r="JH34" i="59" s="1"/>
  <c r="JG34" i="59" a="1"/>
  <c r="JG34" i="59" s="1"/>
  <c r="JF34" i="59" a="1"/>
  <c r="JF34" i="59" s="1"/>
  <c r="JE34" i="59" a="1"/>
  <c r="JE34" i="59" s="1"/>
  <c r="JD34" i="59" a="1"/>
  <c r="JD34" i="59" s="1"/>
  <c r="JC34" i="59" a="1"/>
  <c r="JC34" i="59" s="1"/>
  <c r="JB34" i="59" a="1"/>
  <c r="JB34" i="59" s="1"/>
  <c r="JA34" i="59" a="1"/>
  <c r="JA34" i="59" s="1"/>
  <c r="IZ34" i="59" a="1"/>
  <c r="IZ34" i="59"/>
  <c r="IY34" i="59" a="1"/>
  <c r="IY34" i="59" s="1"/>
  <c r="IX34" i="59" a="1"/>
  <c r="IX34" i="59" s="1"/>
  <c r="IW34" i="59" a="1"/>
  <c r="IW34" i="59" s="1"/>
  <c r="IV34" i="59" a="1"/>
  <c r="IV34" i="59" s="1"/>
  <c r="IU34" i="59" a="1"/>
  <c r="IU34" i="59" s="1"/>
  <c r="IT34" i="59" a="1"/>
  <c r="IT34" i="59" s="1"/>
  <c r="IS34" i="59" a="1"/>
  <c r="IS34" i="59" s="1"/>
  <c r="IR34" i="59" a="1"/>
  <c r="IR34" i="59" s="1"/>
  <c r="IQ34" i="59" a="1"/>
  <c r="IQ34" i="59" s="1"/>
  <c r="IP34" i="59" a="1"/>
  <c r="IP34" i="59" s="1"/>
  <c r="IO34" i="59" a="1"/>
  <c r="IO34" i="59" s="1"/>
  <c r="IN34" i="59" a="1"/>
  <c r="IN34" i="59" s="1"/>
  <c r="IM34" i="59" a="1"/>
  <c r="IM34" i="59" s="1"/>
  <c r="IL34" i="59" a="1"/>
  <c r="IL34" i="59" s="1"/>
  <c r="IK34" i="59" a="1"/>
  <c r="IK34" i="59" s="1"/>
  <c r="IJ34" i="59" a="1"/>
  <c r="IJ34" i="59" s="1"/>
  <c r="II34" i="59" a="1"/>
  <c r="II34" i="59" s="1"/>
  <c r="IH34" i="59" a="1"/>
  <c r="IH34" i="59" s="1"/>
  <c r="IG34" i="59" a="1"/>
  <c r="IG34" i="59" s="1"/>
  <c r="IF34" i="59" a="1"/>
  <c r="IF34" i="59" s="1"/>
  <c r="IE34" i="59" a="1"/>
  <c r="IE34" i="59" s="1"/>
  <c r="ID34" i="59" a="1"/>
  <c r="ID34" i="59" s="1"/>
  <c r="IC34" i="59" a="1"/>
  <c r="IC34" i="59" s="1"/>
  <c r="IB34" i="59" a="1"/>
  <c r="IB34" i="59" s="1"/>
  <c r="IA34" i="59" a="1"/>
  <c r="IA34" i="59" s="1"/>
  <c r="HZ34" i="59" a="1"/>
  <c r="HZ34" i="59" s="1"/>
  <c r="HY34" i="59" a="1"/>
  <c r="HY34" i="59" s="1"/>
  <c r="HX34" i="59" a="1"/>
  <c r="HX34" i="59" s="1"/>
  <c r="HW34" i="59" a="1"/>
  <c r="HW34" i="59" s="1"/>
  <c r="HV34" i="59" a="1"/>
  <c r="HV34" i="59"/>
  <c r="HU34" i="59" a="1"/>
  <c r="HU34" i="59" s="1"/>
  <c r="HT34" i="59" a="1"/>
  <c r="HT34" i="59" s="1"/>
  <c r="HS34" i="59" a="1"/>
  <c r="HS34" i="59" s="1"/>
  <c r="HR34" i="59" a="1"/>
  <c r="HR34" i="59" s="1"/>
  <c r="HQ34" i="59" a="1"/>
  <c r="HQ34" i="59" s="1"/>
  <c r="HP34" i="59" a="1"/>
  <c r="HP34" i="59"/>
  <c r="HO34" i="59" a="1"/>
  <c r="HO34" i="59" s="1"/>
  <c r="HN34" i="59" a="1"/>
  <c r="HN34" i="59" s="1"/>
  <c r="HM34" i="59" a="1"/>
  <c r="HM34" i="59" s="1"/>
  <c r="HL34" i="59" a="1"/>
  <c r="HL34" i="59" s="1"/>
  <c r="HK34" i="59" a="1"/>
  <c r="HK34" i="59" s="1"/>
  <c r="HJ34" i="59" a="1"/>
  <c r="HJ34" i="59" s="1"/>
  <c r="HI34" i="59" a="1"/>
  <c r="HI34" i="59" s="1"/>
  <c r="HH34" i="59" a="1"/>
  <c r="HH34" i="59" s="1"/>
  <c r="HG34" i="59" a="1"/>
  <c r="HG34" i="59" s="1"/>
  <c r="HF34" i="59" a="1"/>
  <c r="HF34" i="59"/>
  <c r="HE34" i="59" a="1"/>
  <c r="HE34" i="59" s="1"/>
  <c r="HD34" i="59" a="1"/>
  <c r="HD34" i="59" s="1"/>
  <c r="HC34" i="59" a="1"/>
  <c r="HC34" i="59" s="1"/>
  <c r="HB34" i="59" a="1"/>
  <c r="HB34" i="59" s="1"/>
  <c r="HA34" i="59" a="1"/>
  <c r="HA34" i="59" s="1"/>
  <c r="GZ34" i="59" a="1"/>
  <c r="GZ34" i="59" s="1"/>
  <c r="GY34" i="59" a="1"/>
  <c r="GY34" i="59" s="1"/>
  <c r="GX34" i="59" a="1"/>
  <c r="GX34" i="59" s="1"/>
  <c r="GW34" i="59" a="1"/>
  <c r="GW34" i="59" s="1"/>
  <c r="GV34" i="59" a="1"/>
  <c r="GV34" i="59" s="1"/>
  <c r="GU34" i="59" a="1"/>
  <c r="GU34" i="59" s="1"/>
  <c r="GT34" i="59" a="1"/>
  <c r="GT34" i="59" s="1"/>
  <c r="GS34" i="59" a="1"/>
  <c r="GS34" i="59" s="1"/>
  <c r="GR34" i="59" a="1"/>
  <c r="GR34" i="59" s="1"/>
  <c r="GQ34" i="59" a="1"/>
  <c r="GQ34" i="59" s="1"/>
  <c r="GP34" i="59" a="1"/>
  <c r="GP34" i="59" s="1"/>
  <c r="GO34" i="59" a="1"/>
  <c r="GO34" i="59" s="1"/>
  <c r="GN34" i="59" a="1"/>
  <c r="GN34" i="59"/>
  <c r="GM34" i="59" a="1"/>
  <c r="GM34" i="59" s="1"/>
  <c r="GL34" i="59" a="1"/>
  <c r="GL34" i="59" s="1"/>
  <c r="GK34" i="59" a="1"/>
  <c r="GK34" i="59" s="1"/>
  <c r="GJ34" i="59" a="1"/>
  <c r="GJ34" i="59" s="1"/>
  <c r="GI34" i="59" a="1"/>
  <c r="GI34" i="59" s="1"/>
  <c r="IO30" i="59"/>
  <c r="ID30" i="59"/>
  <c r="HA30" i="59"/>
  <c r="GM30" i="59"/>
  <c r="RK91" i="59"/>
  <c r="QB44" i="59"/>
  <c r="QB24" i="59"/>
  <c r="SK91" i="59"/>
  <c r="SJ91" i="59"/>
  <c r="RA91" i="59" s="1"/>
  <c r="SI91" i="59"/>
  <c r="QZ91" i="59" s="1"/>
  <c r="SH91" i="59"/>
  <c r="SG91" i="59"/>
  <c r="QX91" i="59" s="1"/>
  <c r="SF91" i="59"/>
  <c r="SE91" i="59"/>
  <c r="QV89" i="59" s="1"/>
  <c r="SD91" i="59"/>
  <c r="SC91" i="59"/>
  <c r="QT90" i="59" s="1"/>
  <c r="SB91" i="59"/>
  <c r="QS84" i="59" s="1"/>
  <c r="SA91" i="59"/>
  <c r="QR91" i="59" s="1"/>
  <c r="RZ91" i="59"/>
  <c r="RY91" i="59"/>
  <c r="RX91" i="59"/>
  <c r="QO83" i="59" s="1"/>
  <c r="RW91" i="59"/>
  <c r="QN68" i="59" s="1"/>
  <c r="RV91" i="59"/>
  <c r="QM91" i="59" s="1"/>
  <c r="RU91" i="59"/>
  <c r="RT91" i="59"/>
  <c r="QK82" i="59" s="1"/>
  <c r="RS91" i="59"/>
  <c r="RR91" i="59"/>
  <c r="QI72" i="59" s="1"/>
  <c r="RQ91" i="59"/>
  <c r="RP91" i="59"/>
  <c r="QG86" i="59" s="1"/>
  <c r="RO91" i="59"/>
  <c r="QF85" i="59" s="1"/>
  <c r="RN91" i="59"/>
  <c r="QE90" i="59" s="1"/>
  <c r="RM91" i="59"/>
  <c r="RL91" i="59"/>
  <c r="QC84" i="59" s="1"/>
  <c r="RA90" i="59"/>
  <c r="QY90" i="59"/>
  <c r="QU90" i="59"/>
  <c r="QM90" i="59"/>
  <c r="QK90" i="59"/>
  <c r="RA89" i="59"/>
  <c r="QY89" i="59"/>
  <c r="QM89" i="59"/>
  <c r="QK89" i="59"/>
  <c r="QJ89" i="59"/>
  <c r="QF89" i="59"/>
  <c r="QE89" i="59"/>
  <c r="RB88" i="59"/>
  <c r="RA88" i="59"/>
  <c r="QU88" i="59"/>
  <c r="QT88" i="59"/>
  <c r="QM88" i="59"/>
  <c r="QI88" i="59"/>
  <c r="RA87" i="59"/>
  <c r="QQ87" i="59"/>
  <c r="QM87" i="59"/>
  <c r="QK87" i="59"/>
  <c r="QJ87" i="59"/>
  <c r="RA86" i="59"/>
  <c r="QY86" i="59"/>
  <c r="QU86" i="59"/>
  <c r="QT86" i="59"/>
  <c r="QO86" i="59"/>
  <c r="QM86" i="59"/>
  <c r="RA85" i="59"/>
  <c r="QU85" i="59"/>
  <c r="QQ85" i="59"/>
  <c r="QO85" i="59"/>
  <c r="QM85" i="59"/>
  <c r="QJ85" i="59"/>
  <c r="RA84" i="59"/>
  <c r="QY84" i="59"/>
  <c r="QX84" i="59"/>
  <c r="QT84" i="59"/>
  <c r="QO84" i="59"/>
  <c r="QM84" i="59"/>
  <c r="QI84" i="59"/>
  <c r="RA83" i="59"/>
  <c r="QV83" i="59"/>
  <c r="QR83" i="59"/>
  <c r="QM83" i="59"/>
  <c r="QG83" i="59"/>
  <c r="QF83" i="59"/>
  <c r="RA82" i="59"/>
  <c r="QY82" i="59"/>
  <c r="QX82" i="59"/>
  <c r="QU82" i="59"/>
  <c r="QP82" i="59"/>
  <c r="QM82" i="59"/>
  <c r="QI82" i="59"/>
  <c r="QE82" i="59"/>
  <c r="QC82" i="59"/>
  <c r="RA81" i="59"/>
  <c r="QY81" i="59"/>
  <c r="QV81" i="59"/>
  <c r="QQ81" i="59"/>
  <c r="QM81" i="59"/>
  <c r="QJ81" i="59"/>
  <c r="QG81" i="59"/>
  <c r="QF81" i="59"/>
  <c r="RB80" i="59"/>
  <c r="RA80" i="59"/>
  <c r="QU80" i="59"/>
  <c r="QT80" i="59"/>
  <c r="QO80" i="59"/>
  <c r="QM80" i="59"/>
  <c r="QE80" i="59"/>
  <c r="RA78" i="59"/>
  <c r="QY78" i="59"/>
  <c r="QV78" i="59"/>
  <c r="QU78" i="59"/>
  <c r="QQ78" i="59"/>
  <c r="QO78" i="59"/>
  <c r="QM78" i="59"/>
  <c r="QG78" i="59"/>
  <c r="QF78" i="59"/>
  <c r="RA77" i="59"/>
  <c r="QY77" i="59"/>
  <c r="QX77" i="59"/>
  <c r="QU77" i="59"/>
  <c r="QT77" i="59"/>
  <c r="QQ77" i="59"/>
  <c r="QM77" i="59"/>
  <c r="QI77" i="59"/>
  <c r="QC77" i="59"/>
  <c r="RA76" i="59"/>
  <c r="QY76" i="59"/>
  <c r="QW76" i="59"/>
  <c r="QQ76" i="59"/>
  <c r="QN76" i="59"/>
  <c r="QM76" i="59"/>
  <c r="QE76" i="59"/>
  <c r="QC76" i="59"/>
  <c r="RA75" i="59"/>
  <c r="QY75" i="59"/>
  <c r="QX75" i="59"/>
  <c r="QT75" i="59"/>
  <c r="QQ75" i="59"/>
  <c r="QM75" i="59"/>
  <c r="QG75" i="59"/>
  <c r="QE75" i="59"/>
  <c r="RA74" i="59"/>
  <c r="QY74" i="59"/>
  <c r="QV74" i="59"/>
  <c r="QU74" i="59"/>
  <c r="QQ74" i="59"/>
  <c r="QO74" i="59"/>
  <c r="QN74" i="59"/>
  <c r="QM74" i="59"/>
  <c r="QK74" i="59"/>
  <c r="QI74" i="59"/>
  <c r="QF74" i="59"/>
  <c r="RB73" i="59"/>
  <c r="RA73" i="59"/>
  <c r="QX73" i="59"/>
  <c r="QU73" i="59"/>
  <c r="QQ73" i="59"/>
  <c r="QM73" i="59"/>
  <c r="QI73" i="59"/>
  <c r="QG73" i="59"/>
  <c r="QE73" i="59"/>
  <c r="RA72" i="59"/>
  <c r="QZ72" i="59"/>
  <c r="QY72" i="59"/>
  <c r="QU72" i="59"/>
  <c r="QS72" i="59"/>
  <c r="QR72" i="59"/>
  <c r="QQ72" i="59"/>
  <c r="QM72" i="59"/>
  <c r="QK72" i="59"/>
  <c r="QF72" i="59"/>
  <c r="QE72" i="59"/>
  <c r="RB71" i="59"/>
  <c r="RA71" i="59"/>
  <c r="QY71" i="59"/>
  <c r="QX71" i="59"/>
  <c r="QU71" i="59"/>
  <c r="QT71" i="59"/>
  <c r="QQ71" i="59"/>
  <c r="QM71" i="59"/>
  <c r="QK71" i="59"/>
  <c r="QI71" i="59"/>
  <c r="QC71" i="59"/>
  <c r="RA70" i="59"/>
  <c r="QY70" i="59"/>
  <c r="QV70" i="59"/>
  <c r="QQ70" i="59"/>
  <c r="QN70" i="59"/>
  <c r="QM70" i="59"/>
  <c r="QI70" i="59"/>
  <c r="QG70" i="59"/>
  <c r="QF70" i="59"/>
  <c r="RB69" i="59"/>
  <c r="RA69" i="59"/>
  <c r="QX69" i="59"/>
  <c r="QU69" i="59"/>
  <c r="QT69" i="59"/>
  <c r="QQ69" i="59"/>
  <c r="QM69" i="59"/>
  <c r="QG69" i="59"/>
  <c r="QE69" i="59"/>
  <c r="RA68" i="59"/>
  <c r="QZ68" i="59"/>
  <c r="QU68" i="59"/>
  <c r="QR68" i="59"/>
  <c r="QQ68" i="59"/>
  <c r="QM68" i="59"/>
  <c r="QK68" i="59"/>
  <c r="QJ68" i="59"/>
  <c r="QF68" i="59"/>
  <c r="QE68" i="59"/>
  <c r="RB67" i="59"/>
  <c r="RA67" i="59"/>
  <c r="QY67" i="59"/>
  <c r="QX67" i="59"/>
  <c r="QU67" i="59"/>
  <c r="QT67" i="59"/>
  <c r="QQ67" i="59"/>
  <c r="QM67" i="59"/>
  <c r="QL67" i="59"/>
  <c r="QK67" i="59"/>
  <c r="QG67" i="59"/>
  <c r="QE67" i="59"/>
  <c r="RA66" i="59"/>
  <c r="QZ66" i="59"/>
  <c r="QY66" i="59"/>
  <c r="QV66" i="59"/>
  <c r="QU66" i="59"/>
  <c r="QQ66" i="59"/>
  <c r="QO66" i="59"/>
  <c r="QN66" i="59"/>
  <c r="QM66" i="59"/>
  <c r="QK66" i="59"/>
  <c r="QJ66" i="59"/>
  <c r="QG66" i="59"/>
  <c r="QF66" i="59"/>
  <c r="QE66" i="59"/>
  <c r="RB65" i="59"/>
  <c r="RA65" i="59"/>
  <c r="QY65" i="59"/>
  <c r="QX65" i="59"/>
  <c r="QW65" i="59"/>
  <c r="QU65" i="59"/>
  <c r="QT65" i="59"/>
  <c r="QQ65" i="59"/>
  <c r="QP65" i="59"/>
  <c r="QO65" i="59"/>
  <c r="QM65" i="59"/>
  <c r="QL65" i="59"/>
  <c r="QK65" i="59"/>
  <c r="QI65" i="59"/>
  <c r="QG65" i="59"/>
  <c r="QE65" i="59"/>
  <c r="QD65" i="59"/>
  <c r="RA64" i="59"/>
  <c r="QZ64" i="59"/>
  <c r="QY64" i="59"/>
  <c r="QV64" i="59"/>
  <c r="QU64" i="59"/>
  <c r="QS64" i="59"/>
  <c r="QQ64" i="59"/>
  <c r="QO64" i="59"/>
  <c r="QN64" i="59"/>
  <c r="QM64" i="59"/>
  <c r="QK64" i="59"/>
  <c r="QJ64" i="59"/>
  <c r="QI64" i="59"/>
  <c r="QF64" i="59"/>
  <c r="QE64" i="59"/>
  <c r="QC64" i="59"/>
  <c r="RB63" i="59"/>
  <c r="RA63" i="59"/>
  <c r="QY63" i="59"/>
  <c r="QX63" i="59"/>
  <c r="QU63" i="59"/>
  <c r="QT63" i="59"/>
  <c r="QS63" i="59"/>
  <c r="QQ63" i="59"/>
  <c r="QP63" i="59"/>
  <c r="QO63" i="59"/>
  <c r="QM63" i="59"/>
  <c r="QK63" i="59"/>
  <c r="QI63" i="59"/>
  <c r="QH63" i="59"/>
  <c r="QE63" i="59"/>
  <c r="QD63" i="59"/>
  <c r="QC63" i="59"/>
  <c r="RA62" i="59"/>
  <c r="QZ62" i="59"/>
  <c r="QY62" i="59"/>
  <c r="QW62" i="59"/>
  <c r="QU62" i="59"/>
  <c r="QS62" i="59"/>
  <c r="QR62" i="59"/>
  <c r="QQ62" i="59"/>
  <c r="QO62" i="59"/>
  <c r="QN62" i="59"/>
  <c r="QM62" i="59"/>
  <c r="QJ62" i="59"/>
  <c r="QI62" i="59"/>
  <c r="QG62" i="59"/>
  <c r="QF62" i="59"/>
  <c r="QE62" i="59"/>
  <c r="QC62" i="59"/>
  <c r="RB61" i="59"/>
  <c r="RA61" i="59"/>
  <c r="QY61" i="59"/>
  <c r="QX61" i="59"/>
  <c r="QW61" i="59"/>
  <c r="QU61" i="59"/>
  <c r="QT61" i="59"/>
  <c r="QS61" i="59"/>
  <c r="QQ61" i="59"/>
  <c r="QO61" i="59"/>
  <c r="QM61" i="59"/>
  <c r="QL61" i="59"/>
  <c r="QI61" i="59"/>
  <c r="QH61" i="59"/>
  <c r="QG61" i="59"/>
  <c r="QE61" i="59"/>
  <c r="QD61" i="59"/>
  <c r="QC61" i="59"/>
  <c r="RA60" i="59"/>
  <c r="QY60" i="59"/>
  <c r="QW60" i="59"/>
  <c r="QV60" i="59"/>
  <c r="QU60" i="59"/>
  <c r="QS60" i="59"/>
  <c r="QR60" i="59"/>
  <c r="QQ60" i="59"/>
  <c r="QN60" i="59"/>
  <c r="QM60" i="59"/>
  <c r="QK60" i="59"/>
  <c r="QJ60" i="59"/>
  <c r="QI60" i="59"/>
  <c r="QG60" i="59"/>
  <c r="QF60" i="59"/>
  <c r="QE60" i="59"/>
  <c r="QC60" i="59"/>
  <c r="RB59" i="59"/>
  <c r="RA59" i="59"/>
  <c r="QY59" i="59"/>
  <c r="QX59" i="59"/>
  <c r="QW59" i="59"/>
  <c r="QU59" i="59"/>
  <c r="QT59" i="59"/>
  <c r="QS59" i="59"/>
  <c r="QQ59" i="59"/>
  <c r="QP59" i="59"/>
  <c r="QM59" i="59"/>
  <c r="QL59" i="59"/>
  <c r="QK59" i="59"/>
  <c r="QI59" i="59"/>
  <c r="QH59" i="59"/>
  <c r="QG59" i="59"/>
  <c r="QE59" i="59"/>
  <c r="QC59" i="59"/>
  <c r="RA58" i="59"/>
  <c r="QZ58" i="59"/>
  <c r="QY58" i="59"/>
  <c r="QW58" i="59"/>
  <c r="QV58" i="59"/>
  <c r="QU58" i="59"/>
  <c r="QR58" i="59"/>
  <c r="QQ58" i="59"/>
  <c r="QO58" i="59"/>
  <c r="QN58" i="59"/>
  <c r="QM58" i="59"/>
  <c r="QK58" i="59"/>
  <c r="QJ58" i="59"/>
  <c r="QI58" i="59"/>
  <c r="QG58" i="59"/>
  <c r="QF58" i="59"/>
  <c r="QE58" i="59"/>
  <c r="RB57" i="59"/>
  <c r="RA57" i="59"/>
  <c r="QY57" i="59"/>
  <c r="QX57" i="59"/>
  <c r="QW57" i="59"/>
  <c r="QU57" i="59"/>
  <c r="QT57" i="59"/>
  <c r="QQ57" i="59"/>
  <c r="QP57" i="59"/>
  <c r="QO57" i="59"/>
  <c r="QM57" i="59"/>
  <c r="QL57" i="59"/>
  <c r="QK57" i="59"/>
  <c r="QI57" i="59"/>
  <c r="QG57" i="59"/>
  <c r="QE57" i="59"/>
  <c r="QD57" i="59"/>
  <c r="RA56" i="59"/>
  <c r="QZ56" i="59"/>
  <c r="QY56" i="59"/>
  <c r="QV56" i="59"/>
  <c r="QU56" i="59"/>
  <c r="QS56" i="59"/>
  <c r="QQ56" i="59"/>
  <c r="QO56" i="59"/>
  <c r="QN56" i="59"/>
  <c r="QM56" i="59"/>
  <c r="QK56" i="59"/>
  <c r="QJ56" i="59"/>
  <c r="QI56" i="59"/>
  <c r="QF56" i="59"/>
  <c r="QE56" i="59"/>
  <c r="QC56" i="59"/>
  <c r="RB55" i="59"/>
  <c r="RA55" i="59"/>
  <c r="QY55" i="59"/>
  <c r="QX55" i="59"/>
  <c r="QU55" i="59"/>
  <c r="QT55" i="59"/>
  <c r="QS55" i="59"/>
  <c r="QQ55" i="59"/>
  <c r="QP55" i="59"/>
  <c r="QO55" i="59"/>
  <c r="QM55" i="59"/>
  <c r="QK55" i="59"/>
  <c r="QI55" i="59"/>
  <c r="QH55" i="59"/>
  <c r="QE55" i="59"/>
  <c r="QD55" i="59"/>
  <c r="QC55" i="59"/>
  <c r="RA54" i="59"/>
  <c r="QZ54" i="59"/>
  <c r="QY54" i="59"/>
  <c r="QW54" i="59"/>
  <c r="QU54" i="59"/>
  <c r="QS54" i="59"/>
  <c r="QR54" i="59"/>
  <c r="QQ54" i="59"/>
  <c r="QO54" i="59"/>
  <c r="QN54" i="59"/>
  <c r="QM54" i="59"/>
  <c r="QJ54" i="59"/>
  <c r="QI54" i="59"/>
  <c r="QG54" i="59"/>
  <c r="QF54" i="59"/>
  <c r="QE54" i="59"/>
  <c r="QC54" i="59"/>
  <c r="RB53" i="59"/>
  <c r="RA53" i="59"/>
  <c r="QY53" i="59"/>
  <c r="QX53" i="59"/>
  <c r="QW53" i="59"/>
  <c r="QU53" i="59"/>
  <c r="QT53" i="59"/>
  <c r="QS53" i="59"/>
  <c r="QQ53" i="59"/>
  <c r="QO53" i="59"/>
  <c r="QM53" i="59"/>
  <c r="QL53" i="59"/>
  <c r="QI53" i="59"/>
  <c r="QH53" i="59"/>
  <c r="QG53" i="59"/>
  <c r="QE53" i="59"/>
  <c r="QD53" i="59"/>
  <c r="QC53" i="59"/>
  <c r="RA52" i="59"/>
  <c r="QY52" i="59"/>
  <c r="QW52" i="59"/>
  <c r="QV52" i="59"/>
  <c r="QU52" i="59"/>
  <c r="QS52" i="59"/>
  <c r="QR52" i="59"/>
  <c r="QQ52" i="59"/>
  <c r="QN52" i="59"/>
  <c r="QM52" i="59"/>
  <c r="QK52" i="59"/>
  <c r="QJ52" i="59"/>
  <c r="QI52" i="59"/>
  <c r="QG52" i="59"/>
  <c r="QF52" i="59"/>
  <c r="QE52" i="59"/>
  <c r="QC52" i="59"/>
  <c r="RB51" i="59"/>
  <c r="RA51" i="59"/>
  <c r="QY51" i="59"/>
  <c r="QX51" i="59"/>
  <c r="QW51" i="59"/>
  <c r="QU51" i="59"/>
  <c r="QT51" i="59"/>
  <c r="QS51" i="59"/>
  <c r="QQ51" i="59"/>
  <c r="QP51" i="59"/>
  <c r="QM51" i="59"/>
  <c r="QL51" i="59"/>
  <c r="QK51" i="59"/>
  <c r="QI51" i="59"/>
  <c r="QH51" i="59"/>
  <c r="QG51" i="59"/>
  <c r="QE51" i="59"/>
  <c r="QC51" i="59"/>
  <c r="RA50" i="59"/>
  <c r="QZ50" i="59"/>
  <c r="QY50" i="59"/>
  <c r="QW50" i="59"/>
  <c r="QV50" i="59"/>
  <c r="QU50" i="59"/>
  <c r="QR50" i="59"/>
  <c r="QQ50" i="59"/>
  <c r="QO50" i="59"/>
  <c r="QN50" i="59"/>
  <c r="QM50" i="59"/>
  <c r="QK50" i="59"/>
  <c r="QJ50" i="59"/>
  <c r="QI50" i="59"/>
  <c r="QG50" i="59"/>
  <c r="QF50" i="59"/>
  <c r="QE50" i="59"/>
  <c r="QC50" i="59"/>
  <c r="RB49" i="59"/>
  <c r="RA49" i="59"/>
  <c r="QY49" i="59"/>
  <c r="QX49" i="59"/>
  <c r="QW49" i="59"/>
  <c r="QU49" i="59"/>
  <c r="QT49" i="59"/>
  <c r="QQ49" i="59"/>
  <c r="QP49" i="59"/>
  <c r="QO49" i="59"/>
  <c r="QM49" i="59"/>
  <c r="QL49" i="59"/>
  <c r="QK49" i="59"/>
  <c r="QI49" i="59"/>
  <c r="QG49" i="59"/>
  <c r="QE49" i="59"/>
  <c r="QD49" i="59"/>
  <c r="QC49" i="59"/>
  <c r="RA48" i="59"/>
  <c r="QZ48" i="59"/>
  <c r="QY48" i="59"/>
  <c r="QV48" i="59"/>
  <c r="QU48" i="59"/>
  <c r="QS48" i="59"/>
  <c r="QR48" i="59"/>
  <c r="QQ48" i="59"/>
  <c r="QO48" i="59"/>
  <c r="QN48" i="59"/>
  <c r="QM48" i="59"/>
  <c r="QK48" i="59"/>
  <c r="QJ48" i="59"/>
  <c r="QI48" i="59"/>
  <c r="QG48" i="59"/>
  <c r="QF48" i="59"/>
  <c r="QE48" i="59"/>
  <c r="QC48" i="59"/>
  <c r="RB47" i="59"/>
  <c r="RA47" i="59"/>
  <c r="QY47" i="59"/>
  <c r="QX47" i="59"/>
  <c r="QW47" i="59"/>
  <c r="QU47" i="59"/>
  <c r="QT47" i="59"/>
  <c r="QS47" i="59"/>
  <c r="QQ47" i="59"/>
  <c r="QP47" i="59"/>
  <c r="QO47" i="59"/>
  <c r="QM47" i="59"/>
  <c r="QL47" i="59"/>
  <c r="QK47" i="59"/>
  <c r="QI47" i="59"/>
  <c r="QH47" i="59"/>
  <c r="QG47" i="59"/>
  <c r="QE47" i="59"/>
  <c r="QD47" i="59"/>
  <c r="QC47" i="59"/>
  <c r="RA46" i="59"/>
  <c r="QZ46" i="59"/>
  <c r="QY46" i="59"/>
  <c r="QW46" i="59"/>
  <c r="QV46" i="59"/>
  <c r="QU46" i="59"/>
  <c r="QS46" i="59"/>
  <c r="QR46" i="59"/>
  <c r="QQ46" i="59"/>
  <c r="QO46" i="59"/>
  <c r="QN46" i="59"/>
  <c r="QM46" i="59"/>
  <c r="QL46" i="59"/>
  <c r="QK46" i="59"/>
  <c r="QJ46" i="59"/>
  <c r="QI46" i="59"/>
  <c r="QH46" i="59"/>
  <c r="QG46" i="59"/>
  <c r="QF46" i="59"/>
  <c r="QE46" i="59"/>
  <c r="QD46" i="59"/>
  <c r="QC46" i="59"/>
  <c r="RB45" i="59"/>
  <c r="RA45" i="59"/>
  <c r="QZ45" i="59"/>
  <c r="QY45" i="59"/>
  <c r="QX45" i="59"/>
  <c r="QW45" i="59"/>
  <c r="QV45" i="59"/>
  <c r="QU45" i="59"/>
  <c r="QT45" i="59"/>
  <c r="QS45" i="59"/>
  <c r="QR45" i="59"/>
  <c r="QQ45" i="59"/>
  <c r="QP45" i="59"/>
  <c r="QO45" i="59"/>
  <c r="QN45" i="59"/>
  <c r="QM45" i="59"/>
  <c r="QL45" i="59"/>
  <c r="QK45" i="59"/>
  <c r="QJ45" i="59"/>
  <c r="QI45" i="59"/>
  <c r="QH45" i="59"/>
  <c r="QG45" i="59"/>
  <c r="QF45" i="59"/>
  <c r="QE45" i="59"/>
  <c r="QD45" i="59"/>
  <c r="QC45" i="59"/>
  <c r="RB44" i="59"/>
  <c r="RA44" i="59"/>
  <c r="QZ44" i="59"/>
  <c r="QY44" i="59"/>
  <c r="QX44" i="59"/>
  <c r="QW44" i="59"/>
  <c r="QV44" i="59"/>
  <c r="QU44" i="59"/>
  <c r="QT44" i="59"/>
  <c r="QS44" i="59"/>
  <c r="QR44" i="59"/>
  <c r="QQ44" i="59"/>
  <c r="QP44" i="59"/>
  <c r="QO44" i="59"/>
  <c r="QN44" i="59"/>
  <c r="QM44" i="59"/>
  <c r="QL44" i="59"/>
  <c r="QK44" i="59"/>
  <c r="QJ44" i="59"/>
  <c r="QI44" i="59"/>
  <c r="QH44" i="59"/>
  <c r="QG44" i="59"/>
  <c r="QF44" i="59"/>
  <c r="QE44" i="59"/>
  <c r="QD44" i="59"/>
  <c r="QC44" i="59"/>
  <c r="RB43" i="59"/>
  <c r="RA43" i="59"/>
  <c r="QZ43" i="59"/>
  <c r="QY43" i="59"/>
  <c r="QX43" i="59"/>
  <c r="QW43" i="59"/>
  <c r="QV43" i="59"/>
  <c r="QU43" i="59"/>
  <c r="QT43" i="59"/>
  <c r="QS43" i="59"/>
  <c r="QR43" i="59"/>
  <c r="QQ43" i="59"/>
  <c r="QP43" i="59"/>
  <c r="QO43" i="59"/>
  <c r="QN43" i="59"/>
  <c r="QM43" i="59"/>
  <c r="QL43" i="59"/>
  <c r="QK43" i="59"/>
  <c r="QJ43" i="59"/>
  <c r="QI43" i="59"/>
  <c r="QH43" i="59"/>
  <c r="QG43" i="59"/>
  <c r="QF43" i="59"/>
  <c r="QE43" i="59"/>
  <c r="QD43" i="59"/>
  <c r="QC43" i="59"/>
  <c r="RB42" i="59"/>
  <c r="RA42" i="59"/>
  <c r="QZ42" i="59"/>
  <c r="QY42" i="59"/>
  <c r="QX42" i="59"/>
  <c r="QW42" i="59"/>
  <c r="QV42" i="59"/>
  <c r="QU42" i="59"/>
  <c r="QT42" i="59"/>
  <c r="QS42" i="59"/>
  <c r="QR42" i="59"/>
  <c r="QQ42" i="59"/>
  <c r="QP42" i="59"/>
  <c r="QO42" i="59"/>
  <c r="QN42" i="59"/>
  <c r="QM42" i="59"/>
  <c r="QL42" i="59"/>
  <c r="QK42" i="59"/>
  <c r="QJ42" i="59"/>
  <c r="QI42" i="59"/>
  <c r="QH42" i="59"/>
  <c r="QG42" i="59"/>
  <c r="QF42" i="59"/>
  <c r="QE42" i="59"/>
  <c r="QD42" i="59"/>
  <c r="QC42" i="59"/>
  <c r="RB41" i="59"/>
  <c r="RA41" i="59"/>
  <c r="QZ41" i="59"/>
  <c r="QY41" i="59"/>
  <c r="QX41" i="59"/>
  <c r="QW41" i="59"/>
  <c r="QV41" i="59"/>
  <c r="QU41" i="59"/>
  <c r="QT41" i="59"/>
  <c r="QS41" i="59"/>
  <c r="QR41" i="59"/>
  <c r="QQ41" i="59"/>
  <c r="QP41" i="59"/>
  <c r="QO41" i="59"/>
  <c r="QN41" i="59"/>
  <c r="QM41" i="59"/>
  <c r="QL41" i="59"/>
  <c r="QK41" i="59"/>
  <c r="QJ41" i="59"/>
  <c r="QI41" i="59"/>
  <c r="QH41" i="59"/>
  <c r="QG41" i="59"/>
  <c r="QF41" i="59"/>
  <c r="QE41" i="59"/>
  <c r="QD41" i="59"/>
  <c r="QC41" i="59"/>
  <c r="RB40" i="59"/>
  <c r="RA40" i="59"/>
  <c r="QZ40" i="59"/>
  <c r="QY40" i="59"/>
  <c r="QX40" i="59"/>
  <c r="QW40" i="59"/>
  <c r="QV40" i="59"/>
  <c r="QU40" i="59"/>
  <c r="QT40" i="59"/>
  <c r="QS40" i="59"/>
  <c r="QR40" i="59"/>
  <c r="QQ40" i="59"/>
  <c r="QP40" i="59"/>
  <c r="QO40" i="59"/>
  <c r="QN40" i="59"/>
  <c r="QM40" i="59"/>
  <c r="QL40" i="59"/>
  <c r="QK40" i="59"/>
  <c r="QJ40" i="59"/>
  <c r="QI40" i="59"/>
  <c r="QH40" i="59"/>
  <c r="QG40" i="59"/>
  <c r="QF40" i="59"/>
  <c r="QE40" i="59"/>
  <c r="QD40" i="59"/>
  <c r="QC40" i="59"/>
  <c r="RB39" i="59"/>
  <c r="RA39" i="59"/>
  <c r="QZ39" i="59"/>
  <c r="QY39" i="59"/>
  <c r="QX39" i="59"/>
  <c r="QW39" i="59"/>
  <c r="QV39" i="59"/>
  <c r="QU39" i="59"/>
  <c r="QT39" i="59"/>
  <c r="QS39" i="59"/>
  <c r="QR39" i="59"/>
  <c r="QQ39" i="59"/>
  <c r="QP39" i="59"/>
  <c r="QO39" i="59"/>
  <c r="QN39" i="59"/>
  <c r="QM39" i="59"/>
  <c r="QL39" i="59"/>
  <c r="QK39" i="59"/>
  <c r="QJ39" i="59"/>
  <c r="QI39" i="59"/>
  <c r="QH39" i="59"/>
  <c r="QG39" i="59"/>
  <c r="QF39" i="59"/>
  <c r="QE39" i="59"/>
  <c r="QD39" i="59"/>
  <c r="QC39" i="59"/>
  <c r="RB38" i="59"/>
  <c r="RA38" i="59"/>
  <c r="QZ38" i="59"/>
  <c r="QY38" i="59"/>
  <c r="QX38" i="59"/>
  <c r="QW38" i="59"/>
  <c r="QV38" i="59"/>
  <c r="QU38" i="59"/>
  <c r="QT38" i="59"/>
  <c r="QS38" i="59"/>
  <c r="QR38" i="59"/>
  <c r="QQ38" i="59"/>
  <c r="QP38" i="59"/>
  <c r="QO38" i="59"/>
  <c r="QN38" i="59"/>
  <c r="QM38" i="59"/>
  <c r="QL38" i="59"/>
  <c r="QK38" i="59"/>
  <c r="QJ38" i="59"/>
  <c r="QI38" i="59"/>
  <c r="QH38" i="59"/>
  <c r="QG38" i="59"/>
  <c r="QF38" i="59"/>
  <c r="QE38" i="59"/>
  <c r="QD38" i="59"/>
  <c r="QC38" i="59"/>
  <c r="RB37" i="59"/>
  <c r="RA37" i="59"/>
  <c r="QZ37" i="59"/>
  <c r="QY37" i="59"/>
  <c r="QX37" i="59"/>
  <c r="QW37" i="59"/>
  <c r="QV37" i="59"/>
  <c r="QU37" i="59"/>
  <c r="QT37" i="59"/>
  <c r="QS37" i="59"/>
  <c r="QR37" i="59"/>
  <c r="QQ37" i="59"/>
  <c r="QP37" i="59"/>
  <c r="QO37" i="59"/>
  <c r="QN37" i="59"/>
  <c r="QM37" i="59"/>
  <c r="QL37" i="59"/>
  <c r="QK37" i="59"/>
  <c r="QJ37" i="59"/>
  <c r="QI37" i="59"/>
  <c r="QH37" i="59"/>
  <c r="QG37" i="59"/>
  <c r="QF37" i="59"/>
  <c r="QE37" i="59"/>
  <c r="QD37" i="59"/>
  <c r="QC37" i="59"/>
  <c r="RB36" i="59"/>
  <c r="RA36" i="59"/>
  <c r="QZ36" i="59"/>
  <c r="QY36" i="59"/>
  <c r="QX36" i="59"/>
  <c r="QW36" i="59"/>
  <c r="QV36" i="59"/>
  <c r="QU36" i="59"/>
  <c r="QT36" i="59"/>
  <c r="QS36" i="59"/>
  <c r="QR36" i="59"/>
  <c r="QQ36" i="59"/>
  <c r="QP36" i="59"/>
  <c r="QO36" i="59"/>
  <c r="QN36" i="59"/>
  <c r="QM36" i="59"/>
  <c r="QL36" i="59"/>
  <c r="QK36" i="59"/>
  <c r="QJ36" i="59"/>
  <c r="QI36" i="59"/>
  <c r="QH36" i="59"/>
  <c r="QG36" i="59"/>
  <c r="QF36" i="59"/>
  <c r="QE36" i="59"/>
  <c r="QD36" i="59"/>
  <c r="QC36" i="59"/>
  <c r="RB35" i="59"/>
  <c r="RA35" i="59"/>
  <c r="QZ35" i="59"/>
  <c r="QY35" i="59"/>
  <c r="QX35" i="59"/>
  <c r="QW35" i="59"/>
  <c r="QV35" i="59"/>
  <c r="QU35" i="59"/>
  <c r="QT35" i="59"/>
  <c r="QS35" i="59"/>
  <c r="QR35" i="59"/>
  <c r="QQ35" i="59"/>
  <c r="QP35" i="59"/>
  <c r="QO35" i="59"/>
  <c r="QN35" i="59"/>
  <c r="QM35" i="59"/>
  <c r="QL35" i="59"/>
  <c r="QK35" i="59"/>
  <c r="QJ35" i="59"/>
  <c r="QI35" i="59"/>
  <c r="QH35" i="59"/>
  <c r="QG35" i="59"/>
  <c r="QF35" i="59"/>
  <c r="QE35" i="59"/>
  <c r="QD35" i="59"/>
  <c r="QC35" i="59"/>
  <c r="RB34" i="59"/>
  <c r="RA34" i="59"/>
  <c r="QZ34" i="59"/>
  <c r="QY34" i="59"/>
  <c r="QX34" i="59"/>
  <c r="QW34" i="59"/>
  <c r="QV34" i="59"/>
  <c r="QU34" i="59"/>
  <c r="QT34" i="59"/>
  <c r="QS34" i="59"/>
  <c r="QR34" i="59"/>
  <c r="QQ34" i="59"/>
  <c r="QP34" i="59"/>
  <c r="QO34" i="59"/>
  <c r="QN34" i="59"/>
  <c r="QM34" i="59"/>
  <c r="QL34" i="59"/>
  <c r="QK34" i="59"/>
  <c r="QJ34" i="59"/>
  <c r="QI34" i="59"/>
  <c r="QH34" i="59"/>
  <c r="QG34" i="59"/>
  <c r="QF34" i="59"/>
  <c r="QE34" i="59"/>
  <c r="QD34" i="59"/>
  <c r="QC34" i="59"/>
  <c r="RB33" i="59"/>
  <c r="RA33" i="59"/>
  <c r="QZ33" i="59"/>
  <c r="QY33" i="59"/>
  <c r="QX33" i="59"/>
  <c r="QW33" i="59"/>
  <c r="QV33" i="59"/>
  <c r="QU33" i="59"/>
  <c r="QT33" i="59"/>
  <c r="QS33" i="59"/>
  <c r="QR33" i="59"/>
  <c r="QQ33" i="59"/>
  <c r="QP33" i="59"/>
  <c r="QO33" i="59"/>
  <c r="QN33" i="59"/>
  <c r="QM33" i="59"/>
  <c r="QL33" i="59"/>
  <c r="QK33" i="59"/>
  <c r="QJ33" i="59"/>
  <c r="QI33" i="59"/>
  <c r="QH33" i="59"/>
  <c r="QG33" i="59"/>
  <c r="QF33" i="59"/>
  <c r="QE33" i="59"/>
  <c r="QD33" i="59"/>
  <c r="QC33" i="59"/>
  <c r="RB32" i="59"/>
  <c r="RA32" i="59"/>
  <c r="QZ32" i="59"/>
  <c r="QY32" i="59"/>
  <c r="QX32" i="59"/>
  <c r="QW32" i="59"/>
  <c r="QV32" i="59"/>
  <c r="QU32" i="59"/>
  <c r="QT32" i="59"/>
  <c r="QS32" i="59"/>
  <c r="QR32" i="59"/>
  <c r="QQ32" i="59"/>
  <c r="QP32" i="59"/>
  <c r="QO32" i="59"/>
  <c r="QN32" i="59"/>
  <c r="QM32" i="59"/>
  <c r="QL32" i="59"/>
  <c r="QK32" i="59"/>
  <c r="QJ32" i="59"/>
  <c r="QI32" i="59"/>
  <c r="QH32" i="59"/>
  <c r="QG32" i="59"/>
  <c r="QF32" i="59"/>
  <c r="QE32" i="59"/>
  <c r="QD32" i="59"/>
  <c r="QC32" i="59"/>
  <c r="RB31" i="59"/>
  <c r="RA31" i="59"/>
  <c r="QZ31" i="59"/>
  <c r="QY31" i="59"/>
  <c r="QX31" i="59"/>
  <c r="QW31" i="59"/>
  <c r="QV31" i="59"/>
  <c r="QU31" i="59"/>
  <c r="QT31" i="59"/>
  <c r="QS31" i="59"/>
  <c r="QR31" i="59"/>
  <c r="QQ31" i="59"/>
  <c r="QP31" i="59"/>
  <c r="QO31" i="59"/>
  <c r="QN31" i="59"/>
  <c r="QM31" i="59"/>
  <c r="QL31" i="59"/>
  <c r="QK31" i="59"/>
  <c r="QJ31" i="59"/>
  <c r="QI31" i="59"/>
  <c r="QH31" i="59"/>
  <c r="QG31" i="59"/>
  <c r="QF31" i="59"/>
  <c r="QE31" i="59"/>
  <c r="QD31" i="59"/>
  <c r="QC31" i="59"/>
  <c r="RB30" i="59"/>
  <c r="RA30" i="59"/>
  <c r="QZ30" i="59"/>
  <c r="QY30" i="59"/>
  <c r="QX30" i="59"/>
  <c r="QW30" i="59"/>
  <c r="QV30" i="59"/>
  <c r="QU30" i="59"/>
  <c r="QT30" i="59"/>
  <c r="QS30" i="59"/>
  <c r="QR30" i="59"/>
  <c r="QQ30" i="59"/>
  <c r="QP30" i="59"/>
  <c r="QO30" i="59"/>
  <c r="QN30" i="59"/>
  <c r="QM30" i="59"/>
  <c r="QL30" i="59"/>
  <c r="QK30" i="59"/>
  <c r="QJ30" i="59"/>
  <c r="QI30" i="59"/>
  <c r="QH30" i="59"/>
  <c r="QG30" i="59"/>
  <c r="QF30" i="59"/>
  <c r="QE30" i="59"/>
  <c r="QD30" i="59"/>
  <c r="QC30" i="59"/>
  <c r="RB29" i="59"/>
  <c r="RA29" i="59"/>
  <c r="QZ29" i="59"/>
  <c r="QY29" i="59"/>
  <c r="QX29" i="59"/>
  <c r="QW29" i="59"/>
  <c r="QV29" i="59"/>
  <c r="QU29" i="59"/>
  <c r="QT29" i="59"/>
  <c r="QS29" i="59"/>
  <c r="QR29" i="59"/>
  <c r="QQ29" i="59"/>
  <c r="QP29" i="59"/>
  <c r="QO29" i="59"/>
  <c r="QN29" i="59"/>
  <c r="QM29" i="59"/>
  <c r="QL29" i="59"/>
  <c r="QK29" i="59"/>
  <c r="QJ29" i="59"/>
  <c r="QI29" i="59"/>
  <c r="QH29" i="59"/>
  <c r="QG29" i="59"/>
  <c r="QF29" i="59"/>
  <c r="QE29" i="59"/>
  <c r="QD29" i="59"/>
  <c r="QC29" i="59"/>
  <c r="RB28" i="59"/>
  <c r="RA28" i="59"/>
  <c r="QZ28" i="59"/>
  <c r="QY28" i="59"/>
  <c r="QX28" i="59"/>
  <c r="QW28" i="59"/>
  <c r="QV28" i="59"/>
  <c r="QU28" i="59"/>
  <c r="QT28" i="59"/>
  <c r="QS28" i="59"/>
  <c r="QR28" i="59"/>
  <c r="QQ28" i="59"/>
  <c r="QP28" i="59"/>
  <c r="QO28" i="59"/>
  <c r="QN28" i="59"/>
  <c r="QM28" i="59"/>
  <c r="QL28" i="59"/>
  <c r="QK28" i="59"/>
  <c r="QJ28" i="59"/>
  <c r="QI28" i="59"/>
  <c r="QH28" i="59"/>
  <c r="QG28" i="59"/>
  <c r="QF28" i="59"/>
  <c r="QE28" i="59"/>
  <c r="QD28" i="59"/>
  <c r="QC28" i="59"/>
  <c r="RB27" i="59"/>
  <c r="RA27" i="59"/>
  <c r="QZ27" i="59"/>
  <c r="QY27" i="59"/>
  <c r="QX27" i="59"/>
  <c r="QW27" i="59"/>
  <c r="QV27" i="59"/>
  <c r="QU27" i="59"/>
  <c r="QT27" i="59"/>
  <c r="QS27" i="59"/>
  <c r="QR27" i="59"/>
  <c r="QQ27" i="59"/>
  <c r="QP27" i="59"/>
  <c r="QO27" i="59"/>
  <c r="QN27" i="59"/>
  <c r="QM27" i="59"/>
  <c r="QL27" i="59"/>
  <c r="QK27" i="59"/>
  <c r="QJ27" i="59"/>
  <c r="QI27" i="59"/>
  <c r="QH27" i="59"/>
  <c r="QG27" i="59"/>
  <c r="QF27" i="59"/>
  <c r="QE27" i="59"/>
  <c r="QD27" i="59"/>
  <c r="QC27" i="59"/>
  <c r="RB26" i="59"/>
  <c r="RA26" i="59"/>
  <c r="QZ26" i="59"/>
  <c r="QY26" i="59"/>
  <c r="QX26" i="59"/>
  <c r="QW26" i="59"/>
  <c r="QV26" i="59"/>
  <c r="QU26" i="59"/>
  <c r="QT26" i="59"/>
  <c r="QS26" i="59"/>
  <c r="QR26" i="59"/>
  <c r="QQ26" i="59"/>
  <c r="QP26" i="59"/>
  <c r="QO26" i="59"/>
  <c r="QN26" i="59"/>
  <c r="QM26" i="59"/>
  <c r="QL26" i="59"/>
  <c r="QK26" i="59"/>
  <c r="QJ26" i="59"/>
  <c r="QI26" i="59"/>
  <c r="QH26" i="59"/>
  <c r="QG26" i="59"/>
  <c r="QF26" i="59"/>
  <c r="QE26" i="59"/>
  <c r="QD26" i="59"/>
  <c r="QC26" i="59"/>
  <c r="RB25" i="59"/>
  <c r="RA25" i="59"/>
  <c r="QZ25" i="59"/>
  <c r="QY25" i="59"/>
  <c r="QX25" i="59"/>
  <c r="QW25" i="59"/>
  <c r="QV25" i="59"/>
  <c r="QU25" i="59"/>
  <c r="QT25" i="59"/>
  <c r="QS25" i="59"/>
  <c r="QR25" i="59"/>
  <c r="QQ25" i="59"/>
  <c r="QP25" i="59"/>
  <c r="QO25" i="59"/>
  <c r="QN25" i="59"/>
  <c r="QM25" i="59"/>
  <c r="QL25" i="59"/>
  <c r="QK25" i="59"/>
  <c r="QJ25" i="59"/>
  <c r="QI25" i="59"/>
  <c r="QH25" i="59"/>
  <c r="QG25" i="59"/>
  <c r="QF25" i="59"/>
  <c r="QE25" i="59"/>
  <c r="QD25" i="59"/>
  <c r="QC25" i="59"/>
  <c r="RB24" i="59"/>
  <c r="RA24" i="59"/>
  <c r="QZ24" i="59"/>
  <c r="QY24" i="59"/>
  <c r="QX24" i="59"/>
  <c r="QW24" i="59"/>
  <c r="QV24" i="59"/>
  <c r="QU24" i="59"/>
  <c r="QT24" i="59"/>
  <c r="QS24" i="59"/>
  <c r="QR24" i="59"/>
  <c r="QQ24" i="59"/>
  <c r="QP24" i="59"/>
  <c r="QO24" i="59"/>
  <c r="QN24" i="59"/>
  <c r="QM24" i="59"/>
  <c r="QL24" i="59"/>
  <c r="QK24" i="59"/>
  <c r="QJ24" i="59"/>
  <c r="QI24" i="59"/>
  <c r="QH24" i="59"/>
  <c r="QG24" i="59"/>
  <c r="QF24" i="59"/>
  <c r="QE24" i="59"/>
  <c r="QD24" i="59"/>
  <c r="QC24" i="59"/>
  <c r="RB23" i="59"/>
  <c r="RA23" i="59"/>
  <c r="QZ23" i="59"/>
  <c r="QY23" i="59"/>
  <c r="QX23" i="59"/>
  <c r="QW23" i="59"/>
  <c r="QV23" i="59"/>
  <c r="QU23" i="59"/>
  <c r="QT23" i="59"/>
  <c r="QS23" i="59"/>
  <c r="QR23" i="59"/>
  <c r="QQ23" i="59"/>
  <c r="QP23" i="59"/>
  <c r="QO23" i="59"/>
  <c r="QN23" i="59"/>
  <c r="QM23" i="59"/>
  <c r="QL23" i="59"/>
  <c r="QK23" i="59"/>
  <c r="QJ23" i="59"/>
  <c r="QI23" i="59"/>
  <c r="QH23" i="59"/>
  <c r="QG23" i="59"/>
  <c r="QF23" i="59"/>
  <c r="QE23" i="59"/>
  <c r="QD23" i="59"/>
  <c r="QC23" i="59"/>
  <c r="RB22" i="59"/>
  <c r="RA22" i="59"/>
  <c r="QZ22" i="59"/>
  <c r="QY22" i="59"/>
  <c r="QX22" i="59"/>
  <c r="QW22" i="59"/>
  <c r="QV22" i="59"/>
  <c r="QU22" i="59"/>
  <c r="QT22" i="59"/>
  <c r="QS22" i="59"/>
  <c r="QR22" i="59"/>
  <c r="QQ22" i="59"/>
  <c r="QP22" i="59"/>
  <c r="QO22" i="59"/>
  <c r="QN22" i="59"/>
  <c r="QM22" i="59"/>
  <c r="QL22" i="59"/>
  <c r="QK22" i="59"/>
  <c r="QJ22" i="59"/>
  <c r="QI22" i="59"/>
  <c r="QH22" i="59"/>
  <c r="QG22" i="59"/>
  <c r="QF22" i="59"/>
  <c r="QE22" i="59"/>
  <c r="QD22" i="59"/>
  <c r="QC22" i="59"/>
  <c r="RB21" i="59"/>
  <c r="RA21" i="59"/>
  <c r="QZ21" i="59"/>
  <c r="QY21" i="59"/>
  <c r="QX21" i="59"/>
  <c r="QW21" i="59"/>
  <c r="QV21" i="59"/>
  <c r="QU21" i="59"/>
  <c r="QT21" i="59"/>
  <c r="QS21" i="59"/>
  <c r="QR21" i="59"/>
  <c r="QQ21" i="59"/>
  <c r="QP21" i="59"/>
  <c r="QO21" i="59"/>
  <c r="QN21" i="59"/>
  <c r="QM21" i="59"/>
  <c r="QL21" i="59"/>
  <c r="QK21" i="59"/>
  <c r="QJ21" i="59"/>
  <c r="QI21" i="59"/>
  <c r="QH21" i="59"/>
  <c r="QG21" i="59"/>
  <c r="QF21" i="59"/>
  <c r="QE21" i="59"/>
  <c r="QD21" i="59"/>
  <c r="QC21" i="59"/>
  <c r="RB20" i="59"/>
  <c r="RA20" i="59"/>
  <c r="QZ20" i="59"/>
  <c r="QY20" i="59"/>
  <c r="QX20" i="59"/>
  <c r="QW20" i="59"/>
  <c r="QV20" i="59"/>
  <c r="QU20" i="59"/>
  <c r="QT20" i="59"/>
  <c r="QS20" i="59"/>
  <c r="QR20" i="59"/>
  <c r="QQ20" i="59"/>
  <c r="QP20" i="59"/>
  <c r="QO20" i="59"/>
  <c r="QN20" i="59"/>
  <c r="QM20" i="59"/>
  <c r="QL20" i="59"/>
  <c r="QK20" i="59"/>
  <c r="QJ20" i="59"/>
  <c r="QI20" i="59"/>
  <c r="QH20" i="59"/>
  <c r="QG20" i="59"/>
  <c r="QF20" i="59"/>
  <c r="QE20" i="59"/>
  <c r="QD20" i="59"/>
  <c r="QC20" i="59"/>
  <c r="RB19" i="59"/>
  <c r="RA19" i="59"/>
  <c r="QZ19" i="59"/>
  <c r="QY19" i="59"/>
  <c r="QX19" i="59"/>
  <c r="QW19" i="59"/>
  <c r="QV19" i="59"/>
  <c r="QU19" i="59"/>
  <c r="QT19" i="59"/>
  <c r="QS19" i="59"/>
  <c r="QR19" i="59"/>
  <c r="QQ19" i="59"/>
  <c r="QP19" i="59"/>
  <c r="QO19" i="59"/>
  <c r="QN19" i="59"/>
  <c r="QM19" i="59"/>
  <c r="QL19" i="59"/>
  <c r="QK19" i="59"/>
  <c r="QJ19" i="59"/>
  <c r="QI19" i="59"/>
  <c r="QH19" i="59"/>
  <c r="QG19" i="59"/>
  <c r="QF19" i="59"/>
  <c r="QE19" i="59"/>
  <c r="QD19" i="59"/>
  <c r="QC19" i="59"/>
  <c r="RB18" i="59"/>
  <c r="RA18" i="59"/>
  <c r="QZ18" i="59"/>
  <c r="QY18" i="59"/>
  <c r="QX18" i="59"/>
  <c r="QW18" i="59"/>
  <c r="QV18" i="59"/>
  <c r="QU18" i="59"/>
  <c r="QT18" i="59"/>
  <c r="QS18" i="59"/>
  <c r="QR18" i="59"/>
  <c r="QQ18" i="59"/>
  <c r="QP18" i="59"/>
  <c r="QO18" i="59"/>
  <c r="QN18" i="59"/>
  <c r="QM18" i="59"/>
  <c r="QL18" i="59"/>
  <c r="QK18" i="59"/>
  <c r="QJ18" i="59"/>
  <c r="QI18" i="59"/>
  <c r="QH18" i="59"/>
  <c r="QG18" i="59"/>
  <c r="QF18" i="59"/>
  <c r="QE18" i="59"/>
  <c r="QD18" i="59"/>
  <c r="QC18" i="59"/>
  <c r="RB17" i="59"/>
  <c r="RA17" i="59"/>
  <c r="QZ17" i="59"/>
  <c r="QY17" i="59"/>
  <c r="QX17" i="59"/>
  <c r="QW17" i="59"/>
  <c r="QV17" i="59"/>
  <c r="QU17" i="59"/>
  <c r="QT17" i="59"/>
  <c r="QS17" i="59"/>
  <c r="QR17" i="59"/>
  <c r="QQ17" i="59"/>
  <c r="QP17" i="59"/>
  <c r="QO17" i="59"/>
  <c r="QN17" i="59"/>
  <c r="QM17" i="59"/>
  <c r="QL17" i="59"/>
  <c r="QK17" i="59"/>
  <c r="QJ17" i="59"/>
  <c r="QI17" i="59"/>
  <c r="QH17" i="59"/>
  <c r="QG17" i="59"/>
  <c r="QF17" i="59"/>
  <c r="QE17" i="59"/>
  <c r="QD17" i="59"/>
  <c r="QC17" i="59"/>
  <c r="RB16" i="59"/>
  <c r="RA16" i="59"/>
  <c r="QZ16" i="59"/>
  <c r="QY16" i="59"/>
  <c r="QX16" i="59"/>
  <c r="QW16" i="59"/>
  <c r="QV16" i="59"/>
  <c r="QU16" i="59"/>
  <c r="QT16" i="59"/>
  <c r="QS16" i="59"/>
  <c r="QR16" i="59"/>
  <c r="QQ16" i="59"/>
  <c r="QP16" i="59"/>
  <c r="QO16" i="59"/>
  <c r="QN16" i="59"/>
  <c r="QM16" i="59"/>
  <c r="QL16" i="59"/>
  <c r="QK16" i="59"/>
  <c r="QJ16" i="59"/>
  <c r="QI16" i="59"/>
  <c r="QH16" i="59"/>
  <c r="QG16" i="59"/>
  <c r="QF16" i="59"/>
  <c r="QE16" i="59"/>
  <c r="QD16" i="59"/>
  <c r="QC16" i="59"/>
  <c r="RB15" i="59"/>
  <c r="RA15" i="59"/>
  <c r="QZ15" i="59"/>
  <c r="QY15" i="59"/>
  <c r="QX15" i="59"/>
  <c r="QW15" i="59"/>
  <c r="QV15" i="59"/>
  <c r="QU15" i="59"/>
  <c r="QT15" i="59"/>
  <c r="QS15" i="59"/>
  <c r="QR15" i="59"/>
  <c r="QQ15" i="59"/>
  <c r="QP15" i="59"/>
  <c r="QO15" i="59"/>
  <c r="QN15" i="59"/>
  <c r="QM15" i="59"/>
  <c r="QL15" i="59"/>
  <c r="QK15" i="59"/>
  <c r="QJ15" i="59"/>
  <c r="QI15" i="59"/>
  <c r="QH15" i="59"/>
  <c r="QG15" i="59"/>
  <c r="QF15" i="59"/>
  <c r="QE15" i="59"/>
  <c r="QD15" i="59"/>
  <c r="QC15" i="59"/>
  <c r="RB14" i="59"/>
  <c r="RA14" i="59"/>
  <c r="QZ14" i="59"/>
  <c r="QY14" i="59"/>
  <c r="QX14" i="59"/>
  <c r="QW14" i="59"/>
  <c r="QV14" i="59"/>
  <c r="QU14" i="59"/>
  <c r="QT14" i="59"/>
  <c r="QS14" i="59"/>
  <c r="QR14" i="59"/>
  <c r="QQ14" i="59"/>
  <c r="QP14" i="59"/>
  <c r="QO14" i="59"/>
  <c r="QN14" i="59"/>
  <c r="QM14" i="59"/>
  <c r="QL14" i="59"/>
  <c r="QK14" i="59"/>
  <c r="QJ14" i="59"/>
  <c r="QI14" i="59"/>
  <c r="QH14" i="59"/>
  <c r="QG14" i="59"/>
  <c r="QF14" i="59"/>
  <c r="QE14" i="59"/>
  <c r="QD14" i="59"/>
  <c r="QC14" i="59"/>
  <c r="RB13" i="59"/>
  <c r="RA13" i="59"/>
  <c r="QZ13" i="59"/>
  <c r="QY13" i="59"/>
  <c r="QX13" i="59"/>
  <c r="QW13" i="59"/>
  <c r="QV13" i="59"/>
  <c r="QU13" i="59"/>
  <c r="QT13" i="59"/>
  <c r="QS13" i="59"/>
  <c r="QR13" i="59"/>
  <c r="QQ13" i="59"/>
  <c r="QP13" i="59"/>
  <c r="QO13" i="59"/>
  <c r="QN13" i="59"/>
  <c r="QM13" i="59"/>
  <c r="QL13" i="59"/>
  <c r="QK13" i="59"/>
  <c r="QJ13" i="59"/>
  <c r="QI13" i="59"/>
  <c r="QH13" i="59"/>
  <c r="QG13" i="59"/>
  <c r="QF13" i="59"/>
  <c r="QE13" i="59"/>
  <c r="QD13" i="59"/>
  <c r="QC13" i="59"/>
  <c r="RB12" i="59"/>
  <c r="RA12" i="59"/>
  <c r="QZ12" i="59"/>
  <c r="QY12" i="59"/>
  <c r="QX12" i="59"/>
  <c r="QW12" i="59"/>
  <c r="QV12" i="59"/>
  <c r="QU12" i="59"/>
  <c r="QT12" i="59"/>
  <c r="QS12" i="59"/>
  <c r="QR12" i="59"/>
  <c r="QQ12" i="59"/>
  <c r="QP12" i="59"/>
  <c r="QO12" i="59"/>
  <c r="QN12" i="59"/>
  <c r="QM12" i="59"/>
  <c r="QL12" i="59"/>
  <c r="QK12" i="59"/>
  <c r="QJ12" i="59"/>
  <c r="QI12" i="59"/>
  <c r="QH12" i="59"/>
  <c r="QG12" i="59"/>
  <c r="QF12" i="59"/>
  <c r="QE12" i="59"/>
  <c r="QD12" i="59"/>
  <c r="QC12" i="59"/>
  <c r="RB11" i="59"/>
  <c r="RA11" i="59"/>
  <c r="QZ11" i="59"/>
  <c r="QY11" i="59"/>
  <c r="QX11" i="59"/>
  <c r="QW11" i="59"/>
  <c r="QV11" i="59"/>
  <c r="QU11" i="59"/>
  <c r="QT11" i="59"/>
  <c r="QS11" i="59"/>
  <c r="QR11" i="59"/>
  <c r="QQ11" i="59"/>
  <c r="QP11" i="59"/>
  <c r="QO11" i="59"/>
  <c r="QN11" i="59"/>
  <c r="QM11" i="59"/>
  <c r="QL11" i="59"/>
  <c r="QK11" i="59"/>
  <c r="QJ11" i="59"/>
  <c r="QI11" i="59"/>
  <c r="QH11" i="59"/>
  <c r="QG11" i="59"/>
  <c r="QF11" i="59"/>
  <c r="QE11" i="59"/>
  <c r="QD11" i="59"/>
  <c r="QC11" i="59"/>
  <c r="RB10" i="59"/>
  <c r="RA10" i="59"/>
  <c r="QZ10" i="59"/>
  <c r="QY10" i="59"/>
  <c r="QX10" i="59"/>
  <c r="QW10" i="59"/>
  <c r="QV10" i="59"/>
  <c r="QU10" i="59"/>
  <c r="QT10" i="59"/>
  <c r="QS10" i="59"/>
  <c r="QR10" i="59"/>
  <c r="QQ10" i="59"/>
  <c r="QP10" i="59"/>
  <c r="QO10" i="59"/>
  <c r="QN10" i="59"/>
  <c r="QM10" i="59"/>
  <c r="QL10" i="59"/>
  <c r="QK10" i="59"/>
  <c r="QJ10" i="59"/>
  <c r="QI10" i="59"/>
  <c r="QH10" i="59"/>
  <c r="QG10" i="59"/>
  <c r="QF10" i="59"/>
  <c r="QE10" i="59"/>
  <c r="QD10" i="59"/>
  <c r="QC10" i="59"/>
  <c r="RB9" i="59"/>
  <c r="RA9" i="59"/>
  <c r="QZ9" i="59"/>
  <c r="QY9" i="59"/>
  <c r="QX9" i="59"/>
  <c r="QW9" i="59"/>
  <c r="QV9" i="59"/>
  <c r="QU9" i="59"/>
  <c r="QT9" i="59"/>
  <c r="QS9" i="59"/>
  <c r="QR9" i="59"/>
  <c r="QQ9" i="59"/>
  <c r="QP9" i="59"/>
  <c r="QO9" i="59"/>
  <c r="QN9" i="59"/>
  <c r="QM9" i="59"/>
  <c r="QL9" i="59"/>
  <c r="QK9" i="59"/>
  <c r="QJ9" i="59"/>
  <c r="QI9" i="59"/>
  <c r="QH9" i="59"/>
  <c r="QG9" i="59"/>
  <c r="QF9" i="59"/>
  <c r="QE9" i="59"/>
  <c r="QD9" i="59"/>
  <c r="QC9" i="59"/>
  <c r="RB8" i="59"/>
  <c r="RA8" i="59"/>
  <c r="QZ8" i="59"/>
  <c r="QY8" i="59"/>
  <c r="QX8" i="59"/>
  <c r="QW8" i="59"/>
  <c r="QV8" i="59"/>
  <c r="QU8" i="59"/>
  <c r="QT8" i="59"/>
  <c r="QS8" i="59"/>
  <c r="QR8" i="59"/>
  <c r="QQ8" i="59"/>
  <c r="QP8" i="59"/>
  <c r="QO8" i="59"/>
  <c r="QN8" i="59"/>
  <c r="QM8" i="59"/>
  <c r="QL8" i="59"/>
  <c r="QK8" i="59"/>
  <c r="QJ8" i="59"/>
  <c r="QI8" i="59"/>
  <c r="QH8" i="59"/>
  <c r="QG8" i="59"/>
  <c r="QF8" i="59"/>
  <c r="QE8" i="59"/>
  <c r="QD8" i="59"/>
  <c r="QC8" i="59"/>
  <c r="RB7" i="59"/>
  <c r="RA7" i="59"/>
  <c r="QZ7" i="59"/>
  <c r="QY7" i="59"/>
  <c r="QX7" i="59"/>
  <c r="QW7" i="59"/>
  <c r="QV7" i="59"/>
  <c r="QU7" i="59"/>
  <c r="QT7" i="59"/>
  <c r="QS7" i="59"/>
  <c r="QR7" i="59"/>
  <c r="QQ7" i="59"/>
  <c r="QP7" i="59"/>
  <c r="QO7" i="59"/>
  <c r="QN7" i="59"/>
  <c r="QM7" i="59"/>
  <c r="QL7" i="59"/>
  <c r="QK7" i="59"/>
  <c r="QJ7" i="59"/>
  <c r="QI7" i="59"/>
  <c r="QH7" i="59"/>
  <c r="QG7" i="59"/>
  <c r="QF7" i="59"/>
  <c r="QE7" i="59"/>
  <c r="QD7" i="59"/>
  <c r="QC7" i="59"/>
  <c r="RB6" i="59"/>
  <c r="RA6" i="59"/>
  <c r="QZ6" i="59"/>
  <c r="QY6" i="59"/>
  <c r="QX6" i="59"/>
  <c r="QW6" i="59"/>
  <c r="QV6" i="59"/>
  <c r="QU6" i="59"/>
  <c r="QT6" i="59"/>
  <c r="QS6" i="59"/>
  <c r="QR6" i="59"/>
  <c r="QQ6" i="59"/>
  <c r="QP6" i="59"/>
  <c r="QO6" i="59"/>
  <c r="QN6" i="59"/>
  <c r="QM6" i="59"/>
  <c r="QL6" i="59"/>
  <c r="QK6" i="59"/>
  <c r="QJ6" i="59"/>
  <c r="QI6" i="59"/>
  <c r="QH6" i="59"/>
  <c r="QG6" i="59"/>
  <c r="QF6" i="59"/>
  <c r="QE6" i="59"/>
  <c r="QD6" i="59"/>
  <c r="QC6" i="59"/>
  <c r="RB5" i="59"/>
  <c r="RA5" i="59"/>
  <c r="QZ5" i="59"/>
  <c r="QY5" i="59"/>
  <c r="QX5" i="59"/>
  <c r="QW5" i="59"/>
  <c r="QV5" i="59"/>
  <c r="QU5" i="59"/>
  <c r="QT5" i="59"/>
  <c r="QS5" i="59"/>
  <c r="QR5" i="59"/>
  <c r="QQ5" i="59"/>
  <c r="QP5" i="59"/>
  <c r="QO5" i="59"/>
  <c r="QN5" i="59"/>
  <c r="QM5" i="59"/>
  <c r="QL5" i="59"/>
  <c r="QK5" i="59"/>
  <c r="QJ5" i="59"/>
  <c r="QI5" i="59"/>
  <c r="QH5" i="59"/>
  <c r="QG5" i="59"/>
  <c r="QF5" i="59"/>
  <c r="QE5" i="59"/>
  <c r="QD5" i="59"/>
  <c r="QC5" i="59"/>
  <c r="RB4" i="59"/>
  <c r="RA4" i="59"/>
  <c r="QZ4" i="59"/>
  <c r="QY4" i="59"/>
  <c r="QX4" i="59"/>
  <c r="QW4" i="59"/>
  <c r="QV4" i="59"/>
  <c r="QU4" i="59"/>
  <c r="QT4" i="59"/>
  <c r="QS4" i="59"/>
  <c r="QR4" i="59"/>
  <c r="QQ4" i="59"/>
  <c r="QP4" i="59"/>
  <c r="QO4" i="59"/>
  <c r="QN4" i="59"/>
  <c r="QM4" i="59"/>
  <c r="QL4" i="59"/>
  <c r="QK4" i="59"/>
  <c r="QJ4" i="59"/>
  <c r="QI4" i="59"/>
  <c r="QH4" i="59"/>
  <c r="QG4" i="59"/>
  <c r="QF4" i="59"/>
  <c r="QE4" i="59"/>
  <c r="QD4" i="59"/>
  <c r="QC4" i="59"/>
  <c r="RB3" i="59"/>
  <c r="RA3" i="59"/>
  <c r="QZ3" i="59"/>
  <c r="QY3" i="59"/>
  <c r="QX3" i="59"/>
  <c r="QW3" i="59"/>
  <c r="QV3" i="59"/>
  <c r="QU3" i="59"/>
  <c r="QT3" i="59"/>
  <c r="QS3" i="59"/>
  <c r="QR3" i="59"/>
  <c r="QQ3" i="59"/>
  <c r="QP3" i="59"/>
  <c r="QO3" i="59"/>
  <c r="QN3" i="59"/>
  <c r="QM3" i="59"/>
  <c r="QL3" i="59"/>
  <c r="QK3" i="59"/>
  <c r="QJ3" i="59"/>
  <c r="QI3" i="59"/>
  <c r="QH3" i="59"/>
  <c r="QG3" i="59"/>
  <c r="QF3" i="59"/>
  <c r="QE3" i="59"/>
  <c r="QD3" i="59"/>
  <c r="QC3" i="59"/>
  <c r="RB2" i="59"/>
  <c r="RA2" i="59"/>
  <c r="QZ2" i="59"/>
  <c r="QY2" i="59"/>
  <c r="QX2" i="59"/>
  <c r="QW2" i="59"/>
  <c r="QV2" i="59"/>
  <c r="QU2" i="59"/>
  <c r="QT2" i="59"/>
  <c r="QS2" i="59"/>
  <c r="QR2" i="59"/>
  <c r="QQ2" i="59"/>
  <c r="QP2" i="59"/>
  <c r="QO2" i="59"/>
  <c r="QN2" i="59"/>
  <c r="QM2" i="59"/>
  <c r="QL2" i="59"/>
  <c r="QK2" i="59"/>
  <c r="QJ2" i="59"/>
  <c r="QI2" i="59"/>
  <c r="QH2" i="59"/>
  <c r="QG2" i="59"/>
  <c r="QF2" i="59"/>
  <c r="QE2" i="59"/>
  <c r="QD2" i="59"/>
  <c r="QC2" i="59"/>
  <c r="C30" i="58" a="1"/>
  <c r="C30" i="58" s="1"/>
  <c r="D30" i="58" a="1"/>
  <c r="E30" i="58" a="1"/>
  <c r="E31" i="58" s="1"/>
  <c r="F30" i="58" a="1"/>
  <c r="F30" i="58" s="1"/>
  <c r="F31" i="58"/>
  <c r="G30" i="58" a="1"/>
  <c r="G30" i="58" s="1"/>
  <c r="H30" i="58" a="1"/>
  <c r="H30" i="58" s="1"/>
  <c r="J30" i="58" a="1"/>
  <c r="J31" i="58" s="1"/>
  <c r="K30" i="58" a="1"/>
  <c r="K30" i="58" s="1"/>
  <c r="L30" i="58" a="1"/>
  <c r="L30" i="58" s="1"/>
  <c r="M30" i="58" a="1"/>
  <c r="M30" i="58" s="1"/>
  <c r="O30" i="58" a="1"/>
  <c r="O31" i="58" s="1"/>
  <c r="P30" i="58" a="1"/>
  <c r="Q30" i="58" a="1"/>
  <c r="Q31" i="58" s="1"/>
  <c r="Q30" i="58"/>
  <c r="R30" i="58" a="1"/>
  <c r="R30" i="58" s="1"/>
  <c r="T30" i="58" a="1"/>
  <c r="T31" i="58" s="1"/>
  <c r="U30" i="58" a="1"/>
  <c r="U30" i="58" s="1"/>
  <c r="B2" i="58"/>
  <c r="B3" i="58"/>
  <c r="B4" i="58"/>
  <c r="B5" i="58"/>
  <c r="B6" i="58"/>
  <c r="B7" i="58"/>
  <c r="B8" i="58"/>
  <c r="B9" i="58"/>
  <c r="B10" i="58"/>
  <c r="B11" i="58"/>
  <c r="B12" i="58"/>
  <c r="B13" i="58"/>
  <c r="B14" i="58"/>
  <c r="B15" i="58"/>
  <c r="B16" i="58"/>
  <c r="B17" i="58"/>
  <c r="B18" i="58"/>
  <c r="B19" i="58"/>
  <c r="B20" i="58"/>
  <c r="B21" i="58"/>
  <c r="B22" i="58"/>
  <c r="B23" i="58"/>
  <c r="B24" i="58"/>
  <c r="B25" i="58"/>
  <c r="B26" i="58"/>
  <c r="B27" i="58"/>
  <c r="B28" i="58"/>
  <c r="B30" i="58" a="1"/>
  <c r="U34" i="58" a="1"/>
  <c r="U34" i="58" s="1"/>
  <c r="T34" i="58" a="1"/>
  <c r="T34" i="58" s="1"/>
  <c r="S34" i="58" a="1"/>
  <c r="S34" i="58" s="1"/>
  <c r="R34" i="58" a="1"/>
  <c r="R34" i="58" s="1"/>
  <c r="Q34" i="58" a="1"/>
  <c r="Q34" i="58" s="1"/>
  <c r="P34" i="58" a="1"/>
  <c r="P34" i="58" s="1"/>
  <c r="O34" i="58" a="1"/>
  <c r="O34" i="58" s="1"/>
  <c r="N34" i="58" a="1"/>
  <c r="N34" i="58" s="1"/>
  <c r="M34" i="58" a="1"/>
  <c r="M34" i="58" s="1"/>
  <c r="L34" i="58" a="1"/>
  <c r="L34" i="58" s="1"/>
  <c r="K34" i="58" a="1"/>
  <c r="K34" i="58" s="1"/>
  <c r="J34" i="58" a="1"/>
  <c r="J34" i="58" s="1"/>
  <c r="H34" i="58" a="1"/>
  <c r="H34" i="58" s="1"/>
  <c r="G34" i="58" a="1"/>
  <c r="G34" i="58" s="1"/>
  <c r="F34" i="58" a="1"/>
  <c r="F34" i="58" s="1"/>
  <c r="E34" i="58" a="1"/>
  <c r="E34" i="58" s="1"/>
  <c r="D34" i="58" a="1"/>
  <c r="D34" i="58" s="1"/>
  <c r="C34" i="58" a="1"/>
  <c r="C34" i="58" s="1"/>
  <c r="B34" i="58" a="1"/>
  <c r="B34" i="58" s="1"/>
  <c r="S30" i="58" a="1"/>
  <c r="S30" i="58" s="1"/>
  <c r="N30" i="58" a="1"/>
  <c r="I32" i="58"/>
  <c r="C30" i="57" a="1"/>
  <c r="C31" i="57" s="1"/>
  <c r="D30" i="57" a="1"/>
  <c r="D30" i="57" s="1"/>
  <c r="E30" i="57" a="1"/>
  <c r="E30" i="57" s="1"/>
  <c r="F30" i="57" a="1"/>
  <c r="F30" i="57" s="1"/>
  <c r="G30" i="57" a="1"/>
  <c r="G31" i="57" s="1"/>
  <c r="H30" i="57" a="1"/>
  <c r="H30" i="57" s="1"/>
  <c r="H31" i="57"/>
  <c r="I30" i="57" a="1"/>
  <c r="I30" i="57" s="1"/>
  <c r="J30" i="57" a="1"/>
  <c r="J30" i="57" s="1"/>
  <c r="K30" i="57" a="1"/>
  <c r="K31" i="57" s="1"/>
  <c r="L30" i="57" a="1"/>
  <c r="M30" i="57" a="1"/>
  <c r="M30" i="57" s="1"/>
  <c r="N30" i="57" a="1"/>
  <c r="N30" i="57" s="1"/>
  <c r="O30" i="57" a="1"/>
  <c r="O31" i="57" s="1"/>
  <c r="P30" i="57" a="1"/>
  <c r="P30" i="57" s="1"/>
  <c r="Q30" i="57" a="1"/>
  <c r="Q30" i="57"/>
  <c r="Q32" i="57" s="1"/>
  <c r="Q31" i="57"/>
  <c r="R30" i="57" a="1"/>
  <c r="S30" i="57" a="1"/>
  <c r="S31" i="57" s="1"/>
  <c r="T30" i="57" a="1"/>
  <c r="T30" i="57" s="1"/>
  <c r="U30" i="57" a="1"/>
  <c r="U30" i="57" s="1"/>
  <c r="V30" i="57" a="1"/>
  <c r="V30" i="57" s="1"/>
  <c r="W30" i="57" a="1"/>
  <c r="W31" i="57" s="1"/>
  <c r="X30" i="57" a="1"/>
  <c r="X30" i="57" s="1"/>
  <c r="Y30" i="57" a="1"/>
  <c r="Y30" i="57" s="1"/>
  <c r="Z30" i="57" a="1"/>
  <c r="Z30" i="57" s="1"/>
  <c r="AA30" i="57" a="1"/>
  <c r="AA31" i="57" s="1"/>
  <c r="B2" i="57"/>
  <c r="B3" i="57"/>
  <c r="B4" i="57"/>
  <c r="B5" i="57"/>
  <c r="B6" i="57"/>
  <c r="B7" i="57"/>
  <c r="B8" i="57"/>
  <c r="B9" i="57"/>
  <c r="B10" i="57"/>
  <c r="B11" i="57"/>
  <c r="B12" i="57"/>
  <c r="B13" i="57"/>
  <c r="B14" i="57"/>
  <c r="B15" i="57"/>
  <c r="B16" i="57"/>
  <c r="B17" i="57"/>
  <c r="B18" i="57"/>
  <c r="B19" i="57"/>
  <c r="B20" i="57"/>
  <c r="B21" i="57"/>
  <c r="B22" i="57"/>
  <c r="B23" i="57"/>
  <c r="B24" i="57"/>
  <c r="B25" i="57"/>
  <c r="B26" i="57"/>
  <c r="B27" i="57"/>
  <c r="B28" i="57"/>
  <c r="AA34" i="57" a="1"/>
  <c r="AA34" i="57" s="1"/>
  <c r="Z34" i="57" a="1"/>
  <c r="Z34" i="57" s="1"/>
  <c r="Y34" i="57" a="1"/>
  <c r="Y34" i="57" s="1"/>
  <c r="X34" i="57" a="1"/>
  <c r="X34" i="57" s="1"/>
  <c r="W34" i="57" a="1"/>
  <c r="W34" i="57" s="1"/>
  <c r="V34" i="57" a="1"/>
  <c r="V34" i="57" s="1"/>
  <c r="U34" i="57" a="1"/>
  <c r="U34" i="57" s="1"/>
  <c r="T34" i="57" a="1"/>
  <c r="T34" i="57" s="1"/>
  <c r="S34" i="57" a="1"/>
  <c r="S34" i="57" s="1"/>
  <c r="R34" i="57" a="1"/>
  <c r="R34" i="57" s="1"/>
  <c r="Q34" i="57" a="1"/>
  <c r="Q34" i="57" s="1"/>
  <c r="P34" i="57" a="1"/>
  <c r="P34" i="57" s="1"/>
  <c r="O34" i="57" a="1"/>
  <c r="O34" i="57" s="1"/>
  <c r="N34" i="57" a="1"/>
  <c r="N34" i="57" s="1"/>
  <c r="M34" i="57" a="1"/>
  <c r="M34" i="57" s="1"/>
  <c r="L34" i="57" a="1"/>
  <c r="L34" i="57" s="1"/>
  <c r="K34" i="57" a="1"/>
  <c r="K34" i="57" s="1"/>
  <c r="J34" i="57" a="1"/>
  <c r="J34" i="57" s="1"/>
  <c r="I34" i="57" a="1"/>
  <c r="I34" i="57" s="1"/>
  <c r="H34" i="57" a="1"/>
  <c r="H34" i="57" s="1"/>
  <c r="G34" i="57" a="1"/>
  <c r="G34" i="57" s="1"/>
  <c r="F34" i="57" a="1"/>
  <c r="F34" i="57" s="1"/>
  <c r="E34" i="57" a="1"/>
  <c r="E34" i="57" s="1"/>
  <c r="D34" i="57" a="1"/>
  <c r="D34" i="57" s="1"/>
  <c r="C34" i="57" a="1"/>
  <c r="C34" i="57" s="1"/>
  <c r="B34" i="57" a="1"/>
  <c r="B34" i="57" s="1"/>
  <c r="C30" i="56" a="1"/>
  <c r="C30" i="56" s="1"/>
  <c r="D30" i="56" a="1"/>
  <c r="E30" i="56" a="1"/>
  <c r="E30" i="56" s="1"/>
  <c r="F30" i="56" a="1"/>
  <c r="H30" i="56" a="1"/>
  <c r="I30" i="56" a="1"/>
  <c r="J30" i="56" a="1"/>
  <c r="J30" i="56" s="1"/>
  <c r="J31" i="56"/>
  <c r="K30" i="56" a="1"/>
  <c r="L30" i="56" a="1"/>
  <c r="L30" i="56" s="1"/>
  <c r="L31" i="56"/>
  <c r="M30" i="56" a="1"/>
  <c r="N30" i="56" a="1"/>
  <c r="N30" i="56" s="1"/>
  <c r="O30" i="56" a="1"/>
  <c r="P30" i="56" a="1"/>
  <c r="Q30" i="56" a="1"/>
  <c r="R30" i="56" a="1"/>
  <c r="R30" i="56" s="1"/>
  <c r="S30" i="56" a="1"/>
  <c r="T30" i="56" a="1"/>
  <c r="T30" i="56" s="1"/>
  <c r="V30" i="56" a="1"/>
  <c r="W30" i="56" a="1"/>
  <c r="W30" i="56" s="1"/>
  <c r="X30" i="56" a="1"/>
  <c r="Y30" i="56" a="1"/>
  <c r="Z30" i="56" a="1"/>
  <c r="AA30" i="56" a="1"/>
  <c r="AA30" i="56" s="1"/>
  <c r="AA31" i="56"/>
  <c r="AB30" i="56" a="1"/>
  <c r="AC30" i="56" a="1"/>
  <c r="AC30" i="56" s="1"/>
  <c r="AD30" i="56" a="1"/>
  <c r="AE30" i="56" a="1"/>
  <c r="AE30" i="56" s="1"/>
  <c r="AF30" i="56" a="1"/>
  <c r="AG30" i="56" a="1"/>
  <c r="AH30" i="56" a="1"/>
  <c r="AI30" i="56" a="1"/>
  <c r="AI30" i="56" s="1"/>
  <c r="AI31" i="56"/>
  <c r="AJ30" i="56" a="1"/>
  <c r="AK30" i="56" a="1"/>
  <c r="AK30" i="56" s="1"/>
  <c r="AL30" i="56" a="1"/>
  <c r="AM30" i="56" a="1"/>
  <c r="AM30" i="56" s="1"/>
  <c r="AN30" i="56" a="1"/>
  <c r="AO30" i="56" a="1"/>
  <c r="AP30" i="56" a="1"/>
  <c r="AQ30" i="56" a="1"/>
  <c r="AQ30" i="56" s="1"/>
  <c r="AR30" i="56" a="1"/>
  <c r="AS30" i="56" a="1"/>
  <c r="AS30" i="56" s="1"/>
  <c r="AT30" i="56" a="1"/>
  <c r="AU30" i="56" a="1"/>
  <c r="AU30" i="56" s="1"/>
  <c r="AV30" i="56" a="1"/>
  <c r="AW30" i="56" a="1"/>
  <c r="AY30" i="56" a="1"/>
  <c r="AZ30" i="56" a="1"/>
  <c r="AZ30" i="56" s="1"/>
  <c r="BA30" i="56" a="1"/>
  <c r="BB30" i="56" a="1"/>
  <c r="BB30" i="56" s="1"/>
  <c r="BC30" i="56" a="1"/>
  <c r="BD30" i="56" a="1"/>
  <c r="BD30" i="56" s="1"/>
  <c r="BE30" i="56" a="1"/>
  <c r="BF30" i="56" a="1"/>
  <c r="BG30" i="56" a="1"/>
  <c r="BH30" i="56" a="1"/>
  <c r="BH30" i="56" s="1"/>
  <c r="BH31" i="56"/>
  <c r="BJ30" i="56" a="1"/>
  <c r="BK30" i="56" a="1"/>
  <c r="BK30" i="56" s="1"/>
  <c r="BL30" i="56" a="1"/>
  <c r="BM30" i="56" a="1"/>
  <c r="BN30" i="56" a="1"/>
  <c r="BO30" i="56" a="1"/>
  <c r="BO30" i="56" s="1"/>
  <c r="BP30" i="56" a="1"/>
  <c r="BQ30" i="56" a="1"/>
  <c r="BQ30" i="56" s="1"/>
  <c r="BQ31" i="56"/>
  <c r="BQ32" i="56" s="1"/>
  <c r="BR30" i="56" a="1"/>
  <c r="BR30" i="56" s="1"/>
  <c r="BS30" i="56" a="1"/>
  <c r="BT30" i="56" a="1"/>
  <c r="BT30" i="56" s="1"/>
  <c r="BU30" i="56" a="1"/>
  <c r="BU30" i="56" s="1"/>
  <c r="BV30" i="56" a="1"/>
  <c r="BV30" i="56" s="1"/>
  <c r="BW30" i="56" a="1"/>
  <c r="BX30" i="56" a="1"/>
  <c r="BX30" i="56" s="1"/>
  <c r="BY30" i="56" a="1"/>
  <c r="BZ30" i="56" a="1"/>
  <c r="BZ30" i="56" s="1"/>
  <c r="CA30" i="56" a="1"/>
  <c r="CB30" i="56" a="1"/>
  <c r="CB30" i="56" s="1"/>
  <c r="CC30" i="56" a="1"/>
  <c r="CC30" i="56" s="1"/>
  <c r="CD30" i="56" a="1"/>
  <c r="CE30" i="56" a="1"/>
  <c r="CF30" i="56" a="1"/>
  <c r="CG30" i="56" a="1"/>
  <c r="CG30" i="56" s="1"/>
  <c r="CH30" i="56" a="1"/>
  <c r="CH30" i="56" s="1"/>
  <c r="CI30" i="56" a="1"/>
  <c r="CJ30" i="56" a="1"/>
  <c r="CJ30" i="56" s="1"/>
  <c r="CK30" i="56" a="1"/>
  <c r="CK30" i="56" s="1"/>
  <c r="CL30" i="56" a="1"/>
  <c r="CL30" i="56" s="1"/>
  <c r="CL31" i="56"/>
  <c r="CL32" i="56"/>
  <c r="CL36" i="56" s="1"/>
  <c r="CM30" i="56" a="1"/>
  <c r="B2" i="56"/>
  <c r="B3" i="56"/>
  <c r="B4" i="56"/>
  <c r="B5" i="56"/>
  <c r="B6" i="56"/>
  <c r="B7" i="56"/>
  <c r="B8" i="56"/>
  <c r="B9" i="56"/>
  <c r="B10" i="56"/>
  <c r="B11" i="56"/>
  <c r="B12" i="56"/>
  <c r="B13" i="56"/>
  <c r="B14" i="56"/>
  <c r="B15" i="56"/>
  <c r="B16" i="56"/>
  <c r="B17" i="56"/>
  <c r="B18" i="56"/>
  <c r="B19" i="56"/>
  <c r="B20" i="56"/>
  <c r="B21" i="56"/>
  <c r="B22" i="56"/>
  <c r="B23" i="56"/>
  <c r="B24" i="56"/>
  <c r="B25" i="56"/>
  <c r="B26" i="56"/>
  <c r="B27" i="56"/>
  <c r="B28" i="56"/>
  <c r="CM34" i="56" a="1"/>
  <c r="CM34" i="56" s="1"/>
  <c r="CL34" i="56" a="1"/>
  <c r="CL34" i="56" s="1"/>
  <c r="CK34" i="56" a="1"/>
  <c r="CK34" i="56" s="1"/>
  <c r="CJ34" i="56" a="1"/>
  <c r="CJ34" i="56" s="1"/>
  <c r="CI34" i="56" a="1"/>
  <c r="CI34" i="56" s="1"/>
  <c r="CH34" i="56" a="1"/>
  <c r="CH34" i="56" s="1"/>
  <c r="CG34" i="56" a="1"/>
  <c r="CG34" i="56" s="1"/>
  <c r="CF34" i="56" a="1"/>
  <c r="CF34" i="56" s="1"/>
  <c r="CE34" i="56" a="1"/>
  <c r="CE34" i="56" s="1"/>
  <c r="CD34" i="56" a="1"/>
  <c r="CD34" i="56" s="1"/>
  <c r="CC34" i="56" a="1"/>
  <c r="CC34" i="56" s="1"/>
  <c r="CB34" i="56" a="1"/>
  <c r="CB34" i="56" s="1"/>
  <c r="CA34" i="56" a="1"/>
  <c r="CA34" i="56" s="1"/>
  <c r="BZ34" i="56" a="1"/>
  <c r="BZ34" i="56" s="1"/>
  <c r="BY34" i="56" a="1"/>
  <c r="BY34" i="56" s="1"/>
  <c r="BX34" i="56" a="1"/>
  <c r="BX34" i="56" s="1"/>
  <c r="BW34" i="56" a="1"/>
  <c r="BW34" i="56" s="1"/>
  <c r="BV34" i="56" a="1"/>
  <c r="BV34" i="56" s="1"/>
  <c r="BU34" i="56" a="1"/>
  <c r="BU34" i="56" s="1"/>
  <c r="BT34" i="56" a="1"/>
  <c r="BT34" i="56" s="1"/>
  <c r="BS34" i="56" a="1"/>
  <c r="BS34" i="56" s="1"/>
  <c r="BR34" i="56" a="1"/>
  <c r="BR34" i="56"/>
  <c r="BQ34" i="56" a="1"/>
  <c r="BQ34" i="56" s="1"/>
  <c r="BP34" i="56" a="1"/>
  <c r="BP34" i="56"/>
  <c r="BO34" i="56" a="1"/>
  <c r="BO34" i="56" s="1"/>
  <c r="BN34" i="56" a="1"/>
  <c r="BN34" i="56" s="1"/>
  <c r="BM34" i="56" a="1"/>
  <c r="BM34" i="56" s="1"/>
  <c r="BL34" i="56" a="1"/>
  <c r="BL34" i="56"/>
  <c r="BK34" i="56" a="1"/>
  <c r="BK34" i="56" s="1"/>
  <c r="BJ34" i="56" a="1"/>
  <c r="BJ34" i="56"/>
  <c r="BI34" i="56" a="1"/>
  <c r="BI34" i="56" s="1"/>
  <c r="BH34" i="56" a="1"/>
  <c r="BH34" i="56" s="1"/>
  <c r="BG34" i="56" a="1"/>
  <c r="BG34" i="56" s="1"/>
  <c r="BF34" i="56" a="1"/>
  <c r="BF34" i="56" s="1"/>
  <c r="BE34" i="56" a="1"/>
  <c r="BE34" i="56" s="1"/>
  <c r="BD34" i="56" a="1"/>
  <c r="BD34" i="56" s="1"/>
  <c r="BC34" i="56" a="1"/>
  <c r="BC34" i="56" s="1"/>
  <c r="BB34" i="56" a="1"/>
  <c r="BB34" i="56" s="1"/>
  <c r="BA34" i="56" a="1"/>
  <c r="BA34" i="56" s="1"/>
  <c r="AZ34" i="56" a="1"/>
  <c r="AZ34" i="56" s="1"/>
  <c r="AY34" i="56" a="1"/>
  <c r="AY34" i="56" s="1"/>
  <c r="AX34" i="56" a="1"/>
  <c r="AX34" i="56" s="1"/>
  <c r="AW34" i="56" a="1"/>
  <c r="AW34" i="56" s="1"/>
  <c r="AV34" i="56" a="1"/>
  <c r="AV34" i="56" s="1"/>
  <c r="AU34" i="56" a="1"/>
  <c r="AU34" i="56" s="1"/>
  <c r="AT34" i="56" a="1"/>
  <c r="AT34" i="56" s="1"/>
  <c r="AS34" i="56" a="1"/>
  <c r="AS34" i="56" s="1"/>
  <c r="AR34" i="56" a="1"/>
  <c r="AR34" i="56" s="1"/>
  <c r="AQ34" i="56" a="1"/>
  <c r="AQ34" i="56" s="1"/>
  <c r="AP34" i="56" a="1"/>
  <c r="AP34" i="56" s="1"/>
  <c r="AO34" i="56" a="1"/>
  <c r="AO34" i="56" s="1"/>
  <c r="AN34" i="56" a="1"/>
  <c r="AN34" i="56"/>
  <c r="AM34" i="56" a="1"/>
  <c r="AM34" i="56" s="1"/>
  <c r="AL34" i="56" a="1"/>
  <c r="AL34" i="56" s="1"/>
  <c r="AK34" i="56" a="1"/>
  <c r="AK34" i="56" s="1"/>
  <c r="AJ34" i="56" a="1"/>
  <c r="AJ34" i="56"/>
  <c r="AI34" i="56" a="1"/>
  <c r="AI34" i="56" s="1"/>
  <c r="AH34" i="56" a="1"/>
  <c r="AH34" i="56" s="1"/>
  <c r="AG34" i="56" a="1"/>
  <c r="AG34" i="56" s="1"/>
  <c r="AF34" i="56" a="1"/>
  <c r="AF34" i="56" s="1"/>
  <c r="AE34" i="56" a="1"/>
  <c r="AE34" i="56" s="1"/>
  <c r="AD34" i="56" a="1"/>
  <c r="AD34" i="56"/>
  <c r="AC34" i="56" a="1"/>
  <c r="AC34" i="56" s="1"/>
  <c r="AB34" i="56" a="1"/>
  <c r="AB34" i="56" s="1"/>
  <c r="AA34" i="56" a="1"/>
  <c r="AA34" i="56" s="1"/>
  <c r="Z34" i="56" a="1"/>
  <c r="Z34" i="56" s="1"/>
  <c r="Y34" i="56" a="1"/>
  <c r="Y34" i="56" s="1"/>
  <c r="X34" i="56" a="1"/>
  <c r="X34" i="56" s="1"/>
  <c r="W34" i="56" a="1"/>
  <c r="W34" i="56" s="1"/>
  <c r="V34" i="56" a="1"/>
  <c r="V34" i="56" s="1"/>
  <c r="U34" i="56" a="1"/>
  <c r="U34" i="56" s="1"/>
  <c r="T34" i="56" a="1"/>
  <c r="T34" i="56"/>
  <c r="S34" i="56" a="1"/>
  <c r="S34" i="56" s="1"/>
  <c r="R34" i="56" a="1"/>
  <c r="R34" i="56" s="1"/>
  <c r="Q34" i="56" a="1"/>
  <c r="Q34" i="56" s="1"/>
  <c r="P34" i="56" a="1"/>
  <c r="P34" i="56" s="1"/>
  <c r="O34" i="56" a="1"/>
  <c r="O34" i="56" s="1"/>
  <c r="N34" i="56" a="1"/>
  <c r="N34" i="56" s="1"/>
  <c r="M34" i="56" a="1"/>
  <c r="M34" i="56" s="1"/>
  <c r="L34" i="56" a="1"/>
  <c r="L34" i="56"/>
  <c r="K34" i="56" a="1"/>
  <c r="K34" i="56" s="1"/>
  <c r="J34" i="56" a="1"/>
  <c r="J34" i="56" s="1"/>
  <c r="I34" i="56" a="1"/>
  <c r="I34" i="56" s="1"/>
  <c r="H34" i="56" a="1"/>
  <c r="H34" i="56" s="1"/>
  <c r="G34" i="56" a="1"/>
  <c r="G34" i="56" s="1"/>
  <c r="F34" i="56" a="1"/>
  <c r="F34" i="56"/>
  <c r="E34" i="56" a="1"/>
  <c r="E34" i="56" s="1"/>
  <c r="D34" i="56" a="1"/>
  <c r="D34" i="56" s="1"/>
  <c r="C34" i="56" a="1"/>
  <c r="C34" i="56" s="1"/>
  <c r="B34" i="56" a="1"/>
  <c r="B34" i="56" s="1"/>
  <c r="BI30" i="56"/>
  <c r="AX30" i="56"/>
  <c r="U30" i="56"/>
  <c r="G30" i="56"/>
  <c r="AR2" i="55"/>
  <c r="AQ2" i="55"/>
  <c r="AP2" i="55"/>
  <c r="R28" i="55"/>
  <c r="Q28" i="55"/>
  <c r="R27" i="55"/>
  <c r="Q27" i="55"/>
  <c r="R26" i="55"/>
  <c r="Q26" i="55"/>
  <c r="R25" i="55"/>
  <c r="Q25" i="55"/>
  <c r="R24" i="55"/>
  <c r="Q24" i="55"/>
  <c r="R23" i="55"/>
  <c r="Q23" i="55"/>
  <c r="R22" i="55"/>
  <c r="Q22" i="55"/>
  <c r="R21" i="55"/>
  <c r="Q21" i="55"/>
  <c r="R20" i="55"/>
  <c r="Q20" i="55"/>
  <c r="R19" i="55"/>
  <c r="Q19" i="55"/>
  <c r="R18" i="55"/>
  <c r="Q18" i="55"/>
  <c r="R17" i="55"/>
  <c r="Q17" i="55"/>
  <c r="R16" i="55"/>
  <c r="Q16" i="55"/>
  <c r="R15" i="55"/>
  <c r="Q15" i="55"/>
  <c r="R14" i="55"/>
  <c r="Q14" i="55"/>
  <c r="R13" i="55"/>
  <c r="Q13" i="55"/>
  <c r="R12" i="55"/>
  <c r="Q12" i="55"/>
  <c r="R11" i="55"/>
  <c r="Q11" i="55"/>
  <c r="R10" i="55"/>
  <c r="Q10" i="55"/>
  <c r="R9" i="55"/>
  <c r="Q9" i="55"/>
  <c r="R8" i="55"/>
  <c r="Q8" i="55"/>
  <c r="R7" i="55"/>
  <c r="Q7" i="55"/>
  <c r="R6" i="55"/>
  <c r="Q6" i="55"/>
  <c r="R5" i="55"/>
  <c r="Q5" i="55"/>
  <c r="R4" i="55"/>
  <c r="Q4" i="55"/>
  <c r="R3" i="55"/>
  <c r="Q3" i="55"/>
  <c r="R2" i="55"/>
  <c r="Q2" i="55"/>
  <c r="P28" i="55"/>
  <c r="P27" i="55"/>
  <c r="P26" i="55"/>
  <c r="P25" i="55"/>
  <c r="P24" i="55"/>
  <c r="P23" i="55"/>
  <c r="P22" i="55"/>
  <c r="P21" i="55"/>
  <c r="P20" i="55"/>
  <c r="P19" i="55"/>
  <c r="P18" i="55"/>
  <c r="P17" i="55"/>
  <c r="P16" i="55"/>
  <c r="P15" i="55"/>
  <c r="P14" i="55"/>
  <c r="P13" i="55"/>
  <c r="P12" i="55"/>
  <c r="P11" i="55"/>
  <c r="P10" i="55"/>
  <c r="P9" i="55"/>
  <c r="P8" i="55"/>
  <c r="P7" i="55"/>
  <c r="P6" i="55"/>
  <c r="P5" i="55"/>
  <c r="P4" i="55"/>
  <c r="P3" i="55"/>
  <c r="P2" i="55"/>
  <c r="BM51" i="46" a="1"/>
  <c r="BM51" i="46" s="1"/>
  <c r="BE51" i="46" a="1"/>
  <c r="BE52" i="46" s="1"/>
  <c r="BY51" i="46" a="1"/>
  <c r="BX51" i="46" a="1"/>
  <c r="BX52" i="46"/>
  <c r="BW51" i="46" a="1"/>
  <c r="BW52" i="46" s="1"/>
  <c r="BU51" i="46" a="1"/>
  <c r="BU52" i="46" s="1"/>
  <c r="BT51" i="46" a="1"/>
  <c r="BT52" i="46" s="1"/>
  <c r="BS51" i="46" a="1"/>
  <c r="BS52" i="46" s="1"/>
  <c r="BQ51" i="46" a="1"/>
  <c r="BQ52" i="46" s="1"/>
  <c r="BP51" i="46" a="1"/>
  <c r="BP52" i="46" s="1"/>
  <c r="BO51" i="46" a="1"/>
  <c r="BO52" i="46" s="1"/>
  <c r="BL51" i="46" a="1"/>
  <c r="BL52" i="46" s="1"/>
  <c r="BK51" i="46" a="1"/>
  <c r="BK52" i="46" s="1"/>
  <c r="BI51" i="46" a="1"/>
  <c r="BH51" i="46" a="1"/>
  <c r="BH52" i="46" s="1"/>
  <c r="BG51" i="46" a="1"/>
  <c r="BG51" i="46" s="1"/>
  <c r="BD51" i="46" a="1"/>
  <c r="BD52" i="46" s="1"/>
  <c r="BC51" i="46" a="1"/>
  <c r="BC52" i="46" s="1"/>
  <c r="BA51" i="46" a="1"/>
  <c r="AZ51" i="46" a="1"/>
  <c r="AZ52" i="46" s="1"/>
  <c r="AY51" i="46" a="1"/>
  <c r="AY52" i="46" s="1"/>
  <c r="AW51" i="46" a="1"/>
  <c r="AW52" i="46" s="1"/>
  <c r="AV51" i="46" a="1"/>
  <c r="AV52" i="46" s="1"/>
  <c r="AU51" i="46" a="1"/>
  <c r="AU52" i="46" s="1"/>
  <c r="AS51" i="46" a="1"/>
  <c r="AS52" i="46" s="1"/>
  <c r="AR51" i="46" a="1"/>
  <c r="AR52" i="46" s="1"/>
  <c r="AQ51" i="46" a="1"/>
  <c r="AO51" i="46" a="1"/>
  <c r="AO52" i="46" s="1"/>
  <c r="AN51" i="46" a="1"/>
  <c r="AN52" i="46" s="1"/>
  <c r="AM51" i="46" a="1"/>
  <c r="AM52" i="46" s="1"/>
  <c r="AK51" i="46" a="1"/>
  <c r="AK52" i="46" s="1"/>
  <c r="AJ51" i="46" a="1"/>
  <c r="AJ51" i="46" s="1"/>
  <c r="AJ52" i="46"/>
  <c r="AI51" i="46" a="1"/>
  <c r="AI52" i="46" s="1"/>
  <c r="AG51" i="46" a="1"/>
  <c r="AG52" i="46" s="1"/>
  <c r="AF51" i="46" a="1"/>
  <c r="AF52" i="46" s="1"/>
  <c r="AE51" i="46" a="1"/>
  <c r="AE52" i="46" s="1"/>
  <c r="BQ40" i="46" a="1"/>
  <c r="BQ41" i="46" s="1"/>
  <c r="BL40" i="46" a="1"/>
  <c r="BL40" i="46" s="1"/>
  <c r="BK40" i="46" a="1"/>
  <c r="BK41" i="46" s="1"/>
  <c r="AZ40" i="46" a="1"/>
  <c r="AZ41" i="46" s="1"/>
  <c r="AW40" i="46" a="1"/>
  <c r="AW41" i="46" s="1"/>
  <c r="AS40" i="46" a="1"/>
  <c r="AS41" i="46" s="1"/>
  <c r="AO40" i="46" a="1"/>
  <c r="AK40" i="46" a="1"/>
  <c r="AK41" i="46" s="1"/>
  <c r="AF40" i="46" a="1"/>
  <c r="AF41" i="46" s="1"/>
  <c r="BY40" i="46" a="1"/>
  <c r="BX40" i="46" a="1"/>
  <c r="BX41" i="46" s="1"/>
  <c r="BW40" i="46" a="1"/>
  <c r="BW41" i="46"/>
  <c r="BU40" i="46" a="1"/>
  <c r="BU40" i="46" s="1"/>
  <c r="BT40" i="46" a="1"/>
  <c r="BT41" i="46" s="1"/>
  <c r="BS40" i="46" a="1"/>
  <c r="BO40" i="46" a="1"/>
  <c r="BO41" i="46" s="1"/>
  <c r="BI40" i="46" a="1"/>
  <c r="BI40" i="46" s="1"/>
  <c r="BH40" i="46" a="1"/>
  <c r="BH41" i="46" s="1"/>
  <c r="BG40" i="46" a="1"/>
  <c r="BG41" i="46" s="1"/>
  <c r="BD40" i="46" a="1"/>
  <c r="BD41" i="46" s="1"/>
  <c r="BC40" i="46" a="1"/>
  <c r="BC41" i="46" s="1"/>
  <c r="AY40" i="46" a="1"/>
  <c r="AY41" i="46" s="1"/>
  <c r="AV40" i="46" a="1"/>
  <c r="AU40" i="46" a="1"/>
  <c r="AU41" i="46" s="1"/>
  <c r="AR40" i="46" a="1"/>
  <c r="AR41" i="46" s="1"/>
  <c r="AQ40" i="46" a="1"/>
  <c r="AN40" i="46" a="1"/>
  <c r="AN41" i="46" s="1"/>
  <c r="AM40" i="46" a="1"/>
  <c r="AM41" i="46" s="1"/>
  <c r="AJ40" i="46" a="1"/>
  <c r="AJ40" i="46" s="1"/>
  <c r="AI40" i="46" a="1"/>
  <c r="AI40" i="46" s="1"/>
  <c r="AG40" i="46" a="1"/>
  <c r="AE40" i="46" a="1"/>
  <c r="AE41" i="46" s="1"/>
  <c r="BV28" i="46"/>
  <c r="BV27" i="46"/>
  <c r="BV26" i="46"/>
  <c r="BV25" i="46"/>
  <c r="BV24" i="46"/>
  <c r="BV23" i="46"/>
  <c r="BV55" i="46" s="1" a="1"/>
  <c r="BV55" i="46" s="1"/>
  <c r="BV22" i="46"/>
  <c r="BV21" i="46"/>
  <c r="BV20" i="46"/>
  <c r="BV19" i="46"/>
  <c r="BV18" i="46"/>
  <c r="BV17" i="46"/>
  <c r="BV16" i="46"/>
  <c r="BV51" i="46" s="1" a="1"/>
  <c r="BV52" i="46" s="1"/>
  <c r="BV15" i="46"/>
  <c r="BV14" i="46"/>
  <c r="BV13" i="46"/>
  <c r="BV44" i="46" s="1" a="1"/>
  <c r="BV44" i="46" s="1"/>
  <c r="BV12" i="46"/>
  <c r="BV11" i="46"/>
  <c r="BV10" i="46"/>
  <c r="BV9" i="46"/>
  <c r="BV8" i="46"/>
  <c r="BV7" i="46"/>
  <c r="BV6" i="46"/>
  <c r="BV5" i="46"/>
  <c r="BV4" i="46"/>
  <c r="BV3" i="46"/>
  <c r="BV34" i="46" a="1"/>
  <c r="BV34" i="46" s="1"/>
  <c r="BR28" i="46"/>
  <c r="BR27" i="46"/>
  <c r="BR26" i="46"/>
  <c r="BR25" i="46"/>
  <c r="BR24" i="46"/>
  <c r="BR23" i="46"/>
  <c r="BR55" i="46" s="1" a="1"/>
  <c r="BR55" i="46" s="1"/>
  <c r="BR22" i="46"/>
  <c r="BR21" i="46"/>
  <c r="BR20" i="46"/>
  <c r="BR19" i="46"/>
  <c r="BR18" i="46"/>
  <c r="BR17" i="46"/>
  <c r="BR16" i="46"/>
  <c r="BR15" i="46"/>
  <c r="BR14" i="46"/>
  <c r="BR13" i="46"/>
  <c r="BR44" i="46" s="1" a="1"/>
  <c r="BR44" i="46" s="1"/>
  <c r="BR12" i="46"/>
  <c r="BR11" i="46"/>
  <c r="BR10" i="46"/>
  <c r="BR9" i="46"/>
  <c r="BR8" i="46"/>
  <c r="BR7" i="46"/>
  <c r="BR6" i="46"/>
  <c r="BR5" i="46"/>
  <c r="BR4" i="46"/>
  <c r="BR3" i="46"/>
  <c r="BR34" i="46" s="1" a="1"/>
  <c r="BR34" i="46" s="1"/>
  <c r="BN28" i="46"/>
  <c r="BN27" i="46"/>
  <c r="BN26" i="46"/>
  <c r="BN25" i="46"/>
  <c r="BN24" i="46"/>
  <c r="BN23" i="46"/>
  <c r="BN55" i="46" a="1"/>
  <c r="BN55" i="46" s="1"/>
  <c r="BN22" i="46"/>
  <c r="BN21" i="46"/>
  <c r="BN20" i="46"/>
  <c r="BN19" i="46"/>
  <c r="BN18" i="46"/>
  <c r="BN17" i="46"/>
  <c r="BN16" i="46"/>
  <c r="BN15" i="46"/>
  <c r="BN14" i="46"/>
  <c r="BN13" i="46"/>
  <c r="BN44" i="46" s="1" a="1"/>
  <c r="BN44" i="46" s="1"/>
  <c r="BN12" i="46"/>
  <c r="BN11" i="46"/>
  <c r="BN10" i="46"/>
  <c r="BN9" i="46"/>
  <c r="BN8" i="46"/>
  <c r="BN7" i="46"/>
  <c r="BN6" i="46"/>
  <c r="BN5" i="46"/>
  <c r="BN4" i="46"/>
  <c r="BN3" i="46"/>
  <c r="BN34" i="46" s="1" a="1"/>
  <c r="BN34" i="46" s="1"/>
  <c r="BJ28" i="46"/>
  <c r="BJ27" i="46"/>
  <c r="BJ26" i="46"/>
  <c r="BJ25" i="46"/>
  <c r="BJ24" i="46"/>
  <c r="BJ23" i="46"/>
  <c r="BJ55" i="46" s="1" a="1"/>
  <c r="BJ55" i="46" s="1"/>
  <c r="BJ22" i="46"/>
  <c r="BJ21" i="46"/>
  <c r="BJ20" i="46"/>
  <c r="BJ19" i="46"/>
  <c r="BJ18" i="46"/>
  <c r="BJ17" i="46"/>
  <c r="BJ16" i="46"/>
  <c r="BJ15" i="46"/>
  <c r="BJ14" i="46"/>
  <c r="BJ13" i="46"/>
  <c r="BJ44" i="46" a="1"/>
  <c r="BJ44" i="46" s="1"/>
  <c r="BJ12" i="46"/>
  <c r="BJ11" i="46"/>
  <c r="BJ10" i="46"/>
  <c r="BJ9" i="46"/>
  <c r="BJ8" i="46"/>
  <c r="BJ7" i="46"/>
  <c r="BJ6" i="46"/>
  <c r="BJ5" i="46"/>
  <c r="BJ34" i="46" s="1" a="1"/>
  <c r="BJ34" i="46" s="1"/>
  <c r="BF28" i="46"/>
  <c r="BF27" i="46"/>
  <c r="BF26" i="46"/>
  <c r="BF25" i="46"/>
  <c r="BF24" i="46"/>
  <c r="BF23" i="46"/>
  <c r="BF55" i="46" s="1" a="1"/>
  <c r="BF55" i="46" s="1"/>
  <c r="BF22" i="46"/>
  <c r="BF21" i="46"/>
  <c r="BF20" i="46"/>
  <c r="BF19" i="46"/>
  <c r="BF18" i="46"/>
  <c r="BF17" i="46"/>
  <c r="BF16" i="46"/>
  <c r="BF51" i="46" s="1" a="1"/>
  <c r="BF51" i="46" s="1"/>
  <c r="BF15" i="46"/>
  <c r="BF14" i="46"/>
  <c r="BF13" i="46"/>
  <c r="BF44" i="46" s="1" a="1"/>
  <c r="BF44" i="46" s="1"/>
  <c r="BF12" i="46"/>
  <c r="BF11" i="46"/>
  <c r="BF10" i="46"/>
  <c r="BF9" i="46"/>
  <c r="BF8" i="46"/>
  <c r="BF7" i="46"/>
  <c r="BF6" i="46"/>
  <c r="BF5" i="46"/>
  <c r="BF4" i="46"/>
  <c r="BF30" i="46" s="1" a="1"/>
  <c r="BF3" i="46"/>
  <c r="BB28" i="46"/>
  <c r="BB27" i="46"/>
  <c r="BB26" i="46"/>
  <c r="BB25" i="46"/>
  <c r="BB24" i="46"/>
  <c r="BB23" i="46"/>
  <c r="BB55" i="46" s="1" a="1"/>
  <c r="BB55" i="46" s="1"/>
  <c r="BB22" i="46"/>
  <c r="BB21" i="46"/>
  <c r="BB20" i="46"/>
  <c r="BB19" i="46"/>
  <c r="BB18" i="46"/>
  <c r="BB17" i="46"/>
  <c r="BB16" i="46"/>
  <c r="BB15" i="46"/>
  <c r="BB14" i="46"/>
  <c r="BB13" i="46"/>
  <c r="BB44" i="46" s="1" a="1"/>
  <c r="BB44" i="46"/>
  <c r="BB12" i="46"/>
  <c r="BB11" i="46"/>
  <c r="BB10" i="46"/>
  <c r="BB9" i="46"/>
  <c r="BB8" i="46"/>
  <c r="BB7" i="46"/>
  <c r="BB6" i="46"/>
  <c r="BB5" i="46"/>
  <c r="BB4" i="46"/>
  <c r="BB3" i="46"/>
  <c r="BB34" i="46" s="1" a="1"/>
  <c r="BB34" i="46" s="1"/>
  <c r="AX28" i="46"/>
  <c r="AX27" i="46"/>
  <c r="AX26" i="46"/>
  <c r="AX25" i="46"/>
  <c r="AX24" i="46"/>
  <c r="AX23" i="46"/>
  <c r="AX55" i="46" s="1" a="1"/>
  <c r="AX55" i="46" s="1"/>
  <c r="AX22" i="46"/>
  <c r="AX21" i="46"/>
  <c r="AX20" i="46"/>
  <c r="AX19" i="46"/>
  <c r="AX18" i="46"/>
  <c r="AX17" i="46"/>
  <c r="AX16" i="46"/>
  <c r="AX15" i="46"/>
  <c r="AX14" i="46"/>
  <c r="AX13" i="46"/>
  <c r="AX44" i="46" s="1" a="1"/>
  <c r="AX44" i="46" s="1"/>
  <c r="AX12" i="46"/>
  <c r="AX11" i="46"/>
  <c r="AX10" i="46"/>
  <c r="AX9" i="46"/>
  <c r="AX8" i="46"/>
  <c r="AX7" i="46"/>
  <c r="AX6" i="46"/>
  <c r="AX5" i="46"/>
  <c r="AX4" i="46"/>
  <c r="AX3" i="46"/>
  <c r="AX34" i="46" s="1" a="1"/>
  <c r="AX34" i="46" s="1"/>
  <c r="AT28" i="46"/>
  <c r="AT27" i="46"/>
  <c r="AT26" i="46"/>
  <c r="AT25" i="46"/>
  <c r="AT24" i="46"/>
  <c r="AT23" i="46"/>
  <c r="AT55" i="46" s="1" a="1"/>
  <c r="AT55" i="46" s="1"/>
  <c r="AT22" i="46"/>
  <c r="AT21" i="46"/>
  <c r="AT20" i="46"/>
  <c r="AT19" i="46"/>
  <c r="AT18" i="46"/>
  <c r="AT17" i="46"/>
  <c r="AT16" i="46"/>
  <c r="AT15" i="46"/>
  <c r="AT14" i="46"/>
  <c r="AT13" i="46"/>
  <c r="AT44" i="46" s="1" a="1"/>
  <c r="AT44" i="46" s="1"/>
  <c r="AT12" i="46"/>
  <c r="AT11" i="46"/>
  <c r="AT10" i="46"/>
  <c r="AT9" i="46"/>
  <c r="AT8" i="46"/>
  <c r="AT7" i="46"/>
  <c r="AT6" i="46"/>
  <c r="AT5" i="46"/>
  <c r="AT4" i="46"/>
  <c r="AT3" i="46"/>
  <c r="AP28" i="46"/>
  <c r="AP27" i="46"/>
  <c r="AP26" i="46"/>
  <c r="AP25" i="46"/>
  <c r="AP24" i="46"/>
  <c r="AP23" i="46"/>
  <c r="AP55" i="46" s="1" a="1"/>
  <c r="AP55" i="46" s="1"/>
  <c r="AP22" i="46"/>
  <c r="AP21" i="46"/>
  <c r="AP20" i="46"/>
  <c r="AP19" i="46"/>
  <c r="AP18" i="46"/>
  <c r="AP17" i="46"/>
  <c r="AP16" i="46"/>
  <c r="AP15" i="46"/>
  <c r="AP14" i="46"/>
  <c r="AP13" i="46"/>
  <c r="AP44" i="46" s="1" a="1"/>
  <c r="AP44" i="46" s="1"/>
  <c r="AP12" i="46"/>
  <c r="AP11" i="46"/>
  <c r="AP10" i="46"/>
  <c r="AP9" i="46"/>
  <c r="AP8" i="46"/>
  <c r="AP7" i="46"/>
  <c r="AP6" i="46"/>
  <c r="AP5" i="46"/>
  <c r="AP4" i="46"/>
  <c r="AP3" i="46"/>
  <c r="AL28" i="46"/>
  <c r="AL27" i="46"/>
  <c r="AL26" i="46"/>
  <c r="AL25" i="46"/>
  <c r="AL24" i="46"/>
  <c r="AL23" i="46"/>
  <c r="AL55" i="46" s="1" a="1"/>
  <c r="AL55" i="46" s="1"/>
  <c r="AL22" i="46"/>
  <c r="AL21" i="46"/>
  <c r="AL20" i="46"/>
  <c r="AL19" i="46"/>
  <c r="AL18" i="46"/>
  <c r="AL17" i="46"/>
  <c r="AL16" i="46"/>
  <c r="AL15" i="46"/>
  <c r="AL14" i="46"/>
  <c r="AL13" i="46"/>
  <c r="AL44" i="46" s="1" a="1"/>
  <c r="AL44" i="46" s="1"/>
  <c r="AL12" i="46"/>
  <c r="AL11" i="46"/>
  <c r="AL10" i="46"/>
  <c r="AL9" i="46"/>
  <c r="AL8" i="46"/>
  <c r="AL7" i="46"/>
  <c r="AL6" i="46"/>
  <c r="AL5" i="46"/>
  <c r="AL4" i="46"/>
  <c r="AL3" i="46"/>
  <c r="AH28" i="46"/>
  <c r="AH27" i="46"/>
  <c r="AH26" i="46"/>
  <c r="AH25" i="46"/>
  <c r="AH24" i="46"/>
  <c r="AH23" i="46"/>
  <c r="AH22" i="46"/>
  <c r="AH21" i="46"/>
  <c r="AH20" i="46"/>
  <c r="AH19" i="46"/>
  <c r="AH18" i="46"/>
  <c r="AH17" i="46"/>
  <c r="AH16" i="46"/>
  <c r="AH15" i="46"/>
  <c r="AH14" i="46"/>
  <c r="AH13" i="46"/>
  <c r="AH12" i="46"/>
  <c r="AH11" i="46"/>
  <c r="AH10" i="46"/>
  <c r="AH9" i="46"/>
  <c r="AH8" i="46"/>
  <c r="AH7" i="46"/>
  <c r="AH6" i="46"/>
  <c r="AH5" i="46"/>
  <c r="AH4" i="46"/>
  <c r="AH3" i="46"/>
  <c r="AD28" i="46"/>
  <c r="AD27" i="46"/>
  <c r="AD26" i="46"/>
  <c r="AD25" i="46"/>
  <c r="AD24" i="46"/>
  <c r="AD23" i="46"/>
  <c r="AD55" i="46" s="1" a="1"/>
  <c r="AD55" i="46" s="1"/>
  <c r="AD22" i="46"/>
  <c r="AD21" i="46"/>
  <c r="AD20" i="46"/>
  <c r="AD19" i="46"/>
  <c r="AD18" i="46"/>
  <c r="AD17" i="46"/>
  <c r="AD16" i="46"/>
  <c r="AD15" i="46"/>
  <c r="AD14" i="46"/>
  <c r="AD13" i="46"/>
  <c r="AD44" i="46" s="1" a="1"/>
  <c r="AD44" i="46" s="1"/>
  <c r="AD12" i="46"/>
  <c r="AD11" i="46"/>
  <c r="AD10" i="46"/>
  <c r="AD9" i="46"/>
  <c r="AD8" i="46"/>
  <c r="AD7" i="46"/>
  <c r="AD6" i="46"/>
  <c r="AD5" i="46"/>
  <c r="AD4" i="46"/>
  <c r="AD3" i="46"/>
  <c r="AD34" i="46" s="1" a="1"/>
  <c r="AD34" i="46" s="1"/>
  <c r="AF40" i="46"/>
  <c r="AF42" i="46" s="1"/>
  <c r="AZ40" i="46"/>
  <c r="AZ42" i="46" s="1"/>
  <c r="AX51" i="46" a="1"/>
  <c r="AX51" i="46" s="1"/>
  <c r="AK40" i="46"/>
  <c r="AK42" i="46"/>
  <c r="AW40" i="46"/>
  <c r="AW42" i="46" s="1"/>
  <c r="BK40" i="46"/>
  <c r="BK42" i="46" s="1"/>
  <c r="AG51" i="46"/>
  <c r="AG53" i="46" s="1"/>
  <c r="AK51" i="46"/>
  <c r="AK53" i="46" s="1"/>
  <c r="AO51" i="46"/>
  <c r="AS51" i="46"/>
  <c r="AS53" i="46"/>
  <c r="AW51" i="46"/>
  <c r="AW53" i="46" s="1"/>
  <c r="BX40" i="46"/>
  <c r="BX42" i="46" s="1"/>
  <c r="BQ51" i="46"/>
  <c r="BQ53" i="46"/>
  <c r="AJ41" i="46"/>
  <c r="AJ42" i="46" s="1"/>
  <c r="BO51" i="46"/>
  <c r="BO53" i="46" s="1"/>
  <c r="BB51" i="46" a="1"/>
  <c r="BB51" i="46" s="1"/>
  <c r="AE51" i="46"/>
  <c r="AT51" i="46" a="1"/>
  <c r="AT52" i="46" s="1"/>
  <c r="BH40" i="46"/>
  <c r="BH42" i="46" s="1"/>
  <c r="AI51" i="46"/>
  <c r="AI53" i="46"/>
  <c r="AM51" i="46"/>
  <c r="AM53" i="46" s="1"/>
  <c r="AU51" i="46"/>
  <c r="AU53" i="46" s="1"/>
  <c r="BC51" i="46"/>
  <c r="BW51" i="46"/>
  <c r="BW53" i="46" s="1"/>
  <c r="BM52" i="46"/>
  <c r="BM53" i="46" s="1"/>
  <c r="BE51" i="46"/>
  <c r="BE53" i="46" s="1"/>
  <c r="AP40" i="46" a="1"/>
  <c r="AN40" i="46"/>
  <c r="AN42" i="46" s="1"/>
  <c r="AF51" i="46"/>
  <c r="AF53" i="46" s="1"/>
  <c r="AN51" i="46"/>
  <c r="AN53" i="46" s="1"/>
  <c r="AR51" i="46"/>
  <c r="AV51" i="46"/>
  <c r="AV53" i="46" s="1"/>
  <c r="AZ51" i="46"/>
  <c r="AZ53" i="46" s="1"/>
  <c r="BD51" i="46"/>
  <c r="BD53" i="46" s="1"/>
  <c r="BH51" i="46"/>
  <c r="BH53" i="46"/>
  <c r="BL51" i="46"/>
  <c r="BL53" i="46" s="1"/>
  <c r="BP51" i="46"/>
  <c r="BT51" i="46"/>
  <c r="BT53" i="46" s="1"/>
  <c r="BX51" i="46"/>
  <c r="BX53" i="46" s="1"/>
  <c r="BQ40" i="46"/>
  <c r="BQ42" i="46" s="1"/>
  <c r="AS40" i="46"/>
  <c r="BB40" i="46" a="1"/>
  <c r="BR40" i="46" a="1"/>
  <c r="BR40" i="46" s="1"/>
  <c r="BT40" i="46"/>
  <c r="BT42" i="46" s="1"/>
  <c r="AE40" i="46"/>
  <c r="AE42" i="46" s="1"/>
  <c r="AM40" i="46"/>
  <c r="AM42" i="46" s="1"/>
  <c r="AU40" i="46"/>
  <c r="AU42" i="46" s="1"/>
  <c r="AY40" i="46"/>
  <c r="BC40" i="46"/>
  <c r="BC42" i="46" s="1"/>
  <c r="BG40" i="46"/>
  <c r="BG42" i="46" s="1"/>
  <c r="BO40" i="46"/>
  <c r="BW40" i="46"/>
  <c r="BW42" i="46" s="1"/>
  <c r="BN30" i="46" a="1"/>
  <c r="BN30" i="46" s="1"/>
  <c r="BV30" i="46" a="1"/>
  <c r="BF34" i="46" a="1"/>
  <c r="BF34" i="46" s="1"/>
  <c r="AT30" i="46" a="1"/>
  <c r="AT30" i="46" s="1"/>
  <c r="AT31" i="46"/>
  <c r="AT32" i="46" s="1"/>
  <c r="AD30" i="46" a="1"/>
  <c r="AC58" i="46"/>
  <c r="AC59" i="46"/>
  <c r="AC37" i="46"/>
  <c r="AC38" i="46"/>
  <c r="AC48" i="46"/>
  <c r="AC47" i="46"/>
  <c r="D2" i="3"/>
  <c r="D3" i="3"/>
  <c r="B29" i="3" s="1"/>
  <c r="D4" i="3"/>
  <c r="D5" i="3"/>
  <c r="D6" i="3"/>
  <c r="D7" i="3"/>
  <c r="D8" i="3"/>
  <c r="D9" i="3"/>
  <c r="D10" i="3"/>
  <c r="D11" i="3"/>
  <c r="D12" i="3"/>
  <c r="D13" i="3"/>
  <c r="D14" i="3"/>
  <c r="D15" i="3"/>
  <c r="D16" i="3"/>
  <c r="D17" i="3"/>
  <c r="D18" i="3"/>
  <c r="D19" i="3"/>
  <c r="D20" i="3"/>
  <c r="D21" i="3"/>
  <c r="D22" i="3"/>
  <c r="D23" i="3"/>
  <c r="D24" i="3"/>
  <c r="D25" i="3"/>
  <c r="D26" i="3"/>
  <c r="D27" i="3"/>
  <c r="D28" i="3"/>
  <c r="D2" i="18"/>
  <c r="C28" i="5"/>
  <c r="C27" i="5"/>
  <c r="C26" i="5"/>
  <c r="C25" i="5"/>
  <c r="C24" i="5"/>
  <c r="C23" i="5"/>
  <c r="C22" i="5"/>
  <c r="C21" i="5"/>
  <c r="C20" i="5"/>
  <c r="C19" i="5"/>
  <c r="C18" i="5"/>
  <c r="C17" i="5"/>
  <c r="C16" i="5"/>
  <c r="C15" i="5"/>
  <c r="C14" i="5"/>
  <c r="C13" i="5"/>
  <c r="C12" i="5"/>
  <c r="C11" i="5"/>
  <c r="C10" i="5"/>
  <c r="C9" i="5"/>
  <c r="C8" i="5"/>
  <c r="C7" i="5"/>
  <c r="C6" i="5"/>
  <c r="C5" i="5"/>
  <c r="C4" i="5"/>
  <c r="C3" i="5"/>
  <c r="C2" i="5"/>
  <c r="C28" i="4"/>
  <c r="C27" i="4"/>
  <c r="C26" i="4"/>
  <c r="C25" i="4"/>
  <c r="C24" i="4"/>
  <c r="C23" i="4"/>
  <c r="C22" i="4"/>
  <c r="C21" i="4"/>
  <c r="C20" i="4"/>
  <c r="C19" i="4"/>
  <c r="C18" i="4"/>
  <c r="C17" i="4"/>
  <c r="C16" i="4"/>
  <c r="C15" i="4"/>
  <c r="C14" i="4"/>
  <c r="C13" i="4"/>
  <c r="C12" i="4"/>
  <c r="C11" i="4"/>
  <c r="C10" i="4"/>
  <c r="C9" i="4"/>
  <c r="C8" i="4"/>
  <c r="C7" i="4"/>
  <c r="C6" i="4"/>
  <c r="C5" i="4"/>
  <c r="C4" i="4"/>
  <c r="C3" i="4"/>
  <c r="C2" i="4"/>
  <c r="M32" i="22"/>
  <c r="M30" i="22"/>
  <c r="M31" i="22" s="1"/>
  <c r="M29" i="22"/>
  <c r="L32" i="22"/>
  <c r="L30" i="22"/>
  <c r="L29" i="22"/>
  <c r="L31" i="22" s="1"/>
  <c r="K32" i="22"/>
  <c r="K30" i="22"/>
  <c r="K29" i="22"/>
  <c r="K31" i="22" s="1"/>
  <c r="Q32" i="22"/>
  <c r="Q30" i="22"/>
  <c r="Q29" i="22"/>
  <c r="Q31" i="22" s="1"/>
  <c r="P32" i="22"/>
  <c r="P30" i="22"/>
  <c r="P29" i="22"/>
  <c r="O32" i="22"/>
  <c r="O30" i="22"/>
  <c r="O29" i="22"/>
  <c r="I32" i="22"/>
  <c r="I30" i="22"/>
  <c r="I29" i="22"/>
  <c r="H32" i="22"/>
  <c r="H30" i="22"/>
  <c r="H29" i="22"/>
  <c r="G32" i="22"/>
  <c r="G30" i="22"/>
  <c r="G29" i="22"/>
  <c r="G31" i="22" s="1"/>
  <c r="D28" i="16"/>
  <c r="D27" i="16"/>
  <c r="D26" i="16"/>
  <c r="D25" i="16"/>
  <c r="D24" i="16"/>
  <c r="D23" i="16"/>
  <c r="D22" i="16"/>
  <c r="D21" i="16"/>
  <c r="D20" i="16"/>
  <c r="D19" i="16"/>
  <c r="D18" i="16"/>
  <c r="D17" i="16"/>
  <c r="D16" i="16"/>
  <c r="D15" i="16"/>
  <c r="D14" i="16"/>
  <c r="D13" i="16"/>
  <c r="D12" i="16"/>
  <c r="D11" i="16"/>
  <c r="D10" i="16"/>
  <c r="D9" i="16"/>
  <c r="D8" i="16"/>
  <c r="D7" i="16"/>
  <c r="D6" i="16"/>
  <c r="D5" i="16"/>
  <c r="D2" i="16"/>
  <c r="D3" i="16"/>
  <c r="D4" i="16"/>
  <c r="D28" i="17"/>
  <c r="D27" i="17"/>
  <c r="D26" i="17"/>
  <c r="D25" i="17"/>
  <c r="D24" i="17"/>
  <c r="D23" i="17"/>
  <c r="D22" i="17"/>
  <c r="D21" i="17"/>
  <c r="D20" i="17"/>
  <c r="D19" i="17"/>
  <c r="D18" i="17"/>
  <c r="D17" i="17"/>
  <c r="D16" i="17"/>
  <c r="D15" i="17"/>
  <c r="D14" i="17"/>
  <c r="D13" i="17"/>
  <c r="D12" i="17"/>
  <c r="D11" i="17"/>
  <c r="D10" i="17"/>
  <c r="D9" i="17"/>
  <c r="D8" i="17"/>
  <c r="D7" i="17"/>
  <c r="D6" i="17"/>
  <c r="D5" i="17"/>
  <c r="D4" i="17"/>
  <c r="D3" i="17"/>
  <c r="D2" i="17"/>
  <c r="D28" i="18"/>
  <c r="D27" i="18"/>
  <c r="D26" i="18"/>
  <c r="D25" i="18"/>
  <c r="D24" i="18"/>
  <c r="D23" i="18"/>
  <c r="D22" i="18"/>
  <c r="D21" i="18"/>
  <c r="D20" i="18"/>
  <c r="D19" i="18"/>
  <c r="D18" i="18"/>
  <c r="D17" i="18"/>
  <c r="D16" i="18"/>
  <c r="D15" i="18"/>
  <c r="D14" i="18"/>
  <c r="D13" i="18"/>
  <c r="D12" i="18"/>
  <c r="D11" i="18"/>
  <c r="D10" i="18"/>
  <c r="D9" i="18"/>
  <c r="D8" i="18"/>
  <c r="D7" i="18"/>
  <c r="D6" i="18"/>
  <c r="D5" i="18"/>
  <c r="D3" i="18"/>
  <c r="D4" i="18"/>
  <c r="E28" i="15"/>
  <c r="E27" i="15"/>
  <c r="E26" i="15"/>
  <c r="E25" i="15"/>
  <c r="E24" i="15"/>
  <c r="E23" i="15"/>
  <c r="E22" i="15"/>
  <c r="E21" i="15"/>
  <c r="E20" i="15"/>
  <c r="E19" i="15"/>
  <c r="E18" i="15"/>
  <c r="E17" i="15"/>
  <c r="E16" i="15"/>
  <c r="E15" i="15"/>
  <c r="E14" i="15"/>
  <c r="E13" i="15"/>
  <c r="E12" i="15"/>
  <c r="E11" i="15"/>
  <c r="E10" i="15"/>
  <c r="E9" i="15"/>
  <c r="E8" i="15"/>
  <c r="E7" i="15"/>
  <c r="E6" i="15"/>
  <c r="E5" i="15"/>
  <c r="E2" i="15"/>
  <c r="E3" i="15"/>
  <c r="E4" i="15"/>
  <c r="E28" i="14"/>
  <c r="E27" i="14"/>
  <c r="E26" i="14"/>
  <c r="E25" i="14"/>
  <c r="E24" i="14"/>
  <c r="E23" i="14"/>
  <c r="E22" i="14"/>
  <c r="E21" i="14"/>
  <c r="E20" i="14"/>
  <c r="E19" i="14"/>
  <c r="E18" i="14"/>
  <c r="E17" i="14"/>
  <c r="E16" i="14"/>
  <c r="E15" i="14"/>
  <c r="E14" i="14"/>
  <c r="E13" i="14"/>
  <c r="E12" i="14"/>
  <c r="E11" i="14"/>
  <c r="E10" i="14"/>
  <c r="E9" i="14"/>
  <c r="E8" i="14"/>
  <c r="E7" i="14"/>
  <c r="E6" i="14"/>
  <c r="E5" i="14"/>
  <c r="E4" i="14"/>
  <c r="E3" i="14"/>
  <c r="E2" i="14"/>
  <c r="E28" i="2"/>
  <c r="E27" i="2"/>
  <c r="E26" i="2"/>
  <c r="E25" i="2"/>
  <c r="E24" i="2"/>
  <c r="E23" i="2"/>
  <c r="E22" i="2"/>
  <c r="E21" i="2"/>
  <c r="E20" i="2"/>
  <c r="E19" i="2"/>
  <c r="E18" i="2"/>
  <c r="E17" i="2"/>
  <c r="E16" i="2"/>
  <c r="E15" i="2"/>
  <c r="E14" i="2"/>
  <c r="E13" i="2"/>
  <c r="E12" i="2"/>
  <c r="E11" i="2"/>
  <c r="E10" i="2"/>
  <c r="E9" i="2"/>
  <c r="E8" i="2"/>
  <c r="E7" i="2"/>
  <c r="E6" i="2"/>
  <c r="E5" i="2"/>
  <c r="E4" i="2"/>
  <c r="E3" i="2"/>
  <c r="E2" i="2"/>
  <c r="E24" i="12"/>
  <c r="E23" i="12"/>
  <c r="E22" i="12"/>
  <c r="E21" i="12"/>
  <c r="E20" i="12"/>
  <c r="E19" i="12"/>
  <c r="E18" i="12"/>
  <c r="E17" i="12"/>
  <c r="E16" i="12"/>
  <c r="E15" i="12"/>
  <c r="E14" i="12"/>
  <c r="E13" i="12"/>
  <c r="E12" i="12"/>
  <c r="E11" i="12"/>
  <c r="E10" i="12"/>
  <c r="E9" i="12"/>
  <c r="E8" i="12"/>
  <c r="E7" i="12"/>
  <c r="E6" i="12"/>
  <c r="E5" i="12"/>
  <c r="E4" i="12"/>
  <c r="E3" i="12"/>
  <c r="E2" i="12"/>
  <c r="E24" i="13"/>
  <c r="E23" i="13"/>
  <c r="E22" i="13"/>
  <c r="E21" i="13"/>
  <c r="E20" i="13"/>
  <c r="E19" i="13"/>
  <c r="E18" i="13"/>
  <c r="E17" i="13"/>
  <c r="E16" i="13"/>
  <c r="E15" i="13"/>
  <c r="E14" i="13"/>
  <c r="E13" i="13"/>
  <c r="E12" i="13"/>
  <c r="E11" i="13"/>
  <c r="E10" i="13"/>
  <c r="E9" i="13"/>
  <c r="E8" i="13"/>
  <c r="E7" i="13"/>
  <c r="E6" i="13"/>
  <c r="E5" i="13"/>
  <c r="E4" i="13"/>
  <c r="E3" i="13"/>
  <c r="E2" i="13"/>
  <c r="E24" i="1"/>
  <c r="E23" i="1"/>
  <c r="E22" i="1"/>
  <c r="E21" i="1"/>
  <c r="E20" i="1"/>
  <c r="E19" i="1"/>
  <c r="E18" i="1"/>
  <c r="E17" i="1"/>
  <c r="E16" i="1"/>
  <c r="E15" i="1"/>
  <c r="E14" i="1"/>
  <c r="E13" i="1"/>
  <c r="E12" i="1"/>
  <c r="E11" i="1"/>
  <c r="E10" i="1"/>
  <c r="E9" i="1"/>
  <c r="E8" i="1"/>
  <c r="E7" i="1"/>
  <c r="E6" i="1"/>
  <c r="E5" i="1"/>
  <c r="E4" i="1"/>
  <c r="E3" i="1"/>
  <c r="E2" i="1"/>
  <c r="B30" i="16"/>
  <c r="B30" i="5"/>
  <c r="B29" i="5"/>
  <c r="B29" i="4"/>
  <c r="B140" i="25" l="1"/>
  <c r="BF31" i="46"/>
  <c r="BF30" i="46"/>
  <c r="BF32" i="46" s="1"/>
  <c r="B29" i="14"/>
  <c r="B29" i="17"/>
  <c r="C29" i="2"/>
  <c r="B29" i="16"/>
  <c r="I31" i="22"/>
  <c r="B30" i="3"/>
  <c r="AT51" i="46"/>
  <c r="AT53" i="46" s="1"/>
  <c r="BR30" i="46" a="1"/>
  <c r="BU41" i="46"/>
  <c r="BU42" i="46" s="1"/>
  <c r="AS42" i="46"/>
  <c r="BJ40" i="46" a="1"/>
  <c r="I31" i="57"/>
  <c r="R31" i="58"/>
  <c r="L31" i="58"/>
  <c r="J30" i="58"/>
  <c r="J32" i="58" s="1"/>
  <c r="B25" i="1"/>
  <c r="C25" i="12"/>
  <c r="H31" i="22"/>
  <c r="BG52" i="46"/>
  <c r="BG53" i="46" s="1"/>
  <c r="BX31" i="56"/>
  <c r="BV31" i="56"/>
  <c r="BV32" i="56" s="1"/>
  <c r="AZ31" i="56"/>
  <c r="R31" i="56"/>
  <c r="AA30" i="57"/>
  <c r="AA32" i="57" s="1"/>
  <c r="X31" i="57"/>
  <c r="M31" i="57"/>
  <c r="M32" i="57" s="1"/>
  <c r="K30" i="57"/>
  <c r="K32" i="57" s="1"/>
  <c r="G30" i="57"/>
  <c r="D31" i="57"/>
  <c r="O30" i="58"/>
  <c r="O32" i="58" s="1"/>
  <c r="O36" i="58" s="1"/>
  <c r="QS88" i="59"/>
  <c r="QS90" i="59"/>
  <c r="QS73" i="59"/>
  <c r="QS71" i="59"/>
  <c r="QS68" i="59"/>
  <c r="QS67" i="59"/>
  <c r="QS89" i="59"/>
  <c r="QS86" i="59"/>
  <c r="QS82" i="59"/>
  <c r="QS80" i="59"/>
  <c r="QS78" i="59"/>
  <c r="QS74" i="59"/>
  <c r="QS76" i="59"/>
  <c r="QS70" i="59"/>
  <c r="QS69" i="59"/>
  <c r="QS87" i="59"/>
  <c r="QS81" i="59"/>
  <c r="QS75" i="59"/>
  <c r="QS65" i="59"/>
  <c r="QS58" i="59"/>
  <c r="QS57" i="59"/>
  <c r="QS50" i="59"/>
  <c r="QS49" i="59"/>
  <c r="QW82" i="59"/>
  <c r="QW78" i="59"/>
  <c r="QW74" i="59"/>
  <c r="QW66" i="59"/>
  <c r="QW73" i="59"/>
  <c r="QW70" i="59"/>
  <c r="QW87" i="59"/>
  <c r="QW85" i="59"/>
  <c r="QW71" i="59"/>
  <c r="QW68" i="59"/>
  <c r="QW67" i="59"/>
  <c r="QW72" i="59"/>
  <c r="QW69" i="59"/>
  <c r="QW64" i="59"/>
  <c r="QW63" i="59"/>
  <c r="QW56" i="59"/>
  <c r="QW55" i="59"/>
  <c r="QW48" i="59"/>
  <c r="AE53" i="46"/>
  <c r="AI41" i="46"/>
  <c r="CG31" i="56"/>
  <c r="CG32" i="56" s="1"/>
  <c r="BZ31" i="56"/>
  <c r="AQ31" i="56"/>
  <c r="T31" i="57"/>
  <c r="O30" i="57"/>
  <c r="O32" i="57" s="1"/>
  <c r="QW90" i="59"/>
  <c r="QD90" i="59"/>
  <c r="QD84" i="59"/>
  <c r="QD75" i="59"/>
  <c r="QD69" i="59"/>
  <c r="QD77" i="59"/>
  <c r="QD71" i="59"/>
  <c r="QD80" i="59"/>
  <c r="QD67" i="59"/>
  <c r="QD59" i="59"/>
  <c r="QD51" i="59"/>
  <c r="QH88" i="59"/>
  <c r="QH82" i="59"/>
  <c r="QH73" i="59"/>
  <c r="QH67" i="59"/>
  <c r="QH75" i="59"/>
  <c r="QH69" i="59"/>
  <c r="QH90" i="59"/>
  <c r="QH84" i="59"/>
  <c r="QH77" i="59"/>
  <c r="QH71" i="59"/>
  <c r="QH65" i="59"/>
  <c r="QH57" i="59"/>
  <c r="QH49" i="59"/>
  <c r="QL91" i="59"/>
  <c r="QL84" i="59"/>
  <c r="QL75" i="59"/>
  <c r="QL73" i="59"/>
  <c r="QL69" i="59"/>
  <c r="QL63" i="59"/>
  <c r="QL55" i="59"/>
  <c r="QP84" i="59"/>
  <c r="QP80" i="59"/>
  <c r="QP69" i="59"/>
  <c r="QP88" i="59"/>
  <c r="QP71" i="59"/>
  <c r="QP67" i="59"/>
  <c r="QP90" i="59"/>
  <c r="QP77" i="59"/>
  <c r="QP73" i="59"/>
  <c r="QP61" i="59"/>
  <c r="QP53" i="59"/>
  <c r="C29" i="15"/>
  <c r="BO42" i="46"/>
  <c r="QS66" i="59"/>
  <c r="QS77" i="59"/>
  <c r="QW81" i="59"/>
  <c r="QO51" i="59"/>
  <c r="QO52" i="59"/>
  <c r="QZ52" i="59"/>
  <c r="QK53" i="59"/>
  <c r="QK54" i="59"/>
  <c r="QV54" i="59"/>
  <c r="QG55" i="59"/>
  <c r="QG56" i="59"/>
  <c r="QR56" i="59"/>
  <c r="QC57" i="59"/>
  <c r="QC58" i="59"/>
  <c r="QO59" i="59"/>
  <c r="QO60" i="59"/>
  <c r="QZ60" i="59"/>
  <c r="QK61" i="59"/>
  <c r="QK62" i="59"/>
  <c r="QV62" i="59"/>
  <c r="QG63" i="59"/>
  <c r="QG64" i="59"/>
  <c r="QR64" i="59"/>
  <c r="QC65" i="59"/>
  <c r="QC66" i="59"/>
  <c r="QI66" i="59"/>
  <c r="QI67" i="59"/>
  <c r="QO67" i="59"/>
  <c r="QG68" i="59"/>
  <c r="QO68" i="59"/>
  <c r="QV68" i="59"/>
  <c r="QC69" i="59"/>
  <c r="QK69" i="59"/>
  <c r="QC70" i="59"/>
  <c r="QK70" i="59"/>
  <c r="QR70" i="59"/>
  <c r="QO71" i="59"/>
  <c r="QC73" i="59"/>
  <c r="QK73" i="59"/>
  <c r="QC75" i="59"/>
  <c r="QK75" i="59"/>
  <c r="QK76" i="59"/>
  <c r="QR76" i="59"/>
  <c r="QZ76" i="59"/>
  <c r="QE77" i="59"/>
  <c r="QE78" i="59"/>
  <c r="QK80" i="59"/>
  <c r="QE81" i="59"/>
  <c r="QK81" i="59"/>
  <c r="QE83" i="59"/>
  <c r="QJ83" i="59"/>
  <c r="QJ91" i="59"/>
  <c r="QJ78" i="59"/>
  <c r="QJ76" i="59"/>
  <c r="QJ72" i="59"/>
  <c r="QJ70" i="59"/>
  <c r="QU84" i="59"/>
  <c r="QU83" i="59"/>
  <c r="QU81" i="59"/>
  <c r="QU76" i="59"/>
  <c r="QU75" i="59"/>
  <c r="QU70" i="59"/>
  <c r="QY88" i="59"/>
  <c r="QY87" i="59"/>
  <c r="QY85" i="59"/>
  <c r="QY80" i="59"/>
  <c r="QY73" i="59"/>
  <c r="QY69" i="59"/>
  <c r="QY68" i="59"/>
  <c r="RB91" i="59"/>
  <c r="RB82" i="59"/>
  <c r="RB75" i="59"/>
  <c r="HW30" i="59"/>
  <c r="HW31" i="59"/>
  <c r="QC88" i="59"/>
  <c r="QC80" i="59"/>
  <c r="QC72" i="59"/>
  <c r="QC68" i="59"/>
  <c r="QC67" i="59"/>
  <c r="QG88" i="59"/>
  <c r="QG77" i="59"/>
  <c r="QK88" i="59"/>
  <c r="QK83" i="59"/>
  <c r="QO88" i="59"/>
  <c r="QO87" i="59"/>
  <c r="QO82" i="59"/>
  <c r="QO77" i="59"/>
  <c r="QO76" i="59"/>
  <c r="QO75" i="59"/>
  <c r="QO70" i="59"/>
  <c r="QO69" i="59"/>
  <c r="QR87" i="59"/>
  <c r="QR89" i="59"/>
  <c r="QR74" i="59"/>
  <c r="QR66" i="59"/>
  <c r="QV85" i="59"/>
  <c r="QV72" i="59"/>
  <c r="QZ81" i="59"/>
  <c r="QZ70" i="59"/>
  <c r="IP30" i="59"/>
  <c r="IP31" i="59"/>
  <c r="QO72" i="59"/>
  <c r="QO73" i="59"/>
  <c r="QC74" i="59"/>
  <c r="QG76" i="59"/>
  <c r="QK78" i="59"/>
  <c r="QZ78" i="59"/>
  <c r="QG80" i="59"/>
  <c r="QR81" i="59"/>
  <c r="QR85" i="59"/>
  <c r="QC86" i="59"/>
  <c r="QC90" i="59"/>
  <c r="QE87" i="59"/>
  <c r="QE85" i="59"/>
  <c r="QE74" i="59"/>
  <c r="QE71" i="59"/>
  <c r="QE70" i="59"/>
  <c r="QI90" i="59"/>
  <c r="QI86" i="59"/>
  <c r="QI80" i="59"/>
  <c r="QI75" i="59"/>
  <c r="QI69" i="59"/>
  <c r="QI68" i="59"/>
  <c r="QB86" i="59"/>
  <c r="QB65" i="59"/>
  <c r="IS30" i="59"/>
  <c r="IS31" i="59"/>
  <c r="HT30" i="59"/>
  <c r="HT31" i="59"/>
  <c r="FG30" i="59" a="1"/>
  <c r="EQ30" i="59" a="1"/>
  <c r="EQ31" i="59" s="1"/>
  <c r="GA30" i="59" a="1"/>
  <c r="EI30" i="59" a="1"/>
  <c r="B18" i="59"/>
  <c r="CZ30" i="59" a="1"/>
  <c r="DJ30" i="59"/>
  <c r="EV30" i="59" a="1"/>
  <c r="CV30" i="59"/>
  <c r="ET30" i="59" a="1"/>
  <c r="O31" i="59"/>
  <c r="O32" i="59" s="1"/>
  <c r="AB31" i="59"/>
  <c r="AM31" i="59"/>
  <c r="AR31" i="59"/>
  <c r="BD31" i="59"/>
  <c r="BJ31" i="59"/>
  <c r="BN32" i="59"/>
  <c r="BR30" i="59"/>
  <c r="BR32" i="59" s="1"/>
  <c r="FY30" i="59" a="1"/>
  <c r="FY30" i="59" s="1"/>
  <c r="FJ30" i="59" a="1"/>
  <c r="FT30" i="59" a="1"/>
  <c r="DV30" i="59" a="1"/>
  <c r="DF30" i="59" a="1"/>
  <c r="B10" i="59"/>
  <c r="I30" i="59"/>
  <c r="R31" i="59"/>
  <c r="V30" i="59"/>
  <c r="V32" i="59" s="1"/>
  <c r="AB32" i="59"/>
  <c r="AB36" i="59" s="1"/>
  <c r="AE31" i="59"/>
  <c r="AR32" i="59"/>
  <c r="AU31" i="59"/>
  <c r="BJ32" i="59"/>
  <c r="BM31" i="59"/>
  <c r="BV30" i="59"/>
  <c r="BV32" i="59" s="1"/>
  <c r="BV36" i="59" s="1"/>
  <c r="CJ30" i="59"/>
  <c r="IW32" i="59"/>
  <c r="IW36" i="59" s="1"/>
  <c r="IF32" i="59"/>
  <c r="IA31" i="59"/>
  <c r="HO31" i="59"/>
  <c r="HL31" i="59"/>
  <c r="FF30" i="59" a="1"/>
  <c r="HH31" i="59"/>
  <c r="HC31" i="59"/>
  <c r="GY31" i="59"/>
  <c r="GT31" i="59"/>
  <c r="GQ31" i="59"/>
  <c r="GK31" i="59"/>
  <c r="FJ34" i="59" a="1"/>
  <c r="FJ34" i="59" s="1"/>
  <c r="EA30" i="59" a="1"/>
  <c r="FH30" i="59" a="1"/>
  <c r="B4" i="59"/>
  <c r="FP30" i="59" a="1"/>
  <c r="FL30" i="59" a="1"/>
  <c r="EX30" i="59"/>
  <c r="ED30" i="59" a="1"/>
  <c r="J31" i="59"/>
  <c r="J32" i="59" s="1"/>
  <c r="Q30" i="59"/>
  <c r="Q32" i="59" s="1"/>
  <c r="AD30" i="59"/>
  <c r="AD32" i="59" s="1"/>
  <c r="AF30" i="59"/>
  <c r="AF32" i="59" s="1"/>
  <c r="AT30" i="59"/>
  <c r="AV30" i="59"/>
  <c r="AV32" i="59" s="1"/>
  <c r="BE32" i="59"/>
  <c r="BL30" i="59"/>
  <c r="BF35" i="46"/>
  <c r="BF36" i="46"/>
  <c r="AT35" i="46"/>
  <c r="AT36" i="46"/>
  <c r="B29" i="2"/>
  <c r="B29" i="15"/>
  <c r="B29" i="18"/>
  <c r="BR41" i="46"/>
  <c r="BV30" i="46"/>
  <c r="BV31" i="46"/>
  <c r="AY42" i="46"/>
  <c r="C29" i="14"/>
  <c r="BN31" i="46"/>
  <c r="B25" i="13"/>
  <c r="B25" i="12"/>
  <c r="B30" i="18"/>
  <c r="B30" i="17"/>
  <c r="O31" i="22"/>
  <c r="P31" i="22"/>
  <c r="AD31" i="46"/>
  <c r="AD30" i="46"/>
  <c r="BC53" i="46"/>
  <c r="AO53" i="46"/>
  <c r="AI42" i="46"/>
  <c r="CB31" i="56"/>
  <c r="CB32" i="56" s="1"/>
  <c r="BZ32" i="56"/>
  <c r="BU31" i="56"/>
  <c r="BU32" i="56" s="1"/>
  <c r="BF30" i="56"/>
  <c r="BF31" i="56"/>
  <c r="Y30" i="56"/>
  <c r="Y31" i="56"/>
  <c r="AR53" i="46"/>
  <c r="CD30" i="56"/>
  <c r="CD31" i="56"/>
  <c r="BY30" i="56"/>
  <c r="BY31" i="56"/>
  <c r="BM30" i="56"/>
  <c r="BM31" i="56"/>
  <c r="AW30" i="56"/>
  <c r="AW31" i="56"/>
  <c r="P30" i="56"/>
  <c r="P31" i="56"/>
  <c r="BB30" i="46" a="1"/>
  <c r="BS51" i="46"/>
  <c r="CK31" i="56"/>
  <c r="BO31" i="56"/>
  <c r="AO30" i="56"/>
  <c r="AO31" i="56"/>
  <c r="AD40" i="46" a="1"/>
  <c r="AD51" i="46" a="1"/>
  <c r="AP51" i="46" a="1"/>
  <c r="AX40" i="46" a="1"/>
  <c r="BF40" i="46" a="1"/>
  <c r="BJ51" i="46" a="1"/>
  <c r="BN40" i="46" a="1"/>
  <c r="BN51" i="46" a="1"/>
  <c r="BR51" i="46" a="1"/>
  <c r="BV40" i="46" a="1"/>
  <c r="BP53" i="46"/>
  <c r="CK32" i="56"/>
  <c r="CF30" i="56"/>
  <c r="CF31" i="56"/>
  <c r="AG30" i="56"/>
  <c r="AG31" i="56"/>
  <c r="H30" i="56"/>
  <c r="H31" i="56"/>
  <c r="Q32" i="58"/>
  <c r="QG85" i="59"/>
  <c r="QD86" i="59"/>
  <c r="QD91" i="59"/>
  <c r="QI91" i="59"/>
  <c r="QI89" i="59"/>
  <c r="QI87" i="59"/>
  <c r="QI85" i="59"/>
  <c r="QN89" i="59"/>
  <c r="QN87" i="59"/>
  <c r="QN85" i="59"/>
  <c r="QN83" i="59"/>
  <c r="QQ91" i="59"/>
  <c r="QQ90" i="59"/>
  <c r="QQ88" i="59"/>
  <c r="QQ86" i="59"/>
  <c r="QQ84" i="59"/>
  <c r="QT91" i="59"/>
  <c r="QY91" i="59"/>
  <c r="QY83" i="59"/>
  <c r="QB20" i="59"/>
  <c r="QB41" i="59"/>
  <c r="QB64" i="59"/>
  <c r="IW35" i="59"/>
  <c r="CJ31" i="56"/>
  <c r="CJ32" i="56" s="1"/>
  <c r="CH31" i="56"/>
  <c r="CH32" i="56" s="1"/>
  <c r="CH36" i="56" s="1"/>
  <c r="CC31" i="56"/>
  <c r="CC32" i="56" s="1"/>
  <c r="BT31" i="56"/>
  <c r="BT32" i="56" s="1"/>
  <c r="BR31" i="56"/>
  <c r="BR32" i="56" s="1"/>
  <c r="BR36" i="56" s="1"/>
  <c r="BK31" i="56"/>
  <c r="BB31" i="56"/>
  <c r="AS31" i="56"/>
  <c r="AK31" i="56"/>
  <c r="AC31" i="56"/>
  <c r="T31" i="56"/>
  <c r="C31" i="56"/>
  <c r="Y31" i="57"/>
  <c r="Y32" i="57" s="1"/>
  <c r="L32" i="58"/>
  <c r="L36" i="58" s="1"/>
  <c r="G31" i="58"/>
  <c r="G32" i="58" s="1"/>
  <c r="QG91" i="59"/>
  <c r="QG90" i="59"/>
  <c r="QL86" i="59"/>
  <c r="QL90" i="59"/>
  <c r="QL88" i="59"/>
  <c r="QO91" i="59"/>
  <c r="QO89" i="59"/>
  <c r="QW91" i="59"/>
  <c r="QW88" i="59"/>
  <c r="QW86" i="59"/>
  <c r="QW84" i="59"/>
  <c r="RB86" i="59"/>
  <c r="RB84" i="59"/>
  <c r="QB88" i="59"/>
  <c r="QB82" i="59"/>
  <c r="QB72" i="59"/>
  <c r="QB60" i="59"/>
  <c r="QB49" i="59"/>
  <c r="QB40" i="59"/>
  <c r="QB28" i="59"/>
  <c r="QB17" i="59"/>
  <c r="QB8" i="59"/>
  <c r="QB81" i="59"/>
  <c r="QB68" i="59"/>
  <c r="QB57" i="59"/>
  <c r="QB48" i="59"/>
  <c r="QB36" i="59"/>
  <c r="QB25" i="59"/>
  <c r="QB16" i="59"/>
  <c r="QB4" i="59"/>
  <c r="BD31" i="56"/>
  <c r="AU31" i="56"/>
  <c r="AM31" i="56"/>
  <c r="AE31" i="56"/>
  <c r="W31" i="56"/>
  <c r="N31" i="56"/>
  <c r="E31" i="56"/>
  <c r="B30" i="57" a="1"/>
  <c r="W30" i="57"/>
  <c r="U31" i="57"/>
  <c r="U32" i="57" s="1"/>
  <c r="N31" i="57"/>
  <c r="I32" i="57"/>
  <c r="E31" i="57"/>
  <c r="E32" i="57" s="1"/>
  <c r="M31" i="58"/>
  <c r="E30" i="58"/>
  <c r="E32" i="58" s="1"/>
  <c r="C31" i="58"/>
  <c r="C32" i="58" s="1"/>
  <c r="QG71" i="59"/>
  <c r="QL71" i="59"/>
  <c r="QG72" i="59"/>
  <c r="QG74" i="59"/>
  <c r="QW75" i="59"/>
  <c r="QI76" i="59"/>
  <c r="QK77" i="59"/>
  <c r="QW77" i="59"/>
  <c r="QC78" i="59"/>
  <c r="QI78" i="59"/>
  <c r="QN78" i="59"/>
  <c r="QL80" i="59"/>
  <c r="QQ80" i="59"/>
  <c r="QW80" i="59"/>
  <c r="QC81" i="59"/>
  <c r="QI81" i="59"/>
  <c r="QO81" i="59"/>
  <c r="QG82" i="59"/>
  <c r="QL82" i="59"/>
  <c r="QQ82" i="59"/>
  <c r="QC83" i="59"/>
  <c r="QI83" i="59"/>
  <c r="QQ83" i="59"/>
  <c r="QW83" i="59"/>
  <c r="QG84" i="59"/>
  <c r="QC85" i="59"/>
  <c r="QK85" i="59"/>
  <c r="QH86" i="59"/>
  <c r="QP86" i="59"/>
  <c r="QX86" i="59"/>
  <c r="QF87" i="59"/>
  <c r="QV87" i="59"/>
  <c r="QG89" i="59"/>
  <c r="QQ89" i="59"/>
  <c r="QW89" i="59"/>
  <c r="RB90" i="59"/>
  <c r="QE91" i="59"/>
  <c r="QE88" i="59"/>
  <c r="QE86" i="59"/>
  <c r="QE84" i="59"/>
  <c r="QH91" i="59"/>
  <c r="QP91" i="59"/>
  <c r="QU91" i="59"/>
  <c r="QU89" i="59"/>
  <c r="QU87" i="59"/>
  <c r="QZ83" i="59"/>
  <c r="QZ89" i="59"/>
  <c r="QZ87" i="59"/>
  <c r="QZ85" i="59"/>
  <c r="QB9" i="59"/>
  <c r="QB32" i="59"/>
  <c r="QB52" i="59"/>
  <c r="QB73" i="59"/>
  <c r="IF36" i="59"/>
  <c r="IF35" i="59"/>
  <c r="Z31" i="57"/>
  <c r="S30" i="57"/>
  <c r="S32" i="57" s="1"/>
  <c r="J31" i="57"/>
  <c r="C30" i="57"/>
  <c r="C32" i="57" s="1"/>
  <c r="S31" i="58"/>
  <c r="T30" i="58"/>
  <c r="T32" i="58" s="1"/>
  <c r="K31" i="58"/>
  <c r="QG87" i="59"/>
  <c r="QD88" i="59"/>
  <c r="QO90" i="59"/>
  <c r="QC91" i="59"/>
  <c r="QC89" i="59"/>
  <c r="QC87" i="59"/>
  <c r="QF91" i="59"/>
  <c r="QK91" i="59"/>
  <c r="QK86" i="59"/>
  <c r="QK84" i="59"/>
  <c r="QN91" i="59"/>
  <c r="QS91" i="59"/>
  <c r="QS85" i="59"/>
  <c r="QS83" i="59"/>
  <c r="QV91" i="59"/>
  <c r="QX88" i="59"/>
  <c r="QX90" i="59"/>
  <c r="QB12" i="59"/>
  <c r="QB33" i="59"/>
  <c r="QB56" i="59"/>
  <c r="QB76" i="59"/>
  <c r="FP31" i="59"/>
  <c r="FP30" i="59"/>
  <c r="HR31" i="59"/>
  <c r="HR30" i="59"/>
  <c r="HJ31" i="59"/>
  <c r="HJ30" i="59"/>
  <c r="HB31" i="59"/>
  <c r="HB30" i="59"/>
  <c r="GS31" i="59"/>
  <c r="GS30" i="59"/>
  <c r="GJ31" i="59"/>
  <c r="GJ30" i="59"/>
  <c r="EV31" i="59"/>
  <c r="EV30" i="59"/>
  <c r="DH30" i="59" a="1"/>
  <c r="BN36" i="59"/>
  <c r="BN35" i="59"/>
  <c r="BR36" i="59"/>
  <c r="BR35" i="59"/>
  <c r="JA31" i="59"/>
  <c r="JA32" i="59" s="1"/>
  <c r="IT31" i="59"/>
  <c r="IJ31" i="59"/>
  <c r="IJ32" i="59" s="1"/>
  <c r="B3" i="59"/>
  <c r="B23" i="59"/>
  <c r="FW30" i="59" a="1"/>
  <c r="AR36" i="59"/>
  <c r="AR35" i="59"/>
  <c r="BJ36" i="59"/>
  <c r="BJ35" i="59"/>
  <c r="IX31" i="59"/>
  <c r="IN31" i="59"/>
  <c r="IN32" i="59" s="1"/>
  <c r="IG31" i="59"/>
  <c r="IB31" i="59"/>
  <c r="IB32" i="59" s="1"/>
  <c r="HX31" i="59"/>
  <c r="HX32" i="59" s="1"/>
  <c r="HV31" i="59"/>
  <c r="HV30" i="59"/>
  <c r="HS31" i="59"/>
  <c r="HN31" i="59"/>
  <c r="HN30" i="59"/>
  <c r="HN32" i="59" s="1"/>
  <c r="HK31" i="59"/>
  <c r="HF31" i="59"/>
  <c r="HF30" i="59"/>
  <c r="GW31" i="59"/>
  <c r="GW30" i="59"/>
  <c r="GO31" i="59"/>
  <c r="GO30" i="59"/>
  <c r="FY31" i="59"/>
  <c r="FY32" i="59" s="1"/>
  <c r="EQ30" i="59"/>
  <c r="EQ32" i="59" s="1"/>
  <c r="B5" i="59"/>
  <c r="B28" i="59"/>
  <c r="EO30" i="59" a="1"/>
  <c r="EG30" i="59" a="1"/>
  <c r="EC30" i="59" a="1"/>
  <c r="JB31" i="59"/>
  <c r="IK31" i="59"/>
  <c r="IE30" i="59"/>
  <c r="IE32" i="59" s="1"/>
  <c r="HZ30" i="59"/>
  <c r="HZ32" i="59" s="1"/>
  <c r="EH31" i="59"/>
  <c r="EH30" i="59"/>
  <c r="FL31" i="59"/>
  <c r="FL30" i="59"/>
  <c r="EZ30" i="59" a="1"/>
  <c r="EZ31" i="59" s="1"/>
  <c r="EZ34" i="59" a="1"/>
  <c r="EZ34" i="59" s="1"/>
  <c r="ED31" i="59"/>
  <c r="ED30" i="59"/>
  <c r="Q36" i="59"/>
  <c r="Q35" i="59"/>
  <c r="AN36" i="59"/>
  <c r="AN35" i="59"/>
  <c r="BE36" i="59"/>
  <c r="BE35" i="59"/>
  <c r="FO30" i="59" a="1"/>
  <c r="FK30" i="59" a="1"/>
  <c r="EN30" i="59" a="1"/>
  <c r="FD30" i="59" a="1"/>
  <c r="EY30" i="59" a="1"/>
  <c r="DD30" i="59" a="1"/>
  <c r="ER30" i="59" a="1"/>
  <c r="DS30" i="59" a="1"/>
  <c r="DO30" i="59" a="1"/>
  <c r="DK30" i="59" a="1"/>
  <c r="B9" i="59"/>
  <c r="FB30" i="59" a="1"/>
  <c r="DW30" i="59" a="1"/>
  <c r="CJ32" i="59"/>
  <c r="FU30" i="59" a="1"/>
  <c r="EF30" i="59" a="1"/>
  <c r="EF31" i="59" s="1"/>
  <c r="DT30" i="59" a="1"/>
  <c r="DP30" i="59" a="1"/>
  <c r="DL30" i="59" a="1"/>
  <c r="F31" i="59"/>
  <c r="F32" i="59" s="1"/>
  <c r="L30" i="59"/>
  <c r="L32" i="59" s="1"/>
  <c r="Y31" i="59"/>
  <c r="AA31" i="59"/>
  <c r="AH30" i="59"/>
  <c r="AM32" i="59"/>
  <c r="AM36" i="59" s="1"/>
  <c r="AQ31" i="59"/>
  <c r="AY30" i="59"/>
  <c r="BD32" i="59"/>
  <c r="BD36" i="59" s="1"/>
  <c r="BH31" i="59"/>
  <c r="BP30" i="59"/>
  <c r="BT30" i="59"/>
  <c r="BT32" i="59" s="1"/>
  <c r="BX30" i="59"/>
  <c r="CC31" i="59"/>
  <c r="ET34" i="59" a="1"/>
  <c r="ET34" i="59" s="1"/>
  <c r="DG30" i="59" a="1"/>
  <c r="DC30" i="59" a="1"/>
  <c r="E31" i="59"/>
  <c r="E32" i="59" s="1"/>
  <c r="I32" i="59"/>
  <c r="I36" i="59" s="1"/>
  <c r="S31" i="59"/>
  <c r="S32" i="59" s="1"/>
  <c r="X31" i="59"/>
  <c r="X32" i="59" s="1"/>
  <c r="AJ31" i="59"/>
  <c r="AJ32" i="59" s="1"/>
  <c r="AQ32" i="59"/>
  <c r="BA31" i="59"/>
  <c r="BA32" i="59" s="1"/>
  <c r="BH32" i="59"/>
  <c r="CC32" i="59"/>
  <c r="CC36" i="59" s="1"/>
  <c r="CK31" i="59"/>
  <c r="HT32" i="59"/>
  <c r="HP32" i="59"/>
  <c r="HL32" i="59"/>
  <c r="HH32" i="59"/>
  <c r="HD32" i="59"/>
  <c r="GY32" i="59"/>
  <c r="GU32" i="59"/>
  <c r="GQ32" i="59"/>
  <c r="GL32" i="59"/>
  <c r="B22" i="59"/>
  <c r="B13" i="59"/>
  <c r="B8" i="59"/>
  <c r="H30" i="59"/>
  <c r="H32" i="59" s="1"/>
  <c r="K31" i="59"/>
  <c r="K32" i="59" s="1"/>
  <c r="P31" i="59"/>
  <c r="Z30" i="59"/>
  <c r="Z32" i="59" s="1"/>
  <c r="AE32" i="59"/>
  <c r="AE36" i="59" s="1"/>
  <c r="AI31" i="59"/>
  <c r="AI32" i="59" s="1"/>
  <c r="AP30" i="59"/>
  <c r="AU32" i="59"/>
  <c r="AU36" i="59" s="1"/>
  <c r="AZ31" i="59"/>
  <c r="AZ32" i="59" s="1"/>
  <c r="BG30" i="59"/>
  <c r="BM32" i="59"/>
  <c r="BM36" i="59" s="1"/>
  <c r="BQ31" i="59"/>
  <c r="BQ32" i="59" s="1"/>
  <c r="BU31" i="59"/>
  <c r="BY31" i="59"/>
  <c r="BY32" i="59" s="1"/>
  <c r="CB30" i="59"/>
  <c r="CG31" i="59"/>
  <c r="CG32" i="59" s="1"/>
  <c r="AT56" i="46"/>
  <c r="AT57" i="46"/>
  <c r="AD51" i="46"/>
  <c r="AD52" i="46"/>
  <c r="AD32" i="46"/>
  <c r="AX30" i="46" a="1"/>
  <c r="BJ41" i="46"/>
  <c r="BJ40" i="46"/>
  <c r="AP41" i="46"/>
  <c r="AP40" i="46"/>
  <c r="BV51" i="46"/>
  <c r="BV53" i="46" s="1"/>
  <c r="AD41" i="46"/>
  <c r="AD40" i="46"/>
  <c r="AH30" i="46" a="1"/>
  <c r="AH40" i="46" a="1"/>
  <c r="AP51" i="46"/>
  <c r="AP52" i="46"/>
  <c r="AT34" i="46" a="1"/>
  <c r="AT34" i="46" s="1"/>
  <c r="AT40" i="46" a="1"/>
  <c r="BJ51" i="46"/>
  <c r="BJ52" i="46"/>
  <c r="BR52" i="46"/>
  <c r="BR51" i="46"/>
  <c r="BV41" i="46"/>
  <c r="BV40" i="46"/>
  <c r="BY40" i="46"/>
  <c r="BY41" i="46"/>
  <c r="AO41" i="46"/>
  <c r="AO40" i="46"/>
  <c r="AJ53" i="46"/>
  <c r="BI52" i="46"/>
  <c r="BI51" i="46"/>
  <c r="BS53" i="46"/>
  <c r="CA30" i="56"/>
  <c r="CA31" i="56"/>
  <c r="BX32" i="56"/>
  <c r="BN30" i="56"/>
  <c r="BN31" i="56"/>
  <c r="BE30" i="56"/>
  <c r="BE31" i="56"/>
  <c r="AV30" i="56"/>
  <c r="AV31" i="56"/>
  <c r="AN30" i="56"/>
  <c r="AN31" i="56"/>
  <c r="AF30" i="56"/>
  <c r="AF31" i="56"/>
  <c r="X30" i="56"/>
  <c r="X31" i="56"/>
  <c r="O30" i="56"/>
  <c r="O31" i="56"/>
  <c r="F30" i="56"/>
  <c r="F31" i="56"/>
  <c r="S35" i="57"/>
  <c r="S36" i="57"/>
  <c r="O35" i="57"/>
  <c r="O36" i="57"/>
  <c r="L30" i="57"/>
  <c r="L31" i="57"/>
  <c r="I36" i="57"/>
  <c r="I35" i="57"/>
  <c r="G32" i="57"/>
  <c r="L35" i="58"/>
  <c r="BB41" i="46"/>
  <c r="BB40" i="46"/>
  <c r="BB30" i="46"/>
  <c r="BB31" i="46"/>
  <c r="AG40" i="46"/>
  <c r="AG41" i="46"/>
  <c r="BY52" i="46"/>
  <c r="BY51" i="46"/>
  <c r="CE30" i="56"/>
  <c r="CE31" i="56"/>
  <c r="CC36" i="56"/>
  <c r="CC35" i="56"/>
  <c r="BL30" i="56"/>
  <c r="BL31" i="56"/>
  <c r="BC30" i="56"/>
  <c r="BC31" i="56"/>
  <c r="AT30" i="56"/>
  <c r="AT31" i="56"/>
  <c r="AL30" i="56"/>
  <c r="AL31" i="56"/>
  <c r="AD30" i="56"/>
  <c r="AD31" i="56"/>
  <c r="V30" i="56"/>
  <c r="V31" i="56"/>
  <c r="M30" i="56"/>
  <c r="M31" i="56"/>
  <c r="D30" i="56"/>
  <c r="D31" i="56"/>
  <c r="B30" i="58"/>
  <c r="B31" i="58"/>
  <c r="T36" i="58"/>
  <c r="T35" i="58"/>
  <c r="P30" i="58"/>
  <c r="P31" i="58"/>
  <c r="J36" i="58"/>
  <c r="J35" i="58"/>
  <c r="D30" i="58"/>
  <c r="D31" i="58"/>
  <c r="C25" i="13"/>
  <c r="C25" i="1"/>
  <c r="AX52" i="46"/>
  <c r="AX53" i="46" s="1"/>
  <c r="BF52" i="46"/>
  <c r="BF53" i="46" s="1"/>
  <c r="BU51" i="46"/>
  <c r="BU53" i="46" s="1"/>
  <c r="AR40" i="46"/>
  <c r="AR42" i="46" s="1"/>
  <c r="BL41" i="46"/>
  <c r="BL42" i="46" s="1"/>
  <c r="BD40" i="46"/>
  <c r="BD42" i="46" s="1"/>
  <c r="AH51" i="46" a="1"/>
  <c r="BJ30" i="46" a="1"/>
  <c r="BS41" i="46"/>
  <c r="BS40" i="46"/>
  <c r="BA52" i="46"/>
  <c r="BA51" i="46"/>
  <c r="CM30" i="56"/>
  <c r="CM31" i="56"/>
  <c r="BW30" i="56"/>
  <c r="BW31" i="56"/>
  <c r="BP30" i="56"/>
  <c r="BP31" i="56"/>
  <c r="BG30" i="56"/>
  <c r="BG31" i="56"/>
  <c r="AY30" i="56"/>
  <c r="AY31" i="56"/>
  <c r="AP30" i="56"/>
  <c r="AP31" i="56"/>
  <c r="AH30" i="56"/>
  <c r="AH31" i="56"/>
  <c r="Z30" i="56"/>
  <c r="Z31" i="56"/>
  <c r="Q30" i="56"/>
  <c r="Q31" i="56"/>
  <c r="I30" i="56"/>
  <c r="I31" i="56"/>
  <c r="B30" i="57"/>
  <c r="B31" i="57"/>
  <c r="N30" i="58"/>
  <c r="N31" i="58"/>
  <c r="Q36" i="58"/>
  <c r="Q35" i="58"/>
  <c r="E36" i="58"/>
  <c r="E35" i="58"/>
  <c r="BR42" i="46"/>
  <c r="BN32" i="46"/>
  <c r="BB52" i="46"/>
  <c r="BB53" i="46" s="1"/>
  <c r="AL34" i="46" a="1"/>
  <c r="AL34" i="46" s="1"/>
  <c r="AL40" i="46" a="1"/>
  <c r="AL30" i="46" a="1"/>
  <c r="AL51" i="46" a="1"/>
  <c r="AP30" i="46" a="1"/>
  <c r="AP34" i="46" a="1"/>
  <c r="AP34" i="46" s="1"/>
  <c r="AQ41" i="46"/>
  <c r="AQ40" i="46"/>
  <c r="AV41" i="46"/>
  <c r="AV40" i="46"/>
  <c r="AQ52" i="46"/>
  <c r="AQ51" i="46"/>
  <c r="B30" i="56" a="1"/>
  <c r="CI30" i="56"/>
  <c r="CI31" i="56"/>
  <c r="CG36" i="56"/>
  <c r="CG35" i="56"/>
  <c r="CF32" i="56"/>
  <c r="BS30" i="56"/>
  <c r="BS31" i="56"/>
  <c r="BQ36" i="56"/>
  <c r="BQ35" i="56"/>
  <c r="BJ30" i="56"/>
  <c r="BJ31" i="56"/>
  <c r="BA30" i="56"/>
  <c r="BA31" i="56"/>
  <c r="AR30" i="56"/>
  <c r="AR31" i="56"/>
  <c r="AJ30" i="56"/>
  <c r="AJ31" i="56"/>
  <c r="AB30" i="56"/>
  <c r="AB31" i="56"/>
  <c r="S30" i="56"/>
  <c r="S31" i="56"/>
  <c r="K30" i="56"/>
  <c r="K31" i="56"/>
  <c r="W32" i="57"/>
  <c r="R30" i="57"/>
  <c r="R31" i="57"/>
  <c r="C35" i="57"/>
  <c r="C36" i="57"/>
  <c r="AA35" i="57"/>
  <c r="AA36" i="57"/>
  <c r="X32" i="57"/>
  <c r="Q36" i="57"/>
  <c r="Q35" i="57"/>
  <c r="N32" i="57"/>
  <c r="K35" i="57"/>
  <c r="K36" i="57"/>
  <c r="H32" i="57"/>
  <c r="R32" i="58"/>
  <c r="K32" i="58"/>
  <c r="BI41" i="46"/>
  <c r="BI42" i="46" s="1"/>
  <c r="AY51" i="46"/>
  <c r="AY53" i="46" s="1"/>
  <c r="CH35" i="56"/>
  <c r="BR35" i="56"/>
  <c r="BO32" i="56"/>
  <c r="BM32" i="56"/>
  <c r="BK32" i="56"/>
  <c r="BH32" i="56"/>
  <c r="BF32" i="56"/>
  <c r="BD32" i="56"/>
  <c r="BB32" i="56"/>
  <c r="AZ32" i="56"/>
  <c r="AW32" i="56"/>
  <c r="AU32" i="56"/>
  <c r="AS32" i="56"/>
  <c r="AQ32" i="56"/>
  <c r="AO32" i="56"/>
  <c r="AM32" i="56"/>
  <c r="AK32" i="56"/>
  <c r="AI32" i="56"/>
  <c r="AG32" i="56"/>
  <c r="AE32" i="56"/>
  <c r="AC32" i="56"/>
  <c r="AA32" i="56"/>
  <c r="Y32" i="56"/>
  <c r="W32" i="56"/>
  <c r="T32" i="56"/>
  <c r="R32" i="56"/>
  <c r="P32" i="56"/>
  <c r="N32" i="56"/>
  <c r="L32" i="56"/>
  <c r="J32" i="56"/>
  <c r="H32" i="56"/>
  <c r="E32" i="56"/>
  <c r="C32" i="56"/>
  <c r="Z32" i="57"/>
  <c r="V31" i="57"/>
  <c r="V32" i="57" s="1"/>
  <c r="T32" i="57"/>
  <c r="P31" i="57"/>
  <c r="P32" i="57" s="1"/>
  <c r="J32" i="57"/>
  <c r="F31" i="57"/>
  <c r="F32" i="57" s="1"/>
  <c r="D32" i="57"/>
  <c r="S32" i="58"/>
  <c r="U31" i="58"/>
  <c r="U32" i="58" s="1"/>
  <c r="M32" i="58"/>
  <c r="H31" i="58"/>
  <c r="H32" i="58" s="1"/>
  <c r="F32" i="58"/>
  <c r="BK51" i="46"/>
  <c r="BK53" i="46" s="1"/>
  <c r="CL35" i="56"/>
  <c r="O35" i="58"/>
  <c r="GH30" i="59" a="1"/>
  <c r="GH34" i="59" a="1"/>
  <c r="GH34" i="59" s="1"/>
  <c r="JM30" i="59"/>
  <c r="JM31" i="59"/>
  <c r="JE30" i="59"/>
  <c r="JE31" i="59"/>
  <c r="IQ30" i="59"/>
  <c r="IQ31" i="59"/>
  <c r="EO31" i="59"/>
  <c r="EO30" i="59"/>
  <c r="EG31" i="59"/>
  <c r="EG30" i="59"/>
  <c r="EC31" i="59"/>
  <c r="EC30" i="59"/>
  <c r="B27" i="59"/>
  <c r="FV30" i="59" a="1"/>
  <c r="FT31" i="59"/>
  <c r="FT30" i="59"/>
  <c r="FO31" i="59"/>
  <c r="FO30" i="59"/>
  <c r="FK31" i="59"/>
  <c r="FK30" i="59"/>
  <c r="FE30" i="59" a="1"/>
  <c r="EN31" i="59"/>
  <c r="EN30" i="59"/>
  <c r="EJ30" i="59" a="1"/>
  <c r="EJ34" i="59" a="1"/>
  <c r="EJ34" i="59" s="1"/>
  <c r="DV31" i="59"/>
  <c r="DV30" i="59"/>
  <c r="DF31" i="59"/>
  <c r="DF30" i="59"/>
  <c r="B21" i="59"/>
  <c r="GB30" i="59" a="1"/>
  <c r="FX30" i="59" a="1"/>
  <c r="FD31" i="59"/>
  <c r="FD30" i="59"/>
  <c r="EY31" i="59"/>
  <c r="EY30" i="59"/>
  <c r="EE30" i="59" a="1"/>
  <c r="DZ30" i="59" a="1"/>
  <c r="DU30" i="59" a="1"/>
  <c r="DM30" i="59" a="1"/>
  <c r="DD31" i="59"/>
  <c r="DD30" i="59"/>
  <c r="B16" i="59"/>
  <c r="FS30" i="59" a="1"/>
  <c r="FS34" i="59" a="1"/>
  <c r="FS34" i="59" s="1"/>
  <c r="FN30" i="59" a="1"/>
  <c r="FI30" i="59" a="1"/>
  <c r="FA30" i="59" a="1"/>
  <c r="ER31" i="59"/>
  <c r="ER30" i="59"/>
  <c r="EL30" i="59" a="1"/>
  <c r="EL34" i="59" a="1"/>
  <c r="EL34" i="59" s="1"/>
  <c r="DS31" i="59"/>
  <c r="DS30" i="59"/>
  <c r="DO31" i="59"/>
  <c r="DO30" i="59"/>
  <c r="DK31" i="59"/>
  <c r="DK30" i="59"/>
  <c r="DE30" i="59" a="1"/>
  <c r="DE34" i="59" a="1"/>
  <c r="DE34" i="59" s="1"/>
  <c r="FZ30" i="59" a="1"/>
  <c r="FM30" i="59" a="1"/>
  <c r="FB31" i="59"/>
  <c r="FB30" i="59"/>
  <c r="EW30" i="59" a="1"/>
  <c r="EP30" i="59" a="1"/>
  <c r="DW31" i="59"/>
  <c r="DW30" i="59"/>
  <c r="DQ30" i="59" a="1"/>
  <c r="B7" i="59"/>
  <c r="N31" i="59"/>
  <c r="N30" i="59"/>
  <c r="AD36" i="59"/>
  <c r="AD35" i="59"/>
  <c r="QN72" i="59"/>
  <c r="QD73" i="59"/>
  <c r="QT73" i="59"/>
  <c r="QJ74" i="59"/>
  <c r="QZ74" i="59"/>
  <c r="QP75" i="59"/>
  <c r="QF76" i="59"/>
  <c r="QV76" i="59"/>
  <c r="QL77" i="59"/>
  <c r="RB77" i="59"/>
  <c r="QR78" i="59"/>
  <c r="QH80" i="59"/>
  <c r="QX80" i="59"/>
  <c r="QN81" i="59"/>
  <c r="QD82" i="59"/>
  <c r="QT82" i="59"/>
  <c r="QB5" i="59"/>
  <c r="QB13" i="59"/>
  <c r="QB21" i="59"/>
  <c r="QB29" i="59"/>
  <c r="QB37" i="59"/>
  <c r="QB45" i="59"/>
  <c r="QB53" i="59"/>
  <c r="QB61" i="59"/>
  <c r="QB69" i="59"/>
  <c r="QB77" i="59"/>
  <c r="JO30" i="59"/>
  <c r="JO31" i="59"/>
  <c r="JG30" i="59"/>
  <c r="JG31" i="59"/>
  <c r="IU30" i="59"/>
  <c r="IU31" i="59"/>
  <c r="QB91" i="59"/>
  <c r="QB87" i="59"/>
  <c r="QB83" i="59"/>
  <c r="QB79" i="59"/>
  <c r="QB90" i="59"/>
  <c r="QB85" i="59"/>
  <c r="QB80" i="59"/>
  <c r="QB75" i="59"/>
  <c r="QB71" i="59"/>
  <c r="QB67" i="59"/>
  <c r="QB63" i="59"/>
  <c r="QB59" i="59"/>
  <c r="QB55" i="59"/>
  <c r="QB51" i="59"/>
  <c r="QB47" i="59"/>
  <c r="QB43" i="59"/>
  <c r="QB39" i="59"/>
  <c r="QB35" i="59"/>
  <c r="QB31" i="59"/>
  <c r="QB27" i="59"/>
  <c r="QB23" i="59"/>
  <c r="QB19" i="59"/>
  <c r="QB15" i="59"/>
  <c r="QB11" i="59"/>
  <c r="QB7" i="59"/>
  <c r="QB3" i="59"/>
  <c r="QB89" i="59"/>
  <c r="QB84" i="59"/>
  <c r="QB78" i="59"/>
  <c r="QB74" i="59"/>
  <c r="QB70" i="59"/>
  <c r="QB66" i="59"/>
  <c r="QB62" i="59"/>
  <c r="QB58" i="59"/>
  <c r="QB54" i="59"/>
  <c r="QB50" i="59"/>
  <c r="QB46" i="59"/>
  <c r="QB42" i="59"/>
  <c r="QB38" i="59"/>
  <c r="QB34" i="59"/>
  <c r="QB30" i="59"/>
  <c r="QB26" i="59"/>
  <c r="QB22" i="59"/>
  <c r="QB18" i="59"/>
  <c r="QB14" i="59"/>
  <c r="QB10" i="59"/>
  <c r="QB6" i="59"/>
  <c r="QB2" i="59"/>
  <c r="JQ30" i="59"/>
  <c r="JQ31" i="59"/>
  <c r="JI30" i="59"/>
  <c r="JI31" i="59"/>
  <c r="IY30" i="59"/>
  <c r="IY31" i="59"/>
  <c r="QD89" i="59"/>
  <c r="QD87" i="59"/>
  <c r="QD85" i="59"/>
  <c r="QD83" i="59"/>
  <c r="QD81" i="59"/>
  <c r="QD78" i="59"/>
  <c r="QD76" i="59"/>
  <c r="QD74" i="59"/>
  <c r="QD72" i="59"/>
  <c r="QD70" i="59"/>
  <c r="QD68" i="59"/>
  <c r="QD66" i="59"/>
  <c r="QD64" i="59"/>
  <c r="QD62" i="59"/>
  <c r="QD60" i="59"/>
  <c r="QD58" i="59"/>
  <c r="QD56" i="59"/>
  <c r="QD54" i="59"/>
  <c r="QD52" i="59"/>
  <c r="QD50" i="59"/>
  <c r="QD48" i="59"/>
  <c r="QF90" i="59"/>
  <c r="QF88" i="59"/>
  <c r="QF86" i="59"/>
  <c r="QF84" i="59"/>
  <c r="QF82" i="59"/>
  <c r="QF80" i="59"/>
  <c r="QF77" i="59"/>
  <c r="QF75" i="59"/>
  <c r="QF73" i="59"/>
  <c r="QF71" i="59"/>
  <c r="QF69" i="59"/>
  <c r="QF67" i="59"/>
  <c r="QF65" i="59"/>
  <c r="QF63" i="59"/>
  <c r="QF61" i="59"/>
  <c r="QF59" i="59"/>
  <c r="QF57" i="59"/>
  <c r="QF55" i="59"/>
  <c r="QF53" i="59"/>
  <c r="QF51" i="59"/>
  <c r="QF49" i="59"/>
  <c r="QF47" i="59"/>
  <c r="QH89" i="59"/>
  <c r="QH87" i="59"/>
  <c r="QH85" i="59"/>
  <c r="QH83" i="59"/>
  <c r="QH81" i="59"/>
  <c r="QH78" i="59"/>
  <c r="QH76" i="59"/>
  <c r="QH74" i="59"/>
  <c r="QH72" i="59"/>
  <c r="QH70" i="59"/>
  <c r="QH68" i="59"/>
  <c r="QH66" i="59"/>
  <c r="QH64" i="59"/>
  <c r="QH62" i="59"/>
  <c r="QH60" i="59"/>
  <c r="QH58" i="59"/>
  <c r="QH56" i="59"/>
  <c r="QH54" i="59"/>
  <c r="QH52" i="59"/>
  <c r="QH50" i="59"/>
  <c r="QH48" i="59"/>
  <c r="QJ90" i="59"/>
  <c r="QJ88" i="59"/>
  <c r="QJ86" i="59"/>
  <c r="QJ84" i="59"/>
  <c r="QJ82" i="59"/>
  <c r="QJ80" i="59"/>
  <c r="QJ77" i="59"/>
  <c r="QJ75" i="59"/>
  <c r="QJ73" i="59"/>
  <c r="QJ71" i="59"/>
  <c r="QJ69" i="59"/>
  <c r="QJ67" i="59"/>
  <c r="QJ65" i="59"/>
  <c r="QJ63" i="59"/>
  <c r="QJ61" i="59"/>
  <c r="QJ59" i="59"/>
  <c r="QJ57" i="59"/>
  <c r="QJ55" i="59"/>
  <c r="QJ53" i="59"/>
  <c r="QJ51" i="59"/>
  <c r="QJ49" i="59"/>
  <c r="QJ47" i="59"/>
  <c r="QL89" i="59"/>
  <c r="QL87" i="59"/>
  <c r="QL85" i="59"/>
  <c r="QL83" i="59"/>
  <c r="QL81" i="59"/>
  <c r="QL78" i="59"/>
  <c r="QL76" i="59"/>
  <c r="QL74" i="59"/>
  <c r="QL72" i="59"/>
  <c r="QL70" i="59"/>
  <c r="QL68" i="59"/>
  <c r="QL66" i="59"/>
  <c r="QL64" i="59"/>
  <c r="QL62" i="59"/>
  <c r="QL60" i="59"/>
  <c r="QL58" i="59"/>
  <c r="QL56" i="59"/>
  <c r="QL54" i="59"/>
  <c r="QL52" i="59"/>
  <c r="QL50" i="59"/>
  <c r="QL48" i="59"/>
  <c r="QN90" i="59"/>
  <c r="QN88" i="59"/>
  <c r="QN86" i="59"/>
  <c r="QN84" i="59"/>
  <c r="QN82" i="59"/>
  <c r="QN80" i="59"/>
  <c r="QN77" i="59"/>
  <c r="QN75" i="59"/>
  <c r="QN73" i="59"/>
  <c r="QN71" i="59"/>
  <c r="QN69" i="59"/>
  <c r="QN67" i="59"/>
  <c r="QN65" i="59"/>
  <c r="QN63" i="59"/>
  <c r="QN61" i="59"/>
  <c r="QN59" i="59"/>
  <c r="QN57" i="59"/>
  <c r="QN55" i="59"/>
  <c r="QN53" i="59"/>
  <c r="QN51" i="59"/>
  <c r="QN49" i="59"/>
  <c r="QN47" i="59"/>
  <c r="QP89" i="59"/>
  <c r="QP87" i="59"/>
  <c r="QP85" i="59"/>
  <c r="QP83" i="59"/>
  <c r="QP81" i="59"/>
  <c r="QP78" i="59"/>
  <c r="QP76" i="59"/>
  <c r="QP74" i="59"/>
  <c r="QP72" i="59"/>
  <c r="QP70" i="59"/>
  <c r="QP68" i="59"/>
  <c r="QP66" i="59"/>
  <c r="QP64" i="59"/>
  <c r="QP62" i="59"/>
  <c r="QP60" i="59"/>
  <c r="QP58" i="59"/>
  <c r="QP56" i="59"/>
  <c r="QP54" i="59"/>
  <c r="QP52" i="59"/>
  <c r="QP50" i="59"/>
  <c r="QP48" i="59"/>
  <c r="QP46" i="59"/>
  <c r="QR90" i="59"/>
  <c r="QR88" i="59"/>
  <c r="QR86" i="59"/>
  <c r="QR84" i="59"/>
  <c r="QR82" i="59"/>
  <c r="QR80" i="59"/>
  <c r="QR77" i="59"/>
  <c r="QR75" i="59"/>
  <c r="QR73" i="59"/>
  <c r="QR71" i="59"/>
  <c r="QR69" i="59"/>
  <c r="QR67" i="59"/>
  <c r="QR65" i="59"/>
  <c r="QR63" i="59"/>
  <c r="QR61" i="59"/>
  <c r="QR59" i="59"/>
  <c r="QR57" i="59"/>
  <c r="QR55" i="59"/>
  <c r="QR53" i="59"/>
  <c r="QR51" i="59"/>
  <c r="QR49" i="59"/>
  <c r="QR47" i="59"/>
  <c r="QT89" i="59"/>
  <c r="QT87" i="59"/>
  <c r="QT85" i="59"/>
  <c r="QT83" i="59"/>
  <c r="QT81" i="59"/>
  <c r="QT78" i="59"/>
  <c r="QT76" i="59"/>
  <c r="QT74" i="59"/>
  <c r="QT72" i="59"/>
  <c r="QT70" i="59"/>
  <c r="QT68" i="59"/>
  <c r="QT66" i="59"/>
  <c r="QT64" i="59"/>
  <c r="QT62" i="59"/>
  <c r="QT60" i="59"/>
  <c r="QT58" i="59"/>
  <c r="QT56" i="59"/>
  <c r="QT54" i="59"/>
  <c r="QT52" i="59"/>
  <c r="QT50" i="59"/>
  <c r="QT48" i="59"/>
  <c r="QT46" i="59"/>
  <c r="QV90" i="59"/>
  <c r="QV88" i="59"/>
  <c r="QV86" i="59"/>
  <c r="QV84" i="59"/>
  <c r="QV82" i="59"/>
  <c r="QV80" i="59"/>
  <c r="QV77" i="59"/>
  <c r="QV75" i="59"/>
  <c r="QV73" i="59"/>
  <c r="QV71" i="59"/>
  <c r="QV69" i="59"/>
  <c r="QV67" i="59"/>
  <c r="QV65" i="59"/>
  <c r="QV63" i="59"/>
  <c r="QV61" i="59"/>
  <c r="QV59" i="59"/>
  <c r="QV57" i="59"/>
  <c r="QV55" i="59"/>
  <c r="QV53" i="59"/>
  <c r="QV51" i="59"/>
  <c r="QV49" i="59"/>
  <c r="QV47" i="59"/>
  <c r="QX89" i="59"/>
  <c r="QX87" i="59"/>
  <c r="QX85" i="59"/>
  <c r="QX83" i="59"/>
  <c r="QX81" i="59"/>
  <c r="QX78" i="59"/>
  <c r="QX76" i="59"/>
  <c r="QX74" i="59"/>
  <c r="QX72" i="59"/>
  <c r="QX70" i="59"/>
  <c r="QX68" i="59"/>
  <c r="QX66" i="59"/>
  <c r="QX64" i="59"/>
  <c r="QX62" i="59"/>
  <c r="QX60" i="59"/>
  <c r="QX58" i="59"/>
  <c r="QX56" i="59"/>
  <c r="QX54" i="59"/>
  <c r="QX52" i="59"/>
  <c r="QX50" i="59"/>
  <c r="QX48" i="59"/>
  <c r="QX46" i="59"/>
  <c r="QZ90" i="59"/>
  <c r="QZ88" i="59"/>
  <c r="QZ86" i="59"/>
  <c r="QZ84" i="59"/>
  <c r="QZ82" i="59"/>
  <c r="QZ80" i="59"/>
  <c r="QZ77" i="59"/>
  <c r="QZ75" i="59"/>
  <c r="QZ73" i="59"/>
  <c r="QZ71" i="59"/>
  <c r="QZ69" i="59"/>
  <c r="QZ67" i="59"/>
  <c r="QZ65" i="59"/>
  <c r="QZ63" i="59"/>
  <c r="QZ61" i="59"/>
  <c r="QZ59" i="59"/>
  <c r="QZ57" i="59"/>
  <c r="QZ55" i="59"/>
  <c r="QZ53" i="59"/>
  <c r="QZ51" i="59"/>
  <c r="QZ49" i="59"/>
  <c r="QZ47" i="59"/>
  <c r="RB89" i="59"/>
  <c r="RB87" i="59"/>
  <c r="RB85" i="59"/>
  <c r="RB83" i="59"/>
  <c r="RB81" i="59"/>
  <c r="RB78" i="59"/>
  <c r="RB76" i="59"/>
  <c r="RB74" i="59"/>
  <c r="RB72" i="59"/>
  <c r="RB70" i="59"/>
  <c r="RB68" i="59"/>
  <c r="RB66" i="59"/>
  <c r="RB64" i="59"/>
  <c r="RB62" i="59"/>
  <c r="RB60" i="59"/>
  <c r="RB58" i="59"/>
  <c r="RB56" i="59"/>
  <c r="RB54" i="59"/>
  <c r="RB52" i="59"/>
  <c r="RB50" i="59"/>
  <c r="RB48" i="59"/>
  <c r="RB46" i="59"/>
  <c r="JS30" i="59"/>
  <c r="JS31" i="59"/>
  <c r="JK30" i="59"/>
  <c r="JK31" i="59"/>
  <c r="JC30" i="59"/>
  <c r="JC31" i="59"/>
  <c r="IL30" i="59"/>
  <c r="IL31" i="59"/>
  <c r="JR30" i="59"/>
  <c r="JR31" i="59"/>
  <c r="JP30" i="59"/>
  <c r="JP31" i="59"/>
  <c r="JN30" i="59"/>
  <c r="JN31" i="59"/>
  <c r="JL30" i="59"/>
  <c r="JL31" i="59"/>
  <c r="JJ30" i="59"/>
  <c r="JJ31" i="59"/>
  <c r="JH30" i="59"/>
  <c r="JH31" i="59"/>
  <c r="JF30" i="59"/>
  <c r="JF31" i="59"/>
  <c r="JD30" i="59"/>
  <c r="JD31" i="59"/>
  <c r="JB32" i="59"/>
  <c r="IZ30" i="59"/>
  <c r="IZ32" i="59" s="1"/>
  <c r="IX32" i="59"/>
  <c r="IV30" i="59"/>
  <c r="IV32" i="59" s="1"/>
  <c r="IT32" i="59"/>
  <c r="IR30" i="59"/>
  <c r="IR32" i="59" s="1"/>
  <c r="IP32" i="59"/>
  <c r="IM30" i="59"/>
  <c r="IM32" i="59" s="1"/>
  <c r="IK32" i="59"/>
  <c r="II30" i="59"/>
  <c r="II32" i="59" s="1"/>
  <c r="IG32" i="59"/>
  <c r="IE36" i="59"/>
  <c r="IE35" i="59"/>
  <c r="HZ36" i="59"/>
  <c r="HZ35" i="59"/>
  <c r="HN36" i="59"/>
  <c r="HN35" i="59"/>
  <c r="FC31" i="59"/>
  <c r="FC30" i="59"/>
  <c r="IH30" i="59"/>
  <c r="IH31" i="59"/>
  <c r="IC30" i="59"/>
  <c r="IC31" i="59"/>
  <c r="HY30" i="59"/>
  <c r="HY31" i="59"/>
  <c r="HU30" i="59"/>
  <c r="HU31" i="59"/>
  <c r="HQ30" i="59"/>
  <c r="HQ31" i="59"/>
  <c r="HM30" i="59"/>
  <c r="HM31" i="59"/>
  <c r="HI30" i="59"/>
  <c r="HI31" i="59"/>
  <c r="HE30" i="59"/>
  <c r="HE31" i="59"/>
  <c r="GZ30" i="59"/>
  <c r="GZ31" i="59"/>
  <c r="GV30" i="59"/>
  <c r="GV31" i="59"/>
  <c r="GR30" i="59"/>
  <c r="GR31" i="59"/>
  <c r="GN30" i="59"/>
  <c r="GN31" i="59"/>
  <c r="GI30" i="59"/>
  <c r="GI31" i="59"/>
  <c r="IA32" i="59"/>
  <c r="HW32" i="59"/>
  <c r="HS32" i="59"/>
  <c r="HO32" i="59"/>
  <c r="HK32" i="59"/>
  <c r="HG32" i="59"/>
  <c r="HC32" i="59"/>
  <c r="GX32" i="59"/>
  <c r="GT32" i="59"/>
  <c r="GP32" i="59"/>
  <c r="GK32" i="59"/>
  <c r="GA30" i="59"/>
  <c r="GA31" i="59"/>
  <c r="FW30" i="59"/>
  <c r="FW31" i="59"/>
  <c r="EK30" i="59" a="1"/>
  <c r="DY30" i="59" a="1"/>
  <c r="DB30" i="59" a="1"/>
  <c r="FH31" i="59"/>
  <c r="FH30" i="59"/>
  <c r="FH32" i="59" s="1"/>
  <c r="ET31" i="59"/>
  <c r="ET30" i="59"/>
  <c r="EI31" i="59"/>
  <c r="EI30" i="59"/>
  <c r="DA30" i="59" a="1"/>
  <c r="DR30" i="59" a="1"/>
  <c r="EU30" i="59" a="1"/>
  <c r="ES30" i="59" a="1"/>
  <c r="EB30" i="59" a="1"/>
  <c r="FR30" i="59" a="1"/>
  <c r="FQ30" i="59"/>
  <c r="FQ32" i="59" s="1"/>
  <c r="FG31" i="59"/>
  <c r="FG30" i="59"/>
  <c r="FG32" i="59" s="1"/>
  <c r="EZ30" i="59"/>
  <c r="EZ32" i="59" s="1"/>
  <c r="EF30" i="59"/>
  <c r="EF32" i="59" s="1"/>
  <c r="DH31" i="59"/>
  <c r="DH30" i="59"/>
  <c r="DH32" i="59" s="1"/>
  <c r="CZ31" i="59"/>
  <c r="CZ30" i="59"/>
  <c r="EA31" i="59"/>
  <c r="EA30" i="59"/>
  <c r="EA32" i="59" s="1"/>
  <c r="CU31" i="59"/>
  <c r="CU30" i="59"/>
  <c r="CW30" i="59" a="1"/>
  <c r="DN30" i="59" a="1"/>
  <c r="CY30" i="59" a="1"/>
  <c r="DX30" i="59" a="1"/>
  <c r="DI30" i="59" a="1"/>
  <c r="CT30" i="59" a="1"/>
  <c r="CX30" i="59"/>
  <c r="CX32" i="59" s="1"/>
  <c r="B2" i="59"/>
  <c r="B34" i="59" s="1" a="1"/>
  <c r="B34" i="59" s="1"/>
  <c r="CS30" i="59" a="1"/>
  <c r="B24" i="59"/>
  <c r="B14" i="59"/>
  <c r="B12" i="59"/>
  <c r="B25" i="59"/>
  <c r="B19" i="59"/>
  <c r="B17" i="59"/>
  <c r="B11" i="59"/>
  <c r="L36" i="59"/>
  <c r="L35" i="59"/>
  <c r="C36" i="59"/>
  <c r="C35" i="59"/>
  <c r="V36" i="59"/>
  <c r="V35" i="59"/>
  <c r="B26" i="59"/>
  <c r="B20" i="59"/>
  <c r="B15" i="59"/>
  <c r="B6" i="59"/>
  <c r="CR30" i="59" a="1"/>
  <c r="H36" i="59"/>
  <c r="H35" i="59"/>
  <c r="K35" i="59"/>
  <c r="K36" i="59"/>
  <c r="D32" i="59"/>
  <c r="AK31" i="59"/>
  <c r="AK30" i="59"/>
  <c r="AS31" i="59"/>
  <c r="AS30" i="59"/>
  <c r="BB31" i="59"/>
  <c r="BB30" i="59"/>
  <c r="BK31" i="59"/>
  <c r="BK30" i="59"/>
  <c r="BW31" i="59"/>
  <c r="BW30" i="59"/>
  <c r="CA31" i="59"/>
  <c r="CA30" i="59"/>
  <c r="CE31" i="59"/>
  <c r="CE30" i="59"/>
  <c r="CI31" i="59"/>
  <c r="CI30" i="59"/>
  <c r="I35" i="59"/>
  <c r="AE35" i="59"/>
  <c r="AM35" i="59"/>
  <c r="AU35" i="59"/>
  <c r="BD35" i="59"/>
  <c r="BM35" i="59"/>
  <c r="CC35" i="59"/>
  <c r="R32" i="59"/>
  <c r="W31" i="59"/>
  <c r="W32" i="59" s="1"/>
  <c r="Y32" i="59"/>
  <c r="AC31" i="59"/>
  <c r="AL32" i="59"/>
  <c r="AT32" i="59"/>
  <c r="BC32" i="59"/>
  <c r="BL32" i="59"/>
  <c r="BX32" i="59"/>
  <c r="CB32" i="59"/>
  <c r="CF32" i="59"/>
  <c r="CK32" i="59"/>
  <c r="AB35" i="59"/>
  <c r="BV35" i="59"/>
  <c r="AC32" i="59"/>
  <c r="AG31" i="59"/>
  <c r="AG30" i="59"/>
  <c r="AG32" i="59" s="1"/>
  <c r="AO31" i="59"/>
  <c r="AO30" i="59"/>
  <c r="AO32" i="59" s="1"/>
  <c r="AW31" i="59"/>
  <c r="AW30" i="59"/>
  <c r="AW32" i="59" s="1"/>
  <c r="BF31" i="59"/>
  <c r="BF30" i="59"/>
  <c r="BF32" i="59" s="1"/>
  <c r="BO31" i="59"/>
  <c r="BO30" i="59"/>
  <c r="BO32" i="59" s="1"/>
  <c r="M31" i="59"/>
  <c r="M32" i="59" s="1"/>
  <c r="P32" i="59"/>
  <c r="T31" i="59"/>
  <c r="T32" i="59" s="1"/>
  <c r="AA32" i="59"/>
  <c r="AH32" i="59"/>
  <c r="AP32" i="59"/>
  <c r="AY32" i="59"/>
  <c r="BG32" i="59"/>
  <c r="BP32" i="59"/>
  <c r="BS31" i="59"/>
  <c r="BS30" i="59"/>
  <c r="BU32" i="59"/>
  <c r="CM30" i="59"/>
  <c r="CM32" i="59" s="1"/>
  <c r="BZ31" i="59"/>
  <c r="BZ32" i="59" s="1"/>
  <c r="CD31" i="59"/>
  <c r="CD32" i="59" s="1"/>
  <c r="CH31" i="59"/>
  <c r="CH32" i="59" s="1"/>
  <c r="CL31" i="59"/>
  <c r="CL32" i="59" s="1"/>
  <c r="Y36" i="57" l="1"/>
  <c r="Y35" i="57"/>
  <c r="CJ36" i="56"/>
  <c r="CJ35" i="56"/>
  <c r="CB35" i="56"/>
  <c r="CB36" i="56"/>
  <c r="AV36" i="59"/>
  <c r="AV35" i="59"/>
  <c r="M36" i="57"/>
  <c r="M35" i="57"/>
  <c r="BY36" i="59"/>
  <c r="BY35" i="59"/>
  <c r="J35" i="59"/>
  <c r="J36" i="59"/>
  <c r="BV36" i="56"/>
  <c r="BV35" i="56"/>
  <c r="IJ35" i="59"/>
  <c r="IJ36" i="59"/>
  <c r="AF36" i="59"/>
  <c r="AF35" i="59"/>
  <c r="O35" i="59"/>
  <c r="O36" i="59"/>
  <c r="GN32" i="59"/>
  <c r="GV32" i="59"/>
  <c r="HE32" i="59"/>
  <c r="HM32" i="59"/>
  <c r="HU32" i="59"/>
  <c r="IC32" i="59"/>
  <c r="DF32" i="59"/>
  <c r="IQ32" i="59"/>
  <c r="JM32" i="59"/>
  <c r="AV42" i="46"/>
  <c r="BA53" i="46"/>
  <c r="BR53" i="46"/>
  <c r="GO32" i="59"/>
  <c r="HF32" i="59"/>
  <c r="EV32" i="59"/>
  <c r="GS32" i="59"/>
  <c r="HJ32" i="59"/>
  <c r="FP32" i="59"/>
  <c r="CD32" i="56"/>
  <c r="FJ31" i="59"/>
  <c r="FJ30" i="59"/>
  <c r="BR31" i="46"/>
  <c r="BR30" i="46"/>
  <c r="JI32" i="59"/>
  <c r="JG32" i="59"/>
  <c r="DV32" i="59"/>
  <c r="EN32" i="59"/>
  <c r="ED32" i="59"/>
  <c r="FL32" i="59"/>
  <c r="FF31" i="59"/>
  <c r="FF30" i="59"/>
  <c r="IS32" i="59"/>
  <c r="AZ36" i="59"/>
  <c r="AZ35" i="59"/>
  <c r="BA36" i="59"/>
  <c r="BA35" i="59"/>
  <c r="S36" i="59"/>
  <c r="S35" i="59"/>
  <c r="E35" i="57"/>
  <c r="E36" i="57"/>
  <c r="BT36" i="56"/>
  <c r="BT35" i="56"/>
  <c r="CG36" i="59"/>
  <c r="CG35" i="59"/>
  <c r="BQ36" i="59"/>
  <c r="BQ35" i="59"/>
  <c r="Z35" i="59"/>
  <c r="Z36" i="59"/>
  <c r="IB36" i="59"/>
  <c r="IB35" i="59"/>
  <c r="C36" i="58"/>
  <c r="C35" i="58"/>
  <c r="G36" i="58"/>
  <c r="G35" i="58"/>
  <c r="AJ36" i="59"/>
  <c r="AJ35" i="59"/>
  <c r="E36" i="59"/>
  <c r="E35" i="59"/>
  <c r="JA36" i="59"/>
  <c r="JA35" i="59"/>
  <c r="AI36" i="59"/>
  <c r="AI35" i="59"/>
  <c r="X36" i="59"/>
  <c r="X35" i="59"/>
  <c r="F35" i="59"/>
  <c r="F36" i="59"/>
  <c r="FY35" i="59"/>
  <c r="FY36" i="59"/>
  <c r="IN36" i="59"/>
  <c r="IN35" i="59"/>
  <c r="U36" i="57"/>
  <c r="U35" i="57"/>
  <c r="BU36" i="56"/>
  <c r="BU35" i="56"/>
  <c r="CU32" i="59"/>
  <c r="CU36" i="59" s="1"/>
  <c r="CZ32" i="59"/>
  <c r="GL35" i="59"/>
  <c r="GL36" i="59"/>
  <c r="HD36" i="59"/>
  <c r="HD35" i="59"/>
  <c r="HT36" i="59"/>
  <c r="HT35" i="59"/>
  <c r="DC31" i="59"/>
  <c r="DC30" i="59"/>
  <c r="CD35" i="56"/>
  <c r="CD36" i="56"/>
  <c r="CI32" i="56"/>
  <c r="L32" i="57"/>
  <c r="O32" i="56"/>
  <c r="AF32" i="56"/>
  <c r="AV32" i="56"/>
  <c r="AV36" i="56" s="1"/>
  <c r="BN32" i="56"/>
  <c r="BJ53" i="46"/>
  <c r="AP53" i="46"/>
  <c r="GQ35" i="59"/>
  <c r="GQ36" i="59"/>
  <c r="HH35" i="59"/>
  <c r="HH36" i="59"/>
  <c r="AQ36" i="59"/>
  <c r="AQ35" i="59"/>
  <c r="DG31" i="59"/>
  <c r="DG30" i="59"/>
  <c r="BT36" i="59"/>
  <c r="BT35" i="59"/>
  <c r="DL31" i="59"/>
  <c r="DL30" i="59"/>
  <c r="FU31" i="59"/>
  <c r="FU30" i="59"/>
  <c r="ED36" i="59"/>
  <c r="ED35" i="59"/>
  <c r="FL36" i="59"/>
  <c r="FL35" i="59"/>
  <c r="HX35" i="59"/>
  <c r="HX36" i="59"/>
  <c r="EQ35" i="59"/>
  <c r="EQ36" i="59"/>
  <c r="GO36" i="59"/>
  <c r="GO35" i="59"/>
  <c r="GS36" i="59"/>
  <c r="GS35" i="59"/>
  <c r="FP35" i="59"/>
  <c r="FP36" i="59"/>
  <c r="BF41" i="46"/>
  <c r="BF40" i="46"/>
  <c r="BY32" i="56"/>
  <c r="BZ35" i="56"/>
  <c r="BZ36" i="56"/>
  <c r="GI32" i="59"/>
  <c r="GR32" i="59"/>
  <c r="GR35" i="59" s="1"/>
  <c r="GZ32" i="59"/>
  <c r="HI32" i="59"/>
  <c r="HQ32" i="59"/>
  <c r="HY32" i="59"/>
  <c r="HY36" i="59" s="1"/>
  <c r="IH32" i="59"/>
  <c r="IY32" i="59"/>
  <c r="JQ32" i="59"/>
  <c r="IU32" i="59"/>
  <c r="IU36" i="59" s="1"/>
  <c r="JO32" i="59"/>
  <c r="JE32" i="59"/>
  <c r="GU36" i="59"/>
  <c r="GU35" i="59"/>
  <c r="HL36" i="59"/>
  <c r="HL35" i="59"/>
  <c r="DP31" i="59"/>
  <c r="DP30" i="59"/>
  <c r="CJ36" i="59"/>
  <c r="CJ35" i="59"/>
  <c r="CK36" i="56"/>
  <c r="CK35" i="56"/>
  <c r="BN51" i="46"/>
  <c r="BN53" i="46" s="1"/>
  <c r="BN52" i="46"/>
  <c r="AX40" i="46"/>
  <c r="AX41" i="46"/>
  <c r="BV32" i="46"/>
  <c r="CI32" i="59"/>
  <c r="CI36" i="59" s="1"/>
  <c r="CA32" i="59"/>
  <c r="BK32" i="59"/>
  <c r="AS32" i="59"/>
  <c r="R32" i="57"/>
  <c r="R35" i="57" s="1"/>
  <c r="AQ53" i="46"/>
  <c r="AQ42" i="46"/>
  <c r="BS42" i="46"/>
  <c r="BY53" i="46"/>
  <c r="F32" i="56"/>
  <c r="F36" i="56" s="1"/>
  <c r="X32" i="56"/>
  <c r="AN32" i="56"/>
  <c r="BE32" i="56"/>
  <c r="AO42" i="46"/>
  <c r="BV42" i="46"/>
  <c r="GY36" i="59"/>
  <c r="GY35" i="59"/>
  <c r="HP36" i="59"/>
  <c r="HP35" i="59"/>
  <c r="BH36" i="59"/>
  <c r="BH35" i="59"/>
  <c r="DT31" i="59"/>
  <c r="DT30" i="59"/>
  <c r="EH32" i="59"/>
  <c r="GW32" i="59"/>
  <c r="HV32" i="59"/>
  <c r="GJ32" i="59"/>
  <c r="HB32" i="59"/>
  <c r="HR32" i="59"/>
  <c r="BN40" i="46"/>
  <c r="BN41" i="46"/>
  <c r="P36" i="57"/>
  <c r="P35" i="57"/>
  <c r="M36" i="59"/>
  <c r="M35" i="59"/>
  <c r="H35" i="58"/>
  <c r="H36" i="58"/>
  <c r="BF56" i="46"/>
  <c r="BF57" i="46"/>
  <c r="BZ36" i="59"/>
  <c r="BZ35" i="59"/>
  <c r="AX56" i="46"/>
  <c r="AX57" i="46"/>
  <c r="AP36" i="59"/>
  <c r="AP35" i="59"/>
  <c r="AO35" i="59"/>
  <c r="AO36" i="59"/>
  <c r="DX31" i="59"/>
  <c r="DX30" i="59"/>
  <c r="CZ35" i="59"/>
  <c r="CZ36" i="59"/>
  <c r="EF35" i="59"/>
  <c r="EF36" i="59"/>
  <c r="FQ36" i="59"/>
  <c r="FQ35" i="59"/>
  <c r="JG35" i="59"/>
  <c r="JG36" i="59"/>
  <c r="EW31" i="59"/>
  <c r="EW30" i="59"/>
  <c r="CX35" i="59"/>
  <c r="CX36" i="59"/>
  <c r="CY31" i="59"/>
  <c r="CY30" i="59"/>
  <c r="EZ35" i="59"/>
  <c r="EZ36" i="59"/>
  <c r="FR31" i="59"/>
  <c r="FR30" i="59"/>
  <c r="DR31" i="59"/>
  <c r="DR30" i="59"/>
  <c r="DR32" i="59" s="1"/>
  <c r="ET32" i="59"/>
  <c r="EK31" i="59"/>
  <c r="EK30" i="59"/>
  <c r="FW32" i="59"/>
  <c r="GP36" i="59"/>
  <c r="GP35" i="59"/>
  <c r="HG36" i="59"/>
  <c r="HG35" i="59"/>
  <c r="HW36" i="59"/>
  <c r="HW35" i="59"/>
  <c r="IK35" i="59"/>
  <c r="IK36" i="59"/>
  <c r="IT35" i="59"/>
  <c r="IT36" i="59"/>
  <c r="JB35" i="59"/>
  <c r="JB36" i="59"/>
  <c r="JF32" i="59"/>
  <c r="JJ32" i="59"/>
  <c r="JN32" i="59"/>
  <c r="JR32" i="59"/>
  <c r="IL32" i="59"/>
  <c r="JC32" i="59"/>
  <c r="JS32" i="59"/>
  <c r="N32" i="59"/>
  <c r="DW32" i="59"/>
  <c r="FB32" i="59"/>
  <c r="DO32" i="59"/>
  <c r="FA31" i="59"/>
  <c r="FA30" i="59"/>
  <c r="FS31" i="59"/>
  <c r="FS30" i="59"/>
  <c r="DM31" i="59"/>
  <c r="DM30" i="59"/>
  <c r="EY32" i="59"/>
  <c r="FX31" i="59"/>
  <c r="FX30" i="59"/>
  <c r="FX32" i="59" s="1"/>
  <c r="EJ31" i="59"/>
  <c r="EJ30" i="59"/>
  <c r="FK32" i="59"/>
  <c r="FT32" i="59"/>
  <c r="EC32" i="59"/>
  <c r="EO32" i="59"/>
  <c r="D35" i="57"/>
  <c r="D36" i="57"/>
  <c r="T35" i="57"/>
  <c r="T36" i="57"/>
  <c r="E36" i="56"/>
  <c r="E35" i="56"/>
  <c r="W36" i="56"/>
  <c r="W35" i="56"/>
  <c r="AE36" i="56"/>
  <c r="AE35" i="56"/>
  <c r="AM36" i="56"/>
  <c r="AM35" i="56"/>
  <c r="AU36" i="56"/>
  <c r="AU35" i="56"/>
  <c r="BD35" i="56"/>
  <c r="BD36" i="56"/>
  <c r="BM36" i="56"/>
  <c r="BM35" i="56"/>
  <c r="R35" i="58"/>
  <c r="R36" i="58"/>
  <c r="N36" i="57"/>
  <c r="N35" i="57"/>
  <c r="S32" i="56"/>
  <c r="AJ32" i="56"/>
  <c r="BA32" i="56"/>
  <c r="B30" i="56"/>
  <c r="B31" i="56"/>
  <c r="AP31" i="46"/>
  <c r="AP30" i="46"/>
  <c r="I32" i="56"/>
  <c r="Z32" i="56"/>
  <c r="AP32" i="56"/>
  <c r="BG32" i="56"/>
  <c r="AH51" i="46"/>
  <c r="AH52" i="46"/>
  <c r="D32" i="58"/>
  <c r="P32" i="58"/>
  <c r="B32" i="58"/>
  <c r="D32" i="56"/>
  <c r="V32" i="56"/>
  <c r="AL32" i="56"/>
  <c r="BC32" i="56"/>
  <c r="CE32" i="56"/>
  <c r="AG42" i="46"/>
  <c r="BB42" i="46"/>
  <c r="BX36" i="56"/>
  <c r="BX35" i="56"/>
  <c r="CA32" i="56"/>
  <c r="BY42" i="46"/>
  <c r="AT41" i="46"/>
  <c r="AT40" i="46"/>
  <c r="AH40" i="46"/>
  <c r="AH41" i="46"/>
  <c r="BJ42" i="46"/>
  <c r="P35" i="59"/>
  <c r="P36" i="59"/>
  <c r="EU31" i="59"/>
  <c r="EU30" i="59"/>
  <c r="FH36" i="59"/>
  <c r="FH35" i="59"/>
  <c r="FI31" i="59"/>
  <c r="FI30" i="59"/>
  <c r="DU31" i="59"/>
  <c r="DU30" i="59"/>
  <c r="DU32" i="59" s="1"/>
  <c r="GB31" i="59"/>
  <c r="GB30" i="59"/>
  <c r="DV36" i="59"/>
  <c r="DV35" i="59"/>
  <c r="EN35" i="59"/>
  <c r="EN36" i="59"/>
  <c r="JE36" i="59"/>
  <c r="JE35" i="59"/>
  <c r="GH30" i="59"/>
  <c r="GH31" i="59"/>
  <c r="F35" i="57"/>
  <c r="F36" i="57"/>
  <c r="M35" i="58"/>
  <c r="M36" i="58"/>
  <c r="H36" i="56"/>
  <c r="H35" i="56"/>
  <c r="P35" i="56"/>
  <c r="P36" i="56"/>
  <c r="Y35" i="56"/>
  <c r="Y36" i="56"/>
  <c r="AG35" i="56"/>
  <c r="AG36" i="56"/>
  <c r="AO35" i="56"/>
  <c r="AO36" i="56"/>
  <c r="AW35" i="56"/>
  <c r="AW36" i="56"/>
  <c r="BF35" i="56"/>
  <c r="BF36" i="56"/>
  <c r="BO35" i="56"/>
  <c r="BO36" i="56"/>
  <c r="H36" i="57"/>
  <c r="H35" i="57"/>
  <c r="R36" i="57"/>
  <c r="AL52" i="46"/>
  <c r="AL51" i="46"/>
  <c r="X36" i="56"/>
  <c r="X35" i="56"/>
  <c r="AN36" i="56"/>
  <c r="AN35" i="56"/>
  <c r="BE36" i="56"/>
  <c r="BE35" i="56"/>
  <c r="BV45" i="46"/>
  <c r="BV46" i="46"/>
  <c r="BN57" i="46"/>
  <c r="BN56" i="46"/>
  <c r="AH31" i="46"/>
  <c r="AH30" i="46"/>
  <c r="BV56" i="46"/>
  <c r="BV57" i="46"/>
  <c r="AD36" i="46"/>
  <c r="AD35" i="46"/>
  <c r="BF35" i="59"/>
  <c r="BF36" i="59"/>
  <c r="AC35" i="59"/>
  <c r="AC36" i="59"/>
  <c r="CK36" i="59"/>
  <c r="CK35" i="59"/>
  <c r="BL36" i="59"/>
  <c r="BL35" i="59"/>
  <c r="CD36" i="59"/>
  <c r="CD35" i="59"/>
  <c r="CH36" i="59"/>
  <c r="CH35" i="59"/>
  <c r="DY31" i="59"/>
  <c r="DY30" i="59"/>
  <c r="GK35" i="59"/>
  <c r="GK36" i="59"/>
  <c r="HC36" i="59"/>
  <c r="HC35" i="59"/>
  <c r="HS36" i="59"/>
  <c r="HS35" i="59"/>
  <c r="GN36" i="59"/>
  <c r="GN35" i="59"/>
  <c r="GV35" i="59"/>
  <c r="GV36" i="59"/>
  <c r="HE35" i="59"/>
  <c r="HE36" i="59"/>
  <c r="HM35" i="59"/>
  <c r="HM36" i="59"/>
  <c r="HU35" i="59"/>
  <c r="HU36" i="59"/>
  <c r="IC35" i="59"/>
  <c r="IC36" i="59"/>
  <c r="II36" i="59"/>
  <c r="II35" i="59"/>
  <c r="IR36" i="59"/>
  <c r="IR35" i="59"/>
  <c r="IZ36" i="59"/>
  <c r="IZ35" i="59"/>
  <c r="JI36" i="59"/>
  <c r="JI35" i="59"/>
  <c r="DQ31" i="59"/>
  <c r="DQ30" i="59"/>
  <c r="FZ30" i="59"/>
  <c r="FZ32" i="59" s="1"/>
  <c r="FZ31" i="59"/>
  <c r="EE31" i="59"/>
  <c r="EE30" i="59"/>
  <c r="DF35" i="59"/>
  <c r="DF36" i="59"/>
  <c r="FE31" i="59"/>
  <c r="FE30" i="59"/>
  <c r="IQ35" i="59"/>
  <c r="IQ36" i="59"/>
  <c r="JM36" i="59"/>
  <c r="JM35" i="59"/>
  <c r="U35" i="58"/>
  <c r="U36" i="58"/>
  <c r="V35" i="57"/>
  <c r="V36" i="57"/>
  <c r="F35" i="58"/>
  <c r="F36" i="58"/>
  <c r="C36" i="56"/>
  <c r="C35" i="56"/>
  <c r="L36" i="56"/>
  <c r="L35" i="56"/>
  <c r="T35" i="56"/>
  <c r="T36" i="56"/>
  <c r="AC35" i="56"/>
  <c r="AC36" i="56"/>
  <c r="AK35" i="56"/>
  <c r="AK36" i="56"/>
  <c r="AS35" i="56"/>
  <c r="AS36" i="56"/>
  <c r="BB35" i="56"/>
  <c r="BB36" i="56"/>
  <c r="BK35" i="56"/>
  <c r="BK36" i="56"/>
  <c r="K35" i="58"/>
  <c r="K36" i="58"/>
  <c r="X36" i="57"/>
  <c r="X35" i="57"/>
  <c r="CF36" i="56"/>
  <c r="CF35" i="56"/>
  <c r="CI35" i="56"/>
  <c r="CI36" i="56"/>
  <c r="AL41" i="46"/>
  <c r="AL40" i="46"/>
  <c r="BJ31" i="46"/>
  <c r="BJ30" i="46"/>
  <c r="G35" i="57"/>
  <c r="G36" i="57"/>
  <c r="L35" i="57"/>
  <c r="L36" i="57"/>
  <c r="O36" i="56"/>
  <c r="O35" i="56"/>
  <c r="AF36" i="56"/>
  <c r="AF35" i="56"/>
  <c r="BN36" i="56"/>
  <c r="BN35" i="56"/>
  <c r="BR56" i="46"/>
  <c r="BR57" i="46"/>
  <c r="BJ57" i="46"/>
  <c r="BJ56" i="46"/>
  <c r="AP56" i="46"/>
  <c r="AP57" i="46"/>
  <c r="BB56" i="46"/>
  <c r="BB57" i="46"/>
  <c r="CL36" i="59"/>
  <c r="CL35" i="59"/>
  <c r="CM35" i="59"/>
  <c r="CM36" i="59"/>
  <c r="BP36" i="59"/>
  <c r="BP35" i="59"/>
  <c r="AH36" i="59"/>
  <c r="AH35" i="59"/>
  <c r="W35" i="59"/>
  <c r="W36" i="59"/>
  <c r="CF36" i="59"/>
  <c r="CF35" i="59"/>
  <c r="BC36" i="59"/>
  <c r="BC35" i="59"/>
  <c r="Y36" i="59"/>
  <c r="Y35" i="59"/>
  <c r="CI35" i="59"/>
  <c r="CA36" i="59"/>
  <c r="CA35" i="59"/>
  <c r="BK36" i="59"/>
  <c r="BK35" i="59"/>
  <c r="AS36" i="59"/>
  <c r="AS35" i="59"/>
  <c r="T35" i="59"/>
  <c r="T36" i="59"/>
  <c r="CR30" i="59"/>
  <c r="CR31" i="59"/>
  <c r="BU36" i="59"/>
  <c r="BU35" i="59"/>
  <c r="BG36" i="59"/>
  <c r="BG35" i="59"/>
  <c r="AA36" i="59"/>
  <c r="AA35" i="59"/>
  <c r="BO35" i="59"/>
  <c r="BO36" i="59"/>
  <c r="AW35" i="59"/>
  <c r="AW36" i="59"/>
  <c r="AG35" i="59"/>
  <c r="AG36" i="59"/>
  <c r="CB36" i="59"/>
  <c r="CB35" i="59"/>
  <c r="AT36" i="59"/>
  <c r="AT35" i="59"/>
  <c r="B30" i="59" a="1"/>
  <c r="CT31" i="59"/>
  <c r="CT30" i="59"/>
  <c r="DN31" i="59"/>
  <c r="DN30" i="59"/>
  <c r="DN32" i="59" s="1"/>
  <c r="EA35" i="59"/>
  <c r="EA36" i="59"/>
  <c r="DH36" i="59"/>
  <c r="DH35" i="59"/>
  <c r="FG36" i="59"/>
  <c r="FG35" i="59"/>
  <c r="EB31" i="59"/>
  <c r="EB30" i="59"/>
  <c r="EB32" i="59" s="1"/>
  <c r="DA31" i="59"/>
  <c r="DA30" i="59"/>
  <c r="HK36" i="59"/>
  <c r="HK35" i="59"/>
  <c r="IA36" i="59"/>
  <c r="IA35" i="59"/>
  <c r="GI36" i="59"/>
  <c r="GI35" i="59"/>
  <c r="GR36" i="59"/>
  <c r="GZ35" i="59"/>
  <c r="GZ36" i="59"/>
  <c r="HI35" i="59"/>
  <c r="HI36" i="59"/>
  <c r="HQ35" i="59"/>
  <c r="HQ36" i="59"/>
  <c r="HY35" i="59"/>
  <c r="IH35" i="59"/>
  <c r="IH36" i="59"/>
  <c r="IM36" i="59"/>
  <c r="IM35" i="59"/>
  <c r="IV36" i="59"/>
  <c r="IV35" i="59"/>
  <c r="IY35" i="59"/>
  <c r="IY36" i="59"/>
  <c r="JQ36" i="59"/>
  <c r="JQ35" i="59"/>
  <c r="IU35" i="59"/>
  <c r="JO35" i="59"/>
  <c r="JO36" i="59"/>
  <c r="DE31" i="59"/>
  <c r="DE30" i="59"/>
  <c r="EL31" i="59"/>
  <c r="EL30" i="59"/>
  <c r="EL32" i="59" s="1"/>
  <c r="BS32" i="59"/>
  <c r="AY36" i="59"/>
  <c r="AY35" i="59"/>
  <c r="BX36" i="59"/>
  <c r="BX35" i="59"/>
  <c r="AL36" i="59"/>
  <c r="AL35" i="59"/>
  <c r="R36" i="59"/>
  <c r="R35" i="59"/>
  <c r="CE32" i="59"/>
  <c r="BW32" i="59"/>
  <c r="BB32" i="59"/>
  <c r="AK32" i="59"/>
  <c r="D36" i="59"/>
  <c r="D35" i="59"/>
  <c r="CS31" i="59"/>
  <c r="CS30" i="59"/>
  <c r="DI31" i="59"/>
  <c r="DI30" i="59"/>
  <c r="DI32" i="59" s="1"/>
  <c r="CW31" i="59"/>
  <c r="CW30" i="59"/>
  <c r="ES31" i="59"/>
  <c r="ES30" i="59"/>
  <c r="ES32" i="59" s="1"/>
  <c r="EI32" i="59"/>
  <c r="DB31" i="59"/>
  <c r="DB30" i="59"/>
  <c r="DB32" i="59" s="1"/>
  <c r="GA32" i="59"/>
  <c r="GX36" i="59"/>
  <c r="GX35" i="59"/>
  <c r="HO36" i="59"/>
  <c r="HO35" i="59"/>
  <c r="FC32" i="59"/>
  <c r="IG36" i="59"/>
  <c r="IG35" i="59"/>
  <c r="IP36" i="59"/>
  <c r="IP35" i="59"/>
  <c r="IX36" i="59"/>
  <c r="IX35" i="59"/>
  <c r="JD32" i="59"/>
  <c r="JH32" i="59"/>
  <c r="JL32" i="59"/>
  <c r="JP32" i="59"/>
  <c r="JK32" i="59"/>
  <c r="EP31" i="59"/>
  <c r="EP30" i="59"/>
  <c r="EP32" i="59" s="1"/>
  <c r="FM31" i="59"/>
  <c r="FM30" i="59"/>
  <c r="DK32" i="59"/>
  <c r="DS32" i="59"/>
  <c r="ER32" i="59"/>
  <c r="FN31" i="59"/>
  <c r="FN30" i="59"/>
  <c r="DD32" i="59"/>
  <c r="DZ31" i="59"/>
  <c r="DZ30" i="59"/>
  <c r="FD32" i="59"/>
  <c r="FO32" i="59"/>
  <c r="FV30" i="59"/>
  <c r="FV31" i="59"/>
  <c r="EG32" i="59"/>
  <c r="J35" i="57"/>
  <c r="J36" i="57"/>
  <c r="Z36" i="57"/>
  <c r="Z35" i="57"/>
  <c r="J35" i="56"/>
  <c r="J36" i="56"/>
  <c r="R36" i="56"/>
  <c r="R35" i="56"/>
  <c r="AA36" i="56"/>
  <c r="AA35" i="56"/>
  <c r="AI36" i="56"/>
  <c r="AI35" i="56"/>
  <c r="AQ36" i="56"/>
  <c r="AQ35" i="56"/>
  <c r="AZ36" i="56"/>
  <c r="AZ35" i="56"/>
  <c r="BH36" i="56"/>
  <c r="BH35" i="56"/>
  <c r="W35" i="57"/>
  <c r="W36" i="57"/>
  <c r="K32" i="56"/>
  <c r="AB32" i="56"/>
  <c r="AR32" i="56"/>
  <c r="BJ32" i="56"/>
  <c r="BS32" i="56"/>
  <c r="AL31" i="46"/>
  <c r="AL30" i="46"/>
  <c r="BN36" i="46"/>
  <c r="BN35" i="46"/>
  <c r="BR46" i="46"/>
  <c r="BR45" i="46"/>
  <c r="N32" i="58"/>
  <c r="B32" i="57"/>
  <c r="Q32" i="56"/>
  <c r="AH32" i="56"/>
  <c r="AY32" i="56"/>
  <c r="BP32" i="56"/>
  <c r="BW32" i="56"/>
  <c r="CM32" i="56"/>
  <c r="M32" i="56"/>
  <c r="AD32" i="56"/>
  <c r="AT32" i="56"/>
  <c r="BL32" i="56"/>
  <c r="BB32" i="46"/>
  <c r="BI53" i="46"/>
  <c r="AD42" i="46"/>
  <c r="AP42" i="46"/>
  <c r="AX30" i="46"/>
  <c r="AX31" i="46"/>
  <c r="AD53" i="46"/>
  <c r="AV35" i="56" l="1"/>
  <c r="F35" i="56"/>
  <c r="B37" i="57"/>
  <c r="CU35" i="59"/>
  <c r="BF42" i="46"/>
  <c r="BF45" i="46" s="1"/>
  <c r="FU32" i="59"/>
  <c r="FF32" i="59"/>
  <c r="FJ32" i="59"/>
  <c r="HJ36" i="59"/>
  <c r="HJ35" i="59"/>
  <c r="B41" i="56"/>
  <c r="FV32" i="59"/>
  <c r="AH42" i="46"/>
  <c r="AP32" i="46"/>
  <c r="DT32" i="59"/>
  <c r="DC32" i="59"/>
  <c r="BR32" i="46"/>
  <c r="EV35" i="59"/>
  <c r="EV36" i="59"/>
  <c r="AH53" i="46"/>
  <c r="AX42" i="46"/>
  <c r="AX45" i="46" s="1"/>
  <c r="IS36" i="59"/>
  <c r="IS35" i="59"/>
  <c r="HF36" i="59"/>
  <c r="HF35" i="59"/>
  <c r="HR35" i="59"/>
  <c r="HR36" i="59"/>
  <c r="GW36" i="59"/>
  <c r="GW35" i="59"/>
  <c r="BY35" i="56"/>
  <c r="BY36" i="56"/>
  <c r="CR32" i="59"/>
  <c r="B32" i="56"/>
  <c r="B38" i="57"/>
  <c r="HB35" i="59"/>
  <c r="HB36" i="59"/>
  <c r="EH35" i="59"/>
  <c r="EH36" i="59"/>
  <c r="GJ36" i="59"/>
  <c r="GJ35" i="59"/>
  <c r="DT36" i="59"/>
  <c r="DT35" i="59"/>
  <c r="BV35" i="46"/>
  <c r="BV36" i="46"/>
  <c r="FE32" i="59"/>
  <c r="EE32" i="59"/>
  <c r="DQ32" i="59"/>
  <c r="DY32" i="59"/>
  <c r="DY35" i="59" s="1"/>
  <c r="AH32" i="46"/>
  <c r="AL53" i="46"/>
  <c r="GH32" i="59"/>
  <c r="GH36" i="59" s="1"/>
  <c r="AT42" i="46"/>
  <c r="BN42" i="46"/>
  <c r="HV36" i="59"/>
  <c r="HV35" i="59"/>
  <c r="DP32" i="59"/>
  <c r="DL32" i="59"/>
  <c r="DG32" i="59"/>
  <c r="AT36" i="56"/>
  <c r="AT35" i="56"/>
  <c r="AB35" i="56"/>
  <c r="AB36" i="56"/>
  <c r="ER35" i="59"/>
  <c r="ER36" i="59"/>
  <c r="JP36" i="59"/>
  <c r="JP35" i="59"/>
  <c r="EI36" i="59"/>
  <c r="EI35" i="59"/>
  <c r="EL36" i="59"/>
  <c r="EL35" i="59"/>
  <c r="EE35" i="59"/>
  <c r="EE36" i="59"/>
  <c r="AL57" i="46"/>
  <c r="AL56" i="46"/>
  <c r="CA35" i="56"/>
  <c r="CA36" i="56"/>
  <c r="AL36" i="56"/>
  <c r="AL35" i="56"/>
  <c r="AP36" i="56"/>
  <c r="AP35" i="56"/>
  <c r="AP35" i="46"/>
  <c r="AP36" i="46"/>
  <c r="FX36" i="59"/>
  <c r="FX35" i="59"/>
  <c r="DR36" i="59"/>
  <c r="DR35" i="59"/>
  <c r="B35" i="57"/>
  <c r="B36" i="57"/>
  <c r="K35" i="56"/>
  <c r="K36" i="56"/>
  <c r="DS36" i="59"/>
  <c r="DS35" i="59"/>
  <c r="JL36" i="59"/>
  <c r="JL35" i="59"/>
  <c r="DI36" i="59"/>
  <c r="DI35" i="59"/>
  <c r="B30" i="59"/>
  <c r="B31" i="59"/>
  <c r="DU36" i="59"/>
  <c r="DU35" i="59"/>
  <c r="AT45" i="46"/>
  <c r="AT46" i="46"/>
  <c r="V36" i="56"/>
  <c r="V35" i="56"/>
  <c r="D35" i="58"/>
  <c r="D36" i="58"/>
  <c r="Z36" i="56"/>
  <c r="Z35" i="56"/>
  <c r="AJ36" i="56"/>
  <c r="AJ35" i="56"/>
  <c r="FK36" i="59"/>
  <c r="FK35" i="59"/>
  <c r="FS32" i="59"/>
  <c r="DO35" i="59"/>
  <c r="DO36" i="59"/>
  <c r="JS35" i="59"/>
  <c r="JS36" i="59"/>
  <c r="JN36" i="59"/>
  <c r="JN35" i="59"/>
  <c r="EK32" i="59"/>
  <c r="AD45" i="46"/>
  <c r="AD46" i="46"/>
  <c r="BW35" i="56"/>
  <c r="BW36" i="56"/>
  <c r="FV36" i="59"/>
  <c r="FV35" i="59"/>
  <c r="DB36" i="59"/>
  <c r="DB35" i="59"/>
  <c r="BB36" i="59"/>
  <c r="BB35" i="59"/>
  <c r="GH41" i="59"/>
  <c r="FE35" i="59"/>
  <c r="FE36" i="59"/>
  <c r="DQ36" i="59"/>
  <c r="DQ35" i="59"/>
  <c r="DY36" i="59"/>
  <c r="BB45" i="46"/>
  <c r="BB46" i="46"/>
  <c r="P35" i="58"/>
  <c r="P36" i="58"/>
  <c r="BA36" i="56"/>
  <c r="BA35" i="56"/>
  <c r="FT36" i="59"/>
  <c r="FT35" i="59"/>
  <c r="JR35" i="59"/>
  <c r="JR36" i="59"/>
  <c r="FW36" i="59"/>
  <c r="FW35" i="59"/>
  <c r="AD36" i="56"/>
  <c r="AD35" i="56"/>
  <c r="BP36" i="56"/>
  <c r="BP35" i="56"/>
  <c r="BS35" i="56"/>
  <c r="BS36" i="56"/>
  <c r="FO36" i="59"/>
  <c r="FO35" i="59"/>
  <c r="DD36" i="59"/>
  <c r="DD35" i="59"/>
  <c r="EP36" i="59"/>
  <c r="EP35" i="59"/>
  <c r="ES35" i="59"/>
  <c r="ES36" i="59"/>
  <c r="BW36" i="59"/>
  <c r="BW35" i="59"/>
  <c r="EB35" i="59"/>
  <c r="EB36" i="59"/>
  <c r="DN36" i="59"/>
  <c r="DN35" i="59"/>
  <c r="AX32" i="46"/>
  <c r="BB36" i="46"/>
  <c r="BB35" i="46"/>
  <c r="M36" i="56"/>
  <c r="M35" i="56"/>
  <c r="AY36" i="56"/>
  <c r="AY35" i="56"/>
  <c r="BJ36" i="56"/>
  <c r="BJ35" i="56"/>
  <c r="EG36" i="59"/>
  <c r="EG35" i="59"/>
  <c r="FD36" i="59"/>
  <c r="FD35" i="59"/>
  <c r="FN32" i="59"/>
  <c r="DK35" i="59"/>
  <c r="DK36" i="59"/>
  <c r="JH36" i="59"/>
  <c r="JH35" i="59"/>
  <c r="FC36" i="59"/>
  <c r="FC35" i="59"/>
  <c r="CE36" i="59"/>
  <c r="CE35" i="59"/>
  <c r="DE32" i="59"/>
  <c r="BJ32" i="46"/>
  <c r="BJ45" i="46"/>
  <c r="BJ46" i="46"/>
  <c r="CE35" i="56"/>
  <c r="CE36" i="56"/>
  <c r="D35" i="56"/>
  <c r="D36" i="56"/>
  <c r="I36" i="56"/>
  <c r="I35" i="56"/>
  <c r="S36" i="56"/>
  <c r="S35" i="56"/>
  <c r="EO36" i="59"/>
  <c r="EO35" i="59"/>
  <c r="EJ32" i="59"/>
  <c r="EY36" i="59"/>
  <c r="EY35" i="59"/>
  <c r="FB36" i="59"/>
  <c r="FB35" i="59"/>
  <c r="JC35" i="59"/>
  <c r="JC36" i="59"/>
  <c r="JJ35" i="59"/>
  <c r="JJ36" i="59"/>
  <c r="FR32" i="59"/>
  <c r="CY32" i="59"/>
  <c r="EW32" i="59"/>
  <c r="DX32" i="59"/>
  <c r="Q36" i="56"/>
  <c r="Q35" i="56"/>
  <c r="AD56" i="46"/>
  <c r="AD57" i="46"/>
  <c r="AP46" i="46"/>
  <c r="AP45" i="46"/>
  <c r="BL36" i="56"/>
  <c r="BL35" i="56"/>
  <c r="CM35" i="56"/>
  <c r="CM36" i="56"/>
  <c r="AH36" i="56"/>
  <c r="AH35" i="56"/>
  <c r="AL32" i="46"/>
  <c r="AR36" i="56"/>
  <c r="AR35" i="56"/>
  <c r="DZ32" i="59"/>
  <c r="FM32" i="59"/>
  <c r="JK35" i="59"/>
  <c r="JK36" i="59"/>
  <c r="JD36" i="59"/>
  <c r="JD35" i="59"/>
  <c r="GA36" i="59"/>
  <c r="GA35" i="59"/>
  <c r="CW32" i="59"/>
  <c r="CS32" i="59"/>
  <c r="AK36" i="59"/>
  <c r="AK35" i="59"/>
  <c r="BS35" i="59"/>
  <c r="BS36" i="59"/>
  <c r="DA32" i="59"/>
  <c r="CT32" i="59"/>
  <c r="CR35" i="59"/>
  <c r="CR36" i="59"/>
  <c r="AL42" i="46"/>
  <c r="FZ36" i="59"/>
  <c r="FZ35" i="59"/>
  <c r="GB32" i="59"/>
  <c r="FI32" i="59"/>
  <c r="EU32" i="59"/>
  <c r="BC36" i="56"/>
  <c r="BC35" i="56"/>
  <c r="B35" i="58"/>
  <c r="B36" i="58"/>
  <c r="BG36" i="56"/>
  <c r="BG35" i="56"/>
  <c r="B36" i="56"/>
  <c r="B35" i="56"/>
  <c r="EC36" i="59"/>
  <c r="EC35" i="59"/>
  <c r="DM32" i="59"/>
  <c r="FA32" i="59"/>
  <c r="DW35" i="59"/>
  <c r="DW36" i="59"/>
  <c r="IL35" i="59"/>
  <c r="IL36" i="59"/>
  <c r="JF36" i="59"/>
  <c r="JF35" i="59"/>
  <c r="ET36" i="59"/>
  <c r="ET35" i="59"/>
  <c r="BR35" i="46" l="1"/>
  <c r="BR36" i="46"/>
  <c r="GH35" i="59"/>
  <c r="AX46" i="46"/>
  <c r="FJ36" i="59"/>
  <c r="FJ35" i="59"/>
  <c r="GH37" i="59"/>
  <c r="BF46" i="46"/>
  <c r="FF35" i="59"/>
  <c r="FF36" i="59"/>
  <c r="FU36" i="59"/>
  <c r="FU35" i="59"/>
  <c r="GH38" i="59"/>
  <c r="B37" i="56"/>
  <c r="DG36" i="59"/>
  <c r="DG35" i="59"/>
  <c r="B38" i="58"/>
  <c r="DL35" i="59"/>
  <c r="DL36" i="59"/>
  <c r="BN46" i="46"/>
  <c r="BN45" i="46"/>
  <c r="B38" i="56"/>
  <c r="B37" i="58"/>
  <c r="DP35" i="59"/>
  <c r="DP36" i="59"/>
  <c r="FS36" i="59"/>
  <c r="FS35" i="59"/>
  <c r="B32" i="59"/>
  <c r="DM36" i="59"/>
  <c r="DM35" i="59"/>
  <c r="CY36" i="59"/>
  <c r="CY35" i="59"/>
  <c r="AL36" i="46"/>
  <c r="AL35" i="46"/>
  <c r="DE36" i="59"/>
  <c r="DE35" i="59"/>
  <c r="FI35" i="59"/>
  <c r="FI36" i="59"/>
  <c r="CW35" i="59"/>
  <c r="CW36" i="59"/>
  <c r="DZ36" i="59"/>
  <c r="DZ35" i="59"/>
  <c r="DX36" i="59"/>
  <c r="DX35" i="59"/>
  <c r="EJ36" i="59"/>
  <c r="EJ35" i="59"/>
  <c r="FN35" i="59"/>
  <c r="FN36" i="59"/>
  <c r="EK36" i="59"/>
  <c r="EK35" i="59"/>
  <c r="DA36" i="59"/>
  <c r="DA35" i="59"/>
  <c r="EU36" i="59"/>
  <c r="EU35" i="59"/>
  <c r="B41" i="59"/>
  <c r="CS35" i="59"/>
  <c r="CS36" i="59"/>
  <c r="FM35" i="59"/>
  <c r="FM36" i="59"/>
  <c r="FR36" i="59"/>
  <c r="FR35" i="59"/>
  <c r="AX36" i="46"/>
  <c r="AX35" i="46"/>
  <c r="FA36" i="59"/>
  <c r="FA35" i="59"/>
  <c r="GB36" i="59"/>
  <c r="GB35" i="59"/>
  <c r="AL46" i="46"/>
  <c r="AL45" i="46"/>
  <c r="CT36" i="59"/>
  <c r="CT35" i="59"/>
  <c r="EW35" i="59"/>
  <c r="EW36" i="59"/>
  <c r="BJ36" i="46"/>
  <c r="BJ35" i="46"/>
  <c r="B38" i="59" l="1"/>
  <c r="B37" i="59"/>
  <c r="B35" i="59"/>
  <c r="B3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1" authorId="0" shapeId="0" xr:uid="{00000000-0006-0000-2200-000001000000}">
      <text>
        <r>
          <rPr>
            <b/>
            <sz val="8"/>
            <color indexed="81"/>
            <rFont val="Tahoma"/>
            <family val="2"/>
          </rPr>
          <t>John Cotter:</t>
        </r>
        <r>
          <rPr>
            <sz val="8"/>
            <color indexed="81"/>
            <rFont val="Tahoma"/>
            <family val="2"/>
          </rPr>
          <t xml:space="preserve">
POST 2018
</t>
        </r>
      </text>
    </comment>
    <comment ref="A18" authorId="0" shapeId="0" xr:uid="{00000000-0006-0000-2200-000002000000}">
      <text>
        <r>
          <rPr>
            <b/>
            <sz val="8"/>
            <color indexed="81"/>
            <rFont val="Tahoma"/>
            <family val="2"/>
          </rPr>
          <t>John Cotter:</t>
        </r>
        <r>
          <rPr>
            <sz val="8"/>
            <color indexed="81"/>
            <rFont val="Tahoma"/>
            <family val="2"/>
          </rPr>
          <t xml:space="preserve">
pre 2018
</t>
        </r>
      </text>
    </comment>
    <comment ref="A35" authorId="0" shapeId="0" xr:uid="{00000000-0006-0000-2200-000003000000}">
      <text>
        <r>
          <rPr>
            <b/>
            <sz val="8"/>
            <color indexed="81"/>
            <rFont val="Tahoma"/>
            <family val="2"/>
          </rPr>
          <t>John Cotter:</t>
        </r>
        <r>
          <rPr>
            <sz val="8"/>
            <color indexed="81"/>
            <rFont val="Tahoma"/>
            <family val="2"/>
          </rPr>
          <t xml:space="preserve">
pre 2018</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I2" authorId="0" shapeId="0" xr:uid="{00000000-0006-0000-2400-000001000000}">
      <text>
        <r>
          <rPr>
            <b/>
            <sz val="9"/>
            <color indexed="81"/>
            <rFont val="Tahoma"/>
            <family val="2"/>
          </rPr>
          <t>John Cotter:</t>
        </r>
        <r>
          <rPr>
            <sz val="9"/>
            <color indexed="81"/>
            <rFont val="Tahoma"/>
            <family val="2"/>
          </rPr>
          <t xml:space="preserve">
remove after completing table on the left</t>
        </r>
      </text>
    </comment>
    <comment ref="C3" authorId="0" shapeId="0" xr:uid="{00000000-0006-0000-2400-000002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C24" authorId="0" shapeId="0" xr:uid="{00000000-0006-0000-2400-000003000000}">
      <text>
        <r>
          <rPr>
            <b/>
            <sz val="9"/>
            <color indexed="81"/>
            <rFont val="Tahoma"/>
            <family val="2"/>
          </rPr>
          <t>John Cotter:</t>
        </r>
        <r>
          <rPr>
            <sz val="9"/>
            <color indexed="81"/>
            <rFont val="Tahoma"/>
            <family val="2"/>
          </rPr>
          <t xml:space="preserve">
insufficient countries for bond and reits for balanced and unbalanced panels.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I2" authorId="0" shapeId="0" xr:uid="{00000000-0006-0000-2500-000001000000}">
      <text>
        <r>
          <rPr>
            <b/>
            <sz val="9"/>
            <color indexed="81"/>
            <rFont val="Tahoma"/>
            <family val="2"/>
          </rPr>
          <t>John Cotter:</t>
        </r>
        <r>
          <rPr>
            <sz val="9"/>
            <color indexed="81"/>
            <rFont val="Tahoma"/>
            <family val="2"/>
          </rPr>
          <t xml:space="preserve">
remove after completing table on the left</t>
        </r>
      </text>
    </comment>
    <comment ref="C20" authorId="0" shapeId="0" xr:uid="{00000000-0006-0000-2500-000002000000}">
      <text>
        <r>
          <rPr>
            <b/>
            <sz val="9"/>
            <color indexed="81"/>
            <rFont val="Tahoma"/>
            <family val="2"/>
          </rPr>
          <t>John Cotter:</t>
        </r>
        <r>
          <rPr>
            <sz val="9"/>
            <color indexed="81"/>
            <rFont val="Tahoma"/>
            <family val="2"/>
          </rPr>
          <t xml:space="preserve">
note negative
</t>
        </r>
      </text>
    </comment>
    <comment ref="D20" authorId="0" shapeId="0" xr:uid="{00000000-0006-0000-2500-000003000000}">
      <text>
        <r>
          <rPr>
            <b/>
            <sz val="9"/>
            <color indexed="81"/>
            <rFont val="Tahoma"/>
            <family val="2"/>
          </rPr>
          <t>John Cotter:</t>
        </r>
        <r>
          <rPr>
            <sz val="9"/>
            <color indexed="81"/>
            <rFont val="Tahoma"/>
            <family val="2"/>
          </rPr>
          <t xml:space="preserve">
…negative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1" authorId="0" shapeId="0" xr:uid="{00000000-0006-0000-2B00-000001000000}">
      <text>
        <r>
          <rPr>
            <b/>
            <sz val="9"/>
            <color indexed="81"/>
            <rFont val="Tahoma"/>
            <family val="2"/>
          </rPr>
          <t>John Cotter: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1" authorId="0" shapeId="0" xr:uid="{00000000-0006-0000-2D00-000001000000}">
      <text>
        <r>
          <rPr>
            <b/>
            <sz val="9"/>
            <color indexed="81"/>
            <rFont val="Tahoma"/>
            <family val="2"/>
          </rPr>
          <t>John Cotter:</t>
        </r>
        <r>
          <rPr>
            <sz val="9"/>
            <color indexed="81"/>
            <rFont val="Tahoma"/>
            <family val="2"/>
          </rPr>
          <t xml:space="preserve">
no results for emerging vs developed markets with this spec</t>
        </r>
      </text>
    </comment>
    <comment ref="B4" authorId="0" shapeId="0" xr:uid="{00000000-0006-0000-2D00-000002000000}">
      <text>
        <r>
          <rPr>
            <b/>
            <sz val="9"/>
            <color indexed="81"/>
            <rFont val="Tahoma"/>
            <family val="2"/>
          </rPr>
          <t>John Cotter:</t>
        </r>
        <r>
          <rPr>
            <sz val="9"/>
            <color indexed="81"/>
            <rFont val="Tahoma"/>
            <family val="2"/>
          </rPr>
          <t xml:space="preserve">
missing at the moment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F5" authorId="0" shapeId="0" xr:uid="{00000000-0006-0000-2E00-000001000000}">
      <text>
        <r>
          <rPr>
            <b/>
            <sz val="9"/>
            <color indexed="81"/>
            <rFont val="Tahoma"/>
            <family val="2"/>
          </rPr>
          <t>John Cotter:</t>
        </r>
        <r>
          <rPr>
            <sz val="9"/>
            <color indexed="81"/>
            <rFont val="Tahoma"/>
            <family val="2"/>
          </rPr>
          <t xml:space="preserve">
no results for emerging vs developed markets with this spec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23" authorId="0" shapeId="0" xr:uid="{00000000-0006-0000-2F00-000001000000}">
      <text>
        <r>
          <rPr>
            <b/>
            <sz val="9"/>
            <color rgb="FF000000"/>
            <rFont val="Tahoma"/>
            <family val="2"/>
          </rPr>
          <t>John Cotter:</t>
        </r>
        <r>
          <rPr>
            <sz val="9"/>
            <color rgb="FF000000"/>
            <rFont val="Tahoma"/>
            <family val="2"/>
          </rPr>
          <t xml:space="preserve">
</t>
        </r>
        <r>
          <rPr>
            <sz val="9"/>
            <color rgb="FF000000"/>
            <rFont val="Tahoma"/>
            <family val="2"/>
          </rPr>
          <t xml:space="preserve">do not have no. obs
</t>
        </r>
      </text>
    </comment>
    <comment ref="D23" authorId="0" shapeId="0" xr:uid="{00000000-0006-0000-2F00-000002000000}">
      <text>
        <r>
          <rPr>
            <b/>
            <sz val="9"/>
            <color rgb="FF000000"/>
            <rFont val="Tahoma"/>
            <family val="2"/>
          </rPr>
          <t>John Cotter:</t>
        </r>
        <r>
          <rPr>
            <sz val="9"/>
            <color rgb="FF000000"/>
            <rFont val="Tahoma"/>
            <family val="2"/>
          </rPr>
          <t xml:space="preserve">
</t>
        </r>
        <r>
          <rPr>
            <sz val="9"/>
            <color rgb="FF000000"/>
            <rFont val="Tahoma"/>
            <family val="2"/>
          </rPr>
          <t>do not have no. obs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G31" authorId="0" shapeId="0" xr:uid="{00000000-0006-0000-3100-000001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2" authorId="0" shapeId="0" xr:uid="{00000000-0006-0000-3100-000002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3" authorId="0" shapeId="0" xr:uid="{00000000-0006-0000-3100-000003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4" authorId="0" shapeId="0" xr:uid="{00000000-0006-0000-3100-000004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5" authorId="0" shapeId="0" xr:uid="{00000000-0006-0000-3100-000005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6" authorId="0" shapeId="0" xr:uid="{00000000-0006-0000-3100-000006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7" authorId="0" shapeId="0" xr:uid="{00000000-0006-0000-3100-000007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8" authorId="0" shapeId="0" xr:uid="{00000000-0006-0000-3100-000008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F39" authorId="0" shapeId="0" xr:uid="{00000000-0006-0000-3100-000009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39" authorId="0" shapeId="0" xr:uid="{00000000-0006-0000-3100-00000A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F40" authorId="0" shapeId="0" xr:uid="{00000000-0006-0000-3100-00000B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0" authorId="0" shapeId="0" xr:uid="{00000000-0006-0000-3100-00000C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1" authorId="0" shapeId="0" xr:uid="{00000000-0006-0000-3100-00000D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2" authorId="0" shapeId="0" xr:uid="{00000000-0006-0000-3100-00000E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3" authorId="0" shapeId="0" xr:uid="{00000000-0006-0000-3100-00000F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4" authorId="0" shapeId="0" xr:uid="{00000000-0006-0000-3100-000010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5" authorId="0" shapeId="0" xr:uid="{00000000-0006-0000-3100-000011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6" authorId="0" shapeId="0" xr:uid="{00000000-0006-0000-3100-000012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F47" authorId="0" shapeId="0" xr:uid="{00000000-0006-0000-3100-000013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7" authorId="0" shapeId="0" xr:uid="{00000000-0006-0000-3100-000014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F48" authorId="0" shapeId="0" xr:uid="{00000000-0006-0000-3100-000015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 ref="G48" authorId="0" shapeId="0" xr:uid="{00000000-0006-0000-3100-000016000000}">
      <text>
        <r>
          <rPr>
            <b/>
            <sz val="9"/>
            <color rgb="FF000000"/>
            <rFont val="Tahoma"/>
            <family val="2"/>
          </rPr>
          <t>John Cotter:</t>
        </r>
        <r>
          <rPr>
            <sz val="9"/>
            <color rgb="FF000000"/>
            <rFont val="Tahoma"/>
            <family val="2"/>
          </rPr>
          <t xml:space="preserve">
</t>
        </r>
        <r>
          <rPr>
            <sz val="9"/>
            <color rgb="FF000000"/>
            <rFont val="Tahoma"/>
            <family val="2"/>
          </rPr>
          <t>not sufficient for emerging market reits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21" authorId="0" shapeId="0" xr:uid="{00000000-0006-0000-3200-000001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B44" authorId="0" shapeId="0" xr:uid="{00000000-0006-0000-3200-000002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B68" authorId="0" shapeId="0" xr:uid="{00000000-0006-0000-3200-000003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C22" authorId="0" shapeId="0" xr:uid="{00000000-0006-0000-3300-000001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C45" authorId="0" shapeId="0" xr:uid="{00000000-0006-0000-3300-000002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C70" authorId="0" shapeId="0" xr:uid="{00000000-0006-0000-3300-000003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C93" authorId="0" shapeId="0" xr:uid="{00000000-0006-0000-3300-000004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C119" authorId="0" shapeId="0" xr:uid="{00000000-0006-0000-3300-000005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C142" authorId="0" shapeId="0" xr:uid="{00000000-0006-0000-3300-000006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22" authorId="0" shapeId="0" xr:uid="{00000000-0006-0000-3400-000001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 ref="B46" authorId="0" shapeId="0" xr:uid="{00000000-0006-0000-3400-000002000000}">
      <text>
        <r>
          <rPr>
            <b/>
            <sz val="9"/>
            <color rgb="FF000000"/>
            <rFont val="Tahoma"/>
            <family val="2"/>
          </rPr>
          <t>John Cotter:</t>
        </r>
        <r>
          <rPr>
            <sz val="9"/>
            <color rgb="FF000000"/>
            <rFont val="Tahoma"/>
            <family val="2"/>
          </rPr>
          <t xml:space="preserve">
</t>
        </r>
        <r>
          <rPr>
            <sz val="9"/>
            <color rgb="FF000000"/>
            <rFont val="Tahoma"/>
            <family val="2"/>
          </rPr>
          <t>details of no. observats and Adj R2 are available for all balanced models.  See the sheet $Panel Regress (extra 7) from Column M 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5" authorId="0" shapeId="0" xr:uid="{00000000-0006-0000-3500-000001000000}">
      <text>
        <r>
          <rPr>
            <b/>
            <sz val="9"/>
            <color rgb="FF000000"/>
            <rFont val="Tahoma"/>
            <family val="2"/>
          </rPr>
          <t>John Cotter:</t>
        </r>
        <r>
          <rPr>
            <sz val="9"/>
            <color rgb="FF000000"/>
            <rFont val="Tahoma"/>
            <family val="2"/>
          </rPr>
          <t xml:space="preserve">
</t>
        </r>
        <r>
          <rPr>
            <sz val="9"/>
            <color rgb="FF000000"/>
            <rFont val="Tahoma"/>
            <family val="2"/>
          </rPr>
          <t>maybe put intercept at bottom of model rather than top</t>
        </r>
      </text>
    </comment>
    <comment ref="B21" authorId="0" shapeId="0" xr:uid="{00000000-0006-0000-3500-000002000000}">
      <text>
        <r>
          <rPr>
            <b/>
            <sz val="9"/>
            <color rgb="FF000000"/>
            <rFont val="Tahoma"/>
            <family val="2"/>
          </rPr>
          <t>John Cotter:</t>
        </r>
        <r>
          <rPr>
            <sz val="9"/>
            <color rgb="FF000000"/>
            <rFont val="Tahoma"/>
            <family val="2"/>
          </rPr>
          <t xml:space="preserve">
</t>
        </r>
        <r>
          <rPr>
            <sz val="9"/>
            <color rgb="FF000000"/>
            <rFont val="Tahoma"/>
            <family val="2"/>
          </rPr>
          <t xml:space="preserve">very high adj r 2 for all models.
</t>
        </r>
        <r>
          <rPr>
            <sz val="9"/>
            <color rgb="FF000000"/>
            <rFont val="Tahoma"/>
            <family val="2"/>
          </rPr>
          <t xml:space="preserve">
</t>
        </r>
        <r>
          <rPr>
            <sz val="9"/>
            <color rgb="FF000000"/>
            <rFont val="Tahoma"/>
            <family val="2"/>
          </rPr>
          <t xml:space="preserve">No fixed effects, no no. observations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J31" authorId="0" shapeId="0" xr:uid="{00000000-0006-0000-3600-000001000000}">
      <text>
        <r>
          <rPr>
            <b/>
            <sz val="9"/>
            <color rgb="FF000000"/>
            <rFont val="Tahoma"/>
            <family val="2"/>
          </rPr>
          <t>John Cotter:</t>
        </r>
        <r>
          <rPr>
            <sz val="9"/>
            <color rgb="FF000000"/>
            <rFont val="Tahoma"/>
            <family val="2"/>
          </rPr>
          <t xml:space="preserve">
</t>
        </r>
        <r>
          <rPr>
            <sz val="9"/>
            <color rgb="FF000000"/>
            <rFont val="Tahoma"/>
            <family val="2"/>
          </rPr>
          <t xml:space="preserve">no frontier results as model did not run
</t>
        </r>
      </text>
    </comment>
    <comment ref="N31" authorId="0" shapeId="0" xr:uid="{00000000-0006-0000-3600-000002000000}">
      <text>
        <r>
          <rPr>
            <b/>
            <sz val="9"/>
            <color rgb="FF000000"/>
            <rFont val="Tahoma"/>
            <family val="2"/>
          </rPr>
          <t>John Cotter:</t>
        </r>
        <r>
          <rPr>
            <sz val="9"/>
            <color rgb="FF000000"/>
            <rFont val="Tahoma"/>
            <family val="2"/>
          </rPr>
          <t xml:space="preserve">
</t>
        </r>
        <r>
          <rPr>
            <sz val="9"/>
            <color rgb="FF000000"/>
            <rFont val="Tahoma"/>
            <family val="2"/>
          </rPr>
          <t>no developed emerging or frontier results for bonds and reits….is this due to model not running??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F2" authorId="0" shapeId="0" xr:uid="{00000000-0006-0000-3800-000001000000}">
      <text>
        <r>
          <rPr>
            <b/>
            <sz val="9"/>
            <color rgb="FF000000"/>
            <rFont val="Tahoma"/>
            <family val="2"/>
          </rPr>
          <t>John Cotter:</t>
        </r>
        <r>
          <rPr>
            <sz val="9"/>
            <color rgb="FF000000"/>
            <rFont val="Tahoma"/>
            <family val="2"/>
          </rPr>
          <t xml:space="preserve">
</t>
        </r>
        <r>
          <rPr>
            <sz val="9"/>
            <color rgb="FF000000"/>
            <rFont val="Tahoma"/>
            <family val="2"/>
          </rPr>
          <t xml:space="preserve">no results available for pre post 2000 for equities or any breakout for bond/reit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L4" authorId="0" shapeId="0" xr:uid="{00000000-0006-0000-3A00-000001000000}">
      <text>
        <r>
          <rPr>
            <b/>
            <sz val="9"/>
            <color rgb="FF000000"/>
            <rFont val="Tahoma"/>
            <family val="2"/>
          </rPr>
          <t>John Cotter:</t>
        </r>
        <r>
          <rPr>
            <sz val="9"/>
            <color rgb="FF000000"/>
            <rFont val="Tahoma"/>
            <family val="2"/>
          </rPr>
          <t xml:space="preserve">
</t>
        </r>
        <r>
          <rPr>
            <sz val="9"/>
            <color rgb="FF000000"/>
            <rFont val="Tahoma"/>
            <family val="2"/>
          </rPr>
          <t>need to check…should have less developed markets than full sample markets as there are 3 emerging markts.</t>
        </r>
      </text>
    </comment>
    <comment ref="T4" authorId="0" shapeId="0" xr:uid="{00000000-0006-0000-3A00-000002000000}">
      <text>
        <r>
          <rPr>
            <b/>
            <sz val="9"/>
            <color rgb="FF000000"/>
            <rFont val="Tahoma"/>
            <family val="2"/>
          </rPr>
          <t>John Cotter:</t>
        </r>
        <r>
          <rPr>
            <sz val="9"/>
            <color rgb="FF000000"/>
            <rFont val="Tahoma"/>
            <family val="2"/>
          </rPr>
          <t xml:space="preserve">
</t>
        </r>
        <r>
          <rPr>
            <sz val="9"/>
            <color rgb="FF000000"/>
            <rFont val="Tahoma"/>
            <family val="2"/>
          </rPr>
          <t>need to check…should have less developed markets than full sample markets as there are 3 emerging markts.</t>
        </r>
      </text>
    </comment>
    <comment ref="L26" authorId="0" shapeId="0" xr:uid="{00000000-0006-0000-3A00-000003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T26" authorId="0" shapeId="0" xr:uid="{00000000-0006-0000-3A00-000004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L49" authorId="0" shapeId="0" xr:uid="{00000000-0006-0000-3A00-000005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T49" authorId="0" shapeId="0" xr:uid="{00000000-0006-0000-3A00-000006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U4" authorId="0" shapeId="0" xr:uid="{00000000-0006-0000-3D00-000001000000}">
      <text>
        <r>
          <rPr>
            <b/>
            <sz val="8"/>
            <color rgb="FF000000"/>
            <rFont val="Tahoma"/>
            <family val="2"/>
          </rPr>
          <t>John Cotter:</t>
        </r>
        <r>
          <rPr>
            <sz val="8"/>
            <color rgb="FF000000"/>
            <rFont val="Tahoma"/>
            <family val="2"/>
          </rPr>
          <t xml:space="preserve">
</t>
        </r>
        <r>
          <rPr>
            <sz val="8"/>
            <color rgb="FF000000"/>
            <rFont val="Tahoma"/>
            <family val="2"/>
          </rPr>
          <t>NO RESULTS FOR BALANCED FRONTIER</t>
        </r>
      </text>
    </comment>
    <comment ref="AA4" authorId="0" shapeId="0" xr:uid="{00000000-0006-0000-3D00-000002000000}">
      <text>
        <r>
          <rPr>
            <b/>
            <sz val="9"/>
            <color rgb="FF000000"/>
            <rFont val="Tahoma"/>
            <family val="2"/>
          </rPr>
          <t>John Cotter:</t>
        </r>
        <r>
          <rPr>
            <sz val="9"/>
            <color rgb="FF000000"/>
            <rFont val="Tahoma"/>
            <family val="2"/>
          </rPr>
          <t xml:space="preserve">
</t>
        </r>
        <r>
          <rPr>
            <sz val="9"/>
            <color rgb="FF000000"/>
            <rFont val="Tahoma"/>
            <family val="2"/>
          </rPr>
          <t>need to check…should have less developed markets than full sample markets as there are 3 emerging markts.</t>
        </r>
      </text>
    </comment>
    <comment ref="AJ4" authorId="0" shapeId="0" xr:uid="{00000000-0006-0000-3D00-000003000000}">
      <text>
        <r>
          <rPr>
            <b/>
            <sz val="9"/>
            <color rgb="FF000000"/>
            <rFont val="Tahoma"/>
            <family val="2"/>
          </rPr>
          <t>John Cotter:</t>
        </r>
        <r>
          <rPr>
            <sz val="9"/>
            <color rgb="FF000000"/>
            <rFont val="Tahoma"/>
            <family val="2"/>
          </rPr>
          <t xml:space="preserve">
</t>
        </r>
        <r>
          <rPr>
            <sz val="9"/>
            <color rgb="FF000000"/>
            <rFont val="Tahoma"/>
            <family val="2"/>
          </rPr>
          <t>need to check…should have less developed markets than full sample markets as there are 3 emerging markts.</t>
        </r>
      </text>
    </comment>
    <comment ref="AR4" authorId="0" shapeId="0" xr:uid="{00000000-0006-0000-3D00-000004000000}">
      <text>
        <r>
          <rPr>
            <b/>
            <sz val="9"/>
            <color rgb="FF000000"/>
            <rFont val="Tahoma"/>
            <family val="2"/>
          </rPr>
          <t>John Cotter:</t>
        </r>
        <r>
          <rPr>
            <sz val="9"/>
            <color rgb="FF000000"/>
            <rFont val="Tahoma"/>
            <family val="2"/>
          </rPr>
          <t xml:space="preserve">
</t>
        </r>
        <r>
          <rPr>
            <sz val="9"/>
            <color rgb="FF000000"/>
            <rFont val="Tahoma"/>
            <family val="2"/>
          </rPr>
          <t>need to check…should have less developed markets than full sample markets as there are 3 emerging markts.</t>
        </r>
      </text>
    </comment>
    <comment ref="AA34" authorId="0" shapeId="0" xr:uid="{00000000-0006-0000-3D00-000005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AJ34" authorId="0" shapeId="0" xr:uid="{00000000-0006-0000-3D00-000006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AR34" authorId="0" shapeId="0" xr:uid="{00000000-0006-0000-3D00-000007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AJ65" authorId="0" shapeId="0" xr:uid="{00000000-0006-0000-3D00-000008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 ref="AR65" authorId="0" shapeId="0" xr:uid="{00000000-0006-0000-3D00-000009000000}">
      <text>
        <r>
          <rPr>
            <b/>
            <sz val="9"/>
            <color rgb="FF000000"/>
            <rFont val="Tahoma"/>
            <family val="2"/>
          </rPr>
          <t>John Cotter:</t>
        </r>
        <r>
          <rPr>
            <sz val="9"/>
            <color rgb="FF000000"/>
            <rFont val="Tahoma"/>
            <family val="2"/>
          </rPr>
          <t xml:space="preserve">
</t>
        </r>
        <r>
          <rPr>
            <sz val="9"/>
            <color rgb="FF000000"/>
            <rFont val="Tahoma"/>
            <family val="2"/>
          </rPr>
          <t>insufficient countries for bond and reits for balanced and unbalanced panels.</t>
        </r>
      </text>
    </comment>
  </commentList>
</comments>
</file>

<file path=xl/sharedStrings.xml><?xml version="1.0" encoding="utf-8"?>
<sst xmlns="http://schemas.openxmlformats.org/spreadsheetml/2006/main" count="45468" uniqueCount="1390">
  <si>
    <t>NaN</t>
  </si>
  <si>
    <t>Year</t>
  </si>
  <si>
    <t>World Equity Diversification Index</t>
  </si>
  <si>
    <t>Australia</t>
  </si>
  <si>
    <t>Austria</t>
  </si>
  <si>
    <t>Bahrain</t>
  </si>
  <si>
    <t>Belgium</t>
  </si>
  <si>
    <t>Botswana</t>
  </si>
  <si>
    <t>Brazil</t>
  </si>
  <si>
    <t>Bulgaria</t>
  </si>
  <si>
    <t>Canada</t>
  </si>
  <si>
    <t>Chile</t>
  </si>
  <si>
    <t>China</t>
  </si>
  <si>
    <t>Colombia</t>
  </si>
  <si>
    <t>Cote d'Ivoire</t>
  </si>
  <si>
    <t>Croatia</t>
  </si>
  <si>
    <t>Cyprus</t>
  </si>
  <si>
    <t>Czech Rep.</t>
  </si>
  <si>
    <t>Denmark</t>
  </si>
  <si>
    <t>Ecuador</t>
  </si>
  <si>
    <t>Egypt</t>
  </si>
  <si>
    <t>Estonia</t>
  </si>
  <si>
    <t>Finland</t>
  </si>
  <si>
    <t>France</t>
  </si>
  <si>
    <t>Germany</t>
  </si>
  <si>
    <t>Ghana</t>
  </si>
  <si>
    <t>Greece</t>
  </si>
  <si>
    <t>Hong Kong</t>
  </si>
  <si>
    <t>Hungary</t>
  </si>
  <si>
    <t>Iceland</t>
  </si>
  <si>
    <t>India</t>
  </si>
  <si>
    <t>Indonesia</t>
  </si>
  <si>
    <t>Ireland</t>
  </si>
  <si>
    <t>Israel</t>
  </si>
  <si>
    <t>Italy</t>
  </si>
  <si>
    <t>Jamaica</t>
  </si>
  <si>
    <t>Japan</t>
  </si>
  <si>
    <t>Jordan</t>
  </si>
  <si>
    <t>Kazakhstan</t>
  </si>
  <si>
    <t>Kenya</t>
  </si>
  <si>
    <t>Kuwait</t>
  </si>
  <si>
    <t>Latvia</t>
  </si>
  <si>
    <t>Lebanon</t>
  </si>
  <si>
    <t>Lithuania</t>
  </si>
  <si>
    <t>Luxembourg</t>
  </si>
  <si>
    <t>Macedonia</t>
  </si>
  <si>
    <t>Malaysia</t>
  </si>
  <si>
    <t>Malta</t>
  </si>
  <si>
    <t>Mauritius</t>
  </si>
  <si>
    <t>Mexico</t>
  </si>
  <si>
    <t>Montenegro</t>
  </si>
  <si>
    <t>Morocco</t>
  </si>
  <si>
    <t>Namibia</t>
  </si>
  <si>
    <t>Netherlands</t>
  </si>
  <si>
    <t>New Zealand</t>
  </si>
  <si>
    <t>Nigeria</t>
  </si>
  <si>
    <t>Norway</t>
  </si>
  <si>
    <t>Oman</t>
  </si>
  <si>
    <t>Pakistan</t>
  </si>
  <si>
    <t>Panama</t>
  </si>
  <si>
    <t>Peru</t>
  </si>
  <si>
    <t>Philippines</t>
  </si>
  <si>
    <t>Poland</t>
  </si>
  <si>
    <t>Portugal</t>
  </si>
  <si>
    <t>Qatar</t>
  </si>
  <si>
    <t>Romania</t>
  </si>
  <si>
    <t>Serbia</t>
  </si>
  <si>
    <t>Singapore</t>
  </si>
  <si>
    <t>Slovakia</t>
  </si>
  <si>
    <t>Slovenia</t>
  </si>
  <si>
    <t>South Africa</t>
  </si>
  <si>
    <t>South Korea</t>
  </si>
  <si>
    <t>Spain</t>
  </si>
  <si>
    <t>Sri Lanka</t>
  </si>
  <si>
    <t>Sweden</t>
  </si>
  <si>
    <t>Switzerland</t>
  </si>
  <si>
    <t>Taiwan</t>
  </si>
  <si>
    <t>Thailand</t>
  </si>
  <si>
    <t>Trinidad</t>
  </si>
  <si>
    <t>Tunisia</t>
  </si>
  <si>
    <t>Turkey</t>
  </si>
  <si>
    <t>Ukraine</t>
  </si>
  <si>
    <t>UAE</t>
  </si>
  <si>
    <t>UK</t>
  </si>
  <si>
    <t>US</t>
  </si>
  <si>
    <t>Venezuela</t>
  </si>
  <si>
    <t>Vietnam</t>
  </si>
  <si>
    <t>Zambia</t>
  </si>
  <si>
    <t>Pre 2000</t>
  </si>
  <si>
    <t>Post 2000</t>
  </si>
  <si>
    <t>Pre 1986</t>
  </si>
  <si>
    <t>1986-1999</t>
  </si>
  <si>
    <t>Post 1999</t>
  </si>
  <si>
    <t>Pre 1974</t>
  </si>
  <si>
    <t>1974-1983</t>
  </si>
  <si>
    <t>Post 1993</t>
  </si>
  <si>
    <t>World Equity Returns</t>
  </si>
  <si>
    <t>Argentina</t>
  </si>
  <si>
    <t>Bangladesh</t>
  </si>
  <si>
    <t>Russia</t>
  </si>
  <si>
    <t>Saudi Arabia</t>
  </si>
  <si>
    <t>Corr(R2,Returns)</t>
  </si>
  <si>
    <t>Corr(R2,Returns) upto 2000</t>
  </si>
  <si>
    <t>World Bond Diversification Index</t>
  </si>
  <si>
    <t>World Real Estate Diversification Index</t>
  </si>
  <si>
    <t>World REIT Returns</t>
  </si>
  <si>
    <t>NBER</t>
  </si>
  <si>
    <t>World Bond Returns</t>
  </si>
  <si>
    <t>World Equity Diversification Index - High VIX minus Low VIX</t>
  </si>
  <si>
    <t>Mean VIX</t>
  </si>
  <si>
    <t>Median VIX</t>
  </si>
  <si>
    <t>Corr(R2,VIX)</t>
  </si>
  <si>
    <t>World Real Estate Diversification Index - High VIX minus Low VIX</t>
  </si>
  <si>
    <t>World Bond Diversification Index - High VIX minus Low VIX</t>
  </si>
  <si>
    <t>World Equity Diversification Index - High TED minus Low TED</t>
  </si>
  <si>
    <t>World Bond Diversification Index - High TED minus Low TED</t>
  </si>
  <si>
    <t>World Real Estate Diversification Index - High TED minus Low TED</t>
  </si>
  <si>
    <t>Mean TED</t>
  </si>
  <si>
    <t>Median TED</t>
  </si>
  <si>
    <t>Corr(R2,TED)</t>
  </si>
  <si>
    <t>World Equity Diversification Index - Bear minus Bull</t>
  </si>
  <si>
    <t>Corr(R2,Bear-BullReturns)</t>
  </si>
  <si>
    <t>World Bond Diversification Index - Bear minus Bull</t>
  </si>
  <si>
    <t>World Real Estate Diversification Index - Bear minus Bull</t>
  </si>
  <si>
    <t>Bear minus Bull Returns</t>
  </si>
  <si>
    <t>High minus Low VIX</t>
  </si>
  <si>
    <t>High minus Low Ted</t>
  </si>
  <si>
    <t>Equity</t>
  </si>
  <si>
    <t>Bonds</t>
  </si>
  <si>
    <t>Reits</t>
  </si>
  <si>
    <t>Average (annual)</t>
  </si>
  <si>
    <t>sigma</t>
  </si>
  <si>
    <t>T-stat</t>
  </si>
  <si>
    <t>autocorr</t>
  </si>
  <si>
    <t>Notes: The mean difference is presented followed by t-statistics</t>
  </si>
  <si>
    <t>World Equity Risk (Standard Deviation)</t>
  </si>
  <si>
    <t>World Bond Risk (Standard Deviation)</t>
  </si>
  <si>
    <t>World REIT Risk (Standard Deviation)</t>
  </si>
  <si>
    <t>Lead Equity</t>
  </si>
  <si>
    <t>Contemporaneous</t>
  </si>
  <si>
    <t>Lead Bonds</t>
  </si>
  <si>
    <t>Lead REITs</t>
  </si>
  <si>
    <t>Lead Bond</t>
  </si>
  <si>
    <t xml:space="preserve"> </t>
  </si>
  <si>
    <t>World Diversification Index (3 Assets)</t>
  </si>
  <si>
    <t>1984-1993</t>
  </si>
  <si>
    <t>Bond</t>
  </si>
  <si>
    <t>REITs</t>
  </si>
  <si>
    <t>Correlations between World Diversification Indexes for raw returns</t>
  </si>
  <si>
    <t xml:space="preserve">World Equity </t>
  </si>
  <si>
    <t>World Bond</t>
  </si>
  <si>
    <t>World Real</t>
  </si>
  <si>
    <t>Cohort Members for Asset Classes</t>
  </si>
  <si>
    <t>t-trend coeff</t>
  </si>
  <si>
    <t>SE</t>
  </si>
  <si>
    <t>t-stat</t>
  </si>
  <si>
    <t>Sign +ve</t>
  </si>
  <si>
    <t>1st Row</t>
  </si>
  <si>
    <t>Total -ve</t>
  </si>
  <si>
    <t>total +ve</t>
  </si>
  <si>
    <t>Sign -ve (5%)</t>
  </si>
  <si>
    <t>t-stat (Avg)</t>
  </si>
  <si>
    <t>NA</t>
  </si>
  <si>
    <t>World Index</t>
  </si>
  <si>
    <t>full sample</t>
  </si>
  <si>
    <t>pre 2000</t>
  </si>
  <si>
    <t>post 2000</t>
  </si>
  <si>
    <t>Full Sample</t>
  </si>
  <si>
    <t>Correlations between Diversification Indexes for high and low VIX (High VIX minus Low VIX)</t>
  </si>
  <si>
    <t>World Real Estate</t>
  </si>
  <si>
    <t>Correlations between Diversification Indexes for high and low TED (High TED minus Low TED)</t>
  </si>
  <si>
    <t>World Equity</t>
  </si>
  <si>
    <t xml:space="preserve">World Bond </t>
  </si>
  <si>
    <t>Correlations between Diversification Indexes for Bear and Bull Returns (Bear minus Bull Returns)</t>
  </si>
  <si>
    <t>TED</t>
  </si>
  <si>
    <t>VIX</t>
  </si>
  <si>
    <t>SENT</t>
  </si>
  <si>
    <t>MBASE</t>
  </si>
  <si>
    <t>FEDFUND</t>
  </si>
  <si>
    <t>OIL</t>
  </si>
  <si>
    <t>SUP-CHAIN</t>
  </si>
  <si>
    <t>INTERNET</t>
  </si>
  <si>
    <t>GDP/CAPITA</t>
  </si>
  <si>
    <t>AIR</t>
  </si>
  <si>
    <t>GENDER</t>
  </si>
  <si>
    <t>URBAN-POP</t>
  </si>
  <si>
    <t>REIT</t>
  </si>
  <si>
    <t>ERM</t>
  </si>
  <si>
    <t>Eurozone</t>
  </si>
  <si>
    <t>Country FE</t>
  </si>
  <si>
    <t>Nobs</t>
  </si>
  <si>
    <t>Adj. R2</t>
  </si>
  <si>
    <t>Balanced (1996-2010)</t>
  </si>
  <si>
    <t>Unbalanced (1986-2012)</t>
  </si>
  <si>
    <t xml:space="preserve">Bond </t>
  </si>
  <si>
    <t>1992- ERM crises dummy, 1 for year and 0 for other years</t>
  </si>
  <si>
    <t>2009-10 - Eurozone bond crises dummy, 1 for years and 0 for other years</t>
  </si>
  <si>
    <t>Yes</t>
  </si>
  <si>
    <t>Developed Markets</t>
  </si>
  <si>
    <t>Emerging Markets</t>
  </si>
  <si>
    <t>Balanced (1996-2003)</t>
  </si>
  <si>
    <t>Unbalanced (1986-1999)</t>
  </si>
  <si>
    <t>Balanced (2004-2010)</t>
  </si>
  <si>
    <t>Unbalanced (2000-2012)</t>
  </si>
  <si>
    <t>Sub-Periods 1</t>
  </si>
  <si>
    <t>Sub-Periods 2</t>
  </si>
  <si>
    <t>World Equity Correlation</t>
  </si>
  <si>
    <t>World Bond Correlation</t>
  </si>
  <si>
    <t>World REIT Correlation</t>
  </si>
  <si>
    <t>World Equity Integration</t>
  </si>
  <si>
    <t>World Bond Integration</t>
  </si>
  <si>
    <t>World Real Estate Integration</t>
  </si>
  <si>
    <t>Equity Corr</t>
  </si>
  <si>
    <t>Bond Corr</t>
  </si>
  <si>
    <t>REIT corr</t>
  </si>
  <si>
    <t>Series Name</t>
  </si>
  <si>
    <t>Series Code</t>
  </si>
  <si>
    <t>Country Name</t>
  </si>
  <si>
    <t>Country Code</t>
  </si>
  <si>
    <t>1986 [YR1986]</t>
  </si>
  <si>
    <t>1987 [YR1987]</t>
  </si>
  <si>
    <t>1988 [YR1988]</t>
  </si>
  <si>
    <t>1989 [YR1989]</t>
  </si>
  <si>
    <t>1990 [YR1990]</t>
  </si>
  <si>
    <t>1991 [YR1991]</t>
  </si>
  <si>
    <t>1992 [YR1992]</t>
  </si>
  <si>
    <t>1993 [YR1993]</t>
  </si>
  <si>
    <t>1994 [YR1994]</t>
  </si>
  <si>
    <t>1995 [YR1995]</t>
  </si>
  <si>
    <t>1996 [YR1996]</t>
  </si>
  <si>
    <t>1997 [YR1997]</t>
  </si>
  <si>
    <t>1998 [YR1998]</t>
  </si>
  <si>
    <t>1999 [YR1999]</t>
  </si>
  <si>
    <t>2000 [YR2000]</t>
  </si>
  <si>
    <t>2001 [YR2001]</t>
  </si>
  <si>
    <t>2002 [YR2002]</t>
  </si>
  <si>
    <t>2003 [YR2003]</t>
  </si>
  <si>
    <t>2004 [YR2004]</t>
  </si>
  <si>
    <t>2005 [YR2005]</t>
  </si>
  <si>
    <t>2006 [YR2006]</t>
  </si>
  <si>
    <t>2007 [YR2007]</t>
  </si>
  <si>
    <t>2008 [YR2008]</t>
  </si>
  <si>
    <t>2009 [YR2009]</t>
  </si>
  <si>
    <t>2010 [YR2010]</t>
  </si>
  <si>
    <t>2011 [YR2011]</t>
  </si>
  <si>
    <t>2012 [YR2012]</t>
  </si>
  <si>
    <t>GDP per capita (current US$)</t>
  </si>
  <si>
    <t>NY.GDP.PCAP.CD</t>
  </si>
  <si>
    <t>..</t>
  </si>
  <si>
    <t>ARG</t>
  </si>
  <si>
    <t>AUS</t>
  </si>
  <si>
    <t>AUT</t>
  </si>
  <si>
    <t>BHR</t>
  </si>
  <si>
    <t>BGD</t>
  </si>
  <si>
    <t>BEL</t>
  </si>
  <si>
    <t>BWA</t>
  </si>
  <si>
    <t>BRA</t>
  </si>
  <si>
    <t>BGR</t>
  </si>
  <si>
    <t>CAN</t>
  </si>
  <si>
    <t>CHL</t>
  </si>
  <si>
    <t>CHN</t>
  </si>
  <si>
    <t>COL</t>
  </si>
  <si>
    <t>CIV</t>
  </si>
  <si>
    <t>HRV</t>
  </si>
  <si>
    <t>CYP</t>
  </si>
  <si>
    <t>Czech Republic</t>
  </si>
  <si>
    <t>CZE</t>
  </si>
  <si>
    <t>DNK</t>
  </si>
  <si>
    <t>ECU</t>
  </si>
  <si>
    <t>Egypt, Arab Rep.</t>
  </si>
  <si>
    <t>EGY</t>
  </si>
  <si>
    <t>EST</t>
  </si>
  <si>
    <t>FIN</t>
  </si>
  <si>
    <t>FRA</t>
  </si>
  <si>
    <t>DEU</t>
  </si>
  <si>
    <t>GHA</t>
  </si>
  <si>
    <t>GRC</t>
  </si>
  <si>
    <t>Hong Kong SAR, China</t>
  </si>
  <si>
    <t>HKG</t>
  </si>
  <si>
    <t>HUN</t>
  </si>
  <si>
    <t>ISL</t>
  </si>
  <si>
    <t>IND</t>
  </si>
  <si>
    <t>IDN</t>
  </si>
  <si>
    <t>IRL</t>
  </si>
  <si>
    <t>ISR</t>
  </si>
  <si>
    <t>ITA</t>
  </si>
  <si>
    <t>JAM</t>
  </si>
  <si>
    <t>JPN</t>
  </si>
  <si>
    <t>JOR</t>
  </si>
  <si>
    <t>KAZ</t>
  </si>
  <si>
    <t>KEN</t>
  </si>
  <si>
    <t>Korea, Rep.</t>
  </si>
  <si>
    <t>KOR</t>
  </si>
  <si>
    <t>KWT</t>
  </si>
  <si>
    <t>LVA</t>
  </si>
  <si>
    <t>LBN</t>
  </si>
  <si>
    <t>LTU</t>
  </si>
  <si>
    <t>LUX</t>
  </si>
  <si>
    <t>Macedonia, FYR</t>
  </si>
  <si>
    <t>MKD</t>
  </si>
  <si>
    <t>MYS</t>
  </si>
  <si>
    <t>MLT</t>
  </si>
  <si>
    <t>MUS</t>
  </si>
  <si>
    <t>MEX</t>
  </si>
  <si>
    <t>MNE</t>
  </si>
  <si>
    <t>MAR</t>
  </si>
  <si>
    <t>NAM</t>
  </si>
  <si>
    <t>NLD</t>
  </si>
  <si>
    <t>NZL</t>
  </si>
  <si>
    <t>NGA</t>
  </si>
  <si>
    <t>NOR</t>
  </si>
  <si>
    <t>OMN</t>
  </si>
  <si>
    <t>PAK</t>
  </si>
  <si>
    <t>PAN</t>
  </si>
  <si>
    <t>PER</t>
  </si>
  <si>
    <t>PHL</t>
  </si>
  <si>
    <t>POL</t>
  </si>
  <si>
    <t>PRT</t>
  </si>
  <si>
    <t>QAT</t>
  </si>
  <si>
    <t>ROU</t>
  </si>
  <si>
    <t>Russian Federation</t>
  </si>
  <si>
    <t>RUS</t>
  </si>
  <si>
    <t>SAU</t>
  </si>
  <si>
    <t>SRB</t>
  </si>
  <si>
    <t>SGP</t>
  </si>
  <si>
    <t>Slovak Republic</t>
  </si>
  <si>
    <t>SVK</t>
  </si>
  <si>
    <t>SVN</t>
  </si>
  <si>
    <t>ZAF</t>
  </si>
  <si>
    <t>ESP</t>
  </si>
  <si>
    <t>LKA</t>
  </si>
  <si>
    <t>SWE</t>
  </si>
  <si>
    <t>CHE</t>
  </si>
  <si>
    <t>THA</t>
  </si>
  <si>
    <t>Trinidad and Tobago</t>
  </si>
  <si>
    <t>TTO</t>
  </si>
  <si>
    <t>TUN</t>
  </si>
  <si>
    <t>TUR</t>
  </si>
  <si>
    <t>UKR</t>
  </si>
  <si>
    <t>United Arab Emirates</t>
  </si>
  <si>
    <t>ARE</t>
  </si>
  <si>
    <t>United Kingdom</t>
  </si>
  <si>
    <t>GBR</t>
  </si>
  <si>
    <t>United States</t>
  </si>
  <si>
    <t>USA</t>
  </si>
  <si>
    <t>Venezuela, RB</t>
  </si>
  <si>
    <t>VEN</t>
  </si>
  <si>
    <t>VNM</t>
  </si>
  <si>
    <t>ZMB</t>
  </si>
  <si>
    <t>WORLD</t>
  </si>
  <si>
    <t>Estimate</t>
  </si>
  <si>
    <t>Std.</t>
  </si>
  <si>
    <t>Error</t>
  </si>
  <si>
    <t>t</t>
  </si>
  <si>
    <t>value</t>
  </si>
  <si>
    <t>***</t>
  </si>
  <si>
    <t>*</t>
  </si>
  <si>
    <t>FEDFUNDS</t>
  </si>
  <si>
    <t>Euro</t>
  </si>
  <si>
    <t>US_bond_spread</t>
  </si>
  <si>
    <t>Credit_to_GDP</t>
  </si>
  <si>
    <t>Agg_Fin_Risk</t>
  </si>
  <si>
    <t>Agg_Econ_Risk</t>
  </si>
  <si>
    <t>Agg_Pol_Risk</t>
  </si>
  <si>
    <t>Equity_Liq</t>
  </si>
  <si>
    <t>Life_Exp</t>
  </si>
  <si>
    <t>########################################################################################</t>
  </si>
  <si>
    <t>###############</t>
  </si>
  <si>
    <t>CGR</t>
  </si>
  <si>
    <t>Panel</t>
  </si>
  <si>
    <t>Regressions</t>
  </si>
  <si>
    <t>without</t>
  </si>
  <si>
    <t>the</t>
  </si>
  <si>
    <t>RHS</t>
  </si>
  <si>
    <t>vars</t>
  </si>
  <si>
    <t>###########################</t>
  </si>
  <si>
    <t>Formulas</t>
  </si>
  <si>
    <t>Used:</t>
  </si>
  <si>
    <t>Equity_new</t>
  </si>
  <si>
    <t>&lt;-</t>
  </si>
  <si>
    <t>LHS_div_eq</t>
  </si>
  <si>
    <t>~</t>
  </si>
  <si>
    <t>+</t>
  </si>
  <si>
    <t>Bond_new</t>
  </si>
  <si>
    <t>LHS_div_b</t>
  </si>
  <si>
    <t>Bond_Liq</t>
  </si>
  <si>
    <t>REIT_new</t>
  </si>
  <si>
    <t>LHS_div_r</t>
  </si>
  <si>
    <t>REIT_Liq</t>
  </si>
  <si>
    <t>UNBALANCED</t>
  </si>
  <si>
    <t>REGRESSION</t>
  </si>
  <si>
    <t>RESULTS</t>
  </si>
  <si>
    <t>FOLLOW</t>
  </si>
  <si>
    <t>Equity,</t>
  </si>
  <si>
    <t>Full</t>
  </si>
  <si>
    <t>----------------------------------------------------------------------------------------</t>
  </si>
  <si>
    <t>Oneway</t>
  </si>
  <si>
    <t>(individual)</t>
  </si>
  <si>
    <t>effect</t>
  </si>
  <si>
    <t>Within</t>
  </si>
  <si>
    <t>Model</t>
  </si>
  <si>
    <t>Call:</t>
  </si>
  <si>
    <t>plm::plm(formula</t>
  </si>
  <si>
    <t>=</t>
  </si>
  <si>
    <t>Equity_new,</t>
  </si>
  <si>
    <t>data</t>
  </si>
  <si>
    <t>data_new_equity,</t>
  </si>
  <si>
    <t>subset</t>
  </si>
  <si>
    <t>Country</t>
  </si>
  <si>
    <t>%in%</t>
  </si>
  <si>
    <t>name_country_equity,</t>
  </si>
  <si>
    <t>model</t>
  </si>
  <si>
    <t>within,</t>
  </si>
  <si>
    <t>index</t>
  </si>
  <si>
    <t>c("Country",</t>
  </si>
  <si>
    <t>Year))</t>
  </si>
  <si>
    <t>Unbalanced</t>
  </si>
  <si>
    <t>Panel:</t>
  </si>
  <si>
    <t>n=75,</t>
  </si>
  <si>
    <t>T=1-21,</t>
  </si>
  <si>
    <t>N=1066</t>
  </si>
  <si>
    <t>Residuals</t>
  </si>
  <si>
    <t>:</t>
  </si>
  <si>
    <t>Min.</t>
  </si>
  <si>
    <t>1st</t>
  </si>
  <si>
    <t>Qu.</t>
  </si>
  <si>
    <t>Median</t>
  </si>
  <si>
    <t>3rd</t>
  </si>
  <si>
    <t>Max.</t>
  </si>
  <si>
    <t>test</t>
  </si>
  <si>
    <t>of</t>
  </si>
  <si>
    <t>coefficients:</t>
  </si>
  <si>
    <t>Pr(&gt;|t|)</t>
  </si>
  <si>
    <t>---</t>
  </si>
  <si>
    <t>Signif.</t>
  </si>
  <si>
    <t>codes:</t>
  </si>
  <si>
    <t>‘***’</t>
  </si>
  <si>
    <t>‘**’</t>
  </si>
  <si>
    <t>‘*’</t>
  </si>
  <si>
    <t>‘.’</t>
  </si>
  <si>
    <t>‘</t>
  </si>
  <si>
    <t>’</t>
  </si>
  <si>
    <t>Total</t>
  </si>
  <si>
    <t>Sum</t>
  </si>
  <si>
    <t>Squares:</t>
  </si>
  <si>
    <t>Residual</t>
  </si>
  <si>
    <t>R-Squared:</t>
  </si>
  <si>
    <t>Adj.</t>
  </si>
  <si>
    <t>F-statistic:</t>
  </si>
  <si>
    <t>on</t>
  </si>
  <si>
    <t>and</t>
  </si>
  <si>
    <t>DF,</t>
  </si>
  <si>
    <t>p-value:</t>
  </si>
  <si>
    <t>&lt;</t>
  </si>
  <si>
    <t>Bond,</t>
  </si>
  <si>
    <t>Bond_new,</t>
  </si>
  <si>
    <t>data_new_bond,</t>
  </si>
  <si>
    <t>name_country_bond,</t>
  </si>
  <si>
    <t>n=22,</t>
  </si>
  <si>
    <t>T=10-21,</t>
  </si>
  <si>
    <t>N=409</t>
  </si>
  <si>
    <t>.</t>
  </si>
  <si>
    <t>REIT_new,</t>
  </si>
  <si>
    <t>data_new_REIT,</t>
  </si>
  <si>
    <t>name_country_REIT,</t>
  </si>
  <si>
    <t>n=16,</t>
  </si>
  <si>
    <t>N=199</t>
  </si>
  <si>
    <t>**</t>
  </si>
  <si>
    <t>Pre</t>
  </si>
  <si>
    <t>year_pre_00,</t>
  </si>
  <si>
    <t>n=46,</t>
  </si>
  <si>
    <t>T=2-10,</t>
  </si>
  <si>
    <t>N=393</t>
  </si>
  <si>
    <t>---------------------------------------------------------------------------------------</t>
  </si>
  <si>
    <t>n=20,</t>
  </si>
  <si>
    <t>T=6-10,</t>
  </si>
  <si>
    <t>N=180</t>
  </si>
  <si>
    <t>REIT,</t>
  </si>
  <si>
    <t>n=9,</t>
  </si>
  <si>
    <t>T=3-10,</t>
  </si>
  <si>
    <t>N=67</t>
  </si>
  <si>
    <t>Post</t>
  </si>
  <si>
    <t>year_post_00,</t>
  </si>
  <si>
    <t>T=1-11,</t>
  </si>
  <si>
    <t>N=673</t>
  </si>
  <si>
    <t>--------------------------------------------------------------------------------------</t>
  </si>
  <si>
    <t>T=9-11,</t>
  </si>
  <si>
    <t>N=229</t>
  </si>
  <si>
    <t>N=132</t>
  </si>
  <si>
    <t>full sample results - unbalanced without 4 rhs variables</t>
  </si>
  <si>
    <t>Liquidity</t>
  </si>
  <si>
    <t>full sample results - unbalanced for full set of countries, developed, emerging, and frontier</t>
  </si>
  <si>
    <t>###################################################################################################################</t>
  </si>
  <si>
    <t>NEW</t>
  </si>
  <si>
    <t>REGRESSIONS</t>
  </si>
  <si>
    <t>WITH</t>
  </si>
  <si>
    <t>FRONTIER,</t>
  </si>
  <si>
    <t>EMERGING</t>
  </si>
  <si>
    <t>EQUITY</t>
  </si>
  <si>
    <t>-------------------------------------------------------------------------------------------------------------------</t>
  </si>
  <si>
    <t>form,</t>
  </si>
  <si>
    <t>data_matrix,</t>
  </si>
  <si>
    <t>n=31,</t>
  </si>
  <si>
    <t>T=3-21,</t>
  </si>
  <si>
    <t>N=495</t>
  </si>
  <si>
    <t>Coefficients</t>
  </si>
  <si>
    <t>Dev_PC1</t>
  </si>
  <si>
    <t>------------------------------------------------------------------------------------------------------------------------</t>
  </si>
  <si>
    <t>----------------------------------------------------------------------------------------------------------------------------</t>
  </si>
  <si>
    <t>-------------------------------------------------------------------------------------------------------------------------------</t>
  </si>
  <si>
    <t>Developed</t>
  </si>
  <si>
    <t>--------------------------------------------------------------------------------------------------------------------------------</t>
  </si>
  <si>
    <t>n=19,</t>
  </si>
  <si>
    <t>T=8-21,</t>
  </si>
  <si>
    <t>N=356</t>
  </si>
  <si>
    <t>---------------------------------------------------------------------------------------------------------------------------------</t>
  </si>
  <si>
    <t>Emerging</t>
  </si>
  <si>
    <t>n=4,</t>
  </si>
  <si>
    <t>T=14-21,</t>
  </si>
  <si>
    <t>N=75</t>
  </si>
  <si>
    <t>------------------------------------------------------------------------------------------------------------------------------------</t>
  </si>
  <si>
    <t>Frontier</t>
  </si>
  <si>
    <t>n=8,</t>
  </si>
  <si>
    <t>T=3-20,</t>
  </si>
  <si>
    <t>N=64</t>
  </si>
  <si>
    <t>-----------------------------------------------------------------------------------------------------------------------------------</t>
  </si>
  <si>
    <t>BOND</t>
  </si>
  <si>
    <t>T=11-21,</t>
  </si>
  <si>
    <t>N=307</t>
  </si>
  <si>
    <t>----------------------------------------------------------------------------------------------------------------------------------</t>
  </si>
  <si>
    <t>n=13,</t>
  </si>
  <si>
    <t>N=171</t>
  </si>
  <si>
    <t>All Markets</t>
  </si>
  <si>
    <t>Frontier Markets</t>
  </si>
  <si>
    <t>NEW!</t>
  </si>
  <si>
    <t>for</t>
  </si>
  <si>
    <t>CGR:</t>
  </si>
  <si>
    <t>--------------------------------------------------------------------</t>
  </si>
  <si>
    <t>plm(formula</t>
  </si>
  <si>
    <t>LHS_eq</t>
  </si>
  <si>
    <t>`1992</t>
  </si>
  <si>
    <t>-</t>
  </si>
  <si>
    <t>ERM`</t>
  </si>
  <si>
    <t>`2009-10</t>
  </si>
  <si>
    <t>EUROZONE`</t>
  </si>
  <si>
    <t>indi_pol</t>
  </si>
  <si>
    <t>indi_dev</t>
  </si>
  <si>
    <t>indi_liq_eq,</t>
  </si>
  <si>
    <t>panel_equity,</t>
  </si>
  <si>
    <t>c("country_eq",</t>
  </si>
  <si>
    <t>year_eq))</t>
  </si>
  <si>
    <t>n=88,</t>
  </si>
  <si>
    <t>T=2-21,</t>
  </si>
  <si>
    <t>N=1288</t>
  </si>
  <si>
    <t>Robust</t>
  </si>
  <si>
    <t>Errors</t>
  </si>
  <si>
    <t>indi_liq_eq</t>
  </si>
  <si>
    <t>â€˜***â€™</t>
  </si>
  <si>
    <t>â€˜**â€™</t>
  </si>
  <si>
    <t>â€˜*â€™</t>
  </si>
  <si>
    <t>â€˜.â€™</t>
  </si>
  <si>
    <t>â€˜</t>
  </si>
  <si>
    <t>â€™</t>
  </si>
  <si>
    <t>---------------------------------------------------------------------</t>
  </si>
  <si>
    <t>LHS_b</t>
  </si>
  <si>
    <t>indi_liq_b,</t>
  </si>
  <si>
    <t>panel_bond,</t>
  </si>
  <si>
    <t>c("country_b",</t>
  </si>
  <si>
    <t>year_b))</t>
  </si>
  <si>
    <t>n=25,</t>
  </si>
  <si>
    <t>N=452</t>
  </si>
  <si>
    <t>indi_liq_b</t>
  </si>
  <si>
    <t>LHS_r</t>
  </si>
  <si>
    <t>indi_liq_r,</t>
  </si>
  <si>
    <t>panel_reit,</t>
  </si>
  <si>
    <t>c("country_r",</t>
  </si>
  <si>
    <t>year_r))</t>
  </si>
  <si>
    <t>n=17,</t>
  </si>
  <si>
    <t>N=213</t>
  </si>
  <si>
    <t>indi_liq_r</t>
  </si>
  <si>
    <t>--------------------------------------------------------------------------</t>
  </si>
  <si>
    <t>Balanced</t>
  </si>
  <si>
    <t>Regressions:</t>
  </si>
  <si>
    <t>1996-2010</t>
  </si>
  <si>
    <t>year_equity</t>
  </si>
  <si>
    <t>year_bal,</t>
  </si>
  <si>
    <t>errors</t>
  </si>
  <si>
    <t>----------------------------------------------------------------------------</t>
  </si>
  <si>
    <t>year_b</t>
  </si>
  <si>
    <t>T=1-15,</t>
  </si>
  <si>
    <t>N=337</t>
  </si>
  <si>
    <t>year_r</t>
  </si>
  <si>
    <t>time sub-sample results -a slight variation on T7-9 in paper with country specific data</t>
  </si>
  <si>
    <t>full sample results - a slight variation on T7-9 in paper with country specific data</t>
  </si>
  <si>
    <t>versus</t>
  </si>
  <si>
    <t>------------------------------------------------------------------------------</t>
  </si>
  <si>
    <t>Pre-2000</t>
  </si>
  <si>
    <t>year_eq</t>
  </si>
  <si>
    <t>n=55,</t>
  </si>
  <si>
    <t>N=463</t>
  </si>
  <si>
    <t>Post-2000</t>
  </si>
  <si>
    <t>T=2-11,</t>
  </si>
  <si>
    <t>N=825</t>
  </si>
  <si>
    <t>-----------------------------------------------------------------------------------</t>
  </si>
  <si>
    <t>T=7-10,</t>
  </si>
  <si>
    <t>N=195</t>
  </si>
  <si>
    <t>N=257</t>
  </si>
  <si>
    <t>T=5-10,</t>
  </si>
  <si>
    <t>N=71</t>
  </si>
  <si>
    <t>N=142</t>
  </si>
  <si>
    <t>geographical eg. Developed sub-sample results -a slight variation on T7-9 in paper with country specific data</t>
  </si>
  <si>
    <t>economies</t>
  </si>
  <si>
    <t>-------------------------------------------------------------------------------</t>
  </si>
  <si>
    <t>DEVELOPED</t>
  </si>
  <si>
    <t>COUNTRIES</t>
  </si>
  <si>
    <t>country_eq</t>
  </si>
  <si>
    <t>name_country_eq_dev,</t>
  </si>
  <si>
    <t>n=44,</t>
  </si>
  <si>
    <t>N=712</t>
  </si>
  <si>
    <t>name_country_eq_emerging,</t>
  </si>
  <si>
    <t>N=576</t>
  </si>
  <si>
    <t>----------------------------------------------------------------------</t>
  </si>
  <si>
    <t>country_b</t>
  </si>
  <si>
    <t>name_country_bond_dev,</t>
  </si>
  <si>
    <t>N=436</t>
  </si>
  <si>
    <t>name_country_bond_emerging,</t>
  </si>
  <si>
    <t>n=3,</t>
  </si>
  <si>
    <t>N=16</t>
  </si>
  <si>
    <t>THE</t>
  </si>
  <si>
    <t>LIQUIDITY</t>
  </si>
  <si>
    <t>FACTOR</t>
  </si>
  <si>
    <t>DOESN'T</t>
  </si>
  <si>
    <t>HAVE</t>
  </si>
  <si>
    <t>ENOUGH</t>
  </si>
  <si>
    <t>DATA</t>
  </si>
  <si>
    <t>FOR</t>
  </si>
  <si>
    <t>ECONOMIES</t>
  </si>
  <si>
    <t>country_r</t>
  </si>
  <si>
    <t>name_country_reit_dev,</t>
  </si>
  <si>
    <t>n=15,</t>
  </si>
  <si>
    <t>T=5-21,</t>
  </si>
  <si>
    <t>N=203</t>
  </si>
  <si>
    <t>UNAVAILABLE:</t>
  </si>
  <si>
    <t>TOO</t>
  </si>
  <si>
    <t>MANY</t>
  </si>
  <si>
    <t>MISSING</t>
  </si>
  <si>
    <t>VALUES!</t>
  </si>
  <si>
    <t>TED+J197:PJ197:P206</t>
  </si>
  <si>
    <t>###################################################################################################</t>
  </si>
  <si>
    <t>###</t>
  </si>
  <si>
    <t>model_base_equity</t>
  </si>
  <si>
    <t>model_base_INTERNET_equity</t>
  </si>
  <si>
    <t>model_base_liq_equity</t>
  </si>
  <si>
    <t>model_base_VIX_TED_equity</t>
  </si>
  <si>
    <t>#</t>
  </si>
  <si>
    <t>RHS_econ_risk</t>
  </si>
  <si>
    <t>RHS_fin_risk</t>
  </si>
  <si>
    <t>---------------------------------------------------------------------------------------------------</t>
  </si>
  <si>
    <t>model_base_equity,</t>
  </si>
  <si>
    <t>T=15,</t>
  </si>
  <si>
    <t>year_bal_1,</t>
  </si>
  <si>
    <t>year_bal_2,</t>
  </si>
  <si>
    <t>name_eq_emerging,</t>
  </si>
  <si>
    <t>N=285</t>
  </si>
  <si>
    <t>model_base_liq_equity,</t>
  </si>
  <si>
    <t>time sample  results - a slight variation on T7-9 in paper with country specific data</t>
  </si>
  <si>
    <t>emerging vs developed sample  results - a slight variation on T7-9 in paper with country specific data</t>
  </si>
  <si>
    <t>Sub-Period 2</t>
  </si>
  <si>
    <t>Balanced (2004-2010</t>
  </si>
  <si>
    <t>model_base_DevPC_equity</t>
  </si>
  <si>
    <t>RHS_pol_risk</t>
  </si>
  <si>
    <t>----------------------------------------------------------------------------------------------------</t>
  </si>
  <si>
    <t>-----------------------------------------------------------------------------------------------------</t>
  </si>
  <si>
    <t>-------------------------------------------------------------------------------------------------</t>
  </si>
  <si>
    <t>N=555</t>
  </si>
  <si>
    <t>###########################################################################</t>
  </si>
  <si>
    <t>Michael</t>
  </si>
  <si>
    <t>Brennan</t>
  </si>
  <si>
    <t>World</t>
  </si>
  <si>
    <t>diversification</t>
  </si>
  <si>
    <t>world</t>
  </si>
  <si>
    <t>common</t>
  </si>
  <si>
    <t>factors</t>
  </si>
  <si>
    <t>##########################################################################</t>
  </si>
  <si>
    <t>Avg</t>
  </si>
  <si>
    <t>Factors</t>
  </si>
  <si>
    <t>lm(formula</t>
  </si>
  <si>
    <t>data_ols,</t>
  </si>
  <si>
    <t>na.action</t>
  </si>
  <si>
    <t>na.omit)</t>
  </si>
  <si>
    <t>Residuals:</t>
  </si>
  <si>
    <t>Min</t>
  </si>
  <si>
    <t>1Q</t>
  </si>
  <si>
    <t>3Q</t>
  </si>
  <si>
    <t>Max</t>
  </si>
  <si>
    <t>Coefficients:</t>
  </si>
  <si>
    <t>(Intercept)</t>
  </si>
  <si>
    <t>standard</t>
  </si>
  <si>
    <t>error:</t>
  </si>
  <si>
    <t>degrees</t>
  </si>
  <si>
    <t>freedom</t>
  </si>
  <si>
    <t>(6</t>
  </si>
  <si>
    <t>observations</t>
  </si>
  <si>
    <t>deleted</t>
  </si>
  <si>
    <t>due</t>
  </si>
  <si>
    <t>to</t>
  </si>
  <si>
    <t>missingness)</t>
  </si>
  <si>
    <t>Multiple</t>
  </si>
  <si>
    <t>R-squared:</t>
  </si>
  <si>
    <t>0.9245,</t>
  </si>
  <si>
    <t>Adjusted</t>
  </si>
  <si>
    <t>avg</t>
  </si>
  <si>
    <t>0.9269,</t>
  </si>
  <si>
    <t>0.9338,</t>
  </si>
  <si>
    <t>--------------------------------------------------------------------------------</t>
  </si>
  <si>
    <t>0.9443,</t>
  </si>
  <si>
    <t>0.835,</t>
  </si>
  <si>
    <t>0.9489,</t>
  </si>
  <si>
    <t>Adj-R2</t>
  </si>
  <si>
    <t>------------------------------------------------------------------------</t>
  </si>
  <si>
    <t>N=98</t>
  </si>
  <si>
    <t>N=150</t>
  </si>
  <si>
    <t>N=45</t>
  </si>
  <si>
    <t>-----------------------------------------------------------------------------</t>
  </si>
  <si>
    <t>Frontier:</t>
  </si>
  <si>
    <t>N=120</t>
  </si>
  <si>
    <t>N=56</t>
  </si>
  <si>
    <t>---------------------------------------------------------------------------------</t>
  </si>
  <si>
    <t>N=24</t>
  </si>
  <si>
    <t>-------------------------------------------------------------------------------------</t>
  </si>
  <si>
    <t>N=21</t>
  </si>
  <si>
    <t>equity pre</t>
  </si>
  <si>
    <t>equity</t>
  </si>
  <si>
    <t>pre 20000</t>
  </si>
  <si>
    <t>developed</t>
  </si>
  <si>
    <t>emerging</t>
  </si>
  <si>
    <t>frontier</t>
  </si>
  <si>
    <t>bond</t>
  </si>
  <si>
    <t>reit</t>
  </si>
  <si>
    <t>full</t>
  </si>
  <si>
    <t>Balanced panel regressions</t>
  </si>
  <si>
    <t>mdl,</t>
  </si>
  <si>
    <t>N=1420</t>
  </si>
  <si>
    <t>------------------------------------------------------------------------------------------</t>
  </si>
  <si>
    <t>--------------------------------------------------------------------------------------------</t>
  </si>
  <si>
    <t>----------------------------------------------------------------------------------------------</t>
  </si>
  <si>
    <t>N=639</t>
  </si>
  <si>
    <t>N=354</t>
  </si>
  <si>
    <t>N=427</t>
  </si>
  <si>
    <t>N=451</t>
  </si>
  <si>
    <t>----------------------------------------------------------------------------------------------------------</t>
  </si>
  <si>
    <t>--------------------------------------------------------------------------------------------------------------</t>
  </si>
  <si>
    <t>-----------------------------------------------------------------------------------------------------------------</t>
  </si>
  <si>
    <t>--------------------------------------------------------------------------------------------------------------------</t>
  </si>
  <si>
    <t>pre2000</t>
  </si>
  <si>
    <t>bonds</t>
  </si>
  <si>
    <t>reits</t>
  </si>
  <si>
    <t>New</t>
  </si>
  <si>
    <t>model_base_bond</t>
  </si>
  <si>
    <t>model_base_INTERNET_bond</t>
  </si>
  <si>
    <t>model_base_DevPC1_bond</t>
  </si>
  <si>
    <t>model_base_liq_bond</t>
  </si>
  <si>
    <t>model_base_VIX_TED_bond</t>
  </si>
  <si>
    <t>model_base_bond,</t>
  </si>
  <si>
    <t>data_model_base_bond,</t>
  </si>
  <si>
    <t>T=3-27,</t>
  </si>
  <si>
    <t>N=248</t>
  </si>
  <si>
    <t>####################################################################################################</t>
  </si>
  <si>
    <t>data_model_base_INTERNET_bond,</t>
  </si>
  <si>
    <t>data_model_base_DevPC1_bond,</t>
  </si>
  <si>
    <t>N=417</t>
  </si>
  <si>
    <t>N=196</t>
  </si>
  <si>
    <t>N=221</t>
  </si>
  <si>
    <t>data_model_base_liq_bond,</t>
  </si>
  <si>
    <t>N=533</t>
  </si>
  <si>
    <t>data_model_base_VIX_TED_bond,</t>
  </si>
  <si>
    <t>N=501</t>
  </si>
  <si>
    <t>N=194</t>
  </si>
  <si>
    <t>Agg_Econ_Risk+A120:K127</t>
  </si>
  <si>
    <t>post2000</t>
  </si>
  <si>
    <t>emerging markets</t>
  </si>
  <si>
    <t>NO RESULTS</t>
  </si>
  <si>
    <t>####</t>
  </si>
  <si>
    <t>Specifications</t>
  </si>
  <si>
    <t>######################################</t>
  </si>
  <si>
    <t>################################################################################################</t>
  </si>
  <si>
    <t>#################</t>
  </si>
  <si>
    <t>-----------------------------------------------------------------------------------------------</t>
  </si>
  <si>
    <t>bal_b_model_base,</t>
  </si>
  <si>
    <t>N=300</t>
  </si>
  <si>
    <t>N=160</t>
  </si>
  <si>
    <t>N=140</t>
  </si>
  <si>
    <t>bal_b_model_base_INTERNET,</t>
  </si>
  <si>
    <t>bal_b_model_base_DevPC1,</t>
  </si>
  <si>
    <t>N=225</t>
  </si>
  <si>
    <t>N=105</t>
  </si>
  <si>
    <t>bal_b_model_base_liq,</t>
  </si>
  <si>
    <t>bal_b_model_base_VIX_TED,</t>
  </si>
  <si>
    <t>NO RESULTS?</t>
  </si>
  <si>
    <t>##########################################</t>
  </si>
  <si>
    <t>model_base_REIT</t>
  </si>
  <si>
    <t>model_base_INTERNET_REIT</t>
  </si>
  <si>
    <t>model_base_DevPC1_REIT</t>
  </si>
  <si>
    <t>model_base_liq_REIT</t>
  </si>
  <si>
    <t>model_base_VIX_TED_REIT</t>
  </si>
  <si>
    <t>bal_r_model_base,</t>
  </si>
  <si>
    <t>N=135</t>
  </si>
  <si>
    <t>N=72</t>
  </si>
  <si>
    <t>N=63</t>
  </si>
  <si>
    <t>bal_r_model_base_INTERNET,</t>
  </si>
  <si>
    <t>bal_r_model_base_DevPC1,</t>
  </si>
  <si>
    <t>bal_r_model_base_liq,</t>
  </si>
  <si>
    <t>bal_r_model_base_VIX_TED,</t>
  </si>
  <si>
    <t>no results</t>
  </si>
  <si>
    <t>indiv_liq</t>
  </si>
  <si>
    <t>Financial Risk</t>
  </si>
  <si>
    <t>Economic Risk</t>
  </si>
  <si>
    <t xml:space="preserve">Political </t>
  </si>
  <si>
    <t>Credit to GDP</t>
  </si>
  <si>
    <t>US Bond Spread</t>
  </si>
  <si>
    <t>Political Risk</t>
  </si>
  <si>
    <t>Intercept</t>
  </si>
  <si>
    <t>'***'</t>
  </si>
  <si>
    <t>'**'</t>
  </si>
  <si>
    <t>'*'</t>
  </si>
  <si>
    <t>0.943,</t>
  </si>
  <si>
    <t>Special</t>
  </si>
  <si>
    <t>all</t>
  </si>
  <si>
    <t>assets</t>
  </si>
  <si>
    <t>together</t>
  </si>
  <si>
    <t>All Assets</t>
  </si>
  <si>
    <t>Final</t>
  </si>
  <si>
    <t>Models</t>
  </si>
  <si>
    <t>#############################################################################################</t>
  </si>
  <si>
    <t>Estimation</t>
  </si>
  <si>
    <t>Including</t>
  </si>
  <si>
    <t>Level</t>
  </si>
  <si>
    <t>Internet</t>
  </si>
  <si>
    <t>Usage</t>
  </si>
  <si>
    <t>(per</t>
  </si>
  <si>
    <t>persons)</t>
  </si>
  <si>
    <t>##</t>
  </si>
  <si>
    <t>Panel_Equity_Int_Use</t>
  </si>
  <si>
    <t>ind)</t>
  </si>
  <si>
    <t>n</t>
  </si>
  <si>
    <t>86,</t>
  </si>
  <si>
    <t>T</t>
  </si>
  <si>
    <t>3-21,</t>
  </si>
  <si>
    <t>N</t>
  </si>
  <si>
    <t>Internet_Usage</t>
  </si>
  <si>
    <t>'.'</t>
  </si>
  <si>
    <t>'</t>
  </si>
  <si>
    <t>Panel_Equity_Int_Use_Pre</t>
  </si>
  <si>
    <t>69,</t>
  </si>
  <si>
    <t>1-10,</t>
  </si>
  <si>
    <t>Panel_Equity_Int_Use_Post</t>
  </si>
  <si>
    <t>3-11,</t>
  </si>
  <si>
    <t>Countries</t>
  </si>
  <si>
    <t>Panel_Equity_Int_Use_Dev</t>
  </si>
  <si>
    <t>32,</t>
  </si>
  <si>
    <t>12-21,</t>
  </si>
  <si>
    <t>Panel_Equity_Int_Use_Emerg</t>
  </si>
  <si>
    <t>20,</t>
  </si>
  <si>
    <t>4-21,</t>
  </si>
  <si>
    <t>Panel_Equity_Int_Use_Front</t>
  </si>
  <si>
    <t>34,</t>
  </si>
  <si>
    <t>3-20,</t>
  </si>
  <si>
    <t>Panel_Bond_Int_Use</t>
  </si>
  <si>
    <t>25,</t>
  </si>
  <si>
    <t>1-21,</t>
  </si>
  <si>
    <t>Panel_Bond_Int_Use_Pre</t>
  </si>
  <si>
    <t>7-10,</t>
  </si>
  <si>
    <t>Panel_Bond_Int_Use_Post</t>
  </si>
  <si>
    <t>1-11,</t>
  </si>
  <si>
    <t>Panel_REIT_Int_Use</t>
  </si>
  <si>
    <t>17,</t>
  </si>
  <si>
    <t>Panel_REIT_Int_Use_Pre</t>
  </si>
  <si>
    <t>9,</t>
  </si>
  <si>
    <t>5-10,</t>
  </si>
  <si>
    <t>Panel_REIT_Int_Use_Post</t>
  </si>
  <si>
    <t>##############################################################################################</t>
  </si>
  <si>
    <t>estimation</t>
  </si>
  <si>
    <t>with</t>
  </si>
  <si>
    <t>country</t>
  </si>
  <si>
    <t>level</t>
  </si>
  <si>
    <t>Developmental</t>
  </si>
  <si>
    <t>PC1</t>
  </si>
  <si>
    <t>as</t>
  </si>
  <si>
    <t>explanatory</t>
  </si>
  <si>
    <t>variable</t>
  </si>
  <si>
    <t>Panel_Equity_devpc</t>
  </si>
  <si>
    <t>35,</t>
  </si>
  <si>
    <t>Panel_Equity_devpc_Pre</t>
  </si>
  <si>
    <t>30,</t>
  </si>
  <si>
    <t>2-10,</t>
  </si>
  <si>
    <t>Panel_Equity_devpc_Post</t>
  </si>
  <si>
    <t>Panel_Equity_devpc_Dev</t>
  </si>
  <si>
    <t>13-21,</t>
  </si>
  <si>
    <t>Panel_Equity_devpc_Emerg</t>
  </si>
  <si>
    <t>5,</t>
  </si>
  <si>
    <t>6-21,</t>
  </si>
  <si>
    <t>Panel_Equity_devpc_Front</t>
  </si>
  <si>
    <t>10,</t>
  </si>
  <si>
    <t>Panel_Bond_devpc</t>
  </si>
  <si>
    <t>11-21,</t>
  </si>
  <si>
    <t>Panel_Bond_devpc_Pre</t>
  </si>
  <si>
    <t>15,</t>
  </si>
  <si>
    <t>9-10,</t>
  </si>
  <si>
    <t>Panel_Bond_devpc_Post</t>
  </si>
  <si>
    <t>11,</t>
  </si>
  <si>
    <t>Panel_REIT_devpc</t>
  </si>
  <si>
    <t>13,</t>
  </si>
  <si>
    <t>Panel_REIT_devpc_Pre</t>
  </si>
  <si>
    <t>8,</t>
  </si>
  <si>
    <t>Panel_REIT_devpc_Post</t>
  </si>
  <si>
    <t>among</t>
  </si>
  <si>
    <t>variables</t>
  </si>
  <si>
    <t>Equities</t>
  </si>
  <si>
    <t>Bal_Equity_devpc</t>
  </si>
  <si>
    <t>26,</t>
  </si>
  <si>
    <t>Bal_Equity_devpc_Pre</t>
  </si>
  <si>
    <t>Bal_Equity_devpc_Post</t>
  </si>
  <si>
    <t>7,</t>
  </si>
  <si>
    <t>Bal_Equity_devpc_Dev</t>
  </si>
  <si>
    <t>19,</t>
  </si>
  <si>
    <t>Bal_Equity_devpc_Emerg</t>
  </si>
  <si>
    <t>4,</t>
  </si>
  <si>
    <t>Not</t>
  </si>
  <si>
    <t>Available</t>
  </si>
  <si>
    <t>Bal_Bond_devpc</t>
  </si>
  <si>
    <t>Bal_Bond_devpc_Pre</t>
  </si>
  <si>
    <t>Bal_Bond_devpc_Post</t>
  </si>
  <si>
    <t>REITS</t>
  </si>
  <si>
    <t>Bal_REIT_devpc</t>
  </si>
  <si>
    <t>Bal_REIT_devpc_Pre</t>
  </si>
  <si>
    <t>Bal_REIT_devpc_Post</t>
  </si>
  <si>
    <t>internet</t>
  </si>
  <si>
    <t>usage</t>
  </si>
  <si>
    <t>Bal_Equity_int_use</t>
  </si>
  <si>
    <t>55,</t>
  </si>
  <si>
    <t>Bal_Equity_int_use_Pre</t>
  </si>
  <si>
    <t>Bal_Equity_int_use_Post</t>
  </si>
  <si>
    <t>Bal_Equity_int_use_Dev</t>
  </si>
  <si>
    <t>29,</t>
  </si>
  <si>
    <t>Bal_Equity_int_use_Emerg</t>
  </si>
  <si>
    <t>16,</t>
  </si>
  <si>
    <t>Bal_Bond_int_use</t>
  </si>
  <si>
    <t>Bal_Bond_int_use_Pre</t>
  </si>
  <si>
    <t>Bal_Bond_int_use_Post</t>
  </si>
  <si>
    <t>Bal_REIT_int_use</t>
  </si>
  <si>
    <t>Bal_REIT_int_use_Pre</t>
  </si>
  <si>
    <t>Bal_REIT_int_use_Post</t>
  </si>
  <si>
    <t>DEVPC1</t>
  </si>
  <si>
    <t>Panel A: INTERNET as Developmental Factor</t>
  </si>
  <si>
    <t>Panel B: First Principal Component as Developmental Factor</t>
  </si>
  <si>
    <t>Panel B: INTERNET as Developmental Factor</t>
  </si>
  <si>
    <t>Panel C: INTERNET as Developmental Factor</t>
  </si>
  <si>
    <t>Panel D: First Principal Component as Developmental Factor</t>
  </si>
  <si>
    <t>Panel E: First Principal Component as Developmental Factor</t>
  </si>
  <si>
    <t>Panel F: First Principal Component as Developmental Factor</t>
  </si>
  <si>
    <t>Panel C: First Principal Component as Developmental Factor</t>
  </si>
  <si>
    <t>OLS</t>
  </si>
  <si>
    <t>All</t>
  </si>
  <si>
    <t>Asset</t>
  </si>
  <si>
    <t>Class</t>
  </si>
  <si>
    <t>Average</t>
  </si>
  <si>
    <t>lm_est(Form_world_all,</t>
  </si>
  <si>
    <t>data_world_ols_all)</t>
  </si>
  <si>
    <t>res_sp_12</t>
  </si>
  <si>
    <t>$Australia</t>
  </si>
  <si>
    <t>0.7989,</t>
  </si>
  <si>
    <t>$Belgium</t>
  </si>
  <si>
    <t>0.9607,</t>
  </si>
  <si>
    <t>$Canada</t>
  </si>
  <si>
    <t>0.9744,</t>
  </si>
  <si>
    <t>$France</t>
  </si>
  <si>
    <t>0.978,</t>
  </si>
  <si>
    <t>$Germany</t>
  </si>
  <si>
    <t>0.925,</t>
  </si>
  <si>
    <t>$Italy</t>
  </si>
  <si>
    <t>0.9533,</t>
  </si>
  <si>
    <t>$Japan</t>
  </si>
  <si>
    <t>0.7519,</t>
  </si>
  <si>
    <t>$Netherlands</t>
  </si>
  <si>
    <t>0.9575,</t>
  </si>
  <si>
    <t>$`New</t>
  </si>
  <si>
    <t>Zealand`</t>
  </si>
  <si>
    <t>0.8874,</t>
  </si>
  <si>
    <t>$`South</t>
  </si>
  <si>
    <t>Africa`</t>
  </si>
  <si>
    <t>0.9051,</t>
  </si>
  <si>
    <t>$`United</t>
  </si>
  <si>
    <t>Kingdom`</t>
  </si>
  <si>
    <t>0.9672,</t>
  </si>
  <si>
    <t>States`</t>
  </si>
  <si>
    <t>0.7567,</t>
  </si>
  <si>
    <t xml:space="preserve">Panel A: </t>
  </si>
  <si>
    <t>ECONOMIC</t>
  </si>
  <si>
    <t>FINANCIAL</t>
  </si>
  <si>
    <t>POLITICAL</t>
  </si>
  <si>
    <t xml:space="preserve">Panel B: </t>
  </si>
  <si>
    <t xml:space="preserve">Panel C: </t>
  </si>
  <si>
    <t>Panel B:</t>
  </si>
  <si>
    <t>No Results</t>
  </si>
  <si>
    <r>
      <t>-4.694</t>
    </r>
    <r>
      <rPr>
        <sz val="8"/>
        <color theme="1"/>
        <rFont val="Calibri"/>
        <family val="2"/>
        <scheme val="minor"/>
      </rPr>
      <t> </t>
    </r>
  </si>
  <si>
    <t>Panel A: NO Developmental Factor</t>
  </si>
  <si>
    <t>Sub-Period 1</t>
  </si>
  <si>
    <t>Panel D: NO Developmental Factor</t>
  </si>
  <si>
    <t>Panel E: INTERNET as Developmental Factor</t>
  </si>
  <si>
    <t>Country INTERNET</t>
  </si>
  <si>
    <t>Table 6</t>
  </si>
  <si>
    <t>Correlations of Variables Associated with Diversification Indexes</t>
  </si>
  <si>
    <t>FED</t>
  </si>
  <si>
    <t>NET</t>
  </si>
  <si>
    <t>GDP</t>
  </si>
  <si>
    <t>GEND</t>
  </si>
  <si>
    <t>POP</t>
  </si>
  <si>
    <t>Market_cap_to_GDP</t>
  </si>
  <si>
    <t>Num_public_firms</t>
  </si>
  <si>
    <t>Trade_to_GDP</t>
  </si>
  <si>
    <t>Turnover_Domest_Total</t>
  </si>
  <si>
    <t>SUP-</t>
  </si>
  <si>
    <t>CHAIN</t>
  </si>
  <si>
    <t>NO Developmental Factor</t>
  </si>
  <si>
    <t>INTERNET as Developmental Factor</t>
  </si>
  <si>
    <t>1st PC as Developmental Factor</t>
  </si>
  <si>
    <t>Global INTERNET</t>
  </si>
  <si>
    <t>Global Internet</t>
  </si>
  <si>
    <t>Country Internet</t>
  </si>
  <si>
    <t>POLITICAL, Political Risk is the aggregate of all the respective sub-indexes obtained from the International Country Risk Guide (ICRG), Annual, 1986-2012, From the PRS Group.</t>
  </si>
  <si>
    <t xml:space="preserve">LIQUIDITY Liquidity is obtained for each year and each asset by counting the capitalisation weighted proportional incidence of observed zero daily returns suggested by Lesmond, Ogden, and Trzcinka (1999).,  Annual, 1986-2012, From DataStream. </t>
  </si>
  <si>
    <t>GLOBAL INTERNET,  Percentage of Individual Using the Internet, Aggregate of all countires, Annual, 1986-2012, From World Bank WDI.</t>
  </si>
  <si>
    <t>EDUCATION, Government expenditure on education, total (% of GDP), Annual, 1986-2012, From World Bank WDI.</t>
  </si>
  <si>
    <t>LITERACY, Literacy rate, adult total (% of people ages 15 and above), Annual, 1986-2012, From World Bank WDI.</t>
  </si>
  <si>
    <t>ATM, Automated teller machines (ATMs) (per 100,000 adults), Annual, 1986-2012, From World Bank WDI.</t>
  </si>
  <si>
    <t>EXPECTANCY, Life expectancy at birth, total (years), Annual, 1986-2012, From World Bank WDI.</t>
  </si>
  <si>
    <t>BROADBAND, Fixed broadband subscriptions (per 100 people), Annual, 1986-2012, From World Bank WDI.</t>
  </si>
  <si>
    <t>CELL, Mobile cellular subscriptions (per 100 people), Annual, 1986-2012, From World Bank WDI.</t>
  </si>
  <si>
    <t>SERVERS, Secure Internet servers (per 1 million people), Annual, 1986-2012, From World Bank WDI.</t>
  </si>
  <si>
    <t>ENROLLMENT, School enrollment, secondary (gross), gender parity index (GPI), Annual, 1986-2012, From World Bank WDI.</t>
  </si>
  <si>
    <t>HOSPITAL, hospital beds/1000 people, Annual, 1986-2012, From World Bank WDI.</t>
  </si>
  <si>
    <t>PHYSICIANS, physicians/1000 people, Annual, 1986-2012, From World Bank WDI.</t>
  </si>
  <si>
    <t>MORTALITY, Maternal mortality ratio (modeled estimate, per 100,000 live births), Annual, 1986-2012, From World Bank WDI.</t>
  </si>
  <si>
    <t>RESEARCH, Research and development expenditure (% of GDP), Annual, 1986-2012, From World Bank WDI.</t>
  </si>
  <si>
    <t>INTERNET, Percentage of Individual Using the Internet, Country level , Annual, 1986-2012, From World Bank WDI.</t>
  </si>
  <si>
    <t>DEVPC1, The first Principal Component of a set of 13 individual developmental factors  from World Bank WDI , Annual, 1986-2012, From authors calculations</t>
  </si>
  <si>
    <t xml:space="preserve">TED </t>
  </si>
  <si>
    <t>LIQUIDITY REIT</t>
  </si>
  <si>
    <t>LIQUIDITY BOND</t>
  </si>
  <si>
    <t>LIQUIDITY EQUITY</t>
  </si>
  <si>
    <t>Chaieb, I, V. R. Errunza, and R. Gibson Brandon, 2014, Integration of Sovereign Bonds Markets: Time Variation and Maturity Effects, Swiss Finance Institute Research Paper 14-47.</t>
  </si>
  <si>
    <t>Christoffersen, P. F.; Errunza, V. Jacobs, K., and J. Xisong, 2014, Correlation Dynamics and International Diversification Benefits, International Journal of Forecasting, 30, 807-824.</t>
  </si>
  <si>
    <t>Eun, C. S., Huang, W., and S. Lai, 2008, International Diversification with Large- and Small-Cap Stocks, The Journal of Financial and Quantitative Analysis, 43, 489-523</t>
  </si>
  <si>
    <t>Bekaert, G., and Harvey, C., 1995, Time-Varying World Market Integration, Journal of Finance 50, 403-444.</t>
  </si>
  <si>
    <t>Bekaert, G., Harvey, C., and Ng, A., Ng, 2005, Market Integration and Contagion, Journal of Business 78, 39-69.</t>
  </si>
  <si>
    <t>Bekaert, G., Hodrick, R., and Zhang, X., 2009, International Stock Return Comovements, Vol. LXIV, No. 6. Journal of Finance, 2591 - 2626</t>
  </si>
  <si>
    <t>Berger, D., Pukthuanthong, K., and Yang, J.J., 2011, International Diversification with Frontier Markets, Journal of Financial Economics, 101, 227-242.</t>
  </si>
  <si>
    <t>Cappiello, L., Engle, R.F., Sheppard, K., 2006, Asymmetric dynamics in the correlations of global equity and bond returns, Journal of Financial Econometrics, 4, 537-572.</t>
  </si>
  <si>
    <t>Carrieri, F., Errunza, V., and Hogan, K., 2007, Characterizing World Market Integration Through Time, Journal of Financial and Quantitative Analysis, 42, 915-940.</t>
  </si>
  <si>
    <t>Christofersen, P., Errunza, V., Jacobs, K., and Langlois, H., 2012, Is the Potential for International Diversification Disappearing? A Dynamic Copula Approach. Review of Financial Studies, 25, 3711-3751.</t>
  </si>
  <si>
    <t>Eiling, E and B. Gerard, 2014, Emerging Equity Market Comovements: Trends and Macroeconomic  Fundamentals, Review of Finance, 19, 1543-1585.</t>
  </si>
  <si>
    <t>Errunza, V., K. Hogan, and M.-W. Hung, 2007, Characterizing World Market Integration through Time, Journal of Financial and Quantitative Analysis, 42, 915-940.</t>
  </si>
  <si>
    <t>Goetzmann, W.N., Li, L., and Rouwenhorst, K.G., 2005, Long-term Global Market Correlations. Journal of Business, 78, 1-38.</t>
  </si>
  <si>
    <t>You, L., and Daigler, R. T., 2010, Is international Diversification really Beneficial? Journal of Banking and Finance, 34, 163-173.</t>
  </si>
  <si>
    <t>Bekaert, Geert, Campbell R. Harvey, Christian Lundblad, and Stephan Siegel,“What Segments Equity Markets?,”  Review of Financial Studies, 2011, 24, 3841-3890</t>
  </si>
  <si>
    <t>Bekaert et al, 2011, RFS</t>
  </si>
  <si>
    <t>look at disaggregation of index into components</t>
  </si>
  <si>
    <t>use same measure as ours.</t>
  </si>
  <si>
    <t>Bekaert, Geert, Campbell R. Harvey, Christian Lundblad,b Liquidity and Expected Returns: Lessons from Emerging Markets, Review of Financial Studies, 2007, 20, 1783-1831.</t>
  </si>
  <si>
    <t xml:space="preserve">Bekaert et al, 2007, RFS </t>
  </si>
  <si>
    <t>use similar measure as ours.</t>
  </si>
  <si>
    <t>do not report  relation between internet and market segmentation .just mention that variable was considered.</t>
  </si>
  <si>
    <t>do not report relation but refer to earlier paper.</t>
  </si>
  <si>
    <t>PAPERS CITED IN THE CURRENT VERSION OF PAPER THAT MAY HAVE RELEVANCE FOR EXPLAING WHY</t>
  </si>
  <si>
    <t>ADDITIONAL PAPERS TO BE CITED IN NEW VERSION OF PAPER</t>
  </si>
  <si>
    <t>Chaieb, I, V. R. Errunza, and R. Gibson Brandon, 2014, WP</t>
  </si>
  <si>
    <t>look at similar measure of integration to us in BOND markets only. Uses aggregate political risk like us</t>
  </si>
  <si>
    <t>finds negative relation between bond integration and ERM crises dummy</t>
  </si>
  <si>
    <t>finds negative relation between bond integration and Euro crises dummy</t>
  </si>
  <si>
    <t>finds positive relation between bond integration and Political Risk</t>
  </si>
  <si>
    <t>the relation between bond market integration is negative for some models, negative and significant for another model, positive and insignificant for full model.</t>
  </si>
  <si>
    <t>the relation between bond market integration is positive but insignificant for all models</t>
  </si>
  <si>
    <t>They look at real GDP growth and One of the ICRG sub-indexes is real gdp growth</t>
  </si>
  <si>
    <t>the relation between bond market integration is positive in all models and significant in some models</t>
  </si>
  <si>
    <t xml:space="preserve">look at similar measure of integration to us in BOND markets only. </t>
  </si>
  <si>
    <t>do not report SENT relation in any tables/text</t>
  </si>
  <si>
    <t>they use real interest rate calculated as the difference between the US fed fund rate and the inflation rate and we use FEDFUNDs</t>
  </si>
  <si>
    <t>They use trade/GDP and Current Account as a Percentage of GDP is sub-index of ICRG economic risk</t>
  </si>
  <si>
    <t>the relation between bond market integration is negative for six models, negative and significant for one of these and positive and insignificant for two models.</t>
  </si>
  <si>
    <t>Christofersen, P., Errunza, V., Jacobs, K., and Langlois, H., 2017, Review of Finance, Dynamic Dependence and Diversication
in Corporate Credit</t>
  </si>
  <si>
    <t>DOES NOT TRY AND EXPLAIN RESULTS</t>
  </si>
  <si>
    <t>COMMENT</t>
  </si>
  <si>
    <t>PAPER RELEVANT</t>
  </si>
  <si>
    <t>Eiling, E and B. Gerard, 2014, ROF</t>
  </si>
  <si>
    <t>they report mixed result for the relation between integration and trade: coefficient is positive but only significant for Asian emerging markets but not for other geographical breakouts</t>
  </si>
  <si>
    <t>Baele, L, Geert Bekaert and Koen Inghelbrecht., 2009The Determinants of Stock and Bond Return Comovements, with Geert Bekaert and Koen Inghelbrecht. Review of Financial Studies, Vol. 23, No. 6, 2374-2428</t>
  </si>
  <si>
    <t>MENTIONS INFLATION BUT DOES NOT LOOK AT INDIVIDUAL VARIABLES.</t>
  </si>
  <si>
    <t>DOES NOT LOOK AT INDIVIDUAL FACTORS EXPLAINING INTEGRATION</t>
  </si>
  <si>
    <t>DOES NOT LOOK AT EXPLAINING CORRELATION DYNAMICS</t>
  </si>
  <si>
    <t>DOES LOOK AT STYLE VARIATIONS EG. GROWTH VS VALUE STOCKS, BUT DOES NOT USE ANY OF OUR VARIABLES, NOT DOES IT USE REGRESSION ANALYIS</t>
  </si>
  <si>
    <t>DOES NOT EXPLAIN INTEGRATION, CITE FOR MODELLING OF FRONTIER MARKETS</t>
  </si>
  <si>
    <t>NOT RELEVANT FOR OUR DISCUSSION OF EXPLAINING INTEGRATION/DIVERSIFICATION</t>
  </si>
  <si>
    <t>Carrieri, F., Errunza, V., and Hogan, K., 2007, JFQA</t>
  </si>
  <si>
    <t>uses the same measure as us</t>
  </si>
  <si>
    <t>they US default premium measured by the yield difference between Moody’s Baa- and Aaa- rated</t>
  </si>
  <si>
    <t xml:space="preserve">paper finds positive but insignificant  relation between integration and political risk </t>
  </si>
  <si>
    <t>paper finds positive but generally insignificant relation in a large number of models between integration and trade</t>
  </si>
  <si>
    <t>They look at Public Debt as Proportion of GDP and One of the ICRG sub-indexes is Foreign Debt as proportion of GDP</t>
  </si>
  <si>
    <t>they use private debt to gdp and One of the ICRG sub-indexes is Foreign Debt as proportion of GDP</t>
  </si>
  <si>
    <t>paper finds positive but generally insignificant relation in a large number of models between integration and private debt. One model has negative relation</t>
  </si>
  <si>
    <t>they use default spread in 2 models only and is positive in both and significant in one.</t>
  </si>
  <si>
    <t>they use yield spread which is a spread between yield in domestic 10 year bonds with equivalent US bonds</t>
  </si>
  <si>
    <t>only included in 1 model and is negative  but insignificant in explaining bond market integration.</t>
  </si>
  <si>
    <t>only included in 2 models. Is negative and significant in one and positive but insignificant in other</t>
  </si>
  <si>
    <t>Christofersen, P., Errunza, V., Jacobs, K., and Langlois, H., 2012,rfs</t>
  </si>
  <si>
    <t>looks at tail dependence, does use regression but it is kept very consise.Variable used is US credit spread.</t>
  </si>
  <si>
    <t>looks at tail dependence, does use regression but it is kept very consise.Variable used is 3 month US treasury bill rate</t>
  </si>
  <si>
    <t>looks at tail dependence, does use regression but it is kept very consise.Variable used is difference between VIX and Realized Volatility</t>
  </si>
  <si>
    <t>looks at tail dependence, does use regression but it is kept very consise.Variable used is ratio of the sum of exports and imports of goods and services to GDP whereas we use current account to GDP</t>
  </si>
  <si>
    <t>looks at tail dependence, does use regression but it is kept very consise.Variable used is world real GDP Growth</t>
  </si>
  <si>
    <t>they find insignificant relation - postive in two models and negative in 1 - between tail dependence</t>
  </si>
  <si>
    <t>they find negative and significant relation for 4 models reported</t>
  </si>
  <si>
    <t>they find positive and significant in 3 models and positive in other</t>
  </si>
  <si>
    <t>trade is positive in 2 models, negative in two models but never significant.</t>
  </si>
  <si>
    <t xml:space="preserve">Errunza, V., K. Hogan, and M.-W. Hung, JFQA, 2007, </t>
  </si>
  <si>
    <t>they find it is negative but insignificant.</t>
  </si>
  <si>
    <t>they use size of the trade sector to GDP whereas current account to GDP is part of ICRG data</t>
  </si>
  <si>
    <t>NOT RELEVANT FOR EXPLAINING MOVEMENTS IN DIVERSIFICATION</t>
  </si>
  <si>
    <t>some studies have looked at financial liberalisation dates rather than crises dates….</t>
  </si>
  <si>
    <t>Our Variables</t>
  </si>
  <si>
    <t>Paper that examines similar variable/context</t>
  </si>
  <si>
    <t>Comment</t>
  </si>
  <si>
    <t>Paper Finding</t>
  </si>
  <si>
    <t xml:space="preserve">find positive relation between VIX and equity Mkt Segmentation.  </t>
  </si>
  <si>
    <t>paper uses VIX as we do. Paper set up is similar to ours by looking at global and local county level factors. looks at cross listing and is limited to very few stocks per market.</t>
  </si>
  <si>
    <t>finds mixed and weak relation between bond integration and VIX (going from positive to negative for different models)</t>
  </si>
  <si>
    <t>find positive and significant relation between tail dependence…..is this relevant to us??</t>
  </si>
  <si>
    <t>finds mixed and weak relation between bond integration and US Real Int rate - both plosive and negative but not significant for different models</t>
  </si>
  <si>
    <t>look at correlation and integration (similar to ours); they examine trade to gdp, and current ac to gdp is one of the icrg indexes</t>
  </si>
  <si>
    <t>the relation between equity market integration is mixed for different geographies - negative and significant for emerging market Asia and positive and significant for Asia pacific markets, and insignificant for egg North America</t>
  </si>
  <si>
    <t>They look at exchange rate appreciation and One of the ICRG sub-indexes is exchange rate stability</t>
  </si>
  <si>
    <t xml:space="preserve">finds negative relation between these components (eg. law and order) and equity Mkt Segmentation. </t>
  </si>
  <si>
    <t>paper uses Political Risk as given by ICRG as we do. Paper set up is similar to ours by looking at global and local county level factors. looks at cross listing and is limited to very few stocks per market.</t>
  </si>
  <si>
    <t>paper finds negative and significant  relation between integration and liquidity risk in two models that LR is included</t>
  </si>
  <si>
    <t>do not report relation between liquidity and integration/segmentation</t>
  </si>
  <si>
    <t>does not use PC but suggests the inclusion of a number of the developmental proxies (eg. secondary school enrolment, life expectancy etc)</t>
  </si>
  <si>
    <t>do not report  relation between the developmental variables and market segmentation .just mention that variables were considered.</t>
  </si>
  <si>
    <t xml:space="preserve">PAPERS THAT HAVE LOOKED AT RELATION BETWEEN EG. INTEGRATION AND RHS VARIABLES </t>
  </si>
  <si>
    <t>Geographical Cohorts Equity</t>
  </si>
  <si>
    <t>Carrieri, Fl, I Chaieb, V Errunza, 2013, Do implicit barriers matter for globalization?, The Review of Financial Studies 26 (7), 1694-1739</t>
  </si>
  <si>
    <t>RELEVANT</t>
  </si>
  <si>
    <t>Carrieri, Fl, I Chaieb, V Errunza, RFS, 2013</t>
  </si>
  <si>
    <t>COVID</t>
  </si>
  <si>
    <t>INSTOWN</t>
  </si>
  <si>
    <t>Time based cohorts</t>
  </si>
  <si>
    <t>Pre 2007</t>
  </si>
  <si>
    <t>2007-2012</t>
  </si>
  <si>
    <t>Post 2012</t>
  </si>
  <si>
    <t>Developed Equity</t>
  </si>
  <si>
    <t>Emerging Equity</t>
  </si>
  <si>
    <t>Frontier Equity</t>
  </si>
  <si>
    <t>EUROZONE</t>
  </si>
  <si>
    <t>Financial.Risk</t>
  </si>
  <si>
    <t>liquidity</t>
  </si>
  <si>
    <t>insti_loan</t>
  </si>
  <si>
    <t>Adj. R sq</t>
  </si>
  <si>
    <t>N Obs.</t>
  </si>
  <si>
    <t>***Recession in 2020</t>
  </si>
  <si>
    <t>eq_argentina</t>
  </si>
  <si>
    <t>eq_australia</t>
  </si>
  <si>
    <t>eq_austria</t>
  </si>
  <si>
    <t>eq_bahrain</t>
  </si>
  <si>
    <t>eq_bangladesh</t>
  </si>
  <si>
    <t>eq_belgium</t>
  </si>
  <si>
    <t>eq_bosnia.and.herzegovina</t>
  </si>
  <si>
    <t>eq_botswana</t>
  </si>
  <si>
    <t>eq_brazil</t>
  </si>
  <si>
    <t>eq_bulgaria</t>
  </si>
  <si>
    <t>eq_cambodia</t>
  </si>
  <si>
    <t>eq_canada</t>
  </si>
  <si>
    <t>eq_chad</t>
  </si>
  <si>
    <t>eq_chile</t>
  </si>
  <si>
    <t>eq_china</t>
  </si>
  <si>
    <t>eq_colombia</t>
  </si>
  <si>
    <t>eq_cÙte.d.ivoire</t>
  </si>
  <si>
    <t>eq_croatia</t>
  </si>
  <si>
    <t>eq_cyprus</t>
  </si>
  <si>
    <t>eq_czech.republic</t>
  </si>
  <si>
    <t>eq_denmark</t>
  </si>
  <si>
    <t>eq_ecuador</t>
  </si>
  <si>
    <t>eq_egypt</t>
  </si>
  <si>
    <t>eq_estonia</t>
  </si>
  <si>
    <t>eq_finland</t>
  </si>
  <si>
    <t>eq_france</t>
  </si>
  <si>
    <t>eq_georgia</t>
  </si>
  <si>
    <t>eq_germany</t>
  </si>
  <si>
    <t>eq_ghana</t>
  </si>
  <si>
    <t>eq_greece</t>
  </si>
  <si>
    <t>eq_hong.kong</t>
  </si>
  <si>
    <t>eq_hungary</t>
  </si>
  <si>
    <t>eq_iceland</t>
  </si>
  <si>
    <t>eq_india</t>
  </si>
  <si>
    <t>eq_indonesia</t>
  </si>
  <si>
    <t>eq_iraq</t>
  </si>
  <si>
    <t>eq_ireland</t>
  </si>
  <si>
    <t>eq_israel</t>
  </si>
  <si>
    <t>eq_italy</t>
  </si>
  <si>
    <t>eq_jamaica</t>
  </si>
  <si>
    <t>eq_japan</t>
  </si>
  <si>
    <t>eq_jordan</t>
  </si>
  <si>
    <t>eq_kazakhstan</t>
  </si>
  <si>
    <t>eq_kenya</t>
  </si>
  <si>
    <t>eq_kuwait</t>
  </si>
  <si>
    <t>eq_latvia</t>
  </si>
  <si>
    <t>eq_lebanon</t>
  </si>
  <si>
    <t>eq_lithuania</t>
  </si>
  <si>
    <t>eq_luxembourg</t>
  </si>
  <si>
    <t>eq_macedonia</t>
  </si>
  <si>
    <t>eq_malaysia</t>
  </si>
  <si>
    <t>eq_malta</t>
  </si>
  <si>
    <t>eq_mauritius</t>
  </si>
  <si>
    <t>eq_mexico</t>
  </si>
  <si>
    <t>eq_montenegro</t>
  </si>
  <si>
    <t>eq_morocco</t>
  </si>
  <si>
    <t>eq_namibia</t>
  </si>
  <si>
    <t>eq_netherlands</t>
  </si>
  <si>
    <t>eq_new.zealand</t>
  </si>
  <si>
    <t>eq_nigeria</t>
  </si>
  <si>
    <t>eq_norway</t>
  </si>
  <si>
    <t>eq_oman</t>
  </si>
  <si>
    <t>eq_pakistan</t>
  </si>
  <si>
    <t>eq_palestinian.territories</t>
  </si>
  <si>
    <t>eq_panama</t>
  </si>
  <si>
    <t>eq_peru</t>
  </si>
  <si>
    <t>eq_philippines</t>
  </si>
  <si>
    <t>eq_poland</t>
  </si>
  <si>
    <t>eq_portugal</t>
  </si>
  <si>
    <t>eq_qatar</t>
  </si>
  <si>
    <t>eq_romania</t>
  </si>
  <si>
    <t>eq_russia</t>
  </si>
  <si>
    <t>eq_saudi.arabia</t>
  </si>
  <si>
    <t>eq_serbia</t>
  </si>
  <si>
    <t>eq_singapore</t>
  </si>
  <si>
    <t>eq_slovakia</t>
  </si>
  <si>
    <t>eq_slovenia</t>
  </si>
  <si>
    <t>eq_south.africa</t>
  </si>
  <si>
    <t>eq_south.korea</t>
  </si>
  <si>
    <t>eq_spain</t>
  </si>
  <si>
    <t>eq_sri.lanka</t>
  </si>
  <si>
    <t>eq_sweden</t>
  </si>
  <si>
    <t>eq_switzerland</t>
  </si>
  <si>
    <t>eq_thailand</t>
  </si>
  <si>
    <t>eq_trinidad.and.tobago</t>
  </si>
  <si>
    <t>eq_tunisia</t>
  </si>
  <si>
    <t>eq_turkey</t>
  </si>
  <si>
    <t>eq_uganda</t>
  </si>
  <si>
    <t>eq_ukraine</t>
  </si>
  <si>
    <t>eq_united.arab.emirates</t>
  </si>
  <si>
    <t>eq_uk</t>
  </si>
  <si>
    <t>eq_us</t>
  </si>
  <si>
    <t>eq_venezuela</t>
  </si>
  <si>
    <t>eq_vietnam</t>
  </si>
  <si>
    <t>eq_zambia</t>
  </si>
  <si>
    <t>eq_zimbabwe</t>
  </si>
  <si>
    <t>bd_australia</t>
  </si>
  <si>
    <t>bd_austria</t>
  </si>
  <si>
    <t>bd_belgium</t>
  </si>
  <si>
    <t>bd_canada</t>
  </si>
  <si>
    <t>bd_china</t>
  </si>
  <si>
    <t>bd_czech.rep.</t>
  </si>
  <si>
    <t>bd_denmark</t>
  </si>
  <si>
    <t>bd_finland</t>
  </si>
  <si>
    <t>bd_france</t>
  </si>
  <si>
    <t>bd_germany</t>
  </si>
  <si>
    <t>bd_greece</t>
  </si>
  <si>
    <t>bd_hungary</t>
  </si>
  <si>
    <t>bd_india</t>
  </si>
  <si>
    <t>bd_italy</t>
  </si>
  <si>
    <t>bd_ireland</t>
  </si>
  <si>
    <t>bd_japan</t>
  </si>
  <si>
    <t>bd_mexico</t>
  </si>
  <si>
    <t>bd_netherlands</t>
  </si>
  <si>
    <t>bd_new.zealand</t>
  </si>
  <si>
    <t>bd_norway</t>
  </si>
  <si>
    <t>bd_poland</t>
  </si>
  <si>
    <t>bd_portugal</t>
  </si>
  <si>
    <t>bd_south.africa</t>
  </si>
  <si>
    <t>bd_south.korea</t>
  </si>
  <si>
    <t>bd_spain</t>
  </si>
  <si>
    <t>bd_sweden</t>
  </si>
  <si>
    <t>bd_switzerland</t>
  </si>
  <si>
    <t>bd_uk</t>
  </si>
  <si>
    <t>bd_us</t>
  </si>
  <si>
    <t>rt_australia</t>
  </si>
  <si>
    <t>rt_belgium</t>
  </si>
  <si>
    <t>rt_bulgaria</t>
  </si>
  <si>
    <t>rt_canada</t>
  </si>
  <si>
    <t>rt_france</t>
  </si>
  <si>
    <t>rt_germany</t>
  </si>
  <si>
    <t>rt_greece</t>
  </si>
  <si>
    <t>rt_hong.kong</t>
  </si>
  <si>
    <t>rt_ireland</t>
  </si>
  <si>
    <t>rt_italy</t>
  </si>
  <si>
    <t>rt_japan</t>
  </si>
  <si>
    <t>rt_malaysia</t>
  </si>
  <si>
    <t>rt_mexico</t>
  </si>
  <si>
    <t>rt_netherlands</t>
  </si>
  <si>
    <t>rt_new.zealand</t>
  </si>
  <si>
    <t>rt_portugal</t>
  </si>
  <si>
    <t>rt_singapore</t>
  </si>
  <si>
    <t>rt_south.africa</t>
  </si>
  <si>
    <t>rt_spain</t>
  </si>
  <si>
    <t>rt_turkey</t>
  </si>
  <si>
    <t>rt_uk</t>
  </si>
  <si>
    <t>rt_us</t>
  </si>
  <si>
    <t>Bosnia.and.herzegovina</t>
  </si>
  <si>
    <t>Cambodia</t>
  </si>
  <si>
    <t>Chad</t>
  </si>
  <si>
    <t>Côte.d.ivoire</t>
  </si>
  <si>
    <t>Czech.republic</t>
  </si>
  <si>
    <t>Georgia</t>
  </si>
  <si>
    <t>Iraq</t>
  </si>
  <si>
    <t>Palestinian.territories</t>
  </si>
  <si>
    <t>Uganda</t>
  </si>
  <si>
    <t>Zimbabwe</t>
  </si>
  <si>
    <t>Belguim</t>
  </si>
  <si>
    <t>TED Spread, Percent, Annual, Not Seasonally Adjusted. 1986-2012. From FRED</t>
  </si>
  <si>
    <t>VIX, Annual. 1990-2012. From FRED</t>
  </si>
  <si>
    <t>SENT, Investor sentiment data, Annual, 1986-2010, From Jeffrey Wurgler</t>
  </si>
  <si>
    <t>FEDFUNDS, US FEDERAL FUNDS RATE (MONTHLY AVERAGE), Annual, 1986-2012, From DataStream</t>
  </si>
  <si>
    <t>ECONOMIC, Economic Risk is the aggregate of all the respective sub-indexes of macro factors obtained from the International Country Risk Guide (ICRG), Annual, 1986-2012, From the PRS Group.</t>
  </si>
  <si>
    <t>FINANCIAL, Financial Risk is the aggregate of all the respective financial and exchange rate sub-indexes including obtained from the International Country Risk Guide (ICRG), Annual, 1986-2012, From the PRS Group.</t>
  </si>
  <si>
    <t xml:space="preserve">LIQUIDITY, Liquidity is obtained using the measure suggested by Lesmond, Ogden, and Trzcinka (1999), Annual, 1986-2012, From DataStream. </t>
  </si>
  <si>
    <t xml:space="preserve">INSTOWN, Institutional ownership </t>
  </si>
  <si>
    <t>INTERNET, Percentage of Individual Using the Internet, Country level, Annual, 1986-2012, From World Bank WDI.</t>
  </si>
  <si>
    <t>DEVPC1, The first Principal Component of a set of 13 individual developmental factors  from World Bank WDI , Annual, 1986-2012</t>
  </si>
  <si>
    <t>Real Estate</t>
  </si>
  <si>
    <t>quartersList</t>
  </si>
  <si>
    <t>eq</t>
  </si>
  <si>
    <t>bd</t>
  </si>
  <si>
    <t>rt</t>
  </si>
  <si>
    <t>Equity Diversification</t>
  </si>
  <si>
    <t>Equity Risk</t>
  </si>
  <si>
    <t>Bond Risk</t>
  </si>
  <si>
    <t>Bond Diversity</t>
  </si>
  <si>
    <t>REIT Diversity</t>
  </si>
  <si>
    <t>REIT Risk</t>
  </si>
  <si>
    <t>Diversification</t>
  </si>
  <si>
    <t>Risk</t>
  </si>
  <si>
    <t>Develoed Equity</t>
  </si>
  <si>
    <t>Develoed Bond</t>
  </si>
  <si>
    <t>Emerging Bond</t>
  </si>
  <si>
    <t>Develoed REIT</t>
  </si>
  <si>
    <t>Emerging REIT</t>
  </si>
  <si>
    <t>Aggregate.Economic.Risk</t>
  </si>
  <si>
    <t>Aggregate.Financial.Risk</t>
  </si>
  <si>
    <t>Aggregate.Poliitical.Risk</t>
  </si>
  <si>
    <t>Eig 1</t>
  </si>
  <si>
    <t>Eig 2</t>
  </si>
  <si>
    <t>Eig 3</t>
  </si>
  <si>
    <t>Eig 4</t>
  </si>
  <si>
    <t>Eig 5</t>
  </si>
  <si>
    <t>Eig 6</t>
  </si>
  <si>
    <t>Eig 7</t>
  </si>
  <si>
    <t>Eig 8</t>
  </si>
  <si>
    <t>Eig 9</t>
  </si>
  <si>
    <t>Eig 10</t>
  </si>
  <si>
    <t>Eig 11</t>
  </si>
  <si>
    <t>Eig 12</t>
  </si>
  <si>
    <t>Eig 13</t>
  </si>
  <si>
    <t>Var1</t>
  </si>
  <si>
    <t>PC</t>
  </si>
  <si>
    <t>Uk</t>
  </si>
  <si>
    <t>Us</t>
  </si>
  <si>
    <t/>
  </si>
  <si>
    <t>South.korea</t>
  </si>
  <si>
    <t>Sri.lanka</t>
  </si>
  <si>
    <t>Palestinian Territories</t>
  </si>
  <si>
    <t>Bosnia Herzegovina</t>
  </si>
  <si>
    <t>Value</t>
  </si>
  <si>
    <t>Date</t>
  </si>
  <si>
    <t>2007 - 2012</t>
  </si>
  <si>
    <t>post 2012</t>
  </si>
  <si>
    <t>Equity Diversifcation</t>
  </si>
  <si>
    <t>Equity Returns</t>
  </si>
  <si>
    <t>Bond Diversification</t>
  </si>
  <si>
    <t>Bond Returns</t>
  </si>
  <si>
    <t>Real Estate Diversification</t>
  </si>
  <si>
    <t>REIT Returns</t>
  </si>
  <si>
    <t>COVID - dummy for covid, 1 for 2020 q2 and o for 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</si>
</sst>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0"/>
    <numFmt numFmtId="166" formatCode="m/d/yyyy;@"/>
  </numFmts>
  <fonts count="56" x14ac:knownFonts="1">
    <font>
      <sz val="11"/>
      <color theme="1"/>
      <name val="Calibri"/>
      <family val="2"/>
      <scheme val="minor"/>
    </font>
    <font>
      <i/>
      <sz val="11"/>
      <color theme="1"/>
      <name val="Calibri"/>
      <family val="2"/>
      <scheme val="minor"/>
    </font>
    <font>
      <sz val="10"/>
      <color theme="1" tint="0.499984740745262"/>
      <name val="Arial"/>
      <family val="2"/>
    </font>
    <font>
      <b/>
      <sz val="11"/>
      <color theme="1"/>
      <name val="Calibri"/>
      <family val="2"/>
      <scheme val="minor"/>
    </font>
    <font>
      <sz val="11"/>
      <color theme="1"/>
      <name val="Calibri"/>
      <family val="2"/>
    </font>
    <font>
      <b/>
      <sz val="10"/>
      <name val="Arial"/>
      <family val="2"/>
    </font>
    <font>
      <sz val="9"/>
      <color indexed="81"/>
      <name val="Tahoma"/>
      <family val="2"/>
    </font>
    <font>
      <b/>
      <sz val="9"/>
      <color indexed="81"/>
      <name val="Tahoma"/>
      <family val="2"/>
    </font>
    <font>
      <sz val="11"/>
      <color theme="1"/>
      <name val="Calibri"/>
      <family val="2"/>
      <scheme val="minor"/>
    </font>
    <font>
      <sz val="11"/>
      <color theme="1"/>
      <name val="Calibri"/>
      <family val="2"/>
      <scheme val="minor"/>
    </font>
    <font>
      <sz val="11"/>
      <color rgb="FF000000"/>
      <name val="Calibri"/>
      <family val="2"/>
      <scheme val="minor"/>
    </font>
    <font>
      <sz val="8"/>
      <color theme="1"/>
      <name val="Calibri"/>
      <family val="2"/>
      <scheme val="minor"/>
    </font>
    <font>
      <b/>
      <i/>
      <sz val="11"/>
      <color rgb="FF000000"/>
      <name val="Calibri"/>
      <family val="2"/>
      <scheme val="minor"/>
    </font>
    <font>
      <b/>
      <i/>
      <sz val="11"/>
      <color theme="1"/>
      <name val="Calibri"/>
      <family val="2"/>
      <scheme val="minor"/>
    </font>
    <font>
      <b/>
      <sz val="8"/>
      <color indexed="81"/>
      <name val="Tahoma"/>
      <family val="2"/>
    </font>
    <font>
      <sz val="8"/>
      <color indexed="81"/>
      <name val="Tahoma"/>
      <family val="2"/>
    </font>
    <font>
      <b/>
      <sz val="12"/>
      <color rgb="FF000000"/>
      <name val="Calibri"/>
      <family val="2"/>
      <scheme val="minor"/>
    </font>
    <font>
      <b/>
      <sz val="8"/>
      <color rgb="FF000000"/>
      <name val="Calibri"/>
      <family val="2"/>
      <scheme val="minor"/>
    </font>
    <font>
      <sz val="8"/>
      <color rgb="FF000000"/>
      <name val="Calibri"/>
      <family val="2"/>
      <scheme val="minor"/>
    </font>
    <font>
      <b/>
      <sz val="9"/>
      <color rgb="FF000000"/>
      <name val="Tahoma"/>
      <family val="2"/>
    </font>
    <font>
      <sz val="9"/>
      <color rgb="FF000000"/>
      <name val="Tahoma"/>
      <family val="2"/>
    </font>
    <font>
      <b/>
      <sz val="8"/>
      <color rgb="FF000000"/>
      <name val="Tahoma"/>
      <family val="2"/>
    </font>
    <font>
      <sz val="8"/>
      <color rgb="FF000000"/>
      <name val="Tahoma"/>
      <family val="2"/>
    </font>
    <font>
      <sz val="18"/>
      <name val="Arial"/>
      <family val="2"/>
    </font>
    <font>
      <sz val="7"/>
      <color rgb="FF000000"/>
      <name val="Calibri"/>
      <family val="2"/>
    </font>
    <font>
      <sz val="10"/>
      <color rgb="FF000000"/>
      <name val="Calibri"/>
      <family val="2"/>
    </font>
    <font>
      <b/>
      <sz val="10"/>
      <color rgb="FF000000"/>
      <name val="Calibri"/>
      <family val="2"/>
    </font>
    <font>
      <b/>
      <i/>
      <sz val="10"/>
      <color rgb="FF000000"/>
      <name val="Calibri"/>
      <family val="2"/>
    </font>
    <font>
      <i/>
      <sz val="10"/>
      <color rgb="FF000000"/>
      <name val="Calibri"/>
      <family val="2"/>
    </font>
    <font>
      <i/>
      <sz val="9"/>
      <color rgb="FF000000"/>
      <name val="Cambria"/>
      <family val="1"/>
    </font>
    <font>
      <sz val="9"/>
      <color rgb="FF000000"/>
      <name val="Calibri"/>
      <family val="2"/>
    </font>
    <font>
      <sz val="9"/>
      <color rgb="FF000000"/>
      <name val="Cambria"/>
      <family val="1"/>
    </font>
    <font>
      <b/>
      <sz val="9"/>
      <color rgb="FF000000"/>
      <name val="Cambria"/>
      <family val="1"/>
    </font>
    <font>
      <b/>
      <sz val="9"/>
      <color rgb="FF000000"/>
      <name val="Calibri"/>
      <family val="2"/>
    </font>
    <font>
      <sz val="12"/>
      <color rgb="FF000000"/>
      <name val="Calibri"/>
      <family val="2"/>
    </font>
    <font>
      <sz val="11"/>
      <color rgb="FF000000"/>
      <name val="Calibri"/>
      <family val="2"/>
    </font>
    <font>
      <b/>
      <i/>
      <sz val="12"/>
      <color rgb="FF000000"/>
      <name val="Calibri"/>
      <family val="2"/>
    </font>
    <font>
      <b/>
      <i/>
      <sz val="11"/>
      <color rgb="FF000000"/>
      <name val="Calibri"/>
      <family val="2"/>
    </font>
    <font>
      <i/>
      <sz val="12"/>
      <color rgb="FF000000"/>
      <name val="Calibri"/>
      <family val="2"/>
    </font>
    <font>
      <i/>
      <sz val="11"/>
      <color rgb="FF000000"/>
      <name val="Calibri"/>
      <family val="2"/>
    </font>
    <font>
      <b/>
      <sz val="11"/>
      <color rgb="FF000000"/>
      <name val="Calibri"/>
      <family val="2"/>
    </font>
    <font>
      <b/>
      <sz val="12"/>
      <color theme="1"/>
      <name val="Calibri"/>
      <family val="2"/>
      <scheme val="minor"/>
    </font>
    <font>
      <sz val="12"/>
      <color theme="1"/>
      <name val="Cambria"/>
      <family val="1"/>
    </font>
    <font>
      <i/>
      <sz val="12"/>
      <color theme="1"/>
      <name val="Cambria"/>
      <family val="1"/>
    </font>
    <font>
      <b/>
      <sz val="12"/>
      <color theme="1"/>
      <name val="Cambria"/>
      <family val="1"/>
    </font>
    <font>
      <b/>
      <i/>
      <sz val="12"/>
      <color theme="1"/>
      <name val="Cambria"/>
      <family val="1"/>
    </font>
    <font>
      <b/>
      <sz val="14"/>
      <name val="Calibri"/>
      <family val="2"/>
      <scheme val="minor"/>
    </font>
    <font>
      <sz val="11"/>
      <color rgb="FF000000"/>
      <name val="Consolas"/>
      <family val="2"/>
    </font>
    <font>
      <b/>
      <sz val="9"/>
      <color rgb="FF000000"/>
      <name val="Arial"/>
      <family val="2"/>
    </font>
    <font>
      <sz val="12"/>
      <color rgb="FF000000"/>
      <name val="Cambria"/>
      <family val="1"/>
    </font>
    <font>
      <b/>
      <sz val="12"/>
      <color rgb="FF000000"/>
      <name val="Cambria"/>
      <family val="1"/>
    </font>
    <font>
      <b/>
      <sz val="7"/>
      <color rgb="FF23373B"/>
      <name val="Arial"/>
      <family val="2"/>
    </font>
    <font>
      <sz val="12"/>
      <color rgb="FF000000"/>
      <name val="Calibri"/>
      <family val="2"/>
      <scheme val="minor"/>
    </font>
    <font>
      <b/>
      <sz val="12"/>
      <color rgb="FF000000"/>
      <name val="Arial"/>
      <family val="2"/>
    </font>
    <font>
      <sz val="12"/>
      <color rgb="FF000000"/>
      <name val="Arial"/>
      <family val="2"/>
    </font>
    <font>
      <b/>
      <sz val="8"/>
      <color theme="1"/>
      <name val="Arial"/>
      <family val="2"/>
    </font>
  </fonts>
  <fills count="6">
    <fill>
      <patternFill patternType="none"/>
    </fill>
    <fill>
      <patternFill patternType="gray125"/>
    </fill>
    <fill>
      <patternFill patternType="solid">
        <fgColor rgb="FFFFFF00"/>
        <bgColor indexed="64"/>
      </patternFill>
    </fill>
    <fill>
      <patternFill patternType="solid">
        <fgColor rgb="FFFFFF00"/>
        <bgColor rgb="FF000000"/>
      </patternFill>
    </fill>
    <fill>
      <patternFill patternType="solid">
        <fgColor rgb="FFF8F8F8"/>
        <bgColor rgb="FF000000"/>
      </patternFill>
    </fill>
    <fill>
      <patternFill patternType="solid">
        <fgColor rgb="FFF8F8F8"/>
        <bgColor indexed="64"/>
      </patternFill>
    </fill>
  </fills>
  <borders count="46">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321">
    <xf numFmtId="0" fontId="0" fillId="0" borderId="0" xfId="0"/>
    <xf numFmtId="11" fontId="0" fillId="0" borderId="0" xfId="0" applyNumberFormat="1"/>
    <xf numFmtId="164" fontId="0" fillId="0" borderId="0" xfId="0" applyNumberFormat="1"/>
    <xf numFmtId="0" fontId="0" fillId="0" borderId="0" xfId="0" applyFill="1" applyBorder="1" applyAlignment="1"/>
    <xf numFmtId="0" fontId="0" fillId="0" borderId="0" xfId="0" applyBorder="1"/>
    <xf numFmtId="0" fontId="1" fillId="0" borderId="0" xfId="0" applyFont="1" applyFill="1" applyBorder="1" applyAlignment="1">
      <alignment horizontal="center"/>
    </xf>
    <xf numFmtId="165" fontId="0" fillId="0" borderId="0" xfId="0" applyNumberFormat="1"/>
    <xf numFmtId="0" fontId="2" fillId="0" borderId="0" xfId="0" applyFont="1"/>
    <xf numFmtId="2" fontId="0" fillId="0" borderId="0" xfId="0" applyNumberFormat="1"/>
    <xf numFmtId="0" fontId="3" fillId="0" borderId="0" xfId="0" applyFont="1"/>
    <xf numFmtId="2" fontId="3" fillId="0" borderId="0" xfId="0" applyNumberFormat="1" applyFont="1"/>
    <xf numFmtId="2" fontId="4" fillId="0" borderId="0" xfId="0" applyNumberFormat="1" applyFont="1" applyBorder="1" applyAlignment="1">
      <alignment horizontal="center"/>
    </xf>
    <xf numFmtId="0" fontId="5" fillId="0" borderId="0" xfId="0" applyFont="1"/>
    <xf numFmtId="0" fontId="0" fillId="0" borderId="0" xfId="0" applyAlignment="1">
      <alignment horizontal="center"/>
    </xf>
    <xf numFmtId="0" fontId="0" fillId="0" borderId="0" xfId="0" applyAlignment="1"/>
    <xf numFmtId="1" fontId="0" fillId="0" borderId="0" xfId="0" applyNumberFormat="1"/>
    <xf numFmtId="0" fontId="0" fillId="0" borderId="0" xfId="0" applyAlignment="1">
      <alignment horizontal="center"/>
    </xf>
    <xf numFmtId="0" fontId="0" fillId="0" borderId="0" xfId="0" applyAlignment="1"/>
    <xf numFmtId="0" fontId="8" fillId="0" borderId="0" xfId="0" applyFont="1"/>
    <xf numFmtId="164" fontId="8" fillId="0" borderId="0" xfId="0" applyNumberFormat="1" applyFont="1"/>
    <xf numFmtId="0" fontId="9" fillId="0" borderId="0" xfId="0" applyFont="1"/>
    <xf numFmtId="11" fontId="9" fillId="0" borderId="0" xfId="0" applyNumberFormat="1" applyFont="1"/>
    <xf numFmtId="0" fontId="0" fillId="0" borderId="0" xfId="0" applyAlignment="1">
      <alignment horizontal="center"/>
    </xf>
    <xf numFmtId="0" fontId="0" fillId="0" borderId="0" xfId="0" applyAlignment="1"/>
    <xf numFmtId="164" fontId="9" fillId="0" borderId="0" xfId="0" applyNumberFormat="1" applyFont="1"/>
    <xf numFmtId="0" fontId="10" fillId="0" borderId="0" xfId="0" applyFont="1"/>
    <xf numFmtId="0" fontId="0" fillId="0" borderId="0" xfId="0" applyAlignment="1">
      <alignment horizontal="center"/>
    </xf>
    <xf numFmtId="0" fontId="0" fillId="0" borderId="0" xfId="0" applyAlignment="1"/>
    <xf numFmtId="164" fontId="0" fillId="0" borderId="0" xfId="0" applyNumberFormat="1" applyAlignment="1">
      <alignment horizontal="center"/>
    </xf>
    <xf numFmtId="0" fontId="0" fillId="0" borderId="0" xfId="0" applyAlignment="1">
      <alignment horizontal="center"/>
    </xf>
    <xf numFmtId="0" fontId="0" fillId="0" borderId="0" xfId="0" applyAlignment="1"/>
    <xf numFmtId="0" fontId="0" fillId="0" borderId="0" xfId="0" applyNumberFormat="1"/>
    <xf numFmtId="164" fontId="10" fillId="0" borderId="0" xfId="0" applyNumberFormat="1" applyFont="1"/>
    <xf numFmtId="164" fontId="0" fillId="0" borderId="0" xfId="0" applyNumberFormat="1" applyAlignment="1"/>
    <xf numFmtId="0" fontId="0" fillId="0" borderId="0" xfId="0" applyNumberFormat="1" applyAlignment="1"/>
    <xf numFmtId="0" fontId="10" fillId="0" borderId="0" xfId="0" applyNumberFormat="1" applyFont="1" applyAlignment="1">
      <alignment vertical="center" wrapText="1"/>
    </xf>
    <xf numFmtId="0" fontId="10" fillId="0" borderId="0" xfId="0" applyNumberFormat="1" applyFont="1" applyAlignment="1">
      <alignment vertical="center"/>
    </xf>
    <xf numFmtId="0" fontId="10" fillId="0" borderId="0" xfId="0" applyNumberFormat="1" applyFont="1" applyAlignment="1">
      <alignment horizontal="right" vertical="center"/>
    </xf>
    <xf numFmtId="0" fontId="12" fillId="0" borderId="0" xfId="0" applyNumberFormat="1" applyFont="1" applyAlignment="1">
      <alignment vertical="center"/>
    </xf>
    <xf numFmtId="164" fontId="13" fillId="0" borderId="0" xfId="0" applyNumberFormat="1" applyFont="1" applyAlignment="1"/>
    <xf numFmtId="164" fontId="12" fillId="0" borderId="0" xfId="0" applyNumberFormat="1" applyFont="1" applyAlignment="1">
      <alignment horizontal="right" vertical="center"/>
    </xf>
    <xf numFmtId="164" fontId="12" fillId="0" borderId="0" xfId="0" applyNumberFormat="1" applyFont="1" applyAlignment="1">
      <alignment vertical="center"/>
    </xf>
    <xf numFmtId="164" fontId="10" fillId="0" borderId="0" xfId="0" applyNumberFormat="1" applyFont="1" applyAlignment="1">
      <alignment vertical="center" wrapText="1"/>
    </xf>
    <xf numFmtId="164" fontId="10" fillId="0" borderId="0" xfId="0" applyNumberFormat="1" applyFont="1" applyAlignment="1">
      <alignment horizontal="right" vertical="center"/>
    </xf>
    <xf numFmtId="0" fontId="13" fillId="0" borderId="0" xfId="0" applyFont="1"/>
    <xf numFmtId="164" fontId="13" fillId="0" borderId="0" xfId="0" applyNumberFormat="1" applyFont="1"/>
    <xf numFmtId="0" fontId="13" fillId="0" borderId="0" xfId="0" applyFont="1" applyAlignment="1">
      <alignment horizontal="center"/>
    </xf>
    <xf numFmtId="0" fontId="13" fillId="0" borderId="0" xfId="0" applyFont="1" applyAlignment="1"/>
    <xf numFmtId="11" fontId="13" fillId="0" borderId="0" xfId="0" applyNumberFormat="1" applyFont="1"/>
    <xf numFmtId="0" fontId="0" fillId="0" borderId="0" xfId="0" applyAlignment="1"/>
    <xf numFmtId="0" fontId="0" fillId="0" borderId="0" xfId="0" applyAlignment="1">
      <alignment horizontal="center"/>
    </xf>
    <xf numFmtId="0" fontId="0" fillId="0" borderId="0" xfId="0" applyAlignment="1">
      <alignment horizontal="center" vertical="center"/>
    </xf>
    <xf numFmtId="0" fontId="0" fillId="0" borderId="0" xfId="0" applyAlignment="1"/>
    <xf numFmtId="0" fontId="10" fillId="0" borderId="0" xfId="0" applyNumberFormat="1" applyFont="1" applyAlignment="1">
      <alignment horizontal="center" vertical="center"/>
    </xf>
    <xf numFmtId="0" fontId="16" fillId="0" borderId="0" xfId="0" applyFont="1" applyAlignment="1">
      <alignment horizontal="left" vertical="top"/>
    </xf>
    <xf numFmtId="0" fontId="0" fillId="0" borderId="1" xfId="0" applyBorder="1" applyAlignment="1">
      <alignment vertical="top" wrapText="1"/>
    </xf>
    <xf numFmtId="0" fontId="17" fillId="0" borderId="2" xfId="0" applyFont="1" applyBorder="1" applyAlignment="1">
      <alignment horizontal="justify" vertical="center" wrapText="1"/>
    </xf>
    <xf numFmtId="0" fontId="17" fillId="0" borderId="3" xfId="0" applyFont="1" applyBorder="1" applyAlignment="1">
      <alignment horizontal="justify" vertical="center" wrapText="1"/>
    </xf>
    <xf numFmtId="0" fontId="17" fillId="0" borderId="4" xfId="0" applyFont="1" applyBorder="1" applyAlignment="1">
      <alignment horizontal="justify" vertical="center" wrapText="1"/>
    </xf>
    <xf numFmtId="0" fontId="11" fillId="0" borderId="6" xfId="0" applyFont="1" applyBorder="1" applyAlignment="1">
      <alignment horizontal="justify" vertical="center" wrapText="1"/>
    </xf>
    <xf numFmtId="0" fontId="18" fillId="0" borderId="7" xfId="0" applyFont="1" applyBorder="1" applyAlignment="1">
      <alignment horizontal="justify" vertical="center" wrapText="1"/>
    </xf>
    <xf numFmtId="0" fontId="18" fillId="0" borderId="8" xfId="0" applyFont="1" applyBorder="1" applyAlignment="1">
      <alignment horizontal="justify" vertical="center" wrapText="1"/>
    </xf>
    <xf numFmtId="0" fontId="18" fillId="0" borderId="0" xfId="0" applyFont="1" applyAlignment="1">
      <alignment horizontal="justify" vertical="center" wrapText="1"/>
    </xf>
    <xf numFmtId="0" fontId="11" fillId="0" borderId="0" xfId="0" applyFont="1" applyAlignment="1">
      <alignment horizontal="justify" vertical="center" wrapText="1"/>
    </xf>
    <xf numFmtId="0" fontId="11" fillId="0" borderId="5" xfId="0" applyFont="1" applyBorder="1" applyAlignment="1">
      <alignment horizontal="justify" vertical="center" wrapText="1"/>
    </xf>
    <xf numFmtId="0" fontId="0" fillId="0" borderId="0" xfId="0" applyAlignment="1"/>
    <xf numFmtId="0" fontId="0" fillId="0" borderId="0" xfId="0" applyAlignment="1"/>
    <xf numFmtId="0" fontId="0" fillId="0" borderId="0" xfId="0" applyAlignment="1">
      <alignment vertical="top" wrapText="1"/>
    </xf>
    <xf numFmtId="164" fontId="0" fillId="0" borderId="0" xfId="0" applyNumberFormat="1" applyAlignment="1">
      <alignment vertical="top" wrapText="1"/>
    </xf>
    <xf numFmtId="164" fontId="3" fillId="0" borderId="0" xfId="0" applyNumberFormat="1" applyFont="1" applyAlignment="1">
      <alignment vertical="top" wrapText="1"/>
    </xf>
    <xf numFmtId="164" fontId="13" fillId="0" borderId="0" xfId="0" applyNumberFormat="1" applyFont="1" applyAlignment="1">
      <alignment vertical="top" wrapText="1"/>
    </xf>
    <xf numFmtId="164" fontId="10" fillId="0" borderId="0" xfId="0" applyNumberFormat="1" applyFont="1" applyAlignment="1">
      <alignment vertical="top" wrapText="1"/>
    </xf>
    <xf numFmtId="0" fontId="10" fillId="0" borderId="9" xfId="0" applyFont="1" applyBorder="1" applyAlignment="1">
      <alignment vertical="center"/>
    </xf>
    <xf numFmtId="0" fontId="10" fillId="0" borderId="10" xfId="0" applyFont="1" applyBorder="1" applyAlignment="1">
      <alignment vertical="center"/>
    </xf>
    <xf numFmtId="0" fontId="10" fillId="0" borderId="11" xfId="0" applyFont="1" applyBorder="1" applyAlignment="1">
      <alignment vertical="center"/>
    </xf>
    <xf numFmtId="0" fontId="10" fillId="0" borderId="12" xfId="0" applyFont="1" applyBorder="1" applyAlignment="1">
      <alignment vertical="center"/>
    </xf>
    <xf numFmtId="0" fontId="10" fillId="0" borderId="0" xfId="0" applyFont="1" applyAlignment="1">
      <alignment vertical="center"/>
    </xf>
    <xf numFmtId="0" fontId="10" fillId="0" borderId="13" xfId="0" applyFont="1" applyBorder="1" applyAlignment="1">
      <alignment vertical="center"/>
    </xf>
    <xf numFmtId="0" fontId="10" fillId="0" borderId="0" xfId="0" applyFont="1" applyAlignment="1">
      <alignment horizontal="right" vertical="center"/>
    </xf>
    <xf numFmtId="0" fontId="10" fillId="0" borderId="13" xfId="0" applyFont="1" applyBorder="1" applyAlignment="1">
      <alignment horizontal="right" vertical="center"/>
    </xf>
    <xf numFmtId="0" fontId="12" fillId="0" borderId="12" xfId="0" applyFont="1" applyBorder="1" applyAlignment="1">
      <alignment vertical="center"/>
    </xf>
    <xf numFmtId="0" fontId="12" fillId="0" borderId="0" xfId="0" applyFont="1" applyAlignment="1">
      <alignment horizontal="right" vertical="center"/>
    </xf>
    <xf numFmtId="0" fontId="12" fillId="0" borderId="13" xfId="0" applyFont="1" applyBorder="1" applyAlignment="1">
      <alignment horizontal="right" vertical="center"/>
    </xf>
    <xf numFmtId="0" fontId="12" fillId="0" borderId="13" xfId="0" applyFont="1" applyBorder="1" applyAlignment="1">
      <alignment vertical="center"/>
    </xf>
    <xf numFmtId="0" fontId="10" fillId="0" borderId="14" xfId="0" applyFont="1" applyBorder="1" applyAlignment="1">
      <alignment vertical="center"/>
    </xf>
    <xf numFmtId="0" fontId="10" fillId="0" borderId="15" xfId="0" applyFont="1" applyBorder="1" applyAlignment="1">
      <alignment horizontal="right" vertical="center"/>
    </xf>
    <xf numFmtId="0" fontId="10" fillId="0" borderId="16" xfId="0" applyFont="1" applyBorder="1" applyAlignment="1">
      <alignment vertical="center"/>
    </xf>
    <xf numFmtId="0" fontId="24" fillId="0" borderId="17" xfId="0" applyFont="1" applyBorder="1" applyAlignment="1">
      <alignment horizontal="left" vertical="center" wrapText="1" readingOrder="1"/>
    </xf>
    <xf numFmtId="0" fontId="25" fillId="0" borderId="4" xfId="0" applyFont="1" applyBorder="1" applyAlignment="1">
      <alignment horizontal="left" vertical="center" wrapText="1" readingOrder="1"/>
    </xf>
    <xf numFmtId="0" fontId="25" fillId="0" borderId="0" xfId="0" applyFont="1" applyAlignment="1">
      <alignment horizontal="left" vertical="center" wrapText="1" readingOrder="1"/>
    </xf>
    <xf numFmtId="0" fontId="25" fillId="0" borderId="5" xfId="0" applyFont="1" applyBorder="1" applyAlignment="1">
      <alignment horizontal="left" vertical="center" wrapText="1" readingOrder="1"/>
    </xf>
    <xf numFmtId="0" fontId="26" fillId="0" borderId="4" xfId="0" applyFont="1" applyBorder="1" applyAlignment="1">
      <alignment horizontal="left" vertical="center" wrapText="1" readingOrder="1"/>
    </xf>
    <xf numFmtId="0" fontId="26" fillId="0" borderId="0" xfId="0" applyFont="1" applyAlignment="1">
      <alignment horizontal="left" vertical="center" wrapText="1" readingOrder="1"/>
    </xf>
    <xf numFmtId="0" fontId="26" fillId="0" borderId="5" xfId="0" applyFont="1" applyBorder="1" applyAlignment="1">
      <alignment horizontal="left" vertical="center" wrapText="1" readingOrder="1"/>
    </xf>
    <xf numFmtId="0" fontId="27" fillId="0" borderId="4" xfId="0" applyFont="1" applyBorder="1" applyAlignment="1">
      <alignment horizontal="left" vertical="center" wrapText="1" readingOrder="1"/>
    </xf>
    <xf numFmtId="0" fontId="27" fillId="0" borderId="0" xfId="0" applyFont="1" applyAlignment="1">
      <alignment horizontal="left" vertical="center" wrapText="1" readingOrder="1"/>
    </xf>
    <xf numFmtId="0" fontId="27" fillId="0" borderId="5" xfId="0" applyFont="1" applyBorder="1" applyAlignment="1">
      <alignment horizontal="left" vertical="center" wrapText="1" readingOrder="1"/>
    </xf>
    <xf numFmtId="0" fontId="28" fillId="0" borderId="4" xfId="0" applyFont="1" applyBorder="1" applyAlignment="1">
      <alignment horizontal="left" vertical="center" wrapText="1" readingOrder="1"/>
    </xf>
    <xf numFmtId="0" fontId="23" fillId="0" borderId="0" xfId="0" applyFont="1" applyAlignment="1">
      <alignment vertical="center" wrapText="1"/>
    </xf>
    <xf numFmtId="0" fontId="23" fillId="0" borderId="0" xfId="0" applyFont="1" applyAlignment="1">
      <alignment wrapText="1"/>
    </xf>
    <xf numFmtId="0" fontId="25" fillId="0" borderId="6" xfId="0" applyFont="1" applyBorder="1" applyAlignment="1">
      <alignment horizontal="left" vertical="center" wrapText="1" readingOrder="1"/>
    </xf>
    <xf numFmtId="0" fontId="25" fillId="0" borderId="7" xfId="0" applyFont="1" applyBorder="1" applyAlignment="1">
      <alignment horizontal="left" vertical="center" wrapText="1" readingOrder="1"/>
    </xf>
    <xf numFmtId="0" fontId="25" fillId="0" borderId="8" xfId="0" applyFont="1" applyBorder="1" applyAlignment="1">
      <alignment horizontal="left" vertical="center" wrapText="1" readingOrder="1"/>
    </xf>
    <xf numFmtId="0" fontId="29" fillId="0" borderId="20" xfId="0" applyFont="1" applyBorder="1" applyAlignment="1">
      <alignment horizontal="left" vertical="center" wrapText="1" readingOrder="1"/>
    </xf>
    <xf numFmtId="0" fontId="29" fillId="0" borderId="23" xfId="0" applyFont="1" applyBorder="1" applyAlignment="1">
      <alignment horizontal="left" vertical="center" wrapText="1" readingOrder="1"/>
    </xf>
    <xf numFmtId="0" fontId="30" fillId="0" borderId="24" xfId="0" applyFont="1" applyBorder="1" applyAlignment="1">
      <alignment horizontal="center" wrapText="1" readingOrder="1"/>
    </xf>
    <xf numFmtId="0" fontId="30" fillId="0" borderId="25" xfId="0" applyFont="1" applyBorder="1" applyAlignment="1">
      <alignment horizontal="center" wrapText="1" readingOrder="1"/>
    </xf>
    <xf numFmtId="0" fontId="31" fillId="0" borderId="26" xfId="0" applyFont="1" applyBorder="1" applyAlignment="1">
      <alignment horizontal="center" vertical="center" wrapText="1" readingOrder="1"/>
    </xf>
    <xf numFmtId="0" fontId="31" fillId="0" borderId="27" xfId="0" applyFont="1" applyBorder="1" applyAlignment="1">
      <alignment horizontal="center" vertical="center" wrapText="1" readingOrder="1"/>
    </xf>
    <xf numFmtId="0" fontId="31" fillId="0" borderId="28" xfId="0" applyFont="1" applyBorder="1" applyAlignment="1">
      <alignment horizontal="center" vertical="center" wrapText="1" readingOrder="1"/>
    </xf>
    <xf numFmtId="0" fontId="32" fillId="0" borderId="23" xfId="0" applyFont="1" applyBorder="1" applyAlignment="1">
      <alignment horizontal="center" vertical="center" wrapText="1" readingOrder="1"/>
    </xf>
    <xf numFmtId="0" fontId="31" fillId="0" borderId="24" xfId="0" applyFont="1" applyBorder="1" applyAlignment="1">
      <alignment horizontal="center" vertical="center" wrapText="1" readingOrder="1"/>
    </xf>
    <xf numFmtId="0" fontId="31" fillId="0" borderId="25" xfId="0" applyFont="1" applyBorder="1" applyAlignment="1">
      <alignment horizontal="center" vertical="center" wrapText="1" readingOrder="1"/>
    </xf>
    <xf numFmtId="0" fontId="31" fillId="0" borderId="23" xfId="0" applyFont="1" applyBorder="1" applyAlignment="1">
      <alignment horizontal="center" vertical="center" wrapText="1" readingOrder="1"/>
    </xf>
    <xf numFmtId="0" fontId="32" fillId="0" borderId="29" xfId="0" applyFont="1" applyBorder="1" applyAlignment="1">
      <alignment horizontal="center" vertical="center" wrapText="1" readingOrder="1"/>
    </xf>
    <xf numFmtId="0" fontId="32" fillId="0" borderId="0" xfId="0" applyFont="1" applyAlignment="1">
      <alignment horizontal="center" vertical="center" wrapText="1" readingOrder="1"/>
    </xf>
    <xf numFmtId="0" fontId="32" fillId="0" borderId="30" xfId="0" applyFont="1" applyBorder="1" applyAlignment="1">
      <alignment horizontal="center" vertical="center" wrapText="1" readingOrder="1"/>
    </xf>
    <xf numFmtId="0" fontId="31" fillId="0" borderId="0" xfId="0" applyFont="1" applyAlignment="1">
      <alignment horizontal="center" vertical="center" wrapText="1" readingOrder="1"/>
    </xf>
    <xf numFmtId="0" fontId="31" fillId="0" borderId="30" xfId="0" applyFont="1" applyBorder="1" applyAlignment="1">
      <alignment horizontal="center" vertical="center" wrapText="1" readingOrder="1"/>
    </xf>
    <xf numFmtId="0" fontId="31" fillId="0" borderId="29" xfId="0" applyFont="1" applyBorder="1" applyAlignment="1">
      <alignment horizontal="center" vertical="center" wrapText="1" readingOrder="1"/>
    </xf>
    <xf numFmtId="0" fontId="30" fillId="0" borderId="29" xfId="0" applyFont="1" applyBorder="1" applyAlignment="1">
      <alignment horizontal="left" wrapText="1" readingOrder="1"/>
    </xf>
    <xf numFmtId="0" fontId="30" fillId="0" borderId="30" xfId="0" applyFont="1" applyBorder="1" applyAlignment="1">
      <alignment horizontal="left" wrapText="1" readingOrder="1"/>
    </xf>
    <xf numFmtId="0" fontId="33" fillId="0" borderId="29" xfId="0" applyFont="1" applyBorder="1" applyAlignment="1">
      <alignment horizontal="left" wrapText="1" readingOrder="1"/>
    </xf>
    <xf numFmtId="0" fontId="33" fillId="0" borderId="30" xfId="0" applyFont="1" applyBorder="1" applyAlignment="1">
      <alignment horizontal="left" wrapText="1" readingOrder="1"/>
    </xf>
    <xf numFmtId="0" fontId="32" fillId="0" borderId="26" xfId="0" applyFont="1" applyBorder="1" applyAlignment="1">
      <alignment horizontal="center" vertical="center" wrapText="1" readingOrder="1"/>
    </xf>
    <xf numFmtId="0" fontId="34" fillId="0" borderId="17" xfId="0" applyFont="1" applyBorder="1" applyAlignment="1">
      <alignment horizontal="left" vertical="center" wrapText="1" readingOrder="1"/>
    </xf>
    <xf numFmtId="0" fontId="34" fillId="0" borderId="4" xfId="0" applyFont="1" applyBorder="1" applyAlignment="1">
      <alignment horizontal="left" vertical="center" wrapText="1" readingOrder="1"/>
    </xf>
    <xf numFmtId="0" fontId="35" fillId="0" borderId="0" xfId="0" applyFont="1" applyAlignment="1">
      <alignment horizontal="left" vertical="center" wrapText="1" readingOrder="1"/>
    </xf>
    <xf numFmtId="0" fontId="35" fillId="0" borderId="5" xfId="0" applyFont="1" applyBorder="1" applyAlignment="1">
      <alignment horizontal="left" vertical="center" wrapText="1" readingOrder="1"/>
    </xf>
    <xf numFmtId="0" fontId="36" fillId="0" borderId="4" xfId="0" applyFont="1" applyBorder="1" applyAlignment="1">
      <alignment horizontal="left" vertical="center" wrapText="1" readingOrder="1"/>
    </xf>
    <xf numFmtId="0" fontId="37" fillId="0" borderId="0" xfId="0" applyFont="1" applyAlignment="1">
      <alignment horizontal="left" vertical="center" wrapText="1" readingOrder="1"/>
    </xf>
    <xf numFmtId="0" fontId="37" fillId="0" borderId="5" xfId="0" applyFont="1" applyBorder="1" applyAlignment="1">
      <alignment horizontal="left" vertical="center" wrapText="1" readingOrder="1"/>
    </xf>
    <xf numFmtId="0" fontId="38" fillId="0" borderId="4" xfId="0" applyFont="1" applyBorder="1" applyAlignment="1">
      <alignment horizontal="left" vertical="center" wrapText="1" readingOrder="1"/>
    </xf>
    <xf numFmtId="0" fontId="39" fillId="0" borderId="0" xfId="0" applyFont="1" applyAlignment="1">
      <alignment horizontal="left" vertical="center" wrapText="1" readingOrder="1"/>
    </xf>
    <xf numFmtId="0" fontId="40" fillId="0" borderId="5" xfId="0" applyFont="1" applyBorder="1" applyAlignment="1">
      <alignment horizontal="left" vertical="center" wrapText="1" readingOrder="1"/>
    </xf>
    <xf numFmtId="0" fontId="34" fillId="0" borderId="6" xfId="0" applyFont="1" applyBorder="1" applyAlignment="1">
      <alignment horizontal="left" vertical="center" wrapText="1" readingOrder="1"/>
    </xf>
    <xf numFmtId="0" fontId="35" fillId="0" borderId="7" xfId="0" applyFont="1" applyBorder="1" applyAlignment="1">
      <alignment horizontal="left" vertical="center" wrapText="1" readingOrder="1"/>
    </xf>
    <xf numFmtId="0" fontId="35" fillId="0" borderId="8" xfId="0" applyFont="1" applyBorder="1" applyAlignment="1">
      <alignment horizontal="left" vertical="center" wrapText="1" readingOrder="1"/>
    </xf>
    <xf numFmtId="0" fontId="0" fillId="2" borderId="0" xfId="0" applyFill="1"/>
    <xf numFmtId="166" fontId="0" fillId="0" borderId="0" xfId="0" applyNumberFormat="1"/>
    <xf numFmtId="166" fontId="3" fillId="0" borderId="0" xfId="0" applyNumberFormat="1" applyFont="1"/>
    <xf numFmtId="0" fontId="42" fillId="0" borderId="0" xfId="0" applyFont="1" applyAlignment="1">
      <alignment horizontal="center" vertical="center" wrapText="1"/>
    </xf>
    <xf numFmtId="0" fontId="43" fillId="0" borderId="0" xfId="0" applyFont="1" applyAlignment="1">
      <alignment vertical="center"/>
    </xf>
    <xf numFmtId="0" fontId="42" fillId="0" borderId="12" xfId="0" applyFont="1" applyBorder="1" applyAlignment="1">
      <alignment horizontal="center" vertical="center" wrapText="1"/>
    </xf>
    <xf numFmtId="0" fontId="42" fillId="0" borderId="0" xfId="0" applyFont="1" applyBorder="1" applyAlignment="1">
      <alignment horizontal="center" vertical="center" wrapText="1"/>
    </xf>
    <xf numFmtId="0" fontId="42" fillId="0" borderId="13" xfId="0" applyFont="1" applyBorder="1" applyAlignment="1">
      <alignment horizontal="center" vertical="center" wrapText="1"/>
    </xf>
    <xf numFmtId="0" fontId="0" fillId="0" borderId="13" xfId="0" applyBorder="1"/>
    <xf numFmtId="164" fontId="0" fillId="0" borderId="13" xfId="0" applyNumberFormat="1" applyBorder="1"/>
    <xf numFmtId="0" fontId="0" fillId="0" borderId="16" xfId="0" applyBorder="1"/>
    <xf numFmtId="0" fontId="45" fillId="0" borderId="12" xfId="0" applyFont="1" applyBorder="1" applyAlignment="1">
      <alignment horizontal="center" vertical="center" wrapText="1"/>
    </xf>
    <xf numFmtId="0" fontId="45" fillId="0" borderId="0" xfId="0" applyFont="1" applyBorder="1" applyAlignment="1">
      <alignment horizontal="center" vertical="center" wrapText="1"/>
    </xf>
    <xf numFmtId="0" fontId="45" fillId="0" borderId="13" xfId="0" applyFont="1" applyBorder="1" applyAlignment="1">
      <alignment horizontal="center" vertical="center" wrapText="1"/>
    </xf>
    <xf numFmtId="0" fontId="45" fillId="0" borderId="14" xfId="0" applyFont="1" applyBorder="1" applyAlignment="1">
      <alignment horizontal="center" vertical="center" wrapText="1"/>
    </xf>
    <xf numFmtId="0" fontId="45" fillId="0" borderId="15" xfId="0" applyFont="1" applyBorder="1" applyAlignment="1">
      <alignment horizontal="center" vertical="center" wrapText="1"/>
    </xf>
    <xf numFmtId="0" fontId="43" fillId="0" borderId="0" xfId="0" applyFont="1" applyBorder="1" applyAlignment="1">
      <alignment vertical="center"/>
    </xf>
    <xf numFmtId="0" fontId="13" fillId="0" borderId="13" xfId="0" applyFont="1" applyBorder="1"/>
    <xf numFmtId="0" fontId="45" fillId="0" borderId="16" xfId="0" applyFont="1" applyBorder="1" applyAlignment="1">
      <alignment horizontal="center" vertical="center" wrapText="1"/>
    </xf>
    <xf numFmtId="164" fontId="0" fillId="0" borderId="0" xfId="0" applyNumberFormat="1" applyBorder="1"/>
    <xf numFmtId="1" fontId="10" fillId="0" borderId="0" xfId="0" applyNumberFormat="1" applyFont="1"/>
    <xf numFmtId="0" fontId="47" fillId="0" borderId="0" xfId="0" applyFont="1" applyFill="1" applyAlignment="1">
      <alignment vertical="center"/>
    </xf>
    <xf numFmtId="0" fontId="48" fillId="0" borderId="17" xfId="0" applyFont="1" applyBorder="1" applyAlignment="1">
      <alignment horizontal="center" vertical="center" wrapText="1" readingOrder="1"/>
    </xf>
    <xf numFmtId="0" fontId="48" fillId="0" borderId="18" xfId="0" applyFont="1" applyBorder="1" applyAlignment="1">
      <alignment horizontal="center" vertical="center" wrapText="1" readingOrder="1"/>
    </xf>
    <xf numFmtId="0" fontId="48" fillId="0" borderId="19" xfId="0" applyFont="1" applyBorder="1" applyAlignment="1">
      <alignment horizontal="center" vertical="center" wrapText="1" readingOrder="1"/>
    </xf>
    <xf numFmtId="0" fontId="49" fillId="0" borderId="4" xfId="0" applyFont="1" applyBorder="1" applyAlignment="1">
      <alignment horizontal="center" vertical="center" wrapText="1" readingOrder="1"/>
    </xf>
    <xf numFmtId="0" fontId="49" fillId="0" borderId="0" xfId="0" applyFont="1" applyAlignment="1">
      <alignment horizontal="center" vertical="center" wrapText="1" readingOrder="1"/>
    </xf>
    <xf numFmtId="0" fontId="49" fillId="0" borderId="5" xfId="0" applyFont="1" applyBorder="1" applyAlignment="1">
      <alignment horizontal="center" vertical="center" wrapText="1" readingOrder="1"/>
    </xf>
    <xf numFmtId="0" fontId="50" fillId="0" borderId="6" xfId="0" applyFont="1" applyBorder="1" applyAlignment="1">
      <alignment horizontal="center" vertical="center" wrapText="1" readingOrder="1"/>
    </xf>
    <xf numFmtId="164" fontId="44" fillId="0" borderId="0" xfId="0" applyNumberFormat="1" applyFont="1" applyAlignment="1">
      <alignment horizontal="center" vertical="center" wrapText="1"/>
    </xf>
    <xf numFmtId="0" fontId="50" fillId="0" borderId="7" xfId="0" applyFont="1" applyBorder="1" applyAlignment="1">
      <alignment horizontal="center" vertical="center" wrapText="1" readingOrder="1"/>
    </xf>
    <xf numFmtId="0" fontId="50" fillId="0" borderId="8" xfId="0" applyFont="1" applyBorder="1" applyAlignment="1">
      <alignment horizontal="center" vertical="center" wrapText="1" readingOrder="1"/>
    </xf>
    <xf numFmtId="164" fontId="42" fillId="0" borderId="0" xfId="0" applyNumberFormat="1" applyFont="1" applyAlignment="1">
      <alignment horizontal="center" vertical="center" wrapText="1"/>
    </xf>
    <xf numFmtId="0" fontId="44" fillId="0" borderId="0" xfId="0" applyFont="1" applyAlignment="1">
      <alignment horizontal="center" vertical="center" wrapText="1"/>
    </xf>
    <xf numFmtId="164" fontId="49" fillId="0" borderId="4" xfId="0" applyNumberFormat="1" applyFont="1" applyBorder="1" applyAlignment="1">
      <alignment horizontal="center" vertical="center" wrapText="1" readingOrder="1"/>
    </xf>
    <xf numFmtId="164" fontId="49" fillId="0" borderId="0" xfId="0" applyNumberFormat="1" applyFont="1" applyAlignment="1">
      <alignment horizontal="center" vertical="center" wrapText="1" readingOrder="1"/>
    </xf>
    <xf numFmtId="164" fontId="49" fillId="0" borderId="5" xfId="0" applyNumberFormat="1" applyFont="1" applyBorder="1" applyAlignment="1">
      <alignment horizontal="center" vertical="center" wrapText="1" readingOrder="1"/>
    </xf>
    <xf numFmtId="164" fontId="50" fillId="0" borderId="6" xfId="0" applyNumberFormat="1" applyFont="1" applyBorder="1" applyAlignment="1">
      <alignment horizontal="center" vertical="center" wrapText="1" readingOrder="1"/>
    </xf>
    <xf numFmtId="164" fontId="50" fillId="0" borderId="7" xfId="0" applyNumberFormat="1" applyFont="1" applyBorder="1" applyAlignment="1">
      <alignment horizontal="center" vertical="center" wrapText="1" readingOrder="1"/>
    </xf>
    <xf numFmtId="164" fontId="50" fillId="0" borderId="8" xfId="0" applyNumberFormat="1" applyFont="1" applyBorder="1" applyAlignment="1">
      <alignment horizontal="center" vertical="center" wrapText="1" readingOrder="1"/>
    </xf>
    <xf numFmtId="164" fontId="50" fillId="0" borderId="4" xfId="0" applyNumberFormat="1" applyFont="1" applyBorder="1" applyAlignment="1">
      <alignment horizontal="center" vertical="center" wrapText="1" readingOrder="1"/>
    </xf>
    <xf numFmtId="164" fontId="50" fillId="0" borderId="0" xfId="0" applyNumberFormat="1" applyFont="1" applyAlignment="1">
      <alignment horizontal="center" vertical="center" wrapText="1" readingOrder="1"/>
    </xf>
    <xf numFmtId="164" fontId="50" fillId="0" borderId="5" xfId="0" applyNumberFormat="1" applyFont="1" applyBorder="1" applyAlignment="1">
      <alignment horizontal="center" vertical="center" wrapText="1" readingOrder="1"/>
    </xf>
    <xf numFmtId="0" fontId="51" fillId="0" borderId="31" xfId="0" applyFont="1" applyFill="1" applyBorder="1" applyAlignment="1">
      <alignment horizontal="left" vertical="center" readingOrder="1"/>
    </xf>
    <xf numFmtId="0" fontId="51" fillId="0" borderId="32" xfId="0" applyFont="1" applyFill="1" applyBorder="1" applyAlignment="1">
      <alignment horizontal="left" vertical="center" readingOrder="1"/>
    </xf>
    <xf numFmtId="0" fontId="51" fillId="0" borderId="33" xfId="0" applyFont="1" applyFill="1" applyBorder="1" applyAlignment="1">
      <alignment horizontal="left" vertical="center" readingOrder="1"/>
    </xf>
    <xf numFmtId="0" fontId="51" fillId="0" borderId="34" xfId="0" applyFont="1" applyFill="1" applyBorder="1" applyAlignment="1">
      <alignment horizontal="left" vertical="center" readingOrder="1"/>
    </xf>
    <xf numFmtId="0" fontId="51" fillId="0" borderId="35" xfId="0" applyFont="1" applyFill="1" applyBorder="1" applyAlignment="1">
      <alignment horizontal="left" vertical="center" readingOrder="1"/>
    </xf>
    <xf numFmtId="0" fontId="0" fillId="0" borderId="0" xfId="0" applyFill="1" applyAlignment="1"/>
    <xf numFmtId="0" fontId="10" fillId="0" borderId="0" xfId="0" applyFont="1" applyFill="1" applyAlignment="1"/>
    <xf numFmtId="0" fontId="0" fillId="0" borderId="0" xfId="0" applyFill="1" applyAlignment="1">
      <alignment horizontal="center"/>
    </xf>
    <xf numFmtId="0" fontId="0" fillId="0" borderId="0" xfId="0" applyFill="1" applyAlignment="1">
      <alignment horizontal="left"/>
    </xf>
    <xf numFmtId="0" fontId="0" fillId="0" borderId="0" xfId="0" applyAlignment="1">
      <alignment horizontal="center" vertical="center"/>
    </xf>
    <xf numFmtId="0" fontId="30" fillId="0" borderId="24" xfId="0" applyFont="1" applyBorder="1" applyAlignment="1">
      <alignment horizontal="center" wrapText="1" readingOrder="1"/>
    </xf>
    <xf numFmtId="0" fontId="30" fillId="0" borderId="25" xfId="0" applyFont="1" applyBorder="1" applyAlignment="1">
      <alignment horizontal="center" wrapText="1" readingOrder="1"/>
    </xf>
    <xf numFmtId="0" fontId="52" fillId="0" borderId="0" xfId="0" applyFont="1"/>
    <xf numFmtId="166" fontId="52" fillId="0" borderId="0" xfId="0" applyNumberFormat="1" applyFont="1"/>
    <xf numFmtId="0" fontId="47" fillId="0" borderId="0" xfId="0" applyFont="1" applyAlignment="1">
      <alignment vertical="center"/>
    </xf>
    <xf numFmtId="0" fontId="47" fillId="0" borderId="0" xfId="0" applyFont="1"/>
    <xf numFmtId="0" fontId="52" fillId="3" borderId="0" xfId="0" applyFont="1" applyFill="1"/>
    <xf numFmtId="0" fontId="47" fillId="4" borderId="0" xfId="0" applyFont="1" applyFill="1" applyAlignment="1">
      <alignment vertical="center"/>
    </xf>
    <xf numFmtId="0" fontId="47" fillId="5" borderId="0" xfId="0" applyFont="1" applyFill="1" applyAlignment="1">
      <alignment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4" xfId="0" applyBorder="1"/>
    <xf numFmtId="0" fontId="0" fillId="0" borderId="15" xfId="0" applyBorder="1"/>
    <xf numFmtId="0" fontId="54" fillId="0" borderId="17" xfId="0" applyFont="1" applyBorder="1" applyAlignment="1">
      <alignment horizontal="center" vertical="center" wrapText="1" readingOrder="1"/>
    </xf>
    <xf numFmtId="0" fontId="54" fillId="0" borderId="18" xfId="0" applyFont="1" applyBorder="1" applyAlignment="1">
      <alignment horizontal="center" vertical="center" wrapText="1" readingOrder="1"/>
    </xf>
    <xf numFmtId="0" fontId="54" fillId="0" borderId="19" xfId="0" applyFont="1" applyBorder="1" applyAlignment="1">
      <alignment horizontal="center" vertical="center" wrapText="1" readingOrder="1"/>
    </xf>
    <xf numFmtId="0" fontId="54" fillId="0" borderId="4" xfId="0" applyFont="1" applyBorder="1" applyAlignment="1">
      <alignment horizontal="center" vertical="center" wrapText="1" readingOrder="1"/>
    </xf>
    <xf numFmtId="0" fontId="54" fillId="0" borderId="0" xfId="0" applyFont="1" applyAlignment="1">
      <alignment horizontal="center" vertical="center" wrapText="1" readingOrder="1"/>
    </xf>
    <xf numFmtId="0" fontId="54" fillId="0" borderId="5" xfId="0" applyFont="1" applyBorder="1" applyAlignment="1">
      <alignment horizontal="center" vertical="center" wrapText="1" readingOrder="1"/>
    </xf>
    <xf numFmtId="0" fontId="43" fillId="0" borderId="36" xfId="0" applyFont="1" applyBorder="1" applyAlignment="1">
      <alignment vertical="center"/>
    </xf>
    <xf numFmtId="0" fontId="43" fillId="0" borderId="40" xfId="0" applyFont="1" applyBorder="1" applyAlignment="1">
      <alignment vertical="center"/>
    </xf>
    <xf numFmtId="0" fontId="0" fillId="0" borderId="41" xfId="0" applyBorder="1" applyAlignment="1">
      <alignment horizontal="center"/>
    </xf>
    <xf numFmtId="0" fontId="0" fillId="0" borderId="42" xfId="0" applyBorder="1" applyAlignment="1">
      <alignment horizontal="center"/>
    </xf>
    <xf numFmtId="0" fontId="42" fillId="0" borderId="43" xfId="0" applyFont="1" applyBorder="1" applyAlignment="1">
      <alignment horizontal="center" vertical="center" wrapText="1"/>
    </xf>
    <xf numFmtId="0" fontId="42" fillId="0" borderId="44" xfId="0" applyFont="1" applyBorder="1" applyAlignment="1">
      <alignment horizontal="center" vertical="center"/>
    </xf>
    <xf numFmtId="0" fontId="42" fillId="0" borderId="45" xfId="0" applyFont="1" applyBorder="1" applyAlignment="1">
      <alignment horizontal="center" vertical="center"/>
    </xf>
    <xf numFmtId="0" fontId="42" fillId="0" borderId="43" xfId="0" applyFont="1" applyBorder="1" applyAlignment="1">
      <alignment horizontal="center" vertical="center"/>
    </xf>
    <xf numFmtId="0" fontId="44" fillId="0" borderId="40" xfId="0" applyFont="1" applyBorder="1" applyAlignment="1">
      <alignment horizontal="center" vertical="center" wrapText="1"/>
    </xf>
    <xf numFmtId="0" fontId="42" fillId="0" borderId="41" xfId="0" applyFont="1" applyBorder="1" applyAlignment="1">
      <alignment horizontal="center" vertical="center" wrapText="1"/>
    </xf>
    <xf numFmtId="0" fontId="42" fillId="0" borderId="42" xfId="0" applyFont="1" applyBorder="1" applyAlignment="1">
      <alignment horizontal="center" vertical="center" wrapText="1"/>
    </xf>
    <xf numFmtId="0" fontId="42" fillId="0" borderId="40" xfId="0" applyFont="1" applyBorder="1" applyAlignment="1">
      <alignment horizontal="center" vertical="center" wrapText="1"/>
    </xf>
    <xf numFmtId="0" fontId="44" fillId="0" borderId="43"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5" xfId="0" applyFont="1" applyBorder="1" applyAlignment="1">
      <alignment horizontal="center" vertical="center" wrapText="1"/>
    </xf>
    <xf numFmtId="0" fontId="41" fillId="0" borderId="0" xfId="0" applyFont="1"/>
    <xf numFmtId="0" fontId="0" fillId="0" borderId="40" xfId="0" applyBorder="1"/>
    <xf numFmtId="0" fontId="0" fillId="0" borderId="41" xfId="0" applyBorder="1"/>
    <xf numFmtId="0" fontId="0" fillId="0" borderId="42" xfId="0" applyBorder="1"/>
    <xf numFmtId="0" fontId="41" fillId="0" borderId="43" xfId="0" applyFont="1" applyBorder="1"/>
    <xf numFmtId="0" fontId="41" fillId="0" borderId="44" xfId="0" applyFont="1" applyBorder="1"/>
    <xf numFmtId="0" fontId="41" fillId="0" borderId="45" xfId="0" applyFont="1" applyBorder="1"/>
    <xf numFmtId="0" fontId="44" fillId="0" borderId="36" xfId="0" applyFont="1" applyBorder="1" applyAlignment="1">
      <alignment horizontal="center" vertical="center" wrapText="1"/>
    </xf>
    <xf numFmtId="0" fontId="42" fillId="0" borderId="37" xfId="0" applyFont="1" applyBorder="1" applyAlignment="1">
      <alignment horizontal="center" vertical="center" wrapText="1"/>
    </xf>
    <xf numFmtId="0" fontId="42" fillId="0" borderId="38" xfId="0" applyFont="1" applyBorder="1" applyAlignment="1">
      <alignment horizontal="center" vertical="center" wrapText="1"/>
    </xf>
    <xf numFmtId="0" fontId="42" fillId="0" borderId="36" xfId="0" applyFont="1" applyBorder="1" applyAlignment="1">
      <alignment horizontal="center" vertical="center" wrapText="1"/>
    </xf>
    <xf numFmtId="0" fontId="42" fillId="0" borderId="44" xfId="0" applyFont="1" applyBorder="1" applyAlignment="1">
      <alignment horizontal="center" vertical="center" wrapText="1"/>
    </xf>
    <xf numFmtId="0" fontId="42" fillId="0" borderId="45" xfId="0" applyFont="1" applyBorder="1" applyAlignment="1">
      <alignment horizontal="center" vertical="center" wrapText="1"/>
    </xf>
    <xf numFmtId="164" fontId="31" fillId="0" borderId="24" xfId="0" applyNumberFormat="1" applyFont="1" applyBorder="1" applyAlignment="1">
      <alignment horizontal="center" vertical="center" wrapText="1" readingOrder="1"/>
    </xf>
    <xf numFmtId="164" fontId="31" fillId="0" borderId="25" xfId="0" applyNumberFormat="1" applyFont="1" applyBorder="1" applyAlignment="1">
      <alignment horizontal="center" vertical="center" wrapText="1" readingOrder="1"/>
    </xf>
    <xf numFmtId="164" fontId="31" fillId="0" borderId="23" xfId="0" applyNumberFormat="1" applyFont="1" applyBorder="1" applyAlignment="1">
      <alignment horizontal="center" vertical="center" wrapText="1" readingOrder="1"/>
    </xf>
    <xf numFmtId="164" fontId="32" fillId="0" borderId="0" xfId="0" applyNumberFormat="1" applyFont="1" applyAlignment="1">
      <alignment horizontal="center" vertical="center" wrapText="1" readingOrder="1"/>
    </xf>
    <xf numFmtId="164" fontId="32" fillId="0" borderId="30" xfId="0" applyNumberFormat="1" applyFont="1" applyBorder="1" applyAlignment="1">
      <alignment horizontal="center" vertical="center" wrapText="1" readingOrder="1"/>
    </xf>
    <xf numFmtId="164" fontId="32" fillId="0" borderId="29" xfId="0" applyNumberFormat="1" applyFont="1" applyBorder="1" applyAlignment="1">
      <alignment horizontal="center" vertical="center" wrapText="1" readingOrder="1"/>
    </xf>
    <xf numFmtId="164" fontId="31" fillId="0" borderId="0" xfId="0" applyNumberFormat="1" applyFont="1" applyAlignment="1">
      <alignment horizontal="center" vertical="center" wrapText="1" readingOrder="1"/>
    </xf>
    <xf numFmtId="164" fontId="31" fillId="0" borderId="30" xfId="0" applyNumberFormat="1" applyFont="1" applyBorder="1" applyAlignment="1">
      <alignment horizontal="center" vertical="center" wrapText="1" readingOrder="1"/>
    </xf>
    <xf numFmtId="164" fontId="31" fillId="0" borderId="29" xfId="0" applyNumberFormat="1" applyFont="1" applyBorder="1" applyAlignment="1">
      <alignment horizontal="center" vertical="center" wrapText="1" readingOrder="1"/>
    </xf>
    <xf numFmtId="164" fontId="30" fillId="0" borderId="29" xfId="0" applyNumberFormat="1" applyFont="1" applyBorder="1" applyAlignment="1">
      <alignment horizontal="left" wrapText="1" readingOrder="1"/>
    </xf>
    <xf numFmtId="164" fontId="23" fillId="0" borderId="0" xfId="0" applyNumberFormat="1" applyFont="1" applyAlignment="1">
      <alignment wrapText="1"/>
    </xf>
    <xf numFmtId="164" fontId="30" fillId="0" borderId="30" xfId="0" applyNumberFormat="1" applyFont="1" applyBorder="1" applyAlignment="1">
      <alignment horizontal="left" wrapText="1" readingOrder="1"/>
    </xf>
    <xf numFmtId="164" fontId="33" fillId="0" borderId="29" xfId="0" applyNumberFormat="1" applyFont="1" applyBorder="1" applyAlignment="1">
      <alignment horizontal="left" wrapText="1" readingOrder="1"/>
    </xf>
    <xf numFmtId="164" fontId="33" fillId="0" borderId="30" xfId="0" applyNumberFormat="1" applyFont="1" applyBorder="1" applyAlignment="1">
      <alignment horizontal="left" wrapText="1" readingOrder="1"/>
    </xf>
    <xf numFmtId="1" fontId="31" fillId="0" borderId="27" xfId="0" applyNumberFormat="1" applyFont="1" applyBorder="1" applyAlignment="1">
      <alignment horizontal="center" vertical="center" wrapText="1" readingOrder="1"/>
    </xf>
    <xf numFmtId="1" fontId="31" fillId="0" borderId="28" xfId="0" applyNumberFormat="1" applyFont="1" applyBorder="1" applyAlignment="1">
      <alignment horizontal="center" vertical="center" wrapText="1" readingOrder="1"/>
    </xf>
    <xf numFmtId="1" fontId="31" fillId="0" borderId="26" xfId="0" applyNumberFormat="1" applyFont="1" applyBorder="1" applyAlignment="1">
      <alignment horizontal="center" vertical="center" wrapText="1" readingOrder="1"/>
    </xf>
    <xf numFmtId="164" fontId="0" fillId="0" borderId="36" xfId="0" applyNumberFormat="1" applyBorder="1" applyAlignment="1">
      <alignment horizontal="center"/>
    </xf>
    <xf numFmtId="164" fontId="0" fillId="0" borderId="37" xfId="0" applyNumberFormat="1" applyBorder="1" applyAlignment="1">
      <alignment horizontal="center"/>
    </xf>
    <xf numFmtId="164" fontId="0" fillId="0" borderId="38" xfId="0" applyNumberFormat="1" applyBorder="1" applyAlignment="1">
      <alignment horizontal="center"/>
    </xf>
    <xf numFmtId="1" fontId="0" fillId="0" borderId="37" xfId="0" applyNumberFormat="1" applyBorder="1" applyAlignment="1">
      <alignment horizontal="center"/>
    </xf>
    <xf numFmtId="1" fontId="0" fillId="0" borderId="38" xfId="0" applyNumberFormat="1" applyBorder="1" applyAlignment="1">
      <alignment horizont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1" fontId="0" fillId="0" borderId="37" xfId="0" applyNumberFormat="1" applyBorder="1" applyAlignment="1">
      <alignment horizontal="center" vertical="center"/>
    </xf>
    <xf numFmtId="164" fontId="0" fillId="0" borderId="37" xfId="0" applyNumberFormat="1" applyBorder="1" applyAlignment="1">
      <alignment horizontal="center" vertical="center"/>
    </xf>
    <xf numFmtId="164" fontId="0" fillId="0" borderId="38" xfId="0" applyNumberFormat="1" applyBorder="1" applyAlignment="1">
      <alignment horizontal="center" vertical="center"/>
    </xf>
    <xf numFmtId="1" fontId="0" fillId="0" borderId="38" xfId="0" applyNumberFormat="1" applyBorder="1" applyAlignment="1">
      <alignment horizontal="center" vertical="center"/>
    </xf>
    <xf numFmtId="0" fontId="0" fillId="0" borderId="0" xfId="0" applyFill="1" applyBorder="1"/>
    <xf numFmtId="14" fontId="0" fillId="0" borderId="0" xfId="0" applyNumberFormat="1"/>
    <xf numFmtId="0" fontId="11" fillId="0" borderId="5" xfId="0" applyFont="1" applyBorder="1" applyAlignment="1">
      <alignment horizontal="justify" vertical="center" wrapText="1"/>
    </xf>
    <xf numFmtId="0" fontId="18" fillId="0" borderId="0" xfId="0" applyFont="1" applyAlignment="1">
      <alignment horizontal="justify" vertical="center" wrapText="1"/>
    </xf>
    <xf numFmtId="0" fontId="11" fillId="0" borderId="0" xfId="0" applyFont="1" applyAlignment="1">
      <alignment horizontal="justify" vertical="center" wrapText="1"/>
    </xf>
    <xf numFmtId="0" fontId="0" fillId="0" borderId="0" xfId="0" applyAlignment="1"/>
    <xf numFmtId="0" fontId="0" fillId="0" borderId="0" xfId="0" applyAlignment="1">
      <alignment horizontal="center"/>
    </xf>
    <xf numFmtId="0" fontId="10" fillId="0" borderId="0" xfId="0" applyNumberFormat="1" applyFont="1" applyAlignment="1">
      <alignment horizontal="center" vertical="center"/>
    </xf>
    <xf numFmtId="0" fontId="0" fillId="0" borderId="0" xfId="0" applyAlignment="1">
      <alignment horizontal="center" vertical="center"/>
    </xf>
    <xf numFmtId="0" fontId="41" fillId="0" borderId="9" xfId="0" applyFont="1" applyBorder="1" applyAlignment="1">
      <alignment horizontal="center"/>
    </xf>
    <xf numFmtId="0" fontId="41" fillId="0" borderId="10" xfId="0" applyFont="1" applyBorder="1" applyAlignment="1">
      <alignment horizontal="center"/>
    </xf>
    <xf numFmtId="0" fontId="41" fillId="0" borderId="11" xfId="0" applyFont="1"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11" xfId="0" applyFont="1" applyBorder="1" applyAlignment="1">
      <alignment horizontal="center" vertical="center"/>
    </xf>
    <xf numFmtId="0" fontId="48" fillId="0" borderId="1" xfId="0" applyFont="1" applyBorder="1" applyAlignment="1">
      <alignment horizontal="center" vertical="center" wrapText="1" readingOrder="1"/>
    </xf>
    <xf numFmtId="0" fontId="48" fillId="0" borderId="2" xfId="0" applyFont="1" applyBorder="1" applyAlignment="1">
      <alignment horizontal="center" vertical="center" wrapText="1" readingOrder="1"/>
    </xf>
    <xf numFmtId="0" fontId="48" fillId="0" borderId="3" xfId="0" applyFont="1" applyBorder="1" applyAlignment="1">
      <alignment horizontal="center" vertical="center" wrapText="1" readingOrder="1"/>
    </xf>
    <xf numFmtId="0" fontId="53" fillId="0" borderId="1" xfId="0" applyFont="1" applyBorder="1" applyAlignment="1">
      <alignment horizontal="center" vertical="center" wrapText="1" readingOrder="1"/>
    </xf>
    <xf numFmtId="0" fontId="53" fillId="0" borderId="2" xfId="0" applyFont="1" applyBorder="1" applyAlignment="1">
      <alignment horizontal="center" vertical="center" wrapText="1" readingOrder="1"/>
    </xf>
    <xf numFmtId="0" fontId="53" fillId="0" borderId="3" xfId="0" applyFont="1" applyBorder="1" applyAlignment="1">
      <alignment horizontal="center" vertical="center" wrapText="1" readingOrder="1"/>
    </xf>
    <xf numFmtId="0" fontId="54" fillId="0" borderId="1" xfId="0" applyFont="1" applyBorder="1" applyAlignment="1">
      <alignment horizontal="center" vertical="center" wrapText="1" readingOrder="1"/>
    </xf>
    <xf numFmtId="0" fontId="54" fillId="0" borderId="2" xfId="0" applyFont="1" applyBorder="1" applyAlignment="1">
      <alignment horizontal="center" vertical="center" wrapText="1" readingOrder="1"/>
    </xf>
    <xf numFmtId="0" fontId="54" fillId="0" borderId="3" xfId="0" applyFont="1" applyBorder="1" applyAlignment="1">
      <alignment horizontal="center" vertical="center" wrapText="1" readingOrder="1"/>
    </xf>
    <xf numFmtId="0" fontId="54" fillId="0" borderId="17" xfId="0" applyFont="1" applyBorder="1" applyAlignment="1">
      <alignment horizontal="center" vertical="center" wrapText="1" readingOrder="1"/>
    </xf>
    <xf numFmtId="0" fontId="54" fillId="0" borderId="18" xfId="0" applyFont="1" applyBorder="1" applyAlignment="1">
      <alignment horizontal="center" vertical="center" wrapText="1" readingOrder="1"/>
    </xf>
    <xf numFmtId="0" fontId="54" fillId="0" borderId="19" xfId="0" applyFont="1" applyBorder="1" applyAlignment="1">
      <alignment horizontal="center" vertical="center" wrapText="1" readingOrder="1"/>
    </xf>
    <xf numFmtId="0" fontId="10" fillId="0" borderId="10" xfId="0" applyFont="1" applyBorder="1" applyAlignment="1">
      <alignment horizontal="center" vertical="center"/>
    </xf>
    <xf numFmtId="0" fontId="10" fillId="0" borderId="0" xfId="0" applyFont="1" applyAlignment="1">
      <alignment horizontal="center" vertical="center"/>
    </xf>
    <xf numFmtId="0" fontId="35" fillId="0" borderId="18" xfId="0" applyFont="1" applyBorder="1" applyAlignment="1">
      <alignment horizontal="center" vertical="center" wrapText="1" readingOrder="1"/>
    </xf>
    <xf numFmtId="0" fontId="35" fillId="0" borderId="19" xfId="0" applyFont="1" applyBorder="1" applyAlignment="1">
      <alignment horizontal="center" vertical="center" wrapText="1" readingOrder="1"/>
    </xf>
    <xf numFmtId="0" fontId="25" fillId="0" borderId="18" xfId="0" applyFont="1" applyBorder="1" applyAlignment="1">
      <alignment horizontal="center" vertical="center" wrapText="1" readingOrder="1"/>
    </xf>
    <xf numFmtId="0" fontId="25" fillId="0" borderId="19" xfId="0" applyFont="1" applyBorder="1" applyAlignment="1">
      <alignment horizontal="center" vertical="center" wrapText="1" readingOrder="1"/>
    </xf>
    <xf numFmtId="0" fontId="30" fillId="0" borderId="23" xfId="0" applyFont="1" applyBorder="1" applyAlignment="1">
      <alignment horizontal="center" wrapText="1" readingOrder="1"/>
    </xf>
    <xf numFmtId="0" fontId="30" fillId="0" borderId="24" xfId="0" applyFont="1" applyBorder="1" applyAlignment="1">
      <alignment horizontal="center" wrapText="1" readingOrder="1"/>
    </xf>
    <xf numFmtId="0" fontId="30" fillId="0" borderId="25" xfId="0" applyFont="1" applyBorder="1" applyAlignment="1">
      <alignment horizontal="center" wrapText="1" readingOrder="1"/>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30" fillId="0" borderId="22" xfId="0" applyFont="1" applyBorder="1" applyAlignment="1">
      <alignment horizontal="center" wrapText="1" readingOrder="1"/>
    </xf>
    <xf numFmtId="0" fontId="30" fillId="0" borderId="21" xfId="0" applyFont="1" applyBorder="1" applyAlignment="1">
      <alignment horizontal="center" wrapText="1" readingOrder="1"/>
    </xf>
    <xf numFmtId="0" fontId="30" fillId="0" borderId="20" xfId="0" applyFont="1" applyBorder="1" applyAlignment="1">
      <alignment horizontal="center" wrapText="1" readingOrder="1"/>
    </xf>
    <xf numFmtId="0" fontId="55" fillId="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charts/_rels/chart2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4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4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4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5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Equity Diversification Index for high and low VIX and Mean VIX</a:t>
            </a:r>
            <a:endParaRPr lang="en-IE">
              <a:effectLst/>
            </a:endParaRPr>
          </a:p>
        </c:rich>
      </c:tx>
      <c:overlay val="0"/>
    </c:title>
    <c:autoTitleDeleted val="0"/>
    <c:plotArea>
      <c:layout/>
      <c:lineChart>
        <c:grouping val="standard"/>
        <c:varyColors val="0"/>
        <c:ser>
          <c:idx val="1"/>
          <c:order val="1"/>
          <c:tx>
            <c:strRef>
              <c:f>Equity_VIX!$E$1</c:f>
              <c:strCache>
                <c:ptCount val="1"/>
                <c:pt idx="0">
                  <c:v>World Equity Diversification Index - High VIX minus Low VIX</c:v>
                </c:pt>
              </c:strCache>
            </c:strRef>
          </c:tx>
          <c:marker>
            <c:symbol val="none"/>
          </c:marker>
          <c:cat>
            <c:numRef>
              <c:f>Equity_VIX!$A$2:$A$24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Equity_VIX!$E$2:$E$24</c:f>
              <c:numCache>
                <c:formatCode>General</c:formatCode>
                <c:ptCount val="23"/>
                <c:pt idx="0">
                  <c:v>2.446551527229567</c:v>
                </c:pt>
                <c:pt idx="1">
                  <c:v>-3.3339494013545274</c:v>
                </c:pt>
                <c:pt idx="2">
                  <c:v>0.42158084733663248</c:v>
                </c:pt>
                <c:pt idx="3">
                  <c:v>4.6037893296780883</c:v>
                </c:pt>
                <c:pt idx="4">
                  <c:v>5.6973090915372957</c:v>
                </c:pt>
                <c:pt idx="5">
                  <c:v>-3.5968203986333847</c:v>
                </c:pt>
                <c:pt idx="6">
                  <c:v>0.26988923349595934</c:v>
                </c:pt>
                <c:pt idx="7">
                  <c:v>-3.1895357249464564</c:v>
                </c:pt>
                <c:pt idx="8">
                  <c:v>4.9093112880635976</c:v>
                </c:pt>
                <c:pt idx="9">
                  <c:v>3.0568149412828629</c:v>
                </c:pt>
                <c:pt idx="10">
                  <c:v>-6.8491490661253289</c:v>
                </c:pt>
                <c:pt idx="11">
                  <c:v>-2.2761480147840452</c:v>
                </c:pt>
                <c:pt idx="12">
                  <c:v>-3.5877903510665607</c:v>
                </c:pt>
                <c:pt idx="13">
                  <c:v>-4.7641627262388564</c:v>
                </c:pt>
                <c:pt idx="14">
                  <c:v>-3.2496560073178147</c:v>
                </c:pt>
                <c:pt idx="15">
                  <c:v>-4.1841269805255576</c:v>
                </c:pt>
                <c:pt idx="16">
                  <c:v>-0.62282593936158592</c:v>
                </c:pt>
                <c:pt idx="17">
                  <c:v>0.19162439849269092</c:v>
                </c:pt>
                <c:pt idx="18">
                  <c:v>1.3198272749162026</c:v>
                </c:pt>
                <c:pt idx="19">
                  <c:v>-0.93188494232863794</c:v>
                </c:pt>
                <c:pt idx="20">
                  <c:v>5.620483243144168</c:v>
                </c:pt>
                <c:pt idx="21">
                  <c:v>-6.9957020936463072</c:v>
                </c:pt>
                <c:pt idx="22">
                  <c:v>-3.7046446223506422</c:v>
                </c:pt>
              </c:numCache>
            </c:numRef>
          </c:val>
          <c:smooth val="0"/>
          <c:extLst>
            <c:ext xmlns:c16="http://schemas.microsoft.com/office/drawing/2014/chart" uri="{C3380CC4-5D6E-409C-BE32-E72D297353CC}">
              <c16:uniqueId val="{00000000-BE7B-4407-8BE1-852BA0970F43}"/>
            </c:ext>
          </c:extLst>
        </c:ser>
        <c:dLbls>
          <c:showLegendKey val="0"/>
          <c:showVal val="0"/>
          <c:showCatName val="0"/>
          <c:showSerName val="0"/>
          <c:showPercent val="0"/>
          <c:showBubbleSize val="0"/>
        </c:dLbls>
        <c:marker val="1"/>
        <c:smooth val="0"/>
        <c:axId val="173491328"/>
        <c:axId val="173492864"/>
      </c:lineChart>
      <c:lineChart>
        <c:grouping val="standard"/>
        <c:varyColors val="0"/>
        <c:ser>
          <c:idx val="0"/>
          <c:order val="0"/>
          <c:tx>
            <c:strRef>
              <c:f>Equity_VIX!$B$1</c:f>
              <c:strCache>
                <c:ptCount val="1"/>
                <c:pt idx="0">
                  <c:v>Mean VIX</c:v>
                </c:pt>
              </c:strCache>
            </c:strRef>
          </c:tx>
          <c:marker>
            <c:symbol val="none"/>
          </c:marker>
          <c:cat>
            <c:numRef>
              <c:f>Equity_VIX!$A$2:$A$24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Equity_VIX!$B$2:$B$24</c:f>
              <c:numCache>
                <c:formatCode>General</c:formatCode>
                <c:ptCount val="23"/>
                <c:pt idx="0">
                  <c:v>22.442538461538401</c:v>
                </c:pt>
                <c:pt idx="1">
                  <c:v>17.739808429118799</c:v>
                </c:pt>
                <c:pt idx="2">
                  <c:v>14.9802290076336</c:v>
                </c:pt>
                <c:pt idx="3">
                  <c:v>12.2973946360153</c:v>
                </c:pt>
                <c:pt idx="4">
                  <c:v>13.4970384615385</c:v>
                </c:pt>
                <c:pt idx="5">
                  <c:v>12.0075769230769</c:v>
                </c:pt>
                <c:pt idx="6">
                  <c:v>15.940114503816799</c:v>
                </c:pt>
                <c:pt idx="7">
                  <c:v>21.507126436781601</c:v>
                </c:pt>
                <c:pt idx="8">
                  <c:v>24.720114942528699</c:v>
                </c:pt>
                <c:pt idx="9">
                  <c:v>23.532528735632201</c:v>
                </c:pt>
                <c:pt idx="10">
                  <c:v>22.597615384615398</c:v>
                </c:pt>
                <c:pt idx="11">
                  <c:v>24.467126436781601</c:v>
                </c:pt>
                <c:pt idx="12">
                  <c:v>26.351340996168599</c:v>
                </c:pt>
                <c:pt idx="13">
                  <c:v>21.224827586206899</c:v>
                </c:pt>
                <c:pt idx="14">
                  <c:v>14.8895038167939</c:v>
                </c:pt>
                <c:pt idx="15">
                  <c:v>12.413</c:v>
                </c:pt>
                <c:pt idx="16">
                  <c:v>12.3632307692308</c:v>
                </c:pt>
                <c:pt idx="17">
                  <c:v>16.864061302682</c:v>
                </c:pt>
                <c:pt idx="18">
                  <c:v>31.569580152671801</c:v>
                </c:pt>
                <c:pt idx="19">
                  <c:v>30.393103448275902</c:v>
                </c:pt>
                <c:pt idx="20">
                  <c:v>21.7713409961686</c:v>
                </c:pt>
                <c:pt idx="21">
                  <c:v>23.4578846153846</c:v>
                </c:pt>
                <c:pt idx="22">
                  <c:v>17.048735632183899</c:v>
                </c:pt>
              </c:numCache>
            </c:numRef>
          </c:val>
          <c:smooth val="0"/>
          <c:extLst>
            <c:ext xmlns:c16="http://schemas.microsoft.com/office/drawing/2014/chart" uri="{C3380CC4-5D6E-409C-BE32-E72D297353CC}">
              <c16:uniqueId val="{00000001-BE7B-4407-8BE1-852BA0970F43}"/>
            </c:ext>
          </c:extLst>
        </c:ser>
        <c:dLbls>
          <c:showLegendKey val="0"/>
          <c:showVal val="0"/>
          <c:showCatName val="0"/>
          <c:showSerName val="0"/>
          <c:showPercent val="0"/>
          <c:showBubbleSize val="0"/>
        </c:dLbls>
        <c:marker val="1"/>
        <c:smooth val="0"/>
        <c:axId val="173521536"/>
        <c:axId val="173519616"/>
      </c:lineChart>
      <c:catAx>
        <c:axId val="173491328"/>
        <c:scaling>
          <c:orientation val="minMax"/>
        </c:scaling>
        <c:delete val="0"/>
        <c:axPos val="b"/>
        <c:numFmt formatCode="General" sourceLinked="1"/>
        <c:majorTickMark val="out"/>
        <c:minorTickMark val="none"/>
        <c:tickLblPos val="nextTo"/>
        <c:crossAx val="173492864"/>
        <c:crosses val="autoZero"/>
        <c:auto val="1"/>
        <c:lblAlgn val="ctr"/>
        <c:lblOffset val="100"/>
        <c:noMultiLvlLbl val="0"/>
      </c:catAx>
      <c:valAx>
        <c:axId val="173492864"/>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491328"/>
        <c:crosses val="autoZero"/>
        <c:crossBetween val="between"/>
      </c:valAx>
      <c:valAx>
        <c:axId val="173519616"/>
        <c:scaling>
          <c:orientation val="minMax"/>
        </c:scaling>
        <c:delete val="0"/>
        <c:axPos val="r"/>
        <c:title>
          <c:tx>
            <c:rich>
              <a:bodyPr rot="-5400000" vert="horz"/>
              <a:lstStyle/>
              <a:p>
                <a:pPr>
                  <a:defRPr/>
                </a:pPr>
                <a:r>
                  <a:rPr lang="en-IE"/>
                  <a:t>VIX</a:t>
                </a:r>
              </a:p>
            </c:rich>
          </c:tx>
          <c:overlay val="0"/>
        </c:title>
        <c:numFmt formatCode="General" sourceLinked="1"/>
        <c:majorTickMark val="out"/>
        <c:minorTickMark val="none"/>
        <c:tickLblPos val="nextTo"/>
        <c:crossAx val="173521536"/>
        <c:crosses val="max"/>
        <c:crossBetween val="between"/>
      </c:valAx>
      <c:catAx>
        <c:axId val="173521536"/>
        <c:scaling>
          <c:orientation val="minMax"/>
        </c:scaling>
        <c:delete val="1"/>
        <c:axPos val="b"/>
        <c:numFmt formatCode="General" sourceLinked="1"/>
        <c:majorTickMark val="out"/>
        <c:minorTickMark val="none"/>
        <c:tickLblPos val="nextTo"/>
        <c:crossAx val="173519616"/>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Bond Diversification Index for high and low VIX and Mean VIX</a:t>
            </a:r>
            <a:endParaRPr lang="en-IE">
              <a:effectLst/>
            </a:endParaRPr>
          </a:p>
        </c:rich>
      </c:tx>
      <c:overlay val="0"/>
    </c:title>
    <c:autoTitleDeleted val="0"/>
    <c:plotArea>
      <c:layout/>
      <c:lineChart>
        <c:grouping val="standard"/>
        <c:varyColors val="0"/>
        <c:ser>
          <c:idx val="1"/>
          <c:order val="1"/>
          <c:tx>
            <c:strRef>
              <c:f>Bond_VIX!$E$1</c:f>
              <c:strCache>
                <c:ptCount val="1"/>
                <c:pt idx="0">
                  <c:v>World Bond Diversification Index - High VIX minus Low VIX</c:v>
                </c:pt>
              </c:strCache>
            </c:strRef>
          </c:tx>
          <c:marker>
            <c:symbol val="none"/>
          </c:marker>
          <c:cat>
            <c:numRef>
              <c:f>Bond_VIX!$A$2:$A$24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Bond_VIX!$E$2:$E$24</c:f>
              <c:numCache>
                <c:formatCode>General</c:formatCode>
                <c:ptCount val="23"/>
                <c:pt idx="0">
                  <c:v>-4.6100660423090787</c:v>
                </c:pt>
                <c:pt idx="1">
                  <c:v>-0.58430832734031757</c:v>
                </c:pt>
                <c:pt idx="2">
                  <c:v>-11.571661566265766</c:v>
                </c:pt>
                <c:pt idx="3">
                  <c:v>-0.58772162354228663</c:v>
                </c:pt>
                <c:pt idx="4">
                  <c:v>12.705197020708606</c:v>
                </c:pt>
                <c:pt idx="5">
                  <c:v>-3.643898839385566</c:v>
                </c:pt>
                <c:pt idx="6">
                  <c:v>6.4755545124248952</c:v>
                </c:pt>
                <c:pt idx="7">
                  <c:v>-0.67492913438006996</c:v>
                </c:pt>
                <c:pt idx="8">
                  <c:v>7.5484871102774775</c:v>
                </c:pt>
                <c:pt idx="9">
                  <c:v>3.1357596676535828</c:v>
                </c:pt>
                <c:pt idx="10">
                  <c:v>5.7667865850794584</c:v>
                </c:pt>
                <c:pt idx="11">
                  <c:v>-1.9936334932388169</c:v>
                </c:pt>
                <c:pt idx="12">
                  <c:v>-4.2724395773681483</c:v>
                </c:pt>
                <c:pt idx="13">
                  <c:v>-2.5374572852528745</c:v>
                </c:pt>
                <c:pt idx="14">
                  <c:v>-1.4796991346458452</c:v>
                </c:pt>
                <c:pt idx="15">
                  <c:v>-1.4626194544989868</c:v>
                </c:pt>
                <c:pt idx="16">
                  <c:v>1.737189426838329</c:v>
                </c:pt>
                <c:pt idx="17">
                  <c:v>-1.3841242108919596</c:v>
                </c:pt>
                <c:pt idx="18">
                  <c:v>-4.1505961125643749</c:v>
                </c:pt>
                <c:pt idx="19">
                  <c:v>1.8426761463768813</c:v>
                </c:pt>
                <c:pt idx="20">
                  <c:v>2.7812442982436227</c:v>
                </c:pt>
                <c:pt idx="21">
                  <c:v>-7.3377330426367893</c:v>
                </c:pt>
                <c:pt idx="22">
                  <c:v>-3.768677605446634</c:v>
                </c:pt>
              </c:numCache>
            </c:numRef>
          </c:val>
          <c:smooth val="0"/>
          <c:extLst>
            <c:ext xmlns:c16="http://schemas.microsoft.com/office/drawing/2014/chart" uri="{C3380CC4-5D6E-409C-BE32-E72D297353CC}">
              <c16:uniqueId val="{00000000-53CB-4C2D-8608-E9E393D4ABC9}"/>
            </c:ext>
          </c:extLst>
        </c:ser>
        <c:dLbls>
          <c:showLegendKey val="0"/>
          <c:showVal val="0"/>
          <c:showCatName val="0"/>
          <c:showSerName val="0"/>
          <c:showPercent val="0"/>
          <c:showBubbleSize val="0"/>
        </c:dLbls>
        <c:marker val="1"/>
        <c:smooth val="0"/>
        <c:axId val="173991808"/>
        <c:axId val="173993344"/>
      </c:lineChart>
      <c:lineChart>
        <c:grouping val="standard"/>
        <c:varyColors val="0"/>
        <c:ser>
          <c:idx val="0"/>
          <c:order val="0"/>
          <c:tx>
            <c:strRef>
              <c:f>Bond_VIX!$B$1</c:f>
              <c:strCache>
                <c:ptCount val="1"/>
                <c:pt idx="0">
                  <c:v>Mean VIX</c:v>
                </c:pt>
              </c:strCache>
            </c:strRef>
          </c:tx>
          <c:marker>
            <c:symbol val="none"/>
          </c:marker>
          <c:cat>
            <c:numRef>
              <c:f>Bond_VIX!$A$2:$A$24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Bond_VIX!$B$2:$B$24</c:f>
              <c:numCache>
                <c:formatCode>General</c:formatCode>
                <c:ptCount val="23"/>
                <c:pt idx="0">
                  <c:v>22.442538461538401</c:v>
                </c:pt>
                <c:pt idx="1">
                  <c:v>17.739808429118799</c:v>
                </c:pt>
                <c:pt idx="2">
                  <c:v>14.9802290076336</c:v>
                </c:pt>
                <c:pt idx="3">
                  <c:v>12.2973946360153</c:v>
                </c:pt>
                <c:pt idx="4">
                  <c:v>13.4970384615385</c:v>
                </c:pt>
                <c:pt idx="5">
                  <c:v>12.0075769230769</c:v>
                </c:pt>
                <c:pt idx="6">
                  <c:v>15.940114503816799</c:v>
                </c:pt>
                <c:pt idx="7">
                  <c:v>21.507126436781601</c:v>
                </c:pt>
                <c:pt idx="8">
                  <c:v>24.720114942528699</c:v>
                </c:pt>
                <c:pt idx="9">
                  <c:v>23.532528735632201</c:v>
                </c:pt>
                <c:pt idx="10">
                  <c:v>22.597615384615398</c:v>
                </c:pt>
                <c:pt idx="11">
                  <c:v>24.467126436781601</c:v>
                </c:pt>
                <c:pt idx="12">
                  <c:v>26.351340996168599</c:v>
                </c:pt>
                <c:pt idx="13">
                  <c:v>21.224827586206899</c:v>
                </c:pt>
                <c:pt idx="14">
                  <c:v>14.8895038167939</c:v>
                </c:pt>
                <c:pt idx="15">
                  <c:v>12.413</c:v>
                </c:pt>
                <c:pt idx="16">
                  <c:v>12.3632307692308</c:v>
                </c:pt>
                <c:pt idx="17">
                  <c:v>16.864061302682</c:v>
                </c:pt>
                <c:pt idx="18">
                  <c:v>31.569580152671801</c:v>
                </c:pt>
                <c:pt idx="19">
                  <c:v>30.393103448275902</c:v>
                </c:pt>
                <c:pt idx="20">
                  <c:v>21.7713409961686</c:v>
                </c:pt>
                <c:pt idx="21">
                  <c:v>23.4578846153846</c:v>
                </c:pt>
                <c:pt idx="22">
                  <c:v>17.048735632183899</c:v>
                </c:pt>
              </c:numCache>
            </c:numRef>
          </c:val>
          <c:smooth val="0"/>
          <c:extLst>
            <c:ext xmlns:c16="http://schemas.microsoft.com/office/drawing/2014/chart" uri="{C3380CC4-5D6E-409C-BE32-E72D297353CC}">
              <c16:uniqueId val="{00000001-53CB-4C2D-8608-E9E393D4ABC9}"/>
            </c:ext>
          </c:extLst>
        </c:ser>
        <c:dLbls>
          <c:showLegendKey val="0"/>
          <c:showVal val="0"/>
          <c:showCatName val="0"/>
          <c:showSerName val="0"/>
          <c:showPercent val="0"/>
          <c:showBubbleSize val="0"/>
        </c:dLbls>
        <c:marker val="1"/>
        <c:smooth val="0"/>
        <c:axId val="173997440"/>
        <c:axId val="173995520"/>
      </c:lineChart>
      <c:catAx>
        <c:axId val="173991808"/>
        <c:scaling>
          <c:orientation val="minMax"/>
        </c:scaling>
        <c:delete val="0"/>
        <c:axPos val="b"/>
        <c:numFmt formatCode="General" sourceLinked="1"/>
        <c:majorTickMark val="out"/>
        <c:minorTickMark val="none"/>
        <c:tickLblPos val="nextTo"/>
        <c:crossAx val="173993344"/>
        <c:crosses val="autoZero"/>
        <c:auto val="1"/>
        <c:lblAlgn val="ctr"/>
        <c:lblOffset val="100"/>
        <c:noMultiLvlLbl val="0"/>
      </c:catAx>
      <c:valAx>
        <c:axId val="173993344"/>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991808"/>
        <c:crosses val="autoZero"/>
        <c:crossBetween val="between"/>
      </c:valAx>
      <c:valAx>
        <c:axId val="173995520"/>
        <c:scaling>
          <c:orientation val="minMax"/>
        </c:scaling>
        <c:delete val="0"/>
        <c:axPos val="r"/>
        <c:title>
          <c:tx>
            <c:rich>
              <a:bodyPr rot="-5400000" vert="horz"/>
              <a:lstStyle/>
              <a:p>
                <a:pPr>
                  <a:defRPr/>
                </a:pPr>
                <a:r>
                  <a:rPr lang="en-IE"/>
                  <a:t>VIX</a:t>
                </a:r>
              </a:p>
            </c:rich>
          </c:tx>
          <c:overlay val="0"/>
        </c:title>
        <c:numFmt formatCode="General" sourceLinked="1"/>
        <c:majorTickMark val="out"/>
        <c:minorTickMark val="none"/>
        <c:tickLblPos val="nextTo"/>
        <c:crossAx val="173997440"/>
        <c:crosses val="max"/>
        <c:crossBetween val="between"/>
      </c:valAx>
      <c:catAx>
        <c:axId val="173997440"/>
        <c:scaling>
          <c:orientation val="minMax"/>
        </c:scaling>
        <c:delete val="1"/>
        <c:axPos val="b"/>
        <c:numFmt formatCode="General" sourceLinked="1"/>
        <c:majorTickMark val="out"/>
        <c:minorTickMark val="none"/>
        <c:tickLblPos val="nextTo"/>
        <c:crossAx val="1739955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Real Estate Diversification Index for high and low VIX and Mean VIX</a:t>
            </a:r>
            <a:endParaRPr lang="en-IE">
              <a:effectLst/>
            </a:endParaRPr>
          </a:p>
        </c:rich>
      </c:tx>
      <c:overlay val="0"/>
    </c:title>
    <c:autoTitleDeleted val="0"/>
    <c:plotArea>
      <c:layout/>
      <c:lineChart>
        <c:grouping val="standard"/>
        <c:varyColors val="0"/>
        <c:ser>
          <c:idx val="1"/>
          <c:order val="1"/>
          <c:tx>
            <c:strRef>
              <c:f>REITs_VIX!$E$1</c:f>
              <c:strCache>
                <c:ptCount val="1"/>
                <c:pt idx="0">
                  <c:v>World Real Estate Diversification Index - High VIX minus Low VIX</c:v>
                </c:pt>
              </c:strCache>
            </c:strRef>
          </c:tx>
          <c:marker>
            <c:symbol val="none"/>
          </c:marker>
          <c:cat>
            <c:numRef>
              <c:f>REITs_VIX!$A$2:$A$24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REITs_VIX!$E$2:$E$24</c:f>
              <c:numCache>
                <c:formatCode>General</c:formatCode>
                <c:ptCount val="23"/>
                <c:pt idx="0">
                  <c:v>-11.221293665793754</c:v>
                </c:pt>
                <c:pt idx="1">
                  <c:v>0.94271535247555427</c:v>
                </c:pt>
                <c:pt idx="2">
                  <c:v>-0.35614264673518303</c:v>
                </c:pt>
                <c:pt idx="3">
                  <c:v>6.0526126194895324</c:v>
                </c:pt>
                <c:pt idx="4">
                  <c:v>14.480450455064529</c:v>
                </c:pt>
                <c:pt idx="5">
                  <c:v>-5.8911474399988366</c:v>
                </c:pt>
                <c:pt idx="6">
                  <c:v>7.3718196155054949</c:v>
                </c:pt>
                <c:pt idx="7">
                  <c:v>-3.2850725369940648</c:v>
                </c:pt>
                <c:pt idx="8">
                  <c:v>10.821786205361983</c:v>
                </c:pt>
                <c:pt idx="9">
                  <c:v>2.670389283490926</c:v>
                </c:pt>
                <c:pt idx="10">
                  <c:v>-5.7903422783769916</c:v>
                </c:pt>
                <c:pt idx="11">
                  <c:v>7.7155771679661758</c:v>
                </c:pt>
                <c:pt idx="12">
                  <c:v>1.1971975397118306</c:v>
                </c:pt>
                <c:pt idx="13">
                  <c:v>0.93384264567373343</c:v>
                </c:pt>
                <c:pt idx="14">
                  <c:v>-5.0813801347576879</c:v>
                </c:pt>
                <c:pt idx="15">
                  <c:v>1.8585691980038315</c:v>
                </c:pt>
                <c:pt idx="16">
                  <c:v>-1.5154279570506277</c:v>
                </c:pt>
                <c:pt idx="17">
                  <c:v>-7.4774229132694545</c:v>
                </c:pt>
                <c:pt idx="18">
                  <c:v>1.4206132593981775</c:v>
                </c:pt>
                <c:pt idx="19">
                  <c:v>-2.4173785334840838</c:v>
                </c:pt>
                <c:pt idx="20">
                  <c:v>4.0595238470051376</c:v>
                </c:pt>
                <c:pt idx="21">
                  <c:v>-10.004806458916278</c:v>
                </c:pt>
                <c:pt idx="22">
                  <c:v>-4.8691215902823979</c:v>
                </c:pt>
              </c:numCache>
            </c:numRef>
          </c:val>
          <c:smooth val="0"/>
          <c:extLst>
            <c:ext xmlns:c16="http://schemas.microsoft.com/office/drawing/2014/chart" uri="{C3380CC4-5D6E-409C-BE32-E72D297353CC}">
              <c16:uniqueId val="{00000000-1780-4346-99B3-4265C63BD24A}"/>
            </c:ext>
          </c:extLst>
        </c:ser>
        <c:dLbls>
          <c:showLegendKey val="0"/>
          <c:showVal val="0"/>
          <c:showCatName val="0"/>
          <c:showSerName val="0"/>
          <c:showPercent val="0"/>
          <c:showBubbleSize val="0"/>
        </c:dLbls>
        <c:marker val="1"/>
        <c:smooth val="0"/>
        <c:axId val="173927040"/>
        <c:axId val="173953408"/>
      </c:lineChart>
      <c:lineChart>
        <c:grouping val="standard"/>
        <c:varyColors val="0"/>
        <c:ser>
          <c:idx val="0"/>
          <c:order val="0"/>
          <c:tx>
            <c:strRef>
              <c:f>REITs_VIX!$B$1</c:f>
              <c:strCache>
                <c:ptCount val="1"/>
                <c:pt idx="0">
                  <c:v>Mean VIX</c:v>
                </c:pt>
              </c:strCache>
            </c:strRef>
          </c:tx>
          <c:marker>
            <c:symbol val="none"/>
          </c:marker>
          <c:cat>
            <c:numRef>
              <c:f>REITs_VIX!$A$2:$A$24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REITs_VIX!$B$2:$B$24</c:f>
              <c:numCache>
                <c:formatCode>General</c:formatCode>
                <c:ptCount val="23"/>
                <c:pt idx="0">
                  <c:v>22.442538461538401</c:v>
                </c:pt>
                <c:pt idx="1">
                  <c:v>17.739808429118799</c:v>
                </c:pt>
                <c:pt idx="2">
                  <c:v>14.9802290076336</c:v>
                </c:pt>
                <c:pt idx="3">
                  <c:v>12.2973946360153</c:v>
                </c:pt>
                <c:pt idx="4">
                  <c:v>13.4970384615385</c:v>
                </c:pt>
                <c:pt idx="5">
                  <c:v>12.0075769230769</c:v>
                </c:pt>
                <c:pt idx="6">
                  <c:v>15.940114503816799</c:v>
                </c:pt>
                <c:pt idx="7">
                  <c:v>21.507126436781601</c:v>
                </c:pt>
                <c:pt idx="8">
                  <c:v>24.720114942528699</c:v>
                </c:pt>
                <c:pt idx="9">
                  <c:v>23.532528735632201</c:v>
                </c:pt>
                <c:pt idx="10">
                  <c:v>22.597615384615398</c:v>
                </c:pt>
                <c:pt idx="11">
                  <c:v>24.467126436781601</c:v>
                </c:pt>
                <c:pt idx="12">
                  <c:v>26.351340996168599</c:v>
                </c:pt>
                <c:pt idx="13">
                  <c:v>21.224827586206899</c:v>
                </c:pt>
                <c:pt idx="14">
                  <c:v>14.8895038167939</c:v>
                </c:pt>
                <c:pt idx="15">
                  <c:v>12.413</c:v>
                </c:pt>
                <c:pt idx="16">
                  <c:v>12.3632307692308</c:v>
                </c:pt>
                <c:pt idx="17">
                  <c:v>16.864061302682</c:v>
                </c:pt>
                <c:pt idx="18">
                  <c:v>31.569580152671801</c:v>
                </c:pt>
                <c:pt idx="19">
                  <c:v>30.393103448275902</c:v>
                </c:pt>
                <c:pt idx="20">
                  <c:v>21.7713409961686</c:v>
                </c:pt>
                <c:pt idx="21">
                  <c:v>23.4578846153846</c:v>
                </c:pt>
                <c:pt idx="22">
                  <c:v>17.048735632183899</c:v>
                </c:pt>
              </c:numCache>
            </c:numRef>
          </c:val>
          <c:smooth val="0"/>
          <c:extLst>
            <c:ext xmlns:c16="http://schemas.microsoft.com/office/drawing/2014/chart" uri="{C3380CC4-5D6E-409C-BE32-E72D297353CC}">
              <c16:uniqueId val="{00000001-1780-4346-99B3-4265C63BD24A}"/>
            </c:ext>
          </c:extLst>
        </c:ser>
        <c:dLbls>
          <c:showLegendKey val="0"/>
          <c:showVal val="0"/>
          <c:showCatName val="0"/>
          <c:showSerName val="0"/>
          <c:showPercent val="0"/>
          <c:showBubbleSize val="0"/>
        </c:dLbls>
        <c:marker val="1"/>
        <c:smooth val="0"/>
        <c:axId val="174031232"/>
        <c:axId val="173955328"/>
      </c:lineChart>
      <c:catAx>
        <c:axId val="173927040"/>
        <c:scaling>
          <c:orientation val="minMax"/>
        </c:scaling>
        <c:delete val="0"/>
        <c:axPos val="b"/>
        <c:numFmt formatCode="General" sourceLinked="1"/>
        <c:majorTickMark val="out"/>
        <c:minorTickMark val="none"/>
        <c:tickLblPos val="nextTo"/>
        <c:crossAx val="173953408"/>
        <c:crosses val="autoZero"/>
        <c:auto val="1"/>
        <c:lblAlgn val="ctr"/>
        <c:lblOffset val="100"/>
        <c:noMultiLvlLbl val="0"/>
      </c:catAx>
      <c:valAx>
        <c:axId val="173953408"/>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927040"/>
        <c:crosses val="autoZero"/>
        <c:crossBetween val="between"/>
      </c:valAx>
      <c:valAx>
        <c:axId val="173955328"/>
        <c:scaling>
          <c:orientation val="minMax"/>
        </c:scaling>
        <c:delete val="0"/>
        <c:axPos val="r"/>
        <c:title>
          <c:tx>
            <c:rich>
              <a:bodyPr rot="-5400000" vert="horz"/>
              <a:lstStyle/>
              <a:p>
                <a:pPr>
                  <a:defRPr/>
                </a:pPr>
                <a:r>
                  <a:rPr lang="en-IE"/>
                  <a:t>VIX</a:t>
                </a:r>
              </a:p>
            </c:rich>
          </c:tx>
          <c:overlay val="0"/>
        </c:title>
        <c:numFmt formatCode="General" sourceLinked="1"/>
        <c:majorTickMark val="out"/>
        <c:minorTickMark val="none"/>
        <c:tickLblPos val="nextTo"/>
        <c:crossAx val="174031232"/>
        <c:crosses val="max"/>
        <c:crossBetween val="between"/>
      </c:valAx>
      <c:catAx>
        <c:axId val="174031232"/>
        <c:scaling>
          <c:orientation val="minMax"/>
        </c:scaling>
        <c:delete val="1"/>
        <c:axPos val="b"/>
        <c:numFmt formatCode="General" sourceLinked="1"/>
        <c:majorTickMark val="out"/>
        <c:minorTickMark val="none"/>
        <c:tickLblPos val="nextTo"/>
        <c:crossAx val="17395532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Equity Diversification Index for high and low TED and Mean TED</a:t>
            </a:r>
            <a:endParaRPr lang="en-IE">
              <a:effectLst/>
            </a:endParaRPr>
          </a:p>
        </c:rich>
      </c:tx>
      <c:overlay val="0"/>
    </c:title>
    <c:autoTitleDeleted val="0"/>
    <c:plotArea>
      <c:layout/>
      <c:lineChart>
        <c:grouping val="standard"/>
        <c:varyColors val="0"/>
        <c:ser>
          <c:idx val="1"/>
          <c:order val="1"/>
          <c:tx>
            <c:strRef>
              <c:f>Equity_TED!$E$1</c:f>
              <c:strCache>
                <c:ptCount val="1"/>
                <c:pt idx="0">
                  <c:v>World Equity Diversification Index - High TED minus Low TED</c:v>
                </c:pt>
              </c:strCache>
            </c:strRef>
          </c:tx>
          <c:marker>
            <c:symbol val="none"/>
          </c:marker>
          <c:cat>
            <c:numRef>
              <c:f>Equity_TED!$A$2:$A$28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Equity_TED!$E$2:$E$28</c:f>
              <c:numCache>
                <c:formatCode>General</c:formatCode>
                <c:ptCount val="27"/>
                <c:pt idx="0">
                  <c:v>-1.5191992966673418</c:v>
                </c:pt>
                <c:pt idx="1">
                  <c:v>20.491560837061147</c:v>
                </c:pt>
                <c:pt idx="2">
                  <c:v>-1.039267814895428</c:v>
                </c:pt>
                <c:pt idx="3">
                  <c:v>10.578410820446885</c:v>
                </c:pt>
                <c:pt idx="4">
                  <c:v>0.59408067278063015</c:v>
                </c:pt>
                <c:pt idx="5">
                  <c:v>-18.800737087947809</c:v>
                </c:pt>
                <c:pt idx="6">
                  <c:v>-4.6772609794812867</c:v>
                </c:pt>
                <c:pt idx="7">
                  <c:v>8.5484249832234802</c:v>
                </c:pt>
                <c:pt idx="8">
                  <c:v>5.0207729169625503</c:v>
                </c:pt>
                <c:pt idx="9">
                  <c:v>0.92415429308419972</c:v>
                </c:pt>
                <c:pt idx="10">
                  <c:v>-0.13898784708553555</c:v>
                </c:pt>
                <c:pt idx="11">
                  <c:v>10.155086523887245</c:v>
                </c:pt>
                <c:pt idx="12">
                  <c:v>5.8760090991731264</c:v>
                </c:pt>
                <c:pt idx="13">
                  <c:v>3.5174511564784896</c:v>
                </c:pt>
                <c:pt idx="14">
                  <c:v>0.75645537148272857</c:v>
                </c:pt>
                <c:pt idx="15">
                  <c:v>0.56684246095745394</c:v>
                </c:pt>
                <c:pt idx="16">
                  <c:v>-0.99973059610193105</c:v>
                </c:pt>
                <c:pt idx="17">
                  <c:v>3.8980284656456248</c:v>
                </c:pt>
                <c:pt idx="18">
                  <c:v>6.9428422562660215</c:v>
                </c:pt>
                <c:pt idx="19">
                  <c:v>4.0741025559070109E-4</c:v>
                </c:pt>
                <c:pt idx="20">
                  <c:v>-5.379552819864017</c:v>
                </c:pt>
                <c:pt idx="21">
                  <c:v>1.2602285163976437</c:v>
                </c:pt>
                <c:pt idx="22">
                  <c:v>4.0584550321635238</c:v>
                </c:pt>
                <c:pt idx="23">
                  <c:v>-1.2328118468945233</c:v>
                </c:pt>
                <c:pt idx="24">
                  <c:v>-2.78672775485119</c:v>
                </c:pt>
                <c:pt idx="25">
                  <c:v>-6.6273671026819025</c:v>
                </c:pt>
                <c:pt idx="26">
                  <c:v>-5.4250569460893292</c:v>
                </c:pt>
              </c:numCache>
            </c:numRef>
          </c:val>
          <c:smooth val="0"/>
          <c:extLst>
            <c:ext xmlns:c16="http://schemas.microsoft.com/office/drawing/2014/chart" uri="{C3380CC4-5D6E-409C-BE32-E72D297353CC}">
              <c16:uniqueId val="{00000000-7E7A-48E6-B339-3591306D8931}"/>
            </c:ext>
          </c:extLst>
        </c:ser>
        <c:dLbls>
          <c:showLegendKey val="0"/>
          <c:showVal val="0"/>
          <c:showCatName val="0"/>
          <c:showSerName val="0"/>
          <c:showPercent val="0"/>
          <c:showBubbleSize val="0"/>
        </c:dLbls>
        <c:marker val="1"/>
        <c:smooth val="0"/>
        <c:axId val="174196608"/>
        <c:axId val="174198144"/>
      </c:lineChart>
      <c:lineChart>
        <c:grouping val="standard"/>
        <c:varyColors val="0"/>
        <c:ser>
          <c:idx val="0"/>
          <c:order val="0"/>
          <c:tx>
            <c:strRef>
              <c:f>Equity_TED!$B$1</c:f>
              <c:strCache>
                <c:ptCount val="1"/>
                <c:pt idx="0">
                  <c:v>Mean TED</c:v>
                </c:pt>
              </c:strCache>
            </c:strRef>
          </c:tx>
          <c:marker>
            <c:symbol val="none"/>
          </c:marker>
          <c:cat>
            <c:numRef>
              <c:f>Equity_TED!$A$2:$A$28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Equity_TED!$B$2:$B$28</c:f>
              <c:numCache>
                <c:formatCode>General</c:formatCode>
                <c:ptCount val="27"/>
                <c:pt idx="0">
                  <c:v>0.81419230769230799</c:v>
                </c:pt>
                <c:pt idx="1">
                  <c:v>1.3298467432950201</c:v>
                </c:pt>
                <c:pt idx="2">
                  <c:v>1.2304214559386999</c:v>
                </c:pt>
                <c:pt idx="3">
                  <c:v>1.11203846153846</c:v>
                </c:pt>
                <c:pt idx="4">
                  <c:v>0.73996168582375499</c:v>
                </c:pt>
                <c:pt idx="5">
                  <c:v>0.572835249042145</c:v>
                </c:pt>
                <c:pt idx="6">
                  <c:v>0.377251908396947</c:v>
                </c:pt>
                <c:pt idx="7">
                  <c:v>0.288314176245211</c:v>
                </c:pt>
                <c:pt idx="8">
                  <c:v>0.46565384615384597</c:v>
                </c:pt>
                <c:pt idx="9">
                  <c:v>0.51915384615384597</c:v>
                </c:pt>
                <c:pt idx="10">
                  <c:v>0.48026717557251902</c:v>
                </c:pt>
                <c:pt idx="11">
                  <c:v>0.64402298850574702</c:v>
                </c:pt>
                <c:pt idx="12">
                  <c:v>0.74203065134099599</c:v>
                </c:pt>
                <c:pt idx="13">
                  <c:v>0.72386973180076597</c:v>
                </c:pt>
                <c:pt idx="14">
                  <c:v>0.67492307692307596</c:v>
                </c:pt>
                <c:pt idx="15">
                  <c:v>0.35977011494252897</c:v>
                </c:pt>
                <c:pt idx="16">
                  <c:v>0.17854406130268199</c:v>
                </c:pt>
                <c:pt idx="17">
                  <c:v>0.194789272030651</c:v>
                </c:pt>
                <c:pt idx="18">
                  <c:v>0.23068702290076301</c:v>
                </c:pt>
                <c:pt idx="19">
                  <c:v>0.38861538461538497</c:v>
                </c:pt>
                <c:pt idx="20">
                  <c:v>0.44346153846153802</c:v>
                </c:pt>
                <c:pt idx="21">
                  <c:v>0.88436781609195403</c:v>
                </c:pt>
                <c:pt idx="22">
                  <c:v>1.4597709923664099</c:v>
                </c:pt>
                <c:pt idx="23">
                  <c:v>0.50724137931034396</c:v>
                </c:pt>
                <c:pt idx="24">
                  <c:v>0.19402298850574701</c:v>
                </c:pt>
                <c:pt idx="25">
                  <c:v>0.26615384615384602</c:v>
                </c:pt>
                <c:pt idx="26">
                  <c:v>0.319885057471264</c:v>
                </c:pt>
              </c:numCache>
            </c:numRef>
          </c:val>
          <c:smooth val="0"/>
          <c:extLst>
            <c:ext xmlns:c16="http://schemas.microsoft.com/office/drawing/2014/chart" uri="{C3380CC4-5D6E-409C-BE32-E72D297353CC}">
              <c16:uniqueId val="{00000001-7E7A-48E6-B339-3591306D8931}"/>
            </c:ext>
          </c:extLst>
        </c:ser>
        <c:dLbls>
          <c:showLegendKey val="0"/>
          <c:showVal val="0"/>
          <c:showCatName val="0"/>
          <c:showSerName val="0"/>
          <c:showPercent val="0"/>
          <c:showBubbleSize val="0"/>
        </c:dLbls>
        <c:marker val="1"/>
        <c:smooth val="0"/>
        <c:axId val="174214528"/>
        <c:axId val="174212608"/>
      </c:lineChart>
      <c:catAx>
        <c:axId val="174196608"/>
        <c:scaling>
          <c:orientation val="minMax"/>
        </c:scaling>
        <c:delete val="0"/>
        <c:axPos val="b"/>
        <c:numFmt formatCode="General" sourceLinked="1"/>
        <c:majorTickMark val="out"/>
        <c:minorTickMark val="none"/>
        <c:tickLblPos val="nextTo"/>
        <c:crossAx val="174198144"/>
        <c:crosses val="autoZero"/>
        <c:auto val="1"/>
        <c:lblAlgn val="ctr"/>
        <c:lblOffset val="100"/>
        <c:noMultiLvlLbl val="0"/>
      </c:catAx>
      <c:valAx>
        <c:axId val="174198144"/>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196608"/>
        <c:crosses val="autoZero"/>
        <c:crossBetween val="between"/>
      </c:valAx>
      <c:valAx>
        <c:axId val="174212608"/>
        <c:scaling>
          <c:orientation val="minMax"/>
        </c:scaling>
        <c:delete val="0"/>
        <c:axPos val="r"/>
        <c:title>
          <c:tx>
            <c:rich>
              <a:bodyPr rot="-5400000" vert="horz"/>
              <a:lstStyle/>
              <a:p>
                <a:pPr>
                  <a:defRPr/>
                </a:pPr>
                <a:r>
                  <a:rPr lang="en-IE"/>
                  <a:t>TED</a:t>
                </a:r>
              </a:p>
            </c:rich>
          </c:tx>
          <c:overlay val="0"/>
        </c:title>
        <c:numFmt formatCode="General" sourceLinked="1"/>
        <c:majorTickMark val="out"/>
        <c:minorTickMark val="none"/>
        <c:tickLblPos val="nextTo"/>
        <c:crossAx val="174214528"/>
        <c:crosses val="max"/>
        <c:crossBetween val="between"/>
      </c:valAx>
      <c:catAx>
        <c:axId val="174214528"/>
        <c:scaling>
          <c:orientation val="minMax"/>
        </c:scaling>
        <c:delete val="1"/>
        <c:axPos val="b"/>
        <c:numFmt formatCode="General" sourceLinked="1"/>
        <c:majorTickMark val="out"/>
        <c:minorTickMark val="none"/>
        <c:tickLblPos val="nextTo"/>
        <c:crossAx val="17421260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Bond Diversification Index for high and low TED and Mean TED</a:t>
            </a:r>
            <a:endParaRPr lang="en-IE">
              <a:effectLst/>
            </a:endParaRPr>
          </a:p>
        </c:rich>
      </c:tx>
      <c:overlay val="0"/>
    </c:title>
    <c:autoTitleDeleted val="0"/>
    <c:plotArea>
      <c:layout/>
      <c:lineChart>
        <c:grouping val="standard"/>
        <c:varyColors val="0"/>
        <c:ser>
          <c:idx val="1"/>
          <c:order val="1"/>
          <c:tx>
            <c:strRef>
              <c:f>Bond_TED!$E$1</c:f>
              <c:strCache>
                <c:ptCount val="1"/>
                <c:pt idx="0">
                  <c:v>World Bond Diversification Index - High TED minus Low TED</c:v>
                </c:pt>
              </c:strCache>
            </c:strRef>
          </c:tx>
          <c:marker>
            <c:symbol val="none"/>
          </c:marker>
          <c:cat>
            <c:numRef>
              <c:f>Bond_TED!$A$2:$A$28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Bond_TED!$E$2:$E$28</c:f>
              <c:numCache>
                <c:formatCode>General</c:formatCode>
                <c:ptCount val="27"/>
                <c:pt idx="0">
                  <c:v>2.1801529614009953</c:v>
                </c:pt>
                <c:pt idx="1">
                  <c:v>-12.345935684660319</c:v>
                </c:pt>
                <c:pt idx="2">
                  <c:v>-4.3519225172385863</c:v>
                </c:pt>
                <c:pt idx="3">
                  <c:v>-1.7986837542341374</c:v>
                </c:pt>
                <c:pt idx="4">
                  <c:v>-9.0095730180648772</c:v>
                </c:pt>
                <c:pt idx="5">
                  <c:v>-5.6984457154382122</c:v>
                </c:pt>
                <c:pt idx="6">
                  <c:v>-15.304200953941967</c:v>
                </c:pt>
                <c:pt idx="7">
                  <c:v>-2.0274011681996882</c:v>
                </c:pt>
                <c:pt idx="8">
                  <c:v>4.0940239241303935</c:v>
                </c:pt>
                <c:pt idx="9">
                  <c:v>-2.6547763336059078</c:v>
                </c:pt>
                <c:pt idx="10">
                  <c:v>-10.281303761195501</c:v>
                </c:pt>
                <c:pt idx="11">
                  <c:v>-5.8025355019338898</c:v>
                </c:pt>
                <c:pt idx="12">
                  <c:v>2.4742364815390299</c:v>
                </c:pt>
                <c:pt idx="13">
                  <c:v>0.58210070188487451</c:v>
                </c:pt>
                <c:pt idx="14">
                  <c:v>-5.3827348448114014</c:v>
                </c:pt>
                <c:pt idx="15">
                  <c:v>-4.7893199039268435</c:v>
                </c:pt>
                <c:pt idx="16">
                  <c:v>-4.8958223278851163</c:v>
                </c:pt>
                <c:pt idx="17">
                  <c:v>3.2912315748644638</c:v>
                </c:pt>
                <c:pt idx="18">
                  <c:v>0.89666973460299026</c:v>
                </c:pt>
                <c:pt idx="19">
                  <c:v>6.2081698429138052</c:v>
                </c:pt>
                <c:pt idx="20">
                  <c:v>-3.5188354352003994</c:v>
                </c:pt>
                <c:pt idx="21">
                  <c:v>-1.8453874569017805</c:v>
                </c:pt>
                <c:pt idx="22">
                  <c:v>-3.6062847744571975</c:v>
                </c:pt>
                <c:pt idx="23">
                  <c:v>3.220713486599506</c:v>
                </c:pt>
                <c:pt idx="24">
                  <c:v>4.8440897237101872</c:v>
                </c:pt>
                <c:pt idx="25">
                  <c:v>-4.8842840428624266</c:v>
                </c:pt>
                <c:pt idx="26">
                  <c:v>-5.2019882487228948</c:v>
                </c:pt>
              </c:numCache>
            </c:numRef>
          </c:val>
          <c:smooth val="0"/>
          <c:extLst>
            <c:ext xmlns:c16="http://schemas.microsoft.com/office/drawing/2014/chart" uri="{C3380CC4-5D6E-409C-BE32-E72D297353CC}">
              <c16:uniqueId val="{00000000-3918-4EC1-B219-1A33CED3153D}"/>
            </c:ext>
          </c:extLst>
        </c:ser>
        <c:dLbls>
          <c:showLegendKey val="0"/>
          <c:showVal val="0"/>
          <c:showCatName val="0"/>
          <c:showSerName val="0"/>
          <c:showPercent val="0"/>
          <c:showBubbleSize val="0"/>
        </c:dLbls>
        <c:marker val="1"/>
        <c:smooth val="0"/>
        <c:axId val="174369408"/>
        <c:axId val="174371200"/>
      </c:lineChart>
      <c:lineChart>
        <c:grouping val="standard"/>
        <c:varyColors val="0"/>
        <c:ser>
          <c:idx val="0"/>
          <c:order val="0"/>
          <c:tx>
            <c:strRef>
              <c:f>Bond_TED!$B$1</c:f>
              <c:strCache>
                <c:ptCount val="1"/>
                <c:pt idx="0">
                  <c:v>Mean TED</c:v>
                </c:pt>
              </c:strCache>
            </c:strRef>
          </c:tx>
          <c:marker>
            <c:symbol val="none"/>
          </c:marker>
          <c:cat>
            <c:numRef>
              <c:f>Bond_TED!$A$2:$A$28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Bond_TED!$B$2:$B$28</c:f>
              <c:numCache>
                <c:formatCode>General</c:formatCode>
                <c:ptCount val="27"/>
                <c:pt idx="0">
                  <c:v>0.81419230769230799</c:v>
                </c:pt>
                <c:pt idx="1">
                  <c:v>1.3298467432950201</c:v>
                </c:pt>
                <c:pt idx="2">
                  <c:v>1.2304214559386999</c:v>
                </c:pt>
                <c:pt idx="3">
                  <c:v>1.11203846153846</c:v>
                </c:pt>
                <c:pt idx="4">
                  <c:v>0.73996168582375499</c:v>
                </c:pt>
                <c:pt idx="5">
                  <c:v>0.572835249042145</c:v>
                </c:pt>
                <c:pt idx="6">
                  <c:v>0.377251908396947</c:v>
                </c:pt>
                <c:pt idx="7">
                  <c:v>0.288314176245211</c:v>
                </c:pt>
                <c:pt idx="8">
                  <c:v>0.46565384615384597</c:v>
                </c:pt>
                <c:pt idx="9">
                  <c:v>0.51915384615384597</c:v>
                </c:pt>
                <c:pt idx="10">
                  <c:v>0.48026717557251902</c:v>
                </c:pt>
                <c:pt idx="11">
                  <c:v>0.64402298850574702</c:v>
                </c:pt>
                <c:pt idx="12">
                  <c:v>0.74203065134099599</c:v>
                </c:pt>
                <c:pt idx="13">
                  <c:v>0.72386973180076597</c:v>
                </c:pt>
                <c:pt idx="14">
                  <c:v>0.67492307692307596</c:v>
                </c:pt>
                <c:pt idx="15">
                  <c:v>0.35977011494252897</c:v>
                </c:pt>
                <c:pt idx="16">
                  <c:v>0.17854406130268199</c:v>
                </c:pt>
                <c:pt idx="17">
                  <c:v>0.194789272030651</c:v>
                </c:pt>
                <c:pt idx="18">
                  <c:v>0.23068702290076301</c:v>
                </c:pt>
                <c:pt idx="19">
                  <c:v>0.38861538461538497</c:v>
                </c:pt>
                <c:pt idx="20">
                  <c:v>0.44346153846153802</c:v>
                </c:pt>
                <c:pt idx="21">
                  <c:v>0.88436781609195403</c:v>
                </c:pt>
                <c:pt idx="22">
                  <c:v>1.4597709923664099</c:v>
                </c:pt>
                <c:pt idx="23">
                  <c:v>0.50724137931034396</c:v>
                </c:pt>
                <c:pt idx="24">
                  <c:v>0.19402298850574701</c:v>
                </c:pt>
                <c:pt idx="25">
                  <c:v>0.26615384615384602</c:v>
                </c:pt>
                <c:pt idx="26">
                  <c:v>0.319885057471264</c:v>
                </c:pt>
              </c:numCache>
            </c:numRef>
          </c:val>
          <c:smooth val="0"/>
          <c:extLst>
            <c:ext xmlns:c16="http://schemas.microsoft.com/office/drawing/2014/chart" uri="{C3380CC4-5D6E-409C-BE32-E72D297353CC}">
              <c16:uniqueId val="{00000001-3918-4EC1-B219-1A33CED3153D}"/>
            </c:ext>
          </c:extLst>
        </c:ser>
        <c:dLbls>
          <c:showLegendKey val="0"/>
          <c:showVal val="0"/>
          <c:showCatName val="0"/>
          <c:showSerName val="0"/>
          <c:showPercent val="0"/>
          <c:showBubbleSize val="0"/>
        </c:dLbls>
        <c:marker val="1"/>
        <c:smooth val="0"/>
        <c:axId val="174379392"/>
        <c:axId val="174373120"/>
      </c:lineChart>
      <c:catAx>
        <c:axId val="174369408"/>
        <c:scaling>
          <c:orientation val="minMax"/>
        </c:scaling>
        <c:delete val="0"/>
        <c:axPos val="b"/>
        <c:numFmt formatCode="General" sourceLinked="1"/>
        <c:majorTickMark val="out"/>
        <c:minorTickMark val="none"/>
        <c:tickLblPos val="nextTo"/>
        <c:crossAx val="174371200"/>
        <c:crosses val="autoZero"/>
        <c:auto val="1"/>
        <c:lblAlgn val="ctr"/>
        <c:lblOffset val="100"/>
        <c:noMultiLvlLbl val="0"/>
      </c:catAx>
      <c:valAx>
        <c:axId val="174371200"/>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369408"/>
        <c:crosses val="autoZero"/>
        <c:crossBetween val="between"/>
      </c:valAx>
      <c:valAx>
        <c:axId val="174373120"/>
        <c:scaling>
          <c:orientation val="minMax"/>
        </c:scaling>
        <c:delete val="0"/>
        <c:axPos val="r"/>
        <c:title>
          <c:tx>
            <c:rich>
              <a:bodyPr rot="-5400000" vert="horz"/>
              <a:lstStyle/>
              <a:p>
                <a:pPr>
                  <a:defRPr/>
                </a:pPr>
                <a:r>
                  <a:rPr lang="en-IE"/>
                  <a:t>TED</a:t>
                </a:r>
              </a:p>
            </c:rich>
          </c:tx>
          <c:overlay val="0"/>
        </c:title>
        <c:numFmt formatCode="General" sourceLinked="1"/>
        <c:majorTickMark val="out"/>
        <c:minorTickMark val="none"/>
        <c:tickLblPos val="nextTo"/>
        <c:crossAx val="174379392"/>
        <c:crosses val="max"/>
        <c:crossBetween val="between"/>
      </c:valAx>
      <c:catAx>
        <c:axId val="174379392"/>
        <c:scaling>
          <c:orientation val="minMax"/>
        </c:scaling>
        <c:delete val="1"/>
        <c:axPos val="b"/>
        <c:numFmt formatCode="General" sourceLinked="1"/>
        <c:majorTickMark val="out"/>
        <c:minorTickMark val="none"/>
        <c:tickLblPos val="nextTo"/>
        <c:crossAx val="1743731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Reak Estate Diversification Index for high and low TED and Mean TED</a:t>
            </a:r>
            <a:endParaRPr lang="en-IE">
              <a:effectLst/>
            </a:endParaRPr>
          </a:p>
        </c:rich>
      </c:tx>
      <c:overlay val="0"/>
    </c:title>
    <c:autoTitleDeleted val="0"/>
    <c:plotArea>
      <c:layout/>
      <c:lineChart>
        <c:grouping val="standard"/>
        <c:varyColors val="0"/>
        <c:ser>
          <c:idx val="1"/>
          <c:order val="1"/>
          <c:tx>
            <c:strRef>
              <c:f>REITs_TED!$E$1</c:f>
              <c:strCache>
                <c:ptCount val="1"/>
                <c:pt idx="0">
                  <c:v>World Real Estate Diversification Index - High TED minus Low TED</c:v>
                </c:pt>
              </c:strCache>
            </c:strRef>
          </c:tx>
          <c:marker>
            <c:symbol val="none"/>
          </c:marker>
          <c:cat>
            <c:numRef>
              <c:f>REITs_TED!$A$2:$A$28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REITs_TED!$E$2:$E$28</c:f>
              <c:numCache>
                <c:formatCode>General</c:formatCode>
                <c:ptCount val="27"/>
                <c:pt idx="0">
                  <c:v>-3.3863133510462977</c:v>
                </c:pt>
                <c:pt idx="1">
                  <c:v>20.488364280805929</c:v>
                </c:pt>
                <c:pt idx="2">
                  <c:v>-5.0043565276595396</c:v>
                </c:pt>
                <c:pt idx="3">
                  <c:v>2.3947605296190404</c:v>
                </c:pt>
                <c:pt idx="4">
                  <c:v>-13.256116833163883</c:v>
                </c:pt>
                <c:pt idx="5">
                  <c:v>-7.6894694742278773</c:v>
                </c:pt>
                <c:pt idx="6">
                  <c:v>1.0543278285656239</c:v>
                </c:pt>
                <c:pt idx="7">
                  <c:v>-6.1756576332320083</c:v>
                </c:pt>
                <c:pt idx="8">
                  <c:v>-0.40369315733239319</c:v>
                </c:pt>
                <c:pt idx="9">
                  <c:v>3.9541008678801628</c:v>
                </c:pt>
                <c:pt idx="10">
                  <c:v>0.74431028182912429</c:v>
                </c:pt>
                <c:pt idx="11">
                  <c:v>-15.060232197725551</c:v>
                </c:pt>
                <c:pt idx="12">
                  <c:v>-7.0598010572069017</c:v>
                </c:pt>
                <c:pt idx="13">
                  <c:v>3.3311592730948871</c:v>
                </c:pt>
                <c:pt idx="14">
                  <c:v>-7.9946628310016576</c:v>
                </c:pt>
                <c:pt idx="15">
                  <c:v>0.87321854994006787</c:v>
                </c:pt>
                <c:pt idx="16">
                  <c:v>-0.55735336038323868</c:v>
                </c:pt>
                <c:pt idx="17">
                  <c:v>2.3997870475006766</c:v>
                </c:pt>
                <c:pt idx="18">
                  <c:v>6.7616855149191872</c:v>
                </c:pt>
                <c:pt idx="19">
                  <c:v>3.1903507680380834</c:v>
                </c:pt>
                <c:pt idx="20">
                  <c:v>-12.440736901952762</c:v>
                </c:pt>
                <c:pt idx="21">
                  <c:v>-0.70324293922706804</c:v>
                </c:pt>
                <c:pt idx="22">
                  <c:v>4.7834773001442219</c:v>
                </c:pt>
                <c:pt idx="23">
                  <c:v>-3.2597838066132159</c:v>
                </c:pt>
                <c:pt idx="24">
                  <c:v>-1.5097941239754757</c:v>
                </c:pt>
                <c:pt idx="25">
                  <c:v>-12.996973815501454</c:v>
                </c:pt>
                <c:pt idx="26">
                  <c:v>-12.792518198729164</c:v>
                </c:pt>
              </c:numCache>
            </c:numRef>
          </c:val>
          <c:smooth val="0"/>
          <c:extLst>
            <c:ext xmlns:c16="http://schemas.microsoft.com/office/drawing/2014/chart" uri="{C3380CC4-5D6E-409C-BE32-E72D297353CC}">
              <c16:uniqueId val="{00000000-A913-41DA-9962-423ABFED57FF}"/>
            </c:ext>
          </c:extLst>
        </c:ser>
        <c:dLbls>
          <c:showLegendKey val="0"/>
          <c:showVal val="0"/>
          <c:showCatName val="0"/>
          <c:showSerName val="0"/>
          <c:showPercent val="0"/>
          <c:showBubbleSize val="0"/>
        </c:dLbls>
        <c:marker val="1"/>
        <c:smooth val="0"/>
        <c:axId val="174423424"/>
        <c:axId val="174429312"/>
      </c:lineChart>
      <c:lineChart>
        <c:grouping val="standard"/>
        <c:varyColors val="0"/>
        <c:ser>
          <c:idx val="0"/>
          <c:order val="0"/>
          <c:tx>
            <c:strRef>
              <c:f>REITs_TED!$B$1</c:f>
              <c:strCache>
                <c:ptCount val="1"/>
                <c:pt idx="0">
                  <c:v>Mean TED</c:v>
                </c:pt>
              </c:strCache>
            </c:strRef>
          </c:tx>
          <c:marker>
            <c:symbol val="none"/>
          </c:marker>
          <c:cat>
            <c:numRef>
              <c:f>REITs_TED!$A$2:$A$28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REITs_TED!$B$2:$B$28</c:f>
              <c:numCache>
                <c:formatCode>General</c:formatCode>
                <c:ptCount val="27"/>
                <c:pt idx="0">
                  <c:v>0.81419230769230799</c:v>
                </c:pt>
                <c:pt idx="1">
                  <c:v>1.3298467432950201</c:v>
                </c:pt>
                <c:pt idx="2">
                  <c:v>1.2304214559386999</c:v>
                </c:pt>
                <c:pt idx="3">
                  <c:v>1.11203846153846</c:v>
                </c:pt>
                <c:pt idx="4">
                  <c:v>0.73996168582375499</c:v>
                </c:pt>
                <c:pt idx="5">
                  <c:v>0.572835249042145</c:v>
                </c:pt>
                <c:pt idx="6">
                  <c:v>0.377251908396947</c:v>
                </c:pt>
                <c:pt idx="7">
                  <c:v>0.288314176245211</c:v>
                </c:pt>
                <c:pt idx="8">
                  <c:v>0.46565384615384597</c:v>
                </c:pt>
                <c:pt idx="9">
                  <c:v>0.51915384615384597</c:v>
                </c:pt>
                <c:pt idx="10">
                  <c:v>0.48026717557251902</c:v>
                </c:pt>
                <c:pt idx="11">
                  <c:v>0.64402298850574702</c:v>
                </c:pt>
                <c:pt idx="12">
                  <c:v>0.74203065134099599</c:v>
                </c:pt>
                <c:pt idx="13">
                  <c:v>0.72386973180076597</c:v>
                </c:pt>
                <c:pt idx="14">
                  <c:v>0.67492307692307596</c:v>
                </c:pt>
                <c:pt idx="15">
                  <c:v>0.35977011494252897</c:v>
                </c:pt>
                <c:pt idx="16">
                  <c:v>0.17854406130268199</c:v>
                </c:pt>
                <c:pt idx="17">
                  <c:v>0.194789272030651</c:v>
                </c:pt>
                <c:pt idx="18">
                  <c:v>0.23068702290076301</c:v>
                </c:pt>
                <c:pt idx="19">
                  <c:v>0.38861538461538497</c:v>
                </c:pt>
                <c:pt idx="20">
                  <c:v>0.44346153846153802</c:v>
                </c:pt>
                <c:pt idx="21">
                  <c:v>0.88436781609195403</c:v>
                </c:pt>
                <c:pt idx="22">
                  <c:v>1.4597709923664099</c:v>
                </c:pt>
                <c:pt idx="23">
                  <c:v>0.50724137931034396</c:v>
                </c:pt>
                <c:pt idx="24">
                  <c:v>0.19402298850574701</c:v>
                </c:pt>
                <c:pt idx="25">
                  <c:v>0.26615384615384602</c:v>
                </c:pt>
                <c:pt idx="26">
                  <c:v>0.319885057471264</c:v>
                </c:pt>
              </c:numCache>
            </c:numRef>
          </c:val>
          <c:smooth val="0"/>
          <c:extLst>
            <c:ext xmlns:c16="http://schemas.microsoft.com/office/drawing/2014/chart" uri="{C3380CC4-5D6E-409C-BE32-E72D297353CC}">
              <c16:uniqueId val="{00000001-A913-41DA-9962-423ABFED57FF}"/>
            </c:ext>
          </c:extLst>
        </c:ser>
        <c:dLbls>
          <c:showLegendKey val="0"/>
          <c:showVal val="0"/>
          <c:showCatName val="0"/>
          <c:showSerName val="0"/>
          <c:showPercent val="0"/>
          <c:showBubbleSize val="0"/>
        </c:dLbls>
        <c:marker val="1"/>
        <c:smooth val="0"/>
        <c:axId val="174437504"/>
        <c:axId val="174431232"/>
      </c:lineChart>
      <c:catAx>
        <c:axId val="174423424"/>
        <c:scaling>
          <c:orientation val="minMax"/>
        </c:scaling>
        <c:delete val="0"/>
        <c:axPos val="b"/>
        <c:numFmt formatCode="General" sourceLinked="1"/>
        <c:majorTickMark val="out"/>
        <c:minorTickMark val="none"/>
        <c:tickLblPos val="nextTo"/>
        <c:crossAx val="174429312"/>
        <c:crosses val="autoZero"/>
        <c:auto val="1"/>
        <c:lblAlgn val="ctr"/>
        <c:lblOffset val="100"/>
        <c:noMultiLvlLbl val="0"/>
      </c:catAx>
      <c:valAx>
        <c:axId val="174429312"/>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423424"/>
        <c:crosses val="autoZero"/>
        <c:crossBetween val="between"/>
      </c:valAx>
      <c:valAx>
        <c:axId val="174431232"/>
        <c:scaling>
          <c:orientation val="minMax"/>
        </c:scaling>
        <c:delete val="0"/>
        <c:axPos val="r"/>
        <c:title>
          <c:tx>
            <c:rich>
              <a:bodyPr rot="-5400000" vert="horz"/>
              <a:lstStyle/>
              <a:p>
                <a:pPr>
                  <a:defRPr/>
                </a:pPr>
                <a:r>
                  <a:rPr lang="en-IE"/>
                  <a:t>TED</a:t>
                </a:r>
              </a:p>
            </c:rich>
          </c:tx>
          <c:overlay val="0"/>
        </c:title>
        <c:numFmt formatCode="General" sourceLinked="1"/>
        <c:majorTickMark val="out"/>
        <c:minorTickMark val="none"/>
        <c:tickLblPos val="nextTo"/>
        <c:crossAx val="174437504"/>
        <c:crosses val="max"/>
        <c:crossBetween val="between"/>
      </c:valAx>
      <c:catAx>
        <c:axId val="174437504"/>
        <c:scaling>
          <c:orientation val="minMax"/>
        </c:scaling>
        <c:delete val="1"/>
        <c:axPos val="b"/>
        <c:numFmt formatCode="General" sourceLinked="1"/>
        <c:majorTickMark val="out"/>
        <c:minorTickMark val="none"/>
        <c:tickLblPos val="nextTo"/>
        <c:crossAx val="17443123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Equity Diversification Index for Bear and Bull returns and Mean Returns</a:t>
            </a:r>
            <a:endParaRPr lang="en-IE">
              <a:effectLst/>
            </a:endParaRPr>
          </a:p>
        </c:rich>
      </c:tx>
      <c:overlay val="0"/>
    </c:title>
    <c:autoTitleDeleted val="0"/>
    <c:plotArea>
      <c:layout/>
      <c:lineChart>
        <c:grouping val="standard"/>
        <c:varyColors val="0"/>
        <c:ser>
          <c:idx val="1"/>
          <c:order val="1"/>
          <c:tx>
            <c:strRef>
              <c:f>'Equity_Bear-Bull'!$D$1</c:f>
              <c:strCache>
                <c:ptCount val="1"/>
                <c:pt idx="0">
                  <c:v>World Equity Diversification Index - Bear minus Bull</c:v>
                </c:pt>
              </c:strCache>
            </c:strRef>
          </c:tx>
          <c:marker>
            <c:symbol val="none"/>
          </c:marker>
          <c:cat>
            <c:numRef>
              <c:f>'Equity_Bear-Bull'!$A$2:$A$28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'Equity_Bear-Bull'!$D$2:$D$28</c:f>
              <c:numCache>
                <c:formatCode>General</c:formatCode>
                <c:ptCount val="27"/>
                <c:pt idx="0">
                  <c:v>1.2052568835439994</c:v>
                </c:pt>
                <c:pt idx="1">
                  <c:v>27.09668612840067</c:v>
                </c:pt>
                <c:pt idx="2">
                  <c:v>6.487966098774268</c:v>
                </c:pt>
                <c:pt idx="3">
                  <c:v>13.997071547500004</c:v>
                </c:pt>
                <c:pt idx="4">
                  <c:v>7.1556047009586718</c:v>
                </c:pt>
                <c:pt idx="5">
                  <c:v>6.0592651860057343</c:v>
                </c:pt>
                <c:pt idx="6">
                  <c:v>3.8927366132913463</c:v>
                </c:pt>
                <c:pt idx="7">
                  <c:v>-1.8073044985685265</c:v>
                </c:pt>
                <c:pt idx="8">
                  <c:v>5.6003177689380399</c:v>
                </c:pt>
                <c:pt idx="9">
                  <c:v>0.80170772738050422</c:v>
                </c:pt>
                <c:pt idx="10">
                  <c:v>5.157967098191607</c:v>
                </c:pt>
                <c:pt idx="11">
                  <c:v>9.9878902135664678</c:v>
                </c:pt>
                <c:pt idx="12">
                  <c:v>10.338620153111675</c:v>
                </c:pt>
                <c:pt idx="13">
                  <c:v>3.6358133769131351</c:v>
                </c:pt>
                <c:pt idx="14">
                  <c:v>4.2479429740754036</c:v>
                </c:pt>
                <c:pt idx="15">
                  <c:v>1.0394631174978826</c:v>
                </c:pt>
                <c:pt idx="16">
                  <c:v>4.1309588916617708</c:v>
                </c:pt>
                <c:pt idx="17">
                  <c:v>2.3236758935098214</c:v>
                </c:pt>
                <c:pt idx="18">
                  <c:v>9.725896564375093</c:v>
                </c:pt>
                <c:pt idx="19">
                  <c:v>4.275204461179122</c:v>
                </c:pt>
                <c:pt idx="20">
                  <c:v>6.1506165549104734</c:v>
                </c:pt>
                <c:pt idx="21">
                  <c:v>12.743417293693145</c:v>
                </c:pt>
                <c:pt idx="22">
                  <c:v>4.2578963993079748</c:v>
                </c:pt>
                <c:pt idx="23">
                  <c:v>-0.62853179956167948</c:v>
                </c:pt>
                <c:pt idx="24">
                  <c:v>5.5636468615978458</c:v>
                </c:pt>
                <c:pt idx="25">
                  <c:v>5.5042074399658834</c:v>
                </c:pt>
                <c:pt idx="26">
                  <c:v>-0.51630444782608753</c:v>
                </c:pt>
              </c:numCache>
            </c:numRef>
          </c:val>
          <c:smooth val="0"/>
          <c:extLst>
            <c:ext xmlns:c16="http://schemas.microsoft.com/office/drawing/2014/chart" uri="{C3380CC4-5D6E-409C-BE32-E72D297353CC}">
              <c16:uniqueId val="{00000000-4B30-4E18-8025-53EB2D8ED489}"/>
            </c:ext>
          </c:extLst>
        </c:ser>
        <c:dLbls>
          <c:showLegendKey val="0"/>
          <c:showVal val="0"/>
          <c:showCatName val="0"/>
          <c:showSerName val="0"/>
          <c:showPercent val="0"/>
          <c:showBubbleSize val="0"/>
        </c:dLbls>
        <c:marker val="1"/>
        <c:smooth val="0"/>
        <c:axId val="174530944"/>
        <c:axId val="174532480"/>
      </c:lineChart>
      <c:lineChart>
        <c:grouping val="standard"/>
        <c:varyColors val="0"/>
        <c:ser>
          <c:idx val="0"/>
          <c:order val="0"/>
          <c:tx>
            <c:strRef>
              <c:f>'Equity_Bear-Bull'!$B$1</c:f>
              <c:strCache>
                <c:ptCount val="1"/>
                <c:pt idx="0">
                  <c:v>World Equity Returns</c:v>
                </c:pt>
              </c:strCache>
            </c:strRef>
          </c:tx>
          <c:marker>
            <c:symbol val="none"/>
          </c:marker>
          <c:cat>
            <c:numRef>
              <c:f>'Equity_Bear-Bull'!$A$2:$A$28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'Equity_Bear-Bull'!$B$2:$B$28</c:f>
              <c:numCache>
                <c:formatCode>General</c:formatCode>
                <c:ptCount val="27"/>
                <c:pt idx="0">
                  <c:v>9.5194828311252966</c:v>
                </c:pt>
                <c:pt idx="1">
                  <c:v>3.3956733769161551</c:v>
                </c:pt>
                <c:pt idx="2">
                  <c:v>8.4709467764084518</c:v>
                </c:pt>
                <c:pt idx="3">
                  <c:v>11.712738865322027</c:v>
                </c:pt>
                <c:pt idx="4">
                  <c:v>-3.9951556463428295</c:v>
                </c:pt>
                <c:pt idx="5">
                  <c:v>10.818995007169359</c:v>
                </c:pt>
                <c:pt idx="6">
                  <c:v>-3.7397716858007213</c:v>
                </c:pt>
                <c:pt idx="7">
                  <c:v>22.289720546594037</c:v>
                </c:pt>
                <c:pt idx="8">
                  <c:v>4.0528280632531812</c:v>
                </c:pt>
                <c:pt idx="9">
                  <c:v>-0.2891084270826893</c:v>
                </c:pt>
                <c:pt idx="10">
                  <c:v>12.734270934038205</c:v>
                </c:pt>
                <c:pt idx="11">
                  <c:v>1.9371286956165956</c:v>
                </c:pt>
                <c:pt idx="12">
                  <c:v>-12.560520045582614</c:v>
                </c:pt>
                <c:pt idx="13">
                  <c:v>13.906813265534431</c:v>
                </c:pt>
                <c:pt idx="14">
                  <c:v>-12.186342494776513</c:v>
                </c:pt>
                <c:pt idx="15">
                  <c:v>-8.3220073941903223</c:v>
                </c:pt>
                <c:pt idx="16">
                  <c:v>1.0797404607494852</c:v>
                </c:pt>
                <c:pt idx="17">
                  <c:v>33.722385257055507</c:v>
                </c:pt>
                <c:pt idx="18">
                  <c:v>27.781882830595389</c:v>
                </c:pt>
                <c:pt idx="19">
                  <c:v>22.027934779693989</c:v>
                </c:pt>
                <c:pt idx="20">
                  <c:v>23.776174199428144</c:v>
                </c:pt>
                <c:pt idx="21">
                  <c:v>24.186601040727911</c:v>
                </c:pt>
                <c:pt idx="22">
                  <c:v>-72.883745061230101</c:v>
                </c:pt>
                <c:pt idx="23">
                  <c:v>28.06305224879695</c:v>
                </c:pt>
                <c:pt idx="24">
                  <c:v>10.427414989993517</c:v>
                </c:pt>
                <c:pt idx="25">
                  <c:v>-19.417506721939407</c:v>
                </c:pt>
                <c:pt idx="26">
                  <c:v>11.19895291777471</c:v>
                </c:pt>
              </c:numCache>
            </c:numRef>
          </c:val>
          <c:smooth val="0"/>
          <c:extLst>
            <c:ext xmlns:c16="http://schemas.microsoft.com/office/drawing/2014/chart" uri="{C3380CC4-5D6E-409C-BE32-E72D297353CC}">
              <c16:uniqueId val="{00000001-4B30-4E18-8025-53EB2D8ED489}"/>
            </c:ext>
          </c:extLst>
        </c:ser>
        <c:dLbls>
          <c:showLegendKey val="0"/>
          <c:showVal val="0"/>
          <c:showCatName val="0"/>
          <c:showSerName val="0"/>
          <c:showPercent val="0"/>
          <c:showBubbleSize val="0"/>
        </c:dLbls>
        <c:marker val="1"/>
        <c:smooth val="0"/>
        <c:axId val="174544768"/>
        <c:axId val="174542848"/>
      </c:lineChart>
      <c:catAx>
        <c:axId val="174530944"/>
        <c:scaling>
          <c:orientation val="minMax"/>
        </c:scaling>
        <c:delete val="0"/>
        <c:axPos val="b"/>
        <c:numFmt formatCode="General" sourceLinked="1"/>
        <c:majorTickMark val="out"/>
        <c:minorTickMark val="none"/>
        <c:tickLblPos val="nextTo"/>
        <c:crossAx val="174532480"/>
        <c:crosses val="autoZero"/>
        <c:auto val="1"/>
        <c:lblAlgn val="ctr"/>
        <c:lblOffset val="100"/>
        <c:noMultiLvlLbl val="0"/>
      </c:catAx>
      <c:valAx>
        <c:axId val="174532480"/>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530944"/>
        <c:crosses val="autoZero"/>
        <c:crossBetween val="between"/>
      </c:valAx>
      <c:valAx>
        <c:axId val="174542848"/>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4544768"/>
        <c:crosses val="max"/>
        <c:crossBetween val="between"/>
      </c:valAx>
      <c:catAx>
        <c:axId val="174544768"/>
        <c:scaling>
          <c:orientation val="minMax"/>
        </c:scaling>
        <c:delete val="1"/>
        <c:axPos val="b"/>
        <c:numFmt formatCode="General" sourceLinked="1"/>
        <c:majorTickMark val="out"/>
        <c:minorTickMark val="none"/>
        <c:tickLblPos val="nextTo"/>
        <c:crossAx val="17454284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Bond Diversification Index for Bear and Bull returns and Mean Returns</a:t>
            </a:r>
            <a:endParaRPr lang="en-IE">
              <a:effectLst/>
            </a:endParaRPr>
          </a:p>
        </c:rich>
      </c:tx>
      <c:overlay val="0"/>
    </c:title>
    <c:autoTitleDeleted val="0"/>
    <c:plotArea>
      <c:layout/>
      <c:lineChart>
        <c:grouping val="standard"/>
        <c:varyColors val="0"/>
        <c:ser>
          <c:idx val="1"/>
          <c:order val="1"/>
          <c:tx>
            <c:strRef>
              <c:f>'Bond_Bear-Bull'!$D$1</c:f>
              <c:strCache>
                <c:ptCount val="1"/>
                <c:pt idx="0">
                  <c:v>World Bond Diversification Index - Bear minus Bull</c:v>
                </c:pt>
              </c:strCache>
            </c:strRef>
          </c:tx>
          <c:marker>
            <c:symbol val="none"/>
          </c:marker>
          <c:cat>
            <c:numRef>
              <c:f>'Bond_Bear-Bull'!$A$2:$A$28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'Bond_Bear-Bull'!$D$2:$D$28</c:f>
              <c:numCache>
                <c:formatCode>General</c:formatCode>
                <c:ptCount val="27"/>
                <c:pt idx="0">
                  <c:v>-0.26357125435138334</c:v>
                </c:pt>
                <c:pt idx="1">
                  <c:v>-8.9709477574256749</c:v>
                </c:pt>
                <c:pt idx="2">
                  <c:v>15.521321528113349</c:v>
                </c:pt>
                <c:pt idx="3">
                  <c:v>3.4482869536286178</c:v>
                </c:pt>
                <c:pt idx="4">
                  <c:v>-5.2222996886353741</c:v>
                </c:pt>
                <c:pt idx="5">
                  <c:v>-3.9971483222941635</c:v>
                </c:pt>
                <c:pt idx="6">
                  <c:v>7.5901934185395588</c:v>
                </c:pt>
                <c:pt idx="7">
                  <c:v>-5.6701384560060202</c:v>
                </c:pt>
                <c:pt idx="8">
                  <c:v>-6.2825420096407223</c:v>
                </c:pt>
                <c:pt idx="9">
                  <c:v>-2.2902343910735601</c:v>
                </c:pt>
                <c:pt idx="10">
                  <c:v>4.3993005897833575</c:v>
                </c:pt>
                <c:pt idx="11">
                  <c:v>-9.101199972687656</c:v>
                </c:pt>
                <c:pt idx="12">
                  <c:v>-3.0679043767545475</c:v>
                </c:pt>
                <c:pt idx="13">
                  <c:v>-11.344335201044784</c:v>
                </c:pt>
                <c:pt idx="14">
                  <c:v>-5.8246506635750288</c:v>
                </c:pt>
                <c:pt idx="15">
                  <c:v>-3.7687318416328734</c:v>
                </c:pt>
                <c:pt idx="16">
                  <c:v>5.5495942208569184</c:v>
                </c:pt>
                <c:pt idx="17">
                  <c:v>5.3285820433907238</c:v>
                </c:pt>
                <c:pt idx="18">
                  <c:v>0.96780686795392867</c:v>
                </c:pt>
                <c:pt idx="19">
                  <c:v>3.5647350193143947</c:v>
                </c:pt>
                <c:pt idx="20">
                  <c:v>-2.2528710439152762</c:v>
                </c:pt>
                <c:pt idx="21">
                  <c:v>2.4248838433411652</c:v>
                </c:pt>
                <c:pt idx="22">
                  <c:v>-2.1319933428387556</c:v>
                </c:pt>
                <c:pt idx="23">
                  <c:v>-15.113655775416733</c:v>
                </c:pt>
                <c:pt idx="24">
                  <c:v>-1.795555082307785</c:v>
                </c:pt>
                <c:pt idx="25">
                  <c:v>6.0321363014248615</c:v>
                </c:pt>
                <c:pt idx="26">
                  <c:v>-6.9869207207841395</c:v>
                </c:pt>
              </c:numCache>
            </c:numRef>
          </c:val>
          <c:smooth val="0"/>
          <c:extLst>
            <c:ext xmlns:c16="http://schemas.microsoft.com/office/drawing/2014/chart" uri="{C3380CC4-5D6E-409C-BE32-E72D297353CC}">
              <c16:uniqueId val="{00000000-C0E2-45A7-8C93-099A9D67F1BF}"/>
            </c:ext>
          </c:extLst>
        </c:ser>
        <c:dLbls>
          <c:showLegendKey val="0"/>
          <c:showVal val="0"/>
          <c:showCatName val="0"/>
          <c:showSerName val="0"/>
          <c:showPercent val="0"/>
          <c:showBubbleSize val="0"/>
        </c:dLbls>
        <c:marker val="1"/>
        <c:smooth val="0"/>
        <c:axId val="173765760"/>
        <c:axId val="173767296"/>
      </c:lineChart>
      <c:lineChart>
        <c:grouping val="standard"/>
        <c:varyColors val="0"/>
        <c:ser>
          <c:idx val="0"/>
          <c:order val="0"/>
          <c:tx>
            <c:strRef>
              <c:f>'Bond_Bear-Bull'!$B$1</c:f>
              <c:strCache>
                <c:ptCount val="1"/>
                <c:pt idx="0">
                  <c:v>World Bond Returns</c:v>
                </c:pt>
              </c:strCache>
            </c:strRef>
          </c:tx>
          <c:marker>
            <c:symbol val="none"/>
          </c:marker>
          <c:cat>
            <c:numRef>
              <c:f>'Bond_Bear-Bull'!$A$2:$A$28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'Bond_Bear-Bull'!$B$2:$B$28</c:f>
              <c:numCache>
                <c:formatCode>General</c:formatCode>
                <c:ptCount val="27"/>
                <c:pt idx="0">
                  <c:v>7.9634632688084652</c:v>
                </c:pt>
                <c:pt idx="1">
                  <c:v>10.009178848320831</c:v>
                </c:pt>
                <c:pt idx="2">
                  <c:v>-2.4733118694051859</c:v>
                </c:pt>
                <c:pt idx="3">
                  <c:v>-1.5209858994129624</c:v>
                </c:pt>
                <c:pt idx="4">
                  <c:v>6.711732886897269</c:v>
                </c:pt>
                <c:pt idx="5">
                  <c:v>1.4142355167824383</c:v>
                </c:pt>
                <c:pt idx="6">
                  <c:v>-6.0842694697489224</c:v>
                </c:pt>
                <c:pt idx="7">
                  <c:v>2.6051305440961898</c:v>
                </c:pt>
                <c:pt idx="8">
                  <c:v>-0.91549694770671453</c:v>
                </c:pt>
                <c:pt idx="9">
                  <c:v>11.168461379347866</c:v>
                </c:pt>
                <c:pt idx="10">
                  <c:v>0.64530577025600488</c:v>
                </c:pt>
                <c:pt idx="11">
                  <c:v>-9.6757787254914813</c:v>
                </c:pt>
                <c:pt idx="12">
                  <c:v>6.0693762330103294</c:v>
                </c:pt>
                <c:pt idx="13">
                  <c:v>-12.754709667415092</c:v>
                </c:pt>
                <c:pt idx="14">
                  <c:v>-5.7114137554625453</c:v>
                </c:pt>
                <c:pt idx="15">
                  <c:v>-4.99389825423268</c:v>
                </c:pt>
                <c:pt idx="16">
                  <c:v>16.191321399378324</c:v>
                </c:pt>
                <c:pt idx="17">
                  <c:v>15.584186838949666</c:v>
                </c:pt>
                <c:pt idx="18">
                  <c:v>9.8431248080394145</c:v>
                </c:pt>
                <c:pt idx="19">
                  <c:v>-10.268681298862735</c:v>
                </c:pt>
                <c:pt idx="20">
                  <c:v>3.3587887699207295</c:v>
                </c:pt>
                <c:pt idx="21">
                  <c:v>7.1162896363167309</c:v>
                </c:pt>
                <c:pt idx="22">
                  <c:v>-4.6423039920014535</c:v>
                </c:pt>
                <c:pt idx="23">
                  <c:v>5.2124151260654825</c:v>
                </c:pt>
                <c:pt idx="24">
                  <c:v>-0.73059412469131002</c:v>
                </c:pt>
                <c:pt idx="25">
                  <c:v>-1.4023093641722499</c:v>
                </c:pt>
                <c:pt idx="26">
                  <c:v>8.5589002090577253</c:v>
                </c:pt>
              </c:numCache>
            </c:numRef>
          </c:val>
          <c:smooth val="0"/>
          <c:extLst>
            <c:ext xmlns:c16="http://schemas.microsoft.com/office/drawing/2014/chart" uri="{C3380CC4-5D6E-409C-BE32-E72D297353CC}">
              <c16:uniqueId val="{00000001-C0E2-45A7-8C93-099A9D67F1BF}"/>
            </c:ext>
          </c:extLst>
        </c:ser>
        <c:dLbls>
          <c:showLegendKey val="0"/>
          <c:showVal val="0"/>
          <c:showCatName val="0"/>
          <c:showSerName val="0"/>
          <c:showPercent val="0"/>
          <c:showBubbleSize val="0"/>
        </c:dLbls>
        <c:marker val="1"/>
        <c:smooth val="0"/>
        <c:axId val="173779584"/>
        <c:axId val="173777664"/>
      </c:lineChart>
      <c:catAx>
        <c:axId val="173765760"/>
        <c:scaling>
          <c:orientation val="minMax"/>
        </c:scaling>
        <c:delete val="0"/>
        <c:axPos val="b"/>
        <c:numFmt formatCode="General" sourceLinked="1"/>
        <c:majorTickMark val="out"/>
        <c:minorTickMark val="none"/>
        <c:tickLblPos val="nextTo"/>
        <c:crossAx val="173767296"/>
        <c:crosses val="autoZero"/>
        <c:auto val="1"/>
        <c:lblAlgn val="ctr"/>
        <c:lblOffset val="100"/>
        <c:noMultiLvlLbl val="0"/>
      </c:catAx>
      <c:valAx>
        <c:axId val="173767296"/>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765760"/>
        <c:crosses val="autoZero"/>
        <c:crossBetween val="between"/>
      </c:valAx>
      <c:valAx>
        <c:axId val="173777664"/>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3779584"/>
        <c:crosses val="max"/>
        <c:crossBetween val="between"/>
      </c:valAx>
      <c:catAx>
        <c:axId val="173779584"/>
        <c:scaling>
          <c:orientation val="minMax"/>
        </c:scaling>
        <c:delete val="1"/>
        <c:axPos val="b"/>
        <c:numFmt formatCode="General" sourceLinked="1"/>
        <c:majorTickMark val="out"/>
        <c:minorTickMark val="none"/>
        <c:tickLblPos val="nextTo"/>
        <c:crossAx val="173777664"/>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Real Estate Diversification Index for Bear and Bull returns and Mean Returns</a:t>
            </a:r>
            <a:endParaRPr lang="en-IE">
              <a:effectLst/>
            </a:endParaRPr>
          </a:p>
        </c:rich>
      </c:tx>
      <c:overlay val="0"/>
    </c:title>
    <c:autoTitleDeleted val="0"/>
    <c:plotArea>
      <c:layout/>
      <c:lineChart>
        <c:grouping val="standard"/>
        <c:varyColors val="0"/>
        <c:ser>
          <c:idx val="1"/>
          <c:order val="1"/>
          <c:tx>
            <c:strRef>
              <c:f>'REITs_Bear-Bull'!$D$1</c:f>
              <c:strCache>
                <c:ptCount val="1"/>
                <c:pt idx="0">
                  <c:v>World Real Estate Diversification Index - Bear minus Bull</c:v>
                </c:pt>
              </c:strCache>
            </c:strRef>
          </c:tx>
          <c:marker>
            <c:symbol val="none"/>
          </c:marker>
          <c:cat>
            <c:numRef>
              <c:f>'REITs_Bear-Bull'!$A$2:$A$28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'REITs_Bear-Bull'!$D$2:$D$28</c:f>
              <c:numCache>
                <c:formatCode>General</c:formatCode>
                <c:ptCount val="27"/>
                <c:pt idx="0">
                  <c:v>-4.8570691983751697</c:v>
                </c:pt>
                <c:pt idx="1">
                  <c:v>25.548576667861617</c:v>
                </c:pt>
                <c:pt idx="2">
                  <c:v>-0.95383762034235886</c:v>
                </c:pt>
                <c:pt idx="3">
                  <c:v>4.4452928646529264</c:v>
                </c:pt>
                <c:pt idx="4">
                  <c:v>-5.6240051744384285</c:v>
                </c:pt>
                <c:pt idx="5">
                  <c:v>-0.67097966230348738</c:v>
                </c:pt>
                <c:pt idx="6">
                  <c:v>-6.6479367813130503</c:v>
                </c:pt>
                <c:pt idx="7">
                  <c:v>-2.1027595640477594</c:v>
                </c:pt>
                <c:pt idx="8">
                  <c:v>-1.993813691248786</c:v>
                </c:pt>
                <c:pt idx="9">
                  <c:v>-7.1676194583428376</c:v>
                </c:pt>
                <c:pt idx="10">
                  <c:v>-2.7135178994218787</c:v>
                </c:pt>
                <c:pt idx="11">
                  <c:v>3.6064113755813176</c:v>
                </c:pt>
                <c:pt idx="12">
                  <c:v>8.2591958472285256</c:v>
                </c:pt>
                <c:pt idx="13">
                  <c:v>1.5145879888342035</c:v>
                </c:pt>
                <c:pt idx="14">
                  <c:v>2.3458406956086697</c:v>
                </c:pt>
                <c:pt idx="15">
                  <c:v>-1.4532392833600569</c:v>
                </c:pt>
                <c:pt idx="16">
                  <c:v>-1.3145683227438707</c:v>
                </c:pt>
                <c:pt idx="17">
                  <c:v>-2.889680646149579</c:v>
                </c:pt>
                <c:pt idx="18">
                  <c:v>5.5663778070544652</c:v>
                </c:pt>
                <c:pt idx="19">
                  <c:v>2.4174412643840641</c:v>
                </c:pt>
                <c:pt idx="20">
                  <c:v>15.331166374010097</c:v>
                </c:pt>
                <c:pt idx="21">
                  <c:v>10.788357621086105</c:v>
                </c:pt>
                <c:pt idx="22">
                  <c:v>7.907464540025849</c:v>
                </c:pt>
                <c:pt idx="23">
                  <c:v>3.8733105737278115</c:v>
                </c:pt>
                <c:pt idx="24">
                  <c:v>2.9668897852516314</c:v>
                </c:pt>
                <c:pt idx="25">
                  <c:v>11.173306490877714</c:v>
                </c:pt>
                <c:pt idx="26">
                  <c:v>-2.3419635383552397</c:v>
                </c:pt>
              </c:numCache>
            </c:numRef>
          </c:val>
          <c:smooth val="0"/>
          <c:extLst>
            <c:ext xmlns:c16="http://schemas.microsoft.com/office/drawing/2014/chart" uri="{C3380CC4-5D6E-409C-BE32-E72D297353CC}">
              <c16:uniqueId val="{00000000-8DB9-47A0-BA03-8BBD53D252DA}"/>
            </c:ext>
          </c:extLst>
        </c:ser>
        <c:dLbls>
          <c:showLegendKey val="0"/>
          <c:showVal val="0"/>
          <c:showCatName val="0"/>
          <c:showSerName val="0"/>
          <c:showPercent val="0"/>
          <c:showBubbleSize val="0"/>
        </c:dLbls>
        <c:marker val="1"/>
        <c:smooth val="0"/>
        <c:axId val="174696320"/>
        <c:axId val="174697856"/>
      </c:lineChart>
      <c:lineChart>
        <c:grouping val="standard"/>
        <c:varyColors val="0"/>
        <c:ser>
          <c:idx val="0"/>
          <c:order val="0"/>
          <c:tx>
            <c:strRef>
              <c:f>'REITs_Bear-Bull'!$B$1</c:f>
              <c:strCache>
                <c:ptCount val="1"/>
                <c:pt idx="0">
                  <c:v>World REIT Returns</c:v>
                </c:pt>
              </c:strCache>
            </c:strRef>
          </c:tx>
          <c:marker>
            <c:symbol val="none"/>
          </c:marker>
          <c:cat>
            <c:numRef>
              <c:f>'REITs_Bear-Bull'!$A$2:$A$28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'REITs_Bear-Bull'!$B$2:$B$28</c:f>
              <c:numCache>
                <c:formatCode>General</c:formatCode>
                <c:ptCount val="27"/>
                <c:pt idx="0">
                  <c:v>6.6380164801144792</c:v>
                </c:pt>
                <c:pt idx="1">
                  <c:v>4.5001502042662596</c:v>
                </c:pt>
                <c:pt idx="2">
                  <c:v>3.3834797535463537</c:v>
                </c:pt>
                <c:pt idx="3">
                  <c:v>3.871292473139941</c:v>
                </c:pt>
                <c:pt idx="4">
                  <c:v>-3.9774385135112924</c:v>
                </c:pt>
                <c:pt idx="5">
                  <c:v>5.6832142738608074</c:v>
                </c:pt>
                <c:pt idx="6">
                  <c:v>-2.8458953617837768</c:v>
                </c:pt>
                <c:pt idx="7">
                  <c:v>10.079278835707081</c:v>
                </c:pt>
                <c:pt idx="8">
                  <c:v>4.1371657007654262E-4</c:v>
                </c:pt>
                <c:pt idx="9">
                  <c:v>5.0962051783515196</c:v>
                </c:pt>
                <c:pt idx="10">
                  <c:v>4.1228606192791624</c:v>
                </c:pt>
                <c:pt idx="11">
                  <c:v>4.4621131211532443</c:v>
                </c:pt>
                <c:pt idx="12">
                  <c:v>2.4823865368247349</c:v>
                </c:pt>
                <c:pt idx="13">
                  <c:v>-0.14691526315726924</c:v>
                </c:pt>
                <c:pt idx="14">
                  <c:v>2.2922598885628496</c:v>
                </c:pt>
                <c:pt idx="15">
                  <c:v>-5.9895283269479345</c:v>
                </c:pt>
                <c:pt idx="16">
                  <c:v>8.2436856844094581</c:v>
                </c:pt>
                <c:pt idx="17">
                  <c:v>31.17212712787828</c:v>
                </c:pt>
                <c:pt idx="18">
                  <c:v>25.308946736353725</c:v>
                </c:pt>
                <c:pt idx="19">
                  <c:v>17.687305687718617</c:v>
                </c:pt>
                <c:pt idx="20">
                  <c:v>29.700300838964687</c:v>
                </c:pt>
                <c:pt idx="21">
                  <c:v>-2.6312487722532327</c:v>
                </c:pt>
                <c:pt idx="22">
                  <c:v>-47.822297491970353</c:v>
                </c:pt>
                <c:pt idx="23">
                  <c:v>30.41672767659739</c:v>
                </c:pt>
                <c:pt idx="24">
                  <c:v>11.755825111915073</c:v>
                </c:pt>
                <c:pt idx="25">
                  <c:v>-8.0032688763789661</c:v>
                </c:pt>
                <c:pt idx="26">
                  <c:v>28.97680206956878</c:v>
                </c:pt>
              </c:numCache>
            </c:numRef>
          </c:val>
          <c:smooth val="0"/>
          <c:extLst>
            <c:ext xmlns:c16="http://schemas.microsoft.com/office/drawing/2014/chart" uri="{C3380CC4-5D6E-409C-BE32-E72D297353CC}">
              <c16:uniqueId val="{00000001-8DB9-47A0-BA03-8BBD53D252DA}"/>
            </c:ext>
          </c:extLst>
        </c:ser>
        <c:dLbls>
          <c:showLegendKey val="0"/>
          <c:showVal val="0"/>
          <c:showCatName val="0"/>
          <c:showSerName val="0"/>
          <c:showPercent val="0"/>
          <c:showBubbleSize val="0"/>
        </c:dLbls>
        <c:marker val="1"/>
        <c:smooth val="0"/>
        <c:axId val="174710144"/>
        <c:axId val="174708224"/>
      </c:lineChart>
      <c:catAx>
        <c:axId val="174696320"/>
        <c:scaling>
          <c:orientation val="minMax"/>
        </c:scaling>
        <c:delete val="0"/>
        <c:axPos val="b"/>
        <c:numFmt formatCode="General" sourceLinked="1"/>
        <c:majorTickMark val="out"/>
        <c:minorTickMark val="none"/>
        <c:tickLblPos val="nextTo"/>
        <c:crossAx val="174697856"/>
        <c:crosses val="autoZero"/>
        <c:auto val="1"/>
        <c:lblAlgn val="ctr"/>
        <c:lblOffset val="100"/>
        <c:noMultiLvlLbl val="0"/>
      </c:catAx>
      <c:valAx>
        <c:axId val="174697856"/>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696320"/>
        <c:crosses val="autoZero"/>
        <c:crossBetween val="between"/>
      </c:valAx>
      <c:valAx>
        <c:axId val="174708224"/>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4710144"/>
        <c:crosses val="max"/>
        <c:crossBetween val="between"/>
      </c:valAx>
      <c:catAx>
        <c:axId val="174710144"/>
        <c:scaling>
          <c:orientation val="minMax"/>
        </c:scaling>
        <c:delete val="1"/>
        <c:axPos val="b"/>
        <c:numFmt formatCode="General" sourceLinked="1"/>
        <c:majorTickMark val="out"/>
        <c:minorTickMark val="none"/>
        <c:tickLblPos val="nextTo"/>
        <c:crossAx val="174708224"/>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Equity Diversification Index and World Equity Returns</a:t>
            </a:r>
            <a:endParaRPr lang="en-IE">
              <a:effectLst/>
            </a:endParaRPr>
          </a:p>
        </c:rich>
      </c:tx>
      <c:overlay val="0"/>
    </c:title>
    <c:autoTitleDeleted val="0"/>
    <c:plotArea>
      <c:layout/>
      <c:lineChart>
        <c:grouping val="standard"/>
        <c:varyColors val="0"/>
        <c:ser>
          <c:idx val="0"/>
          <c:order val="0"/>
          <c:tx>
            <c:strRef>
              <c:f>Equities_Returns_Mean!$B$1</c:f>
              <c:strCache>
                <c:ptCount val="1"/>
                <c:pt idx="0">
                  <c:v>World Equity Diversification Index</c:v>
                </c:pt>
              </c:strCache>
            </c:strRef>
          </c:tx>
          <c:marker>
            <c:symbol val="none"/>
          </c:marker>
          <c:cat>
            <c:numRef>
              <c:f>Equities_Returns_Mean!$A$2:$A$28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Equities_Returns_Mean!$B$2:$B$28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F86E-4470-8397-3B15A04BCA4E}"/>
            </c:ext>
          </c:extLst>
        </c:ser>
        <c:dLbls>
          <c:showLegendKey val="0"/>
          <c:showVal val="0"/>
          <c:showCatName val="0"/>
          <c:showSerName val="0"/>
          <c:showPercent val="0"/>
          <c:showBubbleSize val="0"/>
        </c:dLbls>
        <c:marker val="1"/>
        <c:smooth val="0"/>
        <c:axId val="175400448"/>
        <c:axId val="175401984"/>
      </c:lineChart>
      <c:lineChart>
        <c:grouping val="standard"/>
        <c:varyColors val="0"/>
        <c:ser>
          <c:idx val="1"/>
          <c:order val="1"/>
          <c:tx>
            <c:strRef>
              <c:f>Equities_Returns_Mean!$D$1</c:f>
              <c:strCache>
                <c:ptCount val="1"/>
                <c:pt idx="0">
                  <c:v>World Equity Returns</c:v>
                </c:pt>
              </c:strCache>
            </c:strRef>
          </c:tx>
          <c:marker>
            <c:symbol val="none"/>
          </c:marker>
          <c:val>
            <c:numRef>
              <c:f>Equities_Returns_Mean!$D$2:$D$28</c:f>
              <c:numCache>
                <c:formatCode>General</c:formatCode>
                <c:ptCount val="27"/>
                <c:pt idx="0">
                  <c:v>9.5194828311252966</c:v>
                </c:pt>
                <c:pt idx="1">
                  <c:v>3.3956733769161551</c:v>
                </c:pt>
                <c:pt idx="2">
                  <c:v>8.4709467764084518</c:v>
                </c:pt>
                <c:pt idx="3">
                  <c:v>11.712738865322027</c:v>
                </c:pt>
                <c:pt idx="4">
                  <c:v>-3.9951556463428295</c:v>
                </c:pt>
                <c:pt idx="5">
                  <c:v>10.818995007169359</c:v>
                </c:pt>
                <c:pt idx="6">
                  <c:v>-3.7397716858007213</c:v>
                </c:pt>
                <c:pt idx="7">
                  <c:v>22.289720546594037</c:v>
                </c:pt>
                <c:pt idx="8">
                  <c:v>4.0528280632531812</c:v>
                </c:pt>
                <c:pt idx="9">
                  <c:v>-0.2891084270826893</c:v>
                </c:pt>
                <c:pt idx="10">
                  <c:v>12.734270934038205</c:v>
                </c:pt>
                <c:pt idx="11">
                  <c:v>1.9371286956165956</c:v>
                </c:pt>
                <c:pt idx="12">
                  <c:v>-12.560520045582614</c:v>
                </c:pt>
                <c:pt idx="13">
                  <c:v>13.906813265534431</c:v>
                </c:pt>
                <c:pt idx="14">
                  <c:v>-12.186342494776513</c:v>
                </c:pt>
                <c:pt idx="15">
                  <c:v>-8.3220073941903223</c:v>
                </c:pt>
                <c:pt idx="16">
                  <c:v>1.0797404607494852</c:v>
                </c:pt>
                <c:pt idx="17">
                  <c:v>33.722385257055507</c:v>
                </c:pt>
                <c:pt idx="18">
                  <c:v>27.781882830595389</c:v>
                </c:pt>
                <c:pt idx="19">
                  <c:v>22.027934779693989</c:v>
                </c:pt>
                <c:pt idx="20">
                  <c:v>23.776174199428144</c:v>
                </c:pt>
                <c:pt idx="21">
                  <c:v>24.186601040727911</c:v>
                </c:pt>
                <c:pt idx="22">
                  <c:v>-72.883745061230101</c:v>
                </c:pt>
                <c:pt idx="23">
                  <c:v>28.06305224879695</c:v>
                </c:pt>
                <c:pt idx="24">
                  <c:v>10.427414989993517</c:v>
                </c:pt>
                <c:pt idx="25">
                  <c:v>-19.417506721939407</c:v>
                </c:pt>
                <c:pt idx="26">
                  <c:v>11.19895291777471</c:v>
                </c:pt>
              </c:numCache>
            </c:numRef>
          </c:val>
          <c:smooth val="0"/>
          <c:extLst>
            <c:ext xmlns:c16="http://schemas.microsoft.com/office/drawing/2014/chart" uri="{C3380CC4-5D6E-409C-BE32-E72D297353CC}">
              <c16:uniqueId val="{00000001-F86E-4470-8397-3B15A04BCA4E}"/>
            </c:ext>
          </c:extLst>
        </c:ser>
        <c:dLbls>
          <c:showLegendKey val="0"/>
          <c:showVal val="0"/>
          <c:showCatName val="0"/>
          <c:showSerName val="0"/>
          <c:showPercent val="0"/>
          <c:showBubbleSize val="0"/>
        </c:dLbls>
        <c:marker val="1"/>
        <c:smooth val="0"/>
        <c:axId val="175410176"/>
        <c:axId val="175408256"/>
      </c:lineChart>
      <c:catAx>
        <c:axId val="175400448"/>
        <c:scaling>
          <c:orientation val="minMax"/>
        </c:scaling>
        <c:delete val="0"/>
        <c:axPos val="b"/>
        <c:numFmt formatCode="General" sourceLinked="1"/>
        <c:majorTickMark val="out"/>
        <c:minorTickMark val="none"/>
        <c:tickLblPos val="nextTo"/>
        <c:crossAx val="175401984"/>
        <c:crosses val="autoZero"/>
        <c:auto val="1"/>
        <c:lblAlgn val="ctr"/>
        <c:lblOffset val="100"/>
        <c:noMultiLvlLbl val="0"/>
      </c:catAx>
      <c:valAx>
        <c:axId val="175401984"/>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5400448"/>
        <c:crosses val="autoZero"/>
        <c:crossBetween val="between"/>
      </c:valAx>
      <c:valAx>
        <c:axId val="175408256"/>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5410176"/>
        <c:crosses val="max"/>
        <c:crossBetween val="between"/>
      </c:valAx>
      <c:catAx>
        <c:axId val="175410176"/>
        <c:scaling>
          <c:orientation val="minMax"/>
        </c:scaling>
        <c:delete val="1"/>
        <c:axPos val="b"/>
        <c:majorTickMark val="out"/>
        <c:minorTickMark val="none"/>
        <c:tickLblPos val="nextTo"/>
        <c:crossAx val="175408256"/>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and World Bond Returns</a:t>
            </a:r>
            <a:endParaRPr lang="en-IE">
              <a:effectLst/>
            </a:endParaRPr>
          </a:p>
        </c:rich>
      </c:tx>
      <c:overlay val="0"/>
    </c:title>
    <c:autoTitleDeleted val="0"/>
    <c:plotArea>
      <c:layout/>
      <c:lineChart>
        <c:grouping val="standard"/>
        <c:varyColors val="0"/>
        <c:ser>
          <c:idx val="0"/>
          <c:order val="0"/>
          <c:tx>
            <c:strRef>
              <c:f>Bond_Returns_Mean!$B$1</c:f>
              <c:strCache>
                <c:ptCount val="1"/>
                <c:pt idx="0">
                  <c:v>World Bond Diversification Index</c:v>
                </c:pt>
              </c:strCache>
            </c:strRef>
          </c:tx>
          <c:marker>
            <c:symbol val="none"/>
          </c:marker>
          <c:cat>
            <c:numRef>
              <c:f>Bond_Returns_Mean!$A$2:$A$28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Bond_Returns_Mean!$B$2:$B$28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0-2193-4F00-A609-B5D3569F5756}"/>
            </c:ext>
          </c:extLst>
        </c:ser>
        <c:dLbls>
          <c:showLegendKey val="0"/>
          <c:showVal val="0"/>
          <c:showCatName val="0"/>
          <c:showSerName val="0"/>
          <c:showPercent val="0"/>
          <c:showBubbleSize val="0"/>
        </c:dLbls>
        <c:marker val="1"/>
        <c:smooth val="0"/>
        <c:axId val="174655744"/>
        <c:axId val="175288320"/>
      </c:lineChart>
      <c:lineChart>
        <c:grouping val="standard"/>
        <c:varyColors val="0"/>
        <c:ser>
          <c:idx val="1"/>
          <c:order val="1"/>
          <c:tx>
            <c:strRef>
              <c:f>Bond_Returns_Mean!$C$1</c:f>
              <c:strCache>
                <c:ptCount val="1"/>
                <c:pt idx="0">
                  <c:v>World Bond Returns</c:v>
                </c:pt>
              </c:strCache>
            </c:strRef>
          </c:tx>
          <c:marker>
            <c:symbol val="none"/>
          </c:marker>
          <c:val>
            <c:numRef>
              <c:f>Bond_Returns_Mean!$C$2:$C$28</c:f>
              <c:numCache>
                <c:formatCode>General</c:formatCode>
                <c:ptCount val="27"/>
                <c:pt idx="0">
                  <c:v>7.9634632688084652</c:v>
                </c:pt>
                <c:pt idx="1">
                  <c:v>10.009178848320831</c:v>
                </c:pt>
                <c:pt idx="2">
                  <c:v>-2.4733118694051859</c:v>
                </c:pt>
                <c:pt idx="3">
                  <c:v>-1.5209858994129624</c:v>
                </c:pt>
                <c:pt idx="4">
                  <c:v>6.711732886897269</c:v>
                </c:pt>
                <c:pt idx="5">
                  <c:v>1.4142355167824383</c:v>
                </c:pt>
                <c:pt idx="6">
                  <c:v>-6.0842694697489224</c:v>
                </c:pt>
                <c:pt idx="7">
                  <c:v>2.6051305440961898</c:v>
                </c:pt>
                <c:pt idx="8">
                  <c:v>-0.91549694770671453</c:v>
                </c:pt>
                <c:pt idx="9">
                  <c:v>11.168461379347866</c:v>
                </c:pt>
                <c:pt idx="10">
                  <c:v>0.64530577025600488</c:v>
                </c:pt>
                <c:pt idx="11">
                  <c:v>-9.6757787254914813</c:v>
                </c:pt>
                <c:pt idx="12">
                  <c:v>6.0693762330103294</c:v>
                </c:pt>
                <c:pt idx="13">
                  <c:v>-12.754709667415092</c:v>
                </c:pt>
                <c:pt idx="14">
                  <c:v>-5.7114137554625453</c:v>
                </c:pt>
                <c:pt idx="15">
                  <c:v>-4.99389825423268</c:v>
                </c:pt>
                <c:pt idx="16">
                  <c:v>16.191321399378324</c:v>
                </c:pt>
                <c:pt idx="17">
                  <c:v>15.584186838949666</c:v>
                </c:pt>
                <c:pt idx="18">
                  <c:v>9.8431248080394145</c:v>
                </c:pt>
                <c:pt idx="19">
                  <c:v>-10.268681298862735</c:v>
                </c:pt>
                <c:pt idx="20">
                  <c:v>3.3587887699207295</c:v>
                </c:pt>
                <c:pt idx="21">
                  <c:v>7.1162896363167309</c:v>
                </c:pt>
                <c:pt idx="22">
                  <c:v>-4.6423039920014535</c:v>
                </c:pt>
                <c:pt idx="23">
                  <c:v>5.2124151260654825</c:v>
                </c:pt>
                <c:pt idx="24">
                  <c:v>-0.73059412469131002</c:v>
                </c:pt>
                <c:pt idx="25">
                  <c:v>-1.4023093641722499</c:v>
                </c:pt>
                <c:pt idx="26">
                  <c:v>8.5589002090577253</c:v>
                </c:pt>
              </c:numCache>
            </c:numRef>
          </c:val>
          <c:smooth val="0"/>
          <c:extLst>
            <c:ext xmlns:c16="http://schemas.microsoft.com/office/drawing/2014/chart" uri="{C3380CC4-5D6E-409C-BE32-E72D297353CC}">
              <c16:uniqueId val="{00000001-2193-4F00-A609-B5D3569F5756}"/>
            </c:ext>
          </c:extLst>
        </c:ser>
        <c:dLbls>
          <c:showLegendKey val="0"/>
          <c:showVal val="0"/>
          <c:showCatName val="0"/>
          <c:showSerName val="0"/>
          <c:showPercent val="0"/>
          <c:showBubbleSize val="0"/>
        </c:dLbls>
        <c:marker val="1"/>
        <c:smooth val="0"/>
        <c:axId val="175296512"/>
        <c:axId val="175290240"/>
      </c:lineChart>
      <c:catAx>
        <c:axId val="174655744"/>
        <c:scaling>
          <c:orientation val="minMax"/>
        </c:scaling>
        <c:delete val="0"/>
        <c:axPos val="b"/>
        <c:numFmt formatCode="General" sourceLinked="1"/>
        <c:majorTickMark val="out"/>
        <c:minorTickMark val="none"/>
        <c:tickLblPos val="nextTo"/>
        <c:crossAx val="175288320"/>
        <c:crosses val="autoZero"/>
        <c:auto val="1"/>
        <c:lblAlgn val="ctr"/>
        <c:lblOffset val="100"/>
        <c:noMultiLvlLbl val="0"/>
      </c:catAx>
      <c:valAx>
        <c:axId val="175288320"/>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655744"/>
        <c:crosses val="autoZero"/>
        <c:crossBetween val="between"/>
      </c:valAx>
      <c:valAx>
        <c:axId val="175290240"/>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5296512"/>
        <c:crosses val="max"/>
        <c:crossBetween val="between"/>
      </c:valAx>
      <c:catAx>
        <c:axId val="175296512"/>
        <c:scaling>
          <c:orientation val="minMax"/>
        </c:scaling>
        <c:delete val="1"/>
        <c:axPos val="b"/>
        <c:majorTickMark val="out"/>
        <c:minorTickMark val="none"/>
        <c:tickLblPos val="nextTo"/>
        <c:crossAx val="17529024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World REIT Diversification Index and World REIT Returns</a:t>
            </a:r>
            <a:endParaRPr lang="en-IE">
              <a:effectLst/>
            </a:endParaRPr>
          </a:p>
        </c:rich>
      </c:tx>
      <c:overlay val="0"/>
    </c:title>
    <c:autoTitleDeleted val="0"/>
    <c:plotArea>
      <c:layout/>
      <c:lineChart>
        <c:grouping val="standard"/>
        <c:varyColors val="0"/>
        <c:ser>
          <c:idx val="0"/>
          <c:order val="0"/>
          <c:tx>
            <c:strRef>
              <c:f>REITs_Returns_mean!$B$1</c:f>
              <c:strCache>
                <c:ptCount val="1"/>
                <c:pt idx="0">
                  <c:v>World Real Estate Diversification Index</c:v>
                </c:pt>
              </c:strCache>
            </c:strRef>
          </c:tx>
          <c:marker>
            <c:symbol val="none"/>
          </c:marker>
          <c:cat>
            <c:numRef>
              <c:f>REITs_Returns_mean!$A$2:$A$28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REITs_Returns_mean!$B$2:$B$28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0-B0BC-433C-B9B5-1AE3BA10FA00}"/>
            </c:ext>
          </c:extLst>
        </c:ser>
        <c:dLbls>
          <c:showLegendKey val="0"/>
          <c:showVal val="0"/>
          <c:showCatName val="0"/>
          <c:showSerName val="0"/>
          <c:showPercent val="0"/>
          <c:showBubbleSize val="0"/>
        </c:dLbls>
        <c:marker val="1"/>
        <c:smooth val="0"/>
        <c:axId val="175361408"/>
        <c:axId val="175363200"/>
      </c:lineChart>
      <c:lineChart>
        <c:grouping val="standard"/>
        <c:varyColors val="0"/>
        <c:ser>
          <c:idx val="1"/>
          <c:order val="1"/>
          <c:tx>
            <c:strRef>
              <c:f>REITs_Returns_mean!$C$1</c:f>
              <c:strCache>
                <c:ptCount val="1"/>
                <c:pt idx="0">
                  <c:v>World REIT Returns</c:v>
                </c:pt>
              </c:strCache>
            </c:strRef>
          </c:tx>
          <c:marker>
            <c:symbol val="none"/>
          </c:marker>
          <c:val>
            <c:numRef>
              <c:f>REITs_Returns_mean!$C$2:$C$28</c:f>
              <c:numCache>
                <c:formatCode>General</c:formatCode>
                <c:ptCount val="27"/>
                <c:pt idx="0">
                  <c:v>6.6380164801144792</c:v>
                </c:pt>
                <c:pt idx="1">
                  <c:v>4.5001502042662596</c:v>
                </c:pt>
                <c:pt idx="2">
                  <c:v>3.3834797535463537</c:v>
                </c:pt>
                <c:pt idx="3">
                  <c:v>3.871292473139941</c:v>
                </c:pt>
                <c:pt idx="4">
                  <c:v>-3.9774385135112924</c:v>
                </c:pt>
                <c:pt idx="5">
                  <c:v>5.6832142738608074</c:v>
                </c:pt>
                <c:pt idx="6">
                  <c:v>-2.8458953617837768</c:v>
                </c:pt>
                <c:pt idx="7">
                  <c:v>10.079278835707081</c:v>
                </c:pt>
                <c:pt idx="8">
                  <c:v>4.1371657007654262E-4</c:v>
                </c:pt>
                <c:pt idx="9">
                  <c:v>5.0962051783515196</c:v>
                </c:pt>
                <c:pt idx="10">
                  <c:v>4.1228606192791624</c:v>
                </c:pt>
                <c:pt idx="11">
                  <c:v>4.4621131211532443</c:v>
                </c:pt>
                <c:pt idx="12">
                  <c:v>2.4823865368247349</c:v>
                </c:pt>
                <c:pt idx="13">
                  <c:v>-0.14691526315726924</c:v>
                </c:pt>
                <c:pt idx="14">
                  <c:v>2.2922598885628496</c:v>
                </c:pt>
                <c:pt idx="15">
                  <c:v>-5.9895283269479345</c:v>
                </c:pt>
                <c:pt idx="16">
                  <c:v>8.2436856844094581</c:v>
                </c:pt>
                <c:pt idx="17">
                  <c:v>31.17212712787828</c:v>
                </c:pt>
                <c:pt idx="18">
                  <c:v>25.308946736353725</c:v>
                </c:pt>
                <c:pt idx="19">
                  <c:v>17.687305687718617</c:v>
                </c:pt>
                <c:pt idx="20">
                  <c:v>29.700300838964687</c:v>
                </c:pt>
                <c:pt idx="21">
                  <c:v>-2.6312487722532327</c:v>
                </c:pt>
                <c:pt idx="22">
                  <c:v>-47.822297491970353</c:v>
                </c:pt>
                <c:pt idx="23">
                  <c:v>30.41672767659739</c:v>
                </c:pt>
                <c:pt idx="24">
                  <c:v>11.755825111915073</c:v>
                </c:pt>
                <c:pt idx="25">
                  <c:v>-8.0032688763789661</c:v>
                </c:pt>
                <c:pt idx="26">
                  <c:v>28.97680206956878</c:v>
                </c:pt>
              </c:numCache>
            </c:numRef>
          </c:val>
          <c:smooth val="0"/>
          <c:extLst>
            <c:ext xmlns:c16="http://schemas.microsoft.com/office/drawing/2014/chart" uri="{C3380CC4-5D6E-409C-BE32-E72D297353CC}">
              <c16:uniqueId val="{00000001-B0BC-433C-B9B5-1AE3BA10FA00}"/>
            </c:ext>
          </c:extLst>
        </c:ser>
        <c:dLbls>
          <c:showLegendKey val="0"/>
          <c:showVal val="0"/>
          <c:showCatName val="0"/>
          <c:showSerName val="0"/>
          <c:showPercent val="0"/>
          <c:showBubbleSize val="0"/>
        </c:dLbls>
        <c:marker val="1"/>
        <c:smooth val="0"/>
        <c:axId val="175703168"/>
        <c:axId val="175365120"/>
      </c:lineChart>
      <c:catAx>
        <c:axId val="175361408"/>
        <c:scaling>
          <c:orientation val="minMax"/>
        </c:scaling>
        <c:delete val="0"/>
        <c:axPos val="b"/>
        <c:numFmt formatCode="General" sourceLinked="1"/>
        <c:majorTickMark val="out"/>
        <c:minorTickMark val="none"/>
        <c:tickLblPos val="nextTo"/>
        <c:crossAx val="175363200"/>
        <c:crosses val="autoZero"/>
        <c:auto val="1"/>
        <c:lblAlgn val="ctr"/>
        <c:lblOffset val="100"/>
        <c:noMultiLvlLbl val="0"/>
      </c:catAx>
      <c:valAx>
        <c:axId val="175363200"/>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5361408"/>
        <c:crosses val="autoZero"/>
        <c:crossBetween val="between"/>
      </c:valAx>
      <c:valAx>
        <c:axId val="175365120"/>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5703168"/>
        <c:crosses val="max"/>
        <c:crossBetween val="between"/>
      </c:valAx>
      <c:catAx>
        <c:axId val="175703168"/>
        <c:scaling>
          <c:orientation val="minMax"/>
        </c:scaling>
        <c:delete val="1"/>
        <c:axPos val="b"/>
        <c:majorTickMark val="out"/>
        <c:minorTickMark val="none"/>
        <c:tickLblPos val="nextTo"/>
        <c:crossAx val="1753651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'GARCH vs Correlation 3 assets'!$AC$1</c:f>
              <c:strCache>
                <c:ptCount val="1"/>
                <c:pt idx="0">
                  <c:v>World Equity Correlation</c:v>
                </c:pt>
              </c:strCache>
            </c:strRef>
          </c:tx>
          <c:marker>
            <c:symbol val="none"/>
          </c:marker>
          <c:cat>
            <c:numRef>
              <c:f>'GARCH vs Correlation 3 assets'!$AB$2:$AB$26</c:f>
              <c:numCache>
                <c:formatCode>General</c:formatCode>
                <c:ptCount val="25"/>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numCache>
            </c:numRef>
          </c:cat>
          <c:val>
            <c:numRef>
              <c:f>'GARCH vs Correlation 3 assets'!$AC$2:$AC$26</c:f>
              <c:numCache>
                <c:formatCode>General</c:formatCode>
                <c:ptCount val="25"/>
                <c:pt idx="0">
                  <c:v>0.291880887933262</c:v>
                </c:pt>
                <c:pt idx="1">
                  <c:v>0.25774416663751998</c:v>
                </c:pt>
                <c:pt idx="2">
                  <c:v>0.255463340017899</c:v>
                </c:pt>
                <c:pt idx="3">
                  <c:v>0.29094642880253502</c:v>
                </c:pt>
                <c:pt idx="4">
                  <c:v>0.284014398257255</c:v>
                </c:pt>
                <c:pt idx="5">
                  <c:v>0.239995908879442</c:v>
                </c:pt>
                <c:pt idx="6">
                  <c:v>0.222099831442926</c:v>
                </c:pt>
                <c:pt idx="7">
                  <c:v>0.208050297880574</c:v>
                </c:pt>
                <c:pt idx="8">
                  <c:v>0.20307810292786299</c:v>
                </c:pt>
                <c:pt idx="9">
                  <c:v>0.203358287745456</c:v>
                </c:pt>
                <c:pt idx="10">
                  <c:v>0.27790200568604001</c:v>
                </c:pt>
                <c:pt idx="11">
                  <c:v>0.27697752243648199</c:v>
                </c:pt>
                <c:pt idx="12">
                  <c:v>0.27090330731550599</c:v>
                </c:pt>
                <c:pt idx="13">
                  <c:v>0.27802925661503403</c:v>
                </c:pt>
                <c:pt idx="14">
                  <c:v>0.28481400668736501</c:v>
                </c:pt>
                <c:pt idx="15">
                  <c:v>0.28769314426339598</c:v>
                </c:pt>
                <c:pt idx="16">
                  <c:v>0.32717143156230899</c:v>
                </c:pt>
                <c:pt idx="17">
                  <c:v>0.35081906584682299</c:v>
                </c:pt>
                <c:pt idx="18">
                  <c:v>0.38085568710630002</c:v>
                </c:pt>
                <c:pt idx="19">
                  <c:v>0.41932464268474701</c:v>
                </c:pt>
                <c:pt idx="20">
                  <c:v>0.46355464742748598</c:v>
                </c:pt>
                <c:pt idx="21">
                  <c:v>0.50492815382020995</c:v>
                </c:pt>
                <c:pt idx="22">
                  <c:v>0.51879406507062098</c:v>
                </c:pt>
                <c:pt idx="23">
                  <c:v>0.51801530399391105</c:v>
                </c:pt>
                <c:pt idx="24">
                  <c:v>0.52896193115685997</c:v>
                </c:pt>
              </c:numCache>
            </c:numRef>
          </c:val>
          <c:smooth val="0"/>
          <c:extLst>
            <c:ext xmlns:c16="http://schemas.microsoft.com/office/drawing/2014/chart" uri="{C3380CC4-5D6E-409C-BE32-E72D297353CC}">
              <c16:uniqueId val="{00000000-6D80-4246-90ED-3F4A3E0221D5}"/>
            </c:ext>
          </c:extLst>
        </c:ser>
        <c:ser>
          <c:idx val="1"/>
          <c:order val="1"/>
          <c:tx>
            <c:strRef>
              <c:f>'GARCH vs Correlation 3 assets'!$AD$1</c:f>
              <c:strCache>
                <c:ptCount val="1"/>
                <c:pt idx="0">
                  <c:v>World Equity Integration</c:v>
                </c:pt>
              </c:strCache>
            </c:strRef>
          </c:tx>
          <c:marker>
            <c:symbol val="none"/>
          </c:marker>
          <c:cat>
            <c:numRef>
              <c:f>'GARCH vs Correlation 3 assets'!$AB$2:$AB$26</c:f>
              <c:numCache>
                <c:formatCode>General</c:formatCode>
                <c:ptCount val="25"/>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numCache>
            </c:numRef>
          </c:cat>
          <c:val>
            <c:numRef>
              <c:f>'GARCH vs Correlation 3 assets'!$AD$2:$AD$26</c:f>
              <c:numCache>
                <c:formatCode>General</c:formatCode>
                <c:ptCount val="25"/>
                <c:pt idx="0">
                  <c:v>0.15910533516229308</c:v>
                </c:pt>
                <c:pt idx="1">
                  <c:v>0.15070308220399312</c:v>
                </c:pt>
                <c:pt idx="2">
                  <c:v>3.7157041547756365E-3</c:v>
                </c:pt>
                <c:pt idx="3">
                  <c:v>2.3280306709779382E-2</c:v>
                </c:pt>
                <c:pt idx="4">
                  <c:v>0.15555727533569652</c:v>
                </c:pt>
                <c:pt idx="5">
                  <c:v>2.9906581685809355E-2</c:v>
                </c:pt>
                <c:pt idx="6">
                  <c:v>3.5247621257119589E-2</c:v>
                </c:pt>
                <c:pt idx="7">
                  <c:v>3.2970384131806439E-2</c:v>
                </c:pt>
                <c:pt idx="8">
                  <c:v>1.4634465465696422E-2</c:v>
                </c:pt>
                <c:pt idx="9">
                  <c:v>0.17382180717464621</c:v>
                </c:pt>
                <c:pt idx="10">
                  <c:v>0.14860451253267684</c:v>
                </c:pt>
                <c:pt idx="11">
                  <c:v>0.10682221576580872</c:v>
                </c:pt>
                <c:pt idx="12">
                  <c:v>0.14010253107983203</c:v>
                </c:pt>
                <c:pt idx="13">
                  <c:v>0.16304946549427143</c:v>
                </c:pt>
                <c:pt idx="14">
                  <c:v>0.15264181389602924</c:v>
                </c:pt>
                <c:pt idx="15">
                  <c:v>0.13793109242301071</c:v>
                </c:pt>
                <c:pt idx="16">
                  <c:v>0.21605591348078435</c:v>
                </c:pt>
                <c:pt idx="17">
                  <c:v>0.19282217888716716</c:v>
                </c:pt>
                <c:pt idx="18">
                  <c:v>0.25672849667255038</c:v>
                </c:pt>
                <c:pt idx="19">
                  <c:v>0.30758686900206611</c:v>
                </c:pt>
                <c:pt idx="20">
                  <c:v>0.3546221744355485</c:v>
                </c:pt>
                <c:pt idx="21">
                  <c:v>0.32598088440817219</c:v>
                </c:pt>
                <c:pt idx="22">
                  <c:v>0.37223937445829919</c:v>
                </c:pt>
                <c:pt idx="23">
                  <c:v>0.36791242879577235</c:v>
                </c:pt>
                <c:pt idx="24">
                  <c:v>0.33933289964367291</c:v>
                </c:pt>
              </c:numCache>
            </c:numRef>
          </c:val>
          <c:smooth val="0"/>
          <c:extLst>
            <c:ext xmlns:c16="http://schemas.microsoft.com/office/drawing/2014/chart" uri="{C3380CC4-5D6E-409C-BE32-E72D297353CC}">
              <c16:uniqueId val="{00000001-6D80-4246-90ED-3F4A3E0221D5}"/>
            </c:ext>
          </c:extLst>
        </c:ser>
        <c:dLbls>
          <c:showLegendKey val="0"/>
          <c:showVal val="0"/>
          <c:showCatName val="0"/>
          <c:showSerName val="0"/>
          <c:showPercent val="0"/>
          <c:showBubbleSize val="0"/>
        </c:dLbls>
        <c:smooth val="0"/>
        <c:axId val="177403008"/>
        <c:axId val="177404544"/>
      </c:lineChart>
      <c:catAx>
        <c:axId val="177403008"/>
        <c:scaling>
          <c:orientation val="minMax"/>
        </c:scaling>
        <c:delete val="0"/>
        <c:axPos val="b"/>
        <c:numFmt formatCode="General" sourceLinked="1"/>
        <c:majorTickMark val="out"/>
        <c:minorTickMark val="none"/>
        <c:tickLblPos val="nextTo"/>
        <c:crossAx val="177404544"/>
        <c:crosses val="autoZero"/>
        <c:auto val="1"/>
        <c:lblAlgn val="ctr"/>
        <c:lblOffset val="100"/>
        <c:noMultiLvlLbl val="0"/>
      </c:catAx>
      <c:valAx>
        <c:axId val="177404544"/>
        <c:scaling>
          <c:orientation val="minMax"/>
        </c:scaling>
        <c:delete val="0"/>
        <c:axPos val="l"/>
        <c:majorGridlines/>
        <c:numFmt formatCode="General" sourceLinked="1"/>
        <c:majorTickMark val="out"/>
        <c:minorTickMark val="none"/>
        <c:tickLblPos val="nextTo"/>
        <c:crossAx val="1774030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'GARCH vs Correlation 3 assets'!$AG$1</c:f>
              <c:strCache>
                <c:ptCount val="1"/>
                <c:pt idx="0">
                  <c:v>World Bond Correlation</c:v>
                </c:pt>
              </c:strCache>
            </c:strRef>
          </c:tx>
          <c:marker>
            <c:symbol val="none"/>
          </c:marker>
          <c:cat>
            <c:numRef>
              <c:f>'GARCH vs Correlation 3 assets'!$AF$2:$AF$21</c:f>
              <c:numCache>
                <c:formatCode>General</c:formatCode>
                <c:ptCount val="20"/>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numCache>
            </c:numRef>
          </c:cat>
          <c:val>
            <c:numRef>
              <c:f>'GARCH vs Correlation 3 assets'!$AG$2:$AG$21</c:f>
              <c:numCache>
                <c:formatCode>General</c:formatCode>
                <c:ptCount val="20"/>
                <c:pt idx="0">
                  <c:v>0.51500689735357097</c:v>
                </c:pt>
                <c:pt idx="1">
                  <c:v>0.44888125374131299</c:v>
                </c:pt>
                <c:pt idx="2">
                  <c:v>0.45174757118705799</c:v>
                </c:pt>
                <c:pt idx="3">
                  <c:v>0.40097640451980898</c:v>
                </c:pt>
                <c:pt idx="4">
                  <c:v>0.449946356053265</c:v>
                </c:pt>
                <c:pt idx="5">
                  <c:v>0.55124875558931197</c:v>
                </c:pt>
                <c:pt idx="6">
                  <c:v>0.541475027458025</c:v>
                </c:pt>
                <c:pt idx="7">
                  <c:v>0.57949938875817197</c:v>
                </c:pt>
                <c:pt idx="8">
                  <c:v>0.66624091226778304</c:v>
                </c:pt>
                <c:pt idx="9">
                  <c:v>0.67807633204921303</c:v>
                </c:pt>
                <c:pt idx="10">
                  <c:v>0.72218021123818998</c:v>
                </c:pt>
                <c:pt idx="11">
                  <c:v>0.78290640218850804</c:v>
                </c:pt>
                <c:pt idx="12">
                  <c:v>0.76682403351237605</c:v>
                </c:pt>
                <c:pt idx="13">
                  <c:v>0.74733803754555905</c:v>
                </c:pt>
                <c:pt idx="14">
                  <c:v>0.67265557857265501</c:v>
                </c:pt>
                <c:pt idx="15">
                  <c:v>0.66407385526329099</c:v>
                </c:pt>
                <c:pt idx="16">
                  <c:v>0.68150431089008301</c:v>
                </c:pt>
                <c:pt idx="17">
                  <c:v>0.63155950227054103</c:v>
                </c:pt>
                <c:pt idx="18">
                  <c:v>0.57417967655643598</c:v>
                </c:pt>
                <c:pt idx="19">
                  <c:v>0.54026199680424103</c:v>
                </c:pt>
              </c:numCache>
            </c:numRef>
          </c:val>
          <c:smooth val="0"/>
          <c:extLst>
            <c:ext xmlns:c16="http://schemas.microsoft.com/office/drawing/2014/chart" uri="{C3380CC4-5D6E-409C-BE32-E72D297353CC}">
              <c16:uniqueId val="{00000000-A802-4FF6-A05B-4C50F997060C}"/>
            </c:ext>
          </c:extLst>
        </c:ser>
        <c:ser>
          <c:idx val="1"/>
          <c:order val="1"/>
          <c:tx>
            <c:strRef>
              <c:f>'GARCH vs Correlation 3 assets'!$AH$1</c:f>
              <c:strCache>
                <c:ptCount val="1"/>
                <c:pt idx="0">
                  <c:v>World Bond Integration</c:v>
                </c:pt>
              </c:strCache>
            </c:strRef>
          </c:tx>
          <c:marker>
            <c:symbol val="none"/>
          </c:marker>
          <c:cat>
            <c:numRef>
              <c:f>'GARCH vs Correlation 3 assets'!$AF$2:$AF$21</c:f>
              <c:numCache>
                <c:formatCode>General</c:formatCode>
                <c:ptCount val="20"/>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numCache>
            </c:numRef>
          </c:cat>
          <c:val>
            <c:numRef>
              <c:f>'GARCH vs Correlation 3 assets'!$AH$2:$AH$21</c:f>
              <c:numCache>
                <c:formatCode>General</c:formatCode>
                <c:ptCount val="20"/>
                <c:pt idx="0">
                  <c:v>8.948837272796055E-2</c:v>
                </c:pt>
                <c:pt idx="1">
                  <c:v>5.1812445366377913E-2</c:v>
                </c:pt>
                <c:pt idx="2">
                  <c:v>7.8129614236451053E-3</c:v>
                </c:pt>
                <c:pt idx="3">
                  <c:v>2.5855260310624715E-2</c:v>
                </c:pt>
                <c:pt idx="4">
                  <c:v>3.2114547897771357E-2</c:v>
                </c:pt>
                <c:pt idx="5">
                  <c:v>2.9806001371367616E-2</c:v>
                </c:pt>
                <c:pt idx="6">
                  <c:v>1.4607964569409547E-2</c:v>
                </c:pt>
                <c:pt idx="7">
                  <c:v>1.3181404780115855E-2</c:v>
                </c:pt>
                <c:pt idx="8">
                  <c:v>2.5372459783673803E-2</c:v>
                </c:pt>
                <c:pt idx="9">
                  <c:v>1.2472377285241407E-2</c:v>
                </c:pt>
                <c:pt idx="10">
                  <c:v>1.1761776099539106E-2</c:v>
                </c:pt>
                <c:pt idx="11">
                  <c:v>0.17990621185211877</c:v>
                </c:pt>
                <c:pt idx="12">
                  <c:v>0.40984757446555575</c:v>
                </c:pt>
                <c:pt idx="13">
                  <c:v>0.23651802865034383</c:v>
                </c:pt>
                <c:pt idx="14">
                  <c:v>0.13444841178397055</c:v>
                </c:pt>
                <c:pt idx="15">
                  <c:v>0.23000452575764641</c:v>
                </c:pt>
                <c:pt idx="16">
                  <c:v>0.37103310807224998</c:v>
                </c:pt>
                <c:pt idx="17">
                  <c:v>0.40684306457571184</c:v>
                </c:pt>
                <c:pt idx="18">
                  <c:v>0.40481908804348704</c:v>
                </c:pt>
                <c:pt idx="19">
                  <c:v>0.46245388356945016</c:v>
                </c:pt>
              </c:numCache>
            </c:numRef>
          </c:val>
          <c:smooth val="0"/>
          <c:extLst>
            <c:ext xmlns:c16="http://schemas.microsoft.com/office/drawing/2014/chart" uri="{C3380CC4-5D6E-409C-BE32-E72D297353CC}">
              <c16:uniqueId val="{00000001-A802-4FF6-A05B-4C50F997060C}"/>
            </c:ext>
          </c:extLst>
        </c:ser>
        <c:dLbls>
          <c:showLegendKey val="0"/>
          <c:showVal val="0"/>
          <c:showCatName val="0"/>
          <c:showSerName val="0"/>
          <c:showPercent val="0"/>
          <c:showBubbleSize val="0"/>
        </c:dLbls>
        <c:smooth val="0"/>
        <c:axId val="175460736"/>
        <c:axId val="175462272"/>
      </c:lineChart>
      <c:catAx>
        <c:axId val="175460736"/>
        <c:scaling>
          <c:orientation val="minMax"/>
        </c:scaling>
        <c:delete val="0"/>
        <c:axPos val="b"/>
        <c:numFmt formatCode="General" sourceLinked="1"/>
        <c:majorTickMark val="out"/>
        <c:minorTickMark val="none"/>
        <c:tickLblPos val="nextTo"/>
        <c:crossAx val="175462272"/>
        <c:crosses val="autoZero"/>
        <c:auto val="1"/>
        <c:lblAlgn val="ctr"/>
        <c:lblOffset val="100"/>
        <c:noMultiLvlLbl val="0"/>
      </c:catAx>
      <c:valAx>
        <c:axId val="175462272"/>
        <c:scaling>
          <c:orientation val="minMax"/>
        </c:scaling>
        <c:delete val="0"/>
        <c:axPos val="l"/>
        <c:majorGridlines/>
        <c:numFmt formatCode="General" sourceLinked="1"/>
        <c:majorTickMark val="out"/>
        <c:minorTickMark val="none"/>
        <c:tickLblPos val="nextTo"/>
        <c:crossAx val="175460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'GARCH vs Correlation 3 assets'!$AK$1</c:f>
              <c:strCache>
                <c:ptCount val="1"/>
                <c:pt idx="0">
                  <c:v>World REIT Correlation</c:v>
                </c:pt>
              </c:strCache>
            </c:strRef>
          </c:tx>
          <c:marker>
            <c:symbol val="none"/>
          </c:marker>
          <c:cat>
            <c:numRef>
              <c:f>'GARCH vs Correlation 3 assets'!$AJ$2:$AJ$24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'GARCH vs Correlation 3 assets'!$AK$2:$AK$24</c:f>
              <c:numCache>
                <c:formatCode>General</c:formatCode>
                <c:ptCount val="23"/>
                <c:pt idx="0">
                  <c:v>0.28514777030168298</c:v>
                </c:pt>
                <c:pt idx="1">
                  <c:v>0.29024062478413898</c:v>
                </c:pt>
                <c:pt idx="2">
                  <c:v>0.30306648366214101</c:v>
                </c:pt>
                <c:pt idx="3">
                  <c:v>0.26877871456809999</c:v>
                </c:pt>
                <c:pt idx="4">
                  <c:v>0.24079022357355601</c:v>
                </c:pt>
                <c:pt idx="5">
                  <c:v>0.22811517099886</c:v>
                </c:pt>
                <c:pt idx="6">
                  <c:v>0.213475712179513</c:v>
                </c:pt>
                <c:pt idx="7">
                  <c:v>0.204348204389595</c:v>
                </c:pt>
                <c:pt idx="8">
                  <c:v>0.213282790590092</c:v>
                </c:pt>
                <c:pt idx="9">
                  <c:v>0.21514987467423199</c:v>
                </c:pt>
                <c:pt idx="10">
                  <c:v>0.21221901084335701</c:v>
                </c:pt>
                <c:pt idx="11">
                  <c:v>0.23099423420777901</c:v>
                </c:pt>
                <c:pt idx="12">
                  <c:v>0.231759136290176</c:v>
                </c:pt>
                <c:pt idx="13">
                  <c:v>0.231035859476064</c:v>
                </c:pt>
                <c:pt idx="14">
                  <c:v>0.26025307307627998</c:v>
                </c:pt>
                <c:pt idx="15">
                  <c:v>0.275783239132744</c:v>
                </c:pt>
                <c:pt idx="16">
                  <c:v>0.29642673776415202</c:v>
                </c:pt>
                <c:pt idx="17">
                  <c:v>0.34482659244747599</c:v>
                </c:pt>
                <c:pt idx="18">
                  <c:v>0.38641005080707302</c:v>
                </c:pt>
                <c:pt idx="19">
                  <c:v>0.42430877129005701</c:v>
                </c:pt>
                <c:pt idx="20">
                  <c:v>0.44286956055350502</c:v>
                </c:pt>
                <c:pt idx="21">
                  <c:v>0.473633809742604</c:v>
                </c:pt>
                <c:pt idx="22">
                  <c:v>0.514824926607371</c:v>
                </c:pt>
              </c:numCache>
            </c:numRef>
          </c:val>
          <c:smooth val="0"/>
          <c:extLst>
            <c:ext xmlns:c16="http://schemas.microsoft.com/office/drawing/2014/chart" uri="{C3380CC4-5D6E-409C-BE32-E72D297353CC}">
              <c16:uniqueId val="{00000000-554D-4436-A7A2-4906FD2A2D86}"/>
            </c:ext>
          </c:extLst>
        </c:ser>
        <c:ser>
          <c:idx val="1"/>
          <c:order val="1"/>
          <c:tx>
            <c:strRef>
              <c:f>'GARCH vs Correlation 3 assets'!$AL$1</c:f>
              <c:strCache>
                <c:ptCount val="1"/>
                <c:pt idx="0">
                  <c:v>World Real Estate Integration</c:v>
                </c:pt>
              </c:strCache>
            </c:strRef>
          </c:tx>
          <c:marker>
            <c:symbol val="none"/>
          </c:marker>
          <c:cat>
            <c:numRef>
              <c:f>'GARCH vs Correlation 3 assets'!$AJ$2:$AJ$24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'GARCH vs Correlation 3 assets'!$AL$2:$AL$24</c:f>
              <c:numCache>
                <c:formatCode>General</c:formatCode>
                <c:ptCount val="23"/>
                <c:pt idx="0">
                  <c:v>7.240235373375015E-4</c:v>
                </c:pt>
                <c:pt idx="1">
                  <c:v>1.3180017729104775E-2</c:v>
                </c:pt>
                <c:pt idx="2">
                  <c:v>0.15703607964144667</c:v>
                </c:pt>
                <c:pt idx="3">
                  <c:v>3.4714890338510856E-2</c:v>
                </c:pt>
                <c:pt idx="4">
                  <c:v>2.5683524837938593E-2</c:v>
                </c:pt>
                <c:pt idx="5">
                  <c:v>9.9385534461897858E-3</c:v>
                </c:pt>
                <c:pt idx="6">
                  <c:v>7.9733935098489899E-3</c:v>
                </c:pt>
                <c:pt idx="7">
                  <c:v>9.1561235247328343E-2</c:v>
                </c:pt>
                <c:pt idx="8">
                  <c:v>4.9184008904843209E-2</c:v>
                </c:pt>
                <c:pt idx="9">
                  <c:v>3.0761739995801493E-2</c:v>
                </c:pt>
                <c:pt idx="10">
                  <c:v>2.382978554127746E-2</c:v>
                </c:pt>
                <c:pt idx="11">
                  <c:v>8.1797988922762382E-2</c:v>
                </c:pt>
                <c:pt idx="12">
                  <c:v>8.2665761086872749E-2</c:v>
                </c:pt>
                <c:pt idx="13">
                  <c:v>3.5464919661911835E-2</c:v>
                </c:pt>
                <c:pt idx="14">
                  <c:v>0.16391840977109823</c:v>
                </c:pt>
                <c:pt idx="15">
                  <c:v>0.15978268477233995</c:v>
                </c:pt>
                <c:pt idx="16">
                  <c:v>0.20517781008551167</c:v>
                </c:pt>
                <c:pt idx="17">
                  <c:v>0.29409671741881666</c:v>
                </c:pt>
                <c:pt idx="18">
                  <c:v>0.35241550517613845</c:v>
                </c:pt>
                <c:pt idx="19">
                  <c:v>0.33070906857478832</c:v>
                </c:pt>
                <c:pt idx="20">
                  <c:v>0.37970538185952529</c:v>
                </c:pt>
                <c:pt idx="21">
                  <c:v>0.44021934940225732</c:v>
                </c:pt>
                <c:pt idx="22">
                  <c:v>0.33199207423930532</c:v>
                </c:pt>
              </c:numCache>
            </c:numRef>
          </c:val>
          <c:smooth val="0"/>
          <c:extLst>
            <c:ext xmlns:c16="http://schemas.microsoft.com/office/drawing/2014/chart" uri="{C3380CC4-5D6E-409C-BE32-E72D297353CC}">
              <c16:uniqueId val="{00000001-554D-4436-A7A2-4906FD2A2D86}"/>
            </c:ext>
          </c:extLst>
        </c:ser>
        <c:dLbls>
          <c:showLegendKey val="0"/>
          <c:showVal val="0"/>
          <c:showCatName val="0"/>
          <c:showSerName val="0"/>
          <c:showPercent val="0"/>
          <c:showBubbleSize val="0"/>
        </c:dLbls>
        <c:smooth val="0"/>
        <c:axId val="175501696"/>
        <c:axId val="175503232"/>
      </c:lineChart>
      <c:catAx>
        <c:axId val="175501696"/>
        <c:scaling>
          <c:orientation val="minMax"/>
        </c:scaling>
        <c:delete val="0"/>
        <c:axPos val="b"/>
        <c:numFmt formatCode="General" sourceLinked="1"/>
        <c:majorTickMark val="out"/>
        <c:minorTickMark val="none"/>
        <c:tickLblPos val="nextTo"/>
        <c:crossAx val="175503232"/>
        <c:crosses val="autoZero"/>
        <c:auto val="1"/>
        <c:lblAlgn val="ctr"/>
        <c:lblOffset val="100"/>
        <c:noMultiLvlLbl val="0"/>
      </c:catAx>
      <c:valAx>
        <c:axId val="175503232"/>
        <c:scaling>
          <c:orientation val="minMax"/>
        </c:scaling>
        <c:delete val="0"/>
        <c:axPos val="l"/>
        <c:majorGridlines/>
        <c:numFmt formatCode="General" sourceLinked="1"/>
        <c:majorTickMark val="out"/>
        <c:minorTickMark val="none"/>
        <c:tickLblPos val="nextTo"/>
        <c:crossAx val="1755016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[1]Equity_EquityBondREIT!$B$1</c:f>
              <c:strCache>
                <c:ptCount val="1"/>
                <c:pt idx="0">
                  <c:v>World Equity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cat>
            <c:numRef>
              <c:f>[1]Equity_EquityBondREIT!$A$2:$A$28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[1]Equity_EquityBondREIT!$B$2:$B$28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3730-406F-92CE-AFBB00B6113B}"/>
            </c:ext>
          </c:extLst>
        </c:ser>
        <c:dLbls>
          <c:showLegendKey val="0"/>
          <c:showVal val="0"/>
          <c:showCatName val="0"/>
          <c:showSerName val="0"/>
          <c:showPercent val="0"/>
          <c:showBubbleSize val="0"/>
        </c:dLbls>
        <c:smooth val="0"/>
        <c:axId val="177967872"/>
        <c:axId val="177969408"/>
      </c:lineChart>
      <c:catAx>
        <c:axId val="177967872"/>
        <c:scaling>
          <c:orientation val="minMax"/>
        </c:scaling>
        <c:delete val="0"/>
        <c:axPos val="b"/>
        <c:numFmt formatCode="General" sourceLinked="1"/>
        <c:majorTickMark val="out"/>
        <c:minorTickMark val="none"/>
        <c:tickLblPos val="nextTo"/>
        <c:crossAx val="177969408"/>
        <c:crosses val="autoZero"/>
        <c:auto val="1"/>
        <c:lblAlgn val="ctr"/>
        <c:lblOffset val="100"/>
        <c:noMultiLvlLbl val="0"/>
      </c:catAx>
      <c:valAx>
        <c:axId val="177969408"/>
        <c:scaling>
          <c:orientation val="minMax"/>
          <c:max val="100"/>
          <c:min val="40"/>
        </c:scaling>
        <c:delete val="0"/>
        <c:axPos val="l"/>
        <c:majorGridlines/>
        <c:numFmt formatCode="General" sourceLinked="1"/>
        <c:majorTickMark val="out"/>
        <c:minorTickMark val="none"/>
        <c:tickLblPos val="nextTo"/>
        <c:crossAx val="177967872"/>
        <c:crosses val="autoZero"/>
        <c:crossBetween val="between"/>
      </c:valAx>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[1]Bond_EquityBondREIT!$B$1</c:f>
              <c:strCache>
                <c:ptCount val="1"/>
                <c:pt idx="0">
                  <c:v>World Bond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cat>
            <c:numRef>
              <c:f>[1]Bond_EquityBondREIT!$A$2:$A$28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[1]Bond_EquityBondREIT!$B$2:$B$28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0-211B-41B8-B766-12C9B79E77BF}"/>
            </c:ext>
          </c:extLst>
        </c:ser>
        <c:dLbls>
          <c:showLegendKey val="0"/>
          <c:showVal val="0"/>
          <c:showCatName val="0"/>
          <c:showSerName val="0"/>
          <c:showPercent val="0"/>
          <c:showBubbleSize val="0"/>
        </c:dLbls>
        <c:smooth val="0"/>
        <c:axId val="178029696"/>
        <c:axId val="178031232"/>
      </c:lineChart>
      <c:catAx>
        <c:axId val="178029696"/>
        <c:scaling>
          <c:orientation val="minMax"/>
        </c:scaling>
        <c:delete val="0"/>
        <c:axPos val="b"/>
        <c:numFmt formatCode="General" sourceLinked="1"/>
        <c:majorTickMark val="out"/>
        <c:minorTickMark val="none"/>
        <c:tickLblPos val="nextTo"/>
        <c:crossAx val="178031232"/>
        <c:crosses val="autoZero"/>
        <c:auto val="1"/>
        <c:lblAlgn val="ctr"/>
        <c:lblOffset val="100"/>
        <c:noMultiLvlLbl val="0"/>
      </c:catAx>
      <c:valAx>
        <c:axId val="178031232"/>
        <c:scaling>
          <c:orientation val="minMax"/>
          <c:max val="100"/>
          <c:min val="40"/>
        </c:scaling>
        <c:delete val="0"/>
        <c:axPos val="l"/>
        <c:majorGridlines/>
        <c:numFmt formatCode="General" sourceLinked="1"/>
        <c:majorTickMark val="out"/>
        <c:minorTickMark val="none"/>
        <c:tickLblPos val="nextTo"/>
        <c:crossAx val="178029696"/>
        <c:crosses val="autoZero"/>
        <c:crossBetween val="between"/>
      </c:valAx>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[1]REIT_EquityBondREIT!$B$1</c:f>
              <c:strCache>
                <c:ptCount val="1"/>
                <c:pt idx="0">
                  <c:v>World Real Estate Diversification Index</c:v>
                </c:pt>
              </c:strCache>
            </c:strRef>
          </c:tx>
          <c:marker>
            <c:symbol val="none"/>
          </c:marker>
          <c:trendline>
            <c:trendlineType val="linear"/>
            <c:dispRSqr val="0"/>
            <c:dispEq val="0"/>
          </c:trendline>
          <c:cat>
            <c:numRef>
              <c:f>[1]REIT_EquityBondREIT!$A$2:$A$28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[1]REIT_EquityBondREIT!$B$2:$B$28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0-87C3-43AE-A40C-CDECC819D72A}"/>
            </c:ext>
          </c:extLst>
        </c:ser>
        <c:dLbls>
          <c:showLegendKey val="0"/>
          <c:showVal val="0"/>
          <c:showCatName val="0"/>
          <c:showSerName val="0"/>
          <c:showPercent val="0"/>
          <c:showBubbleSize val="0"/>
        </c:dLbls>
        <c:smooth val="0"/>
        <c:axId val="175554560"/>
        <c:axId val="175556096"/>
      </c:lineChart>
      <c:catAx>
        <c:axId val="175554560"/>
        <c:scaling>
          <c:orientation val="minMax"/>
        </c:scaling>
        <c:delete val="0"/>
        <c:axPos val="b"/>
        <c:numFmt formatCode="General" sourceLinked="1"/>
        <c:majorTickMark val="out"/>
        <c:minorTickMark val="none"/>
        <c:tickLblPos val="nextTo"/>
        <c:crossAx val="175556096"/>
        <c:crosses val="autoZero"/>
        <c:auto val="1"/>
        <c:lblAlgn val="ctr"/>
        <c:lblOffset val="100"/>
        <c:noMultiLvlLbl val="0"/>
      </c:catAx>
      <c:valAx>
        <c:axId val="175556096"/>
        <c:scaling>
          <c:orientation val="minMax"/>
          <c:max val="100"/>
          <c:min val="40"/>
        </c:scaling>
        <c:delete val="0"/>
        <c:axPos val="l"/>
        <c:majorGridlines/>
        <c:numFmt formatCode="General" sourceLinked="1"/>
        <c:majorTickMark val="out"/>
        <c:minorTickMark val="none"/>
        <c:tickLblPos val="nextTo"/>
        <c:crossAx val="175554560"/>
        <c:crosses val="autoZero"/>
        <c:crossBetween val="between"/>
      </c:valAx>
    </c:plotArea>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[1]Equity_EquityBondREIT!$B$1</c:f>
              <c:strCache>
                <c:ptCount val="1"/>
                <c:pt idx="0">
                  <c:v>World Equity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cat>
            <c:numRef>
              <c:f>[1]Equity_EquityBondREIT!$A$2:$A$28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[1]Equity_EquityBondREIT!$B$2:$B$28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3730-406F-92CE-AFBB00B6113B}"/>
            </c:ext>
          </c:extLst>
        </c:ser>
        <c:dLbls>
          <c:showLegendKey val="0"/>
          <c:showVal val="0"/>
          <c:showCatName val="0"/>
          <c:showSerName val="0"/>
          <c:showPercent val="0"/>
          <c:showBubbleSize val="0"/>
        </c:dLbls>
        <c:smooth val="0"/>
        <c:axId val="182818688"/>
        <c:axId val="182820224"/>
      </c:lineChart>
      <c:catAx>
        <c:axId val="182818688"/>
        <c:scaling>
          <c:orientation val="minMax"/>
        </c:scaling>
        <c:delete val="0"/>
        <c:axPos val="b"/>
        <c:numFmt formatCode="General" sourceLinked="1"/>
        <c:majorTickMark val="out"/>
        <c:minorTickMark val="none"/>
        <c:tickLblPos val="nextTo"/>
        <c:crossAx val="182820224"/>
        <c:crosses val="autoZero"/>
        <c:auto val="1"/>
        <c:lblAlgn val="ctr"/>
        <c:lblOffset val="100"/>
        <c:noMultiLvlLbl val="0"/>
      </c:catAx>
      <c:valAx>
        <c:axId val="182820224"/>
        <c:scaling>
          <c:orientation val="minMax"/>
          <c:max val="100"/>
          <c:min val="40"/>
        </c:scaling>
        <c:delete val="0"/>
        <c:axPos val="l"/>
        <c:majorGridlines/>
        <c:numFmt formatCode="General" sourceLinked="1"/>
        <c:majorTickMark val="out"/>
        <c:minorTickMark val="none"/>
        <c:tickLblPos val="nextTo"/>
        <c:crossAx val="182818688"/>
        <c:crosses val="autoZero"/>
        <c:crossBetween val="between"/>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'Equity to GDP per capita'!$B$2:$B$28</c:f>
              <c:numCache>
                <c:formatCode>General</c:formatCode>
                <c:ptCount val="27"/>
                <c:pt idx="0">
                  <c:v>146.60603798727433</c:v>
                </c:pt>
                <c:pt idx="1">
                  <c:v>133.17141970674481</c:v>
                </c:pt>
                <c:pt idx="2">
                  <c:v>125.46598707996658</c:v>
                </c:pt>
                <c:pt idx="3">
                  <c:v>118.06337630394722</c:v>
                </c:pt>
                <c:pt idx="4">
                  <c:v>134.47554263038694</c:v>
                </c:pt>
                <c:pt idx="5">
                  <c:v>128.80835611117666</c:v>
                </c:pt>
                <c:pt idx="6">
                  <c:v>97.119157347550697</c:v>
                </c:pt>
                <c:pt idx="7">
                  <c:v>123.29404851062462</c:v>
                </c:pt>
                <c:pt idx="8">
                  <c:v>116.93025404216056</c:v>
                </c:pt>
                <c:pt idx="9">
                  <c:v>118.85837977059563</c:v>
                </c:pt>
                <c:pt idx="10">
                  <c:v>110.66086921201568</c:v>
                </c:pt>
                <c:pt idx="11">
                  <c:v>79.444806395746312</c:v>
                </c:pt>
                <c:pt idx="12">
                  <c:v>80.401399051390214</c:v>
                </c:pt>
                <c:pt idx="13">
                  <c:v>90.745885542711875</c:v>
                </c:pt>
                <c:pt idx="14">
                  <c:v>82.016297544436341</c:v>
                </c:pt>
                <c:pt idx="15">
                  <c:v>72.409541125628962</c:v>
                </c:pt>
                <c:pt idx="16">
                  <c:v>69.94463259411333</c:v>
                </c:pt>
                <c:pt idx="17">
                  <c:v>73.076490350498801</c:v>
                </c:pt>
                <c:pt idx="18">
                  <c:v>63.567109735301415</c:v>
                </c:pt>
                <c:pt idx="19">
                  <c:v>71.500651475250251</c:v>
                </c:pt>
                <c:pt idx="20">
                  <c:v>65.087107606695199</c:v>
                </c:pt>
                <c:pt idx="21">
                  <c:v>55.57281499223388</c:v>
                </c:pt>
                <c:pt idx="22">
                  <c:v>51.115173877977327</c:v>
                </c:pt>
                <c:pt idx="23">
                  <c:v>53.115126557081183</c:v>
                </c:pt>
                <c:pt idx="24">
                  <c:v>48.528049690110102</c:v>
                </c:pt>
                <c:pt idx="25">
                  <c:v>46.254732811680213</c:v>
                </c:pt>
                <c:pt idx="26">
                  <c:v>51.611610305207208</c:v>
                </c:pt>
              </c:numCache>
            </c:numRef>
          </c:val>
          <c:smooth val="0"/>
          <c:extLst>
            <c:ext xmlns:c16="http://schemas.microsoft.com/office/drawing/2014/chart" uri="{C3380CC4-5D6E-409C-BE32-E72D297353CC}">
              <c16:uniqueId val="{00000000-39C7-481A-BAB0-0726018D8F1B}"/>
            </c:ext>
          </c:extLst>
        </c:ser>
        <c:dLbls>
          <c:showLegendKey val="0"/>
          <c:showVal val="0"/>
          <c:showCatName val="0"/>
          <c:showSerName val="0"/>
          <c:showPercent val="0"/>
          <c:showBubbleSize val="0"/>
        </c:dLbls>
        <c:smooth val="0"/>
        <c:axId val="182832512"/>
        <c:axId val="182858880"/>
      </c:lineChart>
      <c:catAx>
        <c:axId val="182832512"/>
        <c:scaling>
          <c:orientation val="minMax"/>
        </c:scaling>
        <c:delete val="0"/>
        <c:axPos val="b"/>
        <c:majorTickMark val="out"/>
        <c:minorTickMark val="none"/>
        <c:tickLblPos val="nextTo"/>
        <c:crossAx val="182858880"/>
        <c:crosses val="autoZero"/>
        <c:auto val="1"/>
        <c:lblAlgn val="ctr"/>
        <c:lblOffset val="100"/>
        <c:noMultiLvlLbl val="0"/>
      </c:catAx>
      <c:valAx>
        <c:axId val="182858880"/>
        <c:scaling>
          <c:orientation val="minMax"/>
        </c:scaling>
        <c:delete val="0"/>
        <c:axPos val="l"/>
        <c:majorGridlines/>
        <c:numFmt formatCode="General" sourceLinked="1"/>
        <c:majorTickMark val="out"/>
        <c:minorTickMark val="none"/>
        <c:tickLblPos val="nextTo"/>
        <c:crossAx val="1828325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'Equity to GDP per capita'!$A$2:$A$28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 to GDP per capita'!$B$2:$B$28</c:f>
              <c:numCache>
                <c:formatCode>General</c:formatCode>
                <c:ptCount val="27"/>
                <c:pt idx="0">
                  <c:v>146.60603798727433</c:v>
                </c:pt>
                <c:pt idx="1">
                  <c:v>133.17141970674481</c:v>
                </c:pt>
                <c:pt idx="2">
                  <c:v>125.46598707996658</c:v>
                </c:pt>
                <c:pt idx="3">
                  <c:v>118.06337630394722</c:v>
                </c:pt>
                <c:pt idx="4">
                  <c:v>134.47554263038694</c:v>
                </c:pt>
                <c:pt idx="5">
                  <c:v>128.80835611117666</c:v>
                </c:pt>
                <c:pt idx="6">
                  <c:v>97.119157347550697</c:v>
                </c:pt>
                <c:pt idx="7">
                  <c:v>123.29404851062462</c:v>
                </c:pt>
                <c:pt idx="8">
                  <c:v>116.93025404216056</c:v>
                </c:pt>
                <c:pt idx="9">
                  <c:v>118.85837977059563</c:v>
                </c:pt>
                <c:pt idx="10">
                  <c:v>110.66086921201568</c:v>
                </c:pt>
                <c:pt idx="11">
                  <c:v>79.444806395746312</c:v>
                </c:pt>
                <c:pt idx="12">
                  <c:v>80.401399051390214</c:v>
                </c:pt>
                <c:pt idx="13">
                  <c:v>90.745885542711875</c:v>
                </c:pt>
                <c:pt idx="14">
                  <c:v>82.016297544436341</c:v>
                </c:pt>
                <c:pt idx="15">
                  <c:v>72.409541125628962</c:v>
                </c:pt>
                <c:pt idx="16">
                  <c:v>69.94463259411333</c:v>
                </c:pt>
                <c:pt idx="17">
                  <c:v>73.076490350498801</c:v>
                </c:pt>
                <c:pt idx="18">
                  <c:v>63.567109735301415</c:v>
                </c:pt>
                <c:pt idx="19">
                  <c:v>71.500651475250251</c:v>
                </c:pt>
                <c:pt idx="20">
                  <c:v>65.087107606695199</c:v>
                </c:pt>
                <c:pt idx="21">
                  <c:v>55.57281499223388</c:v>
                </c:pt>
                <c:pt idx="22">
                  <c:v>51.115173877977327</c:v>
                </c:pt>
                <c:pt idx="23">
                  <c:v>53.115126557081183</c:v>
                </c:pt>
                <c:pt idx="24">
                  <c:v>48.528049690110102</c:v>
                </c:pt>
                <c:pt idx="25">
                  <c:v>46.254732811680213</c:v>
                </c:pt>
                <c:pt idx="26">
                  <c:v>51.611610305207208</c:v>
                </c:pt>
              </c:numCache>
            </c:numRef>
          </c:val>
          <c:smooth val="0"/>
          <c:extLst>
            <c:ext xmlns:c16="http://schemas.microsoft.com/office/drawing/2014/chart" uri="{C3380CC4-5D6E-409C-BE32-E72D297353CC}">
              <c16:uniqueId val="{00000000-3E52-4370-BD2E-5C81548D4ABA}"/>
            </c:ext>
          </c:extLst>
        </c:ser>
        <c:dLbls>
          <c:showLegendKey val="0"/>
          <c:showVal val="0"/>
          <c:showCatName val="0"/>
          <c:showSerName val="0"/>
          <c:showPercent val="0"/>
          <c:showBubbleSize val="0"/>
        </c:dLbls>
        <c:smooth val="0"/>
        <c:axId val="182883456"/>
        <c:axId val="182884992"/>
      </c:lineChart>
      <c:catAx>
        <c:axId val="182883456"/>
        <c:scaling>
          <c:orientation val="minMax"/>
        </c:scaling>
        <c:delete val="0"/>
        <c:axPos val="b"/>
        <c:numFmt formatCode="General" sourceLinked="1"/>
        <c:majorTickMark val="out"/>
        <c:minorTickMark val="none"/>
        <c:tickLblPos val="nextTo"/>
        <c:crossAx val="182884992"/>
        <c:crosses val="autoZero"/>
        <c:auto val="1"/>
        <c:lblAlgn val="ctr"/>
        <c:lblOffset val="100"/>
        <c:noMultiLvlLbl val="0"/>
      </c:catAx>
      <c:valAx>
        <c:axId val="182884992"/>
        <c:scaling>
          <c:orientation val="minMax"/>
        </c:scaling>
        <c:delete val="0"/>
        <c:axPos val="l"/>
        <c:majorGridlines/>
        <c:numFmt formatCode="General" sourceLinked="1"/>
        <c:majorTickMark val="out"/>
        <c:minorTickMark val="none"/>
        <c:tickLblPos val="nextTo"/>
        <c:crossAx val="182883456"/>
        <c:crosses val="autoZero"/>
        <c:crossBetween val="between"/>
      </c:valAx>
    </c:plotArea>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Equity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2">
                    <a:lumMod val="75000"/>
                  </a:schemeClr>
                </a:solidFill>
                <a:prstDash val="sysDot"/>
              </a:ln>
              <a:effectLst/>
            </c:spPr>
            <c:trendlineType val="linear"/>
            <c:dispRSqr val="0"/>
            <c:dispEq val="0"/>
          </c:trendline>
          <c:cat>
            <c:numRef>
              <c:f>'Figure 1 &amp; Figure 2'!$D$2:$D$139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1 &amp; Figure 2'!$E$2:$E$139</c:f>
              <c:numCache>
                <c:formatCode>General</c:formatCode>
                <c:ptCount val="138"/>
                <c:pt idx="0">
                  <c:v>76.106669999999994</c:v>
                </c:pt>
                <c:pt idx="1">
                  <c:v>79.306560000000005</c:v>
                </c:pt>
                <c:pt idx="2">
                  <c:v>74.700130000000001</c:v>
                </c:pt>
                <c:pt idx="3">
                  <c:v>79.557410000000004</c:v>
                </c:pt>
                <c:pt idx="4">
                  <c:v>75.166409999999999</c:v>
                </c:pt>
                <c:pt idx="5">
                  <c:v>75.829120000000003</c:v>
                </c:pt>
                <c:pt idx="6">
                  <c:v>81.592079999999996</c:v>
                </c:pt>
                <c:pt idx="7">
                  <c:v>42.529359999999997</c:v>
                </c:pt>
                <c:pt idx="8">
                  <c:v>63.285820000000001</c:v>
                </c:pt>
                <c:pt idx="9">
                  <c:v>71.767679999999999</c:v>
                </c:pt>
                <c:pt idx="10">
                  <c:v>63.90605</c:v>
                </c:pt>
                <c:pt idx="11">
                  <c:v>73.422349999999994</c:v>
                </c:pt>
                <c:pt idx="12">
                  <c:v>70.914420000000007</c:v>
                </c:pt>
                <c:pt idx="13">
                  <c:v>61.285159999999998</c:v>
                </c:pt>
                <c:pt idx="14">
                  <c:v>61.194209999999998</c:v>
                </c:pt>
                <c:pt idx="15">
                  <c:v>59.10183</c:v>
                </c:pt>
                <c:pt idx="16">
                  <c:v>69.191079999999999</c:v>
                </c:pt>
                <c:pt idx="17">
                  <c:v>79.762510000000006</c:v>
                </c:pt>
                <c:pt idx="18">
                  <c:v>63.336320000000001</c:v>
                </c:pt>
                <c:pt idx="19">
                  <c:v>64.887270000000001</c:v>
                </c:pt>
                <c:pt idx="20">
                  <c:v>58.090319999999998</c:v>
                </c:pt>
                <c:pt idx="21">
                  <c:v>60.895150000000001</c:v>
                </c:pt>
                <c:pt idx="22">
                  <c:v>52.389980000000001</c:v>
                </c:pt>
                <c:pt idx="23">
                  <c:v>76.335610000000003</c:v>
                </c:pt>
                <c:pt idx="24">
                  <c:v>65.814049999999995</c:v>
                </c:pt>
                <c:pt idx="25">
                  <c:v>72.451949999999997</c:v>
                </c:pt>
                <c:pt idx="26">
                  <c:v>68.332380000000001</c:v>
                </c:pt>
                <c:pt idx="27">
                  <c:v>76.161540000000002</c:v>
                </c:pt>
                <c:pt idx="28">
                  <c:v>77.669719999999998</c:v>
                </c:pt>
                <c:pt idx="29">
                  <c:v>77.798919999999995</c:v>
                </c:pt>
                <c:pt idx="30">
                  <c:v>74.237219999999994</c:v>
                </c:pt>
                <c:pt idx="31">
                  <c:v>78.545199999999994</c:v>
                </c:pt>
                <c:pt idx="32">
                  <c:v>71.896339999999995</c:v>
                </c:pt>
                <c:pt idx="33">
                  <c:v>75.509010000000004</c:v>
                </c:pt>
                <c:pt idx="34">
                  <c:v>78.151769999999999</c:v>
                </c:pt>
                <c:pt idx="35">
                  <c:v>74.658150000000006</c:v>
                </c:pt>
                <c:pt idx="36">
                  <c:v>73.195329999999998</c:v>
                </c:pt>
                <c:pt idx="37">
                  <c:v>71.173540000000003</c:v>
                </c:pt>
                <c:pt idx="38">
                  <c:v>76.91919</c:v>
                </c:pt>
                <c:pt idx="39">
                  <c:v>82.50976</c:v>
                </c:pt>
                <c:pt idx="40">
                  <c:v>78.753709999999998</c:v>
                </c:pt>
                <c:pt idx="41">
                  <c:v>88.761849999999995</c:v>
                </c:pt>
                <c:pt idx="42">
                  <c:v>75.010580000000004</c:v>
                </c:pt>
                <c:pt idx="43">
                  <c:v>78.254069999999999</c:v>
                </c:pt>
                <c:pt idx="44">
                  <c:v>81.798240000000007</c:v>
                </c:pt>
                <c:pt idx="45">
                  <c:v>77.195340000000002</c:v>
                </c:pt>
                <c:pt idx="46">
                  <c:v>73.878360000000001</c:v>
                </c:pt>
                <c:pt idx="47">
                  <c:v>61.041919999999998</c:v>
                </c:pt>
                <c:pt idx="48">
                  <c:v>68.35857</c:v>
                </c:pt>
                <c:pt idx="49">
                  <c:v>70.456280000000007</c:v>
                </c:pt>
                <c:pt idx="50">
                  <c:v>63.553609999999999</c:v>
                </c:pt>
                <c:pt idx="51">
                  <c:v>69.78546</c:v>
                </c:pt>
                <c:pt idx="52">
                  <c:v>73.252529999999993</c:v>
                </c:pt>
                <c:pt idx="53">
                  <c:v>81.143020000000007</c:v>
                </c:pt>
                <c:pt idx="54">
                  <c:v>77.070329999999998</c:v>
                </c:pt>
                <c:pt idx="55">
                  <c:v>77.994020000000006</c:v>
                </c:pt>
                <c:pt idx="56">
                  <c:v>75.199209999999994</c:v>
                </c:pt>
                <c:pt idx="57">
                  <c:v>65.564139999999995</c:v>
                </c:pt>
                <c:pt idx="58">
                  <c:v>75.324619999999996</c:v>
                </c:pt>
                <c:pt idx="59">
                  <c:v>70.035259999999994</c:v>
                </c:pt>
                <c:pt idx="60">
                  <c:v>70.359660000000005</c:v>
                </c:pt>
                <c:pt idx="61">
                  <c:v>75.434640000000002</c:v>
                </c:pt>
                <c:pt idx="62">
                  <c:v>65.978570000000005</c:v>
                </c:pt>
                <c:pt idx="63">
                  <c:v>75.638750000000002</c:v>
                </c:pt>
                <c:pt idx="64">
                  <c:v>78.361639999999994</c:v>
                </c:pt>
                <c:pt idx="65">
                  <c:v>77.181340000000006</c:v>
                </c:pt>
                <c:pt idx="66">
                  <c:v>66.311329999999998</c:v>
                </c:pt>
                <c:pt idx="67">
                  <c:v>76.146950000000004</c:v>
                </c:pt>
                <c:pt idx="68">
                  <c:v>72.112120000000004</c:v>
                </c:pt>
                <c:pt idx="69">
                  <c:v>72.014309999999995</c:v>
                </c:pt>
                <c:pt idx="70">
                  <c:v>77.146109999999993</c:v>
                </c:pt>
                <c:pt idx="71">
                  <c:v>74.076939999999993</c:v>
                </c:pt>
                <c:pt idx="72">
                  <c:v>69.130979999999994</c:v>
                </c:pt>
                <c:pt idx="73">
                  <c:v>64.041749999999993</c:v>
                </c:pt>
                <c:pt idx="74">
                  <c:v>72.799750000000003</c:v>
                </c:pt>
                <c:pt idx="75">
                  <c:v>70.510599999999997</c:v>
                </c:pt>
                <c:pt idx="76">
                  <c:v>69.889020000000002</c:v>
                </c:pt>
                <c:pt idx="77">
                  <c:v>72.016130000000004</c:v>
                </c:pt>
                <c:pt idx="78">
                  <c:v>71.112210000000005</c:v>
                </c:pt>
                <c:pt idx="79">
                  <c:v>70.563839999999999</c:v>
                </c:pt>
                <c:pt idx="80">
                  <c:v>71.074910000000003</c:v>
                </c:pt>
                <c:pt idx="81">
                  <c:v>59.51661</c:v>
                </c:pt>
                <c:pt idx="82">
                  <c:v>64.162719999999993</c:v>
                </c:pt>
                <c:pt idx="83">
                  <c:v>72.618279999999999</c:v>
                </c:pt>
                <c:pt idx="84">
                  <c:v>59.850020000000001</c:v>
                </c:pt>
                <c:pt idx="85">
                  <c:v>69.440420000000003</c:v>
                </c:pt>
                <c:pt idx="86">
                  <c:v>54.19361</c:v>
                </c:pt>
                <c:pt idx="87">
                  <c:v>62.418950000000002</c:v>
                </c:pt>
                <c:pt idx="88">
                  <c:v>52.838700000000003</c:v>
                </c:pt>
                <c:pt idx="89">
                  <c:v>67.681560000000005</c:v>
                </c:pt>
                <c:pt idx="90">
                  <c:v>55.3977</c:v>
                </c:pt>
                <c:pt idx="91">
                  <c:v>46.656730000000003</c:v>
                </c:pt>
                <c:pt idx="92">
                  <c:v>56.610460000000003</c:v>
                </c:pt>
                <c:pt idx="93">
                  <c:v>59.777119999999996</c:v>
                </c:pt>
                <c:pt idx="94">
                  <c:v>56.764180000000003</c:v>
                </c:pt>
                <c:pt idx="95">
                  <c:v>59.859110000000001</c:v>
                </c:pt>
                <c:pt idx="96">
                  <c:v>61.206510000000002</c:v>
                </c:pt>
                <c:pt idx="97">
                  <c:v>45.571390000000001</c:v>
                </c:pt>
                <c:pt idx="98">
                  <c:v>55.76285</c:v>
                </c:pt>
                <c:pt idx="99">
                  <c:v>59.98113</c:v>
                </c:pt>
                <c:pt idx="100">
                  <c:v>65.579719999999995</c:v>
                </c:pt>
                <c:pt idx="101">
                  <c:v>58.214840000000002</c:v>
                </c:pt>
                <c:pt idx="102">
                  <c:v>50.632399999999997</c:v>
                </c:pt>
                <c:pt idx="103">
                  <c:v>52.145980000000002</c:v>
                </c:pt>
                <c:pt idx="104">
                  <c:v>60.35792</c:v>
                </c:pt>
                <c:pt idx="105">
                  <c:v>58.814729999999997</c:v>
                </c:pt>
                <c:pt idx="106">
                  <c:v>57.358220000000003</c:v>
                </c:pt>
                <c:pt idx="107">
                  <c:v>73.406450000000007</c:v>
                </c:pt>
                <c:pt idx="108">
                  <c:v>69.508439999999993</c:v>
                </c:pt>
                <c:pt idx="109">
                  <c:v>67.401849999999996</c:v>
                </c:pt>
                <c:pt idx="110">
                  <c:v>66.341899999999995</c:v>
                </c:pt>
                <c:pt idx="111">
                  <c:v>72.420029999999997</c:v>
                </c:pt>
                <c:pt idx="112">
                  <c:v>68.031769999999995</c:v>
                </c:pt>
                <c:pt idx="113">
                  <c:v>80.553709999999995</c:v>
                </c:pt>
                <c:pt idx="114">
                  <c:v>76.063749999999999</c:v>
                </c:pt>
                <c:pt idx="115">
                  <c:v>65.806820000000002</c:v>
                </c:pt>
                <c:pt idx="116">
                  <c:v>68.477029999999999</c:v>
                </c:pt>
                <c:pt idx="117">
                  <c:v>63.720779999999998</c:v>
                </c:pt>
                <c:pt idx="118">
                  <c:v>57.118310000000001</c:v>
                </c:pt>
                <c:pt idx="119">
                  <c:v>67.419899999999998</c:v>
                </c:pt>
                <c:pt idx="120">
                  <c:v>54.197389999999999</c:v>
                </c:pt>
                <c:pt idx="121">
                  <c:v>53.814349999999997</c:v>
                </c:pt>
                <c:pt idx="122">
                  <c:v>67.243089999999995</c:v>
                </c:pt>
                <c:pt idx="123">
                  <c:v>68.90128</c:v>
                </c:pt>
                <c:pt idx="124">
                  <c:v>66.077820000000003</c:v>
                </c:pt>
                <c:pt idx="125">
                  <c:v>71.917670000000001</c:v>
                </c:pt>
                <c:pt idx="126">
                  <c:v>74.335359999999994</c:v>
                </c:pt>
                <c:pt idx="127">
                  <c:v>81.201329999999999</c:v>
                </c:pt>
                <c:pt idx="128">
                  <c:v>62.681449999999998</c:v>
                </c:pt>
                <c:pt idx="129">
                  <c:v>70.657510000000002</c:v>
                </c:pt>
                <c:pt idx="130">
                  <c:v>69.000680000000003</c:v>
                </c:pt>
                <c:pt idx="131">
                  <c:v>67.636049999999997</c:v>
                </c:pt>
                <c:pt idx="132">
                  <c:v>70.942620000000005</c:v>
                </c:pt>
                <c:pt idx="133">
                  <c:v>73.586789999999993</c:v>
                </c:pt>
                <c:pt idx="134">
                  <c:v>72.691029999999998</c:v>
                </c:pt>
                <c:pt idx="135">
                  <c:v>76.655779999999993</c:v>
                </c:pt>
                <c:pt idx="136">
                  <c:v>35.434809999999999</c:v>
                </c:pt>
                <c:pt idx="137">
                  <c:v>57.825879999999998</c:v>
                </c:pt>
              </c:numCache>
            </c:numRef>
          </c:val>
          <c:smooth val="0"/>
          <c:extLst>
            <c:ext xmlns:c16="http://schemas.microsoft.com/office/drawing/2014/chart" uri="{C3380CC4-5D6E-409C-BE32-E72D297353CC}">
              <c16:uniqueId val="{00000001-48A6-EE4F-A6AC-0454C5230ECA}"/>
            </c:ext>
          </c:extLst>
        </c:ser>
        <c:dLbls>
          <c:showLegendKey val="0"/>
          <c:showVal val="0"/>
          <c:showCatName val="0"/>
          <c:showSerName val="0"/>
          <c:showPercent val="0"/>
          <c:showBubbleSize val="0"/>
        </c:dLbls>
        <c:smooth val="0"/>
        <c:axId val="580224032"/>
        <c:axId val="617703568"/>
      </c:lineChart>
      <c:dateAx>
        <c:axId val="5802240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703568"/>
        <c:crosses val="autoZero"/>
        <c:auto val="0"/>
        <c:lblOffset val="100"/>
        <c:baseTimeUnit val="months"/>
      </c:dateAx>
      <c:valAx>
        <c:axId val="617703568"/>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22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2">
                    <a:lumMod val="75000"/>
                  </a:schemeClr>
                </a:solidFill>
                <a:prstDash val="sysDot"/>
              </a:ln>
              <a:effectLst/>
            </c:spPr>
            <c:trendlineType val="linear"/>
            <c:dispRSqr val="0"/>
            <c:dispEq val="0"/>
          </c:trendline>
          <c:cat>
            <c:numRef>
              <c:f>'Figure 1 &amp; Figure 2'!$J$3:$J$140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1 &amp; Figure 2'!$K$3:$K$140</c:f>
              <c:numCache>
                <c:formatCode>General</c:formatCode>
                <c:ptCount val="138"/>
                <c:pt idx="0">
                  <c:v>56.38308</c:v>
                </c:pt>
                <c:pt idx="1">
                  <c:v>54.353900000000003</c:v>
                </c:pt>
                <c:pt idx="2">
                  <c:v>56.454239999999999</c:v>
                </c:pt>
                <c:pt idx="3">
                  <c:v>64.857740000000007</c:v>
                </c:pt>
                <c:pt idx="4">
                  <c:v>49.93759</c:v>
                </c:pt>
                <c:pt idx="5">
                  <c:v>52.972439999999999</c:v>
                </c:pt>
                <c:pt idx="6">
                  <c:v>60.383400000000002</c:v>
                </c:pt>
                <c:pt idx="7">
                  <c:v>53.24785</c:v>
                </c:pt>
                <c:pt idx="8">
                  <c:v>55.66677</c:v>
                </c:pt>
                <c:pt idx="9">
                  <c:v>52.698560000000001</c:v>
                </c:pt>
                <c:pt idx="10">
                  <c:v>38.991930000000004</c:v>
                </c:pt>
                <c:pt idx="11">
                  <c:v>41.398330000000001</c:v>
                </c:pt>
                <c:pt idx="12">
                  <c:v>41.712499999999999</c:v>
                </c:pt>
                <c:pt idx="13">
                  <c:v>32.810070000000003</c:v>
                </c:pt>
                <c:pt idx="14">
                  <c:v>27.192900000000002</c:v>
                </c:pt>
                <c:pt idx="15">
                  <c:v>58.93309</c:v>
                </c:pt>
                <c:pt idx="16">
                  <c:v>52.724760000000003</c:v>
                </c:pt>
                <c:pt idx="17">
                  <c:v>56.14855</c:v>
                </c:pt>
                <c:pt idx="18">
                  <c:v>54.44773</c:v>
                </c:pt>
                <c:pt idx="19">
                  <c:v>51.904960000000003</c:v>
                </c:pt>
                <c:pt idx="20">
                  <c:v>33.67597</c:v>
                </c:pt>
                <c:pt idx="21">
                  <c:v>28.932009999999998</c:v>
                </c:pt>
                <c:pt idx="22">
                  <c:v>30.748699999999999</c:v>
                </c:pt>
                <c:pt idx="23">
                  <c:v>41.623150000000003</c:v>
                </c:pt>
                <c:pt idx="24">
                  <c:v>27.045760000000001</c:v>
                </c:pt>
                <c:pt idx="25">
                  <c:v>44.177700000000002</c:v>
                </c:pt>
                <c:pt idx="26">
                  <c:v>40.557429999999997</c:v>
                </c:pt>
                <c:pt idx="27">
                  <c:v>46.176389999999998</c:v>
                </c:pt>
                <c:pt idx="28">
                  <c:v>44.548839999999998</c:v>
                </c:pt>
                <c:pt idx="29">
                  <c:v>38.350099999999998</c:v>
                </c:pt>
                <c:pt idx="30">
                  <c:v>49.593910000000001</c:v>
                </c:pt>
                <c:pt idx="31">
                  <c:v>51.33728</c:v>
                </c:pt>
                <c:pt idx="32">
                  <c:v>48.92633</c:v>
                </c:pt>
                <c:pt idx="33">
                  <c:v>51.474890000000002</c:v>
                </c:pt>
                <c:pt idx="34">
                  <c:v>46.044069999999998</c:v>
                </c:pt>
                <c:pt idx="35">
                  <c:v>52.602249999999998</c:v>
                </c:pt>
                <c:pt idx="36">
                  <c:v>45.483319999999999</c:v>
                </c:pt>
                <c:pt idx="37">
                  <c:v>37.762430000000002</c:v>
                </c:pt>
                <c:pt idx="38">
                  <c:v>38.41836</c:v>
                </c:pt>
                <c:pt idx="39">
                  <c:v>51.93103</c:v>
                </c:pt>
                <c:pt idx="40">
                  <c:v>50.422919999999998</c:v>
                </c:pt>
                <c:pt idx="41">
                  <c:v>54.897950000000002</c:v>
                </c:pt>
                <c:pt idx="42">
                  <c:v>51.819830000000003</c:v>
                </c:pt>
                <c:pt idx="43">
                  <c:v>53.534300000000002</c:v>
                </c:pt>
                <c:pt idx="44">
                  <c:v>48.387479999999996</c:v>
                </c:pt>
                <c:pt idx="45">
                  <c:v>51.399120000000003</c:v>
                </c:pt>
                <c:pt idx="46">
                  <c:v>39.018549999999998</c:v>
                </c:pt>
                <c:pt idx="47">
                  <c:v>38.628300000000003</c:v>
                </c:pt>
                <c:pt idx="48">
                  <c:v>36.387210000000003</c:v>
                </c:pt>
                <c:pt idx="49">
                  <c:v>46.472439999999999</c:v>
                </c:pt>
                <c:pt idx="50">
                  <c:v>46.05621</c:v>
                </c:pt>
                <c:pt idx="51">
                  <c:v>32.02393</c:v>
                </c:pt>
                <c:pt idx="52">
                  <c:v>40.421050000000001</c:v>
                </c:pt>
                <c:pt idx="53">
                  <c:v>48.002749999999999</c:v>
                </c:pt>
                <c:pt idx="54">
                  <c:v>44.145049999999998</c:v>
                </c:pt>
                <c:pt idx="55">
                  <c:v>42.844999999999999</c:v>
                </c:pt>
                <c:pt idx="56">
                  <c:v>41.495269999999998</c:v>
                </c:pt>
                <c:pt idx="57">
                  <c:v>36.339230000000001</c:v>
                </c:pt>
                <c:pt idx="58">
                  <c:v>29.734390000000001</c:v>
                </c:pt>
                <c:pt idx="59">
                  <c:v>35.104709999999997</c:v>
                </c:pt>
                <c:pt idx="60">
                  <c:v>25.679089999999999</c:v>
                </c:pt>
                <c:pt idx="61">
                  <c:v>33.735010000000003</c:v>
                </c:pt>
                <c:pt idx="62">
                  <c:v>31.391729999999999</c:v>
                </c:pt>
                <c:pt idx="63">
                  <c:v>35.198830000000001</c:v>
                </c:pt>
                <c:pt idx="64">
                  <c:v>36.105499999999999</c:v>
                </c:pt>
                <c:pt idx="65">
                  <c:v>30.03715</c:v>
                </c:pt>
                <c:pt idx="66">
                  <c:v>28.05761</c:v>
                </c:pt>
                <c:pt idx="67">
                  <c:v>33.149360000000001</c:v>
                </c:pt>
                <c:pt idx="68">
                  <c:v>30.889710000000001</c:v>
                </c:pt>
                <c:pt idx="69">
                  <c:v>27.240960000000001</c:v>
                </c:pt>
                <c:pt idx="70">
                  <c:v>29.073879999999999</c:v>
                </c:pt>
                <c:pt idx="71">
                  <c:v>27.714569999999998</c:v>
                </c:pt>
                <c:pt idx="72">
                  <c:v>20.664149999999999</c:v>
                </c:pt>
                <c:pt idx="73">
                  <c:v>20</c:v>
                </c:pt>
                <c:pt idx="74">
                  <c:v>20.219280000000001</c:v>
                </c:pt>
                <c:pt idx="75">
                  <c:v>25.613050000000001</c:v>
                </c:pt>
                <c:pt idx="76">
                  <c:v>24.02862</c:v>
                </c:pt>
                <c:pt idx="77">
                  <c:v>33.337389999999999</c:v>
                </c:pt>
                <c:pt idx="78">
                  <c:v>21.550039999999999</c:v>
                </c:pt>
                <c:pt idx="79">
                  <c:v>30.650390000000002</c:v>
                </c:pt>
                <c:pt idx="80">
                  <c:v>30.692329999999998</c:v>
                </c:pt>
                <c:pt idx="81">
                  <c:v>29.76118</c:v>
                </c:pt>
                <c:pt idx="82">
                  <c:v>26.77045</c:v>
                </c:pt>
                <c:pt idx="83">
                  <c:v>27.431730000000002</c:v>
                </c:pt>
                <c:pt idx="84">
                  <c:v>33.414529999999999</c:v>
                </c:pt>
                <c:pt idx="85">
                  <c:v>33.755760000000002</c:v>
                </c:pt>
                <c:pt idx="86">
                  <c:v>30.120750000000001</c:v>
                </c:pt>
                <c:pt idx="87">
                  <c:v>30.325620000000001</c:v>
                </c:pt>
                <c:pt idx="88">
                  <c:v>38.108730000000001</c:v>
                </c:pt>
                <c:pt idx="89">
                  <c:v>34.511060000000001</c:v>
                </c:pt>
                <c:pt idx="90">
                  <c:v>32.803640000000001</c:v>
                </c:pt>
                <c:pt idx="91">
                  <c:v>40.590780000000002</c:v>
                </c:pt>
                <c:pt idx="92">
                  <c:v>35.914279999999998</c:v>
                </c:pt>
                <c:pt idx="93">
                  <c:v>35.453270000000003</c:v>
                </c:pt>
                <c:pt idx="94">
                  <c:v>36.18712</c:v>
                </c:pt>
                <c:pt idx="95">
                  <c:v>36.073689999999999</c:v>
                </c:pt>
                <c:pt idx="96">
                  <c:v>35.046080000000003</c:v>
                </c:pt>
                <c:pt idx="97">
                  <c:v>39.380690000000001</c:v>
                </c:pt>
                <c:pt idx="98">
                  <c:v>32.580269999999999</c:v>
                </c:pt>
                <c:pt idx="99">
                  <c:v>32.862229999999997</c:v>
                </c:pt>
                <c:pt idx="100">
                  <c:v>44.090159999999997</c:v>
                </c:pt>
                <c:pt idx="101">
                  <c:v>37.09395</c:v>
                </c:pt>
                <c:pt idx="102">
                  <c:v>62.993299999999998</c:v>
                </c:pt>
                <c:pt idx="103">
                  <c:v>45.844389999999997</c:v>
                </c:pt>
                <c:pt idx="104">
                  <c:v>42.245600000000003</c:v>
                </c:pt>
                <c:pt idx="105">
                  <c:v>49.1843</c:v>
                </c:pt>
                <c:pt idx="106">
                  <c:v>45.210790000000003</c:v>
                </c:pt>
                <c:pt idx="107">
                  <c:v>55.26943</c:v>
                </c:pt>
                <c:pt idx="108">
                  <c:v>49.21322</c:v>
                </c:pt>
                <c:pt idx="109">
                  <c:v>36.543190000000003</c:v>
                </c:pt>
                <c:pt idx="110">
                  <c:v>37.109409999999997</c:v>
                </c:pt>
                <c:pt idx="111">
                  <c:v>40.20523</c:v>
                </c:pt>
                <c:pt idx="112">
                  <c:v>46.02129</c:v>
                </c:pt>
                <c:pt idx="113">
                  <c:v>49.859250000000003</c:v>
                </c:pt>
                <c:pt idx="114">
                  <c:v>47.771979999999999</c:v>
                </c:pt>
                <c:pt idx="115">
                  <c:v>41.639830000000003</c:v>
                </c:pt>
                <c:pt idx="116">
                  <c:v>49.459969999999998</c:v>
                </c:pt>
                <c:pt idx="117">
                  <c:v>36.728850000000001</c:v>
                </c:pt>
                <c:pt idx="118">
                  <c:v>33.201709999999999</c:v>
                </c:pt>
                <c:pt idx="119">
                  <c:v>35.680199999999999</c:v>
                </c:pt>
                <c:pt idx="120">
                  <c:v>29.326889999999999</c:v>
                </c:pt>
                <c:pt idx="121">
                  <c:v>30.81127</c:v>
                </c:pt>
                <c:pt idx="122">
                  <c:v>36.217509999999997</c:v>
                </c:pt>
                <c:pt idx="123">
                  <c:v>30.927820000000001</c:v>
                </c:pt>
                <c:pt idx="124">
                  <c:v>30.553329999999999</c:v>
                </c:pt>
                <c:pt idx="125">
                  <c:v>39.78416</c:v>
                </c:pt>
                <c:pt idx="126">
                  <c:v>37.671590000000002</c:v>
                </c:pt>
                <c:pt idx="127">
                  <c:v>47.089489999999998</c:v>
                </c:pt>
                <c:pt idx="128">
                  <c:v>46.16039</c:v>
                </c:pt>
                <c:pt idx="129">
                  <c:v>44.547550000000001</c:v>
                </c:pt>
                <c:pt idx="130">
                  <c:v>45.964440000000003</c:v>
                </c:pt>
                <c:pt idx="131">
                  <c:v>58.829540000000001</c:v>
                </c:pt>
                <c:pt idx="132">
                  <c:v>64.369280000000003</c:v>
                </c:pt>
                <c:pt idx="133">
                  <c:v>55.12724</c:v>
                </c:pt>
                <c:pt idx="134">
                  <c:v>51.889569999999999</c:v>
                </c:pt>
                <c:pt idx="135">
                  <c:v>43.580820000000003</c:v>
                </c:pt>
                <c:pt idx="136">
                  <c:v>22.24372</c:v>
                </c:pt>
                <c:pt idx="137">
                  <c:v>53.097259999999999</c:v>
                </c:pt>
              </c:numCache>
            </c:numRef>
          </c:val>
          <c:smooth val="0"/>
          <c:extLst>
            <c:ext xmlns:c16="http://schemas.microsoft.com/office/drawing/2014/chart" uri="{C3380CC4-5D6E-409C-BE32-E72D297353CC}">
              <c16:uniqueId val="{00000001-BE46-2C43-A414-5BCC2560C961}"/>
            </c:ext>
          </c:extLst>
        </c:ser>
        <c:dLbls>
          <c:showLegendKey val="0"/>
          <c:showVal val="0"/>
          <c:showCatName val="0"/>
          <c:showSerName val="0"/>
          <c:showPercent val="0"/>
          <c:showBubbleSize val="0"/>
        </c:dLbls>
        <c:smooth val="0"/>
        <c:axId val="615667088"/>
        <c:axId val="616476592"/>
      </c:lineChart>
      <c:dateAx>
        <c:axId val="6156670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76592"/>
        <c:crosses val="autoZero"/>
        <c:auto val="1"/>
        <c:lblOffset val="100"/>
        <c:baseTimeUnit val="months"/>
      </c:dateAx>
      <c:valAx>
        <c:axId val="616476592"/>
        <c:scaling>
          <c:orientation val="minMax"/>
          <c:max val="10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6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a:t>
            </a:r>
            <a:r>
              <a:rPr lang="en-US" baseline="0"/>
              <a:t> Assets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solidFill>
              <a:round/>
            </a:ln>
            <a:effectLst/>
          </c:spPr>
          <c:marker>
            <c:symbol val="none"/>
          </c:marker>
          <c:trendline>
            <c:spPr>
              <a:ln w="19050" cap="rnd">
                <a:solidFill>
                  <a:schemeClr val="accent1"/>
                </a:solidFill>
                <a:prstDash val="sysDot"/>
              </a:ln>
              <a:effectLst/>
            </c:spPr>
            <c:trendlineType val="linear"/>
            <c:dispRSqr val="0"/>
            <c:dispEq val="0"/>
          </c:trendline>
          <c:cat>
            <c:numRef>
              <c:f>'Figure 1 &amp; Figure 2'!$W$3:$W$140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1 &amp; Figure 2'!$X$3:$X$140</c:f>
              <c:numCache>
                <c:formatCode>General</c:formatCode>
                <c:ptCount val="138"/>
                <c:pt idx="0">
                  <c:v>67.832386700000001</c:v>
                </c:pt>
                <c:pt idx="1">
                  <c:v>70.751506699999993</c:v>
                </c:pt>
                <c:pt idx="2">
                  <c:v>68.590243299999997</c:v>
                </c:pt>
                <c:pt idx="3">
                  <c:v>78.761346700000004</c:v>
                </c:pt>
                <c:pt idx="4">
                  <c:v>67.403850000000006</c:v>
                </c:pt>
                <c:pt idx="5">
                  <c:v>69.351193300000006</c:v>
                </c:pt>
                <c:pt idx="6">
                  <c:v>76.029949999999999</c:v>
                </c:pt>
                <c:pt idx="7">
                  <c:v>45.146430000000002</c:v>
                </c:pt>
                <c:pt idx="8">
                  <c:v>62.890779999999999</c:v>
                </c:pt>
                <c:pt idx="9">
                  <c:v>69.351699999999994</c:v>
                </c:pt>
                <c:pt idx="10">
                  <c:v>55.438400000000001</c:v>
                </c:pt>
                <c:pt idx="11">
                  <c:v>63.032049999999998</c:v>
                </c:pt>
                <c:pt idx="12">
                  <c:v>63.736433300000002</c:v>
                </c:pt>
                <c:pt idx="13">
                  <c:v>52.8476967</c:v>
                </c:pt>
                <c:pt idx="14">
                  <c:v>48.542929999999998</c:v>
                </c:pt>
                <c:pt idx="15">
                  <c:v>65.088993299999998</c:v>
                </c:pt>
                <c:pt idx="16">
                  <c:v>66.2470833</c:v>
                </c:pt>
                <c:pt idx="17">
                  <c:v>76.328676700000003</c:v>
                </c:pt>
                <c:pt idx="18">
                  <c:v>63.813859999999998</c:v>
                </c:pt>
                <c:pt idx="19">
                  <c:v>66.928669999999997</c:v>
                </c:pt>
                <c:pt idx="20">
                  <c:v>52.7420033</c:v>
                </c:pt>
                <c:pt idx="21">
                  <c:v>52.229886700000002</c:v>
                </c:pt>
                <c:pt idx="22">
                  <c:v>45.300616699999999</c:v>
                </c:pt>
                <c:pt idx="23">
                  <c:v>64.937629999999999</c:v>
                </c:pt>
                <c:pt idx="24">
                  <c:v>50.379840000000002</c:v>
                </c:pt>
                <c:pt idx="25">
                  <c:v>64.4531633</c:v>
                </c:pt>
                <c:pt idx="26">
                  <c:v>53.800496699999997</c:v>
                </c:pt>
                <c:pt idx="27">
                  <c:v>65.192873300000002</c:v>
                </c:pt>
                <c:pt idx="28">
                  <c:v>66.794460000000001</c:v>
                </c:pt>
                <c:pt idx="29">
                  <c:v>66.342773300000005</c:v>
                </c:pt>
                <c:pt idx="30">
                  <c:v>67.596959999999996</c:v>
                </c:pt>
                <c:pt idx="31">
                  <c:v>70.297803299999998</c:v>
                </c:pt>
                <c:pt idx="32">
                  <c:v>65.472796700000004</c:v>
                </c:pt>
                <c:pt idx="33">
                  <c:v>69.680353299999993</c:v>
                </c:pt>
                <c:pt idx="34">
                  <c:v>66.276346700000005</c:v>
                </c:pt>
                <c:pt idx="35">
                  <c:v>70.2605267</c:v>
                </c:pt>
                <c:pt idx="36">
                  <c:v>67.832356700000005</c:v>
                </c:pt>
                <c:pt idx="37">
                  <c:v>60.431236699999999</c:v>
                </c:pt>
                <c:pt idx="38">
                  <c:v>59.469270000000002</c:v>
                </c:pt>
                <c:pt idx="39">
                  <c:v>69.106086700000006</c:v>
                </c:pt>
                <c:pt idx="40">
                  <c:v>67.9531633</c:v>
                </c:pt>
                <c:pt idx="41">
                  <c:v>79.253866700000003</c:v>
                </c:pt>
                <c:pt idx="42">
                  <c:v>68.2100267</c:v>
                </c:pt>
                <c:pt idx="43">
                  <c:v>69.277646700000005</c:v>
                </c:pt>
                <c:pt idx="44">
                  <c:v>71.658006700000001</c:v>
                </c:pt>
                <c:pt idx="45">
                  <c:v>70.318636699999999</c:v>
                </c:pt>
                <c:pt idx="46">
                  <c:v>61.627753300000002</c:v>
                </c:pt>
                <c:pt idx="47">
                  <c:v>55.889603299999997</c:v>
                </c:pt>
                <c:pt idx="48">
                  <c:v>58.958226699999997</c:v>
                </c:pt>
                <c:pt idx="49">
                  <c:v>65.605469999999997</c:v>
                </c:pt>
                <c:pt idx="50">
                  <c:v>62.216673299999997</c:v>
                </c:pt>
                <c:pt idx="51">
                  <c:v>56.535296700000004</c:v>
                </c:pt>
                <c:pt idx="52">
                  <c:v>65.194316700000002</c:v>
                </c:pt>
                <c:pt idx="53">
                  <c:v>70.715813299999994</c:v>
                </c:pt>
                <c:pt idx="54">
                  <c:v>66.456706699999998</c:v>
                </c:pt>
                <c:pt idx="55">
                  <c:v>70.511870000000002</c:v>
                </c:pt>
                <c:pt idx="56">
                  <c:v>67.819609999999997</c:v>
                </c:pt>
                <c:pt idx="57">
                  <c:v>59.334856700000003</c:v>
                </c:pt>
                <c:pt idx="58">
                  <c:v>59.599400000000003</c:v>
                </c:pt>
                <c:pt idx="59">
                  <c:v>61.811610000000002</c:v>
                </c:pt>
                <c:pt idx="60">
                  <c:v>56.662336699999997</c:v>
                </c:pt>
                <c:pt idx="61">
                  <c:v>60.563063300000003</c:v>
                </c:pt>
                <c:pt idx="62">
                  <c:v>52.040036700000002</c:v>
                </c:pt>
                <c:pt idx="63">
                  <c:v>66.219833300000005</c:v>
                </c:pt>
                <c:pt idx="64">
                  <c:v>65.125923299999997</c:v>
                </c:pt>
                <c:pt idx="65">
                  <c:v>62.568680000000001</c:v>
                </c:pt>
                <c:pt idx="66">
                  <c:v>53.0287133</c:v>
                </c:pt>
                <c:pt idx="67">
                  <c:v>63.630850000000002</c:v>
                </c:pt>
                <c:pt idx="68">
                  <c:v>61.238950000000003</c:v>
                </c:pt>
                <c:pt idx="69">
                  <c:v>58.895796699999998</c:v>
                </c:pt>
                <c:pt idx="70">
                  <c:v>58.967869999999998</c:v>
                </c:pt>
                <c:pt idx="71">
                  <c:v>57.854419999999998</c:v>
                </c:pt>
                <c:pt idx="72">
                  <c:v>49.6171133</c:v>
                </c:pt>
                <c:pt idx="73">
                  <c:v>46.980483300000003</c:v>
                </c:pt>
                <c:pt idx="74">
                  <c:v>53.2133033</c:v>
                </c:pt>
                <c:pt idx="75">
                  <c:v>57.340859999999999</c:v>
                </c:pt>
                <c:pt idx="76">
                  <c:v>55.481299999999997</c:v>
                </c:pt>
                <c:pt idx="77">
                  <c:v>60.423113299999997</c:v>
                </c:pt>
                <c:pt idx="78">
                  <c:v>55.092239999999997</c:v>
                </c:pt>
                <c:pt idx="79">
                  <c:v>58.869509999999998</c:v>
                </c:pt>
                <c:pt idx="80">
                  <c:v>60.857370000000003</c:v>
                </c:pt>
                <c:pt idx="81">
                  <c:v>48.208080000000002</c:v>
                </c:pt>
                <c:pt idx="82">
                  <c:v>54.741333300000001</c:v>
                </c:pt>
                <c:pt idx="83">
                  <c:v>60.838056700000003</c:v>
                </c:pt>
                <c:pt idx="84">
                  <c:v>50.158340000000003</c:v>
                </c:pt>
                <c:pt idx="85">
                  <c:v>57.983130000000003</c:v>
                </c:pt>
                <c:pt idx="86">
                  <c:v>44.857460000000003</c:v>
                </c:pt>
                <c:pt idx="87">
                  <c:v>48.594099999999997</c:v>
                </c:pt>
                <c:pt idx="88">
                  <c:v>46.339943300000002</c:v>
                </c:pt>
                <c:pt idx="89">
                  <c:v>53.77816</c:v>
                </c:pt>
                <c:pt idx="90">
                  <c:v>47.363026699999999</c:v>
                </c:pt>
                <c:pt idx="91">
                  <c:v>43.879806700000003</c:v>
                </c:pt>
                <c:pt idx="92">
                  <c:v>48.482763300000002</c:v>
                </c:pt>
                <c:pt idx="93">
                  <c:v>50.733983299999998</c:v>
                </c:pt>
                <c:pt idx="94">
                  <c:v>50.571043299999999</c:v>
                </c:pt>
                <c:pt idx="95">
                  <c:v>47.849996699999998</c:v>
                </c:pt>
                <c:pt idx="96">
                  <c:v>52.541220000000003</c:v>
                </c:pt>
                <c:pt idx="97">
                  <c:v>41.247213299999999</c:v>
                </c:pt>
                <c:pt idx="98">
                  <c:v>46.8947067</c:v>
                </c:pt>
                <c:pt idx="99">
                  <c:v>50.871459999999999</c:v>
                </c:pt>
                <c:pt idx="100">
                  <c:v>55.773609999999998</c:v>
                </c:pt>
                <c:pt idx="101">
                  <c:v>49.237766700000002</c:v>
                </c:pt>
                <c:pt idx="102">
                  <c:v>52.531916699999996</c:v>
                </c:pt>
                <c:pt idx="103">
                  <c:v>46.659386699999999</c:v>
                </c:pt>
                <c:pt idx="104">
                  <c:v>53.1432833</c:v>
                </c:pt>
                <c:pt idx="105">
                  <c:v>54.390050000000002</c:v>
                </c:pt>
                <c:pt idx="106">
                  <c:v>54.750950000000003</c:v>
                </c:pt>
                <c:pt idx="107">
                  <c:v>65.181463300000004</c:v>
                </c:pt>
                <c:pt idx="108">
                  <c:v>62.012160000000002</c:v>
                </c:pt>
                <c:pt idx="109">
                  <c:v>54.108289999999997</c:v>
                </c:pt>
                <c:pt idx="110">
                  <c:v>54.815649999999998</c:v>
                </c:pt>
                <c:pt idx="111">
                  <c:v>59.637033299999999</c:v>
                </c:pt>
                <c:pt idx="112">
                  <c:v>60.0809967</c:v>
                </c:pt>
                <c:pt idx="113">
                  <c:v>68.507696699999997</c:v>
                </c:pt>
                <c:pt idx="114">
                  <c:v>67.226470000000006</c:v>
                </c:pt>
                <c:pt idx="115">
                  <c:v>56.857943300000002</c:v>
                </c:pt>
                <c:pt idx="116">
                  <c:v>60.065449999999998</c:v>
                </c:pt>
                <c:pt idx="117">
                  <c:v>53.2270033</c:v>
                </c:pt>
                <c:pt idx="118">
                  <c:v>49.552346700000001</c:v>
                </c:pt>
                <c:pt idx="119">
                  <c:v>53.031073300000003</c:v>
                </c:pt>
                <c:pt idx="120">
                  <c:v>43.653863299999998</c:v>
                </c:pt>
                <c:pt idx="121">
                  <c:v>40.846216699999999</c:v>
                </c:pt>
                <c:pt idx="122">
                  <c:v>53.302796700000002</c:v>
                </c:pt>
                <c:pt idx="123">
                  <c:v>50.579546700000002</c:v>
                </c:pt>
                <c:pt idx="124">
                  <c:v>51.861916700000002</c:v>
                </c:pt>
                <c:pt idx="125">
                  <c:v>60.213653299999997</c:v>
                </c:pt>
                <c:pt idx="126">
                  <c:v>57.973953299999998</c:v>
                </c:pt>
                <c:pt idx="127">
                  <c:v>67.481610000000003</c:v>
                </c:pt>
                <c:pt idx="128">
                  <c:v>54.815233300000003</c:v>
                </c:pt>
                <c:pt idx="129">
                  <c:v>59.5395933</c:v>
                </c:pt>
                <c:pt idx="130">
                  <c:v>58.445356699999998</c:v>
                </c:pt>
                <c:pt idx="131">
                  <c:v>64.382476699999998</c:v>
                </c:pt>
                <c:pt idx="132">
                  <c:v>68.625526699999995</c:v>
                </c:pt>
                <c:pt idx="133">
                  <c:v>66.0231067</c:v>
                </c:pt>
                <c:pt idx="134">
                  <c:v>64.710369999999998</c:v>
                </c:pt>
                <c:pt idx="135">
                  <c:v>64.169006699999997</c:v>
                </c:pt>
                <c:pt idx="136">
                  <c:v>28.6674133</c:v>
                </c:pt>
                <c:pt idx="137">
                  <c:v>52.449629999999999</c:v>
                </c:pt>
              </c:numCache>
            </c:numRef>
          </c:val>
          <c:smooth val="0"/>
          <c:extLst>
            <c:ext xmlns:c16="http://schemas.microsoft.com/office/drawing/2014/chart" uri="{C3380CC4-5D6E-409C-BE32-E72D297353CC}">
              <c16:uniqueId val="{00000001-A662-1E4B-8D53-802EDBF3101D}"/>
            </c:ext>
          </c:extLst>
        </c:ser>
        <c:dLbls>
          <c:showLegendKey val="0"/>
          <c:showVal val="0"/>
          <c:showCatName val="0"/>
          <c:showSerName val="0"/>
          <c:showPercent val="0"/>
          <c:showBubbleSize val="0"/>
        </c:dLbls>
        <c:smooth val="0"/>
        <c:axId val="482782096"/>
        <c:axId val="484637520"/>
      </c:lineChart>
      <c:dateAx>
        <c:axId val="4827820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637520"/>
        <c:crosses val="autoZero"/>
        <c:auto val="1"/>
        <c:lblOffset val="100"/>
        <c:baseTimeUnit val="months"/>
      </c:dateAx>
      <c:valAx>
        <c:axId val="484637520"/>
        <c:scaling>
          <c:orientation val="minMax"/>
          <c:max val="10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8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Real Estate</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rgbClr val="C00000"/>
                </a:solidFill>
                <a:prstDash val="sysDot"/>
              </a:ln>
              <a:effectLst/>
            </c:spPr>
            <c:trendlineType val="linear"/>
            <c:dispRSqr val="0"/>
            <c:dispEq val="0"/>
          </c:trendline>
          <c:cat>
            <c:numRef>
              <c:f>'Figure 1 &amp; Figure 2'!$P$3:$P$140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1 &amp; Figure 2'!$Q$3:$Q$140</c:f>
              <c:numCache>
                <c:formatCode>General</c:formatCode>
                <c:ptCount val="138"/>
                <c:pt idx="0">
                  <c:v>71.007409999999993</c:v>
                </c:pt>
                <c:pt idx="1">
                  <c:v>78.594059999999999</c:v>
                </c:pt>
                <c:pt idx="2">
                  <c:v>74.61636</c:v>
                </c:pt>
                <c:pt idx="3">
                  <c:v>91.868889999999993</c:v>
                </c:pt>
                <c:pt idx="4">
                  <c:v>77.107550000000003</c:v>
                </c:pt>
                <c:pt idx="5">
                  <c:v>79.252020000000002</c:v>
                </c:pt>
                <c:pt idx="6">
                  <c:v>86.114369999999994</c:v>
                </c:pt>
                <c:pt idx="7">
                  <c:v>39.662080000000003</c:v>
                </c:pt>
                <c:pt idx="8">
                  <c:v>69.719750000000005</c:v>
                </c:pt>
                <c:pt idx="9">
                  <c:v>83.588859999999997</c:v>
                </c:pt>
                <c:pt idx="10">
                  <c:v>63.41722</c:v>
                </c:pt>
                <c:pt idx="11">
                  <c:v>74.275469999999999</c:v>
                </c:pt>
                <c:pt idx="12">
                  <c:v>78.582380000000001</c:v>
                </c:pt>
                <c:pt idx="13">
                  <c:v>64.447860000000006</c:v>
                </c:pt>
                <c:pt idx="14">
                  <c:v>57.241680000000002</c:v>
                </c:pt>
                <c:pt idx="15">
                  <c:v>77.232060000000004</c:v>
                </c:pt>
                <c:pt idx="16">
                  <c:v>76.825410000000005</c:v>
                </c:pt>
                <c:pt idx="17">
                  <c:v>93.074969999999993</c:v>
                </c:pt>
                <c:pt idx="18">
                  <c:v>73.657529999999994</c:v>
                </c:pt>
                <c:pt idx="19">
                  <c:v>83.993780000000001</c:v>
                </c:pt>
                <c:pt idx="20">
                  <c:v>66.459720000000004</c:v>
                </c:pt>
                <c:pt idx="21">
                  <c:v>66.862499999999997</c:v>
                </c:pt>
                <c:pt idx="22">
                  <c:v>52.763170000000002</c:v>
                </c:pt>
                <c:pt idx="23">
                  <c:v>76.854129999999998</c:v>
                </c:pt>
                <c:pt idx="24">
                  <c:v>58.279710000000001</c:v>
                </c:pt>
                <c:pt idx="25">
                  <c:v>76.729839999999996</c:v>
                </c:pt>
                <c:pt idx="26">
                  <c:v>52.511679999999998</c:v>
                </c:pt>
                <c:pt idx="27">
                  <c:v>73.240690000000001</c:v>
                </c:pt>
                <c:pt idx="28">
                  <c:v>78.164820000000006</c:v>
                </c:pt>
                <c:pt idx="29">
                  <c:v>82.879300000000001</c:v>
                </c:pt>
                <c:pt idx="30">
                  <c:v>78.95975</c:v>
                </c:pt>
                <c:pt idx="31">
                  <c:v>81.010930000000002</c:v>
                </c:pt>
                <c:pt idx="32">
                  <c:v>75.59572</c:v>
                </c:pt>
                <c:pt idx="33">
                  <c:v>82.057159999999996</c:v>
                </c:pt>
                <c:pt idx="34">
                  <c:v>74.633200000000002</c:v>
                </c:pt>
                <c:pt idx="35">
                  <c:v>83.521180000000001</c:v>
                </c:pt>
                <c:pt idx="36">
                  <c:v>84.818420000000003</c:v>
                </c:pt>
                <c:pt idx="37">
                  <c:v>72.357740000000007</c:v>
                </c:pt>
                <c:pt idx="38">
                  <c:v>63.070259999999998</c:v>
                </c:pt>
                <c:pt idx="39">
                  <c:v>72.877470000000002</c:v>
                </c:pt>
                <c:pt idx="40">
                  <c:v>74.682860000000005</c:v>
                </c:pt>
                <c:pt idx="41">
                  <c:v>94.101799999999997</c:v>
                </c:pt>
                <c:pt idx="42">
                  <c:v>77.799670000000006</c:v>
                </c:pt>
                <c:pt idx="43">
                  <c:v>76.044569999999993</c:v>
                </c:pt>
                <c:pt idx="44">
                  <c:v>84.788300000000007</c:v>
                </c:pt>
                <c:pt idx="45">
                  <c:v>82.361450000000005</c:v>
                </c:pt>
                <c:pt idx="46">
                  <c:v>71.986350000000002</c:v>
                </c:pt>
                <c:pt idx="47">
                  <c:v>67.998589999999993</c:v>
                </c:pt>
                <c:pt idx="48">
                  <c:v>72.128900000000002</c:v>
                </c:pt>
                <c:pt idx="49">
                  <c:v>79.887690000000006</c:v>
                </c:pt>
                <c:pt idx="50">
                  <c:v>77.040199999999999</c:v>
                </c:pt>
                <c:pt idx="51">
                  <c:v>67.796499999999995</c:v>
                </c:pt>
                <c:pt idx="52">
                  <c:v>81.909369999999996</c:v>
                </c:pt>
                <c:pt idx="53">
                  <c:v>83.001670000000004</c:v>
                </c:pt>
                <c:pt idx="54">
                  <c:v>78.154740000000004</c:v>
                </c:pt>
                <c:pt idx="55">
                  <c:v>90.69659</c:v>
                </c:pt>
                <c:pt idx="56">
                  <c:v>86.764349999999993</c:v>
                </c:pt>
                <c:pt idx="57">
                  <c:v>76.101200000000006</c:v>
                </c:pt>
                <c:pt idx="58">
                  <c:v>73.739189999999994</c:v>
                </c:pt>
                <c:pt idx="59">
                  <c:v>80.29486</c:v>
                </c:pt>
                <c:pt idx="60">
                  <c:v>73.948260000000005</c:v>
                </c:pt>
                <c:pt idx="61">
                  <c:v>72.519540000000006</c:v>
                </c:pt>
                <c:pt idx="62">
                  <c:v>58.749809999999997</c:v>
                </c:pt>
                <c:pt idx="63">
                  <c:v>87.821920000000006</c:v>
                </c:pt>
                <c:pt idx="64">
                  <c:v>80.910629999999998</c:v>
                </c:pt>
                <c:pt idx="65">
                  <c:v>80.487549999999999</c:v>
                </c:pt>
                <c:pt idx="66">
                  <c:v>64.717200000000005</c:v>
                </c:pt>
                <c:pt idx="67">
                  <c:v>81.596239999999995</c:v>
                </c:pt>
                <c:pt idx="68">
                  <c:v>80.715019999999996</c:v>
                </c:pt>
                <c:pt idx="69">
                  <c:v>77.432119999999998</c:v>
                </c:pt>
                <c:pt idx="70">
                  <c:v>70.683620000000005</c:v>
                </c:pt>
                <c:pt idx="71">
                  <c:v>71.771749999999997</c:v>
                </c:pt>
                <c:pt idx="72">
                  <c:v>59.05621</c:v>
                </c:pt>
                <c:pt idx="73">
                  <c:v>56.899700000000003</c:v>
                </c:pt>
                <c:pt idx="74">
                  <c:v>66.62088</c:v>
                </c:pt>
                <c:pt idx="75">
                  <c:v>75.898929999999993</c:v>
                </c:pt>
                <c:pt idx="76">
                  <c:v>72.526259999999994</c:v>
                </c:pt>
                <c:pt idx="77">
                  <c:v>75.915819999999997</c:v>
                </c:pt>
                <c:pt idx="78">
                  <c:v>72.614469999999997</c:v>
                </c:pt>
                <c:pt idx="79">
                  <c:v>75.394300000000001</c:v>
                </c:pt>
                <c:pt idx="80">
                  <c:v>80.804869999999994</c:v>
                </c:pt>
                <c:pt idx="81">
                  <c:v>55.346449999999997</c:v>
                </c:pt>
                <c:pt idx="82">
                  <c:v>73.29083</c:v>
                </c:pt>
                <c:pt idx="83">
                  <c:v>82.464160000000007</c:v>
                </c:pt>
                <c:pt idx="84">
                  <c:v>57.210470000000001</c:v>
                </c:pt>
                <c:pt idx="85">
                  <c:v>70.753209999999996</c:v>
                </c:pt>
                <c:pt idx="86">
                  <c:v>50.258020000000002</c:v>
                </c:pt>
                <c:pt idx="87">
                  <c:v>53.037730000000003</c:v>
                </c:pt>
                <c:pt idx="88">
                  <c:v>48.072400000000002</c:v>
                </c:pt>
                <c:pt idx="89">
                  <c:v>59.141860000000001</c:v>
                </c:pt>
                <c:pt idx="90">
                  <c:v>53.887740000000001</c:v>
                </c:pt>
                <c:pt idx="91">
                  <c:v>44.391910000000003</c:v>
                </c:pt>
                <c:pt idx="92">
                  <c:v>52.923549999999999</c:v>
                </c:pt>
                <c:pt idx="93">
                  <c:v>56.971559999999997</c:v>
                </c:pt>
                <c:pt idx="94">
                  <c:v>58.761830000000003</c:v>
                </c:pt>
                <c:pt idx="95">
                  <c:v>47.617190000000001</c:v>
                </c:pt>
                <c:pt idx="96">
                  <c:v>61.371070000000003</c:v>
                </c:pt>
                <c:pt idx="97">
                  <c:v>38.789560000000002</c:v>
                </c:pt>
                <c:pt idx="98">
                  <c:v>52.341000000000001</c:v>
                </c:pt>
                <c:pt idx="99">
                  <c:v>59.77102</c:v>
                </c:pt>
                <c:pt idx="100">
                  <c:v>57.650950000000002</c:v>
                </c:pt>
                <c:pt idx="101">
                  <c:v>52.404510000000002</c:v>
                </c:pt>
                <c:pt idx="102">
                  <c:v>43.970050000000001</c:v>
                </c:pt>
                <c:pt idx="103">
                  <c:v>41.987789999999997</c:v>
                </c:pt>
                <c:pt idx="104">
                  <c:v>56.826329999999999</c:v>
                </c:pt>
                <c:pt idx="105">
                  <c:v>55.171120000000002</c:v>
                </c:pt>
                <c:pt idx="106">
                  <c:v>61.683839999999996</c:v>
                </c:pt>
                <c:pt idx="107">
                  <c:v>66.868510000000001</c:v>
                </c:pt>
                <c:pt idx="108">
                  <c:v>67.314819999999997</c:v>
                </c:pt>
                <c:pt idx="109">
                  <c:v>58.379829999999998</c:v>
                </c:pt>
                <c:pt idx="110">
                  <c:v>60.995640000000002</c:v>
                </c:pt>
                <c:pt idx="111">
                  <c:v>66.285839999999993</c:v>
                </c:pt>
                <c:pt idx="112">
                  <c:v>66.189930000000004</c:v>
                </c:pt>
                <c:pt idx="113">
                  <c:v>75.110129999999998</c:v>
                </c:pt>
                <c:pt idx="114">
                  <c:v>77.843680000000006</c:v>
                </c:pt>
                <c:pt idx="115">
                  <c:v>63.127180000000003</c:v>
                </c:pt>
                <c:pt idx="116">
                  <c:v>62.259349999999998</c:v>
                </c:pt>
                <c:pt idx="117">
                  <c:v>59.231380000000001</c:v>
                </c:pt>
                <c:pt idx="118">
                  <c:v>58.337020000000003</c:v>
                </c:pt>
                <c:pt idx="119">
                  <c:v>55.993119999999998</c:v>
                </c:pt>
                <c:pt idx="120">
                  <c:v>47.437309999999997</c:v>
                </c:pt>
                <c:pt idx="121">
                  <c:v>37.913029999999999</c:v>
                </c:pt>
                <c:pt idx="122">
                  <c:v>56.447789999999998</c:v>
                </c:pt>
                <c:pt idx="123">
                  <c:v>51.90954</c:v>
                </c:pt>
                <c:pt idx="124">
                  <c:v>58.954599999999999</c:v>
                </c:pt>
                <c:pt idx="125">
                  <c:v>68.939130000000006</c:v>
                </c:pt>
                <c:pt idx="126">
                  <c:v>61.914909999999999</c:v>
                </c:pt>
                <c:pt idx="127">
                  <c:v>74.15401</c:v>
                </c:pt>
                <c:pt idx="128">
                  <c:v>55.603859999999997</c:v>
                </c:pt>
                <c:pt idx="129">
                  <c:v>63.413719999999998</c:v>
                </c:pt>
                <c:pt idx="130">
                  <c:v>60.370950000000001</c:v>
                </c:pt>
                <c:pt idx="131">
                  <c:v>66.681839999999994</c:v>
                </c:pt>
                <c:pt idx="132">
                  <c:v>70.564679999999996</c:v>
                </c:pt>
                <c:pt idx="133">
                  <c:v>69.355289999999997</c:v>
                </c:pt>
                <c:pt idx="134">
                  <c:v>69.550510000000003</c:v>
                </c:pt>
                <c:pt idx="135">
                  <c:v>72.270420000000001</c:v>
                </c:pt>
                <c:pt idx="136">
                  <c:v>28.323709999999998</c:v>
                </c:pt>
                <c:pt idx="137">
                  <c:v>46.425750000000001</c:v>
                </c:pt>
              </c:numCache>
            </c:numRef>
          </c:val>
          <c:smooth val="0"/>
          <c:extLst>
            <c:ext xmlns:c16="http://schemas.microsoft.com/office/drawing/2014/chart" uri="{C3380CC4-5D6E-409C-BE32-E72D297353CC}">
              <c16:uniqueId val="{00000000-3E64-804C-881C-730C6C62AE87}"/>
            </c:ext>
          </c:extLst>
        </c:ser>
        <c:dLbls>
          <c:showLegendKey val="0"/>
          <c:showVal val="0"/>
          <c:showCatName val="0"/>
          <c:showSerName val="0"/>
          <c:showPercent val="0"/>
          <c:showBubbleSize val="0"/>
        </c:dLbls>
        <c:smooth val="0"/>
        <c:axId val="742612128"/>
        <c:axId val="743175616"/>
      </c:lineChart>
      <c:dateAx>
        <c:axId val="7426121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175616"/>
        <c:crosses val="autoZero"/>
        <c:auto val="1"/>
        <c:lblOffset val="100"/>
        <c:baseTimeUnit val="months"/>
      </c:dateAx>
      <c:valAx>
        <c:axId val="743175616"/>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6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'[2]WED by Cohort'!$C$3</c:f>
              <c:strCache>
                <c:ptCount val="1"/>
                <c:pt idx="0">
                  <c:v>#REF!</c:v>
                </c:pt>
              </c:strCache>
            </c:strRef>
          </c:tx>
          <c:spPr>
            <a:ln w="28575" cap="rnd">
              <a:solidFill>
                <a:schemeClr val="accent1"/>
              </a:solidFill>
              <a:round/>
            </a:ln>
            <a:effectLst/>
          </c:spPr>
          <c:marker>
            <c:symbol val="none"/>
          </c:marker>
          <c:cat>
            <c:numRef>
              <c:f>'Figure 3'!$B$4:$B$141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'[2]WED by Cohort'!$C$4:$C$141</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smooth val="0"/>
          <c:extLst>
            <c:ext xmlns:c16="http://schemas.microsoft.com/office/drawing/2014/chart" uri="{C3380CC4-5D6E-409C-BE32-E72D297353CC}">
              <c16:uniqueId val="{00000000-C73B-7E4A-9147-82B5B0DA5CBC}"/>
            </c:ext>
          </c:extLst>
        </c:ser>
        <c:ser>
          <c:idx val="1"/>
          <c:order val="1"/>
          <c:tx>
            <c:strRef>
              <c:f>'[2]WED by Cohort'!$D$3</c:f>
              <c:strCache>
                <c:ptCount val="1"/>
                <c:pt idx="0">
                  <c:v>#REF!</c:v>
                </c:pt>
              </c:strCache>
            </c:strRef>
          </c:tx>
          <c:spPr>
            <a:ln w="28575" cap="rnd">
              <a:solidFill>
                <a:schemeClr val="accent2"/>
              </a:solidFill>
              <a:round/>
            </a:ln>
            <a:effectLst/>
          </c:spPr>
          <c:marker>
            <c:symbol val="none"/>
          </c:marker>
          <c:cat>
            <c:numRef>
              <c:f>'Figure 3'!$B$4:$B$141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'[2]WED by Cohort'!$D$4:$D$141</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smooth val="0"/>
          <c:extLst>
            <c:ext xmlns:c16="http://schemas.microsoft.com/office/drawing/2014/chart" uri="{C3380CC4-5D6E-409C-BE32-E72D297353CC}">
              <c16:uniqueId val="{00000001-C73B-7E4A-9147-82B5B0DA5CBC}"/>
            </c:ext>
          </c:extLst>
        </c:ser>
        <c:ser>
          <c:idx val="2"/>
          <c:order val="2"/>
          <c:tx>
            <c:strRef>
              <c:f>'[2]WED by Cohort'!$E$3</c:f>
              <c:strCache>
                <c:ptCount val="1"/>
                <c:pt idx="0">
                  <c:v>#REF!</c:v>
                </c:pt>
              </c:strCache>
            </c:strRef>
          </c:tx>
          <c:spPr>
            <a:ln w="28575" cap="rnd">
              <a:solidFill>
                <a:schemeClr val="accent3"/>
              </a:solidFill>
              <a:round/>
            </a:ln>
            <a:effectLst/>
          </c:spPr>
          <c:marker>
            <c:symbol val="none"/>
          </c:marker>
          <c:cat>
            <c:numRef>
              <c:f>'Figure 3'!$B$4:$B$141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'[2]WED by Cohort'!$E$4:$E$141</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smooth val="0"/>
          <c:extLst>
            <c:ext xmlns:c16="http://schemas.microsoft.com/office/drawing/2014/chart" uri="{C3380CC4-5D6E-409C-BE32-E72D297353CC}">
              <c16:uniqueId val="{00000002-C73B-7E4A-9147-82B5B0DA5CBC}"/>
            </c:ext>
          </c:extLst>
        </c:ser>
        <c:ser>
          <c:idx val="3"/>
          <c:order val="3"/>
          <c:tx>
            <c:strRef>
              <c:f>'Figure 3'!$F$3</c:f>
              <c:strCache>
                <c:ptCount val="1"/>
                <c:pt idx="0">
                  <c:v>Post 1993</c:v>
                </c:pt>
              </c:strCache>
            </c:strRef>
          </c:tx>
          <c:spPr>
            <a:ln w="28575" cap="rnd">
              <a:solidFill>
                <a:schemeClr val="accent4"/>
              </a:solidFill>
              <a:round/>
            </a:ln>
            <a:effectLst/>
          </c:spPr>
          <c:marker>
            <c:symbol val="none"/>
          </c:marker>
          <c:cat>
            <c:numRef>
              <c:f>'Figure 3'!$B$4:$B$141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3'!$F$4:$F$141</c:f>
              <c:numCache>
                <c:formatCode>General</c:formatCode>
                <c:ptCount val="138"/>
                <c:pt idx="33">
                  <c:v>104.96171</c:v>
                </c:pt>
                <c:pt idx="34">
                  <c:v>86.433729999999997</c:v>
                </c:pt>
                <c:pt idx="35">
                  <c:v>92.205179999999999</c:v>
                </c:pt>
                <c:pt idx="36">
                  <c:v>82.576859999999996</c:v>
                </c:pt>
                <c:pt idx="37">
                  <c:v>82.603710000000007</c:v>
                </c:pt>
                <c:pt idx="38">
                  <c:v>86.416820000000001</c:v>
                </c:pt>
                <c:pt idx="39">
                  <c:v>94.737200000000001</c:v>
                </c:pt>
                <c:pt idx="40">
                  <c:v>101.42149000000001</c:v>
                </c:pt>
                <c:pt idx="41">
                  <c:v>95.064390000000003</c:v>
                </c:pt>
                <c:pt idx="42">
                  <c:v>85.835260000000005</c:v>
                </c:pt>
                <c:pt idx="43">
                  <c:v>83.869280000000003</c:v>
                </c:pt>
                <c:pt idx="44">
                  <c:v>90.537999999999997</c:v>
                </c:pt>
                <c:pt idx="45">
                  <c:v>87.297089999999997</c:v>
                </c:pt>
                <c:pt idx="46">
                  <c:v>87.673680000000004</c:v>
                </c:pt>
                <c:pt idx="47">
                  <c:v>83.130210000000005</c:v>
                </c:pt>
                <c:pt idx="48">
                  <c:v>89.52</c:v>
                </c:pt>
                <c:pt idx="49">
                  <c:v>90.246480000000005</c:v>
                </c:pt>
                <c:pt idx="50">
                  <c:v>81.753659999999996</c:v>
                </c:pt>
                <c:pt idx="51">
                  <c:v>85.410589999999999</c:v>
                </c:pt>
                <c:pt idx="52">
                  <c:v>89.15361</c:v>
                </c:pt>
                <c:pt idx="53">
                  <c:v>93.766840000000002</c:v>
                </c:pt>
                <c:pt idx="54">
                  <c:v>89.580439999999996</c:v>
                </c:pt>
                <c:pt idx="55">
                  <c:v>88.176789999999997</c:v>
                </c:pt>
                <c:pt idx="56">
                  <c:v>89.478059999999999</c:v>
                </c:pt>
                <c:pt idx="57">
                  <c:v>81.729330000000004</c:v>
                </c:pt>
                <c:pt idx="58">
                  <c:v>87.991200000000006</c:v>
                </c:pt>
                <c:pt idx="59">
                  <c:v>81.296679999999995</c:v>
                </c:pt>
                <c:pt idx="60">
                  <c:v>86.769689999999997</c:v>
                </c:pt>
                <c:pt idx="61">
                  <c:v>91.315330000000003</c:v>
                </c:pt>
                <c:pt idx="62">
                  <c:v>85.979039999999998</c:v>
                </c:pt>
                <c:pt idx="63">
                  <c:v>87.84151</c:v>
                </c:pt>
                <c:pt idx="64">
                  <c:v>91.177670000000006</c:v>
                </c:pt>
                <c:pt idx="65">
                  <c:v>91.016130000000004</c:v>
                </c:pt>
                <c:pt idx="66">
                  <c:v>85.052480000000003</c:v>
                </c:pt>
                <c:pt idx="67">
                  <c:v>96.681200000000004</c:v>
                </c:pt>
                <c:pt idx="68">
                  <c:v>85.358890000000002</c:v>
                </c:pt>
                <c:pt idx="69">
                  <c:v>80.618610000000004</c:v>
                </c:pt>
                <c:pt idx="70">
                  <c:v>89.401359999999997</c:v>
                </c:pt>
                <c:pt idx="71">
                  <c:v>87.959059999999994</c:v>
                </c:pt>
                <c:pt idx="72">
                  <c:v>84.850040000000007</c:v>
                </c:pt>
                <c:pt idx="73">
                  <c:v>86.694730000000007</c:v>
                </c:pt>
                <c:pt idx="74">
                  <c:v>83.567800000000005</c:v>
                </c:pt>
                <c:pt idx="75">
                  <c:v>82.295580000000001</c:v>
                </c:pt>
                <c:pt idx="76">
                  <c:v>80.098429999999993</c:v>
                </c:pt>
                <c:pt idx="77">
                  <c:v>87.153270000000006</c:v>
                </c:pt>
                <c:pt idx="78">
                  <c:v>84.869489999999999</c:v>
                </c:pt>
                <c:pt idx="79">
                  <c:v>84.490520000000004</c:v>
                </c:pt>
                <c:pt idx="80">
                  <c:v>85.370739999999998</c:v>
                </c:pt>
                <c:pt idx="81">
                  <c:v>81.511669999999995</c:v>
                </c:pt>
                <c:pt idx="82">
                  <c:v>81.558260000000004</c:v>
                </c:pt>
                <c:pt idx="83">
                  <c:v>82.381780000000006</c:v>
                </c:pt>
                <c:pt idx="84">
                  <c:v>79.555430000000001</c:v>
                </c:pt>
                <c:pt idx="85">
                  <c:v>87.463409999999996</c:v>
                </c:pt>
                <c:pt idx="86">
                  <c:v>76.027919999999995</c:v>
                </c:pt>
                <c:pt idx="87">
                  <c:v>85.529849999999996</c:v>
                </c:pt>
                <c:pt idx="88">
                  <c:v>72.642089999999996</c:v>
                </c:pt>
                <c:pt idx="89">
                  <c:v>81.819450000000003</c:v>
                </c:pt>
                <c:pt idx="90">
                  <c:v>73.621399999999994</c:v>
                </c:pt>
                <c:pt idx="91">
                  <c:v>61.202289999999998</c:v>
                </c:pt>
                <c:pt idx="92">
                  <c:v>70.538939999999997</c:v>
                </c:pt>
                <c:pt idx="93">
                  <c:v>76.210430000000002</c:v>
                </c:pt>
                <c:pt idx="94">
                  <c:v>73.294690000000003</c:v>
                </c:pt>
                <c:pt idx="95">
                  <c:v>77.613380000000006</c:v>
                </c:pt>
                <c:pt idx="96">
                  <c:v>77.545529999999999</c:v>
                </c:pt>
                <c:pt idx="97">
                  <c:v>59.869759999999999</c:v>
                </c:pt>
                <c:pt idx="98">
                  <c:v>71.103219999999993</c:v>
                </c:pt>
                <c:pt idx="99">
                  <c:v>77.307360000000003</c:v>
                </c:pt>
                <c:pt idx="100">
                  <c:v>79.061859999999996</c:v>
                </c:pt>
                <c:pt idx="101">
                  <c:v>75.443680000000001</c:v>
                </c:pt>
                <c:pt idx="102">
                  <c:v>68.5959</c:v>
                </c:pt>
                <c:pt idx="103">
                  <c:v>71.539779999999993</c:v>
                </c:pt>
                <c:pt idx="104">
                  <c:v>78.155119999999997</c:v>
                </c:pt>
                <c:pt idx="105">
                  <c:v>75.517309999999995</c:v>
                </c:pt>
                <c:pt idx="106">
                  <c:v>72.922020000000003</c:v>
                </c:pt>
                <c:pt idx="107">
                  <c:v>88.060919999999996</c:v>
                </c:pt>
                <c:pt idx="108">
                  <c:v>79.997780000000006</c:v>
                </c:pt>
                <c:pt idx="109">
                  <c:v>83.017399999999995</c:v>
                </c:pt>
                <c:pt idx="110">
                  <c:v>76.925619999999995</c:v>
                </c:pt>
                <c:pt idx="111">
                  <c:v>85.783670000000001</c:v>
                </c:pt>
                <c:pt idx="112">
                  <c:v>82.210160000000002</c:v>
                </c:pt>
                <c:pt idx="113">
                  <c:v>94.526129999999995</c:v>
                </c:pt>
                <c:pt idx="114">
                  <c:v>90.78631</c:v>
                </c:pt>
                <c:pt idx="115">
                  <c:v>76.141959999999997</c:v>
                </c:pt>
                <c:pt idx="116">
                  <c:v>80.398910000000001</c:v>
                </c:pt>
                <c:pt idx="117">
                  <c:v>73.823030000000003</c:v>
                </c:pt>
                <c:pt idx="118">
                  <c:v>69.667079999999999</c:v>
                </c:pt>
                <c:pt idx="119">
                  <c:v>81.536320000000003</c:v>
                </c:pt>
                <c:pt idx="120">
                  <c:v>72.150040000000004</c:v>
                </c:pt>
                <c:pt idx="121">
                  <c:v>71.297300000000007</c:v>
                </c:pt>
                <c:pt idx="122">
                  <c:v>82.078109999999995</c:v>
                </c:pt>
                <c:pt idx="123">
                  <c:v>77.833879999999994</c:v>
                </c:pt>
                <c:pt idx="124">
                  <c:v>76.694810000000004</c:v>
                </c:pt>
                <c:pt idx="125">
                  <c:v>83.891900000000007</c:v>
                </c:pt>
                <c:pt idx="126">
                  <c:v>82.535259999999994</c:v>
                </c:pt>
                <c:pt idx="127">
                  <c:v>88.009929999999997</c:v>
                </c:pt>
                <c:pt idx="128">
                  <c:v>75.72475</c:v>
                </c:pt>
                <c:pt idx="129">
                  <c:v>83.139229999999998</c:v>
                </c:pt>
                <c:pt idx="130">
                  <c:v>81.301339999999996</c:v>
                </c:pt>
                <c:pt idx="131">
                  <c:v>83.208740000000006</c:v>
                </c:pt>
                <c:pt idx="132">
                  <c:v>87.915729999999996</c:v>
                </c:pt>
                <c:pt idx="133">
                  <c:v>87.560820000000007</c:v>
                </c:pt>
                <c:pt idx="134">
                  <c:v>90.560779999999994</c:v>
                </c:pt>
                <c:pt idx="135">
                  <c:v>89.889930000000007</c:v>
                </c:pt>
                <c:pt idx="136">
                  <c:v>48.443959999999997</c:v>
                </c:pt>
                <c:pt idx="137">
                  <c:v>73.251289999999997</c:v>
                </c:pt>
              </c:numCache>
            </c:numRef>
          </c:val>
          <c:smooth val="0"/>
          <c:extLst>
            <c:ext xmlns:c16="http://schemas.microsoft.com/office/drawing/2014/chart" uri="{C3380CC4-5D6E-409C-BE32-E72D297353CC}">
              <c16:uniqueId val="{00000003-C73B-7E4A-9147-82B5B0DA5CBC}"/>
            </c:ext>
          </c:extLst>
        </c:ser>
        <c:dLbls>
          <c:showLegendKey val="0"/>
          <c:showVal val="0"/>
          <c:showCatName val="0"/>
          <c:showSerName val="0"/>
          <c:showPercent val="0"/>
          <c:showBubbleSize val="0"/>
        </c:dLbls>
        <c:smooth val="0"/>
        <c:axId val="235871695"/>
        <c:axId val="290244159"/>
      </c:lineChart>
      <c:dateAx>
        <c:axId val="2358716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44159"/>
        <c:crosses val="autoZero"/>
        <c:auto val="1"/>
        <c:lblOffset val="100"/>
        <c:baseTimeUnit val="months"/>
      </c:dateAx>
      <c:valAx>
        <c:axId val="290244159"/>
        <c:scaling>
          <c:orientation val="minMax"/>
          <c:max val="10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1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'[2]WED by Cohort'!$L$3</c:f>
              <c:strCache>
                <c:ptCount val="1"/>
                <c:pt idx="0">
                  <c:v>#REF!</c:v>
                </c:pt>
              </c:strCache>
            </c:strRef>
          </c:tx>
          <c:spPr>
            <a:ln w="28575" cap="rnd">
              <a:solidFill>
                <a:schemeClr val="accent1"/>
              </a:solidFill>
              <a:round/>
            </a:ln>
            <a:effectLst/>
          </c:spPr>
          <c:marker>
            <c:symbol val="none"/>
          </c:marker>
          <c:cat>
            <c:numRef>
              <c:f>'Figure 3'!$K$4:$K$141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'[2]WED by Cohort'!$L$4:$L$141</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smooth val="0"/>
          <c:extLst>
            <c:ext xmlns:c16="http://schemas.microsoft.com/office/drawing/2014/chart" uri="{C3380CC4-5D6E-409C-BE32-E72D297353CC}">
              <c16:uniqueId val="{00000000-BDBB-D74D-8A54-8372C0507FEC}"/>
            </c:ext>
          </c:extLst>
        </c:ser>
        <c:ser>
          <c:idx val="1"/>
          <c:order val="1"/>
          <c:tx>
            <c:strRef>
              <c:f>'[2]WED by Cohort'!$M$3</c:f>
              <c:strCache>
                <c:ptCount val="1"/>
                <c:pt idx="0">
                  <c:v>#REF!</c:v>
                </c:pt>
              </c:strCache>
            </c:strRef>
          </c:tx>
          <c:spPr>
            <a:ln w="28575" cap="rnd">
              <a:solidFill>
                <a:schemeClr val="accent2"/>
              </a:solidFill>
              <a:round/>
            </a:ln>
            <a:effectLst/>
          </c:spPr>
          <c:marker>
            <c:symbol val="none"/>
          </c:marker>
          <c:cat>
            <c:numRef>
              <c:f>'Figure 3'!$K$4:$K$141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'[2]WED by Cohort'!$M$4:$M$141</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smooth val="0"/>
          <c:extLst>
            <c:ext xmlns:c16="http://schemas.microsoft.com/office/drawing/2014/chart" uri="{C3380CC4-5D6E-409C-BE32-E72D297353CC}">
              <c16:uniqueId val="{00000001-BDBB-D74D-8A54-8372C0507FEC}"/>
            </c:ext>
          </c:extLst>
        </c:ser>
        <c:ser>
          <c:idx val="2"/>
          <c:order val="2"/>
          <c:tx>
            <c:strRef>
              <c:f>'Figure 3'!$N$3</c:f>
              <c:strCache>
                <c:ptCount val="1"/>
                <c:pt idx="0">
                  <c:v>Post 1999</c:v>
                </c:pt>
              </c:strCache>
            </c:strRef>
          </c:tx>
          <c:spPr>
            <a:ln w="28575" cap="rnd">
              <a:solidFill>
                <a:schemeClr val="accent3"/>
              </a:solidFill>
              <a:round/>
            </a:ln>
            <a:effectLst/>
          </c:spPr>
          <c:marker>
            <c:symbol val="none"/>
          </c:marker>
          <c:cat>
            <c:numRef>
              <c:f>'Figure 3'!$K$4:$K$141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3'!$N$4:$N$141</c:f>
              <c:numCache>
                <c:formatCode>General</c:formatCode>
                <c:ptCount val="138"/>
                <c:pt idx="0">
                  <c:v>56.38308</c:v>
                </c:pt>
                <c:pt idx="1">
                  <c:v>54.353900000000003</c:v>
                </c:pt>
                <c:pt idx="2">
                  <c:v>56.454239999999999</c:v>
                </c:pt>
                <c:pt idx="3">
                  <c:v>64.857740000000007</c:v>
                </c:pt>
                <c:pt idx="4">
                  <c:v>49.93759</c:v>
                </c:pt>
                <c:pt idx="5">
                  <c:v>52.972439999999999</c:v>
                </c:pt>
                <c:pt idx="6">
                  <c:v>60.383400000000002</c:v>
                </c:pt>
                <c:pt idx="7">
                  <c:v>53.24785</c:v>
                </c:pt>
                <c:pt idx="8">
                  <c:v>55.66677</c:v>
                </c:pt>
                <c:pt idx="9">
                  <c:v>52.698560000000001</c:v>
                </c:pt>
                <c:pt idx="10">
                  <c:v>38.991930000000004</c:v>
                </c:pt>
                <c:pt idx="11">
                  <c:v>41.398330000000001</c:v>
                </c:pt>
                <c:pt idx="12">
                  <c:v>41.712499999999999</c:v>
                </c:pt>
                <c:pt idx="13">
                  <c:v>32.810070000000003</c:v>
                </c:pt>
                <c:pt idx="14">
                  <c:v>27.192900000000002</c:v>
                </c:pt>
                <c:pt idx="15">
                  <c:v>58.93309</c:v>
                </c:pt>
                <c:pt idx="16">
                  <c:v>52.724760000000003</c:v>
                </c:pt>
                <c:pt idx="17">
                  <c:v>56.14855</c:v>
                </c:pt>
                <c:pt idx="18">
                  <c:v>54.44773</c:v>
                </c:pt>
                <c:pt idx="19">
                  <c:v>51.904960000000003</c:v>
                </c:pt>
                <c:pt idx="20">
                  <c:v>33.67597</c:v>
                </c:pt>
                <c:pt idx="21">
                  <c:v>28.932009999999998</c:v>
                </c:pt>
                <c:pt idx="22">
                  <c:v>30.748699999999999</c:v>
                </c:pt>
                <c:pt idx="23">
                  <c:v>41.623150000000003</c:v>
                </c:pt>
                <c:pt idx="24">
                  <c:v>27.045760000000001</c:v>
                </c:pt>
                <c:pt idx="25">
                  <c:v>44.177700000000002</c:v>
                </c:pt>
                <c:pt idx="26">
                  <c:v>40.557429999999997</c:v>
                </c:pt>
                <c:pt idx="27">
                  <c:v>46.176389999999998</c:v>
                </c:pt>
                <c:pt idx="28">
                  <c:v>44.548839999999998</c:v>
                </c:pt>
                <c:pt idx="29">
                  <c:v>38.350099999999998</c:v>
                </c:pt>
                <c:pt idx="30">
                  <c:v>49.593910000000001</c:v>
                </c:pt>
                <c:pt idx="31">
                  <c:v>51.33728</c:v>
                </c:pt>
                <c:pt idx="32">
                  <c:v>48.92633</c:v>
                </c:pt>
                <c:pt idx="33">
                  <c:v>51.474890000000002</c:v>
                </c:pt>
                <c:pt idx="34">
                  <c:v>46.044069999999998</c:v>
                </c:pt>
                <c:pt idx="35">
                  <c:v>52.602249999999998</c:v>
                </c:pt>
                <c:pt idx="36">
                  <c:v>45.483319999999999</c:v>
                </c:pt>
                <c:pt idx="37">
                  <c:v>37.762430000000002</c:v>
                </c:pt>
                <c:pt idx="38">
                  <c:v>38.41836</c:v>
                </c:pt>
                <c:pt idx="39">
                  <c:v>51.93103</c:v>
                </c:pt>
                <c:pt idx="40">
                  <c:v>50.422919999999998</c:v>
                </c:pt>
                <c:pt idx="41">
                  <c:v>54.897950000000002</c:v>
                </c:pt>
                <c:pt idx="42">
                  <c:v>51.819830000000003</c:v>
                </c:pt>
                <c:pt idx="43">
                  <c:v>53.534300000000002</c:v>
                </c:pt>
                <c:pt idx="44">
                  <c:v>48.387479999999996</c:v>
                </c:pt>
                <c:pt idx="45">
                  <c:v>51.399120000000003</c:v>
                </c:pt>
                <c:pt idx="46">
                  <c:v>39.018549999999998</c:v>
                </c:pt>
                <c:pt idx="47">
                  <c:v>38.628300000000003</c:v>
                </c:pt>
                <c:pt idx="48">
                  <c:v>36.387210000000003</c:v>
                </c:pt>
                <c:pt idx="49">
                  <c:v>46.472439999999999</c:v>
                </c:pt>
                <c:pt idx="50">
                  <c:v>46.05621</c:v>
                </c:pt>
                <c:pt idx="51">
                  <c:v>32.02393</c:v>
                </c:pt>
                <c:pt idx="52">
                  <c:v>40.421050000000001</c:v>
                </c:pt>
                <c:pt idx="53">
                  <c:v>48.002749999999999</c:v>
                </c:pt>
                <c:pt idx="54">
                  <c:v>44.145049999999998</c:v>
                </c:pt>
                <c:pt idx="55">
                  <c:v>42.844999999999999</c:v>
                </c:pt>
                <c:pt idx="56">
                  <c:v>41.495269999999998</c:v>
                </c:pt>
                <c:pt idx="57">
                  <c:v>36.339230000000001</c:v>
                </c:pt>
                <c:pt idx="58">
                  <c:v>29.734390000000001</c:v>
                </c:pt>
                <c:pt idx="59">
                  <c:v>35.104709999999997</c:v>
                </c:pt>
                <c:pt idx="60">
                  <c:v>25.679089999999999</c:v>
                </c:pt>
                <c:pt idx="61">
                  <c:v>33.735010000000003</c:v>
                </c:pt>
                <c:pt idx="62">
                  <c:v>31.391729999999999</c:v>
                </c:pt>
                <c:pt idx="63">
                  <c:v>35.198830000000001</c:v>
                </c:pt>
                <c:pt idx="64">
                  <c:v>36.105499999999999</c:v>
                </c:pt>
                <c:pt idx="65">
                  <c:v>30.03715</c:v>
                </c:pt>
                <c:pt idx="66">
                  <c:v>28.05761</c:v>
                </c:pt>
                <c:pt idx="67">
                  <c:v>33.149360000000001</c:v>
                </c:pt>
                <c:pt idx="68">
                  <c:v>30.889710000000001</c:v>
                </c:pt>
                <c:pt idx="69">
                  <c:v>27.240960000000001</c:v>
                </c:pt>
                <c:pt idx="70">
                  <c:v>29.073879999999999</c:v>
                </c:pt>
                <c:pt idx="71">
                  <c:v>27.714569999999998</c:v>
                </c:pt>
                <c:pt idx="72">
                  <c:v>20.664149999999999</c:v>
                </c:pt>
                <c:pt idx="73">
                  <c:v>19.170670000000001</c:v>
                </c:pt>
                <c:pt idx="74">
                  <c:v>20.219280000000001</c:v>
                </c:pt>
                <c:pt idx="75">
                  <c:v>25.613050000000001</c:v>
                </c:pt>
                <c:pt idx="76">
                  <c:v>24.02862</c:v>
                </c:pt>
                <c:pt idx="77">
                  <c:v>33.337389999999999</c:v>
                </c:pt>
                <c:pt idx="78">
                  <c:v>21.550039999999999</c:v>
                </c:pt>
                <c:pt idx="79">
                  <c:v>30.650390000000002</c:v>
                </c:pt>
                <c:pt idx="80">
                  <c:v>30.692329999999998</c:v>
                </c:pt>
                <c:pt idx="81">
                  <c:v>29.76118</c:v>
                </c:pt>
                <c:pt idx="82">
                  <c:v>26.77045</c:v>
                </c:pt>
                <c:pt idx="83">
                  <c:v>27.431730000000002</c:v>
                </c:pt>
                <c:pt idx="84">
                  <c:v>33.414529999999999</c:v>
                </c:pt>
                <c:pt idx="85">
                  <c:v>33.755760000000002</c:v>
                </c:pt>
                <c:pt idx="86">
                  <c:v>30.120750000000001</c:v>
                </c:pt>
                <c:pt idx="87">
                  <c:v>30.325620000000001</c:v>
                </c:pt>
                <c:pt idx="88">
                  <c:v>38.108730000000001</c:v>
                </c:pt>
                <c:pt idx="89">
                  <c:v>34.511060000000001</c:v>
                </c:pt>
                <c:pt idx="90">
                  <c:v>32.803640000000001</c:v>
                </c:pt>
                <c:pt idx="91">
                  <c:v>40.590780000000002</c:v>
                </c:pt>
                <c:pt idx="92">
                  <c:v>35.914279999999998</c:v>
                </c:pt>
                <c:pt idx="93">
                  <c:v>35.453270000000003</c:v>
                </c:pt>
                <c:pt idx="94">
                  <c:v>36.18712</c:v>
                </c:pt>
                <c:pt idx="95">
                  <c:v>36.073689999999999</c:v>
                </c:pt>
                <c:pt idx="96">
                  <c:v>35.046080000000003</c:v>
                </c:pt>
                <c:pt idx="97">
                  <c:v>39.380690000000001</c:v>
                </c:pt>
                <c:pt idx="98">
                  <c:v>32.580269999999999</c:v>
                </c:pt>
                <c:pt idx="99">
                  <c:v>32.862229999999997</c:v>
                </c:pt>
                <c:pt idx="100">
                  <c:v>44.090159999999997</c:v>
                </c:pt>
                <c:pt idx="101">
                  <c:v>37.09395</c:v>
                </c:pt>
                <c:pt idx="102">
                  <c:v>62.993299999999998</c:v>
                </c:pt>
                <c:pt idx="103">
                  <c:v>45.844389999999997</c:v>
                </c:pt>
                <c:pt idx="104">
                  <c:v>42.245600000000003</c:v>
                </c:pt>
                <c:pt idx="105">
                  <c:v>49.1843</c:v>
                </c:pt>
                <c:pt idx="106">
                  <c:v>45.210790000000003</c:v>
                </c:pt>
                <c:pt idx="107">
                  <c:v>55.26943</c:v>
                </c:pt>
                <c:pt idx="108">
                  <c:v>49.21322</c:v>
                </c:pt>
                <c:pt idx="109">
                  <c:v>36.543190000000003</c:v>
                </c:pt>
                <c:pt idx="110">
                  <c:v>37.109409999999997</c:v>
                </c:pt>
                <c:pt idx="111">
                  <c:v>40.20523</c:v>
                </c:pt>
                <c:pt idx="112">
                  <c:v>46.02129</c:v>
                </c:pt>
                <c:pt idx="113">
                  <c:v>49.859250000000003</c:v>
                </c:pt>
                <c:pt idx="114">
                  <c:v>47.771979999999999</c:v>
                </c:pt>
                <c:pt idx="115">
                  <c:v>41.639830000000003</c:v>
                </c:pt>
                <c:pt idx="116">
                  <c:v>49.459969999999998</c:v>
                </c:pt>
                <c:pt idx="117">
                  <c:v>36.728850000000001</c:v>
                </c:pt>
                <c:pt idx="118">
                  <c:v>33.201709999999999</c:v>
                </c:pt>
                <c:pt idx="119">
                  <c:v>35.680199999999999</c:v>
                </c:pt>
                <c:pt idx="120">
                  <c:v>29.326889999999999</c:v>
                </c:pt>
                <c:pt idx="121">
                  <c:v>30.81127</c:v>
                </c:pt>
                <c:pt idx="122">
                  <c:v>36.217509999999997</c:v>
                </c:pt>
                <c:pt idx="123">
                  <c:v>30.927820000000001</c:v>
                </c:pt>
                <c:pt idx="124">
                  <c:v>30.553329999999999</c:v>
                </c:pt>
                <c:pt idx="125">
                  <c:v>39.78416</c:v>
                </c:pt>
                <c:pt idx="126">
                  <c:v>37.671590000000002</c:v>
                </c:pt>
                <c:pt idx="127">
                  <c:v>47.089489999999998</c:v>
                </c:pt>
                <c:pt idx="128">
                  <c:v>46.16039</c:v>
                </c:pt>
                <c:pt idx="129">
                  <c:v>44.547550000000001</c:v>
                </c:pt>
                <c:pt idx="130">
                  <c:v>45.964440000000003</c:v>
                </c:pt>
                <c:pt idx="131">
                  <c:v>58.829540000000001</c:v>
                </c:pt>
                <c:pt idx="132">
                  <c:v>64.369280000000003</c:v>
                </c:pt>
                <c:pt idx="133">
                  <c:v>55.12724</c:v>
                </c:pt>
                <c:pt idx="134">
                  <c:v>51.889569999999999</c:v>
                </c:pt>
                <c:pt idx="135">
                  <c:v>43.580820000000003</c:v>
                </c:pt>
                <c:pt idx="136">
                  <c:v>22.24372</c:v>
                </c:pt>
                <c:pt idx="137">
                  <c:v>53.097259999999999</c:v>
                </c:pt>
              </c:numCache>
            </c:numRef>
          </c:val>
          <c:smooth val="0"/>
          <c:extLst>
            <c:ext xmlns:c16="http://schemas.microsoft.com/office/drawing/2014/chart" uri="{C3380CC4-5D6E-409C-BE32-E72D297353CC}">
              <c16:uniqueId val="{00000002-BDBB-D74D-8A54-8372C0507FEC}"/>
            </c:ext>
          </c:extLst>
        </c:ser>
        <c:dLbls>
          <c:showLegendKey val="0"/>
          <c:showVal val="0"/>
          <c:showCatName val="0"/>
          <c:showSerName val="0"/>
          <c:showPercent val="0"/>
          <c:showBubbleSize val="0"/>
        </c:dLbls>
        <c:smooth val="0"/>
        <c:axId val="721960735"/>
        <c:axId val="721678191"/>
      </c:lineChart>
      <c:dateAx>
        <c:axId val="72196073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678191"/>
        <c:crosses val="autoZero"/>
        <c:auto val="1"/>
        <c:lblOffset val="100"/>
        <c:baseTimeUnit val="months"/>
      </c:dateAx>
      <c:valAx>
        <c:axId val="721678191"/>
        <c:scaling>
          <c:orientation val="minMax"/>
          <c:max val="10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6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a:t>
            </a:r>
            <a:r>
              <a:rPr lang="en-US" baseline="0"/>
              <a:t> Estate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'[2]WED by Cohort'!$T$3</c:f>
              <c:strCache>
                <c:ptCount val="1"/>
                <c:pt idx="0">
                  <c:v>#REF!</c:v>
                </c:pt>
              </c:strCache>
            </c:strRef>
          </c:tx>
          <c:spPr>
            <a:ln w="28575" cap="rnd">
              <a:solidFill>
                <a:schemeClr val="accent1"/>
              </a:solidFill>
              <a:round/>
            </a:ln>
            <a:effectLst/>
          </c:spPr>
          <c:marker>
            <c:symbol val="none"/>
          </c:marker>
          <c:cat>
            <c:numRef>
              <c:f>'Figure 3'!$S$4:$S$141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'[2]WED by Cohort'!$T$4:$T$141</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smooth val="0"/>
          <c:extLst>
            <c:ext xmlns:c16="http://schemas.microsoft.com/office/drawing/2014/chart" uri="{C3380CC4-5D6E-409C-BE32-E72D297353CC}">
              <c16:uniqueId val="{00000000-EA3C-824A-AA8D-DA4D5216678A}"/>
            </c:ext>
          </c:extLst>
        </c:ser>
        <c:ser>
          <c:idx val="1"/>
          <c:order val="1"/>
          <c:tx>
            <c:strRef>
              <c:f>'Figure 3'!$U$3</c:f>
              <c:strCache>
                <c:ptCount val="1"/>
                <c:pt idx="0">
                  <c:v>Post 2000</c:v>
                </c:pt>
              </c:strCache>
            </c:strRef>
          </c:tx>
          <c:spPr>
            <a:ln w="28575" cap="rnd">
              <a:solidFill>
                <a:schemeClr val="accent2"/>
              </a:solidFill>
              <a:round/>
            </a:ln>
            <a:effectLst/>
          </c:spPr>
          <c:marker>
            <c:symbol val="none"/>
          </c:marker>
          <c:cat>
            <c:numRef>
              <c:f>'Figure 3'!$S$4:$S$141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3'!$U$4:$U$141</c:f>
              <c:numCache>
                <c:formatCode>General</c:formatCode>
                <c:ptCount val="138"/>
                <c:pt idx="0">
                  <c:v>71.007409999999993</c:v>
                </c:pt>
                <c:pt idx="1">
                  <c:v>78.594059999999999</c:v>
                </c:pt>
                <c:pt idx="2">
                  <c:v>74.61636</c:v>
                </c:pt>
                <c:pt idx="3">
                  <c:v>91.868889999999993</c:v>
                </c:pt>
                <c:pt idx="4">
                  <c:v>77.107550000000003</c:v>
                </c:pt>
                <c:pt idx="5">
                  <c:v>79.252020000000002</c:v>
                </c:pt>
                <c:pt idx="6">
                  <c:v>86.114369999999994</c:v>
                </c:pt>
                <c:pt idx="7">
                  <c:v>39.662080000000003</c:v>
                </c:pt>
                <c:pt idx="8">
                  <c:v>69.719750000000005</c:v>
                </c:pt>
                <c:pt idx="9">
                  <c:v>83.588859999999997</c:v>
                </c:pt>
                <c:pt idx="10">
                  <c:v>63.41722</c:v>
                </c:pt>
                <c:pt idx="11">
                  <c:v>74.275469999999999</c:v>
                </c:pt>
                <c:pt idx="12">
                  <c:v>78.582380000000001</c:v>
                </c:pt>
                <c:pt idx="13">
                  <c:v>64.447860000000006</c:v>
                </c:pt>
                <c:pt idx="14">
                  <c:v>57.241680000000002</c:v>
                </c:pt>
                <c:pt idx="15">
                  <c:v>77.232060000000004</c:v>
                </c:pt>
                <c:pt idx="16">
                  <c:v>76.825410000000005</c:v>
                </c:pt>
                <c:pt idx="17">
                  <c:v>93.074969999999993</c:v>
                </c:pt>
                <c:pt idx="18">
                  <c:v>73.657529999999994</c:v>
                </c:pt>
                <c:pt idx="19">
                  <c:v>83.993780000000001</c:v>
                </c:pt>
                <c:pt idx="20">
                  <c:v>66.459720000000004</c:v>
                </c:pt>
                <c:pt idx="21">
                  <c:v>66.862499999999997</c:v>
                </c:pt>
                <c:pt idx="22">
                  <c:v>52.763170000000002</c:v>
                </c:pt>
                <c:pt idx="23">
                  <c:v>76.854129999999998</c:v>
                </c:pt>
                <c:pt idx="24">
                  <c:v>58.279710000000001</c:v>
                </c:pt>
                <c:pt idx="25">
                  <c:v>76.729839999999996</c:v>
                </c:pt>
                <c:pt idx="26">
                  <c:v>52.511679999999998</c:v>
                </c:pt>
                <c:pt idx="27">
                  <c:v>73.240690000000001</c:v>
                </c:pt>
                <c:pt idx="28">
                  <c:v>78.164820000000006</c:v>
                </c:pt>
                <c:pt idx="29">
                  <c:v>82.879300000000001</c:v>
                </c:pt>
                <c:pt idx="30">
                  <c:v>78.95975</c:v>
                </c:pt>
                <c:pt idx="31">
                  <c:v>81.010930000000002</c:v>
                </c:pt>
                <c:pt idx="32">
                  <c:v>75.59572</c:v>
                </c:pt>
                <c:pt idx="33">
                  <c:v>82.057159999999996</c:v>
                </c:pt>
                <c:pt idx="34">
                  <c:v>74.633200000000002</c:v>
                </c:pt>
                <c:pt idx="35">
                  <c:v>83.521180000000001</c:v>
                </c:pt>
                <c:pt idx="36">
                  <c:v>84.818420000000003</c:v>
                </c:pt>
                <c:pt idx="37">
                  <c:v>72.357740000000007</c:v>
                </c:pt>
                <c:pt idx="38">
                  <c:v>63.070259999999998</c:v>
                </c:pt>
                <c:pt idx="39">
                  <c:v>72.877470000000002</c:v>
                </c:pt>
                <c:pt idx="40">
                  <c:v>74.682860000000005</c:v>
                </c:pt>
                <c:pt idx="41">
                  <c:v>94.101799999999997</c:v>
                </c:pt>
                <c:pt idx="42">
                  <c:v>77.799670000000006</c:v>
                </c:pt>
                <c:pt idx="43">
                  <c:v>76.044569999999993</c:v>
                </c:pt>
                <c:pt idx="44">
                  <c:v>84.788300000000007</c:v>
                </c:pt>
                <c:pt idx="45">
                  <c:v>82.361450000000005</c:v>
                </c:pt>
                <c:pt idx="46">
                  <c:v>71.986350000000002</c:v>
                </c:pt>
                <c:pt idx="47">
                  <c:v>67.998589999999993</c:v>
                </c:pt>
                <c:pt idx="48">
                  <c:v>72.128900000000002</c:v>
                </c:pt>
                <c:pt idx="49">
                  <c:v>79.887690000000006</c:v>
                </c:pt>
                <c:pt idx="50">
                  <c:v>77.040199999999999</c:v>
                </c:pt>
                <c:pt idx="51">
                  <c:v>67.796499999999995</c:v>
                </c:pt>
                <c:pt idx="52">
                  <c:v>81.909369999999996</c:v>
                </c:pt>
                <c:pt idx="53">
                  <c:v>83.001670000000004</c:v>
                </c:pt>
                <c:pt idx="54">
                  <c:v>78.154740000000004</c:v>
                </c:pt>
                <c:pt idx="55">
                  <c:v>90.69659</c:v>
                </c:pt>
                <c:pt idx="56">
                  <c:v>86.764349999999993</c:v>
                </c:pt>
                <c:pt idx="57">
                  <c:v>76.101200000000006</c:v>
                </c:pt>
                <c:pt idx="58">
                  <c:v>73.739189999999994</c:v>
                </c:pt>
                <c:pt idx="59">
                  <c:v>80.29486</c:v>
                </c:pt>
                <c:pt idx="60">
                  <c:v>73.948260000000005</c:v>
                </c:pt>
                <c:pt idx="61">
                  <c:v>72.519540000000006</c:v>
                </c:pt>
                <c:pt idx="62">
                  <c:v>58.749809999999997</c:v>
                </c:pt>
                <c:pt idx="63">
                  <c:v>87.821920000000006</c:v>
                </c:pt>
                <c:pt idx="64">
                  <c:v>80.910629999999998</c:v>
                </c:pt>
                <c:pt idx="65">
                  <c:v>80.487549999999999</c:v>
                </c:pt>
                <c:pt idx="66">
                  <c:v>64.717200000000005</c:v>
                </c:pt>
                <c:pt idx="67">
                  <c:v>81.596239999999995</c:v>
                </c:pt>
                <c:pt idx="68">
                  <c:v>80.715019999999996</c:v>
                </c:pt>
                <c:pt idx="69">
                  <c:v>77.432119999999998</c:v>
                </c:pt>
                <c:pt idx="70">
                  <c:v>70.683620000000005</c:v>
                </c:pt>
                <c:pt idx="71">
                  <c:v>71.771749999999997</c:v>
                </c:pt>
                <c:pt idx="72">
                  <c:v>59.05621</c:v>
                </c:pt>
                <c:pt idx="73">
                  <c:v>56.899700000000003</c:v>
                </c:pt>
                <c:pt idx="74">
                  <c:v>66.62088</c:v>
                </c:pt>
                <c:pt idx="75">
                  <c:v>75.898929999999993</c:v>
                </c:pt>
                <c:pt idx="76">
                  <c:v>72.526259999999994</c:v>
                </c:pt>
                <c:pt idx="77">
                  <c:v>75.915819999999997</c:v>
                </c:pt>
                <c:pt idx="78">
                  <c:v>72.614469999999997</c:v>
                </c:pt>
                <c:pt idx="79">
                  <c:v>75.394300000000001</c:v>
                </c:pt>
                <c:pt idx="80">
                  <c:v>80.804869999999994</c:v>
                </c:pt>
                <c:pt idx="81">
                  <c:v>55.346449999999997</c:v>
                </c:pt>
                <c:pt idx="82">
                  <c:v>73.29083</c:v>
                </c:pt>
                <c:pt idx="83">
                  <c:v>82.464160000000007</c:v>
                </c:pt>
                <c:pt idx="84">
                  <c:v>57.210470000000001</c:v>
                </c:pt>
                <c:pt idx="85">
                  <c:v>70.753209999999996</c:v>
                </c:pt>
                <c:pt idx="86">
                  <c:v>50.258020000000002</c:v>
                </c:pt>
                <c:pt idx="87">
                  <c:v>53.037730000000003</c:v>
                </c:pt>
                <c:pt idx="88">
                  <c:v>48.072400000000002</c:v>
                </c:pt>
                <c:pt idx="89">
                  <c:v>59.141860000000001</c:v>
                </c:pt>
                <c:pt idx="90">
                  <c:v>53.887740000000001</c:v>
                </c:pt>
                <c:pt idx="91">
                  <c:v>44.391910000000003</c:v>
                </c:pt>
                <c:pt idx="92">
                  <c:v>52.923549999999999</c:v>
                </c:pt>
                <c:pt idx="93">
                  <c:v>56.971559999999997</c:v>
                </c:pt>
                <c:pt idx="94">
                  <c:v>58.761830000000003</c:v>
                </c:pt>
                <c:pt idx="95">
                  <c:v>47.617190000000001</c:v>
                </c:pt>
                <c:pt idx="96">
                  <c:v>61.371070000000003</c:v>
                </c:pt>
                <c:pt idx="97">
                  <c:v>38.789560000000002</c:v>
                </c:pt>
                <c:pt idx="98">
                  <c:v>52.341000000000001</c:v>
                </c:pt>
                <c:pt idx="99">
                  <c:v>59.77102</c:v>
                </c:pt>
                <c:pt idx="100">
                  <c:v>57.650950000000002</c:v>
                </c:pt>
                <c:pt idx="101">
                  <c:v>52.404510000000002</c:v>
                </c:pt>
                <c:pt idx="102">
                  <c:v>43.970050000000001</c:v>
                </c:pt>
                <c:pt idx="103">
                  <c:v>41.987789999999997</c:v>
                </c:pt>
                <c:pt idx="104">
                  <c:v>56.826329999999999</c:v>
                </c:pt>
                <c:pt idx="105">
                  <c:v>55.171120000000002</c:v>
                </c:pt>
                <c:pt idx="106">
                  <c:v>61.683839999999996</c:v>
                </c:pt>
                <c:pt idx="107">
                  <c:v>66.868510000000001</c:v>
                </c:pt>
                <c:pt idx="108">
                  <c:v>67.314819999999997</c:v>
                </c:pt>
                <c:pt idx="109">
                  <c:v>58.379829999999998</c:v>
                </c:pt>
                <c:pt idx="110">
                  <c:v>60.995640000000002</c:v>
                </c:pt>
                <c:pt idx="111">
                  <c:v>66.285839999999993</c:v>
                </c:pt>
                <c:pt idx="112">
                  <c:v>66.189930000000004</c:v>
                </c:pt>
                <c:pt idx="113">
                  <c:v>75.110129999999998</c:v>
                </c:pt>
                <c:pt idx="114">
                  <c:v>77.843680000000006</c:v>
                </c:pt>
                <c:pt idx="115">
                  <c:v>63.127180000000003</c:v>
                </c:pt>
                <c:pt idx="116">
                  <c:v>62.259349999999998</c:v>
                </c:pt>
                <c:pt idx="117">
                  <c:v>59.231380000000001</c:v>
                </c:pt>
                <c:pt idx="118">
                  <c:v>58.337020000000003</c:v>
                </c:pt>
                <c:pt idx="119">
                  <c:v>55.993119999999998</c:v>
                </c:pt>
                <c:pt idx="120">
                  <c:v>47.437309999999997</c:v>
                </c:pt>
                <c:pt idx="121">
                  <c:v>37.913029999999999</c:v>
                </c:pt>
                <c:pt idx="122">
                  <c:v>56.447789999999998</c:v>
                </c:pt>
                <c:pt idx="123">
                  <c:v>51.90954</c:v>
                </c:pt>
                <c:pt idx="124">
                  <c:v>58.954599999999999</c:v>
                </c:pt>
                <c:pt idx="125">
                  <c:v>68.939130000000006</c:v>
                </c:pt>
                <c:pt idx="126">
                  <c:v>61.914909999999999</c:v>
                </c:pt>
                <c:pt idx="127">
                  <c:v>74.15401</c:v>
                </c:pt>
                <c:pt idx="128">
                  <c:v>55.603859999999997</c:v>
                </c:pt>
                <c:pt idx="129">
                  <c:v>63.413719999999998</c:v>
                </c:pt>
                <c:pt idx="130">
                  <c:v>60.370950000000001</c:v>
                </c:pt>
                <c:pt idx="131">
                  <c:v>66.681839999999994</c:v>
                </c:pt>
                <c:pt idx="132">
                  <c:v>70.564679999999996</c:v>
                </c:pt>
                <c:pt idx="133">
                  <c:v>69.355289999999997</c:v>
                </c:pt>
                <c:pt idx="134">
                  <c:v>69.550510000000003</c:v>
                </c:pt>
                <c:pt idx="135">
                  <c:v>72.270420000000001</c:v>
                </c:pt>
                <c:pt idx="136">
                  <c:v>28.323709999999998</c:v>
                </c:pt>
                <c:pt idx="137">
                  <c:v>46.425750000000001</c:v>
                </c:pt>
              </c:numCache>
            </c:numRef>
          </c:val>
          <c:smooth val="0"/>
          <c:extLst>
            <c:ext xmlns:c16="http://schemas.microsoft.com/office/drawing/2014/chart" uri="{C3380CC4-5D6E-409C-BE32-E72D297353CC}">
              <c16:uniqueId val="{00000001-EA3C-824A-AA8D-DA4D5216678A}"/>
            </c:ext>
          </c:extLst>
        </c:ser>
        <c:dLbls>
          <c:showLegendKey val="0"/>
          <c:showVal val="0"/>
          <c:showCatName val="0"/>
          <c:showSerName val="0"/>
          <c:showPercent val="0"/>
          <c:showBubbleSize val="0"/>
        </c:dLbls>
        <c:smooth val="0"/>
        <c:axId val="704429839"/>
        <c:axId val="712033023"/>
      </c:lineChart>
      <c:dateAx>
        <c:axId val="7044298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033023"/>
        <c:crosses val="autoZero"/>
        <c:auto val="1"/>
        <c:lblOffset val="100"/>
        <c:baseTimeUnit val="months"/>
      </c:dateAx>
      <c:valAx>
        <c:axId val="712033023"/>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429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4 Equity'!$C$4</c:f>
              <c:strCache>
                <c:ptCount val="1"/>
                <c:pt idx="0">
                  <c:v>Equity Diversification</c:v>
                </c:pt>
              </c:strCache>
            </c:strRef>
          </c:tx>
          <c:spPr>
            <a:ln w="28575" cap="rnd">
              <a:solidFill>
                <a:schemeClr val="accent1"/>
              </a:solidFill>
              <a:round/>
            </a:ln>
            <a:effectLst/>
          </c:spPr>
          <c:marker>
            <c:symbol val="none"/>
          </c:marker>
          <c:cat>
            <c:numRef>
              <c:f>'Figure 4 Equity'!$B$5:$B$142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4 Equity'!$C$5:$C$142</c:f>
              <c:numCache>
                <c:formatCode>General</c:formatCode>
                <c:ptCount val="138"/>
                <c:pt idx="0">
                  <c:v>76.106669999999994</c:v>
                </c:pt>
                <c:pt idx="1">
                  <c:v>79.306560000000005</c:v>
                </c:pt>
                <c:pt idx="2">
                  <c:v>74.700130000000001</c:v>
                </c:pt>
                <c:pt idx="3">
                  <c:v>79.557410000000004</c:v>
                </c:pt>
                <c:pt idx="4">
                  <c:v>75.166409999999999</c:v>
                </c:pt>
                <c:pt idx="5">
                  <c:v>75.829120000000003</c:v>
                </c:pt>
                <c:pt idx="6">
                  <c:v>81.592079999999996</c:v>
                </c:pt>
                <c:pt idx="7">
                  <c:v>42.529359999999997</c:v>
                </c:pt>
                <c:pt idx="8">
                  <c:v>63.285820000000001</c:v>
                </c:pt>
                <c:pt idx="9">
                  <c:v>71.767679999999999</c:v>
                </c:pt>
                <c:pt idx="10">
                  <c:v>63.90605</c:v>
                </c:pt>
                <c:pt idx="11">
                  <c:v>73.422349999999994</c:v>
                </c:pt>
                <c:pt idx="12">
                  <c:v>70.914420000000007</c:v>
                </c:pt>
                <c:pt idx="13">
                  <c:v>61.285159999999998</c:v>
                </c:pt>
                <c:pt idx="14">
                  <c:v>61.194209999999998</c:v>
                </c:pt>
                <c:pt idx="15">
                  <c:v>59.10183</c:v>
                </c:pt>
                <c:pt idx="16">
                  <c:v>69.191079999999999</c:v>
                </c:pt>
                <c:pt idx="17">
                  <c:v>79.762510000000006</c:v>
                </c:pt>
                <c:pt idx="18">
                  <c:v>63.336320000000001</c:v>
                </c:pt>
                <c:pt idx="19">
                  <c:v>64.887270000000001</c:v>
                </c:pt>
                <c:pt idx="20">
                  <c:v>58.090319999999998</c:v>
                </c:pt>
                <c:pt idx="21">
                  <c:v>60.895150000000001</c:v>
                </c:pt>
                <c:pt idx="22">
                  <c:v>52.389980000000001</c:v>
                </c:pt>
                <c:pt idx="23">
                  <c:v>76.335610000000003</c:v>
                </c:pt>
                <c:pt idx="24">
                  <c:v>65.814049999999995</c:v>
                </c:pt>
                <c:pt idx="25">
                  <c:v>72.451949999999997</c:v>
                </c:pt>
                <c:pt idx="26">
                  <c:v>68.332380000000001</c:v>
                </c:pt>
                <c:pt idx="27">
                  <c:v>76.161540000000002</c:v>
                </c:pt>
                <c:pt idx="28">
                  <c:v>77.669719999999998</c:v>
                </c:pt>
                <c:pt idx="29">
                  <c:v>77.798919999999995</c:v>
                </c:pt>
                <c:pt idx="30">
                  <c:v>74.237219999999994</c:v>
                </c:pt>
                <c:pt idx="31">
                  <c:v>78.545199999999994</c:v>
                </c:pt>
                <c:pt idx="32">
                  <c:v>71.896339999999995</c:v>
                </c:pt>
                <c:pt idx="33">
                  <c:v>75.509010000000004</c:v>
                </c:pt>
                <c:pt idx="34">
                  <c:v>78.151769999999999</c:v>
                </c:pt>
                <c:pt idx="35">
                  <c:v>74.658150000000006</c:v>
                </c:pt>
                <c:pt idx="36">
                  <c:v>73.195329999999998</c:v>
                </c:pt>
                <c:pt idx="37">
                  <c:v>71.173540000000003</c:v>
                </c:pt>
                <c:pt idx="38">
                  <c:v>76.91919</c:v>
                </c:pt>
                <c:pt idx="39">
                  <c:v>82.50976</c:v>
                </c:pt>
                <c:pt idx="40">
                  <c:v>78.753709999999998</c:v>
                </c:pt>
                <c:pt idx="41">
                  <c:v>88.761849999999995</c:v>
                </c:pt>
                <c:pt idx="42">
                  <c:v>75.010580000000004</c:v>
                </c:pt>
                <c:pt idx="43">
                  <c:v>78.254069999999999</c:v>
                </c:pt>
                <c:pt idx="44">
                  <c:v>81.798240000000007</c:v>
                </c:pt>
                <c:pt idx="45">
                  <c:v>77.195340000000002</c:v>
                </c:pt>
                <c:pt idx="46">
                  <c:v>73.878360000000001</c:v>
                </c:pt>
                <c:pt idx="47">
                  <c:v>61.041919999999998</c:v>
                </c:pt>
                <c:pt idx="48">
                  <c:v>68.35857</c:v>
                </c:pt>
                <c:pt idx="49">
                  <c:v>70.456280000000007</c:v>
                </c:pt>
                <c:pt idx="50">
                  <c:v>63.553609999999999</c:v>
                </c:pt>
                <c:pt idx="51">
                  <c:v>69.78546</c:v>
                </c:pt>
                <c:pt idx="52">
                  <c:v>73.252529999999993</c:v>
                </c:pt>
                <c:pt idx="53">
                  <c:v>81.143020000000007</c:v>
                </c:pt>
                <c:pt idx="54">
                  <c:v>77.070329999999998</c:v>
                </c:pt>
                <c:pt idx="55">
                  <c:v>77.994020000000006</c:v>
                </c:pt>
                <c:pt idx="56">
                  <c:v>75.199209999999994</c:v>
                </c:pt>
                <c:pt idx="57">
                  <c:v>65.564139999999995</c:v>
                </c:pt>
                <c:pt idx="58">
                  <c:v>75.324619999999996</c:v>
                </c:pt>
                <c:pt idx="59">
                  <c:v>70.035259999999994</c:v>
                </c:pt>
                <c:pt idx="60">
                  <c:v>70.359660000000005</c:v>
                </c:pt>
                <c:pt idx="61">
                  <c:v>75.434640000000002</c:v>
                </c:pt>
                <c:pt idx="62">
                  <c:v>65.978570000000005</c:v>
                </c:pt>
                <c:pt idx="63">
                  <c:v>75.638750000000002</c:v>
                </c:pt>
                <c:pt idx="64">
                  <c:v>78.361639999999994</c:v>
                </c:pt>
                <c:pt idx="65">
                  <c:v>77.181340000000006</c:v>
                </c:pt>
                <c:pt idx="66">
                  <c:v>66.311329999999998</c:v>
                </c:pt>
                <c:pt idx="67">
                  <c:v>76.146950000000004</c:v>
                </c:pt>
                <c:pt idx="68">
                  <c:v>72.112120000000004</c:v>
                </c:pt>
                <c:pt idx="69">
                  <c:v>72.014309999999995</c:v>
                </c:pt>
                <c:pt idx="70">
                  <c:v>77.146109999999993</c:v>
                </c:pt>
                <c:pt idx="71">
                  <c:v>74.076939999999993</c:v>
                </c:pt>
                <c:pt idx="72">
                  <c:v>69.130979999999994</c:v>
                </c:pt>
                <c:pt idx="73">
                  <c:v>64.041749999999993</c:v>
                </c:pt>
                <c:pt idx="74">
                  <c:v>72.799750000000003</c:v>
                </c:pt>
                <c:pt idx="75">
                  <c:v>70.510599999999997</c:v>
                </c:pt>
                <c:pt idx="76">
                  <c:v>69.889020000000002</c:v>
                </c:pt>
                <c:pt idx="77">
                  <c:v>72.016130000000004</c:v>
                </c:pt>
                <c:pt idx="78">
                  <c:v>71.112210000000005</c:v>
                </c:pt>
                <c:pt idx="79">
                  <c:v>70.563839999999999</c:v>
                </c:pt>
                <c:pt idx="80">
                  <c:v>71.074910000000003</c:v>
                </c:pt>
                <c:pt idx="81">
                  <c:v>59.51661</c:v>
                </c:pt>
                <c:pt idx="82">
                  <c:v>64.162719999999993</c:v>
                </c:pt>
                <c:pt idx="83">
                  <c:v>72.618279999999999</c:v>
                </c:pt>
                <c:pt idx="84">
                  <c:v>59.850020000000001</c:v>
                </c:pt>
                <c:pt idx="85">
                  <c:v>69.440420000000003</c:v>
                </c:pt>
                <c:pt idx="86">
                  <c:v>54.19361</c:v>
                </c:pt>
                <c:pt idx="87">
                  <c:v>62.418950000000002</c:v>
                </c:pt>
                <c:pt idx="88">
                  <c:v>52.838700000000003</c:v>
                </c:pt>
                <c:pt idx="89">
                  <c:v>67.681560000000005</c:v>
                </c:pt>
                <c:pt idx="90">
                  <c:v>55.3977</c:v>
                </c:pt>
                <c:pt idx="91">
                  <c:v>46.656730000000003</c:v>
                </c:pt>
                <c:pt idx="92">
                  <c:v>56.610460000000003</c:v>
                </c:pt>
                <c:pt idx="93">
                  <c:v>59.777119999999996</c:v>
                </c:pt>
                <c:pt idx="94">
                  <c:v>56.764180000000003</c:v>
                </c:pt>
                <c:pt idx="95">
                  <c:v>59.859110000000001</c:v>
                </c:pt>
                <c:pt idx="96">
                  <c:v>61.206510000000002</c:v>
                </c:pt>
                <c:pt idx="97">
                  <c:v>45.571390000000001</c:v>
                </c:pt>
                <c:pt idx="98">
                  <c:v>55.76285</c:v>
                </c:pt>
                <c:pt idx="99">
                  <c:v>59.98113</c:v>
                </c:pt>
                <c:pt idx="100">
                  <c:v>65.579719999999995</c:v>
                </c:pt>
                <c:pt idx="101">
                  <c:v>58.214840000000002</c:v>
                </c:pt>
                <c:pt idx="102">
                  <c:v>50.632399999999997</c:v>
                </c:pt>
                <c:pt idx="103">
                  <c:v>52.145980000000002</c:v>
                </c:pt>
                <c:pt idx="104">
                  <c:v>60.35792</c:v>
                </c:pt>
                <c:pt idx="105">
                  <c:v>58.814729999999997</c:v>
                </c:pt>
                <c:pt idx="106">
                  <c:v>57.358220000000003</c:v>
                </c:pt>
                <c:pt idx="107">
                  <c:v>73.406450000000007</c:v>
                </c:pt>
                <c:pt idx="108">
                  <c:v>69.508439999999993</c:v>
                </c:pt>
                <c:pt idx="109">
                  <c:v>67.401849999999996</c:v>
                </c:pt>
                <c:pt idx="110">
                  <c:v>66.341899999999995</c:v>
                </c:pt>
                <c:pt idx="111">
                  <c:v>72.420029999999997</c:v>
                </c:pt>
                <c:pt idx="112">
                  <c:v>68.031769999999995</c:v>
                </c:pt>
                <c:pt idx="113">
                  <c:v>80.553709999999995</c:v>
                </c:pt>
                <c:pt idx="114">
                  <c:v>76.063749999999999</c:v>
                </c:pt>
                <c:pt idx="115">
                  <c:v>65.806820000000002</c:v>
                </c:pt>
                <c:pt idx="116">
                  <c:v>68.477029999999999</c:v>
                </c:pt>
                <c:pt idx="117">
                  <c:v>63.720779999999998</c:v>
                </c:pt>
                <c:pt idx="118">
                  <c:v>57.118310000000001</c:v>
                </c:pt>
                <c:pt idx="119">
                  <c:v>67.419899999999998</c:v>
                </c:pt>
                <c:pt idx="120">
                  <c:v>54.197389999999999</c:v>
                </c:pt>
                <c:pt idx="121">
                  <c:v>53.814349999999997</c:v>
                </c:pt>
                <c:pt idx="122">
                  <c:v>67.243089999999995</c:v>
                </c:pt>
                <c:pt idx="123">
                  <c:v>68.90128</c:v>
                </c:pt>
                <c:pt idx="124">
                  <c:v>66.077820000000003</c:v>
                </c:pt>
                <c:pt idx="125">
                  <c:v>71.917670000000001</c:v>
                </c:pt>
                <c:pt idx="126">
                  <c:v>74.335359999999994</c:v>
                </c:pt>
                <c:pt idx="127">
                  <c:v>81.201329999999999</c:v>
                </c:pt>
                <c:pt idx="128">
                  <c:v>62.681449999999998</c:v>
                </c:pt>
                <c:pt idx="129">
                  <c:v>70.657510000000002</c:v>
                </c:pt>
                <c:pt idx="130">
                  <c:v>69.000680000000003</c:v>
                </c:pt>
                <c:pt idx="131">
                  <c:v>67.636049999999997</c:v>
                </c:pt>
                <c:pt idx="132">
                  <c:v>70.942620000000005</c:v>
                </c:pt>
                <c:pt idx="133">
                  <c:v>73.586789999999993</c:v>
                </c:pt>
                <c:pt idx="134">
                  <c:v>72.691029999999998</c:v>
                </c:pt>
                <c:pt idx="135">
                  <c:v>76.655779999999993</c:v>
                </c:pt>
                <c:pt idx="136">
                  <c:v>35.434809999999999</c:v>
                </c:pt>
                <c:pt idx="137">
                  <c:v>57.825879999999998</c:v>
                </c:pt>
              </c:numCache>
            </c:numRef>
          </c:val>
          <c:smooth val="0"/>
          <c:extLst>
            <c:ext xmlns:c16="http://schemas.microsoft.com/office/drawing/2014/chart" uri="{C3380CC4-5D6E-409C-BE32-E72D297353CC}">
              <c16:uniqueId val="{00000000-0798-E946-81D2-4F84F1EEEE07}"/>
            </c:ext>
          </c:extLst>
        </c:ser>
        <c:dLbls>
          <c:showLegendKey val="0"/>
          <c:showVal val="0"/>
          <c:showCatName val="0"/>
          <c:showSerName val="0"/>
          <c:showPercent val="0"/>
          <c:showBubbleSize val="0"/>
        </c:dLbls>
        <c:marker val="1"/>
        <c:smooth val="0"/>
        <c:axId val="241428303"/>
        <c:axId val="273502719"/>
      </c:lineChart>
      <c:lineChart>
        <c:grouping val="standard"/>
        <c:varyColors val="0"/>
        <c:ser>
          <c:idx val="1"/>
          <c:order val="1"/>
          <c:tx>
            <c:strRef>
              <c:f>'Figure 4 Equity'!$D$4</c:f>
              <c:strCache>
                <c:ptCount val="1"/>
                <c:pt idx="0">
                  <c:v>Equity Risk</c:v>
                </c:pt>
              </c:strCache>
            </c:strRef>
          </c:tx>
          <c:spPr>
            <a:ln w="28575" cap="rnd">
              <a:solidFill>
                <a:schemeClr val="accent2"/>
              </a:solidFill>
              <a:round/>
            </a:ln>
            <a:effectLst/>
          </c:spPr>
          <c:marker>
            <c:symbol val="none"/>
          </c:marker>
          <c:cat>
            <c:numRef>
              <c:f>'Figure 4 Equity'!$B$5:$B$142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4 Equity'!$D$5:$D$142</c:f>
              <c:numCache>
                <c:formatCode>General</c:formatCode>
                <c:ptCount val="138"/>
                <c:pt idx="0">
                  <c:v>12.348284</c:v>
                </c:pt>
                <c:pt idx="1">
                  <c:v>12.246536000000001</c:v>
                </c:pt>
                <c:pt idx="2">
                  <c:v>10.999318000000001</c:v>
                </c:pt>
                <c:pt idx="3">
                  <c:v>9.6957389999999997</c:v>
                </c:pt>
                <c:pt idx="4">
                  <c:v>11.111606</c:v>
                </c:pt>
                <c:pt idx="5">
                  <c:v>11.433158000000001</c:v>
                </c:pt>
                <c:pt idx="6">
                  <c:v>11.902241</c:v>
                </c:pt>
                <c:pt idx="7">
                  <c:v>24.912486999999999</c:v>
                </c:pt>
                <c:pt idx="8">
                  <c:v>13.729006</c:v>
                </c:pt>
                <c:pt idx="9">
                  <c:v>9.8137070000000008</c:v>
                </c:pt>
                <c:pt idx="10">
                  <c:v>9.3330230000000007</c:v>
                </c:pt>
                <c:pt idx="11">
                  <c:v>10.182904000000001</c:v>
                </c:pt>
                <c:pt idx="12">
                  <c:v>9.63232</c:v>
                </c:pt>
                <c:pt idx="13">
                  <c:v>11.496696</c:v>
                </c:pt>
                <c:pt idx="14">
                  <c:v>11.43188</c:v>
                </c:pt>
                <c:pt idx="15">
                  <c:v>15.705647000000001</c:v>
                </c:pt>
                <c:pt idx="16">
                  <c:v>14.096565999999999</c:v>
                </c:pt>
                <c:pt idx="17">
                  <c:v>12.892096</c:v>
                </c:pt>
                <c:pt idx="18">
                  <c:v>16.001331</c:v>
                </c:pt>
                <c:pt idx="19">
                  <c:v>13.856736</c:v>
                </c:pt>
                <c:pt idx="20">
                  <c:v>15.387247</c:v>
                </c:pt>
                <c:pt idx="21">
                  <c:v>12.057288</c:v>
                </c:pt>
                <c:pt idx="22">
                  <c:v>14.002647</c:v>
                </c:pt>
                <c:pt idx="23">
                  <c:v>11.420470999999999</c:v>
                </c:pt>
                <c:pt idx="24">
                  <c:v>12.331932999999999</c:v>
                </c:pt>
                <c:pt idx="25">
                  <c:v>11.588243</c:v>
                </c:pt>
                <c:pt idx="26">
                  <c:v>14.193939</c:v>
                </c:pt>
                <c:pt idx="27">
                  <c:v>14.195892000000001</c:v>
                </c:pt>
                <c:pt idx="28">
                  <c:v>12.350139</c:v>
                </c:pt>
                <c:pt idx="29">
                  <c:v>12.233285</c:v>
                </c:pt>
                <c:pt idx="30">
                  <c:v>11.840609000000001</c:v>
                </c:pt>
                <c:pt idx="31">
                  <c:v>11.078754999999999</c:v>
                </c:pt>
                <c:pt idx="32">
                  <c:v>15.144504</c:v>
                </c:pt>
                <c:pt idx="33">
                  <c:v>12.437918</c:v>
                </c:pt>
                <c:pt idx="34">
                  <c:v>10.531533</c:v>
                </c:pt>
                <c:pt idx="35">
                  <c:v>9.8438020000000002</c:v>
                </c:pt>
                <c:pt idx="36">
                  <c:v>11.823093</c:v>
                </c:pt>
                <c:pt idx="37">
                  <c:v>9.7209509999999995</c:v>
                </c:pt>
                <c:pt idx="38">
                  <c:v>7.6575410000000002</c:v>
                </c:pt>
                <c:pt idx="39">
                  <c:v>9.1470120000000001</c:v>
                </c:pt>
                <c:pt idx="40">
                  <c:v>8.4719800000000003</c:v>
                </c:pt>
                <c:pt idx="41">
                  <c:v>7.9802340000000003</c:v>
                </c:pt>
                <c:pt idx="42">
                  <c:v>8.0865349999999996</c:v>
                </c:pt>
                <c:pt idx="43">
                  <c:v>8.1295889999999993</c:v>
                </c:pt>
                <c:pt idx="44">
                  <c:v>10.064643999999999</c:v>
                </c:pt>
                <c:pt idx="45">
                  <c:v>10.052147</c:v>
                </c:pt>
                <c:pt idx="46">
                  <c:v>11.379455999999999</c:v>
                </c:pt>
                <c:pt idx="47">
                  <c:v>16.364767000000001</c:v>
                </c:pt>
                <c:pt idx="48">
                  <c:v>14.331424999999999</c:v>
                </c:pt>
                <c:pt idx="49">
                  <c:v>13.689468</c:v>
                </c:pt>
                <c:pt idx="50">
                  <c:v>17.526676999999999</c:v>
                </c:pt>
                <c:pt idx="51">
                  <c:v>16.011676999999999</c:v>
                </c:pt>
                <c:pt idx="52">
                  <c:v>15.475858000000001</c:v>
                </c:pt>
                <c:pt idx="53">
                  <c:v>12.611586000000001</c:v>
                </c:pt>
                <c:pt idx="54">
                  <c:v>11.534191</c:v>
                </c:pt>
                <c:pt idx="55">
                  <c:v>11.614117999999999</c:v>
                </c:pt>
                <c:pt idx="56">
                  <c:v>13.807464</c:v>
                </c:pt>
                <c:pt idx="57">
                  <c:v>12.910017</c:v>
                </c:pt>
                <c:pt idx="58">
                  <c:v>10.177609</c:v>
                </c:pt>
                <c:pt idx="59">
                  <c:v>11.58924</c:v>
                </c:pt>
                <c:pt idx="60">
                  <c:v>16.154827000000001</c:v>
                </c:pt>
                <c:pt idx="61">
                  <c:v>10.870274999999999</c:v>
                </c:pt>
                <c:pt idx="62">
                  <c:v>12.24086</c:v>
                </c:pt>
                <c:pt idx="63">
                  <c:v>11.022441000000001</c:v>
                </c:pt>
                <c:pt idx="64">
                  <c:v>11.238884000000001</c:v>
                </c:pt>
                <c:pt idx="65">
                  <c:v>10.305096000000001</c:v>
                </c:pt>
                <c:pt idx="66">
                  <c:v>11.887458000000001</c:v>
                </c:pt>
                <c:pt idx="67">
                  <c:v>10.784824</c:v>
                </c:pt>
                <c:pt idx="68">
                  <c:v>10.682183999999999</c:v>
                </c:pt>
                <c:pt idx="69">
                  <c:v>10.149927</c:v>
                </c:pt>
                <c:pt idx="70">
                  <c:v>8.8940560000000009</c:v>
                </c:pt>
                <c:pt idx="71">
                  <c:v>9.6592889999999993</c:v>
                </c:pt>
                <c:pt idx="72">
                  <c:v>11.208576000000001</c:v>
                </c:pt>
                <c:pt idx="73">
                  <c:v>11.376391999999999</c:v>
                </c:pt>
                <c:pt idx="74">
                  <c:v>7.4742569999999997</c:v>
                </c:pt>
                <c:pt idx="75">
                  <c:v>8.5902820000000002</c:v>
                </c:pt>
                <c:pt idx="76">
                  <c:v>10.222154</c:v>
                </c:pt>
                <c:pt idx="77">
                  <c:v>9.5666510000000002</c:v>
                </c:pt>
                <c:pt idx="78">
                  <c:v>9.384029</c:v>
                </c:pt>
                <c:pt idx="79">
                  <c:v>9.5497019999999999</c:v>
                </c:pt>
                <c:pt idx="80">
                  <c:v>11.126749</c:v>
                </c:pt>
                <c:pt idx="81">
                  <c:v>28.521076999999998</c:v>
                </c:pt>
                <c:pt idx="82">
                  <c:v>9.5935380000000006</c:v>
                </c:pt>
                <c:pt idx="83">
                  <c:v>8.6973870000000009</c:v>
                </c:pt>
                <c:pt idx="84">
                  <c:v>10.654786</c:v>
                </c:pt>
                <c:pt idx="85">
                  <c:v>9.1144689999999997</c:v>
                </c:pt>
                <c:pt idx="86">
                  <c:v>11.341578</c:v>
                </c:pt>
                <c:pt idx="87">
                  <c:v>10.950393999999999</c:v>
                </c:pt>
                <c:pt idx="88">
                  <c:v>15.447601000000001</c:v>
                </c:pt>
                <c:pt idx="89">
                  <c:v>10.443434999999999</c:v>
                </c:pt>
                <c:pt idx="90">
                  <c:v>16.439589000000002</c:v>
                </c:pt>
                <c:pt idx="91">
                  <c:v>31.352478000000001</c:v>
                </c:pt>
                <c:pt idx="92">
                  <c:v>19.997425</c:v>
                </c:pt>
                <c:pt idx="93">
                  <c:v>16.960189</c:v>
                </c:pt>
                <c:pt idx="94">
                  <c:v>12.856413</c:v>
                </c:pt>
                <c:pt idx="95">
                  <c:v>12.235669</c:v>
                </c:pt>
                <c:pt idx="96">
                  <c:v>11.282783</c:v>
                </c:pt>
                <c:pt idx="97">
                  <c:v>14.091135</c:v>
                </c:pt>
                <c:pt idx="98">
                  <c:v>9.1877720000000007</c:v>
                </c:pt>
                <c:pt idx="99">
                  <c:v>9.2033009999999997</c:v>
                </c:pt>
                <c:pt idx="100">
                  <c:v>10.609852</c:v>
                </c:pt>
                <c:pt idx="101">
                  <c:v>9.5624710000000004</c:v>
                </c:pt>
                <c:pt idx="102">
                  <c:v>14.552819</c:v>
                </c:pt>
                <c:pt idx="103">
                  <c:v>13.457924</c:v>
                </c:pt>
                <c:pt idx="104">
                  <c:v>9.9754780000000007</c:v>
                </c:pt>
                <c:pt idx="105">
                  <c:v>10.891194</c:v>
                </c:pt>
                <c:pt idx="106">
                  <c:v>9.4247359999999993</c:v>
                </c:pt>
                <c:pt idx="107">
                  <c:v>7.7189290000000002</c:v>
                </c:pt>
                <c:pt idx="108">
                  <c:v>8.3035359999999994</c:v>
                </c:pt>
                <c:pt idx="109">
                  <c:v>9.237152</c:v>
                </c:pt>
                <c:pt idx="110">
                  <c:v>9.7621979999999997</c:v>
                </c:pt>
                <c:pt idx="111">
                  <c:v>7.3480270000000001</c:v>
                </c:pt>
                <c:pt idx="112">
                  <c:v>8.7785890000000002</c:v>
                </c:pt>
                <c:pt idx="113">
                  <c:v>7.6878719999999996</c:v>
                </c:pt>
                <c:pt idx="114">
                  <c:v>6.5954470000000001</c:v>
                </c:pt>
                <c:pt idx="115">
                  <c:v>9.6909729999999996</c:v>
                </c:pt>
                <c:pt idx="116">
                  <c:v>9.7209629999999994</c:v>
                </c:pt>
                <c:pt idx="117">
                  <c:v>9.0288570000000004</c:v>
                </c:pt>
                <c:pt idx="118">
                  <c:v>10.516453</c:v>
                </c:pt>
                <c:pt idx="119">
                  <c:v>9.4521420000000003</c:v>
                </c:pt>
                <c:pt idx="120">
                  <c:v>14.375064</c:v>
                </c:pt>
                <c:pt idx="121">
                  <c:v>11.793486</c:v>
                </c:pt>
                <c:pt idx="122">
                  <c:v>7.8403489999999998</c:v>
                </c:pt>
                <c:pt idx="123">
                  <c:v>8.5329219999999992</c:v>
                </c:pt>
                <c:pt idx="124">
                  <c:v>7.217841</c:v>
                </c:pt>
                <c:pt idx="125">
                  <c:v>8.3205919999999995</c:v>
                </c:pt>
                <c:pt idx="126">
                  <c:v>6.5471219999999999</c:v>
                </c:pt>
                <c:pt idx="127">
                  <c:v>7.0387420000000001</c:v>
                </c:pt>
                <c:pt idx="128">
                  <c:v>9.9730100000000004</c:v>
                </c:pt>
                <c:pt idx="129">
                  <c:v>8.5356129999999997</c:v>
                </c:pt>
                <c:pt idx="130">
                  <c:v>11.079686000000001</c:v>
                </c:pt>
                <c:pt idx="131">
                  <c:v>10.355373999999999</c:v>
                </c:pt>
                <c:pt idx="132">
                  <c:v>8.3600429999999992</c:v>
                </c:pt>
                <c:pt idx="133">
                  <c:v>8.0539850000000008</c:v>
                </c:pt>
                <c:pt idx="134">
                  <c:v>8.3075510000000001</c:v>
                </c:pt>
                <c:pt idx="135">
                  <c:v>9.8019119999999997</c:v>
                </c:pt>
                <c:pt idx="136">
                  <c:v>20.776364999999998</c:v>
                </c:pt>
                <c:pt idx="137">
                  <c:v>14.723881</c:v>
                </c:pt>
              </c:numCache>
            </c:numRef>
          </c:val>
          <c:smooth val="0"/>
          <c:extLst>
            <c:ext xmlns:c16="http://schemas.microsoft.com/office/drawing/2014/chart" uri="{C3380CC4-5D6E-409C-BE32-E72D297353CC}">
              <c16:uniqueId val="{00000001-0798-E946-81D2-4F84F1EEEE07}"/>
            </c:ext>
          </c:extLst>
        </c:ser>
        <c:dLbls>
          <c:showLegendKey val="0"/>
          <c:showVal val="0"/>
          <c:showCatName val="0"/>
          <c:showSerName val="0"/>
          <c:showPercent val="0"/>
          <c:showBubbleSize val="0"/>
        </c:dLbls>
        <c:marker val="1"/>
        <c:smooth val="0"/>
        <c:axId val="272441375"/>
        <c:axId val="290726383"/>
      </c:lineChart>
      <c:dateAx>
        <c:axId val="2414283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02719"/>
        <c:crosses val="autoZero"/>
        <c:auto val="1"/>
        <c:lblOffset val="100"/>
        <c:baseTimeUnit val="months"/>
      </c:dateAx>
      <c:valAx>
        <c:axId val="27350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Diversification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428303"/>
        <c:crosses val="autoZero"/>
        <c:crossBetween val="between"/>
      </c:valAx>
      <c:valAx>
        <c:axId val="2907263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Risk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41375"/>
        <c:crosses val="max"/>
        <c:crossBetween val="between"/>
      </c:valAx>
      <c:dateAx>
        <c:axId val="272441375"/>
        <c:scaling>
          <c:orientation val="minMax"/>
        </c:scaling>
        <c:delete val="1"/>
        <c:axPos val="b"/>
        <c:numFmt formatCode="m/d/yyyy;@" sourceLinked="1"/>
        <c:majorTickMark val="out"/>
        <c:minorTickMark val="none"/>
        <c:tickLblPos val="nextTo"/>
        <c:crossAx val="290726383"/>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4 Bond'!$C$4</c:f>
              <c:strCache>
                <c:ptCount val="1"/>
                <c:pt idx="0">
                  <c:v>Bond Diversity</c:v>
                </c:pt>
              </c:strCache>
            </c:strRef>
          </c:tx>
          <c:spPr>
            <a:ln w="28575" cap="rnd">
              <a:solidFill>
                <a:schemeClr val="accent1"/>
              </a:solidFill>
              <a:round/>
            </a:ln>
            <a:effectLst/>
          </c:spPr>
          <c:marker>
            <c:symbol val="none"/>
          </c:marker>
          <c:cat>
            <c:numRef>
              <c:f>'Figure 4 Bond'!$B$5:$B$142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4 Bond'!$C$5:$C$142</c:f>
              <c:numCache>
                <c:formatCode>General</c:formatCode>
                <c:ptCount val="138"/>
                <c:pt idx="0">
                  <c:v>56.38308</c:v>
                </c:pt>
                <c:pt idx="1">
                  <c:v>54.353900000000003</c:v>
                </c:pt>
                <c:pt idx="2">
                  <c:v>56.454239999999999</c:v>
                </c:pt>
                <c:pt idx="3">
                  <c:v>64.857740000000007</c:v>
                </c:pt>
                <c:pt idx="4">
                  <c:v>49.93759</c:v>
                </c:pt>
                <c:pt idx="5">
                  <c:v>52.972439999999999</c:v>
                </c:pt>
                <c:pt idx="6">
                  <c:v>60.383400000000002</c:v>
                </c:pt>
                <c:pt idx="7">
                  <c:v>53.24785</c:v>
                </c:pt>
                <c:pt idx="8">
                  <c:v>55.66677</c:v>
                </c:pt>
                <c:pt idx="9">
                  <c:v>52.698560000000001</c:v>
                </c:pt>
                <c:pt idx="10">
                  <c:v>38.991930000000004</c:v>
                </c:pt>
                <c:pt idx="11">
                  <c:v>41.398330000000001</c:v>
                </c:pt>
                <c:pt idx="12">
                  <c:v>41.712499999999999</c:v>
                </c:pt>
                <c:pt idx="13">
                  <c:v>32.810070000000003</c:v>
                </c:pt>
                <c:pt idx="14">
                  <c:v>27.192900000000002</c:v>
                </c:pt>
                <c:pt idx="15">
                  <c:v>58.93309</c:v>
                </c:pt>
                <c:pt idx="16">
                  <c:v>52.724760000000003</c:v>
                </c:pt>
                <c:pt idx="17">
                  <c:v>56.14855</c:v>
                </c:pt>
                <c:pt idx="18">
                  <c:v>54.44773</c:v>
                </c:pt>
                <c:pt idx="19">
                  <c:v>51.904960000000003</c:v>
                </c:pt>
                <c:pt idx="20">
                  <c:v>33.67597</c:v>
                </c:pt>
                <c:pt idx="21">
                  <c:v>28.932009999999998</c:v>
                </c:pt>
                <c:pt idx="22">
                  <c:v>30.748699999999999</c:v>
                </c:pt>
                <c:pt idx="23">
                  <c:v>41.623150000000003</c:v>
                </c:pt>
                <c:pt idx="24">
                  <c:v>27.045760000000001</c:v>
                </c:pt>
                <c:pt idx="25">
                  <c:v>44.177700000000002</c:v>
                </c:pt>
                <c:pt idx="26">
                  <c:v>40.557429999999997</c:v>
                </c:pt>
                <c:pt idx="27">
                  <c:v>46.176389999999998</c:v>
                </c:pt>
                <c:pt idx="28">
                  <c:v>44.548839999999998</c:v>
                </c:pt>
                <c:pt idx="29">
                  <c:v>38.350099999999998</c:v>
                </c:pt>
                <c:pt idx="30">
                  <c:v>49.593910000000001</c:v>
                </c:pt>
                <c:pt idx="31">
                  <c:v>51.33728</c:v>
                </c:pt>
                <c:pt idx="32">
                  <c:v>48.92633</c:v>
                </c:pt>
                <c:pt idx="33">
                  <c:v>51.474890000000002</c:v>
                </c:pt>
                <c:pt idx="34">
                  <c:v>46.044069999999998</c:v>
                </c:pt>
                <c:pt idx="35">
                  <c:v>52.602249999999998</c:v>
                </c:pt>
                <c:pt idx="36">
                  <c:v>45.483319999999999</c:v>
                </c:pt>
                <c:pt idx="37">
                  <c:v>37.762430000000002</c:v>
                </c:pt>
                <c:pt idx="38">
                  <c:v>38.41836</c:v>
                </c:pt>
                <c:pt idx="39">
                  <c:v>51.93103</c:v>
                </c:pt>
                <c:pt idx="40">
                  <c:v>50.422919999999998</c:v>
                </c:pt>
                <c:pt idx="41">
                  <c:v>54.897950000000002</c:v>
                </c:pt>
                <c:pt idx="42">
                  <c:v>51.819830000000003</c:v>
                </c:pt>
                <c:pt idx="43">
                  <c:v>53.534300000000002</c:v>
                </c:pt>
                <c:pt idx="44">
                  <c:v>48.387479999999996</c:v>
                </c:pt>
                <c:pt idx="45">
                  <c:v>51.399120000000003</c:v>
                </c:pt>
                <c:pt idx="46">
                  <c:v>39.018549999999998</c:v>
                </c:pt>
                <c:pt idx="47">
                  <c:v>38.628300000000003</c:v>
                </c:pt>
                <c:pt idx="48">
                  <c:v>36.387210000000003</c:v>
                </c:pt>
                <c:pt idx="49">
                  <c:v>46.472439999999999</c:v>
                </c:pt>
                <c:pt idx="50">
                  <c:v>46.05621</c:v>
                </c:pt>
                <c:pt idx="51">
                  <c:v>32.02393</c:v>
                </c:pt>
                <c:pt idx="52">
                  <c:v>40.421050000000001</c:v>
                </c:pt>
                <c:pt idx="53">
                  <c:v>48.002749999999999</c:v>
                </c:pt>
                <c:pt idx="54">
                  <c:v>44.145049999999998</c:v>
                </c:pt>
                <c:pt idx="55">
                  <c:v>42.844999999999999</c:v>
                </c:pt>
                <c:pt idx="56">
                  <c:v>41.495269999999998</c:v>
                </c:pt>
                <c:pt idx="57">
                  <c:v>36.339230000000001</c:v>
                </c:pt>
                <c:pt idx="58">
                  <c:v>29.734390000000001</c:v>
                </c:pt>
                <c:pt idx="59">
                  <c:v>35.104709999999997</c:v>
                </c:pt>
                <c:pt idx="60">
                  <c:v>25.679089999999999</c:v>
                </c:pt>
                <c:pt idx="61">
                  <c:v>33.735010000000003</c:v>
                </c:pt>
                <c:pt idx="62">
                  <c:v>31.391729999999999</c:v>
                </c:pt>
                <c:pt idx="63">
                  <c:v>35.198830000000001</c:v>
                </c:pt>
                <c:pt idx="64">
                  <c:v>36.105499999999999</c:v>
                </c:pt>
                <c:pt idx="65">
                  <c:v>30.03715</c:v>
                </c:pt>
                <c:pt idx="66">
                  <c:v>28.05761</c:v>
                </c:pt>
                <c:pt idx="67">
                  <c:v>33.149360000000001</c:v>
                </c:pt>
                <c:pt idx="68">
                  <c:v>30.889710000000001</c:v>
                </c:pt>
                <c:pt idx="69">
                  <c:v>27.240960000000001</c:v>
                </c:pt>
                <c:pt idx="70">
                  <c:v>29.073879999999999</c:v>
                </c:pt>
                <c:pt idx="71">
                  <c:v>27.714569999999998</c:v>
                </c:pt>
                <c:pt idx="72">
                  <c:v>20.664149999999999</c:v>
                </c:pt>
                <c:pt idx="73">
                  <c:v>19.170670000000001</c:v>
                </c:pt>
                <c:pt idx="74">
                  <c:v>20.219280000000001</c:v>
                </c:pt>
                <c:pt idx="75">
                  <c:v>25.613050000000001</c:v>
                </c:pt>
                <c:pt idx="76">
                  <c:v>24.02862</c:v>
                </c:pt>
                <c:pt idx="77">
                  <c:v>33.337389999999999</c:v>
                </c:pt>
                <c:pt idx="78">
                  <c:v>21.550039999999999</c:v>
                </c:pt>
                <c:pt idx="79">
                  <c:v>30.650390000000002</c:v>
                </c:pt>
                <c:pt idx="80">
                  <c:v>30.692329999999998</c:v>
                </c:pt>
                <c:pt idx="81">
                  <c:v>29.76118</c:v>
                </c:pt>
                <c:pt idx="82">
                  <c:v>26.77045</c:v>
                </c:pt>
                <c:pt idx="83">
                  <c:v>27.431730000000002</c:v>
                </c:pt>
                <c:pt idx="84">
                  <c:v>33.414529999999999</c:v>
                </c:pt>
                <c:pt idx="85">
                  <c:v>33.755760000000002</c:v>
                </c:pt>
                <c:pt idx="86">
                  <c:v>30.120750000000001</c:v>
                </c:pt>
                <c:pt idx="87">
                  <c:v>30.325620000000001</c:v>
                </c:pt>
                <c:pt idx="88">
                  <c:v>38.108730000000001</c:v>
                </c:pt>
                <c:pt idx="89">
                  <c:v>34.511060000000001</c:v>
                </c:pt>
                <c:pt idx="90">
                  <c:v>32.803640000000001</c:v>
                </c:pt>
                <c:pt idx="91">
                  <c:v>40.590780000000002</c:v>
                </c:pt>
                <c:pt idx="92">
                  <c:v>35.914279999999998</c:v>
                </c:pt>
                <c:pt idx="93">
                  <c:v>35.453270000000003</c:v>
                </c:pt>
                <c:pt idx="94">
                  <c:v>36.18712</c:v>
                </c:pt>
                <c:pt idx="95">
                  <c:v>36.073689999999999</c:v>
                </c:pt>
                <c:pt idx="96">
                  <c:v>35.046080000000003</c:v>
                </c:pt>
                <c:pt idx="97">
                  <c:v>39.380690000000001</c:v>
                </c:pt>
                <c:pt idx="98">
                  <c:v>32.580269999999999</c:v>
                </c:pt>
                <c:pt idx="99">
                  <c:v>32.862229999999997</c:v>
                </c:pt>
                <c:pt idx="100">
                  <c:v>44.090159999999997</c:v>
                </c:pt>
                <c:pt idx="101">
                  <c:v>37.09395</c:v>
                </c:pt>
                <c:pt idx="102">
                  <c:v>62.993299999999998</c:v>
                </c:pt>
                <c:pt idx="103">
                  <c:v>45.844389999999997</c:v>
                </c:pt>
                <c:pt idx="104">
                  <c:v>42.245600000000003</c:v>
                </c:pt>
                <c:pt idx="105">
                  <c:v>49.1843</c:v>
                </c:pt>
                <c:pt idx="106">
                  <c:v>45.210790000000003</c:v>
                </c:pt>
                <c:pt idx="107">
                  <c:v>55.26943</c:v>
                </c:pt>
                <c:pt idx="108">
                  <c:v>49.21322</c:v>
                </c:pt>
                <c:pt idx="109">
                  <c:v>36.543190000000003</c:v>
                </c:pt>
                <c:pt idx="110">
                  <c:v>37.109409999999997</c:v>
                </c:pt>
                <c:pt idx="111">
                  <c:v>40.20523</c:v>
                </c:pt>
                <c:pt idx="112">
                  <c:v>46.02129</c:v>
                </c:pt>
                <c:pt idx="113">
                  <c:v>49.859250000000003</c:v>
                </c:pt>
                <c:pt idx="114">
                  <c:v>47.771979999999999</c:v>
                </c:pt>
                <c:pt idx="115">
                  <c:v>41.639830000000003</c:v>
                </c:pt>
                <c:pt idx="116">
                  <c:v>49.459969999999998</c:v>
                </c:pt>
                <c:pt idx="117">
                  <c:v>36.728850000000001</c:v>
                </c:pt>
                <c:pt idx="118">
                  <c:v>33.201709999999999</c:v>
                </c:pt>
                <c:pt idx="119">
                  <c:v>35.680199999999999</c:v>
                </c:pt>
                <c:pt idx="120">
                  <c:v>29.326889999999999</c:v>
                </c:pt>
                <c:pt idx="121">
                  <c:v>30.81127</c:v>
                </c:pt>
                <c:pt idx="122">
                  <c:v>36.217509999999997</c:v>
                </c:pt>
                <c:pt idx="123">
                  <c:v>30.927820000000001</c:v>
                </c:pt>
                <c:pt idx="124">
                  <c:v>30.553329999999999</c:v>
                </c:pt>
                <c:pt idx="125">
                  <c:v>39.78416</c:v>
                </c:pt>
                <c:pt idx="126">
                  <c:v>37.671590000000002</c:v>
                </c:pt>
                <c:pt idx="127">
                  <c:v>47.089489999999998</c:v>
                </c:pt>
                <c:pt idx="128">
                  <c:v>46.16039</c:v>
                </c:pt>
                <c:pt idx="129">
                  <c:v>44.547550000000001</c:v>
                </c:pt>
                <c:pt idx="130">
                  <c:v>45.964440000000003</c:v>
                </c:pt>
                <c:pt idx="131">
                  <c:v>58.829540000000001</c:v>
                </c:pt>
                <c:pt idx="132">
                  <c:v>64.369280000000003</c:v>
                </c:pt>
                <c:pt idx="133">
                  <c:v>55.12724</c:v>
                </c:pt>
                <c:pt idx="134">
                  <c:v>51.889569999999999</c:v>
                </c:pt>
                <c:pt idx="135">
                  <c:v>43.580820000000003</c:v>
                </c:pt>
                <c:pt idx="136">
                  <c:v>22.24372</c:v>
                </c:pt>
                <c:pt idx="137">
                  <c:v>53.097259999999999</c:v>
                </c:pt>
              </c:numCache>
            </c:numRef>
          </c:val>
          <c:smooth val="0"/>
          <c:extLst>
            <c:ext xmlns:c16="http://schemas.microsoft.com/office/drawing/2014/chart" uri="{C3380CC4-5D6E-409C-BE32-E72D297353CC}">
              <c16:uniqueId val="{00000000-6F3E-2743-9FD4-3D091C7F729B}"/>
            </c:ext>
          </c:extLst>
        </c:ser>
        <c:dLbls>
          <c:showLegendKey val="0"/>
          <c:showVal val="0"/>
          <c:showCatName val="0"/>
          <c:showSerName val="0"/>
          <c:showPercent val="0"/>
          <c:showBubbleSize val="0"/>
        </c:dLbls>
        <c:marker val="1"/>
        <c:smooth val="0"/>
        <c:axId val="241428303"/>
        <c:axId val="273502719"/>
      </c:lineChart>
      <c:lineChart>
        <c:grouping val="standard"/>
        <c:varyColors val="0"/>
        <c:ser>
          <c:idx val="1"/>
          <c:order val="1"/>
          <c:tx>
            <c:strRef>
              <c:f>'Figure 4 Bond'!$D$4</c:f>
              <c:strCache>
                <c:ptCount val="1"/>
                <c:pt idx="0">
                  <c:v>Bond Risk</c:v>
                </c:pt>
              </c:strCache>
            </c:strRef>
          </c:tx>
          <c:spPr>
            <a:ln w="28575" cap="rnd">
              <a:solidFill>
                <a:schemeClr val="accent2"/>
              </a:solidFill>
              <a:round/>
            </a:ln>
            <a:effectLst/>
          </c:spPr>
          <c:marker>
            <c:symbol val="none"/>
          </c:marker>
          <c:cat>
            <c:numRef>
              <c:f>'Figure 4 Bond'!$B$5:$B$142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4 Bond'!$D$5:$D$142</c:f>
              <c:numCache>
                <c:formatCode>General</c:formatCode>
                <c:ptCount val="138"/>
                <c:pt idx="0">
                  <c:v>7.5191210000000002</c:v>
                </c:pt>
                <c:pt idx="1">
                  <c:v>7.5729490000000004</c:v>
                </c:pt>
                <c:pt idx="2">
                  <c:v>6.269272</c:v>
                </c:pt>
                <c:pt idx="3">
                  <c:v>5.3182479999999996</c:v>
                </c:pt>
                <c:pt idx="4">
                  <c:v>6.3758809999999997</c:v>
                </c:pt>
                <c:pt idx="5">
                  <c:v>6.9208360000000004</c:v>
                </c:pt>
                <c:pt idx="6">
                  <c:v>6.0292529999999998</c:v>
                </c:pt>
                <c:pt idx="7">
                  <c:v>8.364471</c:v>
                </c:pt>
                <c:pt idx="8">
                  <c:v>6.1251509999999998</c:v>
                </c:pt>
                <c:pt idx="9">
                  <c:v>4.9830589999999999</c:v>
                </c:pt>
                <c:pt idx="10">
                  <c:v>5.6282189999999996</c:v>
                </c:pt>
                <c:pt idx="11">
                  <c:v>5.1508700000000003</c:v>
                </c:pt>
                <c:pt idx="12">
                  <c:v>5.0699899999999998</c:v>
                </c:pt>
                <c:pt idx="13">
                  <c:v>6.482793</c:v>
                </c:pt>
                <c:pt idx="14">
                  <c:v>6.6921359999999996</c:v>
                </c:pt>
                <c:pt idx="15">
                  <c:v>5.1577780000000004</c:v>
                </c:pt>
                <c:pt idx="16">
                  <c:v>6.6594389999999999</c:v>
                </c:pt>
                <c:pt idx="17">
                  <c:v>4.9056889999999997</c:v>
                </c:pt>
                <c:pt idx="18">
                  <c:v>5.44048</c:v>
                </c:pt>
                <c:pt idx="19">
                  <c:v>5.8016370000000004</c:v>
                </c:pt>
                <c:pt idx="20">
                  <c:v>6.7073039999999997</c:v>
                </c:pt>
                <c:pt idx="21">
                  <c:v>7.1091540000000002</c:v>
                </c:pt>
                <c:pt idx="22">
                  <c:v>6.4139920000000004</c:v>
                </c:pt>
                <c:pt idx="23">
                  <c:v>5.8158899999999996</c:v>
                </c:pt>
                <c:pt idx="24">
                  <c:v>6.82104</c:v>
                </c:pt>
                <c:pt idx="25">
                  <c:v>4.9784620000000004</c:v>
                </c:pt>
                <c:pt idx="26">
                  <c:v>8.6094469999999994</c:v>
                </c:pt>
                <c:pt idx="27">
                  <c:v>7.5562969999999998</c:v>
                </c:pt>
                <c:pt idx="28">
                  <c:v>7.0095409999999996</c:v>
                </c:pt>
                <c:pt idx="29">
                  <c:v>6.5353680000000001</c:v>
                </c:pt>
                <c:pt idx="30">
                  <c:v>6.599844</c:v>
                </c:pt>
                <c:pt idx="31">
                  <c:v>4.6212270000000002</c:v>
                </c:pt>
                <c:pt idx="32">
                  <c:v>6.010491</c:v>
                </c:pt>
                <c:pt idx="33">
                  <c:v>6.8241769999999997</c:v>
                </c:pt>
                <c:pt idx="34">
                  <c:v>6.7147209999999999</c:v>
                </c:pt>
                <c:pt idx="35">
                  <c:v>4.7391969999999999</c:v>
                </c:pt>
                <c:pt idx="36">
                  <c:v>6.2377659999999997</c:v>
                </c:pt>
                <c:pt idx="37">
                  <c:v>7.1408899999999997</c:v>
                </c:pt>
                <c:pt idx="38">
                  <c:v>5.5572540000000004</c:v>
                </c:pt>
                <c:pt idx="39">
                  <c:v>4.3727910000000003</c:v>
                </c:pt>
                <c:pt idx="40">
                  <c:v>4.9932840000000001</c:v>
                </c:pt>
                <c:pt idx="41">
                  <c:v>3.7401200000000001</c:v>
                </c:pt>
                <c:pt idx="42">
                  <c:v>3.6007959999999999</c:v>
                </c:pt>
                <c:pt idx="43">
                  <c:v>4.138433</c:v>
                </c:pt>
                <c:pt idx="44">
                  <c:v>4.8831740000000003</c:v>
                </c:pt>
                <c:pt idx="45">
                  <c:v>4.6134269999999997</c:v>
                </c:pt>
                <c:pt idx="46">
                  <c:v>5.4279590000000004</c:v>
                </c:pt>
                <c:pt idx="47">
                  <c:v>5.4112140000000002</c:v>
                </c:pt>
                <c:pt idx="48">
                  <c:v>4.7216420000000001</c:v>
                </c:pt>
                <c:pt idx="49">
                  <c:v>4.3743350000000003</c:v>
                </c:pt>
                <c:pt idx="50">
                  <c:v>6.4480680000000001</c:v>
                </c:pt>
                <c:pt idx="51">
                  <c:v>7.4349299999999996</c:v>
                </c:pt>
                <c:pt idx="52">
                  <c:v>5.6739160000000002</c:v>
                </c:pt>
                <c:pt idx="53">
                  <c:v>5.1897039999999999</c:v>
                </c:pt>
                <c:pt idx="54">
                  <c:v>5.9144009999999998</c:v>
                </c:pt>
                <c:pt idx="55">
                  <c:v>5.3936419999999998</c:v>
                </c:pt>
                <c:pt idx="56">
                  <c:v>6.2055470000000001</c:v>
                </c:pt>
                <c:pt idx="57">
                  <c:v>7.0977350000000001</c:v>
                </c:pt>
                <c:pt idx="58">
                  <c:v>6.5005290000000002</c:v>
                </c:pt>
                <c:pt idx="59">
                  <c:v>6.1287560000000001</c:v>
                </c:pt>
                <c:pt idx="60">
                  <c:v>6.8697980000000003</c:v>
                </c:pt>
                <c:pt idx="61">
                  <c:v>6.2329850000000002</c:v>
                </c:pt>
                <c:pt idx="62">
                  <c:v>6.6665320000000001</c:v>
                </c:pt>
                <c:pt idx="63">
                  <c:v>6.8547630000000002</c:v>
                </c:pt>
                <c:pt idx="64">
                  <c:v>5.3539430000000001</c:v>
                </c:pt>
                <c:pt idx="65">
                  <c:v>5.4469799999999999</c:v>
                </c:pt>
                <c:pt idx="66">
                  <c:v>6.8967179999999999</c:v>
                </c:pt>
                <c:pt idx="67">
                  <c:v>5.0704760000000002</c:v>
                </c:pt>
                <c:pt idx="68">
                  <c:v>6.4275099999999998</c:v>
                </c:pt>
                <c:pt idx="69">
                  <c:v>7.4283780000000004</c:v>
                </c:pt>
                <c:pt idx="70">
                  <c:v>6.8341669999999999</c:v>
                </c:pt>
                <c:pt idx="71">
                  <c:v>6.5555810000000001</c:v>
                </c:pt>
                <c:pt idx="72">
                  <c:v>7.9031630000000002</c:v>
                </c:pt>
                <c:pt idx="73">
                  <c:v>7.2587780000000004</c:v>
                </c:pt>
                <c:pt idx="74">
                  <c:v>6.1755129999999996</c:v>
                </c:pt>
                <c:pt idx="75">
                  <c:v>5.5027369999999998</c:v>
                </c:pt>
                <c:pt idx="76">
                  <c:v>5.9377700000000004</c:v>
                </c:pt>
                <c:pt idx="77">
                  <c:v>5.0873970000000002</c:v>
                </c:pt>
                <c:pt idx="78">
                  <c:v>5.4361569999999997</c:v>
                </c:pt>
                <c:pt idx="79">
                  <c:v>5.6093070000000003</c:v>
                </c:pt>
                <c:pt idx="80">
                  <c:v>5.0868089999999997</c:v>
                </c:pt>
                <c:pt idx="81">
                  <c:v>5.8661060000000003</c:v>
                </c:pt>
                <c:pt idx="82">
                  <c:v>4.8666219999999996</c:v>
                </c:pt>
                <c:pt idx="83">
                  <c:v>4.4338740000000003</c:v>
                </c:pt>
                <c:pt idx="84">
                  <c:v>4.0102029999999997</c:v>
                </c:pt>
                <c:pt idx="85">
                  <c:v>3.4454099999999999</c:v>
                </c:pt>
                <c:pt idx="86">
                  <c:v>4.7183320000000002</c:v>
                </c:pt>
                <c:pt idx="87">
                  <c:v>5.2295590000000001</c:v>
                </c:pt>
                <c:pt idx="88">
                  <c:v>6.213851</c:v>
                </c:pt>
                <c:pt idx="89">
                  <c:v>6.2964409999999997</c:v>
                </c:pt>
                <c:pt idx="90">
                  <c:v>6.9994149999999999</c:v>
                </c:pt>
                <c:pt idx="91">
                  <c:v>13.770249</c:v>
                </c:pt>
                <c:pt idx="92">
                  <c:v>11.770771999999999</c:v>
                </c:pt>
                <c:pt idx="93">
                  <c:v>7.5541359999999997</c:v>
                </c:pt>
                <c:pt idx="94">
                  <c:v>6.0630069999999998</c:v>
                </c:pt>
                <c:pt idx="95">
                  <c:v>5.7523900000000001</c:v>
                </c:pt>
                <c:pt idx="96">
                  <c:v>5.6939859999999998</c:v>
                </c:pt>
                <c:pt idx="97">
                  <c:v>9.0167590000000004</c:v>
                </c:pt>
                <c:pt idx="98">
                  <c:v>6.3546560000000003</c:v>
                </c:pt>
                <c:pt idx="99">
                  <c:v>7.5348850000000001</c:v>
                </c:pt>
                <c:pt idx="100">
                  <c:v>6.0486469999999999</c:v>
                </c:pt>
                <c:pt idx="101">
                  <c:v>6.5153049999999997</c:v>
                </c:pt>
                <c:pt idx="102">
                  <c:v>9.2970330000000008</c:v>
                </c:pt>
                <c:pt idx="103">
                  <c:v>9.0301899999999993</c:v>
                </c:pt>
                <c:pt idx="104">
                  <c:v>8.0267710000000001</c:v>
                </c:pt>
                <c:pt idx="105">
                  <c:v>7.2418959999999997</c:v>
                </c:pt>
                <c:pt idx="106">
                  <c:v>6.5450400000000002</c:v>
                </c:pt>
                <c:pt idx="107">
                  <c:v>4.7310140000000001</c:v>
                </c:pt>
                <c:pt idx="108">
                  <c:v>5.2789250000000001</c:v>
                </c:pt>
                <c:pt idx="109">
                  <c:v>7.5687470000000001</c:v>
                </c:pt>
                <c:pt idx="110">
                  <c:v>6.6787830000000001</c:v>
                </c:pt>
                <c:pt idx="111">
                  <c:v>5.0079919999999998</c:v>
                </c:pt>
                <c:pt idx="112">
                  <c:v>4.4644440000000003</c:v>
                </c:pt>
                <c:pt idx="113">
                  <c:v>3.855216</c:v>
                </c:pt>
                <c:pt idx="114">
                  <c:v>3.655357</c:v>
                </c:pt>
                <c:pt idx="115">
                  <c:v>5.4057180000000002</c:v>
                </c:pt>
                <c:pt idx="116">
                  <c:v>7.1977440000000001</c:v>
                </c:pt>
                <c:pt idx="117">
                  <c:v>7.7430950000000003</c:v>
                </c:pt>
                <c:pt idx="118">
                  <c:v>7.9969219999999996</c:v>
                </c:pt>
                <c:pt idx="119">
                  <c:v>5.8652620000000004</c:v>
                </c:pt>
                <c:pt idx="120">
                  <c:v>6.6947900000000002</c:v>
                </c:pt>
                <c:pt idx="121">
                  <c:v>6.2911729999999997</c:v>
                </c:pt>
                <c:pt idx="122">
                  <c:v>5.178534</c:v>
                </c:pt>
                <c:pt idx="123">
                  <c:v>6.7752080000000001</c:v>
                </c:pt>
                <c:pt idx="124">
                  <c:v>6.0830950000000001</c:v>
                </c:pt>
                <c:pt idx="125">
                  <c:v>4.4270060000000004</c:v>
                </c:pt>
                <c:pt idx="126">
                  <c:v>4.4734389999999999</c:v>
                </c:pt>
                <c:pt idx="127">
                  <c:v>4.1057259999999998</c:v>
                </c:pt>
                <c:pt idx="128">
                  <c:v>4.3177539999999999</c:v>
                </c:pt>
                <c:pt idx="129">
                  <c:v>4.6900820000000003</c:v>
                </c:pt>
                <c:pt idx="130">
                  <c:v>4.0453659999999996</c:v>
                </c:pt>
                <c:pt idx="131">
                  <c:v>4.1056559999999998</c:v>
                </c:pt>
                <c:pt idx="132">
                  <c:v>3.446221</c:v>
                </c:pt>
                <c:pt idx="133">
                  <c:v>3.5836890000000001</c:v>
                </c:pt>
                <c:pt idx="134">
                  <c:v>4.0539009999999998</c:v>
                </c:pt>
                <c:pt idx="135">
                  <c:v>3.469754</c:v>
                </c:pt>
                <c:pt idx="136">
                  <c:v>9.5313970000000001</c:v>
                </c:pt>
                <c:pt idx="137">
                  <c:v>6.0977839999999999</c:v>
                </c:pt>
              </c:numCache>
            </c:numRef>
          </c:val>
          <c:smooth val="0"/>
          <c:extLst>
            <c:ext xmlns:c16="http://schemas.microsoft.com/office/drawing/2014/chart" uri="{C3380CC4-5D6E-409C-BE32-E72D297353CC}">
              <c16:uniqueId val="{00000001-6F3E-2743-9FD4-3D091C7F729B}"/>
            </c:ext>
          </c:extLst>
        </c:ser>
        <c:dLbls>
          <c:showLegendKey val="0"/>
          <c:showVal val="0"/>
          <c:showCatName val="0"/>
          <c:showSerName val="0"/>
          <c:showPercent val="0"/>
          <c:showBubbleSize val="0"/>
        </c:dLbls>
        <c:marker val="1"/>
        <c:smooth val="0"/>
        <c:axId val="272441375"/>
        <c:axId val="290726383"/>
      </c:lineChart>
      <c:dateAx>
        <c:axId val="2414283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02719"/>
        <c:crosses val="autoZero"/>
        <c:auto val="1"/>
        <c:lblOffset val="100"/>
        <c:baseTimeUnit val="months"/>
      </c:dateAx>
      <c:valAx>
        <c:axId val="27350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Diversification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428303"/>
        <c:crosses val="autoZero"/>
        <c:crossBetween val="between"/>
        <c:majorUnit val="10"/>
      </c:valAx>
      <c:valAx>
        <c:axId val="2907263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Risk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41375"/>
        <c:crosses val="max"/>
        <c:crossBetween val="between"/>
      </c:valAx>
      <c:dateAx>
        <c:axId val="272441375"/>
        <c:scaling>
          <c:orientation val="minMax"/>
        </c:scaling>
        <c:delete val="1"/>
        <c:axPos val="b"/>
        <c:numFmt formatCode="m/d/yyyy;@" sourceLinked="1"/>
        <c:majorTickMark val="out"/>
        <c:minorTickMark val="none"/>
        <c:tickLblPos val="nextTo"/>
        <c:crossAx val="290726383"/>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4 REIT'!$C$4</c:f>
              <c:strCache>
                <c:ptCount val="1"/>
                <c:pt idx="0">
                  <c:v>REIT Diversity</c:v>
                </c:pt>
              </c:strCache>
            </c:strRef>
          </c:tx>
          <c:spPr>
            <a:ln w="28575" cap="rnd">
              <a:solidFill>
                <a:schemeClr val="accent1"/>
              </a:solidFill>
              <a:round/>
            </a:ln>
            <a:effectLst/>
          </c:spPr>
          <c:marker>
            <c:symbol val="none"/>
          </c:marker>
          <c:cat>
            <c:numRef>
              <c:f>'Figure 4 REIT'!$B$5:$B$142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4 REIT'!$C$5:$C$142</c:f>
              <c:numCache>
                <c:formatCode>General</c:formatCode>
                <c:ptCount val="138"/>
                <c:pt idx="0">
                  <c:v>71.007409999999993</c:v>
                </c:pt>
                <c:pt idx="1">
                  <c:v>78.594059999999999</c:v>
                </c:pt>
                <c:pt idx="2">
                  <c:v>74.61636</c:v>
                </c:pt>
                <c:pt idx="3">
                  <c:v>91.868889999999993</c:v>
                </c:pt>
                <c:pt idx="4">
                  <c:v>77.107550000000003</c:v>
                </c:pt>
                <c:pt idx="5">
                  <c:v>79.252020000000002</c:v>
                </c:pt>
                <c:pt idx="6">
                  <c:v>86.114369999999994</c:v>
                </c:pt>
                <c:pt idx="7">
                  <c:v>39.662080000000003</c:v>
                </c:pt>
                <c:pt idx="8">
                  <c:v>69.719750000000005</c:v>
                </c:pt>
                <c:pt idx="9">
                  <c:v>83.588859999999997</c:v>
                </c:pt>
                <c:pt idx="10">
                  <c:v>63.41722</c:v>
                </c:pt>
                <c:pt idx="11">
                  <c:v>74.275469999999999</c:v>
                </c:pt>
                <c:pt idx="12">
                  <c:v>78.582380000000001</c:v>
                </c:pt>
                <c:pt idx="13">
                  <c:v>64.447860000000006</c:v>
                </c:pt>
                <c:pt idx="14">
                  <c:v>57.241680000000002</c:v>
                </c:pt>
                <c:pt idx="15">
                  <c:v>77.232060000000004</c:v>
                </c:pt>
                <c:pt idx="16">
                  <c:v>76.825410000000005</c:v>
                </c:pt>
                <c:pt idx="17">
                  <c:v>93.074969999999993</c:v>
                </c:pt>
                <c:pt idx="18">
                  <c:v>73.657529999999994</c:v>
                </c:pt>
                <c:pt idx="19">
                  <c:v>83.993780000000001</c:v>
                </c:pt>
                <c:pt idx="20">
                  <c:v>66.459720000000004</c:v>
                </c:pt>
                <c:pt idx="21">
                  <c:v>66.862499999999997</c:v>
                </c:pt>
                <c:pt idx="22">
                  <c:v>52.763170000000002</c:v>
                </c:pt>
                <c:pt idx="23">
                  <c:v>76.854129999999998</c:v>
                </c:pt>
                <c:pt idx="24">
                  <c:v>58.279710000000001</c:v>
                </c:pt>
                <c:pt idx="25">
                  <c:v>76.729839999999996</c:v>
                </c:pt>
                <c:pt idx="26">
                  <c:v>52.511679999999998</c:v>
                </c:pt>
                <c:pt idx="27">
                  <c:v>73.240690000000001</c:v>
                </c:pt>
                <c:pt idx="28">
                  <c:v>78.164820000000006</c:v>
                </c:pt>
                <c:pt idx="29">
                  <c:v>82.879300000000001</c:v>
                </c:pt>
                <c:pt idx="30">
                  <c:v>78.95975</c:v>
                </c:pt>
                <c:pt idx="31">
                  <c:v>81.010930000000002</c:v>
                </c:pt>
                <c:pt idx="32">
                  <c:v>75.59572</c:v>
                </c:pt>
                <c:pt idx="33">
                  <c:v>82.057159999999996</c:v>
                </c:pt>
                <c:pt idx="34">
                  <c:v>74.633200000000002</c:v>
                </c:pt>
                <c:pt idx="35">
                  <c:v>83.521180000000001</c:v>
                </c:pt>
                <c:pt idx="36">
                  <c:v>84.818420000000003</c:v>
                </c:pt>
                <c:pt idx="37">
                  <c:v>72.357740000000007</c:v>
                </c:pt>
                <c:pt idx="38">
                  <c:v>63.070259999999998</c:v>
                </c:pt>
                <c:pt idx="39">
                  <c:v>72.877470000000002</c:v>
                </c:pt>
                <c:pt idx="40">
                  <c:v>74.682860000000005</c:v>
                </c:pt>
                <c:pt idx="41">
                  <c:v>94.101799999999997</c:v>
                </c:pt>
                <c:pt idx="42">
                  <c:v>77.799670000000006</c:v>
                </c:pt>
                <c:pt idx="43">
                  <c:v>76.044569999999993</c:v>
                </c:pt>
                <c:pt idx="44">
                  <c:v>84.788300000000007</c:v>
                </c:pt>
                <c:pt idx="45">
                  <c:v>82.361450000000005</c:v>
                </c:pt>
                <c:pt idx="46">
                  <c:v>71.986350000000002</c:v>
                </c:pt>
                <c:pt idx="47">
                  <c:v>67.998589999999993</c:v>
                </c:pt>
                <c:pt idx="48">
                  <c:v>72.128900000000002</c:v>
                </c:pt>
                <c:pt idx="49">
                  <c:v>79.887690000000006</c:v>
                </c:pt>
                <c:pt idx="50">
                  <c:v>77.040199999999999</c:v>
                </c:pt>
                <c:pt idx="51">
                  <c:v>67.796499999999995</c:v>
                </c:pt>
                <c:pt idx="52">
                  <c:v>81.909369999999996</c:v>
                </c:pt>
                <c:pt idx="53">
                  <c:v>83.001670000000004</c:v>
                </c:pt>
                <c:pt idx="54">
                  <c:v>78.154740000000004</c:v>
                </c:pt>
                <c:pt idx="55">
                  <c:v>90.69659</c:v>
                </c:pt>
                <c:pt idx="56">
                  <c:v>86.764349999999993</c:v>
                </c:pt>
                <c:pt idx="57">
                  <c:v>76.101200000000006</c:v>
                </c:pt>
                <c:pt idx="58">
                  <c:v>73.739189999999994</c:v>
                </c:pt>
                <c:pt idx="59">
                  <c:v>80.29486</c:v>
                </c:pt>
                <c:pt idx="60">
                  <c:v>73.948260000000005</c:v>
                </c:pt>
                <c:pt idx="61">
                  <c:v>72.519540000000006</c:v>
                </c:pt>
                <c:pt idx="62">
                  <c:v>58.749809999999997</c:v>
                </c:pt>
                <c:pt idx="63">
                  <c:v>87.821920000000006</c:v>
                </c:pt>
                <c:pt idx="64">
                  <c:v>80.910629999999998</c:v>
                </c:pt>
                <c:pt idx="65">
                  <c:v>80.487549999999999</c:v>
                </c:pt>
                <c:pt idx="66">
                  <c:v>64.717200000000005</c:v>
                </c:pt>
                <c:pt idx="67">
                  <c:v>81.596239999999995</c:v>
                </c:pt>
                <c:pt idx="68">
                  <c:v>80.715019999999996</c:v>
                </c:pt>
                <c:pt idx="69">
                  <c:v>77.432119999999998</c:v>
                </c:pt>
                <c:pt idx="70">
                  <c:v>70.683620000000005</c:v>
                </c:pt>
                <c:pt idx="71">
                  <c:v>71.771749999999997</c:v>
                </c:pt>
                <c:pt idx="72">
                  <c:v>59.05621</c:v>
                </c:pt>
                <c:pt idx="73">
                  <c:v>56.899700000000003</c:v>
                </c:pt>
                <c:pt idx="74">
                  <c:v>66.62088</c:v>
                </c:pt>
                <c:pt idx="75">
                  <c:v>75.898929999999993</c:v>
                </c:pt>
                <c:pt idx="76">
                  <c:v>72.526259999999994</c:v>
                </c:pt>
                <c:pt idx="77">
                  <c:v>75.915819999999997</c:v>
                </c:pt>
                <c:pt idx="78">
                  <c:v>72.614469999999997</c:v>
                </c:pt>
                <c:pt idx="79">
                  <c:v>75.394300000000001</c:v>
                </c:pt>
                <c:pt idx="80">
                  <c:v>80.804869999999994</c:v>
                </c:pt>
                <c:pt idx="81">
                  <c:v>55.346449999999997</c:v>
                </c:pt>
                <c:pt idx="82">
                  <c:v>73.29083</c:v>
                </c:pt>
                <c:pt idx="83">
                  <c:v>82.464160000000007</c:v>
                </c:pt>
                <c:pt idx="84">
                  <c:v>57.210470000000001</c:v>
                </c:pt>
                <c:pt idx="85">
                  <c:v>70.753209999999996</c:v>
                </c:pt>
                <c:pt idx="86">
                  <c:v>50.258020000000002</c:v>
                </c:pt>
                <c:pt idx="87">
                  <c:v>53.037730000000003</c:v>
                </c:pt>
                <c:pt idx="88">
                  <c:v>48.072400000000002</c:v>
                </c:pt>
                <c:pt idx="89">
                  <c:v>59.141860000000001</c:v>
                </c:pt>
                <c:pt idx="90">
                  <c:v>53.887740000000001</c:v>
                </c:pt>
                <c:pt idx="91">
                  <c:v>44.391910000000003</c:v>
                </c:pt>
                <c:pt idx="92">
                  <c:v>52.923549999999999</c:v>
                </c:pt>
                <c:pt idx="93">
                  <c:v>56.971559999999997</c:v>
                </c:pt>
                <c:pt idx="94">
                  <c:v>58.761830000000003</c:v>
                </c:pt>
                <c:pt idx="95">
                  <c:v>47.617190000000001</c:v>
                </c:pt>
                <c:pt idx="96">
                  <c:v>61.371070000000003</c:v>
                </c:pt>
                <c:pt idx="97">
                  <c:v>38.789560000000002</c:v>
                </c:pt>
                <c:pt idx="98">
                  <c:v>52.341000000000001</c:v>
                </c:pt>
                <c:pt idx="99">
                  <c:v>59.77102</c:v>
                </c:pt>
                <c:pt idx="100">
                  <c:v>57.650950000000002</c:v>
                </c:pt>
                <c:pt idx="101">
                  <c:v>52.404510000000002</c:v>
                </c:pt>
                <c:pt idx="102">
                  <c:v>43.970050000000001</c:v>
                </c:pt>
                <c:pt idx="103">
                  <c:v>41.987789999999997</c:v>
                </c:pt>
                <c:pt idx="104">
                  <c:v>56.826329999999999</c:v>
                </c:pt>
                <c:pt idx="105">
                  <c:v>55.171120000000002</c:v>
                </c:pt>
                <c:pt idx="106">
                  <c:v>61.683839999999996</c:v>
                </c:pt>
                <c:pt idx="107">
                  <c:v>66.868510000000001</c:v>
                </c:pt>
                <c:pt idx="108">
                  <c:v>67.314819999999997</c:v>
                </c:pt>
                <c:pt idx="109">
                  <c:v>58.379829999999998</c:v>
                </c:pt>
                <c:pt idx="110">
                  <c:v>60.995640000000002</c:v>
                </c:pt>
                <c:pt idx="111">
                  <c:v>66.285839999999993</c:v>
                </c:pt>
                <c:pt idx="112">
                  <c:v>66.189930000000004</c:v>
                </c:pt>
                <c:pt idx="113">
                  <c:v>75.110129999999998</c:v>
                </c:pt>
                <c:pt idx="114">
                  <c:v>77.843680000000006</c:v>
                </c:pt>
                <c:pt idx="115">
                  <c:v>63.127180000000003</c:v>
                </c:pt>
                <c:pt idx="116">
                  <c:v>62.259349999999998</c:v>
                </c:pt>
                <c:pt idx="117">
                  <c:v>59.231380000000001</c:v>
                </c:pt>
                <c:pt idx="118">
                  <c:v>58.337020000000003</c:v>
                </c:pt>
                <c:pt idx="119">
                  <c:v>55.993119999999998</c:v>
                </c:pt>
                <c:pt idx="120">
                  <c:v>47.437309999999997</c:v>
                </c:pt>
                <c:pt idx="121">
                  <c:v>37.913029999999999</c:v>
                </c:pt>
                <c:pt idx="122">
                  <c:v>56.447789999999998</c:v>
                </c:pt>
                <c:pt idx="123">
                  <c:v>51.90954</c:v>
                </c:pt>
                <c:pt idx="124">
                  <c:v>58.954599999999999</c:v>
                </c:pt>
                <c:pt idx="125">
                  <c:v>68.939130000000006</c:v>
                </c:pt>
                <c:pt idx="126">
                  <c:v>61.914909999999999</c:v>
                </c:pt>
                <c:pt idx="127">
                  <c:v>74.15401</c:v>
                </c:pt>
                <c:pt idx="128">
                  <c:v>55.603859999999997</c:v>
                </c:pt>
                <c:pt idx="129">
                  <c:v>63.413719999999998</c:v>
                </c:pt>
                <c:pt idx="130">
                  <c:v>60.370950000000001</c:v>
                </c:pt>
                <c:pt idx="131">
                  <c:v>66.681839999999994</c:v>
                </c:pt>
                <c:pt idx="132">
                  <c:v>70.564679999999996</c:v>
                </c:pt>
                <c:pt idx="133">
                  <c:v>69.355289999999997</c:v>
                </c:pt>
                <c:pt idx="134">
                  <c:v>69.550510000000003</c:v>
                </c:pt>
                <c:pt idx="135">
                  <c:v>72.270420000000001</c:v>
                </c:pt>
                <c:pt idx="136">
                  <c:v>28.323709999999998</c:v>
                </c:pt>
                <c:pt idx="137">
                  <c:v>46.425750000000001</c:v>
                </c:pt>
              </c:numCache>
            </c:numRef>
          </c:val>
          <c:smooth val="0"/>
          <c:extLst>
            <c:ext xmlns:c16="http://schemas.microsoft.com/office/drawing/2014/chart" uri="{C3380CC4-5D6E-409C-BE32-E72D297353CC}">
              <c16:uniqueId val="{00000000-D0B8-5D48-880C-CE60C50252CD}"/>
            </c:ext>
          </c:extLst>
        </c:ser>
        <c:dLbls>
          <c:showLegendKey val="0"/>
          <c:showVal val="0"/>
          <c:showCatName val="0"/>
          <c:showSerName val="0"/>
          <c:showPercent val="0"/>
          <c:showBubbleSize val="0"/>
        </c:dLbls>
        <c:marker val="1"/>
        <c:smooth val="0"/>
        <c:axId val="241428303"/>
        <c:axId val="273502719"/>
      </c:lineChart>
      <c:lineChart>
        <c:grouping val="standard"/>
        <c:varyColors val="0"/>
        <c:ser>
          <c:idx val="1"/>
          <c:order val="1"/>
          <c:tx>
            <c:strRef>
              <c:f>'Figure 4 REIT'!$D$4</c:f>
              <c:strCache>
                <c:ptCount val="1"/>
                <c:pt idx="0">
                  <c:v>REIT Risk</c:v>
                </c:pt>
              </c:strCache>
            </c:strRef>
          </c:tx>
          <c:spPr>
            <a:ln w="28575" cap="rnd">
              <a:solidFill>
                <a:schemeClr val="accent2"/>
              </a:solidFill>
              <a:round/>
            </a:ln>
            <a:effectLst/>
          </c:spPr>
          <c:marker>
            <c:symbol val="none"/>
          </c:marker>
          <c:cat>
            <c:numRef>
              <c:f>'Figure 4 REIT'!$B$5:$B$142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4 REIT'!$D$5:$D$142</c:f>
              <c:numCache>
                <c:formatCode>General</c:formatCode>
                <c:ptCount val="138"/>
                <c:pt idx="0">
                  <c:v>11.271711</c:v>
                </c:pt>
                <c:pt idx="1">
                  <c:v>10.741076</c:v>
                </c:pt>
                <c:pt idx="2">
                  <c:v>10.67263</c:v>
                </c:pt>
                <c:pt idx="3">
                  <c:v>9.4466909999999995</c:v>
                </c:pt>
                <c:pt idx="4">
                  <c:v>10.694775999999999</c:v>
                </c:pt>
                <c:pt idx="5">
                  <c:v>10.627185000000001</c:v>
                </c:pt>
                <c:pt idx="6">
                  <c:v>9.33704</c:v>
                </c:pt>
                <c:pt idx="7">
                  <c:v>22.526418</c:v>
                </c:pt>
                <c:pt idx="8">
                  <c:v>9.8697569999999999</c:v>
                </c:pt>
                <c:pt idx="9">
                  <c:v>10.826072</c:v>
                </c:pt>
                <c:pt idx="10">
                  <c:v>8.3160419999999995</c:v>
                </c:pt>
                <c:pt idx="11">
                  <c:v>7.2430750000000002</c:v>
                </c:pt>
                <c:pt idx="12">
                  <c:v>8.3155859999999997</c:v>
                </c:pt>
                <c:pt idx="13">
                  <c:v>8.8104440000000004</c:v>
                </c:pt>
                <c:pt idx="14">
                  <c:v>8.7662949999999995</c:v>
                </c:pt>
                <c:pt idx="15">
                  <c:v>10.782406999999999</c:v>
                </c:pt>
                <c:pt idx="16">
                  <c:v>8.7068670000000008</c:v>
                </c:pt>
                <c:pt idx="17">
                  <c:v>9.4784830000000007</c:v>
                </c:pt>
                <c:pt idx="18">
                  <c:v>10.534022999999999</c:v>
                </c:pt>
                <c:pt idx="19">
                  <c:v>11.034337000000001</c:v>
                </c:pt>
                <c:pt idx="20">
                  <c:v>11.711375</c:v>
                </c:pt>
                <c:pt idx="21">
                  <c:v>12.935423</c:v>
                </c:pt>
                <c:pt idx="22">
                  <c:v>9.0940940000000001</c:v>
                </c:pt>
                <c:pt idx="23">
                  <c:v>9.0831389999999992</c:v>
                </c:pt>
                <c:pt idx="24">
                  <c:v>9.5327629999999992</c:v>
                </c:pt>
                <c:pt idx="25">
                  <c:v>9.4298660000000005</c:v>
                </c:pt>
                <c:pt idx="26">
                  <c:v>9.9750730000000001</c:v>
                </c:pt>
                <c:pt idx="27">
                  <c:v>12.84947</c:v>
                </c:pt>
                <c:pt idx="28">
                  <c:v>10.833638000000001</c:v>
                </c:pt>
                <c:pt idx="29">
                  <c:v>10.210331</c:v>
                </c:pt>
                <c:pt idx="30">
                  <c:v>9.5965690000000006</c:v>
                </c:pt>
                <c:pt idx="31">
                  <c:v>9.7383620000000004</c:v>
                </c:pt>
                <c:pt idx="32">
                  <c:v>11.894472</c:v>
                </c:pt>
                <c:pt idx="33">
                  <c:v>10.942197999999999</c:v>
                </c:pt>
                <c:pt idx="34">
                  <c:v>8.1933550000000004</c:v>
                </c:pt>
                <c:pt idx="35">
                  <c:v>8.7058370000000007</c:v>
                </c:pt>
                <c:pt idx="36">
                  <c:v>8.8122810000000005</c:v>
                </c:pt>
                <c:pt idx="37">
                  <c:v>8.7948819999999994</c:v>
                </c:pt>
                <c:pt idx="38">
                  <c:v>9.1187799999999992</c:v>
                </c:pt>
                <c:pt idx="39">
                  <c:v>9.0554419999999993</c:v>
                </c:pt>
                <c:pt idx="40">
                  <c:v>9.5056410000000007</c:v>
                </c:pt>
                <c:pt idx="41">
                  <c:v>9.5832829999999998</c:v>
                </c:pt>
                <c:pt idx="42">
                  <c:v>7.8010630000000001</c:v>
                </c:pt>
                <c:pt idx="43">
                  <c:v>6.3797430000000004</c:v>
                </c:pt>
                <c:pt idx="44">
                  <c:v>10.984804</c:v>
                </c:pt>
                <c:pt idx="45">
                  <c:v>8.614001</c:v>
                </c:pt>
                <c:pt idx="46">
                  <c:v>9.7835020000000004</c:v>
                </c:pt>
                <c:pt idx="47">
                  <c:v>9.9531480000000006</c:v>
                </c:pt>
                <c:pt idx="48">
                  <c:v>10.010771999999999</c:v>
                </c:pt>
                <c:pt idx="49">
                  <c:v>11.390465000000001</c:v>
                </c:pt>
                <c:pt idx="50">
                  <c:v>12.322660000000001</c:v>
                </c:pt>
                <c:pt idx="51">
                  <c:v>10.443263999999999</c:v>
                </c:pt>
                <c:pt idx="52">
                  <c:v>12.587659</c:v>
                </c:pt>
                <c:pt idx="53">
                  <c:v>15.525377000000001</c:v>
                </c:pt>
                <c:pt idx="54">
                  <c:v>13.761918</c:v>
                </c:pt>
                <c:pt idx="55">
                  <c:v>12.064641999999999</c:v>
                </c:pt>
                <c:pt idx="56">
                  <c:v>13.667092</c:v>
                </c:pt>
                <c:pt idx="57">
                  <c:v>11.999218000000001</c:v>
                </c:pt>
                <c:pt idx="58">
                  <c:v>9.5230429999999995</c:v>
                </c:pt>
                <c:pt idx="59">
                  <c:v>11.714912</c:v>
                </c:pt>
                <c:pt idx="60">
                  <c:v>10.048011000000001</c:v>
                </c:pt>
                <c:pt idx="61">
                  <c:v>8.4499940000000002</c:v>
                </c:pt>
                <c:pt idx="62">
                  <c:v>11.316981999999999</c:v>
                </c:pt>
                <c:pt idx="63">
                  <c:v>11.019682</c:v>
                </c:pt>
                <c:pt idx="64">
                  <c:v>9.5762090000000004</c:v>
                </c:pt>
                <c:pt idx="65">
                  <c:v>8.9005419999999997</c:v>
                </c:pt>
                <c:pt idx="66">
                  <c:v>11.436045</c:v>
                </c:pt>
                <c:pt idx="67">
                  <c:v>9.7004079999999995</c:v>
                </c:pt>
                <c:pt idx="68">
                  <c:v>9.2652999999999999</c:v>
                </c:pt>
                <c:pt idx="69">
                  <c:v>12.483229</c:v>
                </c:pt>
                <c:pt idx="70">
                  <c:v>9.5695239999999995</c:v>
                </c:pt>
                <c:pt idx="71">
                  <c:v>10.774523</c:v>
                </c:pt>
                <c:pt idx="72">
                  <c:v>11.909112</c:v>
                </c:pt>
                <c:pt idx="73">
                  <c:v>11.642039</c:v>
                </c:pt>
                <c:pt idx="74">
                  <c:v>10.282221</c:v>
                </c:pt>
                <c:pt idx="75">
                  <c:v>11.421951</c:v>
                </c:pt>
                <c:pt idx="76">
                  <c:v>11.070064</c:v>
                </c:pt>
                <c:pt idx="77">
                  <c:v>10.526047</c:v>
                </c:pt>
                <c:pt idx="78">
                  <c:v>12.103584</c:v>
                </c:pt>
                <c:pt idx="79">
                  <c:v>12.094704999999999</c:v>
                </c:pt>
                <c:pt idx="80">
                  <c:v>12.242777999999999</c:v>
                </c:pt>
                <c:pt idx="81">
                  <c:v>15.034198</c:v>
                </c:pt>
                <c:pt idx="82">
                  <c:v>10.920114</c:v>
                </c:pt>
                <c:pt idx="83">
                  <c:v>8.9954730000000005</c:v>
                </c:pt>
                <c:pt idx="84">
                  <c:v>12.371007000000001</c:v>
                </c:pt>
                <c:pt idx="85">
                  <c:v>10.465285</c:v>
                </c:pt>
                <c:pt idx="86">
                  <c:v>15.173629</c:v>
                </c:pt>
                <c:pt idx="87">
                  <c:v>14.197679000000001</c:v>
                </c:pt>
                <c:pt idx="88">
                  <c:v>18.523439</c:v>
                </c:pt>
                <c:pt idx="89">
                  <c:v>11.398403999999999</c:v>
                </c:pt>
                <c:pt idx="90">
                  <c:v>17.387288000000002</c:v>
                </c:pt>
                <c:pt idx="91">
                  <c:v>39.966472000000003</c:v>
                </c:pt>
                <c:pt idx="92">
                  <c:v>27.801905999999999</c:v>
                </c:pt>
                <c:pt idx="93">
                  <c:v>19.695951000000001</c:v>
                </c:pt>
                <c:pt idx="94">
                  <c:v>14.716699</c:v>
                </c:pt>
                <c:pt idx="95">
                  <c:v>14.229430000000001</c:v>
                </c:pt>
                <c:pt idx="96">
                  <c:v>10.731671</c:v>
                </c:pt>
                <c:pt idx="97">
                  <c:v>15.499715</c:v>
                </c:pt>
                <c:pt idx="98">
                  <c:v>10.339240999999999</c:v>
                </c:pt>
                <c:pt idx="99">
                  <c:v>10.881385</c:v>
                </c:pt>
                <c:pt idx="100">
                  <c:v>11.10379</c:v>
                </c:pt>
                <c:pt idx="101">
                  <c:v>9.5322080000000007</c:v>
                </c:pt>
                <c:pt idx="102">
                  <c:v>16.15438</c:v>
                </c:pt>
                <c:pt idx="103">
                  <c:v>15.981054</c:v>
                </c:pt>
                <c:pt idx="104">
                  <c:v>10.995405999999999</c:v>
                </c:pt>
                <c:pt idx="105">
                  <c:v>13.364841999999999</c:v>
                </c:pt>
                <c:pt idx="106">
                  <c:v>10.170076999999999</c:v>
                </c:pt>
                <c:pt idx="107">
                  <c:v>8.5808800000000005</c:v>
                </c:pt>
                <c:pt idx="108">
                  <c:v>9.3707849999999997</c:v>
                </c:pt>
                <c:pt idx="109">
                  <c:v>12.561839000000001</c:v>
                </c:pt>
                <c:pt idx="110">
                  <c:v>10.484658</c:v>
                </c:pt>
                <c:pt idx="111">
                  <c:v>9.2813300000000005</c:v>
                </c:pt>
                <c:pt idx="112">
                  <c:v>8.7680439999999997</c:v>
                </c:pt>
                <c:pt idx="113">
                  <c:v>7.449732</c:v>
                </c:pt>
                <c:pt idx="114">
                  <c:v>7.3149420000000003</c:v>
                </c:pt>
                <c:pt idx="115">
                  <c:v>8.8735429999999997</c:v>
                </c:pt>
                <c:pt idx="116">
                  <c:v>10.567145</c:v>
                </c:pt>
                <c:pt idx="117">
                  <c:v>11.542422</c:v>
                </c:pt>
                <c:pt idx="118">
                  <c:v>11.094291</c:v>
                </c:pt>
                <c:pt idx="119">
                  <c:v>12.186063000000001</c:v>
                </c:pt>
                <c:pt idx="120">
                  <c:v>13.410494999999999</c:v>
                </c:pt>
                <c:pt idx="121">
                  <c:v>12.460946</c:v>
                </c:pt>
                <c:pt idx="122">
                  <c:v>12.320360000000001</c:v>
                </c:pt>
                <c:pt idx="123">
                  <c:v>10.330348000000001</c:v>
                </c:pt>
                <c:pt idx="124">
                  <c:v>15.148410999999999</c:v>
                </c:pt>
                <c:pt idx="125">
                  <c:v>8.4310120000000008</c:v>
                </c:pt>
                <c:pt idx="126">
                  <c:v>6.6549719999999999</c:v>
                </c:pt>
                <c:pt idx="127">
                  <c:v>8.2854969999999994</c:v>
                </c:pt>
                <c:pt idx="128">
                  <c:v>8.1990499999999997</c:v>
                </c:pt>
                <c:pt idx="129">
                  <c:v>7.7908099999999996</c:v>
                </c:pt>
                <c:pt idx="130">
                  <c:v>7.9255069999999996</c:v>
                </c:pt>
                <c:pt idx="131">
                  <c:v>8.7661929999999995</c:v>
                </c:pt>
                <c:pt idx="132">
                  <c:v>7.2687999999999997</c:v>
                </c:pt>
                <c:pt idx="133">
                  <c:v>7.7430729999999999</c:v>
                </c:pt>
                <c:pt idx="134">
                  <c:v>7.5578900000000004</c:v>
                </c:pt>
                <c:pt idx="135">
                  <c:v>7.0024240000000004</c:v>
                </c:pt>
                <c:pt idx="136">
                  <c:v>26.141006000000001</c:v>
                </c:pt>
                <c:pt idx="137">
                  <c:v>18.946809999999999</c:v>
                </c:pt>
              </c:numCache>
            </c:numRef>
          </c:val>
          <c:smooth val="0"/>
          <c:extLst>
            <c:ext xmlns:c16="http://schemas.microsoft.com/office/drawing/2014/chart" uri="{C3380CC4-5D6E-409C-BE32-E72D297353CC}">
              <c16:uniqueId val="{00000001-D0B8-5D48-880C-CE60C50252CD}"/>
            </c:ext>
          </c:extLst>
        </c:ser>
        <c:dLbls>
          <c:showLegendKey val="0"/>
          <c:showVal val="0"/>
          <c:showCatName val="0"/>
          <c:showSerName val="0"/>
          <c:showPercent val="0"/>
          <c:showBubbleSize val="0"/>
        </c:dLbls>
        <c:marker val="1"/>
        <c:smooth val="0"/>
        <c:axId val="272441375"/>
        <c:axId val="290726383"/>
      </c:lineChart>
      <c:dateAx>
        <c:axId val="2414283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02719"/>
        <c:crosses val="autoZero"/>
        <c:auto val="1"/>
        <c:lblOffset val="100"/>
        <c:baseTimeUnit val="months"/>
      </c:dateAx>
      <c:valAx>
        <c:axId val="27350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Diversification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428303"/>
        <c:crosses val="autoZero"/>
        <c:crossBetween val="between"/>
        <c:majorUnit val="10"/>
      </c:valAx>
      <c:valAx>
        <c:axId val="2907263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Risk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41375"/>
        <c:crosses val="max"/>
        <c:crossBetween val="between"/>
      </c:valAx>
      <c:dateAx>
        <c:axId val="272441375"/>
        <c:scaling>
          <c:orientation val="minMax"/>
        </c:scaling>
        <c:delete val="1"/>
        <c:axPos val="b"/>
        <c:numFmt formatCode="m/d/yyyy;@" sourceLinked="1"/>
        <c:majorTickMark val="out"/>
        <c:minorTickMark val="none"/>
        <c:tickLblPos val="nextTo"/>
        <c:crossAx val="290726383"/>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5'!$C$4</c:f>
              <c:strCache>
                <c:ptCount val="1"/>
                <c:pt idx="0">
                  <c:v>Diversification</c:v>
                </c:pt>
              </c:strCache>
            </c:strRef>
          </c:tx>
          <c:spPr>
            <a:ln w="28575" cap="rnd">
              <a:solidFill>
                <a:schemeClr val="accent1"/>
              </a:solidFill>
              <a:round/>
            </a:ln>
            <a:effectLst/>
          </c:spPr>
          <c:marker>
            <c:symbol val="none"/>
          </c:marker>
          <c:cat>
            <c:numRef>
              <c:f>'Figure 5'!$B$5:$B$142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5'!$C$5:$C$142</c:f>
              <c:numCache>
                <c:formatCode>General</c:formatCode>
                <c:ptCount val="138"/>
                <c:pt idx="0">
                  <c:v>70.757769999999994</c:v>
                </c:pt>
                <c:pt idx="1">
                  <c:v>73.321719999999999</c:v>
                </c:pt>
                <c:pt idx="2">
                  <c:v>70.369919999999993</c:v>
                </c:pt>
                <c:pt idx="3">
                  <c:v>77.371849999999995</c:v>
                </c:pt>
                <c:pt idx="4">
                  <c:v>69.395499999999998</c:v>
                </c:pt>
                <c:pt idx="5">
                  <c:v>70.83202</c:v>
                </c:pt>
                <c:pt idx="6">
                  <c:v>77.183040000000005</c:v>
                </c:pt>
                <c:pt idx="7">
                  <c:v>44.704720000000002</c:v>
                </c:pt>
                <c:pt idx="8">
                  <c:v>62.139119999999998</c:v>
                </c:pt>
                <c:pt idx="9">
                  <c:v>68.451849999999993</c:v>
                </c:pt>
                <c:pt idx="10">
                  <c:v>58.273180000000004</c:v>
                </c:pt>
                <c:pt idx="11">
                  <c:v>66.462379999999996</c:v>
                </c:pt>
                <c:pt idx="12">
                  <c:v>65.721710000000002</c:v>
                </c:pt>
                <c:pt idx="13">
                  <c:v>55.013730000000002</c:v>
                </c:pt>
                <c:pt idx="14">
                  <c:v>52.877569999999999</c:v>
                </c:pt>
                <c:pt idx="15">
                  <c:v>60.968829999999997</c:v>
                </c:pt>
                <c:pt idx="16">
                  <c:v>66.006209999999996</c:v>
                </c:pt>
                <c:pt idx="17">
                  <c:v>75.805710000000005</c:v>
                </c:pt>
                <c:pt idx="18">
                  <c:v>62.480710000000002</c:v>
                </c:pt>
                <c:pt idx="19">
                  <c:v>64.100269999999995</c:v>
                </c:pt>
                <c:pt idx="20">
                  <c:v>53.128549999999997</c:v>
                </c:pt>
                <c:pt idx="21">
                  <c:v>54.056469999999997</c:v>
                </c:pt>
                <c:pt idx="22">
                  <c:v>46.937899999999999</c:v>
                </c:pt>
                <c:pt idx="23">
                  <c:v>67.200400000000002</c:v>
                </c:pt>
                <c:pt idx="24">
                  <c:v>54.776260000000001</c:v>
                </c:pt>
                <c:pt idx="25">
                  <c:v>65.609219999999993</c:v>
                </c:pt>
                <c:pt idx="26">
                  <c:v>59.608179999999997</c:v>
                </c:pt>
                <c:pt idx="27">
                  <c:v>68.271699999999996</c:v>
                </c:pt>
                <c:pt idx="28">
                  <c:v>68.855199999999996</c:v>
                </c:pt>
                <c:pt idx="29">
                  <c:v>68.01858</c:v>
                </c:pt>
                <c:pt idx="30">
                  <c:v>68.276049999999998</c:v>
                </c:pt>
                <c:pt idx="31">
                  <c:v>71.519890000000004</c:v>
                </c:pt>
                <c:pt idx="32">
                  <c:v>66.266409999999993</c:v>
                </c:pt>
                <c:pt idx="33">
                  <c:v>70.155289999999994</c:v>
                </c:pt>
                <c:pt idx="34">
                  <c:v>69.772989999999993</c:v>
                </c:pt>
                <c:pt idx="35">
                  <c:v>70.030479999999997</c:v>
                </c:pt>
                <c:pt idx="36">
                  <c:v>67.429640000000006</c:v>
                </c:pt>
                <c:pt idx="37">
                  <c:v>63.251069999999999</c:v>
                </c:pt>
                <c:pt idx="38">
                  <c:v>66.140190000000004</c:v>
                </c:pt>
                <c:pt idx="39">
                  <c:v>74.294880000000006</c:v>
                </c:pt>
                <c:pt idx="40">
                  <c:v>71.656610000000001</c:v>
                </c:pt>
                <c:pt idx="41">
                  <c:v>81.922520000000006</c:v>
                </c:pt>
                <c:pt idx="42">
                  <c:v>70.293239999999997</c:v>
                </c:pt>
                <c:pt idx="43">
                  <c:v>72.724170000000001</c:v>
                </c:pt>
                <c:pt idx="44">
                  <c:v>74.975849999999994</c:v>
                </c:pt>
                <c:pt idx="45">
                  <c:v>72.355860000000007</c:v>
                </c:pt>
                <c:pt idx="46">
                  <c:v>66.438519999999997</c:v>
                </c:pt>
                <c:pt idx="47">
                  <c:v>57.0246</c:v>
                </c:pt>
                <c:pt idx="48">
                  <c:v>62.11636</c:v>
                </c:pt>
                <c:pt idx="49">
                  <c:v>66.508340000000004</c:v>
                </c:pt>
                <c:pt idx="50">
                  <c:v>61.26793</c:v>
                </c:pt>
                <c:pt idx="51">
                  <c:v>62.130699999999997</c:v>
                </c:pt>
                <c:pt idx="52">
                  <c:v>67.522649999999999</c:v>
                </c:pt>
                <c:pt idx="53">
                  <c:v>74.484030000000004</c:v>
                </c:pt>
                <c:pt idx="54">
                  <c:v>70.132499999999993</c:v>
                </c:pt>
                <c:pt idx="55">
                  <c:v>71.596400000000003</c:v>
                </c:pt>
                <c:pt idx="56">
                  <c:v>69.181569999999994</c:v>
                </c:pt>
                <c:pt idx="57">
                  <c:v>60.540050000000001</c:v>
                </c:pt>
                <c:pt idx="58">
                  <c:v>65.468789999999998</c:v>
                </c:pt>
                <c:pt idx="59">
                  <c:v>63.285380000000004</c:v>
                </c:pt>
                <c:pt idx="60">
                  <c:v>60.93741</c:v>
                </c:pt>
                <c:pt idx="61">
                  <c:v>65.780209999999997</c:v>
                </c:pt>
                <c:pt idx="62">
                  <c:v>57.537500000000001</c:v>
                </c:pt>
                <c:pt idx="63">
                  <c:v>67.555419999999998</c:v>
                </c:pt>
                <c:pt idx="64">
                  <c:v>68.989699999999999</c:v>
                </c:pt>
                <c:pt idx="65">
                  <c:v>66.767319999999998</c:v>
                </c:pt>
                <c:pt idx="66">
                  <c:v>57.552010000000003</c:v>
                </c:pt>
                <c:pt idx="67">
                  <c:v>67.084479999999999</c:v>
                </c:pt>
                <c:pt idx="68">
                  <c:v>63.905700000000003</c:v>
                </c:pt>
                <c:pt idx="69">
                  <c:v>62.765889999999999</c:v>
                </c:pt>
                <c:pt idx="70">
                  <c:v>65.824380000000005</c:v>
                </c:pt>
                <c:pt idx="71">
                  <c:v>63.574979999999996</c:v>
                </c:pt>
                <c:pt idx="72">
                  <c:v>57.441789999999997</c:v>
                </c:pt>
                <c:pt idx="73">
                  <c:v>53.449809999999999</c:v>
                </c:pt>
                <c:pt idx="74">
                  <c:v>60.724460000000001</c:v>
                </c:pt>
                <c:pt idx="75">
                  <c:v>61.391820000000003</c:v>
                </c:pt>
                <c:pt idx="76">
                  <c:v>60.278129999999997</c:v>
                </c:pt>
                <c:pt idx="77">
                  <c:v>64.218059999999994</c:v>
                </c:pt>
                <c:pt idx="78">
                  <c:v>60.851480000000002</c:v>
                </c:pt>
                <c:pt idx="79">
                  <c:v>62.83623</c:v>
                </c:pt>
                <c:pt idx="80">
                  <c:v>63.974539999999998</c:v>
                </c:pt>
                <c:pt idx="81">
                  <c:v>52.994100000000003</c:v>
                </c:pt>
                <c:pt idx="82">
                  <c:v>57.728160000000003</c:v>
                </c:pt>
                <c:pt idx="83">
                  <c:v>64.841239999999999</c:v>
                </c:pt>
                <c:pt idx="84">
                  <c:v>54.2697</c:v>
                </c:pt>
                <c:pt idx="85">
                  <c:v>62.634860000000003</c:v>
                </c:pt>
                <c:pt idx="86">
                  <c:v>48.999929999999999</c:v>
                </c:pt>
                <c:pt idx="87">
                  <c:v>54.598799999999997</c:v>
                </c:pt>
                <c:pt idx="88">
                  <c:v>49.192779999999999</c:v>
                </c:pt>
                <c:pt idx="89">
                  <c:v>59.67971</c:v>
                </c:pt>
                <c:pt idx="90">
                  <c:v>50.481430000000003</c:v>
                </c:pt>
                <c:pt idx="91">
                  <c:v>45.152839999999998</c:v>
                </c:pt>
                <c:pt idx="92">
                  <c:v>52.034260000000003</c:v>
                </c:pt>
                <c:pt idx="93">
                  <c:v>54.579839999999997</c:v>
                </c:pt>
                <c:pt idx="94">
                  <c:v>52.885530000000003</c:v>
                </c:pt>
                <c:pt idx="95">
                  <c:v>53.651130000000002</c:v>
                </c:pt>
                <c:pt idx="96">
                  <c:v>55.993929999999999</c:v>
                </c:pt>
                <c:pt idx="97">
                  <c:v>43.514240000000001</c:v>
                </c:pt>
                <c:pt idx="98">
                  <c:v>50.683149999999998</c:v>
                </c:pt>
                <c:pt idx="99">
                  <c:v>54.330010000000001</c:v>
                </c:pt>
                <c:pt idx="100">
                  <c:v>60.18533</c:v>
                </c:pt>
                <c:pt idx="101">
                  <c:v>53.171579999999999</c:v>
                </c:pt>
                <c:pt idx="102">
                  <c:v>52.211689999999997</c:v>
                </c:pt>
                <c:pt idx="103">
                  <c:v>49.48807</c:v>
                </c:pt>
                <c:pt idx="104">
                  <c:v>56.226660000000003</c:v>
                </c:pt>
                <c:pt idx="105">
                  <c:v>56.376739999999998</c:v>
                </c:pt>
                <c:pt idx="106">
                  <c:v>55.429020000000001</c:v>
                </c:pt>
                <c:pt idx="107">
                  <c:v>68.795140000000004</c:v>
                </c:pt>
                <c:pt idx="108">
                  <c:v>65.006720000000001</c:v>
                </c:pt>
                <c:pt idx="109">
                  <c:v>59.78528</c:v>
                </c:pt>
                <c:pt idx="110">
                  <c:v>59.571210000000001</c:v>
                </c:pt>
                <c:pt idx="111">
                  <c:v>64.933779999999999</c:v>
                </c:pt>
                <c:pt idx="112">
                  <c:v>63.297629999999998</c:v>
                </c:pt>
                <c:pt idx="113">
                  <c:v>73.540530000000004</c:v>
                </c:pt>
                <c:pt idx="114">
                  <c:v>70.638030000000001</c:v>
                </c:pt>
                <c:pt idx="115">
                  <c:v>60.530470000000001</c:v>
                </c:pt>
                <c:pt idx="116">
                  <c:v>63.697279999999999</c:v>
                </c:pt>
                <c:pt idx="117">
                  <c:v>57.556220000000003</c:v>
                </c:pt>
                <c:pt idx="118">
                  <c:v>52.422750000000001</c:v>
                </c:pt>
                <c:pt idx="119">
                  <c:v>59.16751</c:v>
                </c:pt>
                <c:pt idx="120">
                  <c:v>48.027419999999999</c:v>
                </c:pt>
                <c:pt idx="121">
                  <c:v>46.602159999999998</c:v>
                </c:pt>
                <c:pt idx="122">
                  <c:v>59.290370000000003</c:v>
                </c:pt>
                <c:pt idx="123">
                  <c:v>58.58625</c:v>
                </c:pt>
                <c:pt idx="124">
                  <c:v>57.777670000000001</c:v>
                </c:pt>
                <c:pt idx="125">
                  <c:v>64.942850000000007</c:v>
                </c:pt>
                <c:pt idx="126">
                  <c:v>64.98921</c:v>
                </c:pt>
                <c:pt idx="127">
                  <c:v>73.199340000000007</c:v>
                </c:pt>
                <c:pt idx="128">
                  <c:v>58.242170000000002</c:v>
                </c:pt>
                <c:pt idx="129">
                  <c:v>64.248050000000006</c:v>
                </c:pt>
                <c:pt idx="130">
                  <c:v>63.001350000000002</c:v>
                </c:pt>
                <c:pt idx="131">
                  <c:v>65.703310000000002</c:v>
                </c:pt>
                <c:pt idx="132">
                  <c:v>69.551419999999993</c:v>
                </c:pt>
                <c:pt idx="133">
                  <c:v>69.192239999999998</c:v>
                </c:pt>
                <c:pt idx="134">
                  <c:v>67.989400000000003</c:v>
                </c:pt>
                <c:pt idx="135">
                  <c:v>69.273600000000002</c:v>
                </c:pt>
                <c:pt idx="136">
                  <c:v>31.665679999999998</c:v>
                </c:pt>
                <c:pt idx="137">
                  <c:v>55.113059999999997</c:v>
                </c:pt>
              </c:numCache>
            </c:numRef>
          </c:val>
          <c:smooth val="0"/>
          <c:extLst>
            <c:ext xmlns:c16="http://schemas.microsoft.com/office/drawing/2014/chart" uri="{C3380CC4-5D6E-409C-BE32-E72D297353CC}">
              <c16:uniqueId val="{00000000-E8D6-A24A-A5B3-4602CD7D8CA4}"/>
            </c:ext>
          </c:extLst>
        </c:ser>
        <c:dLbls>
          <c:showLegendKey val="0"/>
          <c:showVal val="0"/>
          <c:showCatName val="0"/>
          <c:showSerName val="0"/>
          <c:showPercent val="0"/>
          <c:showBubbleSize val="0"/>
        </c:dLbls>
        <c:marker val="1"/>
        <c:smooth val="0"/>
        <c:axId val="241428303"/>
        <c:axId val="273502719"/>
      </c:lineChart>
      <c:lineChart>
        <c:grouping val="standard"/>
        <c:varyColors val="0"/>
        <c:ser>
          <c:idx val="1"/>
          <c:order val="1"/>
          <c:tx>
            <c:strRef>
              <c:f>'Figure 5'!$D$4</c:f>
              <c:strCache>
                <c:ptCount val="1"/>
                <c:pt idx="0">
                  <c:v>Risk</c:v>
                </c:pt>
              </c:strCache>
            </c:strRef>
          </c:tx>
          <c:spPr>
            <a:ln w="28575" cap="rnd">
              <a:solidFill>
                <a:schemeClr val="accent2"/>
              </a:solidFill>
              <a:round/>
            </a:ln>
            <a:effectLst/>
          </c:spPr>
          <c:marker>
            <c:symbol val="none"/>
          </c:marker>
          <c:cat>
            <c:numRef>
              <c:f>'Figure 5'!$B$5:$B$142</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5'!$D$5:$D$142</c:f>
              <c:numCache>
                <c:formatCode>General</c:formatCode>
                <c:ptCount val="138"/>
                <c:pt idx="0">
                  <c:v>11.091210999999999</c:v>
                </c:pt>
                <c:pt idx="1">
                  <c:v>10.981164</c:v>
                </c:pt>
                <c:pt idx="2">
                  <c:v>9.8446560000000005</c:v>
                </c:pt>
                <c:pt idx="3">
                  <c:v>8.6327490000000004</c:v>
                </c:pt>
                <c:pt idx="4">
                  <c:v>9.9715000000000007</c:v>
                </c:pt>
                <c:pt idx="5">
                  <c:v>10.33436</c:v>
                </c:pt>
                <c:pt idx="6">
                  <c:v>10.334270999999999</c:v>
                </c:pt>
                <c:pt idx="7">
                  <c:v>20.934659</c:v>
                </c:pt>
                <c:pt idx="8">
                  <c:v>11.706977</c:v>
                </c:pt>
                <c:pt idx="9">
                  <c:v>8.8119180000000004</c:v>
                </c:pt>
                <c:pt idx="10">
                  <c:v>8.4162680000000005</c:v>
                </c:pt>
                <c:pt idx="11">
                  <c:v>8.8057090000000002</c:v>
                </c:pt>
                <c:pt idx="12">
                  <c:v>8.4321289999999998</c:v>
                </c:pt>
                <c:pt idx="13">
                  <c:v>10.044942000000001</c:v>
                </c:pt>
                <c:pt idx="14">
                  <c:v>9.9871449999999999</c:v>
                </c:pt>
                <c:pt idx="15">
                  <c:v>12.650309</c:v>
                </c:pt>
                <c:pt idx="16">
                  <c:v>11.732438</c:v>
                </c:pt>
                <c:pt idx="17">
                  <c:v>10.667424</c:v>
                </c:pt>
                <c:pt idx="18">
                  <c:v>12.950132999999999</c:v>
                </c:pt>
                <c:pt idx="19">
                  <c:v>11.589264</c:v>
                </c:pt>
                <c:pt idx="20">
                  <c:v>12.950837</c:v>
                </c:pt>
                <c:pt idx="21">
                  <c:v>10.893537</c:v>
                </c:pt>
                <c:pt idx="22">
                  <c:v>11.488593</c:v>
                </c:pt>
                <c:pt idx="23">
                  <c:v>9.6962980000000005</c:v>
                </c:pt>
                <c:pt idx="24">
                  <c:v>10.658830999999999</c:v>
                </c:pt>
                <c:pt idx="25">
                  <c:v>9.6727480000000003</c:v>
                </c:pt>
                <c:pt idx="26">
                  <c:v>12.362208000000001</c:v>
                </c:pt>
                <c:pt idx="27">
                  <c:v>12.312875</c:v>
                </c:pt>
                <c:pt idx="28">
                  <c:v>10.814702</c:v>
                </c:pt>
                <c:pt idx="29">
                  <c:v>10.578946</c:v>
                </c:pt>
                <c:pt idx="30">
                  <c:v>10.233628</c:v>
                </c:pt>
                <c:pt idx="31">
                  <c:v>9.2796210000000006</c:v>
                </c:pt>
                <c:pt idx="32">
                  <c:v>12.535997</c:v>
                </c:pt>
                <c:pt idx="33">
                  <c:v>10.904083999999999</c:v>
                </c:pt>
                <c:pt idx="34">
                  <c:v>9.3581789999999998</c:v>
                </c:pt>
                <c:pt idx="35">
                  <c:v>8.4538539999999998</c:v>
                </c:pt>
                <c:pt idx="36">
                  <c:v>10.170666000000001</c:v>
                </c:pt>
                <c:pt idx="37">
                  <c:v>8.9988329999999994</c:v>
                </c:pt>
                <c:pt idx="38">
                  <c:v>7.3220229999999997</c:v>
                </c:pt>
                <c:pt idx="39">
                  <c:v>8.0139700000000005</c:v>
                </c:pt>
                <c:pt idx="40">
                  <c:v>7.8168600000000001</c:v>
                </c:pt>
                <c:pt idx="41">
                  <c:v>7.2235149999999999</c:v>
                </c:pt>
                <c:pt idx="42">
                  <c:v>7.0942340000000002</c:v>
                </c:pt>
                <c:pt idx="43">
                  <c:v>7.1128679999999997</c:v>
                </c:pt>
                <c:pt idx="44">
                  <c:v>9.0816750000000006</c:v>
                </c:pt>
                <c:pt idx="45">
                  <c:v>8.7973250000000007</c:v>
                </c:pt>
                <c:pt idx="46">
                  <c:v>9.9899400000000007</c:v>
                </c:pt>
                <c:pt idx="47">
                  <c:v>13.51141</c:v>
                </c:pt>
                <c:pt idx="48">
                  <c:v>12.043488999999999</c:v>
                </c:pt>
                <c:pt idx="49">
                  <c:v>11.619532</c:v>
                </c:pt>
                <c:pt idx="50">
                  <c:v>14.869168999999999</c:v>
                </c:pt>
                <c:pt idx="51">
                  <c:v>13.817116</c:v>
                </c:pt>
                <c:pt idx="52">
                  <c:v>13.202970000000001</c:v>
                </c:pt>
                <c:pt idx="53">
                  <c:v>11.293727000000001</c:v>
                </c:pt>
                <c:pt idx="54">
                  <c:v>10.528503000000001</c:v>
                </c:pt>
                <c:pt idx="55">
                  <c:v>10.341568000000001</c:v>
                </c:pt>
                <c:pt idx="56">
                  <c:v>12.231334</c:v>
                </c:pt>
                <c:pt idx="57">
                  <c:v>11.587883</c:v>
                </c:pt>
                <c:pt idx="58">
                  <c:v>9.3079249999999991</c:v>
                </c:pt>
                <c:pt idx="59">
                  <c:v>10.409286</c:v>
                </c:pt>
                <c:pt idx="60">
                  <c:v>13.513441</c:v>
                </c:pt>
                <c:pt idx="61">
                  <c:v>9.6077969999999997</c:v>
                </c:pt>
                <c:pt idx="62">
                  <c:v>10.902148</c:v>
                </c:pt>
                <c:pt idx="63">
                  <c:v>10.083526000000001</c:v>
                </c:pt>
                <c:pt idx="64">
                  <c:v>9.7502449999999996</c:v>
                </c:pt>
                <c:pt idx="65">
                  <c:v>9.0843889999999998</c:v>
                </c:pt>
                <c:pt idx="66">
                  <c:v>10.729118</c:v>
                </c:pt>
                <c:pt idx="67">
                  <c:v>9.4054289999999998</c:v>
                </c:pt>
                <c:pt idx="68">
                  <c:v>9.5999949999999998</c:v>
                </c:pt>
                <c:pt idx="69">
                  <c:v>9.7987070000000003</c:v>
                </c:pt>
                <c:pt idx="70">
                  <c:v>8.510059</c:v>
                </c:pt>
                <c:pt idx="71">
                  <c:v>9.0960439999999991</c:v>
                </c:pt>
                <c:pt idx="72">
                  <c:v>10.557445</c:v>
                </c:pt>
                <c:pt idx="73">
                  <c:v>10.508978000000001</c:v>
                </c:pt>
                <c:pt idx="74">
                  <c:v>7.4847440000000001</c:v>
                </c:pt>
                <c:pt idx="75">
                  <c:v>8.2177939999999996</c:v>
                </c:pt>
                <c:pt idx="76">
                  <c:v>9.4075769999999999</c:v>
                </c:pt>
                <c:pt idx="77">
                  <c:v>8.7223769999999998</c:v>
                </c:pt>
                <c:pt idx="78">
                  <c:v>8.8605370000000008</c:v>
                </c:pt>
                <c:pt idx="79">
                  <c:v>9.0384840000000004</c:v>
                </c:pt>
                <c:pt idx="80">
                  <c:v>10.026147</c:v>
                </c:pt>
                <c:pt idx="81">
                  <c:v>22.322066</c:v>
                </c:pt>
                <c:pt idx="82">
                  <c:v>8.8179560000000006</c:v>
                </c:pt>
                <c:pt idx="83">
                  <c:v>7.8893040000000001</c:v>
                </c:pt>
                <c:pt idx="84">
                  <c:v>9.5715439999999994</c:v>
                </c:pt>
                <c:pt idx="85">
                  <c:v>8.1760830000000002</c:v>
                </c:pt>
                <c:pt idx="86">
                  <c:v>10.437618000000001</c:v>
                </c:pt>
                <c:pt idx="87">
                  <c:v>10.161886000000001</c:v>
                </c:pt>
                <c:pt idx="88">
                  <c:v>13.908386999999999</c:v>
                </c:pt>
                <c:pt idx="89">
                  <c:v>9.6939050000000009</c:v>
                </c:pt>
                <c:pt idx="90">
                  <c:v>14.637172</c:v>
                </c:pt>
                <c:pt idx="91">
                  <c:v>28.856950000000001</c:v>
                </c:pt>
                <c:pt idx="92">
                  <c:v>19.277069999999998</c:v>
                </c:pt>
                <c:pt idx="93">
                  <c:v>15.403217</c:v>
                </c:pt>
                <c:pt idx="94">
                  <c:v>11.718209999999999</c:v>
                </c:pt>
                <c:pt idx="95">
                  <c:v>11.175311000000001</c:v>
                </c:pt>
                <c:pt idx="96">
                  <c:v>10.099707</c:v>
                </c:pt>
                <c:pt idx="97">
                  <c:v>13.236875</c:v>
                </c:pt>
                <c:pt idx="98">
                  <c:v>8.7484169999999999</c:v>
                </c:pt>
                <c:pt idx="99">
                  <c:v>9.0836620000000003</c:v>
                </c:pt>
                <c:pt idx="100">
                  <c:v>9.7488170000000007</c:v>
                </c:pt>
                <c:pt idx="101">
                  <c:v>8.9445169999999994</c:v>
                </c:pt>
                <c:pt idx="102">
                  <c:v>13.713018</c:v>
                </c:pt>
                <c:pt idx="103">
                  <c:v>12.910895</c:v>
                </c:pt>
                <c:pt idx="104">
                  <c:v>9.7223469999999992</c:v>
                </c:pt>
                <c:pt idx="105">
                  <c:v>10.470977</c:v>
                </c:pt>
                <c:pt idx="106">
                  <c:v>8.9328939999999992</c:v>
                </c:pt>
                <c:pt idx="107">
                  <c:v>7.2205430000000002</c:v>
                </c:pt>
                <c:pt idx="108">
                  <c:v>7.8218509999999997</c:v>
                </c:pt>
                <c:pt idx="109">
                  <c:v>9.3655919999999995</c:v>
                </c:pt>
                <c:pt idx="110">
                  <c:v>9.2393289999999997</c:v>
                </c:pt>
                <c:pt idx="111">
                  <c:v>7.1573859999999998</c:v>
                </c:pt>
                <c:pt idx="112">
                  <c:v>7.9081570000000001</c:v>
                </c:pt>
                <c:pt idx="113">
                  <c:v>6.8796350000000004</c:v>
                </c:pt>
                <c:pt idx="114">
                  <c:v>6.1132679999999997</c:v>
                </c:pt>
                <c:pt idx="115">
                  <c:v>8.7030849999999997</c:v>
                </c:pt>
                <c:pt idx="116">
                  <c:v>9.3420930000000002</c:v>
                </c:pt>
                <c:pt idx="117">
                  <c:v>9.1548099999999994</c:v>
                </c:pt>
                <c:pt idx="118">
                  <c:v>10.091424999999999</c:v>
                </c:pt>
                <c:pt idx="119">
                  <c:v>9.1431749999999994</c:v>
                </c:pt>
                <c:pt idx="120">
                  <c:v>12.644933</c:v>
                </c:pt>
                <c:pt idx="121">
                  <c:v>10.780317999999999</c:v>
                </c:pt>
                <c:pt idx="122">
                  <c:v>7.9897729999999996</c:v>
                </c:pt>
                <c:pt idx="123">
                  <c:v>8.4529899999999998</c:v>
                </c:pt>
                <c:pt idx="124">
                  <c:v>8.2078050000000005</c:v>
                </c:pt>
                <c:pt idx="125">
                  <c:v>7.5479710000000004</c:v>
                </c:pt>
                <c:pt idx="126">
                  <c:v>6.1431769999999997</c:v>
                </c:pt>
                <c:pt idx="127">
                  <c:v>6.6357429999999997</c:v>
                </c:pt>
                <c:pt idx="128">
                  <c:v>8.5532229999999991</c:v>
                </c:pt>
                <c:pt idx="129">
                  <c:v>7.641165</c:v>
                </c:pt>
                <c:pt idx="130">
                  <c:v>9.1678870000000003</c:v>
                </c:pt>
                <c:pt idx="131">
                  <c:v>8.8434589999999993</c:v>
                </c:pt>
                <c:pt idx="132">
                  <c:v>7.1956499999999997</c:v>
                </c:pt>
                <c:pt idx="133">
                  <c:v>7.0995889999999999</c:v>
                </c:pt>
                <c:pt idx="134">
                  <c:v>7.3295899999999996</c:v>
                </c:pt>
                <c:pt idx="135">
                  <c:v>8.087078</c:v>
                </c:pt>
                <c:pt idx="136">
                  <c:v>19.321245999999999</c:v>
                </c:pt>
                <c:pt idx="137">
                  <c:v>13.624214</c:v>
                </c:pt>
              </c:numCache>
            </c:numRef>
          </c:val>
          <c:smooth val="0"/>
          <c:extLst>
            <c:ext xmlns:c16="http://schemas.microsoft.com/office/drawing/2014/chart" uri="{C3380CC4-5D6E-409C-BE32-E72D297353CC}">
              <c16:uniqueId val="{00000001-E8D6-A24A-A5B3-4602CD7D8CA4}"/>
            </c:ext>
          </c:extLst>
        </c:ser>
        <c:dLbls>
          <c:showLegendKey val="0"/>
          <c:showVal val="0"/>
          <c:showCatName val="0"/>
          <c:showSerName val="0"/>
          <c:showPercent val="0"/>
          <c:showBubbleSize val="0"/>
        </c:dLbls>
        <c:marker val="1"/>
        <c:smooth val="0"/>
        <c:axId val="272441375"/>
        <c:axId val="290726383"/>
      </c:lineChart>
      <c:dateAx>
        <c:axId val="2414283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02719"/>
        <c:crosses val="autoZero"/>
        <c:auto val="1"/>
        <c:lblOffset val="100"/>
        <c:baseTimeUnit val="months"/>
      </c:dateAx>
      <c:valAx>
        <c:axId val="27350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Diversification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428303"/>
        <c:crosses val="autoZero"/>
        <c:crossBetween val="between"/>
        <c:majorUnit val="10"/>
      </c:valAx>
      <c:valAx>
        <c:axId val="2907263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Risk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41375"/>
        <c:crosses val="max"/>
        <c:crossBetween val="between"/>
      </c:valAx>
      <c:dateAx>
        <c:axId val="272441375"/>
        <c:scaling>
          <c:orientation val="minMax"/>
        </c:scaling>
        <c:delete val="1"/>
        <c:axPos val="b"/>
        <c:numFmt formatCode="m/d/yyyy;@" sourceLinked="1"/>
        <c:majorTickMark val="out"/>
        <c:minorTickMark val="none"/>
        <c:tickLblPos val="nextTo"/>
        <c:crossAx val="290726383"/>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6'!$C$3</c:f>
              <c:strCache>
                <c:ptCount val="1"/>
                <c:pt idx="0">
                  <c:v>Develoed Equity</c:v>
                </c:pt>
              </c:strCache>
            </c:strRef>
          </c:tx>
          <c:spPr>
            <a:ln w="28575" cap="rnd">
              <a:solidFill>
                <a:schemeClr val="accent1"/>
              </a:solidFill>
              <a:round/>
            </a:ln>
            <a:effectLst/>
          </c:spPr>
          <c:marker>
            <c:symbol val="none"/>
          </c:marker>
          <c:cat>
            <c:numRef>
              <c:f>'Figure 6'!$B$4:$B$141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6'!$C$4:$C$141</c:f>
              <c:numCache>
                <c:formatCode>General</c:formatCode>
                <c:ptCount val="138"/>
                <c:pt idx="0">
                  <c:v>73.376369999999994</c:v>
                </c:pt>
                <c:pt idx="1">
                  <c:v>77.441909999999993</c:v>
                </c:pt>
                <c:pt idx="2">
                  <c:v>72.127229999999997</c:v>
                </c:pt>
                <c:pt idx="3">
                  <c:v>77.330799999999996</c:v>
                </c:pt>
                <c:pt idx="4">
                  <c:v>71.468800000000002</c:v>
                </c:pt>
                <c:pt idx="5">
                  <c:v>73.006489999999999</c:v>
                </c:pt>
                <c:pt idx="6">
                  <c:v>79.446839999999995</c:v>
                </c:pt>
                <c:pt idx="7">
                  <c:v>35.89002</c:v>
                </c:pt>
                <c:pt idx="8">
                  <c:v>59.812309999999997</c:v>
                </c:pt>
                <c:pt idx="9">
                  <c:v>68.602180000000004</c:v>
                </c:pt>
                <c:pt idx="10">
                  <c:v>58.794240000000002</c:v>
                </c:pt>
                <c:pt idx="11">
                  <c:v>67.324680000000001</c:v>
                </c:pt>
                <c:pt idx="12">
                  <c:v>67.339320000000001</c:v>
                </c:pt>
                <c:pt idx="13">
                  <c:v>57.331600000000002</c:v>
                </c:pt>
                <c:pt idx="14">
                  <c:v>54.466470000000001</c:v>
                </c:pt>
                <c:pt idx="15">
                  <c:v>49.938780000000001</c:v>
                </c:pt>
                <c:pt idx="16">
                  <c:v>61.056959999999997</c:v>
                </c:pt>
                <c:pt idx="17">
                  <c:v>73.915909999999997</c:v>
                </c:pt>
                <c:pt idx="18">
                  <c:v>56.062550000000002</c:v>
                </c:pt>
                <c:pt idx="19">
                  <c:v>55.433329999999998</c:v>
                </c:pt>
                <c:pt idx="20">
                  <c:v>47.34113</c:v>
                </c:pt>
                <c:pt idx="21">
                  <c:v>51.292619999999999</c:v>
                </c:pt>
                <c:pt idx="22">
                  <c:v>36.538939999999997</c:v>
                </c:pt>
                <c:pt idx="23">
                  <c:v>68.311509999999998</c:v>
                </c:pt>
                <c:pt idx="24">
                  <c:v>58.079430000000002</c:v>
                </c:pt>
                <c:pt idx="25">
                  <c:v>65.22954</c:v>
                </c:pt>
                <c:pt idx="26">
                  <c:v>59.586419999999997</c:v>
                </c:pt>
                <c:pt idx="27">
                  <c:v>70.442790000000002</c:v>
                </c:pt>
                <c:pt idx="28">
                  <c:v>74.143749999999997</c:v>
                </c:pt>
                <c:pt idx="29">
                  <c:v>70.28013</c:v>
                </c:pt>
                <c:pt idx="30">
                  <c:v>70.538610000000006</c:v>
                </c:pt>
                <c:pt idx="31">
                  <c:v>74.097009999999997</c:v>
                </c:pt>
                <c:pt idx="32">
                  <c:v>63.127789999999997</c:v>
                </c:pt>
                <c:pt idx="33">
                  <c:v>68.524389999999997</c:v>
                </c:pt>
                <c:pt idx="34">
                  <c:v>70.528649999999999</c:v>
                </c:pt>
                <c:pt idx="35">
                  <c:v>68.478570000000005</c:v>
                </c:pt>
                <c:pt idx="36">
                  <c:v>68.483519999999999</c:v>
                </c:pt>
                <c:pt idx="37">
                  <c:v>63.639220000000002</c:v>
                </c:pt>
                <c:pt idx="38">
                  <c:v>67.81268</c:v>
                </c:pt>
                <c:pt idx="39">
                  <c:v>75.165819999999997</c:v>
                </c:pt>
                <c:pt idx="40">
                  <c:v>74.011080000000007</c:v>
                </c:pt>
                <c:pt idx="41">
                  <c:v>83.892150000000001</c:v>
                </c:pt>
                <c:pt idx="42">
                  <c:v>65.684650000000005</c:v>
                </c:pt>
                <c:pt idx="43">
                  <c:v>71.898340000000005</c:v>
                </c:pt>
                <c:pt idx="44">
                  <c:v>75.388390000000001</c:v>
                </c:pt>
                <c:pt idx="45">
                  <c:v>68.166830000000004</c:v>
                </c:pt>
                <c:pt idx="46">
                  <c:v>64.133309999999994</c:v>
                </c:pt>
                <c:pt idx="47">
                  <c:v>49.995249999999999</c:v>
                </c:pt>
                <c:pt idx="48">
                  <c:v>60.302500000000002</c:v>
                </c:pt>
                <c:pt idx="49">
                  <c:v>62.001060000000003</c:v>
                </c:pt>
                <c:pt idx="50">
                  <c:v>55.499980000000001</c:v>
                </c:pt>
                <c:pt idx="51">
                  <c:v>61.113410000000002</c:v>
                </c:pt>
                <c:pt idx="52">
                  <c:v>68.047179999999997</c:v>
                </c:pt>
                <c:pt idx="53">
                  <c:v>76.035269999999997</c:v>
                </c:pt>
                <c:pt idx="54">
                  <c:v>71.433890000000005</c:v>
                </c:pt>
                <c:pt idx="55">
                  <c:v>74.091579999999993</c:v>
                </c:pt>
                <c:pt idx="56">
                  <c:v>69.085579999999993</c:v>
                </c:pt>
                <c:pt idx="57">
                  <c:v>58.312339999999999</c:v>
                </c:pt>
                <c:pt idx="58">
                  <c:v>66.541749999999993</c:v>
                </c:pt>
                <c:pt idx="59">
                  <c:v>62.046050000000001</c:v>
                </c:pt>
                <c:pt idx="60">
                  <c:v>57.897579999999998</c:v>
                </c:pt>
                <c:pt idx="61">
                  <c:v>66.724530000000001</c:v>
                </c:pt>
                <c:pt idx="62">
                  <c:v>54.192680000000003</c:v>
                </c:pt>
                <c:pt idx="63">
                  <c:v>68.828699999999998</c:v>
                </c:pt>
                <c:pt idx="64">
                  <c:v>72.661140000000003</c:v>
                </c:pt>
                <c:pt idx="65">
                  <c:v>70.640820000000005</c:v>
                </c:pt>
                <c:pt idx="66">
                  <c:v>57.744549999999997</c:v>
                </c:pt>
                <c:pt idx="67">
                  <c:v>67.745900000000006</c:v>
                </c:pt>
                <c:pt idx="68">
                  <c:v>64.792509999999993</c:v>
                </c:pt>
                <c:pt idx="69">
                  <c:v>66.484020000000001</c:v>
                </c:pt>
                <c:pt idx="70">
                  <c:v>71.999110000000002</c:v>
                </c:pt>
                <c:pt idx="71">
                  <c:v>68.256690000000006</c:v>
                </c:pt>
                <c:pt idx="72">
                  <c:v>59.094790000000003</c:v>
                </c:pt>
                <c:pt idx="73">
                  <c:v>53.057259999999999</c:v>
                </c:pt>
                <c:pt idx="74">
                  <c:v>63.572569999999999</c:v>
                </c:pt>
                <c:pt idx="75">
                  <c:v>61.800280000000001</c:v>
                </c:pt>
                <c:pt idx="76">
                  <c:v>63.339869999999998</c:v>
                </c:pt>
                <c:pt idx="77">
                  <c:v>61.310960000000001</c:v>
                </c:pt>
                <c:pt idx="78">
                  <c:v>62.528210000000001</c:v>
                </c:pt>
                <c:pt idx="79">
                  <c:v>59.428040000000003</c:v>
                </c:pt>
                <c:pt idx="80">
                  <c:v>60.785710000000002</c:v>
                </c:pt>
                <c:pt idx="81">
                  <c:v>49.179780000000001</c:v>
                </c:pt>
                <c:pt idx="82">
                  <c:v>54.471089999999997</c:v>
                </c:pt>
                <c:pt idx="83">
                  <c:v>63.557989999999997</c:v>
                </c:pt>
                <c:pt idx="84">
                  <c:v>48.288640000000001</c:v>
                </c:pt>
                <c:pt idx="85">
                  <c:v>59.477710000000002</c:v>
                </c:pt>
                <c:pt idx="86">
                  <c:v>42.579210000000003</c:v>
                </c:pt>
                <c:pt idx="87">
                  <c:v>50.980699999999999</c:v>
                </c:pt>
                <c:pt idx="88">
                  <c:v>39.876730000000002</c:v>
                </c:pt>
                <c:pt idx="89">
                  <c:v>58.345089999999999</c:v>
                </c:pt>
                <c:pt idx="90">
                  <c:v>44.569870000000002</c:v>
                </c:pt>
                <c:pt idx="91">
                  <c:v>35.208039999999997</c:v>
                </c:pt>
                <c:pt idx="92">
                  <c:v>45.462829999999997</c:v>
                </c:pt>
                <c:pt idx="93">
                  <c:v>47.740220000000001</c:v>
                </c:pt>
                <c:pt idx="94">
                  <c:v>44.139789999999998</c:v>
                </c:pt>
                <c:pt idx="95">
                  <c:v>47.015149999999998</c:v>
                </c:pt>
                <c:pt idx="96">
                  <c:v>50.990310000000001</c:v>
                </c:pt>
                <c:pt idx="97">
                  <c:v>31.910060000000001</c:v>
                </c:pt>
                <c:pt idx="98">
                  <c:v>42.528489999999998</c:v>
                </c:pt>
                <c:pt idx="99">
                  <c:v>48.154809999999998</c:v>
                </c:pt>
                <c:pt idx="100">
                  <c:v>52.799129999999998</c:v>
                </c:pt>
                <c:pt idx="101">
                  <c:v>42.740670000000001</c:v>
                </c:pt>
                <c:pt idx="102">
                  <c:v>35.806870000000004</c:v>
                </c:pt>
                <c:pt idx="103">
                  <c:v>37.277079999999998</c:v>
                </c:pt>
                <c:pt idx="104">
                  <c:v>48.577750000000002</c:v>
                </c:pt>
                <c:pt idx="105">
                  <c:v>44.577350000000003</c:v>
                </c:pt>
                <c:pt idx="106">
                  <c:v>44.110770000000002</c:v>
                </c:pt>
                <c:pt idx="107">
                  <c:v>59.175660000000001</c:v>
                </c:pt>
                <c:pt idx="108">
                  <c:v>58.37491</c:v>
                </c:pt>
                <c:pt idx="109">
                  <c:v>55.93976</c:v>
                </c:pt>
                <c:pt idx="110">
                  <c:v>57.036619999999999</c:v>
                </c:pt>
                <c:pt idx="111">
                  <c:v>61.709600000000002</c:v>
                </c:pt>
                <c:pt idx="112">
                  <c:v>55.276269999999997</c:v>
                </c:pt>
                <c:pt idx="113">
                  <c:v>71.531779999999998</c:v>
                </c:pt>
                <c:pt idx="114">
                  <c:v>65.840710000000001</c:v>
                </c:pt>
                <c:pt idx="115">
                  <c:v>54.194459999999999</c:v>
                </c:pt>
                <c:pt idx="116">
                  <c:v>57.652520000000003</c:v>
                </c:pt>
                <c:pt idx="117">
                  <c:v>50.925460000000001</c:v>
                </c:pt>
                <c:pt idx="118">
                  <c:v>47.130279999999999</c:v>
                </c:pt>
                <c:pt idx="119">
                  <c:v>58.634630000000001</c:v>
                </c:pt>
                <c:pt idx="120">
                  <c:v>38.903509999999997</c:v>
                </c:pt>
                <c:pt idx="121">
                  <c:v>36.357500000000002</c:v>
                </c:pt>
                <c:pt idx="122">
                  <c:v>56.416220000000003</c:v>
                </c:pt>
                <c:pt idx="123">
                  <c:v>57.642020000000002</c:v>
                </c:pt>
                <c:pt idx="124">
                  <c:v>53.71472</c:v>
                </c:pt>
                <c:pt idx="125">
                  <c:v>60.183079999999997</c:v>
                </c:pt>
                <c:pt idx="126">
                  <c:v>63.58728</c:v>
                </c:pt>
                <c:pt idx="127">
                  <c:v>73.322289999999995</c:v>
                </c:pt>
                <c:pt idx="128">
                  <c:v>48.739820000000002</c:v>
                </c:pt>
                <c:pt idx="129">
                  <c:v>60.3902</c:v>
                </c:pt>
                <c:pt idx="130">
                  <c:v>56.553890000000003</c:v>
                </c:pt>
                <c:pt idx="131">
                  <c:v>52.940939999999998</c:v>
                </c:pt>
                <c:pt idx="132">
                  <c:v>56.49288</c:v>
                </c:pt>
                <c:pt idx="133">
                  <c:v>62.231380000000001</c:v>
                </c:pt>
                <c:pt idx="134">
                  <c:v>60.920369999999998</c:v>
                </c:pt>
                <c:pt idx="135">
                  <c:v>64.310469999999995</c:v>
                </c:pt>
                <c:pt idx="136">
                  <c:v>22.50291</c:v>
                </c:pt>
                <c:pt idx="137">
                  <c:v>43.146909999999998</c:v>
                </c:pt>
              </c:numCache>
            </c:numRef>
          </c:val>
          <c:smooth val="0"/>
          <c:extLst>
            <c:ext xmlns:c16="http://schemas.microsoft.com/office/drawing/2014/chart" uri="{C3380CC4-5D6E-409C-BE32-E72D297353CC}">
              <c16:uniqueId val="{00000000-95BA-A04E-9998-AD3A87E00DF3}"/>
            </c:ext>
          </c:extLst>
        </c:ser>
        <c:ser>
          <c:idx val="1"/>
          <c:order val="1"/>
          <c:tx>
            <c:strRef>
              <c:f>'Figure 6'!$D$3</c:f>
              <c:strCache>
                <c:ptCount val="1"/>
                <c:pt idx="0">
                  <c:v>Emerging Equity</c:v>
                </c:pt>
              </c:strCache>
            </c:strRef>
          </c:tx>
          <c:spPr>
            <a:ln w="28575" cap="rnd">
              <a:solidFill>
                <a:schemeClr val="accent2"/>
              </a:solidFill>
              <a:round/>
            </a:ln>
            <a:effectLst/>
          </c:spPr>
          <c:marker>
            <c:symbol val="none"/>
          </c:marker>
          <c:cat>
            <c:numRef>
              <c:f>'Figure 6'!$B$4:$B$141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6'!$D$4:$D$141</c:f>
              <c:numCache>
                <c:formatCode>General</c:formatCode>
                <c:ptCount val="138"/>
                <c:pt idx="0">
                  <c:v>106.14001</c:v>
                </c:pt>
                <c:pt idx="1">
                  <c:v>92.980670000000003</c:v>
                </c:pt>
                <c:pt idx="2">
                  <c:v>93.568100000000001</c:v>
                </c:pt>
                <c:pt idx="3">
                  <c:v>95.88588</c:v>
                </c:pt>
                <c:pt idx="4">
                  <c:v>102.28225999999999</c:v>
                </c:pt>
                <c:pt idx="5">
                  <c:v>86.649199999999993</c:v>
                </c:pt>
                <c:pt idx="6">
                  <c:v>90.17304</c:v>
                </c:pt>
                <c:pt idx="7">
                  <c:v>69.086740000000006</c:v>
                </c:pt>
                <c:pt idx="8">
                  <c:v>77.179829999999995</c:v>
                </c:pt>
                <c:pt idx="9">
                  <c:v>80.560730000000007</c:v>
                </c:pt>
                <c:pt idx="10">
                  <c:v>78.105509999999995</c:v>
                </c:pt>
                <c:pt idx="11">
                  <c:v>90.360330000000005</c:v>
                </c:pt>
                <c:pt idx="12">
                  <c:v>80.209680000000006</c:v>
                </c:pt>
                <c:pt idx="13">
                  <c:v>70.629930000000002</c:v>
                </c:pt>
                <c:pt idx="14">
                  <c:v>77.096159999999998</c:v>
                </c:pt>
                <c:pt idx="15">
                  <c:v>80.759929999999997</c:v>
                </c:pt>
                <c:pt idx="16">
                  <c:v>89.156660000000002</c:v>
                </c:pt>
                <c:pt idx="17">
                  <c:v>92.917360000000002</c:v>
                </c:pt>
                <c:pt idx="18">
                  <c:v>78.443370000000002</c:v>
                </c:pt>
                <c:pt idx="19">
                  <c:v>84.522369999999995</c:v>
                </c:pt>
                <c:pt idx="20">
                  <c:v>80.415549999999996</c:v>
                </c:pt>
                <c:pt idx="21">
                  <c:v>80.100219999999993</c:v>
                </c:pt>
                <c:pt idx="22">
                  <c:v>81.9786</c:v>
                </c:pt>
                <c:pt idx="23">
                  <c:v>91.313940000000002</c:v>
                </c:pt>
                <c:pt idx="24">
                  <c:v>80.252020000000002</c:v>
                </c:pt>
                <c:pt idx="25">
                  <c:v>85.542559999999995</c:v>
                </c:pt>
                <c:pt idx="26">
                  <c:v>84.184420000000003</c:v>
                </c:pt>
                <c:pt idx="27">
                  <c:v>85.91704</c:v>
                </c:pt>
                <c:pt idx="28">
                  <c:v>84.060550000000006</c:v>
                </c:pt>
                <c:pt idx="29">
                  <c:v>91.067359999999994</c:v>
                </c:pt>
                <c:pt idx="30">
                  <c:v>80.764179999999996</c:v>
                </c:pt>
                <c:pt idx="31">
                  <c:v>85.958870000000005</c:v>
                </c:pt>
                <c:pt idx="32">
                  <c:v>86.202910000000003</c:v>
                </c:pt>
                <c:pt idx="33">
                  <c:v>86.684399999999997</c:v>
                </c:pt>
                <c:pt idx="34">
                  <c:v>91.391930000000002</c:v>
                </c:pt>
                <c:pt idx="35">
                  <c:v>85.391120000000001</c:v>
                </c:pt>
                <c:pt idx="36">
                  <c:v>81.378990000000002</c:v>
                </c:pt>
                <c:pt idx="37">
                  <c:v>83.981870000000001</c:v>
                </c:pt>
                <c:pt idx="38">
                  <c:v>92.40025</c:v>
                </c:pt>
                <c:pt idx="39">
                  <c:v>94.749669999999995</c:v>
                </c:pt>
                <c:pt idx="40">
                  <c:v>86.658090000000001</c:v>
                </c:pt>
                <c:pt idx="41">
                  <c:v>95.691820000000007</c:v>
                </c:pt>
                <c:pt idx="42">
                  <c:v>88.640789999999996</c:v>
                </c:pt>
                <c:pt idx="43">
                  <c:v>87.543220000000005</c:v>
                </c:pt>
                <c:pt idx="44">
                  <c:v>91.41301</c:v>
                </c:pt>
                <c:pt idx="45">
                  <c:v>90.093209999999999</c:v>
                </c:pt>
                <c:pt idx="46">
                  <c:v>88.315470000000005</c:v>
                </c:pt>
                <c:pt idx="47">
                  <c:v>77.407359999999997</c:v>
                </c:pt>
                <c:pt idx="48">
                  <c:v>80.591859999999997</c:v>
                </c:pt>
                <c:pt idx="49">
                  <c:v>83.441079999999999</c:v>
                </c:pt>
                <c:pt idx="50">
                  <c:v>75.921700000000001</c:v>
                </c:pt>
                <c:pt idx="51">
                  <c:v>83.412970000000001</c:v>
                </c:pt>
                <c:pt idx="52">
                  <c:v>81.432360000000003</c:v>
                </c:pt>
                <c:pt idx="53">
                  <c:v>89.169489999999996</c:v>
                </c:pt>
                <c:pt idx="54">
                  <c:v>85.927589999999995</c:v>
                </c:pt>
                <c:pt idx="55">
                  <c:v>84.126440000000002</c:v>
                </c:pt>
                <c:pt idx="56">
                  <c:v>84.806349999999995</c:v>
                </c:pt>
                <c:pt idx="57">
                  <c:v>76.441839999999999</c:v>
                </c:pt>
                <c:pt idx="58">
                  <c:v>88.498919999999998</c:v>
                </c:pt>
                <c:pt idx="59">
                  <c:v>82.019090000000006</c:v>
                </c:pt>
                <c:pt idx="60">
                  <c:v>89.468180000000004</c:v>
                </c:pt>
                <c:pt idx="61">
                  <c:v>88.790149999999997</c:v>
                </c:pt>
                <c:pt idx="62">
                  <c:v>84.050280000000001</c:v>
                </c:pt>
                <c:pt idx="63">
                  <c:v>86.440889999999996</c:v>
                </c:pt>
                <c:pt idx="64">
                  <c:v>87.403809999999993</c:v>
                </c:pt>
                <c:pt idx="65">
                  <c:v>87.555949999999996</c:v>
                </c:pt>
                <c:pt idx="66">
                  <c:v>79.447059999999993</c:v>
                </c:pt>
                <c:pt idx="67">
                  <c:v>89.028580000000005</c:v>
                </c:pt>
                <c:pt idx="68">
                  <c:v>83.335530000000006</c:v>
                </c:pt>
                <c:pt idx="69">
                  <c:v>80.678439999999995</c:v>
                </c:pt>
                <c:pt idx="70">
                  <c:v>85.487799999999993</c:v>
                </c:pt>
                <c:pt idx="71">
                  <c:v>83.509770000000003</c:v>
                </c:pt>
                <c:pt idx="72">
                  <c:v>84.854330000000004</c:v>
                </c:pt>
                <c:pt idx="73">
                  <c:v>81.250780000000006</c:v>
                </c:pt>
                <c:pt idx="74">
                  <c:v>87.563230000000004</c:v>
                </c:pt>
                <c:pt idx="75">
                  <c:v>84.737449999999995</c:v>
                </c:pt>
                <c:pt idx="76">
                  <c:v>80.585980000000006</c:v>
                </c:pt>
                <c:pt idx="77">
                  <c:v>88.408420000000007</c:v>
                </c:pt>
                <c:pt idx="78">
                  <c:v>84.524720000000002</c:v>
                </c:pt>
                <c:pt idx="79">
                  <c:v>87.436250000000001</c:v>
                </c:pt>
                <c:pt idx="80">
                  <c:v>86.976389999999995</c:v>
                </c:pt>
                <c:pt idx="81">
                  <c:v>75.491709999999998</c:v>
                </c:pt>
                <c:pt idx="82">
                  <c:v>79.140690000000006</c:v>
                </c:pt>
                <c:pt idx="83">
                  <c:v>86.620559999999998</c:v>
                </c:pt>
                <c:pt idx="84">
                  <c:v>77.192089999999993</c:v>
                </c:pt>
                <c:pt idx="85">
                  <c:v>83.554239999999993</c:v>
                </c:pt>
                <c:pt idx="86">
                  <c:v>70.647329999999997</c:v>
                </c:pt>
                <c:pt idx="87">
                  <c:v>78.623149999999995</c:v>
                </c:pt>
                <c:pt idx="88">
                  <c:v>71.201490000000007</c:v>
                </c:pt>
                <c:pt idx="89">
                  <c:v>81.286140000000003</c:v>
                </c:pt>
                <c:pt idx="90">
                  <c:v>71.175380000000004</c:v>
                </c:pt>
                <c:pt idx="91">
                  <c:v>63.05621</c:v>
                </c:pt>
                <c:pt idx="92">
                  <c:v>71.759799999999998</c:v>
                </c:pt>
                <c:pt idx="93">
                  <c:v>76.134960000000007</c:v>
                </c:pt>
                <c:pt idx="94">
                  <c:v>73.920400000000001</c:v>
                </c:pt>
                <c:pt idx="95">
                  <c:v>77.313730000000007</c:v>
                </c:pt>
                <c:pt idx="96">
                  <c:v>75.090059999999994</c:v>
                </c:pt>
                <c:pt idx="97">
                  <c:v>64.625349999999997</c:v>
                </c:pt>
                <c:pt idx="98">
                  <c:v>74.221299999999999</c:v>
                </c:pt>
                <c:pt idx="99">
                  <c:v>76.164510000000007</c:v>
                </c:pt>
                <c:pt idx="100">
                  <c:v>82.194479999999999</c:v>
                </c:pt>
                <c:pt idx="101">
                  <c:v>78.331270000000004</c:v>
                </c:pt>
                <c:pt idx="102">
                  <c:v>69.905600000000007</c:v>
                </c:pt>
                <c:pt idx="103">
                  <c:v>71.475560000000002</c:v>
                </c:pt>
                <c:pt idx="104">
                  <c:v>75.672129999999996</c:v>
                </c:pt>
                <c:pt idx="105">
                  <c:v>77.323319999999995</c:v>
                </c:pt>
                <c:pt idx="106">
                  <c:v>74.579909999999998</c:v>
                </c:pt>
                <c:pt idx="107">
                  <c:v>91.455269999999999</c:v>
                </c:pt>
                <c:pt idx="108">
                  <c:v>83.982029999999995</c:v>
                </c:pt>
                <c:pt idx="109">
                  <c:v>82.302570000000003</c:v>
                </c:pt>
                <c:pt idx="110">
                  <c:v>78.438749999999999</c:v>
                </c:pt>
                <c:pt idx="111">
                  <c:v>86.343590000000006</c:v>
                </c:pt>
                <c:pt idx="112">
                  <c:v>84.209479999999999</c:v>
                </c:pt>
                <c:pt idx="113">
                  <c:v>91.996160000000003</c:v>
                </c:pt>
                <c:pt idx="114">
                  <c:v>89.02955</c:v>
                </c:pt>
                <c:pt idx="115">
                  <c:v>80.534700000000001</c:v>
                </c:pt>
                <c:pt idx="116">
                  <c:v>82.205669999999998</c:v>
                </c:pt>
                <c:pt idx="117">
                  <c:v>79.636920000000003</c:v>
                </c:pt>
                <c:pt idx="118">
                  <c:v>69.853039999999993</c:v>
                </c:pt>
                <c:pt idx="119">
                  <c:v>78.621129999999994</c:v>
                </c:pt>
                <c:pt idx="120">
                  <c:v>73.31474</c:v>
                </c:pt>
                <c:pt idx="121">
                  <c:v>75.635400000000004</c:v>
                </c:pt>
                <c:pt idx="122">
                  <c:v>80.132210000000001</c:v>
                </c:pt>
                <c:pt idx="123">
                  <c:v>82.305170000000004</c:v>
                </c:pt>
                <c:pt idx="124">
                  <c:v>80.7958</c:v>
                </c:pt>
                <c:pt idx="125">
                  <c:v>85.887420000000006</c:v>
                </c:pt>
                <c:pt idx="126">
                  <c:v>87.130709999999993</c:v>
                </c:pt>
                <c:pt idx="127">
                  <c:v>90.581149999999994</c:v>
                </c:pt>
                <c:pt idx="128">
                  <c:v>79.278620000000004</c:v>
                </c:pt>
                <c:pt idx="129">
                  <c:v>82.880489999999995</c:v>
                </c:pt>
                <c:pt idx="130">
                  <c:v>83.818290000000005</c:v>
                </c:pt>
                <c:pt idx="131">
                  <c:v>85.130219999999994</c:v>
                </c:pt>
                <c:pt idx="132">
                  <c:v>88.1447</c:v>
                </c:pt>
                <c:pt idx="133">
                  <c:v>87.105130000000003</c:v>
                </c:pt>
                <c:pt idx="134">
                  <c:v>86.703720000000004</c:v>
                </c:pt>
                <c:pt idx="135">
                  <c:v>91.352590000000006</c:v>
                </c:pt>
                <c:pt idx="136">
                  <c:v>50.829920000000001</c:v>
                </c:pt>
                <c:pt idx="137">
                  <c:v>75.300839999999994</c:v>
                </c:pt>
              </c:numCache>
            </c:numRef>
          </c:val>
          <c:smooth val="0"/>
          <c:extLst>
            <c:ext xmlns:c16="http://schemas.microsoft.com/office/drawing/2014/chart" uri="{C3380CC4-5D6E-409C-BE32-E72D297353CC}">
              <c16:uniqueId val="{00000001-95BA-A04E-9998-AD3A87E00DF3}"/>
            </c:ext>
          </c:extLst>
        </c:ser>
        <c:dLbls>
          <c:showLegendKey val="0"/>
          <c:showVal val="0"/>
          <c:showCatName val="0"/>
          <c:showSerName val="0"/>
          <c:showPercent val="0"/>
          <c:showBubbleSize val="0"/>
        </c:dLbls>
        <c:smooth val="0"/>
        <c:axId val="546975600"/>
        <c:axId val="579738384"/>
      </c:lineChart>
      <c:dateAx>
        <c:axId val="5469756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38384"/>
        <c:crosses val="autoZero"/>
        <c:auto val="1"/>
        <c:lblOffset val="100"/>
        <c:baseTimeUnit val="months"/>
      </c:dateAx>
      <c:valAx>
        <c:axId val="57973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97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6'!$N$3</c:f>
              <c:strCache>
                <c:ptCount val="1"/>
                <c:pt idx="0">
                  <c:v>Develoed Bond</c:v>
                </c:pt>
              </c:strCache>
            </c:strRef>
          </c:tx>
          <c:spPr>
            <a:ln w="28575" cap="rnd">
              <a:solidFill>
                <a:schemeClr val="accent1"/>
              </a:solidFill>
              <a:round/>
            </a:ln>
            <a:effectLst/>
          </c:spPr>
          <c:marker>
            <c:symbol val="none"/>
          </c:marker>
          <c:cat>
            <c:numRef>
              <c:f>'Figure 6'!$M$4:$M$141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6'!$N$4:$N$141</c:f>
              <c:numCache>
                <c:formatCode>General</c:formatCode>
                <c:ptCount val="138"/>
                <c:pt idx="0">
                  <c:v>56.38308</c:v>
                </c:pt>
                <c:pt idx="1">
                  <c:v>54.353900000000003</c:v>
                </c:pt>
                <c:pt idx="2">
                  <c:v>56.454239999999999</c:v>
                </c:pt>
                <c:pt idx="3">
                  <c:v>64.857740000000007</c:v>
                </c:pt>
                <c:pt idx="4">
                  <c:v>49.93759</c:v>
                </c:pt>
                <c:pt idx="5">
                  <c:v>52.972439999999999</c:v>
                </c:pt>
                <c:pt idx="6">
                  <c:v>60.383400000000002</c:v>
                </c:pt>
                <c:pt idx="7">
                  <c:v>53.24785</c:v>
                </c:pt>
                <c:pt idx="8">
                  <c:v>55.66677</c:v>
                </c:pt>
                <c:pt idx="9">
                  <c:v>52.698560000000001</c:v>
                </c:pt>
                <c:pt idx="10">
                  <c:v>38.991930000000004</c:v>
                </c:pt>
                <c:pt idx="11">
                  <c:v>41.398330000000001</c:v>
                </c:pt>
                <c:pt idx="12">
                  <c:v>41.712499999999999</c:v>
                </c:pt>
                <c:pt idx="13">
                  <c:v>32.810070000000003</c:v>
                </c:pt>
                <c:pt idx="14">
                  <c:v>27.192900000000002</c:v>
                </c:pt>
                <c:pt idx="15">
                  <c:v>60.723950000000002</c:v>
                </c:pt>
                <c:pt idx="16">
                  <c:v>54.330739999999999</c:v>
                </c:pt>
                <c:pt idx="17">
                  <c:v>58.30059</c:v>
                </c:pt>
                <c:pt idx="18">
                  <c:v>53.601080000000003</c:v>
                </c:pt>
                <c:pt idx="19">
                  <c:v>52.943660000000001</c:v>
                </c:pt>
                <c:pt idx="20">
                  <c:v>34.352649999999997</c:v>
                </c:pt>
                <c:pt idx="21">
                  <c:v>30.087319999999998</c:v>
                </c:pt>
                <c:pt idx="22">
                  <c:v>29.702279999999998</c:v>
                </c:pt>
                <c:pt idx="23">
                  <c:v>38.163510000000002</c:v>
                </c:pt>
                <c:pt idx="24">
                  <c:v>26.697949999999999</c:v>
                </c:pt>
                <c:pt idx="25">
                  <c:v>42.77223</c:v>
                </c:pt>
                <c:pt idx="26">
                  <c:v>37.514000000000003</c:v>
                </c:pt>
                <c:pt idx="27">
                  <c:v>46.15025</c:v>
                </c:pt>
                <c:pt idx="28">
                  <c:v>44.676720000000003</c:v>
                </c:pt>
                <c:pt idx="29">
                  <c:v>38.664020000000001</c:v>
                </c:pt>
                <c:pt idx="30">
                  <c:v>49.044440000000002</c:v>
                </c:pt>
                <c:pt idx="31">
                  <c:v>49.434420000000003</c:v>
                </c:pt>
                <c:pt idx="32">
                  <c:v>51.193199999999997</c:v>
                </c:pt>
                <c:pt idx="33">
                  <c:v>52.307049999999997</c:v>
                </c:pt>
                <c:pt idx="34">
                  <c:v>45.195900000000002</c:v>
                </c:pt>
                <c:pt idx="35">
                  <c:v>51.077379999999998</c:v>
                </c:pt>
                <c:pt idx="36">
                  <c:v>45.357930000000003</c:v>
                </c:pt>
                <c:pt idx="37">
                  <c:v>37.629069999999999</c:v>
                </c:pt>
                <c:pt idx="38">
                  <c:v>36.94088</c:v>
                </c:pt>
                <c:pt idx="39">
                  <c:v>50.840400000000002</c:v>
                </c:pt>
                <c:pt idx="40">
                  <c:v>49.43732</c:v>
                </c:pt>
                <c:pt idx="41">
                  <c:v>53.743769999999998</c:v>
                </c:pt>
                <c:pt idx="42">
                  <c:v>50.578749999999999</c:v>
                </c:pt>
                <c:pt idx="43">
                  <c:v>52.424930000000003</c:v>
                </c:pt>
                <c:pt idx="44">
                  <c:v>48.339790000000001</c:v>
                </c:pt>
                <c:pt idx="45">
                  <c:v>52.526780000000002</c:v>
                </c:pt>
                <c:pt idx="46">
                  <c:v>38.875590000000003</c:v>
                </c:pt>
                <c:pt idx="47">
                  <c:v>39.206510000000002</c:v>
                </c:pt>
                <c:pt idx="48">
                  <c:v>37.107900000000001</c:v>
                </c:pt>
                <c:pt idx="49">
                  <c:v>48.2254</c:v>
                </c:pt>
                <c:pt idx="50">
                  <c:v>47.256189999999997</c:v>
                </c:pt>
                <c:pt idx="51">
                  <c:v>32.793120000000002</c:v>
                </c:pt>
                <c:pt idx="52">
                  <c:v>42.044110000000003</c:v>
                </c:pt>
                <c:pt idx="53">
                  <c:v>50.03472</c:v>
                </c:pt>
                <c:pt idx="54">
                  <c:v>43.445749999999997</c:v>
                </c:pt>
                <c:pt idx="55">
                  <c:v>43.09</c:v>
                </c:pt>
                <c:pt idx="56">
                  <c:v>42.0169</c:v>
                </c:pt>
                <c:pt idx="57">
                  <c:v>36.423819999999999</c:v>
                </c:pt>
                <c:pt idx="58">
                  <c:v>30.726880000000001</c:v>
                </c:pt>
                <c:pt idx="59">
                  <c:v>36.613570000000003</c:v>
                </c:pt>
                <c:pt idx="60">
                  <c:v>25.858170000000001</c:v>
                </c:pt>
                <c:pt idx="61">
                  <c:v>34.689709999999998</c:v>
                </c:pt>
                <c:pt idx="62">
                  <c:v>32.801229999999997</c:v>
                </c:pt>
                <c:pt idx="63">
                  <c:v>35.062939999999998</c:v>
                </c:pt>
                <c:pt idx="64">
                  <c:v>35.809460000000001</c:v>
                </c:pt>
                <c:pt idx="65">
                  <c:v>29.82959</c:v>
                </c:pt>
                <c:pt idx="66">
                  <c:v>25.706520000000001</c:v>
                </c:pt>
                <c:pt idx="67">
                  <c:v>33.155349999999999</c:v>
                </c:pt>
                <c:pt idx="68">
                  <c:v>32.108879999999999</c:v>
                </c:pt>
                <c:pt idx="69">
                  <c:v>28.363430000000001</c:v>
                </c:pt>
                <c:pt idx="70">
                  <c:v>30.435569999999998</c:v>
                </c:pt>
                <c:pt idx="71">
                  <c:v>29.098559999999999</c:v>
                </c:pt>
                <c:pt idx="72">
                  <c:v>22.220140000000001</c:v>
                </c:pt>
                <c:pt idx="73">
                  <c:v>20.159469999999999</c:v>
                </c:pt>
                <c:pt idx="74">
                  <c:v>21.387160000000002</c:v>
                </c:pt>
                <c:pt idx="75">
                  <c:v>26.871729999999999</c:v>
                </c:pt>
                <c:pt idx="76">
                  <c:v>24.614660000000001</c:v>
                </c:pt>
                <c:pt idx="77">
                  <c:v>33.719410000000003</c:v>
                </c:pt>
                <c:pt idx="78">
                  <c:v>23.168869999999998</c:v>
                </c:pt>
                <c:pt idx="79">
                  <c:v>31.29842</c:v>
                </c:pt>
                <c:pt idx="80">
                  <c:v>30.31446</c:v>
                </c:pt>
                <c:pt idx="81">
                  <c:v>29.626840000000001</c:v>
                </c:pt>
                <c:pt idx="82">
                  <c:v>26.334620000000001</c:v>
                </c:pt>
                <c:pt idx="83">
                  <c:v>26.825949999999999</c:v>
                </c:pt>
                <c:pt idx="84">
                  <c:v>33.518949999999997</c:v>
                </c:pt>
                <c:pt idx="85">
                  <c:v>33.89723</c:v>
                </c:pt>
                <c:pt idx="86">
                  <c:v>29.490649999999999</c:v>
                </c:pt>
                <c:pt idx="87">
                  <c:v>25.843910000000001</c:v>
                </c:pt>
                <c:pt idx="88">
                  <c:v>35.53302</c:v>
                </c:pt>
                <c:pt idx="89">
                  <c:v>29.553270000000001</c:v>
                </c:pt>
                <c:pt idx="90">
                  <c:v>28.578440000000001</c:v>
                </c:pt>
                <c:pt idx="91">
                  <c:v>37.85642</c:v>
                </c:pt>
                <c:pt idx="92">
                  <c:v>33.166330000000002</c:v>
                </c:pt>
                <c:pt idx="93">
                  <c:v>32.58596</c:v>
                </c:pt>
                <c:pt idx="94">
                  <c:v>31.17868</c:v>
                </c:pt>
                <c:pt idx="95">
                  <c:v>34.11477</c:v>
                </c:pt>
                <c:pt idx="96">
                  <c:v>33.329859999999996</c:v>
                </c:pt>
                <c:pt idx="97">
                  <c:v>36.778700000000001</c:v>
                </c:pt>
                <c:pt idx="98">
                  <c:v>30.345610000000001</c:v>
                </c:pt>
                <c:pt idx="99">
                  <c:v>29.74137</c:v>
                </c:pt>
                <c:pt idx="100">
                  <c:v>39.038829999999997</c:v>
                </c:pt>
                <c:pt idx="101">
                  <c:v>34.441200000000002</c:v>
                </c:pt>
                <c:pt idx="102">
                  <c:v>63.531779999999998</c:v>
                </c:pt>
                <c:pt idx="103">
                  <c:v>46.980960000000003</c:v>
                </c:pt>
                <c:pt idx="104">
                  <c:v>40.796500000000002</c:v>
                </c:pt>
                <c:pt idx="105">
                  <c:v>48.661819999999999</c:v>
                </c:pt>
                <c:pt idx="106">
                  <c:v>44.273420000000002</c:v>
                </c:pt>
                <c:pt idx="107">
                  <c:v>55.06485</c:v>
                </c:pt>
                <c:pt idx="108">
                  <c:v>47.645820000000001</c:v>
                </c:pt>
                <c:pt idx="109">
                  <c:v>34.778550000000003</c:v>
                </c:pt>
                <c:pt idx="110">
                  <c:v>34.131129999999999</c:v>
                </c:pt>
                <c:pt idx="111">
                  <c:v>35.392800000000001</c:v>
                </c:pt>
                <c:pt idx="112">
                  <c:v>44.850239999999999</c:v>
                </c:pt>
                <c:pt idx="113">
                  <c:v>47.949100000000001</c:v>
                </c:pt>
                <c:pt idx="114">
                  <c:v>47.315350000000002</c:v>
                </c:pt>
                <c:pt idx="115">
                  <c:v>40.795560000000002</c:v>
                </c:pt>
                <c:pt idx="116">
                  <c:v>49.339309999999998</c:v>
                </c:pt>
                <c:pt idx="117">
                  <c:v>32.847490000000001</c:v>
                </c:pt>
                <c:pt idx="118">
                  <c:v>29.611149999999999</c:v>
                </c:pt>
                <c:pt idx="119">
                  <c:v>32.832500000000003</c:v>
                </c:pt>
                <c:pt idx="120">
                  <c:v>27.09947</c:v>
                </c:pt>
                <c:pt idx="121">
                  <c:v>27.658909999999999</c:v>
                </c:pt>
                <c:pt idx="122">
                  <c:v>32.453980000000001</c:v>
                </c:pt>
                <c:pt idx="123">
                  <c:v>27.459820000000001</c:v>
                </c:pt>
                <c:pt idx="124">
                  <c:v>25.063459999999999</c:v>
                </c:pt>
                <c:pt idx="125">
                  <c:v>34.92221</c:v>
                </c:pt>
                <c:pt idx="126">
                  <c:v>31.5703</c:v>
                </c:pt>
                <c:pt idx="127">
                  <c:v>40.014650000000003</c:v>
                </c:pt>
                <c:pt idx="128">
                  <c:v>42.301470000000002</c:v>
                </c:pt>
                <c:pt idx="129">
                  <c:v>41.969560000000001</c:v>
                </c:pt>
                <c:pt idx="130">
                  <c:v>43.386130000000001</c:v>
                </c:pt>
                <c:pt idx="131">
                  <c:v>55.686219999999999</c:v>
                </c:pt>
                <c:pt idx="132">
                  <c:v>60.321309999999997</c:v>
                </c:pt>
                <c:pt idx="133">
                  <c:v>51.782049999999998</c:v>
                </c:pt>
                <c:pt idx="134">
                  <c:v>48.375990000000002</c:v>
                </c:pt>
                <c:pt idx="135">
                  <c:v>38.882060000000003</c:v>
                </c:pt>
                <c:pt idx="136">
                  <c:v>18.739039999999999</c:v>
                </c:pt>
                <c:pt idx="137">
                  <c:v>50.981119999999997</c:v>
                </c:pt>
              </c:numCache>
            </c:numRef>
          </c:val>
          <c:smooth val="0"/>
          <c:extLst>
            <c:ext xmlns:c16="http://schemas.microsoft.com/office/drawing/2014/chart" uri="{C3380CC4-5D6E-409C-BE32-E72D297353CC}">
              <c16:uniqueId val="{00000000-4AE4-3744-98CC-04362BB75575}"/>
            </c:ext>
          </c:extLst>
        </c:ser>
        <c:ser>
          <c:idx val="1"/>
          <c:order val="1"/>
          <c:tx>
            <c:strRef>
              <c:f>'Figure 6'!$O$3</c:f>
              <c:strCache>
                <c:ptCount val="1"/>
                <c:pt idx="0">
                  <c:v>Emerging Bond</c:v>
                </c:pt>
              </c:strCache>
            </c:strRef>
          </c:tx>
          <c:spPr>
            <a:ln w="28575" cap="rnd">
              <a:solidFill>
                <a:schemeClr val="accent2"/>
              </a:solidFill>
              <a:round/>
            </a:ln>
            <a:effectLst/>
          </c:spPr>
          <c:marker>
            <c:symbol val="none"/>
          </c:marker>
          <c:cat>
            <c:numRef>
              <c:f>'Figure 6'!$M$4:$M$141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6'!$O$4:$O$141</c:f>
              <c:numCache>
                <c:formatCode>General</c:formatCode>
                <c:ptCount val="138"/>
                <c:pt idx="15">
                  <c:v>35.651890000000002</c:v>
                </c:pt>
                <c:pt idx="16">
                  <c:v>31.846969999999999</c:v>
                </c:pt>
                <c:pt idx="17">
                  <c:v>28.172070000000001</c:v>
                </c:pt>
                <c:pt idx="18">
                  <c:v>65.454250000000002</c:v>
                </c:pt>
                <c:pt idx="19">
                  <c:v>38.401850000000003</c:v>
                </c:pt>
                <c:pt idx="20">
                  <c:v>24.202559999999998</c:v>
                </c:pt>
                <c:pt idx="21">
                  <c:v>12.7576</c:v>
                </c:pt>
                <c:pt idx="22">
                  <c:v>38.596890000000002</c:v>
                </c:pt>
                <c:pt idx="23">
                  <c:v>58.921329999999998</c:v>
                </c:pt>
                <c:pt idx="24">
                  <c:v>28.784759999999999</c:v>
                </c:pt>
                <c:pt idx="25">
                  <c:v>51.205080000000002</c:v>
                </c:pt>
                <c:pt idx="26">
                  <c:v>55.7746</c:v>
                </c:pt>
                <c:pt idx="27">
                  <c:v>46.307110000000002</c:v>
                </c:pt>
                <c:pt idx="28">
                  <c:v>43.866810000000001</c:v>
                </c:pt>
                <c:pt idx="29">
                  <c:v>36.675870000000003</c:v>
                </c:pt>
                <c:pt idx="30">
                  <c:v>52.524410000000003</c:v>
                </c:pt>
                <c:pt idx="31">
                  <c:v>62.120139999999999</c:v>
                </c:pt>
                <c:pt idx="32">
                  <c:v>36.080689999999997</c:v>
                </c:pt>
                <c:pt idx="33">
                  <c:v>46.759309999999999</c:v>
                </c:pt>
                <c:pt idx="34">
                  <c:v>50.850380000000001</c:v>
                </c:pt>
                <c:pt idx="35">
                  <c:v>61.243189999999998</c:v>
                </c:pt>
                <c:pt idx="36">
                  <c:v>46.193860000000001</c:v>
                </c:pt>
                <c:pt idx="37">
                  <c:v>38.518090000000001</c:v>
                </c:pt>
                <c:pt idx="38">
                  <c:v>46.79074</c:v>
                </c:pt>
                <c:pt idx="39">
                  <c:v>58.111240000000002</c:v>
                </c:pt>
                <c:pt idx="40">
                  <c:v>56.008000000000003</c:v>
                </c:pt>
                <c:pt idx="41">
                  <c:v>61.438270000000003</c:v>
                </c:pt>
                <c:pt idx="42">
                  <c:v>58.852609999999999</c:v>
                </c:pt>
                <c:pt idx="43">
                  <c:v>59.820729999999998</c:v>
                </c:pt>
                <c:pt idx="44">
                  <c:v>48.657730000000001</c:v>
                </c:pt>
                <c:pt idx="45">
                  <c:v>45.00902</c:v>
                </c:pt>
                <c:pt idx="46">
                  <c:v>39.828670000000002</c:v>
                </c:pt>
                <c:pt idx="47">
                  <c:v>35.351790000000001</c:v>
                </c:pt>
                <c:pt idx="48">
                  <c:v>32.303240000000002</c:v>
                </c:pt>
                <c:pt idx="49">
                  <c:v>36.53895</c:v>
                </c:pt>
                <c:pt idx="50">
                  <c:v>39.256340000000002</c:v>
                </c:pt>
                <c:pt idx="51">
                  <c:v>27.66517</c:v>
                </c:pt>
                <c:pt idx="52">
                  <c:v>31.223710000000001</c:v>
                </c:pt>
                <c:pt idx="53">
                  <c:v>35.810940000000002</c:v>
                </c:pt>
                <c:pt idx="54">
                  <c:v>48.573970000000003</c:v>
                </c:pt>
                <c:pt idx="55">
                  <c:v>41.293370000000003</c:v>
                </c:pt>
                <c:pt idx="56">
                  <c:v>38.19162</c:v>
                </c:pt>
                <c:pt idx="57">
                  <c:v>35.803449999999998</c:v>
                </c:pt>
                <c:pt idx="58">
                  <c:v>25.020060000000001</c:v>
                </c:pt>
                <c:pt idx="59">
                  <c:v>27.56043</c:v>
                </c:pt>
                <c:pt idx="60">
                  <c:v>24.7837</c:v>
                </c:pt>
                <c:pt idx="61">
                  <c:v>28.722799999999999</c:v>
                </c:pt>
                <c:pt idx="62">
                  <c:v>23.99183</c:v>
                </c:pt>
                <c:pt idx="63">
                  <c:v>35.912300000000002</c:v>
                </c:pt>
                <c:pt idx="64">
                  <c:v>37.659709999999997</c:v>
                </c:pt>
                <c:pt idx="65">
                  <c:v>31.126809999999999</c:v>
                </c:pt>
                <c:pt idx="66">
                  <c:v>40.400799999999997</c:v>
                </c:pt>
                <c:pt idx="67">
                  <c:v>33.117959999999997</c:v>
                </c:pt>
                <c:pt idx="68">
                  <c:v>24.489039999999999</c:v>
                </c:pt>
                <c:pt idx="69">
                  <c:v>21.347999999999999</c:v>
                </c:pt>
                <c:pt idx="70">
                  <c:v>21.92502</c:v>
                </c:pt>
                <c:pt idx="71">
                  <c:v>20.44867</c:v>
                </c:pt>
                <c:pt idx="72">
                  <c:v>12.49522</c:v>
                </c:pt>
                <c:pt idx="73">
                  <c:v>13.97946</c:v>
                </c:pt>
                <c:pt idx="74">
                  <c:v>14.08793</c:v>
                </c:pt>
                <c:pt idx="75">
                  <c:v>19.00498</c:v>
                </c:pt>
                <c:pt idx="76">
                  <c:v>20.95194</c:v>
                </c:pt>
                <c:pt idx="77">
                  <c:v>31.331779999999998</c:v>
                </c:pt>
                <c:pt idx="78">
                  <c:v>13.05123</c:v>
                </c:pt>
                <c:pt idx="79">
                  <c:v>27.248249999999999</c:v>
                </c:pt>
                <c:pt idx="80">
                  <c:v>32.676139999999997</c:v>
                </c:pt>
                <c:pt idx="81">
                  <c:v>30.466449999999998</c:v>
                </c:pt>
                <c:pt idx="82">
                  <c:v>29.05857</c:v>
                </c:pt>
                <c:pt idx="83">
                  <c:v>30.612089999999998</c:v>
                </c:pt>
                <c:pt idx="84">
                  <c:v>32.866340000000001</c:v>
                </c:pt>
                <c:pt idx="85">
                  <c:v>33.013060000000003</c:v>
                </c:pt>
                <c:pt idx="86">
                  <c:v>33.42877</c:v>
                </c:pt>
                <c:pt idx="87">
                  <c:v>46.011629999999997</c:v>
                </c:pt>
                <c:pt idx="88">
                  <c:v>47.123699999999999</c:v>
                </c:pt>
                <c:pt idx="89">
                  <c:v>51.863340000000001</c:v>
                </c:pt>
                <c:pt idx="90">
                  <c:v>47.591830000000002</c:v>
                </c:pt>
                <c:pt idx="91">
                  <c:v>50.161029999999997</c:v>
                </c:pt>
                <c:pt idx="92">
                  <c:v>45.5321</c:v>
                </c:pt>
                <c:pt idx="93">
                  <c:v>45.488840000000003</c:v>
                </c:pt>
                <c:pt idx="94">
                  <c:v>53.716659999999997</c:v>
                </c:pt>
                <c:pt idx="95">
                  <c:v>42.92991</c:v>
                </c:pt>
                <c:pt idx="96">
                  <c:v>41.052849999999999</c:v>
                </c:pt>
                <c:pt idx="97">
                  <c:v>48.487630000000003</c:v>
                </c:pt>
                <c:pt idx="98">
                  <c:v>40.401600000000002</c:v>
                </c:pt>
                <c:pt idx="99">
                  <c:v>42.224800000000002</c:v>
                </c:pt>
                <c:pt idx="100">
                  <c:v>59.244160000000001</c:v>
                </c:pt>
                <c:pt idx="101">
                  <c:v>45.052190000000003</c:v>
                </c:pt>
                <c:pt idx="102">
                  <c:v>61.377839999999999</c:v>
                </c:pt>
                <c:pt idx="103">
                  <c:v>42.434660000000001</c:v>
                </c:pt>
                <c:pt idx="104">
                  <c:v>46.5929</c:v>
                </c:pt>
                <c:pt idx="105">
                  <c:v>50.751750000000001</c:v>
                </c:pt>
                <c:pt idx="106">
                  <c:v>48.156820000000003</c:v>
                </c:pt>
                <c:pt idx="107">
                  <c:v>55.912379999999999</c:v>
                </c:pt>
                <c:pt idx="108">
                  <c:v>54.139319999999998</c:v>
                </c:pt>
                <c:pt idx="109">
                  <c:v>42.089199999999998</c:v>
                </c:pt>
                <c:pt idx="110">
                  <c:v>46.469720000000002</c:v>
                </c:pt>
                <c:pt idx="111">
                  <c:v>55.330010000000001</c:v>
                </c:pt>
                <c:pt idx="112">
                  <c:v>49.701720000000002</c:v>
                </c:pt>
                <c:pt idx="113">
                  <c:v>55.862569999999998</c:v>
                </c:pt>
                <c:pt idx="114">
                  <c:v>49.20711</c:v>
                </c:pt>
                <c:pt idx="115">
                  <c:v>44.29325</c:v>
                </c:pt>
                <c:pt idx="116">
                  <c:v>49.839170000000003</c:v>
                </c:pt>
                <c:pt idx="117">
                  <c:v>48.927419999999998</c:v>
                </c:pt>
                <c:pt idx="118">
                  <c:v>44.486339999999998</c:v>
                </c:pt>
                <c:pt idx="119">
                  <c:v>44.630119999999998</c:v>
                </c:pt>
                <c:pt idx="120">
                  <c:v>36.327379999999998</c:v>
                </c:pt>
                <c:pt idx="121">
                  <c:v>40.718670000000003</c:v>
                </c:pt>
                <c:pt idx="122">
                  <c:v>48.045740000000002</c:v>
                </c:pt>
                <c:pt idx="123">
                  <c:v>41.827240000000003</c:v>
                </c:pt>
                <c:pt idx="124">
                  <c:v>47.807180000000002</c:v>
                </c:pt>
                <c:pt idx="125">
                  <c:v>55.064570000000003</c:v>
                </c:pt>
                <c:pt idx="126">
                  <c:v>56.847079999999998</c:v>
                </c:pt>
                <c:pt idx="127">
                  <c:v>69.324730000000002</c:v>
                </c:pt>
                <c:pt idx="128">
                  <c:v>58.288440000000001</c:v>
                </c:pt>
                <c:pt idx="129">
                  <c:v>52.649830000000001</c:v>
                </c:pt>
                <c:pt idx="130">
                  <c:v>54.067700000000002</c:v>
                </c:pt>
                <c:pt idx="131">
                  <c:v>68.708529999999996</c:v>
                </c:pt>
                <c:pt idx="132">
                  <c:v>77.091449999999995</c:v>
                </c:pt>
                <c:pt idx="133">
                  <c:v>65.640720000000002</c:v>
                </c:pt>
                <c:pt idx="134">
                  <c:v>62.932259999999999</c:v>
                </c:pt>
                <c:pt idx="135">
                  <c:v>58.348350000000003</c:v>
                </c:pt>
                <c:pt idx="136">
                  <c:v>33.258429999999997</c:v>
                </c:pt>
                <c:pt idx="137">
                  <c:v>59.747999999999998</c:v>
                </c:pt>
              </c:numCache>
            </c:numRef>
          </c:val>
          <c:smooth val="0"/>
          <c:extLst>
            <c:ext xmlns:c16="http://schemas.microsoft.com/office/drawing/2014/chart" uri="{C3380CC4-5D6E-409C-BE32-E72D297353CC}">
              <c16:uniqueId val="{00000001-4AE4-3744-98CC-04362BB75575}"/>
            </c:ext>
          </c:extLst>
        </c:ser>
        <c:dLbls>
          <c:showLegendKey val="0"/>
          <c:showVal val="0"/>
          <c:showCatName val="0"/>
          <c:showSerName val="0"/>
          <c:showPercent val="0"/>
          <c:showBubbleSize val="0"/>
        </c:dLbls>
        <c:smooth val="0"/>
        <c:axId val="546975600"/>
        <c:axId val="579738384"/>
      </c:lineChart>
      <c:dateAx>
        <c:axId val="5469756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38384"/>
        <c:crosses val="autoZero"/>
        <c:auto val="1"/>
        <c:lblOffset val="100"/>
        <c:baseTimeUnit val="months"/>
      </c:dateAx>
      <c:valAx>
        <c:axId val="57973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97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'Figure 6'!$Y$3</c:f>
              <c:strCache>
                <c:ptCount val="1"/>
                <c:pt idx="0">
                  <c:v>Develoed REIT</c:v>
                </c:pt>
              </c:strCache>
            </c:strRef>
          </c:tx>
          <c:spPr>
            <a:ln w="28575" cap="rnd">
              <a:solidFill>
                <a:schemeClr val="accent1"/>
              </a:solidFill>
              <a:round/>
            </a:ln>
            <a:effectLst/>
          </c:spPr>
          <c:marker>
            <c:symbol val="none"/>
          </c:marker>
          <c:cat>
            <c:numRef>
              <c:f>'Figure 6'!$X$4:$X$141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6'!$Y$4:$Y$141</c:f>
              <c:numCache>
                <c:formatCode>General</c:formatCode>
                <c:ptCount val="138"/>
                <c:pt idx="0">
                  <c:v>71.007409999999993</c:v>
                </c:pt>
                <c:pt idx="1">
                  <c:v>78.594059999999999</c:v>
                </c:pt>
                <c:pt idx="2">
                  <c:v>74.61636</c:v>
                </c:pt>
                <c:pt idx="3">
                  <c:v>91.868889999999993</c:v>
                </c:pt>
                <c:pt idx="4">
                  <c:v>77.107550000000003</c:v>
                </c:pt>
                <c:pt idx="5">
                  <c:v>79.252020000000002</c:v>
                </c:pt>
                <c:pt idx="6">
                  <c:v>86.114369999999994</c:v>
                </c:pt>
                <c:pt idx="7">
                  <c:v>39.662080000000003</c:v>
                </c:pt>
                <c:pt idx="8">
                  <c:v>69.719750000000005</c:v>
                </c:pt>
                <c:pt idx="9">
                  <c:v>83.588859999999997</c:v>
                </c:pt>
                <c:pt idx="10">
                  <c:v>63.41722</c:v>
                </c:pt>
                <c:pt idx="11">
                  <c:v>74.275469999999999</c:v>
                </c:pt>
                <c:pt idx="12">
                  <c:v>78.582380000000001</c:v>
                </c:pt>
                <c:pt idx="13">
                  <c:v>64.447860000000006</c:v>
                </c:pt>
                <c:pt idx="14">
                  <c:v>57.241680000000002</c:v>
                </c:pt>
                <c:pt idx="15">
                  <c:v>77.232060000000004</c:v>
                </c:pt>
                <c:pt idx="16">
                  <c:v>76.825410000000005</c:v>
                </c:pt>
                <c:pt idx="17">
                  <c:v>93.074969999999993</c:v>
                </c:pt>
                <c:pt idx="18">
                  <c:v>73.657529999999994</c:v>
                </c:pt>
                <c:pt idx="19">
                  <c:v>83.993780000000001</c:v>
                </c:pt>
                <c:pt idx="20">
                  <c:v>66.459720000000004</c:v>
                </c:pt>
                <c:pt idx="21">
                  <c:v>66.862499999999997</c:v>
                </c:pt>
                <c:pt idx="22">
                  <c:v>52.763170000000002</c:v>
                </c:pt>
                <c:pt idx="23">
                  <c:v>76.854129999999998</c:v>
                </c:pt>
                <c:pt idx="24">
                  <c:v>58.279710000000001</c:v>
                </c:pt>
                <c:pt idx="25">
                  <c:v>76.729839999999996</c:v>
                </c:pt>
                <c:pt idx="26">
                  <c:v>52.511679999999998</c:v>
                </c:pt>
                <c:pt idx="27">
                  <c:v>73.240690000000001</c:v>
                </c:pt>
                <c:pt idx="28">
                  <c:v>78.164820000000006</c:v>
                </c:pt>
                <c:pt idx="29">
                  <c:v>82.879300000000001</c:v>
                </c:pt>
                <c:pt idx="30">
                  <c:v>78.95975</c:v>
                </c:pt>
                <c:pt idx="31">
                  <c:v>81.010930000000002</c:v>
                </c:pt>
                <c:pt idx="32">
                  <c:v>75.59572</c:v>
                </c:pt>
                <c:pt idx="33">
                  <c:v>82.057159999999996</c:v>
                </c:pt>
                <c:pt idx="34">
                  <c:v>74.633200000000002</c:v>
                </c:pt>
                <c:pt idx="35">
                  <c:v>83.521180000000001</c:v>
                </c:pt>
                <c:pt idx="36">
                  <c:v>84.818420000000003</c:v>
                </c:pt>
                <c:pt idx="37">
                  <c:v>72.706050000000005</c:v>
                </c:pt>
                <c:pt idx="38">
                  <c:v>65.405640000000005</c:v>
                </c:pt>
                <c:pt idx="39">
                  <c:v>72.423569999999998</c:v>
                </c:pt>
                <c:pt idx="40">
                  <c:v>77.060969999999998</c:v>
                </c:pt>
                <c:pt idx="41">
                  <c:v>97.884289999999993</c:v>
                </c:pt>
                <c:pt idx="42">
                  <c:v>78.421279999999996</c:v>
                </c:pt>
                <c:pt idx="43">
                  <c:v>78.52337</c:v>
                </c:pt>
                <c:pt idx="44">
                  <c:v>86.640259999999998</c:v>
                </c:pt>
                <c:pt idx="45">
                  <c:v>82.634399999999999</c:v>
                </c:pt>
                <c:pt idx="46">
                  <c:v>74.702079999999995</c:v>
                </c:pt>
                <c:pt idx="47">
                  <c:v>67.110439999999997</c:v>
                </c:pt>
                <c:pt idx="48">
                  <c:v>73.102099999999993</c:v>
                </c:pt>
                <c:pt idx="49">
                  <c:v>80.000450000000001</c:v>
                </c:pt>
                <c:pt idx="50">
                  <c:v>78.555689999999998</c:v>
                </c:pt>
                <c:pt idx="51">
                  <c:v>66.316739999999996</c:v>
                </c:pt>
                <c:pt idx="52">
                  <c:v>82.03837</c:v>
                </c:pt>
                <c:pt idx="53">
                  <c:v>85.081109999999995</c:v>
                </c:pt>
                <c:pt idx="54">
                  <c:v>80.41422</c:v>
                </c:pt>
                <c:pt idx="55">
                  <c:v>92.364990000000006</c:v>
                </c:pt>
                <c:pt idx="56">
                  <c:v>87.629350000000002</c:v>
                </c:pt>
                <c:pt idx="57">
                  <c:v>76.106520000000003</c:v>
                </c:pt>
                <c:pt idx="58">
                  <c:v>73.058220000000006</c:v>
                </c:pt>
                <c:pt idx="59">
                  <c:v>81.405810000000002</c:v>
                </c:pt>
                <c:pt idx="60">
                  <c:v>74.507469999999998</c:v>
                </c:pt>
                <c:pt idx="61">
                  <c:v>74.398669999999996</c:v>
                </c:pt>
                <c:pt idx="62">
                  <c:v>61.124459999999999</c:v>
                </c:pt>
                <c:pt idx="63">
                  <c:v>89.118440000000007</c:v>
                </c:pt>
                <c:pt idx="64">
                  <c:v>84.592820000000003</c:v>
                </c:pt>
                <c:pt idx="65">
                  <c:v>83.756</c:v>
                </c:pt>
                <c:pt idx="66">
                  <c:v>68.889970000000005</c:v>
                </c:pt>
                <c:pt idx="67">
                  <c:v>80.754450000000006</c:v>
                </c:pt>
                <c:pt idx="68">
                  <c:v>83.521929999999998</c:v>
                </c:pt>
                <c:pt idx="69">
                  <c:v>78.050759999999997</c:v>
                </c:pt>
                <c:pt idx="70">
                  <c:v>76.144289999999998</c:v>
                </c:pt>
                <c:pt idx="71">
                  <c:v>74.247969999999995</c:v>
                </c:pt>
                <c:pt idx="72">
                  <c:v>61.848010000000002</c:v>
                </c:pt>
                <c:pt idx="73">
                  <c:v>57.889189999999999</c:v>
                </c:pt>
                <c:pt idx="74">
                  <c:v>71.050160000000005</c:v>
                </c:pt>
                <c:pt idx="75">
                  <c:v>78.594089999999994</c:v>
                </c:pt>
                <c:pt idx="76">
                  <c:v>74.68665</c:v>
                </c:pt>
                <c:pt idx="77">
                  <c:v>74.797929999999994</c:v>
                </c:pt>
                <c:pt idx="78">
                  <c:v>73.478359999999995</c:v>
                </c:pt>
                <c:pt idx="79">
                  <c:v>76.426050000000004</c:v>
                </c:pt>
                <c:pt idx="80">
                  <c:v>81.937039999999996</c:v>
                </c:pt>
                <c:pt idx="81">
                  <c:v>54.561360000000001</c:v>
                </c:pt>
                <c:pt idx="82">
                  <c:v>71.377799999999993</c:v>
                </c:pt>
                <c:pt idx="83">
                  <c:v>81.443619999999996</c:v>
                </c:pt>
                <c:pt idx="84">
                  <c:v>55.832230000000003</c:v>
                </c:pt>
                <c:pt idx="85">
                  <c:v>70.513689999999997</c:v>
                </c:pt>
                <c:pt idx="86">
                  <c:v>52.51388</c:v>
                </c:pt>
                <c:pt idx="87">
                  <c:v>53.119480000000003</c:v>
                </c:pt>
                <c:pt idx="88">
                  <c:v>48.980820000000001</c:v>
                </c:pt>
                <c:pt idx="89">
                  <c:v>60.174140000000001</c:v>
                </c:pt>
                <c:pt idx="90">
                  <c:v>53.135599999999997</c:v>
                </c:pt>
                <c:pt idx="91">
                  <c:v>46.959820000000001</c:v>
                </c:pt>
                <c:pt idx="92">
                  <c:v>55.490740000000002</c:v>
                </c:pt>
                <c:pt idx="93">
                  <c:v>58.271599999999999</c:v>
                </c:pt>
                <c:pt idx="94">
                  <c:v>59.942019999999999</c:v>
                </c:pt>
                <c:pt idx="95">
                  <c:v>48.428539999999998</c:v>
                </c:pt>
                <c:pt idx="96">
                  <c:v>63.593389999999999</c:v>
                </c:pt>
                <c:pt idx="97">
                  <c:v>39.300870000000003</c:v>
                </c:pt>
                <c:pt idx="98">
                  <c:v>54.883150000000001</c:v>
                </c:pt>
                <c:pt idx="99">
                  <c:v>61.750329999999998</c:v>
                </c:pt>
                <c:pt idx="100">
                  <c:v>59.246769999999998</c:v>
                </c:pt>
                <c:pt idx="101">
                  <c:v>53.950789999999998</c:v>
                </c:pt>
                <c:pt idx="102">
                  <c:v>44.071919999999999</c:v>
                </c:pt>
                <c:pt idx="103">
                  <c:v>42.623489999999997</c:v>
                </c:pt>
                <c:pt idx="104">
                  <c:v>57.685360000000003</c:v>
                </c:pt>
                <c:pt idx="105">
                  <c:v>55.484409999999997</c:v>
                </c:pt>
                <c:pt idx="106">
                  <c:v>64.860900000000001</c:v>
                </c:pt>
                <c:pt idx="107">
                  <c:v>68.347189999999998</c:v>
                </c:pt>
                <c:pt idx="108">
                  <c:v>67.497249999999994</c:v>
                </c:pt>
                <c:pt idx="109">
                  <c:v>59.405650000000001</c:v>
                </c:pt>
                <c:pt idx="110">
                  <c:v>60.525669999999998</c:v>
                </c:pt>
                <c:pt idx="111">
                  <c:v>65.655469999999994</c:v>
                </c:pt>
                <c:pt idx="112">
                  <c:v>64.896649999999994</c:v>
                </c:pt>
                <c:pt idx="113">
                  <c:v>77.387659999999997</c:v>
                </c:pt>
                <c:pt idx="114">
                  <c:v>77.068250000000006</c:v>
                </c:pt>
                <c:pt idx="115">
                  <c:v>65.429400000000001</c:v>
                </c:pt>
                <c:pt idx="116">
                  <c:v>63.730130000000003</c:v>
                </c:pt>
                <c:pt idx="117">
                  <c:v>60.108840000000001</c:v>
                </c:pt>
                <c:pt idx="118">
                  <c:v>59.430199999999999</c:v>
                </c:pt>
                <c:pt idx="119">
                  <c:v>56.816339999999997</c:v>
                </c:pt>
                <c:pt idx="120">
                  <c:v>49.590739999999997</c:v>
                </c:pt>
                <c:pt idx="121">
                  <c:v>38.418129999999998</c:v>
                </c:pt>
                <c:pt idx="122">
                  <c:v>57.509540000000001</c:v>
                </c:pt>
                <c:pt idx="123">
                  <c:v>53.781269999999999</c:v>
                </c:pt>
                <c:pt idx="124">
                  <c:v>58.440289999999997</c:v>
                </c:pt>
                <c:pt idx="125">
                  <c:v>70.773989999999998</c:v>
                </c:pt>
                <c:pt idx="126">
                  <c:v>61.497869999999999</c:v>
                </c:pt>
                <c:pt idx="127">
                  <c:v>74.259630000000001</c:v>
                </c:pt>
                <c:pt idx="128">
                  <c:v>57.181460000000001</c:v>
                </c:pt>
                <c:pt idx="129">
                  <c:v>63.445270000000001</c:v>
                </c:pt>
                <c:pt idx="130">
                  <c:v>61.728749999999998</c:v>
                </c:pt>
                <c:pt idx="131">
                  <c:v>65.388260000000002</c:v>
                </c:pt>
                <c:pt idx="132">
                  <c:v>71.342699999999994</c:v>
                </c:pt>
                <c:pt idx="133">
                  <c:v>68.992260000000002</c:v>
                </c:pt>
                <c:pt idx="134">
                  <c:v>68.467489999999998</c:v>
                </c:pt>
                <c:pt idx="135">
                  <c:v>71.646640000000005</c:v>
                </c:pt>
                <c:pt idx="136">
                  <c:v>29.745629999999998</c:v>
                </c:pt>
                <c:pt idx="137">
                  <c:v>47.231879999999997</c:v>
                </c:pt>
              </c:numCache>
            </c:numRef>
          </c:val>
          <c:smooth val="0"/>
          <c:extLst>
            <c:ext xmlns:c16="http://schemas.microsoft.com/office/drawing/2014/chart" uri="{C3380CC4-5D6E-409C-BE32-E72D297353CC}">
              <c16:uniqueId val="{00000000-4579-024C-901D-13E008A45C3D}"/>
            </c:ext>
          </c:extLst>
        </c:ser>
        <c:ser>
          <c:idx val="1"/>
          <c:order val="1"/>
          <c:tx>
            <c:strRef>
              <c:f>'Figure 6'!$Z$3</c:f>
              <c:strCache>
                <c:ptCount val="1"/>
                <c:pt idx="0">
                  <c:v>Emerging REIT</c:v>
                </c:pt>
              </c:strCache>
            </c:strRef>
          </c:tx>
          <c:spPr>
            <a:ln w="28575" cap="rnd">
              <a:solidFill>
                <a:schemeClr val="accent2"/>
              </a:solidFill>
              <a:round/>
            </a:ln>
            <a:effectLst/>
          </c:spPr>
          <c:marker>
            <c:symbol val="none"/>
          </c:marker>
          <c:cat>
            <c:numRef>
              <c:f>'Figure 6'!$X$4:$X$141</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'Figure 6'!$Z$4:$Z$141</c:f>
              <c:numCache>
                <c:formatCode>General</c:formatCode>
                <c:ptCount val="138"/>
                <c:pt idx="37">
                  <c:v>69.57123</c:v>
                </c:pt>
                <c:pt idx="38">
                  <c:v>44.387210000000003</c:v>
                </c:pt>
                <c:pt idx="39">
                  <c:v>76.508660000000006</c:v>
                </c:pt>
                <c:pt idx="40">
                  <c:v>55.658009999999997</c:v>
                </c:pt>
                <c:pt idx="41">
                  <c:v>63.841859999999997</c:v>
                </c:pt>
                <c:pt idx="42">
                  <c:v>72.826769999999996</c:v>
                </c:pt>
                <c:pt idx="43">
                  <c:v>56.214100000000002</c:v>
                </c:pt>
                <c:pt idx="44">
                  <c:v>69.972620000000006</c:v>
                </c:pt>
                <c:pt idx="45">
                  <c:v>80.177819999999997</c:v>
                </c:pt>
                <c:pt idx="46">
                  <c:v>50.260480000000001</c:v>
                </c:pt>
                <c:pt idx="47">
                  <c:v>75.103790000000004</c:v>
                </c:pt>
                <c:pt idx="48">
                  <c:v>64.343249999999998</c:v>
                </c:pt>
                <c:pt idx="49">
                  <c:v>78.985590000000002</c:v>
                </c:pt>
                <c:pt idx="50">
                  <c:v>64.916269999999997</c:v>
                </c:pt>
                <c:pt idx="51">
                  <c:v>79.634640000000005</c:v>
                </c:pt>
                <c:pt idx="52">
                  <c:v>80.877340000000004</c:v>
                </c:pt>
                <c:pt idx="53">
                  <c:v>66.366140000000001</c:v>
                </c:pt>
                <c:pt idx="54">
                  <c:v>60.07891</c:v>
                </c:pt>
                <c:pt idx="55">
                  <c:v>77.349429999999998</c:v>
                </c:pt>
                <c:pt idx="56">
                  <c:v>78.979399999999998</c:v>
                </c:pt>
                <c:pt idx="57">
                  <c:v>76.053309999999996</c:v>
                </c:pt>
                <c:pt idx="58">
                  <c:v>79.867959999999997</c:v>
                </c:pt>
                <c:pt idx="59">
                  <c:v>70.296289999999999</c:v>
                </c:pt>
                <c:pt idx="60">
                  <c:v>68.915360000000007</c:v>
                </c:pt>
                <c:pt idx="61">
                  <c:v>55.607430000000001</c:v>
                </c:pt>
                <c:pt idx="62">
                  <c:v>37.377929999999999</c:v>
                </c:pt>
                <c:pt idx="63">
                  <c:v>76.153270000000006</c:v>
                </c:pt>
                <c:pt idx="64">
                  <c:v>47.77093</c:v>
                </c:pt>
                <c:pt idx="65">
                  <c:v>51.071530000000003</c:v>
                </c:pt>
                <c:pt idx="66">
                  <c:v>27.162230000000001</c:v>
                </c:pt>
                <c:pt idx="67">
                  <c:v>90.014179999999996</c:v>
                </c:pt>
                <c:pt idx="68">
                  <c:v>66.680509999999998</c:v>
                </c:pt>
                <c:pt idx="69">
                  <c:v>74.338890000000006</c:v>
                </c:pt>
                <c:pt idx="70">
                  <c:v>43.380310000000001</c:v>
                </c:pt>
                <c:pt idx="71">
                  <c:v>59.390630000000002</c:v>
                </c:pt>
                <c:pt idx="72">
                  <c:v>45.09722</c:v>
                </c:pt>
                <c:pt idx="73">
                  <c:v>51.952269999999999</c:v>
                </c:pt>
                <c:pt idx="74">
                  <c:v>44.474499999999999</c:v>
                </c:pt>
                <c:pt idx="75">
                  <c:v>62.423079999999999</c:v>
                </c:pt>
                <c:pt idx="76">
                  <c:v>61.724310000000003</c:v>
                </c:pt>
                <c:pt idx="77">
                  <c:v>81.505219999999994</c:v>
                </c:pt>
                <c:pt idx="78">
                  <c:v>68.295019999999994</c:v>
                </c:pt>
                <c:pt idx="79">
                  <c:v>69.71969</c:v>
                </c:pt>
                <c:pt idx="80">
                  <c:v>74.011849999999995</c:v>
                </c:pt>
                <c:pt idx="81">
                  <c:v>60.056989999999999</c:v>
                </c:pt>
                <c:pt idx="82">
                  <c:v>85.725560000000002</c:v>
                </c:pt>
                <c:pt idx="83">
                  <c:v>89.607929999999996</c:v>
                </c:pt>
                <c:pt idx="84">
                  <c:v>66.858180000000004</c:v>
                </c:pt>
                <c:pt idx="85">
                  <c:v>72.429839999999999</c:v>
                </c:pt>
                <c:pt idx="86">
                  <c:v>34.467010000000002</c:v>
                </c:pt>
                <c:pt idx="87">
                  <c:v>52.465499999999999</c:v>
                </c:pt>
                <c:pt idx="88">
                  <c:v>41.713470000000001</c:v>
                </c:pt>
                <c:pt idx="89">
                  <c:v>51.915909999999997</c:v>
                </c:pt>
                <c:pt idx="90">
                  <c:v>59.152700000000003</c:v>
                </c:pt>
                <c:pt idx="91">
                  <c:v>26.41656</c:v>
                </c:pt>
                <c:pt idx="92">
                  <c:v>34.953249999999997</c:v>
                </c:pt>
                <c:pt idx="93">
                  <c:v>47.87124</c:v>
                </c:pt>
                <c:pt idx="94">
                  <c:v>50.500480000000003</c:v>
                </c:pt>
                <c:pt idx="95">
                  <c:v>41.937779999999997</c:v>
                </c:pt>
                <c:pt idx="96">
                  <c:v>45.814860000000003</c:v>
                </c:pt>
                <c:pt idx="97">
                  <c:v>35.210360000000001</c:v>
                </c:pt>
                <c:pt idx="98">
                  <c:v>34.545999999999999</c:v>
                </c:pt>
                <c:pt idx="99">
                  <c:v>44.926189999999998</c:v>
                </c:pt>
                <c:pt idx="100">
                  <c:v>44.884340000000002</c:v>
                </c:pt>
                <c:pt idx="101">
                  <c:v>40.034289999999999</c:v>
                </c:pt>
                <c:pt idx="102">
                  <c:v>43.426769999999998</c:v>
                </c:pt>
                <c:pt idx="103">
                  <c:v>38.597389999999997</c:v>
                </c:pt>
                <c:pt idx="104">
                  <c:v>52.244880000000002</c:v>
                </c:pt>
                <c:pt idx="105">
                  <c:v>53.500239999999998</c:v>
                </c:pt>
                <c:pt idx="106">
                  <c:v>44.739539999999998</c:v>
                </c:pt>
                <c:pt idx="107">
                  <c:v>58.982250000000001</c:v>
                </c:pt>
                <c:pt idx="108">
                  <c:v>66.341859999999997</c:v>
                </c:pt>
                <c:pt idx="109">
                  <c:v>52.908819999999999</c:v>
                </c:pt>
                <c:pt idx="110">
                  <c:v>63.658830000000002</c:v>
                </c:pt>
                <c:pt idx="111">
                  <c:v>70.067999999999998</c:v>
                </c:pt>
                <c:pt idx="112">
                  <c:v>73.949610000000007</c:v>
                </c:pt>
                <c:pt idx="113">
                  <c:v>60.685830000000003</c:v>
                </c:pt>
                <c:pt idx="114">
                  <c:v>82.754689999999997</c:v>
                </c:pt>
                <c:pt idx="115">
                  <c:v>48.546430000000001</c:v>
                </c:pt>
                <c:pt idx="116">
                  <c:v>52.94444</c:v>
                </c:pt>
                <c:pt idx="117">
                  <c:v>53.674109999999999</c:v>
                </c:pt>
                <c:pt idx="118">
                  <c:v>51.413550000000001</c:v>
                </c:pt>
                <c:pt idx="119">
                  <c:v>50.77937</c:v>
                </c:pt>
                <c:pt idx="120">
                  <c:v>33.798929999999999</c:v>
                </c:pt>
                <c:pt idx="121">
                  <c:v>34.714010000000002</c:v>
                </c:pt>
                <c:pt idx="122">
                  <c:v>49.723379999999999</c:v>
                </c:pt>
                <c:pt idx="123">
                  <c:v>40.055230000000002</c:v>
                </c:pt>
                <c:pt idx="124">
                  <c:v>62.211910000000003</c:v>
                </c:pt>
                <c:pt idx="125">
                  <c:v>57.318339999999999</c:v>
                </c:pt>
                <c:pt idx="126">
                  <c:v>64.556150000000002</c:v>
                </c:pt>
                <c:pt idx="127">
                  <c:v>73.485110000000006</c:v>
                </c:pt>
                <c:pt idx="128">
                  <c:v>45.612389999999998</c:v>
                </c:pt>
                <c:pt idx="129">
                  <c:v>63.213889999999999</c:v>
                </c:pt>
                <c:pt idx="130">
                  <c:v>51.771560000000001</c:v>
                </c:pt>
                <c:pt idx="131">
                  <c:v>74.874510000000001</c:v>
                </c:pt>
                <c:pt idx="132">
                  <c:v>65.637180000000001</c:v>
                </c:pt>
                <c:pt idx="133">
                  <c:v>71.654439999999994</c:v>
                </c:pt>
                <c:pt idx="134">
                  <c:v>76.409620000000004</c:v>
                </c:pt>
                <c:pt idx="135">
                  <c:v>76.221019999999996</c:v>
                </c:pt>
                <c:pt idx="136">
                  <c:v>19.318259999999999</c:v>
                </c:pt>
                <c:pt idx="137">
                  <c:v>41.320239999999998</c:v>
                </c:pt>
              </c:numCache>
            </c:numRef>
          </c:val>
          <c:smooth val="0"/>
          <c:extLst>
            <c:ext xmlns:c16="http://schemas.microsoft.com/office/drawing/2014/chart" uri="{C3380CC4-5D6E-409C-BE32-E72D297353CC}">
              <c16:uniqueId val="{00000001-4579-024C-901D-13E008A45C3D}"/>
            </c:ext>
          </c:extLst>
        </c:ser>
        <c:dLbls>
          <c:showLegendKey val="0"/>
          <c:showVal val="0"/>
          <c:showCatName val="0"/>
          <c:showSerName val="0"/>
          <c:showPercent val="0"/>
          <c:showBubbleSize val="0"/>
        </c:dLbls>
        <c:smooth val="0"/>
        <c:axId val="546975600"/>
        <c:axId val="579738384"/>
      </c:lineChart>
      <c:dateAx>
        <c:axId val="5469756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38384"/>
        <c:crosses val="autoZero"/>
        <c:auto val="1"/>
        <c:lblOffset val="100"/>
        <c:baseTimeUnit val="months"/>
      </c:dateAx>
      <c:valAx>
        <c:axId val="57973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97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val>
            <c:numRef>
              <c:f>'Appendix Fig 1'!$A$4:$AP$4</c:f>
              <c:numCache>
                <c:formatCode>General</c:formatCode>
                <c:ptCount val="42"/>
                <c:pt idx="0">
                  <c:v>40.379510000000003</c:v>
                </c:pt>
                <c:pt idx="1">
                  <c:v>55.065829999999998</c:v>
                </c:pt>
                <c:pt idx="2">
                  <c:v>63.279420000000002</c:v>
                </c:pt>
                <c:pt idx="3">
                  <c:v>69.010199999999998</c:v>
                </c:pt>
                <c:pt idx="4">
                  <c:v>73.353369999999998</c:v>
                </c:pt>
                <c:pt idx="5">
                  <c:v>76.866730000000004</c:v>
                </c:pt>
                <c:pt idx="6">
                  <c:v>79.81644</c:v>
                </c:pt>
                <c:pt idx="7">
                  <c:v>82.315219999999997</c:v>
                </c:pt>
                <c:pt idx="8">
                  <c:v>84.475800000000007</c:v>
                </c:pt>
                <c:pt idx="9">
                  <c:v>86.360929999999996</c:v>
                </c:pt>
                <c:pt idx="10">
                  <c:v>88.000240000000005</c:v>
                </c:pt>
                <c:pt idx="11">
                  <c:v>89.430319999999995</c:v>
                </c:pt>
                <c:pt idx="12">
                  <c:v>90.693730000000002</c:v>
                </c:pt>
                <c:pt idx="13">
                  <c:v>91.811319999999995</c:v>
                </c:pt>
                <c:pt idx="14">
                  <c:v>92.791880000000006</c:v>
                </c:pt>
                <c:pt idx="15">
                  <c:v>93.672139999999999</c:v>
                </c:pt>
                <c:pt idx="16">
                  <c:v>94.449830000000006</c:v>
                </c:pt>
                <c:pt idx="17">
                  <c:v>95.144199999999998</c:v>
                </c:pt>
                <c:pt idx="18">
                  <c:v>95.764740000000003</c:v>
                </c:pt>
                <c:pt idx="19">
                  <c:v>96.314059999999998</c:v>
                </c:pt>
                <c:pt idx="20">
                  <c:v>96.804490000000001</c:v>
                </c:pt>
                <c:pt idx="21">
                  <c:v>97.239329999999995</c:v>
                </c:pt>
                <c:pt idx="22">
                  <c:v>97.62621</c:v>
                </c:pt>
                <c:pt idx="23">
                  <c:v>97.9666</c:v>
                </c:pt>
                <c:pt idx="24">
                  <c:v>98.267319999999998</c:v>
                </c:pt>
                <c:pt idx="25">
                  <c:v>98.533609999999996</c:v>
                </c:pt>
                <c:pt idx="26">
                  <c:v>98.765810000000002</c:v>
                </c:pt>
                <c:pt idx="27">
                  <c:v>98.969080000000005</c:v>
                </c:pt>
                <c:pt idx="28">
                  <c:v>99.146910000000005</c:v>
                </c:pt>
                <c:pt idx="29">
                  <c:v>99.302899999999994</c:v>
                </c:pt>
                <c:pt idx="30">
                  <c:v>99.438339999999997</c:v>
                </c:pt>
                <c:pt idx="31">
                  <c:v>99.553280000000001</c:v>
                </c:pt>
                <c:pt idx="32">
                  <c:v>99.652029999999996</c:v>
                </c:pt>
                <c:pt idx="33">
                  <c:v>99.734189999999998</c:v>
                </c:pt>
                <c:pt idx="34">
                  <c:v>99.803030000000007</c:v>
                </c:pt>
                <c:pt idx="35">
                  <c:v>99.858900000000006</c:v>
                </c:pt>
                <c:pt idx="36">
                  <c:v>99.904150000000001</c:v>
                </c:pt>
                <c:pt idx="37">
                  <c:v>99.940039999999996</c:v>
                </c:pt>
                <c:pt idx="38">
                  <c:v>99.966769999999997</c:v>
                </c:pt>
                <c:pt idx="39">
                  <c:v>99.98357</c:v>
                </c:pt>
                <c:pt idx="40">
                  <c:v>99.994330000000005</c:v>
                </c:pt>
                <c:pt idx="41">
                  <c:v>100</c:v>
                </c:pt>
              </c:numCache>
            </c:numRef>
          </c:val>
          <c:extLst>
            <c:ext xmlns:c16="http://schemas.microsoft.com/office/drawing/2014/chart" uri="{C3380CC4-5D6E-409C-BE32-E72D297353CC}">
              <c16:uniqueId val="{00000000-9460-834B-A836-3EDD41B262B6}"/>
            </c:ext>
          </c:extLst>
        </c:ser>
        <c:dLbls>
          <c:showLegendKey val="0"/>
          <c:showVal val="0"/>
          <c:showCatName val="0"/>
          <c:showSerName val="0"/>
          <c:showPercent val="0"/>
          <c:showBubbleSize val="0"/>
        </c:dLbls>
        <c:gapWidth val="219"/>
        <c:overlap val="-27"/>
        <c:axId val="736740543"/>
        <c:axId val="550829695"/>
      </c:barChart>
      <c:catAx>
        <c:axId val="736740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Eigenvalue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829695"/>
        <c:crosses val="autoZero"/>
        <c:auto val="1"/>
        <c:lblAlgn val="ctr"/>
        <c:lblOffset val="100"/>
        <c:noMultiLvlLbl val="0"/>
      </c:catAx>
      <c:valAx>
        <c:axId val="550829695"/>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100" b="0" i="0" baseline="0">
                    <a:effectLst/>
                  </a:rPr>
                  <a:t>Cumulative (%) Variance Explained</a:t>
                </a:r>
                <a:endParaRPr lang="en-US" sz="600">
                  <a:effectLst/>
                </a:endParaRP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7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'Appendix Fig 2'!$C$2</c:f>
              <c:strCache>
                <c:ptCount val="1"/>
                <c:pt idx="0">
                  <c:v>Eig 1</c:v>
                </c:pt>
              </c:strCache>
            </c:strRef>
          </c:tx>
          <c:spPr>
            <a:ln w="28575" cap="rnd">
              <a:solidFill>
                <a:schemeClr val="accent1"/>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2'!$C$3:$C$140</c:f>
              <c:numCache>
                <c:formatCode>General</c:formatCode>
                <c:ptCount val="138"/>
                <c:pt idx="0">
                  <c:v>24.296279999999999</c:v>
                </c:pt>
                <c:pt idx="1">
                  <c:v>20.975059999999999</c:v>
                </c:pt>
                <c:pt idx="2">
                  <c:v>18.731470000000002</c:v>
                </c:pt>
                <c:pt idx="3">
                  <c:v>29.298349999999999</c:v>
                </c:pt>
                <c:pt idx="4">
                  <c:v>28.885760000000001</c:v>
                </c:pt>
                <c:pt idx="5">
                  <c:v>55.454050000000002</c:v>
                </c:pt>
                <c:pt idx="6">
                  <c:v>43.468150000000001</c:v>
                </c:pt>
                <c:pt idx="7">
                  <c:v>44.307479999999998</c:v>
                </c:pt>
                <c:pt idx="8">
                  <c:v>34.820270000000001</c:v>
                </c:pt>
                <c:pt idx="9">
                  <c:v>21.653040000000001</c:v>
                </c:pt>
                <c:pt idx="10">
                  <c:v>25.990729999999999</c:v>
                </c:pt>
                <c:pt idx="11">
                  <c:v>27.98085</c:v>
                </c:pt>
                <c:pt idx="12">
                  <c:v>35.191040000000001</c:v>
                </c:pt>
                <c:pt idx="13">
                  <c:v>38.015270000000001</c:v>
                </c:pt>
                <c:pt idx="14">
                  <c:v>54.188450000000003</c:v>
                </c:pt>
                <c:pt idx="15">
                  <c:v>45.551909999999999</c:v>
                </c:pt>
                <c:pt idx="16">
                  <c:v>54.945439999999998</c:v>
                </c:pt>
                <c:pt idx="17">
                  <c:v>44.158720000000002</c:v>
                </c:pt>
                <c:pt idx="18">
                  <c:v>36.336210000000001</c:v>
                </c:pt>
                <c:pt idx="19">
                  <c:v>34.706699999999998</c:v>
                </c:pt>
                <c:pt idx="20">
                  <c:v>46.910550000000001</c:v>
                </c:pt>
                <c:pt idx="21">
                  <c:v>39.33587</c:v>
                </c:pt>
                <c:pt idx="22">
                  <c:v>56.078899999999997</c:v>
                </c:pt>
                <c:pt idx="23">
                  <c:v>38.856479999999998</c:v>
                </c:pt>
                <c:pt idx="24">
                  <c:v>39.053359999999998</c:v>
                </c:pt>
                <c:pt idx="25">
                  <c:v>38.436689999999999</c:v>
                </c:pt>
                <c:pt idx="26">
                  <c:v>32.01276</c:v>
                </c:pt>
                <c:pt idx="27">
                  <c:v>25.175630000000002</c:v>
                </c:pt>
                <c:pt idx="28">
                  <c:v>31.797519999999999</c:v>
                </c:pt>
                <c:pt idx="29">
                  <c:v>27.08961</c:v>
                </c:pt>
                <c:pt idx="30">
                  <c:v>30.199300000000001</c:v>
                </c:pt>
                <c:pt idx="31">
                  <c:v>29.58136</c:v>
                </c:pt>
                <c:pt idx="32">
                  <c:v>30.364139999999999</c:v>
                </c:pt>
                <c:pt idx="33">
                  <c:v>41.726959999999998</c:v>
                </c:pt>
                <c:pt idx="34">
                  <c:v>28.974399999999999</c:v>
                </c:pt>
                <c:pt idx="35">
                  <c:v>27.594069999999999</c:v>
                </c:pt>
                <c:pt idx="36">
                  <c:v>51.522379999999998</c:v>
                </c:pt>
                <c:pt idx="37">
                  <c:v>31.808299999999999</c:v>
                </c:pt>
                <c:pt idx="38">
                  <c:v>27.368549999999999</c:v>
                </c:pt>
                <c:pt idx="39">
                  <c:v>22.211120000000001</c:v>
                </c:pt>
                <c:pt idx="40">
                  <c:v>24.688210000000002</c:v>
                </c:pt>
                <c:pt idx="41">
                  <c:v>16.38645</c:v>
                </c:pt>
                <c:pt idx="42">
                  <c:v>30.00864</c:v>
                </c:pt>
                <c:pt idx="43">
                  <c:v>26.463750000000001</c:v>
                </c:pt>
                <c:pt idx="44">
                  <c:v>22.5398</c:v>
                </c:pt>
                <c:pt idx="45">
                  <c:v>28.16301</c:v>
                </c:pt>
                <c:pt idx="46">
                  <c:v>27.578479999999999</c:v>
                </c:pt>
                <c:pt idx="47">
                  <c:v>41.065629999999999</c:v>
                </c:pt>
                <c:pt idx="48">
                  <c:v>40.709229999999998</c:v>
                </c:pt>
                <c:pt idx="49">
                  <c:v>38.93741</c:v>
                </c:pt>
                <c:pt idx="50">
                  <c:v>36.162419999999997</c:v>
                </c:pt>
                <c:pt idx="51">
                  <c:v>31.322569999999999</c:v>
                </c:pt>
                <c:pt idx="52">
                  <c:v>36.182989999999997</c:v>
                </c:pt>
                <c:pt idx="53">
                  <c:v>21.49447</c:v>
                </c:pt>
                <c:pt idx="54">
                  <c:v>24.375399999999999</c:v>
                </c:pt>
                <c:pt idx="55">
                  <c:v>27.029589999999999</c:v>
                </c:pt>
                <c:pt idx="56">
                  <c:v>32.161459999999998</c:v>
                </c:pt>
                <c:pt idx="57">
                  <c:v>36.003390000000003</c:v>
                </c:pt>
                <c:pt idx="58">
                  <c:v>30.519559999999998</c:v>
                </c:pt>
                <c:pt idx="59">
                  <c:v>34.993360000000003</c:v>
                </c:pt>
                <c:pt idx="60">
                  <c:v>41.976860000000002</c:v>
                </c:pt>
                <c:pt idx="61">
                  <c:v>28.55294</c:v>
                </c:pt>
                <c:pt idx="62">
                  <c:v>38.832859999999997</c:v>
                </c:pt>
                <c:pt idx="63">
                  <c:v>29.68205</c:v>
                </c:pt>
                <c:pt idx="64">
                  <c:v>27.980250000000002</c:v>
                </c:pt>
                <c:pt idx="65">
                  <c:v>29.959479999999999</c:v>
                </c:pt>
                <c:pt idx="66">
                  <c:v>48.448680000000003</c:v>
                </c:pt>
                <c:pt idx="67">
                  <c:v>44.72974</c:v>
                </c:pt>
                <c:pt idx="68">
                  <c:v>43.06429</c:v>
                </c:pt>
                <c:pt idx="69">
                  <c:v>31.758299999999998</c:v>
                </c:pt>
                <c:pt idx="70">
                  <c:v>22.168109999999999</c:v>
                </c:pt>
                <c:pt idx="71">
                  <c:v>27.156479999999998</c:v>
                </c:pt>
                <c:pt idx="72">
                  <c:v>40.616430000000001</c:v>
                </c:pt>
                <c:pt idx="73">
                  <c:v>45.554470000000002</c:v>
                </c:pt>
                <c:pt idx="74">
                  <c:v>31.91114</c:v>
                </c:pt>
                <c:pt idx="75">
                  <c:v>35.290790000000001</c:v>
                </c:pt>
                <c:pt idx="76">
                  <c:v>40.57291</c:v>
                </c:pt>
                <c:pt idx="77">
                  <c:v>37.504600000000003</c:v>
                </c:pt>
                <c:pt idx="78">
                  <c:v>40.767769999999999</c:v>
                </c:pt>
                <c:pt idx="79">
                  <c:v>30.687940000000001</c:v>
                </c:pt>
                <c:pt idx="80">
                  <c:v>39.983550000000001</c:v>
                </c:pt>
                <c:pt idx="81">
                  <c:v>58.804569999999998</c:v>
                </c:pt>
                <c:pt idx="82">
                  <c:v>49.72598</c:v>
                </c:pt>
                <c:pt idx="83">
                  <c:v>32.587220000000002</c:v>
                </c:pt>
                <c:pt idx="84">
                  <c:v>56.523949999999999</c:v>
                </c:pt>
                <c:pt idx="85">
                  <c:v>41.671419999999998</c:v>
                </c:pt>
                <c:pt idx="86">
                  <c:v>58.446599999999997</c:v>
                </c:pt>
                <c:pt idx="87">
                  <c:v>47.217930000000003</c:v>
                </c:pt>
                <c:pt idx="88">
                  <c:v>50.851950000000002</c:v>
                </c:pt>
                <c:pt idx="89">
                  <c:v>33.4178</c:v>
                </c:pt>
                <c:pt idx="90">
                  <c:v>52.143520000000002</c:v>
                </c:pt>
                <c:pt idx="91">
                  <c:v>57.687579999999997</c:v>
                </c:pt>
                <c:pt idx="92">
                  <c:v>50.661630000000002</c:v>
                </c:pt>
                <c:pt idx="93">
                  <c:v>47.192749999999997</c:v>
                </c:pt>
                <c:pt idx="94">
                  <c:v>54.97034</c:v>
                </c:pt>
                <c:pt idx="95">
                  <c:v>58.039810000000003</c:v>
                </c:pt>
                <c:pt idx="96">
                  <c:v>53.191110000000002</c:v>
                </c:pt>
                <c:pt idx="97">
                  <c:v>70.484290000000001</c:v>
                </c:pt>
                <c:pt idx="98">
                  <c:v>56.821649999999998</c:v>
                </c:pt>
                <c:pt idx="99">
                  <c:v>56.694499999999998</c:v>
                </c:pt>
                <c:pt idx="100">
                  <c:v>45.83323</c:v>
                </c:pt>
                <c:pt idx="101">
                  <c:v>64.298559999999995</c:v>
                </c:pt>
                <c:pt idx="102">
                  <c:v>66.282870000000003</c:v>
                </c:pt>
                <c:pt idx="103">
                  <c:v>68.013779999999997</c:v>
                </c:pt>
                <c:pt idx="104">
                  <c:v>61.66648</c:v>
                </c:pt>
                <c:pt idx="105">
                  <c:v>65.031689999999998</c:v>
                </c:pt>
                <c:pt idx="106">
                  <c:v>65.886150000000001</c:v>
                </c:pt>
                <c:pt idx="107">
                  <c:v>53.970109999999998</c:v>
                </c:pt>
                <c:pt idx="108">
                  <c:v>50.331040000000002</c:v>
                </c:pt>
                <c:pt idx="109">
                  <c:v>49.218730000000001</c:v>
                </c:pt>
                <c:pt idx="110">
                  <c:v>41.640709999999999</c:v>
                </c:pt>
                <c:pt idx="111">
                  <c:v>45.031100000000002</c:v>
                </c:pt>
                <c:pt idx="112">
                  <c:v>43.433050000000001</c:v>
                </c:pt>
                <c:pt idx="113">
                  <c:v>33.045409999999997</c:v>
                </c:pt>
                <c:pt idx="114">
                  <c:v>40.324100000000001</c:v>
                </c:pt>
                <c:pt idx="115">
                  <c:v>39.21311</c:v>
                </c:pt>
                <c:pt idx="116">
                  <c:v>38.109200000000001</c:v>
                </c:pt>
                <c:pt idx="117">
                  <c:v>45.681350000000002</c:v>
                </c:pt>
                <c:pt idx="118">
                  <c:v>50.499580000000002</c:v>
                </c:pt>
                <c:pt idx="119">
                  <c:v>39.164990000000003</c:v>
                </c:pt>
                <c:pt idx="120">
                  <c:v>53.676870000000001</c:v>
                </c:pt>
                <c:pt idx="121">
                  <c:v>71.827600000000004</c:v>
                </c:pt>
                <c:pt idx="122">
                  <c:v>49.135930000000002</c:v>
                </c:pt>
                <c:pt idx="123">
                  <c:v>35.484299999999998</c:v>
                </c:pt>
                <c:pt idx="124">
                  <c:v>36.169460000000001</c:v>
                </c:pt>
                <c:pt idx="125">
                  <c:v>37.903930000000003</c:v>
                </c:pt>
                <c:pt idx="126">
                  <c:v>33.699330000000003</c:v>
                </c:pt>
                <c:pt idx="127">
                  <c:v>28.75592</c:v>
                </c:pt>
                <c:pt idx="128">
                  <c:v>45.606090000000002</c:v>
                </c:pt>
                <c:pt idx="129">
                  <c:v>41.50367</c:v>
                </c:pt>
                <c:pt idx="130">
                  <c:v>46.444110000000002</c:v>
                </c:pt>
                <c:pt idx="131">
                  <c:v>42.947229999999998</c:v>
                </c:pt>
                <c:pt idx="132">
                  <c:v>40.800559999999997</c:v>
                </c:pt>
                <c:pt idx="133">
                  <c:v>37.447629999999997</c:v>
                </c:pt>
                <c:pt idx="134">
                  <c:v>37.152360000000002</c:v>
                </c:pt>
                <c:pt idx="135">
                  <c:v>40.290089999999999</c:v>
                </c:pt>
                <c:pt idx="136">
                  <c:v>61.010420000000003</c:v>
                </c:pt>
                <c:pt idx="137">
                  <c:v>59.668669999999999</c:v>
                </c:pt>
              </c:numCache>
            </c:numRef>
          </c:val>
          <c:smooth val="0"/>
          <c:extLst>
            <c:ext xmlns:c16="http://schemas.microsoft.com/office/drawing/2014/chart" uri="{C3380CC4-5D6E-409C-BE32-E72D297353CC}">
              <c16:uniqueId val="{00000000-E548-6A4D-9E59-91C299408E19}"/>
            </c:ext>
          </c:extLst>
        </c:ser>
        <c:ser>
          <c:idx val="1"/>
          <c:order val="1"/>
          <c:tx>
            <c:strRef>
              <c:f>'Appendix Fig 2'!$D$2</c:f>
              <c:strCache>
                <c:ptCount val="1"/>
                <c:pt idx="0">
                  <c:v>Eig 2</c:v>
                </c:pt>
              </c:strCache>
            </c:strRef>
          </c:tx>
          <c:spPr>
            <a:ln w="28575" cap="rnd">
              <a:solidFill>
                <a:schemeClr val="accent2"/>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2'!$D$3:$D$140</c:f>
              <c:numCache>
                <c:formatCode>General</c:formatCode>
                <c:ptCount val="138"/>
                <c:pt idx="0">
                  <c:v>43.89452</c:v>
                </c:pt>
                <c:pt idx="1">
                  <c:v>37.341700000000003</c:v>
                </c:pt>
                <c:pt idx="2">
                  <c:v>35.261809999999997</c:v>
                </c:pt>
                <c:pt idx="3">
                  <c:v>40.344079999999998</c:v>
                </c:pt>
                <c:pt idx="4">
                  <c:v>46.860700000000001</c:v>
                </c:pt>
                <c:pt idx="5">
                  <c:v>65.256039999999999</c:v>
                </c:pt>
                <c:pt idx="6">
                  <c:v>53.571820000000002</c:v>
                </c:pt>
                <c:pt idx="7">
                  <c:v>60.61289</c:v>
                </c:pt>
                <c:pt idx="8">
                  <c:v>52.673760000000001</c:v>
                </c:pt>
                <c:pt idx="9">
                  <c:v>37.958689999999997</c:v>
                </c:pt>
                <c:pt idx="10">
                  <c:v>47.917569999999998</c:v>
                </c:pt>
                <c:pt idx="11">
                  <c:v>46.582169999999998</c:v>
                </c:pt>
                <c:pt idx="12">
                  <c:v>51.48603</c:v>
                </c:pt>
                <c:pt idx="13">
                  <c:v>58.84854</c:v>
                </c:pt>
                <c:pt idx="14">
                  <c:v>77.040980000000005</c:v>
                </c:pt>
                <c:pt idx="15">
                  <c:v>71.869799999999998</c:v>
                </c:pt>
                <c:pt idx="16">
                  <c:v>69.00479</c:v>
                </c:pt>
                <c:pt idx="17">
                  <c:v>57.200290000000003</c:v>
                </c:pt>
                <c:pt idx="18">
                  <c:v>55.985669999999999</c:v>
                </c:pt>
                <c:pt idx="19">
                  <c:v>56.133339999999997</c:v>
                </c:pt>
                <c:pt idx="20">
                  <c:v>71.064909999999998</c:v>
                </c:pt>
                <c:pt idx="21">
                  <c:v>61.120950000000001</c:v>
                </c:pt>
                <c:pt idx="22">
                  <c:v>76.488380000000006</c:v>
                </c:pt>
                <c:pt idx="23">
                  <c:v>56.238190000000003</c:v>
                </c:pt>
                <c:pt idx="24">
                  <c:v>63.129010000000001</c:v>
                </c:pt>
                <c:pt idx="25">
                  <c:v>56.17266</c:v>
                </c:pt>
                <c:pt idx="26">
                  <c:v>51.019150000000003</c:v>
                </c:pt>
                <c:pt idx="27">
                  <c:v>45.725360000000002</c:v>
                </c:pt>
                <c:pt idx="28">
                  <c:v>50.40401</c:v>
                </c:pt>
                <c:pt idx="29">
                  <c:v>49.238109999999999</c:v>
                </c:pt>
                <c:pt idx="30">
                  <c:v>53.061630000000001</c:v>
                </c:pt>
                <c:pt idx="31">
                  <c:v>48.42362</c:v>
                </c:pt>
                <c:pt idx="32">
                  <c:v>53.035249999999998</c:v>
                </c:pt>
                <c:pt idx="33">
                  <c:v>52.892029999999998</c:v>
                </c:pt>
                <c:pt idx="34">
                  <c:v>47.85304</c:v>
                </c:pt>
                <c:pt idx="35">
                  <c:v>49.878390000000003</c:v>
                </c:pt>
                <c:pt idx="36">
                  <c:v>63.2849</c:v>
                </c:pt>
                <c:pt idx="37">
                  <c:v>50.594859999999997</c:v>
                </c:pt>
                <c:pt idx="38">
                  <c:v>45.195030000000003</c:v>
                </c:pt>
                <c:pt idx="39">
                  <c:v>36.689309999999999</c:v>
                </c:pt>
                <c:pt idx="40">
                  <c:v>38.368899999999996</c:v>
                </c:pt>
                <c:pt idx="41">
                  <c:v>28.836780000000001</c:v>
                </c:pt>
                <c:pt idx="42">
                  <c:v>42.653460000000003</c:v>
                </c:pt>
                <c:pt idx="43">
                  <c:v>39.709699999999998</c:v>
                </c:pt>
                <c:pt idx="44">
                  <c:v>36.219880000000003</c:v>
                </c:pt>
                <c:pt idx="45">
                  <c:v>37.714480000000002</c:v>
                </c:pt>
                <c:pt idx="46">
                  <c:v>45.41207</c:v>
                </c:pt>
                <c:pt idx="47">
                  <c:v>64.673140000000004</c:v>
                </c:pt>
                <c:pt idx="48">
                  <c:v>64.677940000000007</c:v>
                </c:pt>
                <c:pt idx="49">
                  <c:v>56.470010000000002</c:v>
                </c:pt>
                <c:pt idx="50">
                  <c:v>57.837139999999998</c:v>
                </c:pt>
                <c:pt idx="51">
                  <c:v>48.501629999999999</c:v>
                </c:pt>
                <c:pt idx="52">
                  <c:v>51.751019999999997</c:v>
                </c:pt>
                <c:pt idx="53">
                  <c:v>36.310699999999997</c:v>
                </c:pt>
                <c:pt idx="54">
                  <c:v>37.303829999999998</c:v>
                </c:pt>
                <c:pt idx="55">
                  <c:v>40.04</c:v>
                </c:pt>
                <c:pt idx="56">
                  <c:v>46.419449999999998</c:v>
                </c:pt>
                <c:pt idx="57">
                  <c:v>52.25074</c:v>
                </c:pt>
                <c:pt idx="58">
                  <c:v>50.325139999999998</c:v>
                </c:pt>
                <c:pt idx="59">
                  <c:v>48.813679999999998</c:v>
                </c:pt>
                <c:pt idx="60">
                  <c:v>54.448410000000003</c:v>
                </c:pt>
                <c:pt idx="61">
                  <c:v>44.43242</c:v>
                </c:pt>
                <c:pt idx="62">
                  <c:v>58.205190000000002</c:v>
                </c:pt>
                <c:pt idx="63">
                  <c:v>44.098140000000001</c:v>
                </c:pt>
                <c:pt idx="64">
                  <c:v>40.779150000000001</c:v>
                </c:pt>
                <c:pt idx="65">
                  <c:v>44.855980000000002</c:v>
                </c:pt>
                <c:pt idx="66">
                  <c:v>61.565440000000002</c:v>
                </c:pt>
                <c:pt idx="67">
                  <c:v>57.294049999999999</c:v>
                </c:pt>
                <c:pt idx="68">
                  <c:v>55.285319999999999</c:v>
                </c:pt>
                <c:pt idx="69">
                  <c:v>46.651040000000002</c:v>
                </c:pt>
                <c:pt idx="70">
                  <c:v>40.730989999999998</c:v>
                </c:pt>
                <c:pt idx="71">
                  <c:v>51.071060000000003</c:v>
                </c:pt>
                <c:pt idx="72">
                  <c:v>55.362000000000002</c:v>
                </c:pt>
                <c:pt idx="73">
                  <c:v>58.350099999999998</c:v>
                </c:pt>
                <c:pt idx="74">
                  <c:v>44.03199</c:v>
                </c:pt>
                <c:pt idx="75">
                  <c:v>49.246679999999998</c:v>
                </c:pt>
                <c:pt idx="76">
                  <c:v>50.398339999999997</c:v>
                </c:pt>
                <c:pt idx="77">
                  <c:v>49.371279999999999</c:v>
                </c:pt>
                <c:pt idx="78">
                  <c:v>51.84507</c:v>
                </c:pt>
                <c:pt idx="79">
                  <c:v>45.713900000000002</c:v>
                </c:pt>
                <c:pt idx="80">
                  <c:v>50.681690000000003</c:v>
                </c:pt>
                <c:pt idx="81">
                  <c:v>67.37576</c:v>
                </c:pt>
                <c:pt idx="82">
                  <c:v>60.200890000000001</c:v>
                </c:pt>
                <c:pt idx="83">
                  <c:v>43.688279999999999</c:v>
                </c:pt>
                <c:pt idx="84">
                  <c:v>66.417770000000004</c:v>
                </c:pt>
                <c:pt idx="85">
                  <c:v>53.156089999999999</c:v>
                </c:pt>
                <c:pt idx="86">
                  <c:v>74.041039999999995</c:v>
                </c:pt>
                <c:pt idx="87">
                  <c:v>62.164439999999999</c:v>
                </c:pt>
                <c:pt idx="88">
                  <c:v>67.650220000000004</c:v>
                </c:pt>
                <c:pt idx="89">
                  <c:v>52.062159999999999</c:v>
                </c:pt>
                <c:pt idx="90">
                  <c:v>71.038589999999999</c:v>
                </c:pt>
                <c:pt idx="91">
                  <c:v>73.132739999999998</c:v>
                </c:pt>
                <c:pt idx="92">
                  <c:v>68.627520000000004</c:v>
                </c:pt>
                <c:pt idx="93">
                  <c:v>65.969409999999996</c:v>
                </c:pt>
                <c:pt idx="94">
                  <c:v>67.209720000000004</c:v>
                </c:pt>
                <c:pt idx="95">
                  <c:v>69.497730000000004</c:v>
                </c:pt>
                <c:pt idx="96">
                  <c:v>64.949879999999993</c:v>
                </c:pt>
                <c:pt idx="97">
                  <c:v>80.856489999999994</c:v>
                </c:pt>
                <c:pt idx="98">
                  <c:v>68.257400000000004</c:v>
                </c:pt>
                <c:pt idx="99">
                  <c:v>63.622689999999999</c:v>
                </c:pt>
                <c:pt idx="100">
                  <c:v>58.806550000000001</c:v>
                </c:pt>
                <c:pt idx="101">
                  <c:v>72.793459999999996</c:v>
                </c:pt>
                <c:pt idx="102">
                  <c:v>78.185299999999998</c:v>
                </c:pt>
                <c:pt idx="103">
                  <c:v>81.952340000000007</c:v>
                </c:pt>
                <c:pt idx="104">
                  <c:v>68.988619999999997</c:v>
                </c:pt>
                <c:pt idx="105">
                  <c:v>75.467280000000002</c:v>
                </c:pt>
                <c:pt idx="106">
                  <c:v>73.393230000000003</c:v>
                </c:pt>
                <c:pt idx="107">
                  <c:v>60.958399999999997</c:v>
                </c:pt>
                <c:pt idx="108">
                  <c:v>58.229100000000003</c:v>
                </c:pt>
                <c:pt idx="109">
                  <c:v>58.656109999999998</c:v>
                </c:pt>
                <c:pt idx="110">
                  <c:v>50.183700000000002</c:v>
                </c:pt>
                <c:pt idx="111">
                  <c:v>53.67595</c:v>
                </c:pt>
                <c:pt idx="112">
                  <c:v>56.54927</c:v>
                </c:pt>
                <c:pt idx="113">
                  <c:v>45.288170000000001</c:v>
                </c:pt>
                <c:pt idx="114">
                  <c:v>53.479109999999999</c:v>
                </c:pt>
                <c:pt idx="115">
                  <c:v>54.509430000000002</c:v>
                </c:pt>
                <c:pt idx="116">
                  <c:v>48.596110000000003</c:v>
                </c:pt>
                <c:pt idx="117">
                  <c:v>57.267560000000003</c:v>
                </c:pt>
                <c:pt idx="118">
                  <c:v>62.547110000000004</c:v>
                </c:pt>
                <c:pt idx="119">
                  <c:v>50.308630000000001</c:v>
                </c:pt>
                <c:pt idx="120">
                  <c:v>64.219740000000002</c:v>
                </c:pt>
                <c:pt idx="121">
                  <c:v>78.444289999999995</c:v>
                </c:pt>
                <c:pt idx="122">
                  <c:v>57.904600000000002</c:v>
                </c:pt>
                <c:pt idx="123">
                  <c:v>48.738030000000002</c:v>
                </c:pt>
                <c:pt idx="124">
                  <c:v>49.65916</c:v>
                </c:pt>
                <c:pt idx="125">
                  <c:v>56.546140000000001</c:v>
                </c:pt>
                <c:pt idx="126">
                  <c:v>46.833410000000001</c:v>
                </c:pt>
                <c:pt idx="127">
                  <c:v>40.603540000000002</c:v>
                </c:pt>
                <c:pt idx="128">
                  <c:v>56.594180000000001</c:v>
                </c:pt>
                <c:pt idx="129">
                  <c:v>53.651820000000001</c:v>
                </c:pt>
                <c:pt idx="130">
                  <c:v>57.795020000000001</c:v>
                </c:pt>
                <c:pt idx="131">
                  <c:v>53.838360000000002</c:v>
                </c:pt>
                <c:pt idx="132">
                  <c:v>53.717480000000002</c:v>
                </c:pt>
                <c:pt idx="133">
                  <c:v>47.257150000000003</c:v>
                </c:pt>
                <c:pt idx="134">
                  <c:v>48.703000000000003</c:v>
                </c:pt>
                <c:pt idx="135">
                  <c:v>51.290880000000001</c:v>
                </c:pt>
                <c:pt idx="136">
                  <c:v>77.518209999999996</c:v>
                </c:pt>
                <c:pt idx="137">
                  <c:v>69.954040000000006</c:v>
                </c:pt>
              </c:numCache>
            </c:numRef>
          </c:val>
          <c:smooth val="0"/>
          <c:extLst>
            <c:ext xmlns:c16="http://schemas.microsoft.com/office/drawing/2014/chart" uri="{C3380CC4-5D6E-409C-BE32-E72D297353CC}">
              <c16:uniqueId val="{00000001-E548-6A4D-9E59-91C299408E19}"/>
            </c:ext>
          </c:extLst>
        </c:ser>
        <c:ser>
          <c:idx val="2"/>
          <c:order val="2"/>
          <c:tx>
            <c:strRef>
              <c:f>'Appendix Fig 2'!$E$2</c:f>
              <c:strCache>
                <c:ptCount val="1"/>
                <c:pt idx="0">
                  <c:v>Eig 3</c:v>
                </c:pt>
              </c:strCache>
            </c:strRef>
          </c:tx>
          <c:spPr>
            <a:ln w="28575" cap="rnd">
              <a:solidFill>
                <a:schemeClr val="accent3"/>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2'!$E$3:$E$140</c:f>
              <c:numCache>
                <c:formatCode>General</c:formatCode>
                <c:ptCount val="138"/>
                <c:pt idx="0">
                  <c:v>50.782510000000002</c:v>
                </c:pt>
                <c:pt idx="1">
                  <c:v>46.438859999999998</c:v>
                </c:pt>
                <c:pt idx="2">
                  <c:v>44.923630000000003</c:v>
                </c:pt>
                <c:pt idx="3">
                  <c:v>48.55883</c:v>
                </c:pt>
                <c:pt idx="4">
                  <c:v>53.937550000000002</c:v>
                </c:pt>
                <c:pt idx="5">
                  <c:v>70.766229999999993</c:v>
                </c:pt>
                <c:pt idx="6">
                  <c:v>59.268099999999997</c:v>
                </c:pt>
                <c:pt idx="7">
                  <c:v>68.285110000000003</c:v>
                </c:pt>
                <c:pt idx="8">
                  <c:v>61.390889999999999</c:v>
                </c:pt>
                <c:pt idx="9">
                  <c:v>48.516379999999998</c:v>
                </c:pt>
                <c:pt idx="10">
                  <c:v>56.51708</c:v>
                </c:pt>
                <c:pt idx="11">
                  <c:v>60.028820000000003</c:v>
                </c:pt>
                <c:pt idx="12">
                  <c:v>58.953449999999997</c:v>
                </c:pt>
                <c:pt idx="13">
                  <c:v>74.640280000000004</c:v>
                </c:pt>
                <c:pt idx="14">
                  <c:v>80.440470000000005</c:v>
                </c:pt>
                <c:pt idx="15">
                  <c:v>76.590860000000006</c:v>
                </c:pt>
                <c:pt idx="16">
                  <c:v>74.107780000000005</c:v>
                </c:pt>
                <c:pt idx="17">
                  <c:v>66.509</c:v>
                </c:pt>
                <c:pt idx="18">
                  <c:v>63.708689999999997</c:v>
                </c:pt>
                <c:pt idx="19">
                  <c:v>62.951250000000002</c:v>
                </c:pt>
                <c:pt idx="20">
                  <c:v>76.551490000000001</c:v>
                </c:pt>
                <c:pt idx="21">
                  <c:v>68.908789999999996</c:v>
                </c:pt>
                <c:pt idx="22">
                  <c:v>81.017049999999998</c:v>
                </c:pt>
                <c:pt idx="23">
                  <c:v>62.81523</c:v>
                </c:pt>
                <c:pt idx="24">
                  <c:v>68.140439999999998</c:v>
                </c:pt>
                <c:pt idx="25">
                  <c:v>67.925830000000005</c:v>
                </c:pt>
                <c:pt idx="26">
                  <c:v>59.898539999999997</c:v>
                </c:pt>
                <c:pt idx="27">
                  <c:v>55.107880000000002</c:v>
                </c:pt>
                <c:pt idx="28">
                  <c:v>57.095179999999999</c:v>
                </c:pt>
                <c:pt idx="29">
                  <c:v>56.376640000000002</c:v>
                </c:pt>
                <c:pt idx="30">
                  <c:v>61.231769999999997</c:v>
                </c:pt>
                <c:pt idx="31">
                  <c:v>56.689660000000003</c:v>
                </c:pt>
                <c:pt idx="32">
                  <c:v>64.053399999999996</c:v>
                </c:pt>
                <c:pt idx="33">
                  <c:v>61.740079999999999</c:v>
                </c:pt>
                <c:pt idx="34">
                  <c:v>56.275979999999997</c:v>
                </c:pt>
                <c:pt idx="35">
                  <c:v>58.995359999999998</c:v>
                </c:pt>
                <c:pt idx="36">
                  <c:v>71.679140000000004</c:v>
                </c:pt>
                <c:pt idx="37">
                  <c:v>59.298279999999998</c:v>
                </c:pt>
                <c:pt idx="38">
                  <c:v>56.249749999999999</c:v>
                </c:pt>
                <c:pt idx="39">
                  <c:v>47.383479999999999</c:v>
                </c:pt>
                <c:pt idx="40">
                  <c:v>49.719110000000001</c:v>
                </c:pt>
                <c:pt idx="41">
                  <c:v>38.409289999999999</c:v>
                </c:pt>
                <c:pt idx="42">
                  <c:v>51.878900000000002</c:v>
                </c:pt>
                <c:pt idx="43">
                  <c:v>48.288290000000003</c:v>
                </c:pt>
                <c:pt idx="44">
                  <c:v>47.891379999999998</c:v>
                </c:pt>
                <c:pt idx="45">
                  <c:v>46.0169</c:v>
                </c:pt>
                <c:pt idx="46">
                  <c:v>57.785600000000002</c:v>
                </c:pt>
                <c:pt idx="47">
                  <c:v>76.36515</c:v>
                </c:pt>
                <c:pt idx="48">
                  <c:v>76.064729999999997</c:v>
                </c:pt>
                <c:pt idx="49">
                  <c:v>65.186589999999995</c:v>
                </c:pt>
                <c:pt idx="50">
                  <c:v>66.564149999999998</c:v>
                </c:pt>
                <c:pt idx="51">
                  <c:v>60.060470000000002</c:v>
                </c:pt>
                <c:pt idx="52">
                  <c:v>60.897379999999998</c:v>
                </c:pt>
                <c:pt idx="53">
                  <c:v>48.402999999999999</c:v>
                </c:pt>
                <c:pt idx="54">
                  <c:v>48.512720000000002</c:v>
                </c:pt>
                <c:pt idx="55">
                  <c:v>50.25271</c:v>
                </c:pt>
                <c:pt idx="56">
                  <c:v>54.308860000000003</c:v>
                </c:pt>
                <c:pt idx="57">
                  <c:v>61.563630000000003</c:v>
                </c:pt>
                <c:pt idx="58">
                  <c:v>57.607259999999997</c:v>
                </c:pt>
                <c:pt idx="59">
                  <c:v>60.002249999999997</c:v>
                </c:pt>
                <c:pt idx="60">
                  <c:v>63.972070000000002</c:v>
                </c:pt>
                <c:pt idx="61">
                  <c:v>56.737000000000002</c:v>
                </c:pt>
                <c:pt idx="62">
                  <c:v>67.042460000000005</c:v>
                </c:pt>
                <c:pt idx="63">
                  <c:v>55.116239999999998</c:v>
                </c:pt>
                <c:pt idx="64">
                  <c:v>50.69885</c:v>
                </c:pt>
                <c:pt idx="65">
                  <c:v>55.589030000000001</c:v>
                </c:pt>
                <c:pt idx="66">
                  <c:v>72.226650000000006</c:v>
                </c:pt>
                <c:pt idx="67">
                  <c:v>67.412890000000004</c:v>
                </c:pt>
                <c:pt idx="68">
                  <c:v>63.800339999999998</c:v>
                </c:pt>
                <c:pt idx="69">
                  <c:v>56.069949999999999</c:v>
                </c:pt>
                <c:pt idx="70">
                  <c:v>49.957099999999997</c:v>
                </c:pt>
                <c:pt idx="71">
                  <c:v>63.378010000000003</c:v>
                </c:pt>
                <c:pt idx="72">
                  <c:v>65.145079999999993</c:v>
                </c:pt>
                <c:pt idx="73">
                  <c:v>65.812600000000003</c:v>
                </c:pt>
                <c:pt idx="74">
                  <c:v>53.869880000000002</c:v>
                </c:pt>
                <c:pt idx="75">
                  <c:v>57.707169999999998</c:v>
                </c:pt>
                <c:pt idx="76">
                  <c:v>58.355609999999999</c:v>
                </c:pt>
                <c:pt idx="77">
                  <c:v>59.646830000000001</c:v>
                </c:pt>
                <c:pt idx="78">
                  <c:v>58.041969999999999</c:v>
                </c:pt>
                <c:pt idx="79">
                  <c:v>58.625790000000002</c:v>
                </c:pt>
                <c:pt idx="80">
                  <c:v>57.345320000000001</c:v>
                </c:pt>
                <c:pt idx="81">
                  <c:v>74.642150000000001</c:v>
                </c:pt>
                <c:pt idx="82">
                  <c:v>67.727279999999993</c:v>
                </c:pt>
                <c:pt idx="83">
                  <c:v>52.989870000000003</c:v>
                </c:pt>
                <c:pt idx="84">
                  <c:v>71.977310000000003</c:v>
                </c:pt>
                <c:pt idx="85">
                  <c:v>61.792529999999999</c:v>
                </c:pt>
                <c:pt idx="86">
                  <c:v>78.290180000000007</c:v>
                </c:pt>
                <c:pt idx="87">
                  <c:v>69.304119999999998</c:v>
                </c:pt>
                <c:pt idx="88">
                  <c:v>73.737520000000004</c:v>
                </c:pt>
                <c:pt idx="89">
                  <c:v>60.996290000000002</c:v>
                </c:pt>
                <c:pt idx="90">
                  <c:v>76.942930000000004</c:v>
                </c:pt>
                <c:pt idx="91">
                  <c:v>79.019300000000001</c:v>
                </c:pt>
                <c:pt idx="92">
                  <c:v>75.03895</c:v>
                </c:pt>
                <c:pt idx="93">
                  <c:v>72.975800000000007</c:v>
                </c:pt>
                <c:pt idx="94">
                  <c:v>73.7637</c:v>
                </c:pt>
                <c:pt idx="95">
                  <c:v>75.779970000000006</c:v>
                </c:pt>
                <c:pt idx="96">
                  <c:v>70.859909999999999</c:v>
                </c:pt>
                <c:pt idx="97">
                  <c:v>84.889099999999999</c:v>
                </c:pt>
                <c:pt idx="98">
                  <c:v>75.089349999999996</c:v>
                </c:pt>
                <c:pt idx="99">
                  <c:v>69.39367</c:v>
                </c:pt>
                <c:pt idx="100">
                  <c:v>64.957049999999995</c:v>
                </c:pt>
                <c:pt idx="101">
                  <c:v>77.628119999999996</c:v>
                </c:pt>
                <c:pt idx="102">
                  <c:v>82.437640000000002</c:v>
                </c:pt>
                <c:pt idx="103">
                  <c:v>84.806640000000002</c:v>
                </c:pt>
                <c:pt idx="104">
                  <c:v>74.127830000000003</c:v>
                </c:pt>
                <c:pt idx="105">
                  <c:v>78.748109999999997</c:v>
                </c:pt>
                <c:pt idx="106">
                  <c:v>77.745009999999994</c:v>
                </c:pt>
                <c:pt idx="107">
                  <c:v>66.326779999999999</c:v>
                </c:pt>
                <c:pt idx="108">
                  <c:v>64.783339999999995</c:v>
                </c:pt>
                <c:pt idx="109">
                  <c:v>64.762320000000003</c:v>
                </c:pt>
                <c:pt idx="110">
                  <c:v>58.52093</c:v>
                </c:pt>
                <c:pt idx="111">
                  <c:v>61.664149999999999</c:v>
                </c:pt>
                <c:pt idx="112">
                  <c:v>65.144540000000006</c:v>
                </c:pt>
                <c:pt idx="113">
                  <c:v>54.604799999999997</c:v>
                </c:pt>
                <c:pt idx="114">
                  <c:v>62.361069999999998</c:v>
                </c:pt>
                <c:pt idx="115">
                  <c:v>64.541749999999993</c:v>
                </c:pt>
                <c:pt idx="116">
                  <c:v>57.611280000000001</c:v>
                </c:pt>
                <c:pt idx="117">
                  <c:v>64.472920000000002</c:v>
                </c:pt>
                <c:pt idx="118">
                  <c:v>68.565169999999995</c:v>
                </c:pt>
                <c:pt idx="119">
                  <c:v>60.561079999999997</c:v>
                </c:pt>
                <c:pt idx="120">
                  <c:v>73.090469999999996</c:v>
                </c:pt>
                <c:pt idx="121">
                  <c:v>82.116799999999998</c:v>
                </c:pt>
                <c:pt idx="122">
                  <c:v>64.364570000000001</c:v>
                </c:pt>
                <c:pt idx="123">
                  <c:v>58.458469999999998</c:v>
                </c:pt>
                <c:pt idx="124">
                  <c:v>59.321730000000002</c:v>
                </c:pt>
                <c:pt idx="125">
                  <c:v>65.433260000000004</c:v>
                </c:pt>
                <c:pt idx="126">
                  <c:v>54.935929999999999</c:v>
                </c:pt>
                <c:pt idx="127">
                  <c:v>50.230629999999998</c:v>
                </c:pt>
                <c:pt idx="128">
                  <c:v>64.477699999999999</c:v>
                </c:pt>
                <c:pt idx="129">
                  <c:v>61.245759999999997</c:v>
                </c:pt>
                <c:pt idx="130">
                  <c:v>65.411580000000001</c:v>
                </c:pt>
                <c:pt idx="131">
                  <c:v>62.424030000000002</c:v>
                </c:pt>
                <c:pt idx="132">
                  <c:v>62.430799999999998</c:v>
                </c:pt>
                <c:pt idx="133">
                  <c:v>55.080179999999999</c:v>
                </c:pt>
                <c:pt idx="134">
                  <c:v>58.010480000000001</c:v>
                </c:pt>
                <c:pt idx="135">
                  <c:v>59.616459999999996</c:v>
                </c:pt>
                <c:pt idx="136">
                  <c:v>83.64546</c:v>
                </c:pt>
                <c:pt idx="137">
                  <c:v>75.606380000000001</c:v>
                </c:pt>
              </c:numCache>
            </c:numRef>
          </c:val>
          <c:smooth val="0"/>
          <c:extLst>
            <c:ext xmlns:c16="http://schemas.microsoft.com/office/drawing/2014/chart" uri="{C3380CC4-5D6E-409C-BE32-E72D297353CC}">
              <c16:uniqueId val="{00000002-E548-6A4D-9E59-91C299408E19}"/>
            </c:ext>
          </c:extLst>
        </c:ser>
        <c:ser>
          <c:idx val="3"/>
          <c:order val="3"/>
          <c:tx>
            <c:strRef>
              <c:f>'Appendix Fig 2'!$F$2</c:f>
              <c:strCache>
                <c:ptCount val="1"/>
                <c:pt idx="0">
                  <c:v>Eig 4</c:v>
                </c:pt>
              </c:strCache>
            </c:strRef>
          </c:tx>
          <c:spPr>
            <a:ln w="28575" cap="rnd">
              <a:solidFill>
                <a:schemeClr val="accent4"/>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2'!$F$3:$F$140</c:f>
              <c:numCache>
                <c:formatCode>General</c:formatCode>
                <c:ptCount val="138"/>
                <c:pt idx="0">
                  <c:v>56.353439999999999</c:v>
                </c:pt>
                <c:pt idx="1">
                  <c:v>53.571179999999998</c:v>
                </c:pt>
                <c:pt idx="2">
                  <c:v>53.404690000000002</c:v>
                </c:pt>
                <c:pt idx="3">
                  <c:v>55.112400000000001</c:v>
                </c:pt>
                <c:pt idx="4">
                  <c:v>59.494729999999997</c:v>
                </c:pt>
                <c:pt idx="5">
                  <c:v>74.535349999999994</c:v>
                </c:pt>
                <c:pt idx="6">
                  <c:v>64.217160000000007</c:v>
                </c:pt>
                <c:pt idx="7">
                  <c:v>75.241100000000003</c:v>
                </c:pt>
                <c:pt idx="8">
                  <c:v>66.77928</c:v>
                </c:pt>
                <c:pt idx="9">
                  <c:v>57.587699999999998</c:v>
                </c:pt>
                <c:pt idx="10">
                  <c:v>62.60342</c:v>
                </c:pt>
                <c:pt idx="11">
                  <c:v>65.095939999999999</c:v>
                </c:pt>
                <c:pt idx="12">
                  <c:v>65.515050000000002</c:v>
                </c:pt>
                <c:pt idx="13">
                  <c:v>77.884500000000003</c:v>
                </c:pt>
                <c:pt idx="14">
                  <c:v>82.713539999999995</c:v>
                </c:pt>
                <c:pt idx="15">
                  <c:v>80.811589999999995</c:v>
                </c:pt>
                <c:pt idx="16">
                  <c:v>77.957149999999999</c:v>
                </c:pt>
                <c:pt idx="17">
                  <c:v>71.4636</c:v>
                </c:pt>
                <c:pt idx="18">
                  <c:v>69.574770000000001</c:v>
                </c:pt>
                <c:pt idx="19">
                  <c:v>69.037109999999998</c:v>
                </c:pt>
                <c:pt idx="20">
                  <c:v>79.963949999999997</c:v>
                </c:pt>
                <c:pt idx="21">
                  <c:v>73.271320000000003</c:v>
                </c:pt>
                <c:pt idx="22">
                  <c:v>84.325270000000003</c:v>
                </c:pt>
                <c:pt idx="23">
                  <c:v>68.744649999999993</c:v>
                </c:pt>
                <c:pt idx="24">
                  <c:v>72.566689999999994</c:v>
                </c:pt>
                <c:pt idx="25">
                  <c:v>73.629090000000005</c:v>
                </c:pt>
                <c:pt idx="26">
                  <c:v>67.495779999999996</c:v>
                </c:pt>
                <c:pt idx="27">
                  <c:v>62.979190000000003</c:v>
                </c:pt>
                <c:pt idx="28">
                  <c:v>62.634099999999997</c:v>
                </c:pt>
                <c:pt idx="29">
                  <c:v>62.316139999999997</c:v>
                </c:pt>
                <c:pt idx="30">
                  <c:v>65.762100000000004</c:v>
                </c:pt>
                <c:pt idx="31">
                  <c:v>63.188679999999998</c:v>
                </c:pt>
                <c:pt idx="32">
                  <c:v>68.862520000000004</c:v>
                </c:pt>
                <c:pt idx="33">
                  <c:v>66.997190000000003</c:v>
                </c:pt>
                <c:pt idx="34">
                  <c:v>63.011960000000002</c:v>
                </c:pt>
                <c:pt idx="35">
                  <c:v>65.063339999999997</c:v>
                </c:pt>
                <c:pt idx="36">
                  <c:v>77.269940000000005</c:v>
                </c:pt>
                <c:pt idx="37">
                  <c:v>64.344049999999996</c:v>
                </c:pt>
                <c:pt idx="38">
                  <c:v>62.25421</c:v>
                </c:pt>
                <c:pt idx="39">
                  <c:v>54.680979999999998</c:v>
                </c:pt>
                <c:pt idx="40">
                  <c:v>57.017400000000002</c:v>
                </c:pt>
                <c:pt idx="41">
                  <c:v>47.214390000000002</c:v>
                </c:pt>
                <c:pt idx="42">
                  <c:v>59.051679999999998</c:v>
                </c:pt>
                <c:pt idx="43">
                  <c:v>54.925220000000003</c:v>
                </c:pt>
                <c:pt idx="44">
                  <c:v>54.4208</c:v>
                </c:pt>
                <c:pt idx="45">
                  <c:v>53.48601</c:v>
                </c:pt>
                <c:pt idx="46">
                  <c:v>65.341409999999996</c:v>
                </c:pt>
                <c:pt idx="47">
                  <c:v>84.676299999999998</c:v>
                </c:pt>
                <c:pt idx="48">
                  <c:v>81.737960000000001</c:v>
                </c:pt>
                <c:pt idx="49">
                  <c:v>72.507559999999998</c:v>
                </c:pt>
                <c:pt idx="50">
                  <c:v>72.38015</c:v>
                </c:pt>
                <c:pt idx="51">
                  <c:v>67.382570000000001</c:v>
                </c:pt>
                <c:pt idx="52">
                  <c:v>68.146280000000004</c:v>
                </c:pt>
                <c:pt idx="53">
                  <c:v>57.170180000000002</c:v>
                </c:pt>
                <c:pt idx="54">
                  <c:v>58.586570000000002</c:v>
                </c:pt>
                <c:pt idx="55">
                  <c:v>56.962000000000003</c:v>
                </c:pt>
                <c:pt idx="56">
                  <c:v>59.729199999999999</c:v>
                </c:pt>
                <c:pt idx="57">
                  <c:v>67.195390000000003</c:v>
                </c:pt>
                <c:pt idx="58">
                  <c:v>63.329070000000002</c:v>
                </c:pt>
                <c:pt idx="59">
                  <c:v>65.416319999999999</c:v>
                </c:pt>
                <c:pt idx="60">
                  <c:v>69.602429999999998</c:v>
                </c:pt>
                <c:pt idx="61">
                  <c:v>63.636679999999998</c:v>
                </c:pt>
                <c:pt idx="62">
                  <c:v>72.968599999999995</c:v>
                </c:pt>
                <c:pt idx="63">
                  <c:v>63.709620000000001</c:v>
                </c:pt>
                <c:pt idx="64">
                  <c:v>57.255580000000002</c:v>
                </c:pt>
                <c:pt idx="65">
                  <c:v>63.774700000000003</c:v>
                </c:pt>
                <c:pt idx="66">
                  <c:v>76.702839999999995</c:v>
                </c:pt>
                <c:pt idx="67">
                  <c:v>73.460899999999995</c:v>
                </c:pt>
                <c:pt idx="68">
                  <c:v>70.107349999999997</c:v>
                </c:pt>
                <c:pt idx="69">
                  <c:v>63.760739999999998</c:v>
                </c:pt>
                <c:pt idx="70">
                  <c:v>57.60427</c:v>
                </c:pt>
                <c:pt idx="71">
                  <c:v>70.962999999999994</c:v>
                </c:pt>
                <c:pt idx="72">
                  <c:v>71.34984</c:v>
                </c:pt>
                <c:pt idx="73">
                  <c:v>71.627009999999999</c:v>
                </c:pt>
                <c:pt idx="74">
                  <c:v>61.296370000000003</c:v>
                </c:pt>
                <c:pt idx="75">
                  <c:v>63.893380000000001</c:v>
                </c:pt>
                <c:pt idx="76">
                  <c:v>64.487830000000002</c:v>
                </c:pt>
                <c:pt idx="77">
                  <c:v>64.829440000000005</c:v>
                </c:pt>
                <c:pt idx="78">
                  <c:v>63.942529999999998</c:v>
                </c:pt>
                <c:pt idx="79">
                  <c:v>67.802319999999995</c:v>
                </c:pt>
                <c:pt idx="80">
                  <c:v>63.287640000000003</c:v>
                </c:pt>
                <c:pt idx="81">
                  <c:v>79.314490000000006</c:v>
                </c:pt>
                <c:pt idx="82">
                  <c:v>73.678479999999993</c:v>
                </c:pt>
                <c:pt idx="83">
                  <c:v>59.943089999999998</c:v>
                </c:pt>
                <c:pt idx="84">
                  <c:v>76.459950000000006</c:v>
                </c:pt>
                <c:pt idx="85">
                  <c:v>67.785700000000006</c:v>
                </c:pt>
                <c:pt idx="86">
                  <c:v>82.203779999999995</c:v>
                </c:pt>
                <c:pt idx="87">
                  <c:v>74.390820000000005</c:v>
                </c:pt>
                <c:pt idx="88">
                  <c:v>77.725949999999997</c:v>
                </c:pt>
                <c:pt idx="89">
                  <c:v>67.102320000000006</c:v>
                </c:pt>
                <c:pt idx="90">
                  <c:v>80.269379999999998</c:v>
                </c:pt>
                <c:pt idx="91">
                  <c:v>82.86721</c:v>
                </c:pt>
                <c:pt idx="92">
                  <c:v>78.86063</c:v>
                </c:pt>
                <c:pt idx="93">
                  <c:v>78.164670000000001</c:v>
                </c:pt>
                <c:pt idx="94">
                  <c:v>78.358310000000003</c:v>
                </c:pt>
                <c:pt idx="95">
                  <c:v>79.751499999999993</c:v>
                </c:pt>
                <c:pt idx="96">
                  <c:v>75.31662</c:v>
                </c:pt>
                <c:pt idx="97">
                  <c:v>87.576400000000007</c:v>
                </c:pt>
                <c:pt idx="98">
                  <c:v>79.228790000000004</c:v>
                </c:pt>
                <c:pt idx="99">
                  <c:v>74.190290000000005</c:v>
                </c:pt>
                <c:pt idx="100">
                  <c:v>70.463750000000005</c:v>
                </c:pt>
                <c:pt idx="101">
                  <c:v>80.375690000000006</c:v>
                </c:pt>
                <c:pt idx="102">
                  <c:v>85.344620000000006</c:v>
                </c:pt>
                <c:pt idx="103">
                  <c:v>86.992620000000002</c:v>
                </c:pt>
                <c:pt idx="104">
                  <c:v>78.298180000000002</c:v>
                </c:pt>
                <c:pt idx="105">
                  <c:v>81.431709999999995</c:v>
                </c:pt>
                <c:pt idx="106">
                  <c:v>81.256180000000001</c:v>
                </c:pt>
                <c:pt idx="107">
                  <c:v>70.419870000000003</c:v>
                </c:pt>
                <c:pt idx="108">
                  <c:v>69.761290000000002</c:v>
                </c:pt>
                <c:pt idx="109">
                  <c:v>70.018180000000001</c:v>
                </c:pt>
                <c:pt idx="110">
                  <c:v>64.794889999999995</c:v>
                </c:pt>
                <c:pt idx="111">
                  <c:v>66.768699999999995</c:v>
                </c:pt>
                <c:pt idx="112">
                  <c:v>69.817819999999998</c:v>
                </c:pt>
                <c:pt idx="113">
                  <c:v>60.196570000000001</c:v>
                </c:pt>
                <c:pt idx="114">
                  <c:v>66.873909999999995</c:v>
                </c:pt>
                <c:pt idx="115">
                  <c:v>71.304479999999998</c:v>
                </c:pt>
                <c:pt idx="116">
                  <c:v>65.181979999999996</c:v>
                </c:pt>
                <c:pt idx="117">
                  <c:v>69.57226</c:v>
                </c:pt>
                <c:pt idx="118">
                  <c:v>73.551879999999997</c:v>
                </c:pt>
                <c:pt idx="119">
                  <c:v>67.581490000000002</c:v>
                </c:pt>
                <c:pt idx="120">
                  <c:v>77.168130000000005</c:v>
                </c:pt>
                <c:pt idx="121">
                  <c:v>85.677009999999996</c:v>
                </c:pt>
                <c:pt idx="122">
                  <c:v>69.609539999999996</c:v>
                </c:pt>
                <c:pt idx="123">
                  <c:v>65.795500000000004</c:v>
                </c:pt>
                <c:pt idx="124">
                  <c:v>66.20102</c:v>
                </c:pt>
                <c:pt idx="125">
                  <c:v>70.27</c:v>
                </c:pt>
                <c:pt idx="126">
                  <c:v>60.679630000000003</c:v>
                </c:pt>
                <c:pt idx="127">
                  <c:v>57.056669999999997</c:v>
                </c:pt>
                <c:pt idx="128">
                  <c:v>69.547659999999993</c:v>
                </c:pt>
                <c:pt idx="129">
                  <c:v>67.015410000000003</c:v>
                </c:pt>
                <c:pt idx="130">
                  <c:v>70.617019999999997</c:v>
                </c:pt>
                <c:pt idx="131">
                  <c:v>68.108429999999998</c:v>
                </c:pt>
                <c:pt idx="132">
                  <c:v>68.535730000000001</c:v>
                </c:pt>
                <c:pt idx="133">
                  <c:v>62.473579999999998</c:v>
                </c:pt>
                <c:pt idx="134">
                  <c:v>65.571209999999994</c:v>
                </c:pt>
                <c:pt idx="135">
                  <c:v>66.667060000000006</c:v>
                </c:pt>
                <c:pt idx="136">
                  <c:v>87.859560000000002</c:v>
                </c:pt>
                <c:pt idx="137">
                  <c:v>80.306039999999996</c:v>
                </c:pt>
              </c:numCache>
            </c:numRef>
          </c:val>
          <c:smooth val="0"/>
          <c:extLst>
            <c:ext xmlns:c16="http://schemas.microsoft.com/office/drawing/2014/chart" uri="{C3380CC4-5D6E-409C-BE32-E72D297353CC}">
              <c16:uniqueId val="{00000003-E548-6A4D-9E59-91C299408E19}"/>
            </c:ext>
          </c:extLst>
        </c:ser>
        <c:ser>
          <c:idx val="4"/>
          <c:order val="4"/>
          <c:tx>
            <c:strRef>
              <c:f>'Appendix Fig 2'!$G$2</c:f>
              <c:strCache>
                <c:ptCount val="1"/>
                <c:pt idx="0">
                  <c:v>Eig 5</c:v>
                </c:pt>
              </c:strCache>
            </c:strRef>
          </c:tx>
          <c:spPr>
            <a:ln w="28575" cap="rnd">
              <a:solidFill>
                <a:schemeClr val="accent5"/>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2'!$G$3:$G$140</c:f>
              <c:numCache>
                <c:formatCode>General</c:formatCode>
                <c:ptCount val="138"/>
                <c:pt idx="0">
                  <c:v>61.62106</c:v>
                </c:pt>
                <c:pt idx="1">
                  <c:v>59.517060000000001</c:v>
                </c:pt>
                <c:pt idx="2">
                  <c:v>59.347659999999998</c:v>
                </c:pt>
                <c:pt idx="3">
                  <c:v>60.62791</c:v>
                </c:pt>
                <c:pt idx="4">
                  <c:v>64.58999</c:v>
                </c:pt>
                <c:pt idx="5">
                  <c:v>78.065749999999994</c:v>
                </c:pt>
                <c:pt idx="6">
                  <c:v>68.560649999999995</c:v>
                </c:pt>
                <c:pt idx="7">
                  <c:v>79.981570000000005</c:v>
                </c:pt>
                <c:pt idx="8">
                  <c:v>70.832980000000006</c:v>
                </c:pt>
                <c:pt idx="9">
                  <c:v>64.852649999999997</c:v>
                </c:pt>
                <c:pt idx="10">
                  <c:v>68.048879999999997</c:v>
                </c:pt>
                <c:pt idx="11">
                  <c:v>69.476020000000005</c:v>
                </c:pt>
                <c:pt idx="12">
                  <c:v>70.376109999999997</c:v>
                </c:pt>
                <c:pt idx="13">
                  <c:v>81.071439999999996</c:v>
                </c:pt>
                <c:pt idx="14">
                  <c:v>84.896240000000006</c:v>
                </c:pt>
                <c:pt idx="15">
                  <c:v>83.657839999999993</c:v>
                </c:pt>
                <c:pt idx="16">
                  <c:v>80.489000000000004</c:v>
                </c:pt>
                <c:pt idx="17">
                  <c:v>75.402919999999995</c:v>
                </c:pt>
                <c:pt idx="18">
                  <c:v>73.181240000000003</c:v>
                </c:pt>
                <c:pt idx="19">
                  <c:v>74.190020000000004</c:v>
                </c:pt>
                <c:pt idx="20">
                  <c:v>83.120949999999993</c:v>
                </c:pt>
                <c:pt idx="21">
                  <c:v>76.84854</c:v>
                </c:pt>
                <c:pt idx="22">
                  <c:v>86.418049999999994</c:v>
                </c:pt>
                <c:pt idx="23">
                  <c:v>74.004069999999999</c:v>
                </c:pt>
                <c:pt idx="24">
                  <c:v>75.760189999999994</c:v>
                </c:pt>
                <c:pt idx="25">
                  <c:v>77.211330000000004</c:v>
                </c:pt>
                <c:pt idx="26">
                  <c:v>72.536810000000003</c:v>
                </c:pt>
                <c:pt idx="27">
                  <c:v>69.106160000000003</c:v>
                </c:pt>
                <c:pt idx="28">
                  <c:v>67.602580000000003</c:v>
                </c:pt>
                <c:pt idx="29">
                  <c:v>67.259559999999993</c:v>
                </c:pt>
                <c:pt idx="30">
                  <c:v>69.649029999999996</c:v>
                </c:pt>
                <c:pt idx="31">
                  <c:v>68.367469999999997</c:v>
                </c:pt>
                <c:pt idx="32">
                  <c:v>72.851249999999993</c:v>
                </c:pt>
                <c:pt idx="33">
                  <c:v>71.895750000000007</c:v>
                </c:pt>
                <c:pt idx="34">
                  <c:v>67.968850000000003</c:v>
                </c:pt>
                <c:pt idx="35">
                  <c:v>69.046850000000006</c:v>
                </c:pt>
                <c:pt idx="36">
                  <c:v>80.104799999999997</c:v>
                </c:pt>
                <c:pt idx="37">
                  <c:v>68.828739999999996</c:v>
                </c:pt>
                <c:pt idx="38">
                  <c:v>66.81962</c:v>
                </c:pt>
                <c:pt idx="39">
                  <c:v>60.404179999999997</c:v>
                </c:pt>
                <c:pt idx="40">
                  <c:v>62.639060000000001</c:v>
                </c:pt>
                <c:pt idx="41">
                  <c:v>53.841380000000001</c:v>
                </c:pt>
                <c:pt idx="42">
                  <c:v>65.179590000000005</c:v>
                </c:pt>
                <c:pt idx="43">
                  <c:v>60.470779999999998</c:v>
                </c:pt>
                <c:pt idx="44">
                  <c:v>60.220359999999999</c:v>
                </c:pt>
                <c:pt idx="45">
                  <c:v>59.282809999999998</c:v>
                </c:pt>
                <c:pt idx="46">
                  <c:v>71.834440000000001</c:v>
                </c:pt>
                <c:pt idx="47">
                  <c:v>87.387519999999995</c:v>
                </c:pt>
                <c:pt idx="48">
                  <c:v>84.922250000000005</c:v>
                </c:pt>
                <c:pt idx="49">
                  <c:v>76.525009999999995</c:v>
                </c:pt>
                <c:pt idx="50">
                  <c:v>77.375460000000004</c:v>
                </c:pt>
                <c:pt idx="51">
                  <c:v>73.445409999999995</c:v>
                </c:pt>
                <c:pt idx="52">
                  <c:v>73.501810000000006</c:v>
                </c:pt>
                <c:pt idx="53">
                  <c:v>64.080100000000002</c:v>
                </c:pt>
                <c:pt idx="54">
                  <c:v>65.561869999999999</c:v>
                </c:pt>
                <c:pt idx="55">
                  <c:v>61.399900000000002</c:v>
                </c:pt>
                <c:pt idx="56">
                  <c:v>64.244780000000006</c:v>
                </c:pt>
                <c:pt idx="57">
                  <c:v>71.551150000000007</c:v>
                </c:pt>
                <c:pt idx="58">
                  <c:v>68.436700000000002</c:v>
                </c:pt>
                <c:pt idx="59">
                  <c:v>70.1999</c:v>
                </c:pt>
                <c:pt idx="60">
                  <c:v>74.154520000000005</c:v>
                </c:pt>
                <c:pt idx="61">
                  <c:v>69.828010000000006</c:v>
                </c:pt>
                <c:pt idx="62">
                  <c:v>76.836269999999999</c:v>
                </c:pt>
                <c:pt idx="63">
                  <c:v>68.841589999999997</c:v>
                </c:pt>
                <c:pt idx="64">
                  <c:v>62.90119</c:v>
                </c:pt>
                <c:pt idx="65">
                  <c:v>68.354579999999999</c:v>
                </c:pt>
                <c:pt idx="66">
                  <c:v>80.12773</c:v>
                </c:pt>
                <c:pt idx="67">
                  <c:v>76.95196</c:v>
                </c:pt>
                <c:pt idx="68">
                  <c:v>74.808689999999999</c:v>
                </c:pt>
                <c:pt idx="69">
                  <c:v>68.493309999999994</c:v>
                </c:pt>
                <c:pt idx="70">
                  <c:v>62.946710000000003</c:v>
                </c:pt>
                <c:pt idx="71">
                  <c:v>75.083510000000004</c:v>
                </c:pt>
                <c:pt idx="72">
                  <c:v>75.462649999999996</c:v>
                </c:pt>
                <c:pt idx="73">
                  <c:v>76.021950000000004</c:v>
                </c:pt>
                <c:pt idx="74">
                  <c:v>66.348050000000001</c:v>
                </c:pt>
                <c:pt idx="75">
                  <c:v>68.391030000000001</c:v>
                </c:pt>
                <c:pt idx="76">
                  <c:v>69.083060000000003</c:v>
                </c:pt>
                <c:pt idx="77">
                  <c:v>68.762209999999996</c:v>
                </c:pt>
                <c:pt idx="78">
                  <c:v>68.975449999999995</c:v>
                </c:pt>
                <c:pt idx="79">
                  <c:v>73.09451</c:v>
                </c:pt>
                <c:pt idx="80">
                  <c:v>69.011859999999999</c:v>
                </c:pt>
                <c:pt idx="81">
                  <c:v>82.938310000000001</c:v>
                </c:pt>
                <c:pt idx="82">
                  <c:v>77.226830000000007</c:v>
                </c:pt>
                <c:pt idx="83">
                  <c:v>64.513769999999994</c:v>
                </c:pt>
                <c:pt idx="84">
                  <c:v>79.569109999999995</c:v>
                </c:pt>
                <c:pt idx="85">
                  <c:v>72.135000000000005</c:v>
                </c:pt>
                <c:pt idx="86">
                  <c:v>85.09254</c:v>
                </c:pt>
                <c:pt idx="87">
                  <c:v>78.217479999999995</c:v>
                </c:pt>
                <c:pt idx="88">
                  <c:v>81.098110000000005</c:v>
                </c:pt>
                <c:pt idx="89">
                  <c:v>71.970429999999993</c:v>
                </c:pt>
                <c:pt idx="90">
                  <c:v>83.386859999999999</c:v>
                </c:pt>
                <c:pt idx="91">
                  <c:v>85.442449999999994</c:v>
                </c:pt>
                <c:pt idx="92">
                  <c:v>82.435640000000006</c:v>
                </c:pt>
                <c:pt idx="93">
                  <c:v>81.647450000000006</c:v>
                </c:pt>
                <c:pt idx="94">
                  <c:v>81.165279999999996</c:v>
                </c:pt>
                <c:pt idx="95">
                  <c:v>82.352789999999999</c:v>
                </c:pt>
                <c:pt idx="96">
                  <c:v>78.689670000000007</c:v>
                </c:pt>
                <c:pt idx="97">
                  <c:v>89.893929999999997</c:v>
                </c:pt>
                <c:pt idx="98">
                  <c:v>82.200519999999997</c:v>
                </c:pt>
                <c:pt idx="99">
                  <c:v>77.447689999999994</c:v>
                </c:pt>
                <c:pt idx="100">
                  <c:v>73.992329999999995</c:v>
                </c:pt>
                <c:pt idx="101">
                  <c:v>82.867490000000004</c:v>
                </c:pt>
                <c:pt idx="102">
                  <c:v>87.318489999999997</c:v>
                </c:pt>
                <c:pt idx="103">
                  <c:v>88.71951</c:v>
                </c:pt>
                <c:pt idx="104">
                  <c:v>81.078569999999999</c:v>
                </c:pt>
                <c:pt idx="105">
                  <c:v>83.986040000000003</c:v>
                </c:pt>
                <c:pt idx="106">
                  <c:v>83.875410000000002</c:v>
                </c:pt>
                <c:pt idx="107">
                  <c:v>73.927379999999999</c:v>
                </c:pt>
                <c:pt idx="108">
                  <c:v>73.605519999999999</c:v>
                </c:pt>
                <c:pt idx="109">
                  <c:v>74.054090000000002</c:v>
                </c:pt>
                <c:pt idx="110">
                  <c:v>69.139390000000006</c:v>
                </c:pt>
                <c:pt idx="111">
                  <c:v>70.774680000000004</c:v>
                </c:pt>
                <c:pt idx="112">
                  <c:v>73.661699999999996</c:v>
                </c:pt>
                <c:pt idx="113">
                  <c:v>65.154740000000004</c:v>
                </c:pt>
                <c:pt idx="114">
                  <c:v>70.989729999999994</c:v>
                </c:pt>
                <c:pt idx="115">
                  <c:v>75.778859999999995</c:v>
                </c:pt>
                <c:pt idx="116">
                  <c:v>70.527000000000001</c:v>
                </c:pt>
                <c:pt idx="117">
                  <c:v>74.067909999999998</c:v>
                </c:pt>
                <c:pt idx="118">
                  <c:v>77.984089999999995</c:v>
                </c:pt>
                <c:pt idx="119">
                  <c:v>73.442700000000002</c:v>
                </c:pt>
                <c:pt idx="120">
                  <c:v>80.594200000000001</c:v>
                </c:pt>
                <c:pt idx="121">
                  <c:v>87.803060000000002</c:v>
                </c:pt>
                <c:pt idx="122">
                  <c:v>73.880849999999995</c:v>
                </c:pt>
                <c:pt idx="123">
                  <c:v>70.950040000000001</c:v>
                </c:pt>
                <c:pt idx="124">
                  <c:v>71.307919999999996</c:v>
                </c:pt>
                <c:pt idx="125">
                  <c:v>74.52561</c:v>
                </c:pt>
                <c:pt idx="126">
                  <c:v>65.961449999999999</c:v>
                </c:pt>
                <c:pt idx="127">
                  <c:v>63.245750000000001</c:v>
                </c:pt>
                <c:pt idx="128">
                  <c:v>73.994569999999996</c:v>
                </c:pt>
                <c:pt idx="129">
                  <c:v>72.242050000000006</c:v>
                </c:pt>
                <c:pt idx="130">
                  <c:v>74.397819999999996</c:v>
                </c:pt>
                <c:pt idx="131">
                  <c:v>73.24485</c:v>
                </c:pt>
                <c:pt idx="132">
                  <c:v>72.780479999999997</c:v>
                </c:pt>
                <c:pt idx="133">
                  <c:v>68.359920000000002</c:v>
                </c:pt>
                <c:pt idx="134">
                  <c:v>70.310389999999998</c:v>
                </c:pt>
                <c:pt idx="135">
                  <c:v>71.714100000000002</c:v>
                </c:pt>
                <c:pt idx="136">
                  <c:v>89.952250000000006</c:v>
                </c:pt>
                <c:pt idx="137">
                  <c:v>83.959959999999995</c:v>
                </c:pt>
              </c:numCache>
            </c:numRef>
          </c:val>
          <c:smooth val="0"/>
          <c:extLst>
            <c:ext xmlns:c16="http://schemas.microsoft.com/office/drawing/2014/chart" uri="{C3380CC4-5D6E-409C-BE32-E72D297353CC}">
              <c16:uniqueId val="{00000004-E548-6A4D-9E59-91C299408E19}"/>
            </c:ext>
          </c:extLst>
        </c:ser>
        <c:ser>
          <c:idx val="5"/>
          <c:order val="5"/>
          <c:tx>
            <c:strRef>
              <c:f>'Appendix Fig 2'!$H$2</c:f>
              <c:strCache>
                <c:ptCount val="1"/>
                <c:pt idx="0">
                  <c:v>Eig 6</c:v>
                </c:pt>
              </c:strCache>
            </c:strRef>
          </c:tx>
          <c:spPr>
            <a:ln w="28575" cap="rnd">
              <a:solidFill>
                <a:schemeClr val="accent6"/>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2'!$H$3:$H$140</c:f>
              <c:numCache>
                <c:formatCode>General</c:formatCode>
                <c:ptCount val="138"/>
                <c:pt idx="0">
                  <c:v>65.953969999999998</c:v>
                </c:pt>
                <c:pt idx="1">
                  <c:v>64.653030000000001</c:v>
                </c:pt>
                <c:pt idx="2">
                  <c:v>64.585700000000003</c:v>
                </c:pt>
                <c:pt idx="3">
                  <c:v>65.779589999999999</c:v>
                </c:pt>
                <c:pt idx="4">
                  <c:v>68.905209999999997</c:v>
                </c:pt>
                <c:pt idx="5">
                  <c:v>80.543899999999994</c:v>
                </c:pt>
                <c:pt idx="6">
                  <c:v>72.404049999999998</c:v>
                </c:pt>
                <c:pt idx="7">
                  <c:v>82.967299999999994</c:v>
                </c:pt>
                <c:pt idx="8">
                  <c:v>74.086079999999995</c:v>
                </c:pt>
                <c:pt idx="9">
                  <c:v>69.540719999999993</c:v>
                </c:pt>
                <c:pt idx="10">
                  <c:v>72.251890000000003</c:v>
                </c:pt>
                <c:pt idx="11">
                  <c:v>73.571939999999998</c:v>
                </c:pt>
                <c:pt idx="12">
                  <c:v>74.262240000000006</c:v>
                </c:pt>
                <c:pt idx="13">
                  <c:v>83.865160000000003</c:v>
                </c:pt>
                <c:pt idx="14">
                  <c:v>86.642719999999997</c:v>
                </c:pt>
                <c:pt idx="15">
                  <c:v>85.830529999999996</c:v>
                </c:pt>
                <c:pt idx="16">
                  <c:v>82.751499999999993</c:v>
                </c:pt>
                <c:pt idx="17">
                  <c:v>78.86148</c:v>
                </c:pt>
                <c:pt idx="18">
                  <c:v>76.260469999999998</c:v>
                </c:pt>
                <c:pt idx="19">
                  <c:v>78.130809999999997</c:v>
                </c:pt>
                <c:pt idx="20">
                  <c:v>85.693070000000006</c:v>
                </c:pt>
                <c:pt idx="21">
                  <c:v>79.935850000000002</c:v>
                </c:pt>
                <c:pt idx="22">
                  <c:v>88.221739999999997</c:v>
                </c:pt>
                <c:pt idx="23">
                  <c:v>77.701970000000003</c:v>
                </c:pt>
                <c:pt idx="24">
                  <c:v>78.641139999999993</c:v>
                </c:pt>
                <c:pt idx="25">
                  <c:v>80.078540000000004</c:v>
                </c:pt>
                <c:pt idx="26">
                  <c:v>76.766540000000006</c:v>
                </c:pt>
                <c:pt idx="27">
                  <c:v>74.027600000000007</c:v>
                </c:pt>
                <c:pt idx="28">
                  <c:v>71.348910000000004</c:v>
                </c:pt>
                <c:pt idx="29">
                  <c:v>71.820520000000002</c:v>
                </c:pt>
                <c:pt idx="30">
                  <c:v>73.054370000000006</c:v>
                </c:pt>
                <c:pt idx="31">
                  <c:v>72.52561</c:v>
                </c:pt>
                <c:pt idx="32">
                  <c:v>76.140690000000006</c:v>
                </c:pt>
                <c:pt idx="33">
                  <c:v>75.841340000000002</c:v>
                </c:pt>
                <c:pt idx="34">
                  <c:v>71.670969999999997</c:v>
                </c:pt>
                <c:pt idx="35">
                  <c:v>72.148769999999999</c:v>
                </c:pt>
                <c:pt idx="36">
                  <c:v>82.663510000000002</c:v>
                </c:pt>
                <c:pt idx="37">
                  <c:v>72.980689999999996</c:v>
                </c:pt>
                <c:pt idx="38">
                  <c:v>70.496440000000007</c:v>
                </c:pt>
                <c:pt idx="39">
                  <c:v>64.742069999999998</c:v>
                </c:pt>
                <c:pt idx="40">
                  <c:v>67.104529999999997</c:v>
                </c:pt>
                <c:pt idx="41">
                  <c:v>59.749510000000001</c:v>
                </c:pt>
                <c:pt idx="42">
                  <c:v>69.90889</c:v>
                </c:pt>
                <c:pt idx="43">
                  <c:v>64.729330000000004</c:v>
                </c:pt>
                <c:pt idx="44">
                  <c:v>65.092140000000001</c:v>
                </c:pt>
                <c:pt idx="45">
                  <c:v>64.220230000000001</c:v>
                </c:pt>
                <c:pt idx="46">
                  <c:v>76.005830000000003</c:v>
                </c:pt>
                <c:pt idx="47">
                  <c:v>89.598020000000005</c:v>
                </c:pt>
                <c:pt idx="48">
                  <c:v>87.287559999999999</c:v>
                </c:pt>
                <c:pt idx="49">
                  <c:v>79.888580000000005</c:v>
                </c:pt>
                <c:pt idx="50">
                  <c:v>80.895679999999999</c:v>
                </c:pt>
                <c:pt idx="51">
                  <c:v>77.701409999999996</c:v>
                </c:pt>
                <c:pt idx="52">
                  <c:v>76.950320000000005</c:v>
                </c:pt>
                <c:pt idx="53">
                  <c:v>68.971649999999997</c:v>
                </c:pt>
                <c:pt idx="54">
                  <c:v>70.108699999999999</c:v>
                </c:pt>
                <c:pt idx="55">
                  <c:v>65.262709999999998</c:v>
                </c:pt>
                <c:pt idx="56">
                  <c:v>68.007019999999997</c:v>
                </c:pt>
                <c:pt idx="57">
                  <c:v>75.205039999999997</c:v>
                </c:pt>
                <c:pt idx="58">
                  <c:v>72.470669999999998</c:v>
                </c:pt>
                <c:pt idx="59">
                  <c:v>74.622339999999994</c:v>
                </c:pt>
                <c:pt idx="60">
                  <c:v>77.905779999999993</c:v>
                </c:pt>
                <c:pt idx="61">
                  <c:v>73.44811</c:v>
                </c:pt>
                <c:pt idx="62">
                  <c:v>79.842439999999996</c:v>
                </c:pt>
                <c:pt idx="63">
                  <c:v>73.836349999999996</c:v>
                </c:pt>
                <c:pt idx="64">
                  <c:v>67.59863</c:v>
                </c:pt>
                <c:pt idx="65">
                  <c:v>72.513189999999994</c:v>
                </c:pt>
                <c:pt idx="66">
                  <c:v>82.973010000000002</c:v>
                </c:pt>
                <c:pt idx="67">
                  <c:v>79.638760000000005</c:v>
                </c:pt>
                <c:pt idx="68">
                  <c:v>78.040649999999999</c:v>
                </c:pt>
                <c:pt idx="69">
                  <c:v>72.638919999999999</c:v>
                </c:pt>
                <c:pt idx="70">
                  <c:v>66.975149999999999</c:v>
                </c:pt>
                <c:pt idx="71">
                  <c:v>78.207520000000002</c:v>
                </c:pt>
                <c:pt idx="72">
                  <c:v>79.033119999999997</c:v>
                </c:pt>
                <c:pt idx="73">
                  <c:v>80.100980000000007</c:v>
                </c:pt>
                <c:pt idx="74">
                  <c:v>70.689319999999995</c:v>
                </c:pt>
                <c:pt idx="75">
                  <c:v>72.586699999999993</c:v>
                </c:pt>
                <c:pt idx="76">
                  <c:v>73.180269999999993</c:v>
                </c:pt>
                <c:pt idx="77">
                  <c:v>72.469700000000003</c:v>
                </c:pt>
                <c:pt idx="78">
                  <c:v>73.621629999999996</c:v>
                </c:pt>
                <c:pt idx="79">
                  <c:v>76.817760000000007</c:v>
                </c:pt>
                <c:pt idx="80">
                  <c:v>73.641260000000003</c:v>
                </c:pt>
                <c:pt idx="81">
                  <c:v>85.151110000000003</c:v>
                </c:pt>
                <c:pt idx="82">
                  <c:v>80.130979999999994</c:v>
                </c:pt>
                <c:pt idx="83">
                  <c:v>68.488050000000001</c:v>
                </c:pt>
                <c:pt idx="84">
                  <c:v>82.302940000000007</c:v>
                </c:pt>
                <c:pt idx="85">
                  <c:v>76.019739999999999</c:v>
                </c:pt>
                <c:pt idx="86">
                  <c:v>87.176820000000006</c:v>
                </c:pt>
                <c:pt idx="87">
                  <c:v>81.352459999999994</c:v>
                </c:pt>
                <c:pt idx="88">
                  <c:v>83.867230000000006</c:v>
                </c:pt>
                <c:pt idx="89">
                  <c:v>75.585089999999994</c:v>
                </c:pt>
                <c:pt idx="90">
                  <c:v>86.075540000000004</c:v>
                </c:pt>
                <c:pt idx="91">
                  <c:v>87.481960000000001</c:v>
                </c:pt>
                <c:pt idx="92">
                  <c:v>85.108170000000001</c:v>
                </c:pt>
                <c:pt idx="93">
                  <c:v>84.441029999999998</c:v>
                </c:pt>
                <c:pt idx="94">
                  <c:v>83.738720000000001</c:v>
                </c:pt>
                <c:pt idx="95">
                  <c:v>84.667900000000003</c:v>
                </c:pt>
                <c:pt idx="96">
                  <c:v>81.115049999999997</c:v>
                </c:pt>
                <c:pt idx="97">
                  <c:v>91.21696</c:v>
                </c:pt>
                <c:pt idx="98">
                  <c:v>84.701160000000002</c:v>
                </c:pt>
                <c:pt idx="99">
                  <c:v>80.29992</c:v>
                </c:pt>
                <c:pt idx="100">
                  <c:v>77.0809</c:v>
                </c:pt>
                <c:pt idx="101">
                  <c:v>84.941820000000007</c:v>
                </c:pt>
                <c:pt idx="102">
                  <c:v>89.161659999999998</c:v>
                </c:pt>
                <c:pt idx="103">
                  <c:v>89.979799999999997</c:v>
                </c:pt>
                <c:pt idx="104">
                  <c:v>83.357209999999995</c:v>
                </c:pt>
                <c:pt idx="105">
                  <c:v>85.993340000000003</c:v>
                </c:pt>
                <c:pt idx="106">
                  <c:v>86.123199999999997</c:v>
                </c:pt>
                <c:pt idx="107">
                  <c:v>77.196039999999996</c:v>
                </c:pt>
                <c:pt idx="108">
                  <c:v>76.658119999999997</c:v>
                </c:pt>
                <c:pt idx="109">
                  <c:v>77.554779999999994</c:v>
                </c:pt>
                <c:pt idx="110">
                  <c:v>73.191140000000004</c:v>
                </c:pt>
                <c:pt idx="111">
                  <c:v>74.128540000000001</c:v>
                </c:pt>
                <c:pt idx="112">
                  <c:v>76.905019999999993</c:v>
                </c:pt>
                <c:pt idx="113">
                  <c:v>68.937520000000006</c:v>
                </c:pt>
                <c:pt idx="114">
                  <c:v>74.352469999999997</c:v>
                </c:pt>
                <c:pt idx="115">
                  <c:v>78.944339999999997</c:v>
                </c:pt>
                <c:pt idx="116">
                  <c:v>74.693460000000002</c:v>
                </c:pt>
                <c:pt idx="117">
                  <c:v>77.486419999999995</c:v>
                </c:pt>
                <c:pt idx="118">
                  <c:v>81.060050000000004</c:v>
                </c:pt>
                <c:pt idx="119">
                  <c:v>77.898759999999996</c:v>
                </c:pt>
                <c:pt idx="120">
                  <c:v>83.562330000000003</c:v>
                </c:pt>
                <c:pt idx="121">
                  <c:v>89.704269999999994</c:v>
                </c:pt>
                <c:pt idx="122">
                  <c:v>77.595259999999996</c:v>
                </c:pt>
                <c:pt idx="123">
                  <c:v>74.7958</c:v>
                </c:pt>
                <c:pt idx="124">
                  <c:v>75.812880000000007</c:v>
                </c:pt>
                <c:pt idx="125">
                  <c:v>78.141310000000004</c:v>
                </c:pt>
                <c:pt idx="126">
                  <c:v>70.51276</c:v>
                </c:pt>
                <c:pt idx="127">
                  <c:v>68.085049999999995</c:v>
                </c:pt>
                <c:pt idx="128">
                  <c:v>77.974379999999996</c:v>
                </c:pt>
                <c:pt idx="129">
                  <c:v>75.847030000000004</c:v>
                </c:pt>
                <c:pt idx="130">
                  <c:v>77.200159999999997</c:v>
                </c:pt>
                <c:pt idx="131">
                  <c:v>76.988730000000004</c:v>
                </c:pt>
                <c:pt idx="132">
                  <c:v>76.697630000000004</c:v>
                </c:pt>
                <c:pt idx="133">
                  <c:v>73.44735</c:v>
                </c:pt>
                <c:pt idx="134">
                  <c:v>74.271109999999993</c:v>
                </c:pt>
                <c:pt idx="135">
                  <c:v>75.574929999999995</c:v>
                </c:pt>
                <c:pt idx="136">
                  <c:v>91.978909999999999</c:v>
                </c:pt>
                <c:pt idx="137">
                  <c:v>86.965280000000007</c:v>
                </c:pt>
              </c:numCache>
            </c:numRef>
          </c:val>
          <c:smooth val="0"/>
          <c:extLst>
            <c:ext xmlns:c16="http://schemas.microsoft.com/office/drawing/2014/chart" uri="{C3380CC4-5D6E-409C-BE32-E72D297353CC}">
              <c16:uniqueId val="{00000005-E548-6A4D-9E59-91C299408E19}"/>
            </c:ext>
          </c:extLst>
        </c:ser>
        <c:ser>
          <c:idx val="6"/>
          <c:order val="6"/>
          <c:tx>
            <c:strRef>
              <c:f>'Appendix Fig 2'!$I$2</c:f>
              <c:strCache>
                <c:ptCount val="1"/>
                <c:pt idx="0">
                  <c:v>Eig 7</c:v>
                </c:pt>
              </c:strCache>
            </c:strRef>
          </c:tx>
          <c:spPr>
            <a:ln w="28575" cap="rnd">
              <a:solidFill>
                <a:schemeClr val="accent1">
                  <a:lumMod val="6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2'!$I$3:$I$140</c:f>
              <c:numCache>
                <c:formatCode>General</c:formatCode>
                <c:ptCount val="138"/>
                <c:pt idx="0">
                  <c:v>69.80198</c:v>
                </c:pt>
                <c:pt idx="1">
                  <c:v>69.205359999999999</c:v>
                </c:pt>
                <c:pt idx="2">
                  <c:v>68.998769999999993</c:v>
                </c:pt>
                <c:pt idx="3">
                  <c:v>70.364549999999994</c:v>
                </c:pt>
                <c:pt idx="4">
                  <c:v>72.765180000000001</c:v>
                </c:pt>
                <c:pt idx="5">
                  <c:v>82.700320000000005</c:v>
                </c:pt>
                <c:pt idx="6">
                  <c:v>75.829939999999993</c:v>
                </c:pt>
                <c:pt idx="7">
                  <c:v>85.604669999999999</c:v>
                </c:pt>
                <c:pt idx="8">
                  <c:v>77.168149999999997</c:v>
                </c:pt>
                <c:pt idx="9">
                  <c:v>73.329679999999996</c:v>
                </c:pt>
                <c:pt idx="10">
                  <c:v>76.227930000000001</c:v>
                </c:pt>
                <c:pt idx="11">
                  <c:v>76.711579999999998</c:v>
                </c:pt>
                <c:pt idx="12">
                  <c:v>77.482780000000005</c:v>
                </c:pt>
                <c:pt idx="13">
                  <c:v>86.171660000000003</c:v>
                </c:pt>
                <c:pt idx="14">
                  <c:v>88.358840000000001</c:v>
                </c:pt>
                <c:pt idx="15">
                  <c:v>87.620739999999998</c:v>
                </c:pt>
                <c:pt idx="16">
                  <c:v>84.825329999999994</c:v>
                </c:pt>
                <c:pt idx="17">
                  <c:v>81.714029999999994</c:v>
                </c:pt>
                <c:pt idx="18">
                  <c:v>79.260419999999996</c:v>
                </c:pt>
                <c:pt idx="19">
                  <c:v>81.256370000000004</c:v>
                </c:pt>
                <c:pt idx="20">
                  <c:v>87.408249999999995</c:v>
                </c:pt>
                <c:pt idx="21">
                  <c:v>82.529769999999999</c:v>
                </c:pt>
                <c:pt idx="22">
                  <c:v>89.86618</c:v>
                </c:pt>
                <c:pt idx="23">
                  <c:v>80.141229999999993</c:v>
                </c:pt>
                <c:pt idx="24">
                  <c:v>81.289069999999995</c:v>
                </c:pt>
                <c:pt idx="25">
                  <c:v>82.764799999999994</c:v>
                </c:pt>
                <c:pt idx="26">
                  <c:v>80.021019999999993</c:v>
                </c:pt>
                <c:pt idx="27">
                  <c:v>77.83775</c:v>
                </c:pt>
                <c:pt idx="28">
                  <c:v>74.715639999999993</c:v>
                </c:pt>
                <c:pt idx="29">
                  <c:v>75.241489999999999</c:v>
                </c:pt>
                <c:pt idx="30">
                  <c:v>76.179289999999995</c:v>
                </c:pt>
                <c:pt idx="31">
                  <c:v>76.076999999999998</c:v>
                </c:pt>
                <c:pt idx="32">
                  <c:v>79.248829999999998</c:v>
                </c:pt>
                <c:pt idx="33">
                  <c:v>79.166849999999997</c:v>
                </c:pt>
                <c:pt idx="34">
                  <c:v>74.798370000000006</c:v>
                </c:pt>
                <c:pt idx="35">
                  <c:v>75.040130000000005</c:v>
                </c:pt>
                <c:pt idx="36">
                  <c:v>84.745289999999997</c:v>
                </c:pt>
                <c:pt idx="37">
                  <c:v>76.616209999999995</c:v>
                </c:pt>
                <c:pt idx="38">
                  <c:v>73.920929999999998</c:v>
                </c:pt>
                <c:pt idx="39">
                  <c:v>68.947410000000005</c:v>
                </c:pt>
                <c:pt idx="40">
                  <c:v>71.146870000000007</c:v>
                </c:pt>
                <c:pt idx="41">
                  <c:v>64.722239999999999</c:v>
                </c:pt>
                <c:pt idx="42">
                  <c:v>73.233840000000001</c:v>
                </c:pt>
                <c:pt idx="43">
                  <c:v>68.819230000000005</c:v>
                </c:pt>
                <c:pt idx="44">
                  <c:v>69.058480000000003</c:v>
                </c:pt>
                <c:pt idx="45">
                  <c:v>68.620990000000006</c:v>
                </c:pt>
                <c:pt idx="46">
                  <c:v>79.175709999999995</c:v>
                </c:pt>
                <c:pt idx="47">
                  <c:v>91.439859999999996</c:v>
                </c:pt>
                <c:pt idx="48">
                  <c:v>89.23142</c:v>
                </c:pt>
                <c:pt idx="49">
                  <c:v>82.402810000000002</c:v>
                </c:pt>
                <c:pt idx="50">
                  <c:v>83.635779999999997</c:v>
                </c:pt>
                <c:pt idx="51">
                  <c:v>80.73809</c:v>
                </c:pt>
                <c:pt idx="52">
                  <c:v>79.958640000000003</c:v>
                </c:pt>
                <c:pt idx="53">
                  <c:v>72.589799999999997</c:v>
                </c:pt>
                <c:pt idx="54">
                  <c:v>73.876599999999996</c:v>
                </c:pt>
                <c:pt idx="55">
                  <c:v>68.769559999999998</c:v>
                </c:pt>
                <c:pt idx="56">
                  <c:v>71.473399999999998</c:v>
                </c:pt>
                <c:pt idx="57">
                  <c:v>78.027529999999999</c:v>
                </c:pt>
                <c:pt idx="58">
                  <c:v>76.069640000000007</c:v>
                </c:pt>
                <c:pt idx="59">
                  <c:v>77.665329999999997</c:v>
                </c:pt>
                <c:pt idx="60">
                  <c:v>81.000119999999995</c:v>
                </c:pt>
                <c:pt idx="61">
                  <c:v>77.033259999999999</c:v>
                </c:pt>
                <c:pt idx="62">
                  <c:v>82.342290000000006</c:v>
                </c:pt>
                <c:pt idx="63">
                  <c:v>77.054429999999996</c:v>
                </c:pt>
                <c:pt idx="64">
                  <c:v>71.713300000000004</c:v>
                </c:pt>
                <c:pt idx="65">
                  <c:v>75.589510000000004</c:v>
                </c:pt>
                <c:pt idx="66">
                  <c:v>85.141099999999994</c:v>
                </c:pt>
                <c:pt idx="67">
                  <c:v>82.114639999999994</c:v>
                </c:pt>
                <c:pt idx="68">
                  <c:v>80.537620000000004</c:v>
                </c:pt>
                <c:pt idx="69">
                  <c:v>75.621279999999999</c:v>
                </c:pt>
                <c:pt idx="70">
                  <c:v>70.578029999999998</c:v>
                </c:pt>
                <c:pt idx="71">
                  <c:v>81.034540000000007</c:v>
                </c:pt>
                <c:pt idx="72">
                  <c:v>82.093239999999994</c:v>
                </c:pt>
                <c:pt idx="73">
                  <c:v>82.837549999999993</c:v>
                </c:pt>
                <c:pt idx="74">
                  <c:v>74.151359999999997</c:v>
                </c:pt>
                <c:pt idx="75">
                  <c:v>76.023470000000003</c:v>
                </c:pt>
                <c:pt idx="76">
                  <c:v>76.221469999999997</c:v>
                </c:pt>
                <c:pt idx="77">
                  <c:v>75.807280000000006</c:v>
                </c:pt>
                <c:pt idx="78">
                  <c:v>76.733040000000003</c:v>
                </c:pt>
                <c:pt idx="79">
                  <c:v>80.175970000000007</c:v>
                </c:pt>
                <c:pt idx="80">
                  <c:v>77.956270000000004</c:v>
                </c:pt>
                <c:pt idx="81">
                  <c:v>87.250839999999997</c:v>
                </c:pt>
                <c:pt idx="82">
                  <c:v>82.883349999999993</c:v>
                </c:pt>
                <c:pt idx="83">
                  <c:v>72.344899999999996</c:v>
                </c:pt>
                <c:pt idx="84">
                  <c:v>84.708529999999996</c:v>
                </c:pt>
                <c:pt idx="85">
                  <c:v>79.314970000000002</c:v>
                </c:pt>
                <c:pt idx="86">
                  <c:v>88.815759999999997</c:v>
                </c:pt>
                <c:pt idx="87">
                  <c:v>84.211609999999993</c:v>
                </c:pt>
                <c:pt idx="88">
                  <c:v>86.369630000000001</c:v>
                </c:pt>
                <c:pt idx="89">
                  <c:v>78.945350000000005</c:v>
                </c:pt>
                <c:pt idx="90">
                  <c:v>88.254409999999993</c:v>
                </c:pt>
                <c:pt idx="91">
                  <c:v>89.415840000000003</c:v>
                </c:pt>
                <c:pt idx="92">
                  <c:v>87.297960000000003</c:v>
                </c:pt>
                <c:pt idx="93">
                  <c:v>86.426630000000003</c:v>
                </c:pt>
                <c:pt idx="94">
                  <c:v>86.205280000000002</c:v>
                </c:pt>
                <c:pt idx="95">
                  <c:v>86.782560000000004</c:v>
                </c:pt>
                <c:pt idx="96">
                  <c:v>83.482770000000002</c:v>
                </c:pt>
                <c:pt idx="97">
                  <c:v>92.185000000000002</c:v>
                </c:pt>
                <c:pt idx="98">
                  <c:v>86.518780000000007</c:v>
                </c:pt>
                <c:pt idx="99">
                  <c:v>82.573080000000004</c:v>
                </c:pt>
                <c:pt idx="100">
                  <c:v>79.663669999999996</c:v>
                </c:pt>
                <c:pt idx="101">
                  <c:v>86.93965</c:v>
                </c:pt>
                <c:pt idx="102">
                  <c:v>90.653300000000002</c:v>
                </c:pt>
                <c:pt idx="103">
                  <c:v>91.12227</c:v>
                </c:pt>
                <c:pt idx="104">
                  <c:v>85.267619999999994</c:v>
                </c:pt>
                <c:pt idx="105">
                  <c:v>87.644149999999996</c:v>
                </c:pt>
                <c:pt idx="106">
                  <c:v>87.889970000000005</c:v>
                </c:pt>
                <c:pt idx="107">
                  <c:v>79.826719999999995</c:v>
                </c:pt>
                <c:pt idx="108">
                  <c:v>79.472809999999996</c:v>
                </c:pt>
                <c:pt idx="109">
                  <c:v>80.332009999999997</c:v>
                </c:pt>
                <c:pt idx="110">
                  <c:v>76.435980000000001</c:v>
                </c:pt>
                <c:pt idx="111">
                  <c:v>77.367779999999996</c:v>
                </c:pt>
                <c:pt idx="112">
                  <c:v>79.66713</c:v>
                </c:pt>
                <c:pt idx="113">
                  <c:v>72.433419999999998</c:v>
                </c:pt>
                <c:pt idx="114">
                  <c:v>77.185410000000005</c:v>
                </c:pt>
                <c:pt idx="115">
                  <c:v>81.72636</c:v>
                </c:pt>
                <c:pt idx="116">
                  <c:v>78.281549999999996</c:v>
                </c:pt>
                <c:pt idx="117">
                  <c:v>80.525360000000006</c:v>
                </c:pt>
                <c:pt idx="118">
                  <c:v>83.837230000000005</c:v>
                </c:pt>
                <c:pt idx="119">
                  <c:v>81.163439999999994</c:v>
                </c:pt>
                <c:pt idx="120">
                  <c:v>85.955820000000003</c:v>
                </c:pt>
                <c:pt idx="121">
                  <c:v>90.924369999999996</c:v>
                </c:pt>
                <c:pt idx="122">
                  <c:v>80.61824</c:v>
                </c:pt>
                <c:pt idx="123">
                  <c:v>77.882499999999993</c:v>
                </c:pt>
                <c:pt idx="124">
                  <c:v>79.43477</c:v>
                </c:pt>
                <c:pt idx="125">
                  <c:v>80.923839999999998</c:v>
                </c:pt>
                <c:pt idx="126">
                  <c:v>74.624700000000004</c:v>
                </c:pt>
                <c:pt idx="127">
                  <c:v>72.257459999999995</c:v>
                </c:pt>
                <c:pt idx="128">
                  <c:v>81.280410000000003</c:v>
                </c:pt>
                <c:pt idx="129">
                  <c:v>78.510279999999995</c:v>
                </c:pt>
                <c:pt idx="130">
                  <c:v>79.625029999999995</c:v>
                </c:pt>
                <c:pt idx="131">
                  <c:v>80.185419999999993</c:v>
                </c:pt>
                <c:pt idx="132">
                  <c:v>79.533410000000003</c:v>
                </c:pt>
                <c:pt idx="133">
                  <c:v>77.306030000000007</c:v>
                </c:pt>
                <c:pt idx="134">
                  <c:v>77.832089999999994</c:v>
                </c:pt>
                <c:pt idx="135">
                  <c:v>79.303960000000004</c:v>
                </c:pt>
                <c:pt idx="136">
                  <c:v>93.438050000000004</c:v>
                </c:pt>
                <c:pt idx="137">
                  <c:v>89.240309999999994</c:v>
                </c:pt>
              </c:numCache>
            </c:numRef>
          </c:val>
          <c:smooth val="0"/>
          <c:extLst>
            <c:ext xmlns:c16="http://schemas.microsoft.com/office/drawing/2014/chart" uri="{C3380CC4-5D6E-409C-BE32-E72D297353CC}">
              <c16:uniqueId val="{00000006-E548-6A4D-9E59-91C299408E19}"/>
            </c:ext>
          </c:extLst>
        </c:ser>
        <c:ser>
          <c:idx val="7"/>
          <c:order val="7"/>
          <c:tx>
            <c:strRef>
              <c:f>'Appendix Fig 2'!$J$2</c:f>
              <c:strCache>
                <c:ptCount val="1"/>
                <c:pt idx="0">
                  <c:v>Eig 8</c:v>
                </c:pt>
              </c:strCache>
            </c:strRef>
          </c:tx>
          <c:spPr>
            <a:ln w="28575" cap="rnd">
              <a:solidFill>
                <a:schemeClr val="accent2">
                  <a:lumMod val="6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2'!$J$3:$J$140</c:f>
              <c:numCache>
                <c:formatCode>General</c:formatCode>
                <c:ptCount val="138"/>
                <c:pt idx="0">
                  <c:v>73.210769999999997</c:v>
                </c:pt>
                <c:pt idx="1">
                  <c:v>72.941699999999997</c:v>
                </c:pt>
                <c:pt idx="2">
                  <c:v>72.960549999999998</c:v>
                </c:pt>
                <c:pt idx="3">
                  <c:v>73.994829999999993</c:v>
                </c:pt>
                <c:pt idx="4">
                  <c:v>76.495729999999995</c:v>
                </c:pt>
                <c:pt idx="5">
                  <c:v>84.580380000000005</c:v>
                </c:pt>
                <c:pt idx="6">
                  <c:v>78.565470000000005</c:v>
                </c:pt>
                <c:pt idx="7">
                  <c:v>88.083340000000007</c:v>
                </c:pt>
                <c:pt idx="8">
                  <c:v>80.162310000000005</c:v>
                </c:pt>
                <c:pt idx="9">
                  <c:v>76.588440000000006</c:v>
                </c:pt>
                <c:pt idx="10">
                  <c:v>79.406019999999998</c:v>
                </c:pt>
                <c:pt idx="11">
                  <c:v>79.477699999999999</c:v>
                </c:pt>
                <c:pt idx="12">
                  <c:v>80.616680000000002</c:v>
                </c:pt>
                <c:pt idx="13">
                  <c:v>87.991150000000005</c:v>
                </c:pt>
                <c:pt idx="14">
                  <c:v>89.869330000000005</c:v>
                </c:pt>
                <c:pt idx="15">
                  <c:v>89.214860000000002</c:v>
                </c:pt>
                <c:pt idx="16">
                  <c:v>86.696240000000003</c:v>
                </c:pt>
                <c:pt idx="17">
                  <c:v>84.265249999999995</c:v>
                </c:pt>
                <c:pt idx="18">
                  <c:v>82.005039999999994</c:v>
                </c:pt>
                <c:pt idx="19">
                  <c:v>83.429649999999995</c:v>
                </c:pt>
                <c:pt idx="20">
                  <c:v>88.971040000000002</c:v>
                </c:pt>
                <c:pt idx="21">
                  <c:v>84.760080000000002</c:v>
                </c:pt>
                <c:pt idx="22">
                  <c:v>91.128169999999997</c:v>
                </c:pt>
                <c:pt idx="23">
                  <c:v>82.245540000000005</c:v>
                </c:pt>
                <c:pt idx="24">
                  <c:v>83.723320000000001</c:v>
                </c:pt>
                <c:pt idx="25">
                  <c:v>84.943089999999998</c:v>
                </c:pt>
                <c:pt idx="26">
                  <c:v>82.776020000000003</c:v>
                </c:pt>
                <c:pt idx="27">
                  <c:v>81.082490000000007</c:v>
                </c:pt>
                <c:pt idx="28">
                  <c:v>77.519580000000005</c:v>
                </c:pt>
                <c:pt idx="29">
                  <c:v>78.082359999999994</c:v>
                </c:pt>
                <c:pt idx="30">
                  <c:v>78.537999999999997</c:v>
                </c:pt>
                <c:pt idx="31">
                  <c:v>78.985780000000005</c:v>
                </c:pt>
                <c:pt idx="32">
                  <c:v>82.104179999999999</c:v>
                </c:pt>
                <c:pt idx="33">
                  <c:v>82.188879999999997</c:v>
                </c:pt>
                <c:pt idx="34">
                  <c:v>77.438180000000003</c:v>
                </c:pt>
                <c:pt idx="35">
                  <c:v>77.777069999999995</c:v>
                </c:pt>
                <c:pt idx="36">
                  <c:v>86.565969999999993</c:v>
                </c:pt>
                <c:pt idx="37">
                  <c:v>79.456950000000006</c:v>
                </c:pt>
                <c:pt idx="38">
                  <c:v>76.896270000000001</c:v>
                </c:pt>
                <c:pt idx="39">
                  <c:v>72.592439999999996</c:v>
                </c:pt>
                <c:pt idx="40">
                  <c:v>74.678489999999996</c:v>
                </c:pt>
                <c:pt idx="41">
                  <c:v>68.791600000000003</c:v>
                </c:pt>
                <c:pt idx="42">
                  <c:v>76.391409999999993</c:v>
                </c:pt>
                <c:pt idx="43">
                  <c:v>72.284390000000002</c:v>
                </c:pt>
                <c:pt idx="44">
                  <c:v>72.478160000000003</c:v>
                </c:pt>
                <c:pt idx="45">
                  <c:v>72.453649999999996</c:v>
                </c:pt>
                <c:pt idx="46">
                  <c:v>82.110810000000001</c:v>
                </c:pt>
                <c:pt idx="47">
                  <c:v>92.618440000000007</c:v>
                </c:pt>
                <c:pt idx="48">
                  <c:v>91.156930000000003</c:v>
                </c:pt>
                <c:pt idx="49">
                  <c:v>84.880799999999994</c:v>
                </c:pt>
                <c:pt idx="50">
                  <c:v>85.858239999999995</c:v>
                </c:pt>
                <c:pt idx="51">
                  <c:v>83.493260000000006</c:v>
                </c:pt>
                <c:pt idx="52">
                  <c:v>82.629130000000004</c:v>
                </c:pt>
                <c:pt idx="53">
                  <c:v>75.613879999999995</c:v>
                </c:pt>
                <c:pt idx="54">
                  <c:v>77.366609999999994</c:v>
                </c:pt>
                <c:pt idx="55">
                  <c:v>71.870080000000002</c:v>
                </c:pt>
                <c:pt idx="56">
                  <c:v>74.725049999999996</c:v>
                </c:pt>
                <c:pt idx="57">
                  <c:v>80.562700000000007</c:v>
                </c:pt>
                <c:pt idx="58">
                  <c:v>79.063990000000004</c:v>
                </c:pt>
                <c:pt idx="59">
                  <c:v>80.313509999999994</c:v>
                </c:pt>
                <c:pt idx="60">
                  <c:v>83.436980000000005</c:v>
                </c:pt>
                <c:pt idx="61">
                  <c:v>79.867230000000006</c:v>
                </c:pt>
                <c:pt idx="62">
                  <c:v>84.618489999999994</c:v>
                </c:pt>
                <c:pt idx="63">
                  <c:v>79.675799999999995</c:v>
                </c:pt>
                <c:pt idx="64">
                  <c:v>75.286379999999994</c:v>
                </c:pt>
                <c:pt idx="65">
                  <c:v>78.359579999999994</c:v>
                </c:pt>
                <c:pt idx="66">
                  <c:v>86.87227</c:v>
                </c:pt>
                <c:pt idx="67">
                  <c:v>84.07544</c:v>
                </c:pt>
                <c:pt idx="68">
                  <c:v>82.874740000000003</c:v>
                </c:pt>
                <c:pt idx="69">
                  <c:v>78.28004</c:v>
                </c:pt>
                <c:pt idx="70">
                  <c:v>73.787490000000005</c:v>
                </c:pt>
                <c:pt idx="71">
                  <c:v>83.271460000000005</c:v>
                </c:pt>
                <c:pt idx="72">
                  <c:v>84.502390000000005</c:v>
                </c:pt>
                <c:pt idx="73">
                  <c:v>85.2624</c:v>
                </c:pt>
                <c:pt idx="74">
                  <c:v>77.241860000000003</c:v>
                </c:pt>
                <c:pt idx="75">
                  <c:v>78.822389999999999</c:v>
                </c:pt>
                <c:pt idx="76">
                  <c:v>79.128209999999996</c:v>
                </c:pt>
                <c:pt idx="77">
                  <c:v>78.638769999999994</c:v>
                </c:pt>
                <c:pt idx="78">
                  <c:v>79.394940000000005</c:v>
                </c:pt>
                <c:pt idx="79">
                  <c:v>82.859089999999995</c:v>
                </c:pt>
                <c:pt idx="80">
                  <c:v>81.041300000000007</c:v>
                </c:pt>
                <c:pt idx="81">
                  <c:v>88.994879999999995</c:v>
                </c:pt>
                <c:pt idx="82">
                  <c:v>85.166489999999996</c:v>
                </c:pt>
                <c:pt idx="83">
                  <c:v>75.689859999999996</c:v>
                </c:pt>
                <c:pt idx="84">
                  <c:v>86.852180000000004</c:v>
                </c:pt>
                <c:pt idx="85">
                  <c:v>81.850250000000003</c:v>
                </c:pt>
                <c:pt idx="86">
                  <c:v>90.32638</c:v>
                </c:pt>
                <c:pt idx="87">
                  <c:v>86.212500000000006</c:v>
                </c:pt>
                <c:pt idx="88">
                  <c:v>88.210880000000003</c:v>
                </c:pt>
                <c:pt idx="89">
                  <c:v>81.431690000000003</c:v>
                </c:pt>
                <c:pt idx="90">
                  <c:v>90.156649999999999</c:v>
                </c:pt>
                <c:pt idx="91">
                  <c:v>90.970950000000002</c:v>
                </c:pt>
                <c:pt idx="92">
                  <c:v>88.861239999999995</c:v>
                </c:pt>
                <c:pt idx="93">
                  <c:v>88.149950000000004</c:v>
                </c:pt>
                <c:pt idx="94">
                  <c:v>87.71602</c:v>
                </c:pt>
                <c:pt idx="95">
                  <c:v>88.494060000000005</c:v>
                </c:pt>
                <c:pt idx="96">
                  <c:v>85.672210000000007</c:v>
                </c:pt>
                <c:pt idx="97">
                  <c:v>93.046710000000004</c:v>
                </c:pt>
                <c:pt idx="98">
                  <c:v>88.140500000000003</c:v>
                </c:pt>
                <c:pt idx="99">
                  <c:v>84.542760000000001</c:v>
                </c:pt>
                <c:pt idx="100">
                  <c:v>82.017949999999999</c:v>
                </c:pt>
                <c:pt idx="101">
                  <c:v>88.464939999999999</c:v>
                </c:pt>
                <c:pt idx="102">
                  <c:v>91.855159999999998</c:v>
                </c:pt>
                <c:pt idx="103">
                  <c:v>92.095299999999995</c:v>
                </c:pt>
                <c:pt idx="104">
                  <c:v>86.972390000000004</c:v>
                </c:pt>
                <c:pt idx="105">
                  <c:v>89.199749999999995</c:v>
                </c:pt>
                <c:pt idx="106">
                  <c:v>89.386470000000003</c:v>
                </c:pt>
                <c:pt idx="107">
                  <c:v>82.238560000000007</c:v>
                </c:pt>
                <c:pt idx="108">
                  <c:v>82.037549999999996</c:v>
                </c:pt>
                <c:pt idx="109">
                  <c:v>82.812629999999999</c:v>
                </c:pt>
                <c:pt idx="110">
                  <c:v>79.071719999999999</c:v>
                </c:pt>
                <c:pt idx="111">
                  <c:v>80.240840000000006</c:v>
                </c:pt>
                <c:pt idx="112">
                  <c:v>82.270989999999998</c:v>
                </c:pt>
                <c:pt idx="113">
                  <c:v>75.736379999999997</c:v>
                </c:pt>
                <c:pt idx="114">
                  <c:v>79.967169999999996</c:v>
                </c:pt>
                <c:pt idx="115">
                  <c:v>84.009010000000004</c:v>
                </c:pt>
                <c:pt idx="116">
                  <c:v>80.899889999999999</c:v>
                </c:pt>
                <c:pt idx="117">
                  <c:v>82.941800000000001</c:v>
                </c:pt>
                <c:pt idx="118">
                  <c:v>86.102530000000002</c:v>
                </c:pt>
                <c:pt idx="119">
                  <c:v>84.028729999999996</c:v>
                </c:pt>
                <c:pt idx="120">
                  <c:v>88.045820000000006</c:v>
                </c:pt>
                <c:pt idx="121">
                  <c:v>92.041169999999994</c:v>
                </c:pt>
                <c:pt idx="122">
                  <c:v>83.024339999999995</c:v>
                </c:pt>
                <c:pt idx="123">
                  <c:v>80.445390000000003</c:v>
                </c:pt>
                <c:pt idx="124">
                  <c:v>82.235479999999995</c:v>
                </c:pt>
                <c:pt idx="125">
                  <c:v>83.111180000000004</c:v>
                </c:pt>
                <c:pt idx="126">
                  <c:v>77.470439999999996</c:v>
                </c:pt>
                <c:pt idx="127">
                  <c:v>75.425060000000002</c:v>
                </c:pt>
                <c:pt idx="128">
                  <c:v>83.612889999999993</c:v>
                </c:pt>
                <c:pt idx="129">
                  <c:v>81.033959999999993</c:v>
                </c:pt>
                <c:pt idx="130">
                  <c:v>81.911929999999998</c:v>
                </c:pt>
                <c:pt idx="131">
                  <c:v>83.076899999999995</c:v>
                </c:pt>
                <c:pt idx="132">
                  <c:v>82.101240000000004</c:v>
                </c:pt>
                <c:pt idx="133">
                  <c:v>80.147390000000001</c:v>
                </c:pt>
                <c:pt idx="134">
                  <c:v>80.971860000000007</c:v>
                </c:pt>
                <c:pt idx="135">
                  <c:v>81.833160000000007</c:v>
                </c:pt>
                <c:pt idx="136">
                  <c:v>94.489769999999993</c:v>
                </c:pt>
                <c:pt idx="137">
                  <c:v>90.716989999999996</c:v>
                </c:pt>
              </c:numCache>
            </c:numRef>
          </c:val>
          <c:smooth val="0"/>
          <c:extLst>
            <c:ext xmlns:c16="http://schemas.microsoft.com/office/drawing/2014/chart" uri="{C3380CC4-5D6E-409C-BE32-E72D297353CC}">
              <c16:uniqueId val="{00000007-E548-6A4D-9E59-91C299408E19}"/>
            </c:ext>
          </c:extLst>
        </c:ser>
        <c:ser>
          <c:idx val="8"/>
          <c:order val="8"/>
          <c:tx>
            <c:strRef>
              <c:f>'Appendix Fig 2'!$K$2</c:f>
              <c:strCache>
                <c:ptCount val="1"/>
                <c:pt idx="0">
                  <c:v>Eig 9</c:v>
                </c:pt>
              </c:strCache>
            </c:strRef>
          </c:tx>
          <c:spPr>
            <a:ln w="28575" cap="rnd">
              <a:solidFill>
                <a:schemeClr val="accent3">
                  <a:lumMod val="6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2'!$K$3:$K$140</c:f>
              <c:numCache>
                <c:formatCode>General</c:formatCode>
                <c:ptCount val="138"/>
                <c:pt idx="0">
                  <c:v>76.283209999999997</c:v>
                </c:pt>
                <c:pt idx="1">
                  <c:v>76.331050000000005</c:v>
                </c:pt>
                <c:pt idx="2">
                  <c:v>76.362049999999996</c:v>
                </c:pt>
                <c:pt idx="3">
                  <c:v>77.216239999999999</c:v>
                </c:pt>
                <c:pt idx="4">
                  <c:v>79.206270000000004</c:v>
                </c:pt>
                <c:pt idx="5">
                  <c:v>86.288089999999997</c:v>
                </c:pt>
                <c:pt idx="6">
                  <c:v>81.116919999999993</c:v>
                </c:pt>
                <c:pt idx="7">
                  <c:v>89.849760000000003</c:v>
                </c:pt>
                <c:pt idx="8">
                  <c:v>82.614040000000003</c:v>
                </c:pt>
                <c:pt idx="9">
                  <c:v>79.360230000000001</c:v>
                </c:pt>
                <c:pt idx="10">
                  <c:v>81.963830000000002</c:v>
                </c:pt>
                <c:pt idx="11">
                  <c:v>81.820440000000005</c:v>
                </c:pt>
                <c:pt idx="12">
                  <c:v>83.017679999999999</c:v>
                </c:pt>
                <c:pt idx="13">
                  <c:v>89.550160000000005</c:v>
                </c:pt>
                <c:pt idx="14">
                  <c:v>91.213560000000001</c:v>
                </c:pt>
                <c:pt idx="15">
                  <c:v>90.659620000000004</c:v>
                </c:pt>
                <c:pt idx="16">
                  <c:v>88.490780000000001</c:v>
                </c:pt>
                <c:pt idx="17">
                  <c:v>86.262309999999999</c:v>
                </c:pt>
                <c:pt idx="18">
                  <c:v>84.048969999999997</c:v>
                </c:pt>
                <c:pt idx="19">
                  <c:v>85.541870000000003</c:v>
                </c:pt>
                <c:pt idx="20">
                  <c:v>90.262249999999995</c:v>
                </c:pt>
                <c:pt idx="21">
                  <c:v>86.669370000000001</c:v>
                </c:pt>
                <c:pt idx="22">
                  <c:v>92.285319999999999</c:v>
                </c:pt>
                <c:pt idx="23">
                  <c:v>84.14228</c:v>
                </c:pt>
                <c:pt idx="24">
                  <c:v>86.116960000000006</c:v>
                </c:pt>
                <c:pt idx="25">
                  <c:v>86.679730000000006</c:v>
                </c:pt>
                <c:pt idx="26">
                  <c:v>85.183890000000005</c:v>
                </c:pt>
                <c:pt idx="27">
                  <c:v>83.383499999999998</c:v>
                </c:pt>
                <c:pt idx="28">
                  <c:v>79.860889999999998</c:v>
                </c:pt>
                <c:pt idx="29">
                  <c:v>80.564729999999997</c:v>
                </c:pt>
                <c:pt idx="30">
                  <c:v>80.796800000000005</c:v>
                </c:pt>
                <c:pt idx="31">
                  <c:v>81.669089999999997</c:v>
                </c:pt>
                <c:pt idx="32">
                  <c:v>84.373729999999995</c:v>
                </c:pt>
                <c:pt idx="33">
                  <c:v>84.230789999999999</c:v>
                </c:pt>
                <c:pt idx="34">
                  <c:v>79.947149999999993</c:v>
                </c:pt>
                <c:pt idx="35">
                  <c:v>80.010000000000005</c:v>
                </c:pt>
                <c:pt idx="36">
                  <c:v>88.17792</c:v>
                </c:pt>
                <c:pt idx="37">
                  <c:v>81.850260000000006</c:v>
                </c:pt>
                <c:pt idx="38">
                  <c:v>79.508170000000007</c:v>
                </c:pt>
                <c:pt idx="39">
                  <c:v>76.034610000000001</c:v>
                </c:pt>
                <c:pt idx="40">
                  <c:v>77.586169999999996</c:v>
                </c:pt>
                <c:pt idx="41">
                  <c:v>72.435699999999997</c:v>
                </c:pt>
                <c:pt idx="42">
                  <c:v>78.805329999999998</c:v>
                </c:pt>
                <c:pt idx="43">
                  <c:v>75.602189999999993</c:v>
                </c:pt>
                <c:pt idx="44">
                  <c:v>75.478949999999998</c:v>
                </c:pt>
                <c:pt idx="45">
                  <c:v>76.006360000000001</c:v>
                </c:pt>
                <c:pt idx="46">
                  <c:v>84.790800000000004</c:v>
                </c:pt>
                <c:pt idx="47">
                  <c:v>93.664969999999997</c:v>
                </c:pt>
                <c:pt idx="48">
                  <c:v>92.290040000000005</c:v>
                </c:pt>
                <c:pt idx="49">
                  <c:v>87.034639999999996</c:v>
                </c:pt>
                <c:pt idx="50">
                  <c:v>87.938469999999995</c:v>
                </c:pt>
                <c:pt idx="51">
                  <c:v>85.497900000000001</c:v>
                </c:pt>
                <c:pt idx="52">
                  <c:v>85.000240000000005</c:v>
                </c:pt>
                <c:pt idx="53">
                  <c:v>78.386200000000002</c:v>
                </c:pt>
                <c:pt idx="54">
                  <c:v>80.26849</c:v>
                </c:pt>
                <c:pt idx="55">
                  <c:v>74.654619999999994</c:v>
                </c:pt>
                <c:pt idx="56">
                  <c:v>77.490290000000002</c:v>
                </c:pt>
                <c:pt idx="57">
                  <c:v>82.700450000000004</c:v>
                </c:pt>
                <c:pt idx="58">
                  <c:v>81.345039999999997</c:v>
                </c:pt>
                <c:pt idx="59">
                  <c:v>82.643249999999995</c:v>
                </c:pt>
                <c:pt idx="60">
                  <c:v>85.565330000000003</c:v>
                </c:pt>
                <c:pt idx="61">
                  <c:v>82.543779999999998</c:v>
                </c:pt>
                <c:pt idx="62">
                  <c:v>86.837819999999994</c:v>
                </c:pt>
                <c:pt idx="63">
                  <c:v>81.84151</c:v>
                </c:pt>
                <c:pt idx="64">
                  <c:v>78.347160000000002</c:v>
                </c:pt>
                <c:pt idx="65">
                  <c:v>80.940010000000001</c:v>
                </c:pt>
                <c:pt idx="66">
                  <c:v>88.296210000000002</c:v>
                </c:pt>
                <c:pt idx="67">
                  <c:v>85.898139999999998</c:v>
                </c:pt>
                <c:pt idx="68">
                  <c:v>84.797060000000002</c:v>
                </c:pt>
                <c:pt idx="69">
                  <c:v>80.664420000000007</c:v>
                </c:pt>
                <c:pt idx="70">
                  <c:v>76.739840000000001</c:v>
                </c:pt>
                <c:pt idx="71">
                  <c:v>85.294269999999997</c:v>
                </c:pt>
                <c:pt idx="72">
                  <c:v>86.310209999999998</c:v>
                </c:pt>
                <c:pt idx="73">
                  <c:v>87.314980000000006</c:v>
                </c:pt>
                <c:pt idx="74">
                  <c:v>79.803229999999999</c:v>
                </c:pt>
                <c:pt idx="75">
                  <c:v>81.447990000000004</c:v>
                </c:pt>
                <c:pt idx="76">
                  <c:v>81.908519999999996</c:v>
                </c:pt>
                <c:pt idx="77">
                  <c:v>81.297269999999997</c:v>
                </c:pt>
                <c:pt idx="78">
                  <c:v>81.968980000000002</c:v>
                </c:pt>
                <c:pt idx="79">
                  <c:v>85.241849999999999</c:v>
                </c:pt>
                <c:pt idx="80">
                  <c:v>83.77158</c:v>
                </c:pt>
                <c:pt idx="81">
                  <c:v>90.512029999999996</c:v>
                </c:pt>
                <c:pt idx="82">
                  <c:v>87.112020000000001</c:v>
                </c:pt>
                <c:pt idx="83">
                  <c:v>78.507660000000001</c:v>
                </c:pt>
                <c:pt idx="84">
                  <c:v>88.547719999999998</c:v>
                </c:pt>
                <c:pt idx="85">
                  <c:v>83.997060000000005</c:v>
                </c:pt>
                <c:pt idx="86">
                  <c:v>91.568100000000001</c:v>
                </c:pt>
                <c:pt idx="87">
                  <c:v>88.059629999999999</c:v>
                </c:pt>
                <c:pt idx="88">
                  <c:v>89.824789999999993</c:v>
                </c:pt>
                <c:pt idx="89">
                  <c:v>83.632760000000005</c:v>
                </c:pt>
                <c:pt idx="90">
                  <c:v>91.582449999999994</c:v>
                </c:pt>
                <c:pt idx="91">
                  <c:v>92.167869999999994</c:v>
                </c:pt>
                <c:pt idx="92">
                  <c:v>90.344899999999996</c:v>
                </c:pt>
                <c:pt idx="93">
                  <c:v>89.778790000000001</c:v>
                </c:pt>
                <c:pt idx="94">
                  <c:v>89.116590000000002</c:v>
                </c:pt>
                <c:pt idx="95">
                  <c:v>90.067139999999995</c:v>
                </c:pt>
                <c:pt idx="96">
                  <c:v>87.443330000000003</c:v>
                </c:pt>
                <c:pt idx="97">
                  <c:v>93.829949999999997</c:v>
                </c:pt>
                <c:pt idx="98">
                  <c:v>89.739980000000003</c:v>
                </c:pt>
                <c:pt idx="99">
                  <c:v>86.371279999999999</c:v>
                </c:pt>
                <c:pt idx="100">
                  <c:v>84.077690000000004</c:v>
                </c:pt>
                <c:pt idx="101">
                  <c:v>89.819850000000002</c:v>
                </c:pt>
                <c:pt idx="102">
                  <c:v>92.939509999999999</c:v>
                </c:pt>
                <c:pt idx="103">
                  <c:v>92.99906</c:v>
                </c:pt>
                <c:pt idx="104">
                  <c:v>88.442549999999997</c:v>
                </c:pt>
                <c:pt idx="105">
                  <c:v>90.540530000000004</c:v>
                </c:pt>
                <c:pt idx="106">
                  <c:v>90.650260000000003</c:v>
                </c:pt>
                <c:pt idx="107">
                  <c:v>84.344220000000007</c:v>
                </c:pt>
                <c:pt idx="108">
                  <c:v>84.365849999999995</c:v>
                </c:pt>
                <c:pt idx="109">
                  <c:v>84.978459999999998</c:v>
                </c:pt>
                <c:pt idx="110">
                  <c:v>81.592380000000006</c:v>
                </c:pt>
                <c:pt idx="111">
                  <c:v>82.725359999999995</c:v>
                </c:pt>
                <c:pt idx="112">
                  <c:v>84.18356</c:v>
                </c:pt>
                <c:pt idx="113">
                  <c:v>78.744110000000006</c:v>
                </c:pt>
                <c:pt idx="114">
                  <c:v>82.325540000000004</c:v>
                </c:pt>
                <c:pt idx="115">
                  <c:v>86.035409999999999</c:v>
                </c:pt>
                <c:pt idx="116">
                  <c:v>83.274029999999996</c:v>
                </c:pt>
                <c:pt idx="117">
                  <c:v>85.044460000000001</c:v>
                </c:pt>
                <c:pt idx="118">
                  <c:v>88.250399999999999</c:v>
                </c:pt>
                <c:pt idx="119">
                  <c:v>86.022440000000003</c:v>
                </c:pt>
                <c:pt idx="120">
                  <c:v>89.710890000000006</c:v>
                </c:pt>
                <c:pt idx="121">
                  <c:v>93.114630000000005</c:v>
                </c:pt>
                <c:pt idx="122">
                  <c:v>85.299440000000004</c:v>
                </c:pt>
                <c:pt idx="123">
                  <c:v>82.85378</c:v>
                </c:pt>
                <c:pt idx="124">
                  <c:v>84.475719999999995</c:v>
                </c:pt>
                <c:pt idx="125">
                  <c:v>84.951189999999997</c:v>
                </c:pt>
                <c:pt idx="126">
                  <c:v>79.963949999999997</c:v>
                </c:pt>
                <c:pt idx="127">
                  <c:v>78.288480000000007</c:v>
                </c:pt>
                <c:pt idx="128">
                  <c:v>85.668809999999993</c:v>
                </c:pt>
                <c:pt idx="129">
                  <c:v>83.323300000000003</c:v>
                </c:pt>
                <c:pt idx="130">
                  <c:v>83.940669999999997</c:v>
                </c:pt>
                <c:pt idx="131">
                  <c:v>85.204149999999998</c:v>
                </c:pt>
                <c:pt idx="132">
                  <c:v>84.228489999999994</c:v>
                </c:pt>
                <c:pt idx="133">
                  <c:v>82.777439999999999</c:v>
                </c:pt>
                <c:pt idx="134">
                  <c:v>83.249279999999999</c:v>
                </c:pt>
                <c:pt idx="135">
                  <c:v>84.195419999999999</c:v>
                </c:pt>
                <c:pt idx="136">
                  <c:v>95.446039999999996</c:v>
                </c:pt>
                <c:pt idx="137">
                  <c:v>92.014439999999993</c:v>
                </c:pt>
              </c:numCache>
            </c:numRef>
          </c:val>
          <c:smooth val="0"/>
          <c:extLst>
            <c:ext xmlns:c16="http://schemas.microsoft.com/office/drawing/2014/chart" uri="{C3380CC4-5D6E-409C-BE32-E72D297353CC}">
              <c16:uniqueId val="{00000008-E548-6A4D-9E59-91C299408E19}"/>
            </c:ext>
          </c:extLst>
        </c:ser>
        <c:ser>
          <c:idx val="9"/>
          <c:order val="9"/>
          <c:tx>
            <c:strRef>
              <c:f>'Appendix Fig 2'!$L$2</c:f>
              <c:strCache>
                <c:ptCount val="1"/>
                <c:pt idx="0">
                  <c:v>Eig 10</c:v>
                </c:pt>
              </c:strCache>
            </c:strRef>
          </c:tx>
          <c:spPr>
            <a:ln w="28575" cap="rnd">
              <a:solidFill>
                <a:schemeClr val="accent4">
                  <a:lumMod val="6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2'!$L$3:$L$140</c:f>
              <c:numCache>
                <c:formatCode>General</c:formatCode>
                <c:ptCount val="138"/>
                <c:pt idx="0">
                  <c:v>78.785380000000004</c:v>
                </c:pt>
                <c:pt idx="1">
                  <c:v>79.009770000000003</c:v>
                </c:pt>
                <c:pt idx="2">
                  <c:v>79.183549999999997</c:v>
                </c:pt>
                <c:pt idx="3">
                  <c:v>80.012810000000002</c:v>
                </c:pt>
                <c:pt idx="4">
                  <c:v>81.86842</c:v>
                </c:pt>
                <c:pt idx="5">
                  <c:v>87.858509999999995</c:v>
                </c:pt>
                <c:pt idx="6">
                  <c:v>83.127409999999998</c:v>
                </c:pt>
                <c:pt idx="7">
                  <c:v>91.317220000000006</c:v>
                </c:pt>
                <c:pt idx="8">
                  <c:v>84.659620000000004</c:v>
                </c:pt>
                <c:pt idx="9">
                  <c:v>81.752049999999997</c:v>
                </c:pt>
                <c:pt idx="10">
                  <c:v>84.069789999999998</c:v>
                </c:pt>
                <c:pt idx="11">
                  <c:v>84.05762</c:v>
                </c:pt>
                <c:pt idx="12">
                  <c:v>85.053120000000007</c:v>
                </c:pt>
                <c:pt idx="13">
                  <c:v>90.860039999999998</c:v>
                </c:pt>
                <c:pt idx="14">
                  <c:v>92.261930000000007</c:v>
                </c:pt>
                <c:pt idx="15">
                  <c:v>92.053979999999996</c:v>
                </c:pt>
                <c:pt idx="16">
                  <c:v>89.919300000000007</c:v>
                </c:pt>
                <c:pt idx="17">
                  <c:v>88.043509999999998</c:v>
                </c:pt>
                <c:pt idx="18">
                  <c:v>85.933350000000004</c:v>
                </c:pt>
                <c:pt idx="19">
                  <c:v>87.478189999999998</c:v>
                </c:pt>
                <c:pt idx="20">
                  <c:v>91.4</c:v>
                </c:pt>
                <c:pt idx="21">
                  <c:v>88.229230000000001</c:v>
                </c:pt>
                <c:pt idx="22">
                  <c:v>93.30498</c:v>
                </c:pt>
                <c:pt idx="23">
                  <c:v>85.895579999999995</c:v>
                </c:pt>
                <c:pt idx="24">
                  <c:v>88.032690000000002</c:v>
                </c:pt>
                <c:pt idx="25">
                  <c:v>88.306420000000003</c:v>
                </c:pt>
                <c:pt idx="26">
                  <c:v>87.347329999999999</c:v>
                </c:pt>
                <c:pt idx="27">
                  <c:v>85.352010000000007</c:v>
                </c:pt>
                <c:pt idx="28">
                  <c:v>82.088639999999998</c:v>
                </c:pt>
                <c:pt idx="29">
                  <c:v>82.843519999999998</c:v>
                </c:pt>
                <c:pt idx="30">
                  <c:v>83.010630000000006</c:v>
                </c:pt>
                <c:pt idx="31">
                  <c:v>84.028819999999996</c:v>
                </c:pt>
                <c:pt idx="32">
                  <c:v>86.61309</c:v>
                </c:pt>
                <c:pt idx="33">
                  <c:v>86.079939999999993</c:v>
                </c:pt>
                <c:pt idx="34">
                  <c:v>82.173360000000002</c:v>
                </c:pt>
                <c:pt idx="35">
                  <c:v>82.038510000000002</c:v>
                </c:pt>
                <c:pt idx="36">
                  <c:v>89.703019999999995</c:v>
                </c:pt>
                <c:pt idx="37">
                  <c:v>83.970929999999996</c:v>
                </c:pt>
                <c:pt idx="38">
                  <c:v>81.662779999999998</c:v>
                </c:pt>
                <c:pt idx="39">
                  <c:v>79.149990000000003</c:v>
                </c:pt>
                <c:pt idx="40">
                  <c:v>80.014449999999997</c:v>
                </c:pt>
                <c:pt idx="41">
                  <c:v>75.571110000000004</c:v>
                </c:pt>
                <c:pt idx="42">
                  <c:v>81.13655</c:v>
                </c:pt>
                <c:pt idx="43">
                  <c:v>78.630650000000003</c:v>
                </c:pt>
                <c:pt idx="44">
                  <c:v>78.327020000000005</c:v>
                </c:pt>
                <c:pt idx="45">
                  <c:v>79.030950000000004</c:v>
                </c:pt>
                <c:pt idx="46">
                  <c:v>86.916399999999996</c:v>
                </c:pt>
                <c:pt idx="47">
                  <c:v>94.627489999999995</c:v>
                </c:pt>
                <c:pt idx="48">
                  <c:v>93.352959999999996</c:v>
                </c:pt>
                <c:pt idx="49">
                  <c:v>88.921120000000002</c:v>
                </c:pt>
                <c:pt idx="50">
                  <c:v>89.76858</c:v>
                </c:pt>
                <c:pt idx="51">
                  <c:v>87.222040000000007</c:v>
                </c:pt>
                <c:pt idx="52">
                  <c:v>86.995570000000001</c:v>
                </c:pt>
                <c:pt idx="53">
                  <c:v>80.780699999999996</c:v>
                </c:pt>
                <c:pt idx="54">
                  <c:v>82.676680000000005</c:v>
                </c:pt>
                <c:pt idx="55">
                  <c:v>77.233900000000006</c:v>
                </c:pt>
                <c:pt idx="56">
                  <c:v>80.015709999999999</c:v>
                </c:pt>
                <c:pt idx="57">
                  <c:v>84.647630000000007</c:v>
                </c:pt>
                <c:pt idx="58">
                  <c:v>83.477019999999996</c:v>
                </c:pt>
                <c:pt idx="59">
                  <c:v>84.808440000000004</c:v>
                </c:pt>
                <c:pt idx="60">
                  <c:v>87.031409999999994</c:v>
                </c:pt>
                <c:pt idx="61">
                  <c:v>85.032749999999993</c:v>
                </c:pt>
                <c:pt idx="62">
                  <c:v>88.534989999999993</c:v>
                </c:pt>
                <c:pt idx="63">
                  <c:v>83.923169999999999</c:v>
                </c:pt>
                <c:pt idx="64">
                  <c:v>80.902370000000005</c:v>
                </c:pt>
                <c:pt idx="65">
                  <c:v>83.218059999999994</c:v>
                </c:pt>
                <c:pt idx="66">
                  <c:v>89.509050000000002</c:v>
                </c:pt>
                <c:pt idx="67">
                  <c:v>87.595320000000001</c:v>
                </c:pt>
                <c:pt idx="68">
                  <c:v>86.62218</c:v>
                </c:pt>
                <c:pt idx="69">
                  <c:v>82.822640000000007</c:v>
                </c:pt>
                <c:pt idx="70">
                  <c:v>79.276309999999995</c:v>
                </c:pt>
                <c:pt idx="71">
                  <c:v>86.926820000000006</c:v>
                </c:pt>
                <c:pt idx="72">
                  <c:v>88.002830000000003</c:v>
                </c:pt>
                <c:pt idx="73">
                  <c:v>89.050839999999994</c:v>
                </c:pt>
                <c:pt idx="74">
                  <c:v>82.149000000000001</c:v>
                </c:pt>
                <c:pt idx="75">
                  <c:v>84.058179999999993</c:v>
                </c:pt>
                <c:pt idx="76">
                  <c:v>84.121549999999999</c:v>
                </c:pt>
                <c:pt idx="77">
                  <c:v>83.390879999999996</c:v>
                </c:pt>
                <c:pt idx="78">
                  <c:v>84.245019999999997</c:v>
                </c:pt>
                <c:pt idx="79">
                  <c:v>87.526539999999997</c:v>
                </c:pt>
                <c:pt idx="80">
                  <c:v>86.0715</c:v>
                </c:pt>
                <c:pt idx="81">
                  <c:v>91.723839999999996</c:v>
                </c:pt>
                <c:pt idx="82">
                  <c:v>88.655280000000005</c:v>
                </c:pt>
                <c:pt idx="83">
                  <c:v>81.098479999999995</c:v>
                </c:pt>
                <c:pt idx="84">
                  <c:v>90.228290000000001</c:v>
                </c:pt>
                <c:pt idx="85">
                  <c:v>85.749049999999997</c:v>
                </c:pt>
                <c:pt idx="86">
                  <c:v>92.587680000000006</c:v>
                </c:pt>
                <c:pt idx="87">
                  <c:v>89.545900000000003</c:v>
                </c:pt>
                <c:pt idx="88">
                  <c:v>91.343350000000001</c:v>
                </c:pt>
                <c:pt idx="89">
                  <c:v>85.675730000000001</c:v>
                </c:pt>
                <c:pt idx="90">
                  <c:v>92.833280000000002</c:v>
                </c:pt>
                <c:pt idx="91">
                  <c:v>93.242999999999995</c:v>
                </c:pt>
                <c:pt idx="92">
                  <c:v>91.466359999999995</c:v>
                </c:pt>
                <c:pt idx="93">
                  <c:v>91.084829999999997</c:v>
                </c:pt>
                <c:pt idx="94">
                  <c:v>90.408140000000003</c:v>
                </c:pt>
                <c:pt idx="95">
                  <c:v>91.351290000000006</c:v>
                </c:pt>
                <c:pt idx="96">
                  <c:v>88.924409999999995</c:v>
                </c:pt>
                <c:pt idx="97">
                  <c:v>94.567999999999998</c:v>
                </c:pt>
                <c:pt idx="98">
                  <c:v>90.994479999999996</c:v>
                </c:pt>
                <c:pt idx="99">
                  <c:v>88.009749999999997</c:v>
                </c:pt>
                <c:pt idx="100">
                  <c:v>85.956029999999998</c:v>
                </c:pt>
                <c:pt idx="101">
                  <c:v>90.995230000000006</c:v>
                </c:pt>
                <c:pt idx="102">
                  <c:v>93.721069999999997</c:v>
                </c:pt>
                <c:pt idx="103">
                  <c:v>93.776979999999995</c:v>
                </c:pt>
                <c:pt idx="104">
                  <c:v>89.784909999999996</c:v>
                </c:pt>
                <c:pt idx="105">
                  <c:v>91.733770000000007</c:v>
                </c:pt>
                <c:pt idx="106">
                  <c:v>91.784940000000006</c:v>
                </c:pt>
                <c:pt idx="107">
                  <c:v>86.183499999999995</c:v>
                </c:pt>
                <c:pt idx="108">
                  <c:v>86.274820000000005</c:v>
                </c:pt>
                <c:pt idx="109">
                  <c:v>86.642709999999994</c:v>
                </c:pt>
                <c:pt idx="110">
                  <c:v>83.720910000000003</c:v>
                </c:pt>
                <c:pt idx="111">
                  <c:v>84.898250000000004</c:v>
                </c:pt>
                <c:pt idx="112">
                  <c:v>85.946430000000007</c:v>
                </c:pt>
                <c:pt idx="113">
                  <c:v>81.297520000000006</c:v>
                </c:pt>
                <c:pt idx="114">
                  <c:v>84.552539999999993</c:v>
                </c:pt>
                <c:pt idx="115">
                  <c:v>87.943650000000005</c:v>
                </c:pt>
                <c:pt idx="116">
                  <c:v>85.215440000000001</c:v>
                </c:pt>
                <c:pt idx="117">
                  <c:v>86.696209999999994</c:v>
                </c:pt>
                <c:pt idx="118">
                  <c:v>89.811999999999998</c:v>
                </c:pt>
                <c:pt idx="119">
                  <c:v>87.752269999999996</c:v>
                </c:pt>
                <c:pt idx="120">
                  <c:v>91.038030000000006</c:v>
                </c:pt>
                <c:pt idx="121">
                  <c:v>94.036969999999997</c:v>
                </c:pt>
                <c:pt idx="122">
                  <c:v>87.297300000000007</c:v>
                </c:pt>
                <c:pt idx="123">
                  <c:v>85.05274</c:v>
                </c:pt>
                <c:pt idx="124">
                  <c:v>86.370419999999996</c:v>
                </c:pt>
                <c:pt idx="125">
                  <c:v>86.636210000000005</c:v>
                </c:pt>
                <c:pt idx="126">
                  <c:v>82.016649999999998</c:v>
                </c:pt>
                <c:pt idx="127">
                  <c:v>80.783580000000001</c:v>
                </c:pt>
                <c:pt idx="128">
                  <c:v>87.378050000000002</c:v>
                </c:pt>
                <c:pt idx="129">
                  <c:v>85.271529999999998</c:v>
                </c:pt>
                <c:pt idx="130">
                  <c:v>85.756690000000006</c:v>
                </c:pt>
                <c:pt idx="131">
                  <c:v>87.245599999999996</c:v>
                </c:pt>
                <c:pt idx="132">
                  <c:v>86.261870000000002</c:v>
                </c:pt>
                <c:pt idx="133">
                  <c:v>85.219210000000004</c:v>
                </c:pt>
                <c:pt idx="134">
                  <c:v>85.230810000000005</c:v>
                </c:pt>
                <c:pt idx="135">
                  <c:v>86.006129999999999</c:v>
                </c:pt>
                <c:pt idx="136">
                  <c:v>96.186530000000005</c:v>
                </c:pt>
                <c:pt idx="137">
                  <c:v>93.135639999999995</c:v>
                </c:pt>
              </c:numCache>
            </c:numRef>
          </c:val>
          <c:smooth val="0"/>
          <c:extLst>
            <c:ext xmlns:c16="http://schemas.microsoft.com/office/drawing/2014/chart" uri="{C3380CC4-5D6E-409C-BE32-E72D297353CC}">
              <c16:uniqueId val="{00000009-E548-6A4D-9E59-91C299408E19}"/>
            </c:ext>
          </c:extLst>
        </c:ser>
        <c:ser>
          <c:idx val="10"/>
          <c:order val="10"/>
          <c:tx>
            <c:strRef>
              <c:f>'Appendix Fig 2'!$M$2</c:f>
              <c:strCache>
                <c:ptCount val="1"/>
                <c:pt idx="0">
                  <c:v>Eig 11</c:v>
                </c:pt>
              </c:strCache>
            </c:strRef>
          </c:tx>
          <c:spPr>
            <a:ln w="28575" cap="rnd">
              <a:solidFill>
                <a:schemeClr val="accent5">
                  <a:lumMod val="6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2'!$M$3:$M$140</c:f>
              <c:numCache>
                <c:formatCode>General</c:formatCode>
                <c:ptCount val="138"/>
                <c:pt idx="0">
                  <c:v>81.156499999999994</c:v>
                </c:pt>
                <c:pt idx="1">
                  <c:v>81.435689999999994</c:v>
                </c:pt>
                <c:pt idx="2">
                  <c:v>81.565179999999998</c:v>
                </c:pt>
                <c:pt idx="3">
                  <c:v>82.439509999999999</c:v>
                </c:pt>
                <c:pt idx="4">
                  <c:v>83.966719999999995</c:v>
                </c:pt>
                <c:pt idx="5">
                  <c:v>89.318820000000002</c:v>
                </c:pt>
                <c:pt idx="6">
                  <c:v>84.935649999999995</c:v>
                </c:pt>
                <c:pt idx="7">
                  <c:v>92.587810000000005</c:v>
                </c:pt>
                <c:pt idx="8">
                  <c:v>86.411739999999995</c:v>
                </c:pt>
                <c:pt idx="9">
                  <c:v>83.842889999999997</c:v>
                </c:pt>
                <c:pt idx="10">
                  <c:v>86.092209999999994</c:v>
                </c:pt>
                <c:pt idx="11">
                  <c:v>86.080539999999999</c:v>
                </c:pt>
                <c:pt idx="12">
                  <c:v>86.803030000000007</c:v>
                </c:pt>
                <c:pt idx="13">
                  <c:v>92.001739999999998</c:v>
                </c:pt>
                <c:pt idx="14">
                  <c:v>93.210390000000004</c:v>
                </c:pt>
                <c:pt idx="15">
                  <c:v>93.072900000000004</c:v>
                </c:pt>
                <c:pt idx="16">
                  <c:v>91.212249999999997</c:v>
                </c:pt>
                <c:pt idx="17">
                  <c:v>89.474699999999999</c:v>
                </c:pt>
                <c:pt idx="18">
                  <c:v>87.721739999999997</c:v>
                </c:pt>
                <c:pt idx="19">
                  <c:v>89.131150000000005</c:v>
                </c:pt>
                <c:pt idx="20">
                  <c:v>92.387900000000002</c:v>
                </c:pt>
                <c:pt idx="21">
                  <c:v>89.636859999999999</c:v>
                </c:pt>
                <c:pt idx="22">
                  <c:v>94.260829999999999</c:v>
                </c:pt>
                <c:pt idx="23">
                  <c:v>87.482200000000006</c:v>
                </c:pt>
                <c:pt idx="24">
                  <c:v>89.424890000000005</c:v>
                </c:pt>
                <c:pt idx="25">
                  <c:v>89.840980000000002</c:v>
                </c:pt>
                <c:pt idx="26">
                  <c:v>89.094130000000007</c:v>
                </c:pt>
                <c:pt idx="27">
                  <c:v>87.117320000000007</c:v>
                </c:pt>
                <c:pt idx="28">
                  <c:v>83.951700000000002</c:v>
                </c:pt>
                <c:pt idx="29">
                  <c:v>84.966849999999994</c:v>
                </c:pt>
                <c:pt idx="30">
                  <c:v>84.949029999999993</c:v>
                </c:pt>
                <c:pt idx="31">
                  <c:v>86.164760000000001</c:v>
                </c:pt>
                <c:pt idx="32">
                  <c:v>88.455839999999995</c:v>
                </c:pt>
                <c:pt idx="33">
                  <c:v>87.734750000000005</c:v>
                </c:pt>
                <c:pt idx="34">
                  <c:v>84.178929999999994</c:v>
                </c:pt>
                <c:pt idx="35">
                  <c:v>83.895489999999995</c:v>
                </c:pt>
                <c:pt idx="36">
                  <c:v>91.100520000000003</c:v>
                </c:pt>
                <c:pt idx="37">
                  <c:v>85.832840000000004</c:v>
                </c:pt>
                <c:pt idx="38">
                  <c:v>83.607879999999994</c:v>
                </c:pt>
                <c:pt idx="39">
                  <c:v>81.493960000000001</c:v>
                </c:pt>
                <c:pt idx="40">
                  <c:v>82.266350000000003</c:v>
                </c:pt>
                <c:pt idx="41">
                  <c:v>78.251810000000006</c:v>
                </c:pt>
                <c:pt idx="42">
                  <c:v>83.340940000000003</c:v>
                </c:pt>
                <c:pt idx="43">
                  <c:v>81.046300000000002</c:v>
                </c:pt>
                <c:pt idx="44">
                  <c:v>80.840220000000002</c:v>
                </c:pt>
                <c:pt idx="45">
                  <c:v>81.294309999999996</c:v>
                </c:pt>
                <c:pt idx="46">
                  <c:v>88.588890000000006</c:v>
                </c:pt>
                <c:pt idx="47">
                  <c:v>95.407849999999996</c:v>
                </c:pt>
                <c:pt idx="48">
                  <c:v>94.1571</c:v>
                </c:pt>
                <c:pt idx="49">
                  <c:v>90.307950000000005</c:v>
                </c:pt>
                <c:pt idx="50">
                  <c:v>91.354190000000003</c:v>
                </c:pt>
                <c:pt idx="51">
                  <c:v>88.811629999999994</c:v>
                </c:pt>
                <c:pt idx="52">
                  <c:v>88.543840000000003</c:v>
                </c:pt>
                <c:pt idx="53">
                  <c:v>82.866590000000002</c:v>
                </c:pt>
                <c:pt idx="54">
                  <c:v>84.786410000000004</c:v>
                </c:pt>
                <c:pt idx="55">
                  <c:v>79.720010000000002</c:v>
                </c:pt>
                <c:pt idx="56">
                  <c:v>82.319569999999999</c:v>
                </c:pt>
                <c:pt idx="57">
                  <c:v>86.498540000000006</c:v>
                </c:pt>
                <c:pt idx="58">
                  <c:v>85.299329999999998</c:v>
                </c:pt>
                <c:pt idx="59">
                  <c:v>86.731719999999996</c:v>
                </c:pt>
                <c:pt idx="60">
                  <c:v>88.482100000000003</c:v>
                </c:pt>
                <c:pt idx="61">
                  <c:v>86.857569999999996</c:v>
                </c:pt>
                <c:pt idx="62">
                  <c:v>89.937920000000005</c:v>
                </c:pt>
                <c:pt idx="63">
                  <c:v>85.77861</c:v>
                </c:pt>
                <c:pt idx="64">
                  <c:v>83.362160000000003</c:v>
                </c:pt>
                <c:pt idx="65">
                  <c:v>85.228890000000007</c:v>
                </c:pt>
                <c:pt idx="66">
                  <c:v>90.567790000000002</c:v>
                </c:pt>
                <c:pt idx="67">
                  <c:v>89.084090000000003</c:v>
                </c:pt>
                <c:pt idx="68">
                  <c:v>88.170159999999996</c:v>
                </c:pt>
                <c:pt idx="69">
                  <c:v>84.722030000000004</c:v>
                </c:pt>
                <c:pt idx="70">
                  <c:v>81.481880000000004</c:v>
                </c:pt>
                <c:pt idx="71">
                  <c:v>88.445409999999995</c:v>
                </c:pt>
                <c:pt idx="72">
                  <c:v>89.440209999999993</c:v>
                </c:pt>
                <c:pt idx="73">
                  <c:v>90.502619999999993</c:v>
                </c:pt>
                <c:pt idx="74">
                  <c:v>84.396519999999995</c:v>
                </c:pt>
                <c:pt idx="75">
                  <c:v>86.116709999999998</c:v>
                </c:pt>
                <c:pt idx="76">
                  <c:v>86.172020000000003</c:v>
                </c:pt>
                <c:pt idx="77">
                  <c:v>85.243979999999993</c:v>
                </c:pt>
                <c:pt idx="78">
                  <c:v>86.084019999999995</c:v>
                </c:pt>
                <c:pt idx="79">
                  <c:v>89.212530000000001</c:v>
                </c:pt>
                <c:pt idx="80">
                  <c:v>88.066119999999998</c:v>
                </c:pt>
                <c:pt idx="81">
                  <c:v>92.849450000000004</c:v>
                </c:pt>
                <c:pt idx="82">
                  <c:v>90.103909999999999</c:v>
                </c:pt>
                <c:pt idx="83">
                  <c:v>83.563630000000003</c:v>
                </c:pt>
                <c:pt idx="84">
                  <c:v>91.554159999999996</c:v>
                </c:pt>
                <c:pt idx="85">
                  <c:v>87.442899999999995</c:v>
                </c:pt>
                <c:pt idx="86">
                  <c:v>93.429500000000004</c:v>
                </c:pt>
                <c:pt idx="87">
                  <c:v>90.989890000000003</c:v>
                </c:pt>
                <c:pt idx="88">
                  <c:v>92.648139999999998</c:v>
                </c:pt>
                <c:pt idx="89">
                  <c:v>87.248040000000003</c:v>
                </c:pt>
                <c:pt idx="90">
                  <c:v>93.910120000000006</c:v>
                </c:pt>
                <c:pt idx="91">
                  <c:v>94.094520000000003</c:v>
                </c:pt>
                <c:pt idx="92">
                  <c:v>92.490780000000001</c:v>
                </c:pt>
                <c:pt idx="93">
                  <c:v>92.23218</c:v>
                </c:pt>
                <c:pt idx="94">
                  <c:v>91.649420000000006</c:v>
                </c:pt>
                <c:pt idx="95">
                  <c:v>92.491560000000007</c:v>
                </c:pt>
                <c:pt idx="96">
                  <c:v>90.249170000000007</c:v>
                </c:pt>
                <c:pt idx="97">
                  <c:v>95.206450000000004</c:v>
                </c:pt>
                <c:pt idx="98">
                  <c:v>92.231639999999999</c:v>
                </c:pt>
                <c:pt idx="99">
                  <c:v>89.461749999999995</c:v>
                </c:pt>
                <c:pt idx="100">
                  <c:v>87.755430000000004</c:v>
                </c:pt>
                <c:pt idx="101">
                  <c:v>91.956829999999997</c:v>
                </c:pt>
                <c:pt idx="102">
                  <c:v>94.455979999999997</c:v>
                </c:pt>
                <c:pt idx="103">
                  <c:v>94.522589999999994</c:v>
                </c:pt>
                <c:pt idx="104">
                  <c:v>91.015249999999995</c:v>
                </c:pt>
                <c:pt idx="105">
                  <c:v>92.609099999999998</c:v>
                </c:pt>
                <c:pt idx="106">
                  <c:v>92.704880000000003</c:v>
                </c:pt>
                <c:pt idx="107">
                  <c:v>87.90643</c:v>
                </c:pt>
                <c:pt idx="108">
                  <c:v>87.90325</c:v>
                </c:pt>
                <c:pt idx="109">
                  <c:v>88.095550000000003</c:v>
                </c:pt>
                <c:pt idx="110">
                  <c:v>85.6571</c:v>
                </c:pt>
                <c:pt idx="111">
                  <c:v>86.656790000000001</c:v>
                </c:pt>
                <c:pt idx="112">
                  <c:v>87.460859999999997</c:v>
                </c:pt>
                <c:pt idx="113">
                  <c:v>83.591949999999997</c:v>
                </c:pt>
                <c:pt idx="114">
                  <c:v>86.270660000000007</c:v>
                </c:pt>
                <c:pt idx="115">
                  <c:v>89.42698</c:v>
                </c:pt>
                <c:pt idx="116">
                  <c:v>87.047790000000006</c:v>
                </c:pt>
                <c:pt idx="117">
                  <c:v>88.196100000000001</c:v>
                </c:pt>
                <c:pt idx="118">
                  <c:v>91.169089999999997</c:v>
                </c:pt>
                <c:pt idx="119">
                  <c:v>89.178229999999999</c:v>
                </c:pt>
                <c:pt idx="120">
                  <c:v>92.128960000000006</c:v>
                </c:pt>
                <c:pt idx="121">
                  <c:v>94.737660000000005</c:v>
                </c:pt>
                <c:pt idx="122">
                  <c:v>88.911919999999995</c:v>
                </c:pt>
                <c:pt idx="123">
                  <c:v>87.068039999999996</c:v>
                </c:pt>
                <c:pt idx="124">
                  <c:v>87.847859999999997</c:v>
                </c:pt>
                <c:pt idx="125">
                  <c:v>88.018990000000002</c:v>
                </c:pt>
                <c:pt idx="126">
                  <c:v>83.971860000000007</c:v>
                </c:pt>
                <c:pt idx="127">
                  <c:v>83.143029999999996</c:v>
                </c:pt>
                <c:pt idx="128">
                  <c:v>88.776129999999995</c:v>
                </c:pt>
                <c:pt idx="129">
                  <c:v>86.882499999999993</c:v>
                </c:pt>
                <c:pt idx="130">
                  <c:v>87.436170000000004</c:v>
                </c:pt>
                <c:pt idx="131">
                  <c:v>88.952500000000001</c:v>
                </c:pt>
                <c:pt idx="132">
                  <c:v>88.041390000000007</c:v>
                </c:pt>
                <c:pt idx="133">
                  <c:v>87.265720000000002</c:v>
                </c:pt>
                <c:pt idx="134">
                  <c:v>86.926280000000006</c:v>
                </c:pt>
                <c:pt idx="135">
                  <c:v>87.783950000000004</c:v>
                </c:pt>
                <c:pt idx="136">
                  <c:v>96.883589999999998</c:v>
                </c:pt>
                <c:pt idx="137">
                  <c:v>94.002279999999999</c:v>
                </c:pt>
              </c:numCache>
            </c:numRef>
          </c:val>
          <c:smooth val="0"/>
          <c:extLst>
            <c:ext xmlns:c16="http://schemas.microsoft.com/office/drawing/2014/chart" uri="{C3380CC4-5D6E-409C-BE32-E72D297353CC}">
              <c16:uniqueId val="{0000000A-E548-6A4D-9E59-91C299408E19}"/>
            </c:ext>
          </c:extLst>
        </c:ser>
        <c:ser>
          <c:idx val="11"/>
          <c:order val="11"/>
          <c:tx>
            <c:strRef>
              <c:f>'Appendix Fig 2'!$N$2</c:f>
              <c:strCache>
                <c:ptCount val="1"/>
                <c:pt idx="0">
                  <c:v>Eig 12</c:v>
                </c:pt>
              </c:strCache>
            </c:strRef>
          </c:tx>
          <c:spPr>
            <a:ln w="28575" cap="rnd">
              <a:solidFill>
                <a:schemeClr val="accent6">
                  <a:lumMod val="6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2'!$N$3:$N$140</c:f>
              <c:numCache>
                <c:formatCode>General</c:formatCode>
                <c:ptCount val="138"/>
                <c:pt idx="0">
                  <c:v>83.422020000000003</c:v>
                </c:pt>
                <c:pt idx="1">
                  <c:v>83.447010000000006</c:v>
                </c:pt>
                <c:pt idx="2">
                  <c:v>83.789640000000006</c:v>
                </c:pt>
                <c:pt idx="3">
                  <c:v>84.712500000000006</c:v>
                </c:pt>
                <c:pt idx="4">
                  <c:v>85.780060000000006</c:v>
                </c:pt>
                <c:pt idx="5">
                  <c:v>90.590310000000002</c:v>
                </c:pt>
                <c:pt idx="6">
                  <c:v>86.648970000000006</c:v>
                </c:pt>
                <c:pt idx="7">
                  <c:v>93.707679999999996</c:v>
                </c:pt>
                <c:pt idx="8">
                  <c:v>87.984219999999993</c:v>
                </c:pt>
                <c:pt idx="9">
                  <c:v>85.752099999999999</c:v>
                </c:pt>
                <c:pt idx="10">
                  <c:v>87.566900000000004</c:v>
                </c:pt>
                <c:pt idx="11">
                  <c:v>87.967219999999998</c:v>
                </c:pt>
                <c:pt idx="12">
                  <c:v>88.297719999999998</c:v>
                </c:pt>
                <c:pt idx="13">
                  <c:v>92.994129999999998</c:v>
                </c:pt>
                <c:pt idx="14">
                  <c:v>94.000550000000004</c:v>
                </c:pt>
                <c:pt idx="15">
                  <c:v>93.978359999999995</c:v>
                </c:pt>
                <c:pt idx="16">
                  <c:v>92.263930000000002</c:v>
                </c:pt>
                <c:pt idx="17">
                  <c:v>90.591530000000006</c:v>
                </c:pt>
                <c:pt idx="18">
                  <c:v>89.425600000000003</c:v>
                </c:pt>
                <c:pt idx="19">
                  <c:v>90.46884</c:v>
                </c:pt>
                <c:pt idx="20">
                  <c:v>93.267489999999995</c:v>
                </c:pt>
                <c:pt idx="21">
                  <c:v>90.789619999999999</c:v>
                </c:pt>
                <c:pt idx="22">
                  <c:v>94.940520000000006</c:v>
                </c:pt>
                <c:pt idx="23">
                  <c:v>88.999449999999996</c:v>
                </c:pt>
                <c:pt idx="24">
                  <c:v>90.614689999999996</c:v>
                </c:pt>
                <c:pt idx="25">
                  <c:v>91.117040000000003</c:v>
                </c:pt>
                <c:pt idx="26">
                  <c:v>90.479489999999998</c:v>
                </c:pt>
                <c:pt idx="27">
                  <c:v>88.765379999999993</c:v>
                </c:pt>
                <c:pt idx="28">
                  <c:v>85.704390000000004</c:v>
                </c:pt>
                <c:pt idx="29">
                  <c:v>86.614909999999995</c:v>
                </c:pt>
                <c:pt idx="30">
                  <c:v>86.708529999999996</c:v>
                </c:pt>
                <c:pt idx="31">
                  <c:v>87.76567</c:v>
                </c:pt>
                <c:pt idx="32">
                  <c:v>89.877279999999999</c:v>
                </c:pt>
                <c:pt idx="33">
                  <c:v>89.129769999999994</c:v>
                </c:pt>
                <c:pt idx="34">
                  <c:v>86.162949999999995</c:v>
                </c:pt>
                <c:pt idx="35">
                  <c:v>85.645399999999995</c:v>
                </c:pt>
                <c:pt idx="36">
                  <c:v>92.293430000000001</c:v>
                </c:pt>
                <c:pt idx="37">
                  <c:v>87.483900000000006</c:v>
                </c:pt>
                <c:pt idx="38">
                  <c:v>85.438559999999995</c:v>
                </c:pt>
                <c:pt idx="39">
                  <c:v>83.546539999999993</c:v>
                </c:pt>
                <c:pt idx="40">
                  <c:v>84.340990000000005</c:v>
                </c:pt>
                <c:pt idx="41">
                  <c:v>80.591980000000007</c:v>
                </c:pt>
                <c:pt idx="42">
                  <c:v>85.027630000000002</c:v>
                </c:pt>
                <c:pt idx="43">
                  <c:v>83.166910000000001</c:v>
                </c:pt>
                <c:pt idx="44">
                  <c:v>82.948549999999997</c:v>
                </c:pt>
                <c:pt idx="45">
                  <c:v>83.396140000000003</c:v>
                </c:pt>
                <c:pt idx="46">
                  <c:v>89.841920000000002</c:v>
                </c:pt>
                <c:pt idx="47">
                  <c:v>95.951459999999997</c:v>
                </c:pt>
                <c:pt idx="48">
                  <c:v>94.796769999999995</c:v>
                </c:pt>
                <c:pt idx="49">
                  <c:v>91.450220000000002</c:v>
                </c:pt>
                <c:pt idx="50">
                  <c:v>92.711740000000006</c:v>
                </c:pt>
                <c:pt idx="51">
                  <c:v>90.200680000000006</c:v>
                </c:pt>
                <c:pt idx="52">
                  <c:v>89.956739999999996</c:v>
                </c:pt>
                <c:pt idx="53">
                  <c:v>84.823520000000002</c:v>
                </c:pt>
                <c:pt idx="54">
                  <c:v>86.533479999999997</c:v>
                </c:pt>
                <c:pt idx="55">
                  <c:v>81.946680000000001</c:v>
                </c:pt>
                <c:pt idx="56">
                  <c:v>84.263620000000003</c:v>
                </c:pt>
                <c:pt idx="57">
                  <c:v>88.085449999999994</c:v>
                </c:pt>
                <c:pt idx="58">
                  <c:v>86.957040000000006</c:v>
                </c:pt>
                <c:pt idx="59">
                  <c:v>88.248999999999995</c:v>
                </c:pt>
                <c:pt idx="60">
                  <c:v>89.864760000000004</c:v>
                </c:pt>
                <c:pt idx="61">
                  <c:v>88.525540000000007</c:v>
                </c:pt>
                <c:pt idx="62">
                  <c:v>91.140020000000007</c:v>
                </c:pt>
                <c:pt idx="63">
                  <c:v>87.567509999999999</c:v>
                </c:pt>
                <c:pt idx="64">
                  <c:v>85.426869999999994</c:v>
                </c:pt>
                <c:pt idx="65">
                  <c:v>86.973259999999996</c:v>
                </c:pt>
                <c:pt idx="66">
                  <c:v>91.572659999999999</c:v>
                </c:pt>
                <c:pt idx="67">
                  <c:v>90.195340000000002</c:v>
                </c:pt>
                <c:pt idx="68">
                  <c:v>89.538319999999999</c:v>
                </c:pt>
                <c:pt idx="69">
                  <c:v>86.420450000000002</c:v>
                </c:pt>
                <c:pt idx="70">
                  <c:v>83.51925</c:v>
                </c:pt>
                <c:pt idx="71">
                  <c:v>89.805260000000004</c:v>
                </c:pt>
                <c:pt idx="72">
                  <c:v>90.792649999999995</c:v>
                </c:pt>
                <c:pt idx="73">
                  <c:v>91.744399999999999</c:v>
                </c:pt>
                <c:pt idx="74">
                  <c:v>86.372519999999994</c:v>
                </c:pt>
                <c:pt idx="75">
                  <c:v>87.90616</c:v>
                </c:pt>
                <c:pt idx="76">
                  <c:v>87.737369999999999</c:v>
                </c:pt>
                <c:pt idx="77">
                  <c:v>86.919510000000002</c:v>
                </c:pt>
                <c:pt idx="78">
                  <c:v>87.768379999999993</c:v>
                </c:pt>
                <c:pt idx="79">
                  <c:v>90.822969999999998</c:v>
                </c:pt>
                <c:pt idx="80">
                  <c:v>89.78398</c:v>
                </c:pt>
                <c:pt idx="81">
                  <c:v>93.705240000000003</c:v>
                </c:pt>
                <c:pt idx="82">
                  <c:v>91.447990000000004</c:v>
                </c:pt>
                <c:pt idx="83">
                  <c:v>85.727289999999996</c:v>
                </c:pt>
                <c:pt idx="84">
                  <c:v>92.651939999999996</c:v>
                </c:pt>
                <c:pt idx="85">
                  <c:v>88.973740000000006</c:v>
                </c:pt>
                <c:pt idx="86">
                  <c:v>94.205359999999999</c:v>
                </c:pt>
                <c:pt idx="87">
                  <c:v>92.292029999999997</c:v>
                </c:pt>
                <c:pt idx="88">
                  <c:v>93.61739</c:v>
                </c:pt>
                <c:pt idx="89">
                  <c:v>88.751339999999999</c:v>
                </c:pt>
                <c:pt idx="90">
                  <c:v>94.832279999999997</c:v>
                </c:pt>
                <c:pt idx="91">
                  <c:v>94.840350000000001</c:v>
                </c:pt>
                <c:pt idx="92">
                  <c:v>93.400580000000005</c:v>
                </c:pt>
                <c:pt idx="93">
                  <c:v>93.174670000000006</c:v>
                </c:pt>
                <c:pt idx="94">
                  <c:v>92.561580000000006</c:v>
                </c:pt>
                <c:pt idx="95">
                  <c:v>93.410749999999993</c:v>
                </c:pt>
                <c:pt idx="96">
                  <c:v>91.449039999999997</c:v>
                </c:pt>
                <c:pt idx="97">
                  <c:v>95.743989999999997</c:v>
                </c:pt>
                <c:pt idx="98">
                  <c:v>93.163570000000007</c:v>
                </c:pt>
                <c:pt idx="99">
                  <c:v>90.730029999999999</c:v>
                </c:pt>
                <c:pt idx="100">
                  <c:v>89.140569999999997</c:v>
                </c:pt>
                <c:pt idx="101">
                  <c:v>92.857950000000002</c:v>
                </c:pt>
                <c:pt idx="102">
                  <c:v>95.044409999999999</c:v>
                </c:pt>
                <c:pt idx="103">
                  <c:v>95.194360000000003</c:v>
                </c:pt>
                <c:pt idx="104">
                  <c:v>92.013350000000003</c:v>
                </c:pt>
                <c:pt idx="105">
                  <c:v>93.442139999999995</c:v>
                </c:pt>
                <c:pt idx="106">
                  <c:v>93.546639999999996</c:v>
                </c:pt>
                <c:pt idx="107">
                  <c:v>89.317149999999998</c:v>
                </c:pt>
                <c:pt idx="108">
                  <c:v>89.280240000000006</c:v>
                </c:pt>
                <c:pt idx="109">
                  <c:v>89.488740000000007</c:v>
                </c:pt>
                <c:pt idx="110">
                  <c:v>87.319689999999994</c:v>
                </c:pt>
                <c:pt idx="111">
                  <c:v>88.317409999999995</c:v>
                </c:pt>
                <c:pt idx="112">
                  <c:v>88.848730000000003</c:v>
                </c:pt>
                <c:pt idx="113">
                  <c:v>85.676379999999995</c:v>
                </c:pt>
                <c:pt idx="114">
                  <c:v>87.915840000000003</c:v>
                </c:pt>
                <c:pt idx="115">
                  <c:v>90.700050000000005</c:v>
                </c:pt>
                <c:pt idx="116">
                  <c:v>88.614620000000002</c:v>
                </c:pt>
                <c:pt idx="117">
                  <c:v>89.628919999999994</c:v>
                </c:pt>
                <c:pt idx="118">
                  <c:v>92.28716</c:v>
                </c:pt>
                <c:pt idx="119">
                  <c:v>90.508439999999993</c:v>
                </c:pt>
                <c:pt idx="120">
                  <c:v>92.990819999999999</c:v>
                </c:pt>
                <c:pt idx="121">
                  <c:v>95.372680000000003</c:v>
                </c:pt>
                <c:pt idx="122">
                  <c:v>90.355289999999997</c:v>
                </c:pt>
                <c:pt idx="123">
                  <c:v>88.713809999999995</c:v>
                </c:pt>
                <c:pt idx="124">
                  <c:v>89.299289999999999</c:v>
                </c:pt>
                <c:pt idx="125">
                  <c:v>89.331410000000005</c:v>
                </c:pt>
                <c:pt idx="126">
                  <c:v>85.713650000000001</c:v>
                </c:pt>
                <c:pt idx="127">
                  <c:v>85.120810000000006</c:v>
                </c:pt>
                <c:pt idx="128">
                  <c:v>90.106729999999999</c:v>
                </c:pt>
                <c:pt idx="129">
                  <c:v>88.349959999999996</c:v>
                </c:pt>
                <c:pt idx="130">
                  <c:v>89.047120000000007</c:v>
                </c:pt>
                <c:pt idx="131">
                  <c:v>90.30659</c:v>
                </c:pt>
                <c:pt idx="132">
                  <c:v>89.64255</c:v>
                </c:pt>
                <c:pt idx="133">
                  <c:v>88.931370000000001</c:v>
                </c:pt>
                <c:pt idx="134">
                  <c:v>88.580650000000006</c:v>
                </c:pt>
                <c:pt idx="135">
                  <c:v>89.220249999999993</c:v>
                </c:pt>
                <c:pt idx="136">
                  <c:v>97.357320000000001</c:v>
                </c:pt>
                <c:pt idx="137">
                  <c:v>94.749399999999994</c:v>
                </c:pt>
              </c:numCache>
            </c:numRef>
          </c:val>
          <c:smooth val="0"/>
          <c:extLst>
            <c:ext xmlns:c16="http://schemas.microsoft.com/office/drawing/2014/chart" uri="{C3380CC4-5D6E-409C-BE32-E72D297353CC}">
              <c16:uniqueId val="{0000000B-E548-6A4D-9E59-91C299408E19}"/>
            </c:ext>
          </c:extLst>
        </c:ser>
        <c:ser>
          <c:idx val="12"/>
          <c:order val="12"/>
          <c:tx>
            <c:strRef>
              <c:f>'Appendix Fig 2'!$O$2</c:f>
              <c:strCache>
                <c:ptCount val="1"/>
                <c:pt idx="0">
                  <c:v>Eig 13</c:v>
                </c:pt>
              </c:strCache>
            </c:strRef>
          </c:tx>
          <c:spPr>
            <a:ln w="28575" cap="rnd">
              <a:solidFill>
                <a:schemeClr val="accent1">
                  <a:lumMod val="80000"/>
                  <a:lumOff val="20000"/>
                </a:schemeClr>
              </a:solidFill>
              <a:round/>
            </a:ln>
            <a:effectLst/>
          </c:spPr>
          <c:marker>
            <c:symbol val="none"/>
          </c:marker>
          <c:cat>
            <c:numRef>
              <c:f>'Appendix Fig 2'!$B$3:$B$140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'Appendix Fig 2'!$O$3:$O$140</c:f>
              <c:numCache>
                <c:formatCode>General</c:formatCode>
                <c:ptCount val="138"/>
                <c:pt idx="0">
                  <c:v>85.216499999999996</c:v>
                </c:pt>
                <c:pt idx="1">
                  <c:v>85.325620000000001</c:v>
                </c:pt>
                <c:pt idx="2">
                  <c:v>85.866129999999998</c:v>
                </c:pt>
                <c:pt idx="3">
                  <c:v>86.713210000000004</c:v>
                </c:pt>
                <c:pt idx="4">
                  <c:v>87.406390000000002</c:v>
                </c:pt>
                <c:pt idx="5">
                  <c:v>91.699010000000001</c:v>
                </c:pt>
                <c:pt idx="6">
                  <c:v>88.264359999999996</c:v>
                </c:pt>
                <c:pt idx="7">
                  <c:v>94.578249999999997</c:v>
                </c:pt>
                <c:pt idx="8">
                  <c:v>89.49812</c:v>
                </c:pt>
                <c:pt idx="9">
                  <c:v>87.39152</c:v>
                </c:pt>
                <c:pt idx="10">
                  <c:v>88.982460000000003</c:v>
                </c:pt>
                <c:pt idx="11">
                  <c:v>89.498159999999999</c:v>
                </c:pt>
                <c:pt idx="12">
                  <c:v>89.586439999999996</c:v>
                </c:pt>
                <c:pt idx="13">
                  <c:v>93.920929999999998</c:v>
                </c:pt>
                <c:pt idx="14">
                  <c:v>94.667609999999996</c:v>
                </c:pt>
                <c:pt idx="15">
                  <c:v>94.718950000000007</c:v>
                </c:pt>
                <c:pt idx="16">
                  <c:v>93.169499999999999</c:v>
                </c:pt>
                <c:pt idx="17">
                  <c:v>91.684970000000007</c:v>
                </c:pt>
                <c:pt idx="18">
                  <c:v>90.869110000000006</c:v>
                </c:pt>
                <c:pt idx="19">
                  <c:v>91.731489999999994</c:v>
                </c:pt>
                <c:pt idx="20">
                  <c:v>94.071089999999998</c:v>
                </c:pt>
                <c:pt idx="21">
                  <c:v>91.884950000000003</c:v>
                </c:pt>
                <c:pt idx="22">
                  <c:v>95.562830000000005</c:v>
                </c:pt>
                <c:pt idx="23">
                  <c:v>90.308250000000001</c:v>
                </c:pt>
                <c:pt idx="24">
                  <c:v>91.651899999999998</c:v>
                </c:pt>
                <c:pt idx="25">
                  <c:v>92.133669999999995</c:v>
                </c:pt>
                <c:pt idx="26">
                  <c:v>91.682630000000003</c:v>
                </c:pt>
                <c:pt idx="27">
                  <c:v>90.109700000000004</c:v>
                </c:pt>
                <c:pt idx="28">
                  <c:v>87.241500000000002</c:v>
                </c:pt>
                <c:pt idx="29">
                  <c:v>88.11833</c:v>
                </c:pt>
                <c:pt idx="30">
                  <c:v>88.442949999999996</c:v>
                </c:pt>
                <c:pt idx="31">
                  <c:v>89.259060000000005</c:v>
                </c:pt>
                <c:pt idx="32">
                  <c:v>91.237179999999995</c:v>
                </c:pt>
                <c:pt idx="33">
                  <c:v>90.322500000000005</c:v>
                </c:pt>
                <c:pt idx="34">
                  <c:v>87.599209999999999</c:v>
                </c:pt>
                <c:pt idx="35">
                  <c:v>87.243729999999999</c:v>
                </c:pt>
                <c:pt idx="36">
                  <c:v>93.398619999999994</c:v>
                </c:pt>
                <c:pt idx="37">
                  <c:v>88.916259999999994</c:v>
                </c:pt>
                <c:pt idx="38">
                  <c:v>87.083749999999995</c:v>
                </c:pt>
                <c:pt idx="39">
                  <c:v>85.403559999999999</c:v>
                </c:pt>
                <c:pt idx="40">
                  <c:v>85.866919999999993</c:v>
                </c:pt>
                <c:pt idx="41">
                  <c:v>82.775189999999995</c:v>
                </c:pt>
                <c:pt idx="42">
                  <c:v>86.635649999999998</c:v>
                </c:pt>
                <c:pt idx="43">
                  <c:v>85.016859999999994</c:v>
                </c:pt>
                <c:pt idx="44">
                  <c:v>84.982820000000004</c:v>
                </c:pt>
                <c:pt idx="45">
                  <c:v>85.146150000000006</c:v>
                </c:pt>
                <c:pt idx="46">
                  <c:v>90.812089999999998</c:v>
                </c:pt>
                <c:pt idx="47">
                  <c:v>96.425120000000007</c:v>
                </c:pt>
                <c:pt idx="48">
                  <c:v>95.378900000000002</c:v>
                </c:pt>
                <c:pt idx="49">
                  <c:v>92.51397</c:v>
                </c:pt>
                <c:pt idx="50">
                  <c:v>93.633300000000006</c:v>
                </c:pt>
                <c:pt idx="51">
                  <c:v>91.409639999999996</c:v>
                </c:pt>
                <c:pt idx="52">
                  <c:v>91.093090000000004</c:v>
                </c:pt>
                <c:pt idx="53">
                  <c:v>86.664550000000006</c:v>
                </c:pt>
                <c:pt idx="54">
                  <c:v>88.152690000000007</c:v>
                </c:pt>
                <c:pt idx="55">
                  <c:v>83.840090000000004</c:v>
                </c:pt>
                <c:pt idx="56">
                  <c:v>86.075040000000001</c:v>
                </c:pt>
                <c:pt idx="57">
                  <c:v>89.572980000000001</c:v>
                </c:pt>
                <c:pt idx="58">
                  <c:v>88.294420000000002</c:v>
                </c:pt>
                <c:pt idx="59">
                  <c:v>89.682680000000005</c:v>
                </c:pt>
                <c:pt idx="60">
                  <c:v>91.038619999999995</c:v>
                </c:pt>
                <c:pt idx="61">
                  <c:v>89.737939999999995</c:v>
                </c:pt>
                <c:pt idx="62">
                  <c:v>92.142300000000006</c:v>
                </c:pt>
                <c:pt idx="63">
                  <c:v>89.101259999999996</c:v>
                </c:pt>
                <c:pt idx="64">
                  <c:v>87.301230000000004</c:v>
                </c:pt>
                <c:pt idx="65">
                  <c:v>88.580420000000004</c:v>
                </c:pt>
                <c:pt idx="66">
                  <c:v>92.465260000000001</c:v>
                </c:pt>
                <c:pt idx="67">
                  <c:v>91.271789999999996</c:v>
                </c:pt>
                <c:pt idx="68">
                  <c:v>90.774410000000003</c:v>
                </c:pt>
                <c:pt idx="69">
                  <c:v>87.991039999999998</c:v>
                </c:pt>
                <c:pt idx="70">
                  <c:v>85.37097</c:v>
                </c:pt>
                <c:pt idx="71">
                  <c:v>91.063230000000004</c:v>
                </c:pt>
                <c:pt idx="72">
                  <c:v>91.961780000000005</c:v>
                </c:pt>
                <c:pt idx="73">
                  <c:v>92.860830000000007</c:v>
                </c:pt>
                <c:pt idx="74">
                  <c:v>87.933000000000007</c:v>
                </c:pt>
                <c:pt idx="75">
                  <c:v>89.536339999999996</c:v>
                </c:pt>
                <c:pt idx="76">
                  <c:v>89.189310000000006</c:v>
                </c:pt>
                <c:pt idx="77">
                  <c:v>88.508089999999996</c:v>
                </c:pt>
                <c:pt idx="78">
                  <c:v>89.185180000000003</c:v>
                </c:pt>
                <c:pt idx="79">
                  <c:v>92.132210000000001</c:v>
                </c:pt>
                <c:pt idx="80">
                  <c:v>91.359870000000001</c:v>
                </c:pt>
                <c:pt idx="81">
                  <c:v>94.546400000000006</c:v>
                </c:pt>
                <c:pt idx="82">
                  <c:v>92.501099999999994</c:v>
                </c:pt>
                <c:pt idx="83">
                  <c:v>87.846159999999998</c:v>
                </c:pt>
                <c:pt idx="84">
                  <c:v>93.615070000000003</c:v>
                </c:pt>
                <c:pt idx="85">
                  <c:v>90.408739999999995</c:v>
                </c:pt>
                <c:pt idx="86">
                  <c:v>94.939419999999998</c:v>
                </c:pt>
                <c:pt idx="87">
                  <c:v>93.307479999999998</c:v>
                </c:pt>
                <c:pt idx="88">
                  <c:v>94.416809999999998</c:v>
                </c:pt>
                <c:pt idx="89">
                  <c:v>90.218029999999999</c:v>
                </c:pt>
                <c:pt idx="90">
                  <c:v>95.584729999999993</c:v>
                </c:pt>
                <c:pt idx="91">
                  <c:v>95.524060000000006</c:v>
                </c:pt>
                <c:pt idx="92">
                  <c:v>94.170460000000006</c:v>
                </c:pt>
                <c:pt idx="93">
                  <c:v>94.028679999999994</c:v>
                </c:pt>
                <c:pt idx="94">
                  <c:v>93.431280000000001</c:v>
                </c:pt>
                <c:pt idx="95">
                  <c:v>94.234260000000006</c:v>
                </c:pt>
                <c:pt idx="96">
                  <c:v>92.559910000000002</c:v>
                </c:pt>
                <c:pt idx="97">
                  <c:v>96.245019999999997</c:v>
                </c:pt>
                <c:pt idx="98">
                  <c:v>94.025080000000003</c:v>
                </c:pt>
                <c:pt idx="99">
                  <c:v>91.843739999999997</c:v>
                </c:pt>
                <c:pt idx="100">
                  <c:v>90.475800000000007</c:v>
                </c:pt>
                <c:pt idx="101">
                  <c:v>93.629000000000005</c:v>
                </c:pt>
                <c:pt idx="102">
                  <c:v>95.626490000000004</c:v>
                </c:pt>
                <c:pt idx="103">
                  <c:v>95.789069999999995</c:v>
                </c:pt>
                <c:pt idx="104">
                  <c:v>92.899029999999996</c:v>
                </c:pt>
                <c:pt idx="105">
                  <c:v>94.169880000000006</c:v>
                </c:pt>
                <c:pt idx="106">
                  <c:v>94.306790000000007</c:v>
                </c:pt>
                <c:pt idx="107">
                  <c:v>90.518659999999997</c:v>
                </c:pt>
                <c:pt idx="108">
                  <c:v>90.598650000000006</c:v>
                </c:pt>
                <c:pt idx="109">
                  <c:v>90.74933</c:v>
                </c:pt>
                <c:pt idx="110">
                  <c:v>88.808499999999995</c:v>
                </c:pt>
                <c:pt idx="111">
                  <c:v>89.636650000000003</c:v>
                </c:pt>
                <c:pt idx="112">
                  <c:v>90.104609999999994</c:v>
                </c:pt>
                <c:pt idx="113">
                  <c:v>87.541870000000003</c:v>
                </c:pt>
                <c:pt idx="114">
                  <c:v>89.37688</c:v>
                </c:pt>
                <c:pt idx="115">
                  <c:v>91.842290000000006</c:v>
                </c:pt>
                <c:pt idx="116">
                  <c:v>89.972189999999998</c:v>
                </c:pt>
                <c:pt idx="117">
                  <c:v>90.894810000000007</c:v>
                </c:pt>
                <c:pt idx="118">
                  <c:v>93.312219999999996</c:v>
                </c:pt>
                <c:pt idx="119">
                  <c:v>91.717389999999995</c:v>
                </c:pt>
                <c:pt idx="120">
                  <c:v>93.804580000000001</c:v>
                </c:pt>
                <c:pt idx="121">
                  <c:v>95.922880000000006</c:v>
                </c:pt>
                <c:pt idx="122">
                  <c:v>91.580470000000005</c:v>
                </c:pt>
                <c:pt idx="123">
                  <c:v>90.056479999999993</c:v>
                </c:pt>
                <c:pt idx="124">
                  <c:v>90.645009999999999</c:v>
                </c:pt>
                <c:pt idx="125">
                  <c:v>90.533159999999995</c:v>
                </c:pt>
                <c:pt idx="126">
                  <c:v>87.224869999999996</c:v>
                </c:pt>
                <c:pt idx="127">
                  <c:v>86.99221</c:v>
                </c:pt>
                <c:pt idx="128">
                  <c:v>91.406450000000007</c:v>
                </c:pt>
                <c:pt idx="129">
                  <c:v>89.659400000000005</c:v>
                </c:pt>
                <c:pt idx="130">
                  <c:v>90.261529999999993</c:v>
                </c:pt>
                <c:pt idx="131">
                  <c:v>91.47072</c:v>
                </c:pt>
                <c:pt idx="132">
                  <c:v>90.920730000000006</c:v>
                </c:pt>
                <c:pt idx="133">
                  <c:v>90.396979999999999</c:v>
                </c:pt>
                <c:pt idx="134">
                  <c:v>89.912350000000004</c:v>
                </c:pt>
                <c:pt idx="135">
                  <c:v>90.493979999999993</c:v>
                </c:pt>
                <c:pt idx="136">
                  <c:v>97.757080000000002</c:v>
                </c:pt>
                <c:pt idx="137">
                  <c:v>95.341459999999998</c:v>
                </c:pt>
              </c:numCache>
            </c:numRef>
          </c:val>
          <c:smooth val="0"/>
          <c:extLst>
            <c:ext xmlns:c16="http://schemas.microsoft.com/office/drawing/2014/chart" uri="{C3380CC4-5D6E-409C-BE32-E72D297353CC}">
              <c16:uniqueId val="{0000000C-E548-6A4D-9E59-91C299408E19}"/>
            </c:ext>
          </c:extLst>
        </c:ser>
        <c:dLbls>
          <c:showLegendKey val="0"/>
          <c:showVal val="0"/>
          <c:showCatName val="0"/>
          <c:showSerName val="0"/>
          <c:showPercent val="0"/>
          <c:showBubbleSize val="0"/>
        </c:dLbls>
        <c:smooth val="0"/>
        <c:axId val="533659487"/>
        <c:axId val="533661119"/>
      </c:lineChart>
      <c:dateAx>
        <c:axId val="533659487"/>
        <c:scaling>
          <c:orientation val="minMax"/>
        </c:scaling>
        <c:delete val="0"/>
        <c:axPos val="b"/>
        <c:numFmt formatCode="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1119"/>
        <c:crosses val="autoZero"/>
        <c:auto val="1"/>
        <c:lblOffset val="100"/>
        <c:baseTimeUnit val="months"/>
        <c:majorUnit val="12"/>
        <c:majorTimeUnit val="months"/>
      </c:dateAx>
      <c:valAx>
        <c:axId val="533661119"/>
        <c:scaling>
          <c:orientation val="minMax"/>
          <c:max val="10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Cumulative (%) Variance Explained</a:t>
                </a:r>
                <a:endParaRPr lang="en-US"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5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and NBER Recessions</a:t>
            </a:r>
            <a:endParaRPr lang="en-IE">
              <a:effectLst/>
            </a:endParaRPr>
          </a:p>
        </c:rich>
      </c:tx>
      <c:overlay val="0"/>
    </c:title>
    <c:autoTitleDeleted val="0"/>
    <c:plotArea>
      <c:layout/>
      <c:barChart>
        <c:barDir val="col"/>
        <c:grouping val="clustered"/>
        <c:varyColors val="0"/>
        <c:ser>
          <c:idx val="2"/>
          <c:order val="1"/>
          <c:tx>
            <c:strRef>
              <c:f>'Equity_NBER. Appen Fig 3'!$C$1</c:f>
              <c:strCache>
                <c:ptCount val="1"/>
                <c:pt idx="0">
                  <c:v>NBER</c:v>
                </c:pt>
              </c:strCache>
            </c:strRef>
          </c:tx>
          <c:spPr>
            <a:solidFill>
              <a:schemeClr val="bg2">
                <a:lumMod val="90000"/>
              </a:schemeClr>
            </a:solidFill>
          </c:spPr>
          <c:invertIfNegative val="0"/>
          <c:val>
            <c:numRef>
              <c:f>'Bond_NBER. Appen Fig 3'!$C$2:$C$139</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formatCode="0">
                  <c:v>1</c:v>
                </c:pt>
                <c:pt idx="62" formatCode="0">
                  <c:v>1</c:v>
                </c:pt>
                <c:pt idx="63" formatCode="0">
                  <c:v>1</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formatCode="0">
                  <c:v>1</c:v>
                </c:pt>
                <c:pt idx="91" formatCode="0">
                  <c:v>1</c:v>
                </c:pt>
                <c:pt idx="92" formatCode="0">
                  <c:v>1</c:v>
                </c:pt>
                <c:pt idx="93" formatCode="0">
                  <c:v>1</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extLst>
            <c:ext xmlns:c16="http://schemas.microsoft.com/office/drawing/2014/chart" uri="{C3380CC4-5D6E-409C-BE32-E72D297353CC}">
              <c16:uniqueId val="{00000000-CCDB-2D48-9113-34A072BE85EA}"/>
            </c:ext>
          </c:extLst>
        </c:ser>
        <c:dLbls>
          <c:showLegendKey val="0"/>
          <c:showVal val="0"/>
          <c:showCatName val="0"/>
          <c:showSerName val="0"/>
          <c:showPercent val="0"/>
          <c:showBubbleSize val="0"/>
        </c:dLbls>
        <c:gapWidth val="0"/>
        <c:overlap val="100"/>
        <c:axId val="176024960"/>
        <c:axId val="176023424"/>
      </c:barChart>
      <c:lineChart>
        <c:grouping val="standard"/>
        <c:varyColors val="0"/>
        <c:ser>
          <c:idx val="1"/>
          <c:order val="0"/>
          <c:tx>
            <c:strRef>
              <c:f>'Equity_NBER. Appen Fig 3'!$B$1</c:f>
              <c:strCache>
                <c:ptCount val="1"/>
                <c:pt idx="0">
                  <c:v>Equity</c:v>
                </c:pt>
              </c:strCache>
            </c:strRef>
          </c:tx>
          <c:marker>
            <c:symbol val="none"/>
          </c:marker>
          <c:cat>
            <c:numRef>
              <c:f>'Equity_NBER. Appen Fig 3'!$A$2:$A$139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'Equity_NBER. Appen Fig 3'!$B$2:$B$139</c:f>
              <c:numCache>
                <c:formatCode>General</c:formatCode>
                <c:ptCount val="138"/>
                <c:pt idx="0">
                  <c:v>23.893329652690056</c:v>
                </c:pt>
                <c:pt idx="1">
                  <c:v>20.693438196770469</c:v>
                </c:pt>
                <c:pt idx="2">
                  <c:v>25.299867964908156</c:v>
                </c:pt>
                <c:pt idx="3">
                  <c:v>20.442587777445979</c:v>
                </c:pt>
                <c:pt idx="4">
                  <c:v>24.833585566314305</c:v>
                </c:pt>
                <c:pt idx="5">
                  <c:v>24.170882145933824</c:v>
                </c:pt>
                <c:pt idx="6">
                  <c:v>18.407919308736254</c:v>
                </c:pt>
                <c:pt idx="7">
                  <c:v>57.470637042215955</c:v>
                </c:pt>
                <c:pt idx="8">
                  <c:v>36.714182653007178</c:v>
                </c:pt>
                <c:pt idx="9">
                  <c:v>28.23231915676832</c:v>
                </c:pt>
                <c:pt idx="10">
                  <c:v>36.093949607712936</c:v>
                </c:pt>
                <c:pt idx="11">
                  <c:v>26.577649935967095</c:v>
                </c:pt>
                <c:pt idx="12">
                  <c:v>29.08558065451524</c:v>
                </c:pt>
                <c:pt idx="13">
                  <c:v>38.714841390713566</c:v>
                </c:pt>
                <c:pt idx="14">
                  <c:v>38.805785184445213</c:v>
                </c:pt>
                <c:pt idx="15">
                  <c:v>40.898173219831854</c:v>
                </c:pt>
                <c:pt idx="16">
                  <c:v>30.808916740423157</c:v>
                </c:pt>
                <c:pt idx="17">
                  <c:v>20.237489094176997</c:v>
                </c:pt>
                <c:pt idx="18">
                  <c:v>36.663683925813679</c:v>
                </c:pt>
                <c:pt idx="19">
                  <c:v>35.112728429733032</c:v>
                </c:pt>
                <c:pt idx="20">
                  <c:v>41.90968328031343</c:v>
                </c:pt>
                <c:pt idx="21">
                  <c:v>39.104845619623624</c:v>
                </c:pt>
                <c:pt idx="22">
                  <c:v>47.61001682933</c:v>
                </c:pt>
                <c:pt idx="23">
                  <c:v>23.664388326755965</c:v>
                </c:pt>
                <c:pt idx="24">
                  <c:v>34.185947101361229</c:v>
                </c:pt>
                <c:pt idx="25">
                  <c:v>27.548054109817372</c:v>
                </c:pt>
                <c:pt idx="26">
                  <c:v>31.667624780991773</c:v>
                </c:pt>
                <c:pt idx="27">
                  <c:v>23.8384643986758</c:v>
                </c:pt>
                <c:pt idx="28">
                  <c:v>22.3302770107152</c:v>
                </c:pt>
                <c:pt idx="29">
                  <c:v>22.201081804117486</c:v>
                </c:pt>
                <c:pt idx="30">
                  <c:v>25.762781087959347</c:v>
                </c:pt>
                <c:pt idx="31">
                  <c:v>21.45479686790156</c:v>
                </c:pt>
                <c:pt idx="32">
                  <c:v>28.103663322532451</c:v>
                </c:pt>
                <c:pt idx="33">
                  <c:v>24.490993938004895</c:v>
                </c:pt>
                <c:pt idx="34">
                  <c:v>21.848231946870211</c:v>
                </c:pt>
                <c:pt idx="35">
                  <c:v>25.341846211996284</c:v>
                </c:pt>
                <c:pt idx="36">
                  <c:v>26.804670839800298</c:v>
                </c:pt>
                <c:pt idx="37">
                  <c:v>28.8264628496614</c:v>
                </c:pt>
                <c:pt idx="38">
                  <c:v>23.080810256739785</c:v>
                </c:pt>
                <c:pt idx="39">
                  <c:v>17.490235680914839</c:v>
                </c:pt>
                <c:pt idx="40">
                  <c:v>21.246290710786965</c:v>
                </c:pt>
                <c:pt idx="41">
                  <c:v>11.23814884970882</c:v>
                </c:pt>
                <c:pt idx="42">
                  <c:v>24.989416458513666</c:v>
                </c:pt>
                <c:pt idx="43">
                  <c:v>21.745928144876736</c:v>
                </c:pt>
                <c:pt idx="44">
                  <c:v>18.201763421686771</c:v>
                </c:pt>
                <c:pt idx="45">
                  <c:v>22.804662137739083</c:v>
                </c:pt>
                <c:pt idx="46">
                  <c:v>26.121640265656449</c:v>
                </c:pt>
                <c:pt idx="47">
                  <c:v>38.958079543068386</c:v>
                </c:pt>
                <c:pt idx="48">
                  <c:v>31.641427887398301</c:v>
                </c:pt>
                <c:pt idx="49">
                  <c:v>29.543721332339246</c:v>
                </c:pt>
                <c:pt idx="50">
                  <c:v>36.446385050798838</c:v>
                </c:pt>
                <c:pt idx="51">
                  <c:v>30.214537116349373</c:v>
                </c:pt>
                <c:pt idx="52">
                  <c:v>26.747473107827442</c:v>
                </c:pt>
                <c:pt idx="53">
                  <c:v>18.856975144700787</c:v>
                </c:pt>
                <c:pt idx="54">
                  <c:v>22.929670751570498</c:v>
                </c:pt>
                <c:pt idx="55">
                  <c:v>22.005978097399183</c:v>
                </c:pt>
                <c:pt idx="56">
                  <c:v>24.800785838881488</c:v>
                </c:pt>
                <c:pt idx="57">
                  <c:v>34.435859868293903</c:v>
                </c:pt>
                <c:pt idx="58">
                  <c:v>24.675380713081626</c:v>
                </c:pt>
                <c:pt idx="59">
                  <c:v>29.964735561196427</c:v>
                </c:pt>
                <c:pt idx="60">
                  <c:v>29.640340314291723</c:v>
                </c:pt>
                <c:pt idx="61">
                  <c:v>24.565357101884004</c:v>
                </c:pt>
                <c:pt idx="62">
                  <c:v>34.021426476731484</c:v>
                </c:pt>
                <c:pt idx="63">
                  <c:v>24.361254738572384</c:v>
                </c:pt>
                <c:pt idx="64">
                  <c:v>21.6383616293659</c:v>
                </c:pt>
                <c:pt idx="65">
                  <c:v>22.818658845699964</c:v>
                </c:pt>
                <c:pt idx="66">
                  <c:v>33.688671688791715</c:v>
                </c:pt>
                <c:pt idx="67">
                  <c:v>23.8530453202095</c:v>
                </c:pt>
                <c:pt idx="68">
                  <c:v>27.887876611647094</c:v>
                </c:pt>
                <c:pt idx="69">
                  <c:v>27.985688962689686</c:v>
                </c:pt>
                <c:pt idx="70">
                  <c:v>22.853891717252274</c:v>
                </c:pt>
                <c:pt idx="71">
                  <c:v>25.923055320723385</c:v>
                </c:pt>
                <c:pt idx="72">
                  <c:v>30.86902210093324</c:v>
                </c:pt>
                <c:pt idx="73">
                  <c:v>35.958248736276943</c:v>
                </c:pt>
                <c:pt idx="74">
                  <c:v>27.200250540315512</c:v>
                </c:pt>
                <c:pt idx="75">
                  <c:v>29.48940020931531</c:v>
                </c:pt>
                <c:pt idx="76">
                  <c:v>30.110976039017668</c:v>
                </c:pt>
                <c:pt idx="77">
                  <c:v>27.983873906273239</c:v>
                </c:pt>
                <c:pt idx="78">
                  <c:v>28.887786700645613</c:v>
                </c:pt>
                <c:pt idx="79">
                  <c:v>29.436164579084441</c:v>
                </c:pt>
                <c:pt idx="80">
                  <c:v>28.925093754005971</c:v>
                </c:pt>
                <c:pt idx="81">
                  <c:v>40.483393358981019</c:v>
                </c:pt>
                <c:pt idx="82">
                  <c:v>35.837282337378497</c:v>
                </c:pt>
                <c:pt idx="83">
                  <c:v>27.381717748209546</c:v>
                </c:pt>
                <c:pt idx="84">
                  <c:v>40.14997919248772</c:v>
                </c:pt>
                <c:pt idx="85">
                  <c:v>30.559584725844431</c:v>
                </c:pt>
                <c:pt idx="86">
                  <c:v>45.806392788935327</c:v>
                </c:pt>
                <c:pt idx="87">
                  <c:v>37.581046837935531</c:v>
                </c:pt>
                <c:pt idx="88">
                  <c:v>47.161301123525256</c:v>
                </c:pt>
                <c:pt idx="89">
                  <c:v>32.318437801883761</c:v>
                </c:pt>
                <c:pt idx="90">
                  <c:v>44.6023034029744</c:v>
                </c:pt>
                <c:pt idx="91">
                  <c:v>53.343269317197006</c:v>
                </c:pt>
                <c:pt idx="92">
                  <c:v>43.389541543246359</c:v>
                </c:pt>
                <c:pt idx="93">
                  <c:v>40.222876809457304</c:v>
                </c:pt>
                <c:pt idx="94">
                  <c:v>43.23582039009073</c:v>
                </c:pt>
                <c:pt idx="95">
                  <c:v>40.140890228724899</c:v>
                </c:pt>
                <c:pt idx="96">
                  <c:v>38.793492117835669</c:v>
                </c:pt>
                <c:pt idx="97">
                  <c:v>54.428611561630625</c:v>
                </c:pt>
                <c:pt idx="98">
                  <c:v>44.237150105752896</c:v>
                </c:pt>
                <c:pt idx="99">
                  <c:v>40.018872470504981</c:v>
                </c:pt>
                <c:pt idx="100">
                  <c:v>34.420281576201127</c:v>
                </c:pt>
                <c:pt idx="101">
                  <c:v>41.785156200870745</c:v>
                </c:pt>
                <c:pt idx="102">
                  <c:v>49.36759701948462</c:v>
                </c:pt>
                <c:pt idx="103">
                  <c:v>47.854015111172863</c:v>
                </c:pt>
                <c:pt idx="104">
                  <c:v>39.642083216130132</c:v>
                </c:pt>
                <c:pt idx="105">
                  <c:v>41.185274281662828</c:v>
                </c:pt>
                <c:pt idx="106">
                  <c:v>42.641780448485243</c:v>
                </c:pt>
                <c:pt idx="107">
                  <c:v>26.593547909710676</c:v>
                </c:pt>
                <c:pt idx="108">
                  <c:v>30.491563571655728</c:v>
                </c:pt>
                <c:pt idx="109">
                  <c:v>32.598147018524706</c:v>
                </c:pt>
                <c:pt idx="110">
                  <c:v>33.658102755132042</c:v>
                </c:pt>
                <c:pt idx="111">
                  <c:v>27.579969805970499</c:v>
                </c:pt>
                <c:pt idx="112">
                  <c:v>31.968227935994758</c:v>
                </c:pt>
                <c:pt idx="113">
                  <c:v>19.446290549359986</c:v>
                </c:pt>
                <c:pt idx="114">
                  <c:v>23.936251442435619</c:v>
                </c:pt>
                <c:pt idx="115">
                  <c:v>34.193177747691813</c:v>
                </c:pt>
                <c:pt idx="116">
                  <c:v>31.522973426490765</c:v>
                </c:pt>
                <c:pt idx="117">
                  <c:v>36.279215397492486</c:v>
                </c:pt>
                <c:pt idx="118">
                  <c:v>42.881692543868709</c:v>
                </c:pt>
                <c:pt idx="119">
                  <c:v>32.58009540610049</c:v>
                </c:pt>
                <c:pt idx="120">
                  <c:v>45.802608980943859</c:v>
                </c:pt>
                <c:pt idx="121">
                  <c:v>46.18565397700246</c:v>
                </c:pt>
                <c:pt idx="122">
                  <c:v>32.756913993544543</c:v>
                </c:pt>
                <c:pt idx="123">
                  <c:v>31.098718993397874</c:v>
                </c:pt>
                <c:pt idx="124">
                  <c:v>33.922179008235958</c:v>
                </c:pt>
                <c:pt idx="125">
                  <c:v>28.082330646533261</c:v>
                </c:pt>
                <c:pt idx="126">
                  <c:v>25.664635157989974</c:v>
                </c:pt>
                <c:pt idx="127">
                  <c:v>18.798669760794603</c:v>
                </c:pt>
                <c:pt idx="128">
                  <c:v>37.318551883168183</c:v>
                </c:pt>
                <c:pt idx="129">
                  <c:v>29.34249363655168</c:v>
                </c:pt>
                <c:pt idx="130">
                  <c:v>30.999316556798824</c:v>
                </c:pt>
                <c:pt idx="131">
                  <c:v>32.363953814964418</c:v>
                </c:pt>
                <c:pt idx="132">
                  <c:v>29.057376900454575</c:v>
                </c:pt>
                <c:pt idx="133">
                  <c:v>26.413214326091701</c:v>
                </c:pt>
                <c:pt idx="134">
                  <c:v>27.308969364307771</c:v>
                </c:pt>
                <c:pt idx="135">
                  <c:v>23.344215790024556</c:v>
                </c:pt>
                <c:pt idx="136">
                  <c:v>64.565191479540545</c:v>
                </c:pt>
                <c:pt idx="137">
                  <c:v>42.174122449848369</c:v>
                </c:pt>
              </c:numCache>
            </c:numRef>
          </c:val>
          <c:smooth val="0"/>
          <c:extLst>
            <c:ext xmlns:c16="http://schemas.microsoft.com/office/drawing/2014/chart" uri="{C3380CC4-5D6E-409C-BE32-E72D297353CC}">
              <c16:uniqueId val="{00000001-CCDB-2D48-9113-34A072BE85EA}"/>
            </c:ext>
          </c:extLst>
        </c:ser>
        <c:dLbls>
          <c:showLegendKey val="0"/>
          <c:showVal val="0"/>
          <c:showCatName val="0"/>
          <c:showSerName val="0"/>
          <c:showPercent val="0"/>
          <c:showBubbleSize val="0"/>
        </c:dLbls>
        <c:marker val="1"/>
        <c:smooth val="0"/>
        <c:axId val="176016000"/>
        <c:axId val="176021888"/>
      </c:lineChart>
      <c:dateAx>
        <c:axId val="176016000"/>
        <c:scaling>
          <c:orientation val="minMax"/>
          <c:max val="43983"/>
        </c:scaling>
        <c:delete val="0"/>
        <c:axPos val="b"/>
        <c:numFmt formatCode="m/d/yyyy;@" sourceLinked="1"/>
        <c:majorTickMark val="out"/>
        <c:minorTickMark val="none"/>
        <c:tickLblPos val="nextTo"/>
        <c:crossAx val="176021888"/>
        <c:crosses val="autoZero"/>
        <c:auto val="1"/>
        <c:lblOffset val="100"/>
        <c:baseTimeUnit val="months"/>
      </c:dateAx>
      <c:valAx>
        <c:axId val="176021888"/>
        <c:scaling>
          <c:orientation val="minMax"/>
          <c:max val="100"/>
          <c:min val="0"/>
        </c:scaling>
        <c:delete val="0"/>
        <c:axPos val="l"/>
        <c:majorGridlines/>
        <c:numFmt formatCode="General" sourceLinked="1"/>
        <c:majorTickMark val="out"/>
        <c:minorTickMark val="none"/>
        <c:tickLblPos val="nextTo"/>
        <c:crossAx val="176016000"/>
        <c:crosses val="autoZero"/>
        <c:crossBetween val="between"/>
      </c:valAx>
      <c:valAx>
        <c:axId val="176023424"/>
        <c:scaling>
          <c:orientation val="minMax"/>
          <c:max val="1"/>
        </c:scaling>
        <c:delete val="0"/>
        <c:axPos val="r"/>
        <c:numFmt formatCode="General" sourceLinked="1"/>
        <c:majorTickMark val="out"/>
        <c:minorTickMark val="none"/>
        <c:tickLblPos val="none"/>
        <c:crossAx val="176024960"/>
        <c:crosses val="max"/>
        <c:crossBetween val="between"/>
      </c:valAx>
      <c:catAx>
        <c:axId val="176024960"/>
        <c:scaling>
          <c:orientation val="minMax"/>
        </c:scaling>
        <c:delete val="1"/>
        <c:axPos val="b"/>
        <c:majorTickMark val="out"/>
        <c:minorTickMark val="none"/>
        <c:tickLblPos val="nextTo"/>
        <c:crossAx val="176023424"/>
        <c:crosses val="autoZero"/>
        <c:auto val="1"/>
        <c:lblAlgn val="ctr"/>
        <c:lblOffset val="100"/>
        <c:noMultiLvlLbl val="0"/>
      </c:cat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and NBER Recessions</a:t>
            </a:r>
            <a:endParaRPr lang="en-IE">
              <a:effectLst/>
            </a:endParaRPr>
          </a:p>
        </c:rich>
      </c:tx>
      <c:overlay val="0"/>
    </c:title>
    <c:autoTitleDeleted val="0"/>
    <c:plotArea>
      <c:layout/>
      <c:barChart>
        <c:barDir val="col"/>
        <c:grouping val="clustered"/>
        <c:varyColors val="0"/>
        <c:ser>
          <c:idx val="2"/>
          <c:order val="1"/>
          <c:tx>
            <c:strRef>
              <c:f>'Bond_NBER. Appen Fig 3'!$C$1</c:f>
              <c:strCache>
                <c:ptCount val="1"/>
                <c:pt idx="0">
                  <c:v>NBER</c:v>
                </c:pt>
              </c:strCache>
            </c:strRef>
          </c:tx>
          <c:spPr>
            <a:solidFill>
              <a:schemeClr val="bg2">
                <a:lumMod val="90000"/>
              </a:schemeClr>
            </a:solidFill>
          </c:spPr>
          <c:invertIfNegative val="0"/>
          <c:val>
            <c:numRef>
              <c:f>'Bond_NBER. Appen Fig 3'!$C$2:$C$139</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formatCode="0">
                  <c:v>1</c:v>
                </c:pt>
                <c:pt idx="62" formatCode="0">
                  <c:v>1</c:v>
                </c:pt>
                <c:pt idx="63" formatCode="0">
                  <c:v>1</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formatCode="0">
                  <c:v>1</c:v>
                </c:pt>
                <c:pt idx="91" formatCode="0">
                  <c:v>1</c:v>
                </c:pt>
                <c:pt idx="92" formatCode="0">
                  <c:v>1</c:v>
                </c:pt>
                <c:pt idx="93" formatCode="0">
                  <c:v>1</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extLst>
            <c:ext xmlns:c16="http://schemas.microsoft.com/office/drawing/2014/chart" uri="{C3380CC4-5D6E-409C-BE32-E72D297353CC}">
              <c16:uniqueId val="{00000000-777B-480D-A0CE-3C3B777CCDDD}"/>
            </c:ext>
          </c:extLst>
        </c:ser>
        <c:dLbls>
          <c:showLegendKey val="0"/>
          <c:showVal val="0"/>
          <c:showCatName val="0"/>
          <c:showSerName val="0"/>
          <c:showPercent val="0"/>
          <c:showBubbleSize val="0"/>
        </c:dLbls>
        <c:gapWidth val="0"/>
        <c:overlap val="100"/>
        <c:axId val="176024960"/>
        <c:axId val="176023424"/>
      </c:barChart>
      <c:lineChart>
        <c:grouping val="standard"/>
        <c:varyColors val="0"/>
        <c:ser>
          <c:idx val="1"/>
          <c:order val="0"/>
          <c:tx>
            <c:strRef>
              <c:f>'Bond_NBER. Appen Fig 3'!$B$1</c:f>
              <c:strCache>
                <c:ptCount val="1"/>
                <c:pt idx="0">
                  <c:v>Bond</c:v>
                </c:pt>
              </c:strCache>
            </c:strRef>
          </c:tx>
          <c:marker>
            <c:symbol val="none"/>
          </c:marker>
          <c:cat>
            <c:numRef>
              <c:f>'Bond_NBER. Appen Fig 3'!$A$2:$A$139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'Bond_NBER. Appen Fig 3'!$B$2:$B$139</c:f>
              <c:numCache>
                <c:formatCode>General</c:formatCode>
                <c:ptCount val="138"/>
                <c:pt idx="0">
                  <c:v>43.616920048363177</c:v>
                </c:pt>
                <c:pt idx="1">
                  <c:v>45.64609958572629</c:v>
                </c:pt>
                <c:pt idx="2">
                  <c:v>43.545764796040245</c:v>
                </c:pt>
                <c:pt idx="3">
                  <c:v>35.142264853521162</c:v>
                </c:pt>
                <c:pt idx="4">
                  <c:v>50.062413298622978</c:v>
                </c:pt>
                <c:pt idx="5">
                  <c:v>47.027562924683373</c:v>
                </c:pt>
                <c:pt idx="6">
                  <c:v>39.616604180342527</c:v>
                </c:pt>
                <c:pt idx="7">
                  <c:v>46.752148626063438</c:v>
                </c:pt>
                <c:pt idx="8">
                  <c:v>44.333232019620731</c:v>
                </c:pt>
                <c:pt idx="9">
                  <c:v>47.301437764789483</c:v>
                </c:pt>
                <c:pt idx="10">
                  <c:v>61.008065785758149</c:v>
                </c:pt>
                <c:pt idx="11">
                  <c:v>58.601672667444724</c:v>
                </c:pt>
                <c:pt idx="12">
                  <c:v>58.287502675279015</c:v>
                </c:pt>
                <c:pt idx="13">
                  <c:v>67.189927497466428</c:v>
                </c:pt>
                <c:pt idx="14">
                  <c:v>72.807103888059586</c:v>
                </c:pt>
                <c:pt idx="15">
                  <c:v>41.06691085448287</c:v>
                </c:pt>
                <c:pt idx="16">
                  <c:v>47.275243824579938</c:v>
                </c:pt>
                <c:pt idx="17">
                  <c:v>43.851451355412877</c:v>
                </c:pt>
                <c:pt idx="18">
                  <c:v>45.552268769859424</c:v>
                </c:pt>
                <c:pt idx="19">
                  <c:v>48.095041011507398</c:v>
                </c:pt>
                <c:pt idx="20">
                  <c:v>66.324026331983305</c:v>
                </c:pt>
                <c:pt idx="21">
                  <c:v>71.067992974712794</c:v>
                </c:pt>
                <c:pt idx="22">
                  <c:v>69.251296500115245</c:v>
                </c:pt>
                <c:pt idx="23">
                  <c:v>58.376852814608647</c:v>
                </c:pt>
                <c:pt idx="24">
                  <c:v>72.954244955942698</c:v>
                </c:pt>
                <c:pt idx="25">
                  <c:v>55.822297046158575</c:v>
                </c:pt>
                <c:pt idx="26">
                  <c:v>59.442566341186001</c:v>
                </c:pt>
                <c:pt idx="27">
                  <c:v>53.82361005004347</c:v>
                </c:pt>
                <c:pt idx="28">
                  <c:v>55.451157487205307</c:v>
                </c:pt>
                <c:pt idx="29">
                  <c:v>61.649895659958446</c:v>
                </c:pt>
                <c:pt idx="30">
                  <c:v>50.406092888077971</c:v>
                </c:pt>
                <c:pt idx="31">
                  <c:v>48.662723544473181</c:v>
                </c:pt>
                <c:pt idx="32">
                  <c:v>51.07367481913959</c:v>
                </c:pt>
                <c:pt idx="33">
                  <c:v>48.525111208115739</c:v>
                </c:pt>
                <c:pt idx="34">
                  <c:v>53.955928371062825</c:v>
                </c:pt>
                <c:pt idx="35">
                  <c:v>47.397752397151486</c:v>
                </c:pt>
                <c:pt idx="36">
                  <c:v>54.516679353418219</c:v>
                </c:pt>
                <c:pt idx="37">
                  <c:v>62.237573862733676</c:v>
                </c:pt>
                <c:pt idx="38">
                  <c:v>61.58164306214784</c:v>
                </c:pt>
                <c:pt idx="39">
                  <c:v>48.068971440097826</c:v>
                </c:pt>
                <c:pt idx="40">
                  <c:v>49.577076825435228</c:v>
                </c:pt>
                <c:pt idx="41">
                  <c:v>45.102054384691158</c:v>
                </c:pt>
                <c:pt idx="42">
                  <c:v>48.180167867474019</c:v>
                </c:pt>
                <c:pt idx="43">
                  <c:v>46.465696819548832</c:v>
                </c:pt>
                <c:pt idx="44">
                  <c:v>51.612522437190336</c:v>
                </c:pt>
                <c:pt idx="45">
                  <c:v>48.600883993727173</c:v>
                </c:pt>
                <c:pt idx="46">
                  <c:v>60.98145202938732</c:v>
                </c:pt>
                <c:pt idx="47">
                  <c:v>61.371697377308507</c:v>
                </c:pt>
                <c:pt idx="48">
                  <c:v>63.612794314606425</c:v>
                </c:pt>
                <c:pt idx="49">
                  <c:v>53.527564868761445</c:v>
                </c:pt>
                <c:pt idx="50">
                  <c:v>53.943786976848997</c:v>
                </c:pt>
                <c:pt idx="51">
                  <c:v>67.976074435562808</c:v>
                </c:pt>
                <c:pt idx="52">
                  <c:v>59.578947225955048</c:v>
                </c:pt>
                <c:pt idx="53">
                  <c:v>51.997245397143452</c:v>
                </c:pt>
                <c:pt idx="54">
                  <c:v>55.854947190718185</c:v>
                </c:pt>
                <c:pt idx="55">
                  <c:v>57.154995222846907</c:v>
                </c:pt>
                <c:pt idx="56">
                  <c:v>58.504730896872061</c:v>
                </c:pt>
                <c:pt idx="57">
                  <c:v>63.660773100194149</c:v>
                </c:pt>
                <c:pt idx="58">
                  <c:v>70.265608282214203</c:v>
                </c:pt>
                <c:pt idx="59">
                  <c:v>64.895286940812952</c:v>
                </c:pt>
                <c:pt idx="60">
                  <c:v>74.320908174481701</c:v>
                </c:pt>
                <c:pt idx="61">
                  <c:v>66.264992851407101</c:v>
                </c:pt>
                <c:pt idx="62">
                  <c:v>68.608271030354871</c:v>
                </c:pt>
                <c:pt idx="63">
                  <c:v>64.801167071958488</c:v>
                </c:pt>
                <c:pt idx="64">
                  <c:v>63.894503650384607</c:v>
                </c:pt>
                <c:pt idx="65">
                  <c:v>69.962851837263358</c:v>
                </c:pt>
                <c:pt idx="66">
                  <c:v>71.942394272414177</c:v>
                </c:pt>
                <c:pt idx="67">
                  <c:v>66.8506369452722</c:v>
                </c:pt>
                <c:pt idx="68">
                  <c:v>69.11029154001811</c:v>
                </c:pt>
                <c:pt idx="69">
                  <c:v>72.759036497201819</c:v>
                </c:pt>
                <c:pt idx="70">
                  <c:v>70.926118562957996</c:v>
                </c:pt>
                <c:pt idx="71">
                  <c:v>72.285426378264219</c:v>
                </c:pt>
                <c:pt idx="72">
                  <c:v>79.335850622700363</c:v>
                </c:pt>
                <c:pt idx="73">
                  <c:v>80.829333519886902</c:v>
                </c:pt>
                <c:pt idx="74">
                  <c:v>79.780719372074799</c:v>
                </c:pt>
                <c:pt idx="75">
                  <c:v>74.386951157655787</c:v>
                </c:pt>
                <c:pt idx="76">
                  <c:v>75.971375583287937</c:v>
                </c:pt>
                <c:pt idx="77">
                  <c:v>66.662607540250022</c:v>
                </c:pt>
                <c:pt idx="78">
                  <c:v>78.44995541430707</c:v>
                </c:pt>
                <c:pt idx="79">
                  <c:v>69.349610635997948</c:v>
                </c:pt>
                <c:pt idx="80">
                  <c:v>69.307672889771851</c:v>
                </c:pt>
                <c:pt idx="81">
                  <c:v>70.238821801819071</c:v>
                </c:pt>
                <c:pt idx="82">
                  <c:v>73.229548899281468</c:v>
                </c:pt>
                <c:pt idx="83">
                  <c:v>72.568270405599932</c:v>
                </c:pt>
                <c:pt idx="84">
                  <c:v>66.585466394224696</c:v>
                </c:pt>
                <c:pt idx="85">
                  <c:v>66.244236070015404</c:v>
                </c:pt>
                <c:pt idx="86">
                  <c:v>69.879247749263712</c:v>
                </c:pt>
                <c:pt idx="87">
                  <c:v>69.674377179500809</c:v>
                </c:pt>
                <c:pt idx="88">
                  <c:v>61.891273679055999</c:v>
                </c:pt>
                <c:pt idx="89">
                  <c:v>65.488935534152915</c:v>
                </c:pt>
                <c:pt idx="90">
                  <c:v>67.196361863736314</c:v>
                </c:pt>
                <c:pt idx="91">
                  <c:v>59.409224564711572</c:v>
                </c:pt>
                <c:pt idx="92">
                  <c:v>64.085723184302651</c:v>
                </c:pt>
                <c:pt idx="93">
                  <c:v>64.546731480550505</c:v>
                </c:pt>
                <c:pt idx="94">
                  <c:v>63.812879688804983</c:v>
                </c:pt>
                <c:pt idx="95">
                  <c:v>63.926309463424232</c:v>
                </c:pt>
                <c:pt idx="96">
                  <c:v>64.953916787262131</c:v>
                </c:pt>
                <c:pt idx="97">
                  <c:v>60.619314825581796</c:v>
                </c:pt>
                <c:pt idx="98">
                  <c:v>67.419729319019922</c:v>
                </c:pt>
                <c:pt idx="99">
                  <c:v>67.137771873215826</c:v>
                </c:pt>
                <c:pt idx="100">
                  <c:v>55.909840434880351</c:v>
                </c:pt>
                <c:pt idx="101">
                  <c:v>62.906050140302604</c:v>
                </c:pt>
                <c:pt idx="102">
                  <c:v>37.006702724666489</c:v>
                </c:pt>
                <c:pt idx="103">
                  <c:v>54.15561419593827</c:v>
                </c:pt>
                <c:pt idx="104">
                  <c:v>57.754400457673484</c:v>
                </c:pt>
                <c:pt idx="105">
                  <c:v>50.815700485298223</c:v>
                </c:pt>
                <c:pt idx="106">
                  <c:v>54.789205798086449</c:v>
                </c:pt>
                <c:pt idx="107">
                  <c:v>44.730570955384877</c:v>
                </c:pt>
                <c:pt idx="108">
                  <c:v>50.786784036440466</c:v>
                </c:pt>
                <c:pt idx="109">
                  <c:v>63.456809771362565</c:v>
                </c:pt>
                <c:pt idx="110">
                  <c:v>62.890591726866809</c:v>
                </c:pt>
                <c:pt idx="111">
                  <c:v>59.794771500336097</c:v>
                </c:pt>
                <c:pt idx="112">
                  <c:v>53.978710807747142</c:v>
                </c:pt>
                <c:pt idx="113">
                  <c:v>50.140750554336087</c:v>
                </c:pt>
                <c:pt idx="114">
                  <c:v>52.228018359595815</c:v>
                </c:pt>
                <c:pt idx="115">
                  <c:v>58.36016963290497</c:v>
                </c:pt>
                <c:pt idx="116">
                  <c:v>50.540032564097494</c:v>
                </c:pt>
                <c:pt idx="117">
                  <c:v>63.271148134076206</c:v>
                </c:pt>
                <c:pt idx="118">
                  <c:v>66.798287594281021</c:v>
                </c:pt>
                <c:pt idx="119">
                  <c:v>64.319795935168145</c:v>
                </c:pt>
                <c:pt idx="120">
                  <c:v>70.673105372191912</c:v>
                </c:pt>
                <c:pt idx="121">
                  <c:v>69.188734260440654</c:v>
                </c:pt>
                <c:pt idx="122">
                  <c:v>63.782492793700129</c:v>
                </c:pt>
                <c:pt idx="123">
                  <c:v>69.072179553533076</c:v>
                </c:pt>
                <c:pt idx="124">
                  <c:v>69.446672858772686</c:v>
                </c:pt>
                <c:pt idx="125">
                  <c:v>60.21583905282273</c:v>
                </c:pt>
                <c:pt idx="126">
                  <c:v>62.328409789554627</c:v>
                </c:pt>
                <c:pt idx="127">
                  <c:v>52.910505173384927</c:v>
                </c:pt>
                <c:pt idx="128">
                  <c:v>53.839607484254806</c:v>
                </c:pt>
                <c:pt idx="129">
                  <c:v>55.452446257096902</c:v>
                </c:pt>
                <c:pt idx="130">
                  <c:v>54.035561732527171</c:v>
                </c:pt>
                <c:pt idx="131">
                  <c:v>41.170460473043377</c:v>
                </c:pt>
                <c:pt idx="132">
                  <c:v>35.63072412695093</c:v>
                </c:pt>
                <c:pt idx="133">
                  <c:v>44.87275593914498</c:v>
                </c:pt>
                <c:pt idx="134">
                  <c:v>48.110429687897906</c:v>
                </c:pt>
                <c:pt idx="135">
                  <c:v>56.419183258377103</c:v>
                </c:pt>
                <c:pt idx="136">
                  <c:v>77.756277253951652</c:v>
                </c:pt>
                <c:pt idx="137">
                  <c:v>46.902736695654454</c:v>
                </c:pt>
              </c:numCache>
            </c:numRef>
          </c:val>
          <c:smooth val="0"/>
          <c:extLst>
            <c:ext xmlns:c16="http://schemas.microsoft.com/office/drawing/2014/chart" uri="{C3380CC4-5D6E-409C-BE32-E72D297353CC}">
              <c16:uniqueId val="{00000001-777B-480D-A0CE-3C3B777CCDDD}"/>
            </c:ext>
          </c:extLst>
        </c:ser>
        <c:dLbls>
          <c:showLegendKey val="0"/>
          <c:showVal val="0"/>
          <c:showCatName val="0"/>
          <c:showSerName val="0"/>
          <c:showPercent val="0"/>
          <c:showBubbleSize val="0"/>
        </c:dLbls>
        <c:marker val="1"/>
        <c:smooth val="0"/>
        <c:axId val="176016000"/>
        <c:axId val="176021888"/>
      </c:lineChart>
      <c:dateAx>
        <c:axId val="176016000"/>
        <c:scaling>
          <c:orientation val="minMax"/>
          <c:max val="43983"/>
        </c:scaling>
        <c:delete val="0"/>
        <c:axPos val="b"/>
        <c:numFmt formatCode="m/d/yyyy;@" sourceLinked="1"/>
        <c:majorTickMark val="out"/>
        <c:minorTickMark val="none"/>
        <c:tickLblPos val="nextTo"/>
        <c:crossAx val="176021888"/>
        <c:crosses val="autoZero"/>
        <c:auto val="1"/>
        <c:lblOffset val="100"/>
        <c:baseTimeUnit val="months"/>
      </c:dateAx>
      <c:valAx>
        <c:axId val="176021888"/>
        <c:scaling>
          <c:orientation val="minMax"/>
          <c:max val="100"/>
          <c:min val="20"/>
        </c:scaling>
        <c:delete val="0"/>
        <c:axPos val="l"/>
        <c:majorGridlines/>
        <c:numFmt formatCode="General" sourceLinked="1"/>
        <c:majorTickMark val="out"/>
        <c:minorTickMark val="none"/>
        <c:tickLblPos val="nextTo"/>
        <c:crossAx val="176016000"/>
        <c:crosses val="autoZero"/>
        <c:crossBetween val="between"/>
      </c:valAx>
      <c:valAx>
        <c:axId val="176023424"/>
        <c:scaling>
          <c:orientation val="minMax"/>
          <c:max val="1"/>
        </c:scaling>
        <c:delete val="0"/>
        <c:axPos val="r"/>
        <c:numFmt formatCode="General" sourceLinked="1"/>
        <c:majorTickMark val="out"/>
        <c:minorTickMark val="none"/>
        <c:tickLblPos val="none"/>
        <c:crossAx val="176024960"/>
        <c:crosses val="max"/>
        <c:crossBetween val="between"/>
      </c:valAx>
      <c:catAx>
        <c:axId val="176024960"/>
        <c:scaling>
          <c:orientation val="minMax"/>
        </c:scaling>
        <c:delete val="1"/>
        <c:axPos val="b"/>
        <c:majorTickMark val="out"/>
        <c:minorTickMark val="none"/>
        <c:tickLblPos val="nextTo"/>
        <c:crossAx val="176023424"/>
        <c:crosses val="autoZero"/>
        <c:auto val="1"/>
        <c:lblAlgn val="ctr"/>
        <c:lblOffset val="100"/>
        <c:noMultiLvlLbl val="0"/>
      </c:cat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Real Estate Diversification Index and NBER Recessions</a:t>
            </a:r>
            <a:endParaRPr lang="en-IE">
              <a:effectLst/>
            </a:endParaRPr>
          </a:p>
        </c:rich>
      </c:tx>
      <c:overlay val="0"/>
    </c:title>
    <c:autoTitleDeleted val="0"/>
    <c:plotArea>
      <c:layout/>
      <c:barChart>
        <c:barDir val="col"/>
        <c:grouping val="clustered"/>
        <c:varyColors val="0"/>
        <c:ser>
          <c:idx val="2"/>
          <c:order val="1"/>
          <c:tx>
            <c:strRef>
              <c:f>'REIT_NBER. Appen Fig 3'!$C$1</c:f>
              <c:strCache>
                <c:ptCount val="1"/>
                <c:pt idx="0">
                  <c:v>NBER</c:v>
                </c:pt>
              </c:strCache>
            </c:strRef>
          </c:tx>
          <c:spPr>
            <a:solidFill>
              <a:schemeClr val="bg2">
                <a:lumMod val="90000"/>
              </a:schemeClr>
            </a:solidFill>
          </c:spPr>
          <c:invertIfNegative val="0"/>
          <c:val>
            <c:numRef>
              <c:f>'REIT_NBER. Appen Fig 3'!$C$2:$C$139</c:f>
              <c:numCache>
                <c:formatCode>General</c:formatCode>
                <c:ptCount val="1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formatCode="0">
                  <c:v>1</c:v>
                </c:pt>
                <c:pt idx="62" formatCode="0">
                  <c:v>1</c:v>
                </c:pt>
                <c:pt idx="63" formatCode="0">
                  <c:v>1</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formatCode="0">
                  <c:v>1</c:v>
                </c:pt>
                <c:pt idx="91" formatCode="0">
                  <c:v>1</c:v>
                </c:pt>
                <c:pt idx="92" formatCode="0">
                  <c:v>1</c:v>
                </c:pt>
                <c:pt idx="93" formatCode="0">
                  <c:v>1</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numCache>
            </c:numRef>
          </c:val>
          <c:extLst>
            <c:ext xmlns:c16="http://schemas.microsoft.com/office/drawing/2014/chart" uri="{C3380CC4-5D6E-409C-BE32-E72D297353CC}">
              <c16:uniqueId val="{00000000-CBE6-41B2-81A8-F4831456639D}"/>
            </c:ext>
          </c:extLst>
        </c:ser>
        <c:dLbls>
          <c:showLegendKey val="0"/>
          <c:showVal val="0"/>
          <c:showCatName val="0"/>
          <c:showSerName val="0"/>
          <c:showPercent val="0"/>
          <c:showBubbleSize val="0"/>
        </c:dLbls>
        <c:gapWidth val="0"/>
        <c:overlap val="100"/>
        <c:axId val="176098688"/>
        <c:axId val="176097152"/>
      </c:barChart>
      <c:lineChart>
        <c:grouping val="standard"/>
        <c:varyColors val="0"/>
        <c:ser>
          <c:idx val="1"/>
          <c:order val="0"/>
          <c:tx>
            <c:strRef>
              <c:f>'REIT_NBER. Appen Fig 3'!$B$1</c:f>
              <c:strCache>
                <c:ptCount val="1"/>
                <c:pt idx="0">
                  <c:v>Real Estate</c:v>
                </c:pt>
              </c:strCache>
            </c:strRef>
          </c:tx>
          <c:marker>
            <c:symbol val="none"/>
          </c:marker>
          <c:cat>
            <c:numRef>
              <c:f>'REIT_NBER. Appen Fig 3'!$A$2:$A$139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'REIT_NBER. Appen Fig 3'!$B$2:$B$139</c:f>
              <c:numCache>
                <c:formatCode>General</c:formatCode>
                <c:ptCount val="138"/>
                <c:pt idx="0">
                  <c:v>28.992594585901049</c:v>
                </c:pt>
                <c:pt idx="1">
                  <c:v>21.4059362137255</c:v>
                </c:pt>
                <c:pt idx="2">
                  <c:v>25.383640950711893</c:v>
                </c:pt>
                <c:pt idx="3">
                  <c:v>8.1311089488032611</c:v>
                </c:pt>
                <c:pt idx="4">
                  <c:v>22.892445592533761</c:v>
                </c:pt>
                <c:pt idx="5">
                  <c:v>20.747977672240054</c:v>
                </c:pt>
                <c:pt idx="6">
                  <c:v>13.885634692411857</c:v>
                </c:pt>
                <c:pt idx="7">
                  <c:v>60.33792202444068</c:v>
                </c:pt>
                <c:pt idx="8">
                  <c:v>30.280253985309045</c:v>
                </c:pt>
                <c:pt idx="9">
                  <c:v>16.411141901637642</c:v>
                </c:pt>
                <c:pt idx="10">
                  <c:v>36.582779615943323</c:v>
                </c:pt>
                <c:pt idx="11">
                  <c:v>25.724530554913226</c:v>
                </c:pt>
                <c:pt idx="12">
                  <c:v>21.417616046790808</c:v>
                </c:pt>
                <c:pt idx="13">
                  <c:v>35.552138179617906</c:v>
                </c:pt>
                <c:pt idx="14">
                  <c:v>42.758320531316983</c:v>
                </c:pt>
                <c:pt idx="15">
                  <c:v>22.767942714343604</c:v>
                </c:pt>
                <c:pt idx="16">
                  <c:v>23.174591978375712</c:v>
                </c:pt>
                <c:pt idx="17">
                  <c:v>6.9250279980578879</c:v>
                </c:pt>
                <c:pt idx="18">
                  <c:v>26.342474920506397</c:v>
                </c:pt>
                <c:pt idx="19">
                  <c:v>16.006220694585181</c:v>
                </c:pt>
                <c:pt idx="20">
                  <c:v>33.540278863715258</c:v>
                </c:pt>
                <c:pt idx="21">
                  <c:v>33.137498396415751</c:v>
                </c:pt>
                <c:pt idx="22">
                  <c:v>47.236827640682861</c:v>
                </c:pt>
                <c:pt idx="23">
                  <c:v>23.145866111385878</c:v>
                </c:pt>
                <c:pt idx="24">
                  <c:v>41.720294540830416</c:v>
                </c:pt>
                <c:pt idx="25">
                  <c:v>23.270158302436634</c:v>
                </c:pt>
                <c:pt idx="26">
                  <c:v>47.48831611402106</c:v>
                </c:pt>
                <c:pt idx="27">
                  <c:v>26.759312825419578</c:v>
                </c:pt>
                <c:pt idx="28">
                  <c:v>21.835175218239431</c:v>
                </c:pt>
                <c:pt idx="29">
                  <c:v>17.120704088952944</c:v>
                </c:pt>
                <c:pt idx="30">
                  <c:v>21.040245996199953</c:v>
                </c:pt>
                <c:pt idx="31">
                  <c:v>18.989071969562787</c:v>
                </c:pt>
                <c:pt idx="32">
                  <c:v>24.404284607617139</c:v>
                </c:pt>
                <c:pt idx="33">
                  <c:v>17.942837756281776</c:v>
                </c:pt>
                <c:pt idx="34">
                  <c:v>25.366796438492628</c:v>
                </c:pt>
                <c:pt idx="35">
                  <c:v>16.478821470936079</c:v>
                </c:pt>
                <c:pt idx="36">
                  <c:v>15.181575209450187</c:v>
                </c:pt>
                <c:pt idx="37">
                  <c:v>27.642261382852141</c:v>
                </c:pt>
                <c:pt idx="38">
                  <c:v>36.929744122751487</c:v>
                </c:pt>
                <c:pt idx="39">
                  <c:v>27.122532731649464</c:v>
                </c:pt>
                <c:pt idx="40">
                  <c:v>25.317135793034378</c:v>
                </c:pt>
                <c:pt idx="41">
                  <c:v>5.8982016009639118</c:v>
                </c:pt>
                <c:pt idx="42">
                  <c:v>22.200333793663003</c:v>
                </c:pt>
                <c:pt idx="43">
                  <c:v>23.955434606723948</c:v>
                </c:pt>
                <c:pt idx="44">
                  <c:v>15.21170037312268</c:v>
                </c:pt>
                <c:pt idx="45">
                  <c:v>17.638549612982136</c:v>
                </c:pt>
                <c:pt idx="46">
                  <c:v>28.013649197175837</c:v>
                </c:pt>
                <c:pt idx="47">
                  <c:v>32.001405249311453</c:v>
                </c:pt>
                <c:pt idx="48">
                  <c:v>27.871103883259906</c:v>
                </c:pt>
                <c:pt idx="49">
                  <c:v>20.11230983783846</c:v>
                </c:pt>
                <c:pt idx="50">
                  <c:v>22.959802288138174</c:v>
                </c:pt>
                <c:pt idx="51">
                  <c:v>32.203495416990016</c:v>
                </c:pt>
                <c:pt idx="52">
                  <c:v>18.090631125582256</c:v>
                </c:pt>
                <c:pt idx="53">
                  <c:v>16.998334980719772</c:v>
                </c:pt>
                <c:pt idx="54">
                  <c:v>21.845255730605921</c:v>
                </c:pt>
                <c:pt idx="55">
                  <c:v>9.3034065180323449</c:v>
                </c:pt>
                <c:pt idx="56">
                  <c:v>13.235646812019006</c:v>
                </c:pt>
                <c:pt idx="57">
                  <c:v>23.898799311640857</c:v>
                </c:pt>
                <c:pt idx="58">
                  <c:v>26.260810197903133</c:v>
                </c:pt>
                <c:pt idx="59">
                  <c:v>19.705142935976323</c:v>
                </c:pt>
                <c:pt idx="60">
                  <c:v>26.051738850420243</c:v>
                </c:pt>
                <c:pt idx="61">
                  <c:v>27.480458516075799</c:v>
                </c:pt>
                <c:pt idx="62">
                  <c:v>41.250193677180114</c:v>
                </c:pt>
                <c:pt idx="63">
                  <c:v>12.178081036672802</c:v>
                </c:pt>
                <c:pt idx="64">
                  <c:v>19.089372952240371</c:v>
                </c:pt>
                <c:pt idx="65">
                  <c:v>19.512445433844885</c:v>
                </c:pt>
                <c:pt idx="66">
                  <c:v>35.282803189122284</c:v>
                </c:pt>
                <c:pt idx="67">
                  <c:v>18.403759760178986</c:v>
                </c:pt>
                <c:pt idx="68">
                  <c:v>19.284977104728906</c:v>
                </c:pt>
                <c:pt idx="69">
                  <c:v>22.567881324073248</c:v>
                </c:pt>
                <c:pt idx="70">
                  <c:v>29.316375107602333</c:v>
                </c:pt>
                <c:pt idx="71">
                  <c:v>28.228249743265394</c:v>
                </c:pt>
                <c:pt idx="72">
                  <c:v>40.943792092747053</c:v>
                </c:pt>
                <c:pt idx="73">
                  <c:v>43.100299569699715</c:v>
                </c:pt>
                <c:pt idx="74">
                  <c:v>33.379115364064319</c:v>
                </c:pt>
                <c:pt idx="75">
                  <c:v>24.10107482298065</c:v>
                </c:pt>
                <c:pt idx="76">
                  <c:v>27.4737401769261</c:v>
                </c:pt>
                <c:pt idx="77">
                  <c:v>24.084184747294202</c:v>
                </c:pt>
                <c:pt idx="78">
                  <c:v>27.385533001537038</c:v>
                </c:pt>
                <c:pt idx="79">
                  <c:v>24.60569896236818</c:v>
                </c:pt>
                <c:pt idx="80">
                  <c:v>19.195129479955138</c:v>
                </c:pt>
                <c:pt idx="81">
                  <c:v>44.653549133272428</c:v>
                </c:pt>
                <c:pt idx="82">
                  <c:v>26.709167376738911</c:v>
                </c:pt>
                <c:pt idx="83">
                  <c:v>17.53583903722269</c:v>
                </c:pt>
                <c:pt idx="84">
                  <c:v>42.789527775712017</c:v>
                </c:pt>
                <c:pt idx="85">
                  <c:v>29.246794089788423</c:v>
                </c:pt>
                <c:pt idx="86">
                  <c:v>49.741977499017928</c:v>
                </c:pt>
                <c:pt idx="87">
                  <c:v>46.962269427494938</c:v>
                </c:pt>
                <c:pt idx="88">
                  <c:v>51.927603541039289</c:v>
                </c:pt>
                <c:pt idx="89">
                  <c:v>40.858137667331647</c:v>
                </c:pt>
                <c:pt idx="90">
                  <c:v>46.112259532275999</c:v>
                </c:pt>
                <c:pt idx="91">
                  <c:v>55.608088400612075</c:v>
                </c:pt>
                <c:pt idx="92">
                  <c:v>47.076449118992755</c:v>
                </c:pt>
                <c:pt idx="93">
                  <c:v>43.028444670715658</c:v>
                </c:pt>
                <c:pt idx="94">
                  <c:v>41.238173568429197</c:v>
                </c:pt>
                <c:pt idx="95">
                  <c:v>52.382808496046252</c:v>
                </c:pt>
                <c:pt idx="96">
                  <c:v>38.628925047729389</c:v>
                </c:pt>
                <c:pt idx="97">
                  <c:v>61.210443607839679</c:v>
                </c:pt>
                <c:pt idx="98">
                  <c:v>47.658998221071911</c:v>
                </c:pt>
                <c:pt idx="99">
                  <c:v>40.228976862572289</c:v>
                </c:pt>
                <c:pt idx="100">
                  <c:v>42.349051605702861</c:v>
                </c:pt>
                <c:pt idx="101">
                  <c:v>47.595485419275867</c:v>
                </c:pt>
                <c:pt idx="102">
                  <c:v>56.029947329453243</c:v>
                </c:pt>
                <c:pt idx="103">
                  <c:v>58.012210228148099</c:v>
                </c:pt>
                <c:pt idx="104">
                  <c:v>43.173666335684686</c:v>
                </c:pt>
                <c:pt idx="105">
                  <c:v>44.828883121914281</c:v>
                </c:pt>
                <c:pt idx="106">
                  <c:v>38.316155760695672</c:v>
                </c:pt>
                <c:pt idx="107">
                  <c:v>33.131486338088024</c:v>
                </c:pt>
                <c:pt idx="108">
                  <c:v>32.685183715011561</c:v>
                </c:pt>
                <c:pt idx="109">
                  <c:v>41.620169230654298</c:v>
                </c:pt>
                <c:pt idx="110">
                  <c:v>39.004355290301866</c:v>
                </c:pt>
                <c:pt idx="111">
                  <c:v>33.714164997596434</c:v>
                </c:pt>
                <c:pt idx="112">
                  <c:v>33.810073806815176</c:v>
                </c:pt>
                <c:pt idx="113">
                  <c:v>24.889865406618192</c:v>
                </c:pt>
                <c:pt idx="114">
                  <c:v>22.156322915903814</c:v>
                </c:pt>
                <c:pt idx="115">
                  <c:v>36.8728221713761</c:v>
                </c:pt>
                <c:pt idx="116">
                  <c:v>37.740648975234713</c:v>
                </c:pt>
                <c:pt idx="117">
                  <c:v>40.768619241111054</c:v>
                </c:pt>
                <c:pt idx="118">
                  <c:v>41.662976698306444</c:v>
                </c:pt>
                <c:pt idx="119">
                  <c:v>44.006882576898434</c:v>
                </c:pt>
                <c:pt idx="120">
                  <c:v>52.562685047193611</c:v>
                </c:pt>
                <c:pt idx="121">
                  <c:v>62.086973681780812</c:v>
                </c:pt>
                <c:pt idx="122">
                  <c:v>43.552210647229742</c:v>
                </c:pt>
                <c:pt idx="123">
                  <c:v>48.090463337036994</c:v>
                </c:pt>
                <c:pt idx="124">
                  <c:v>41.045397852420081</c:v>
                </c:pt>
                <c:pt idx="125">
                  <c:v>31.060871457254112</c:v>
                </c:pt>
                <c:pt idx="126">
                  <c:v>38.085088598919263</c:v>
                </c:pt>
                <c:pt idx="127">
                  <c:v>25.84598819687638</c:v>
                </c:pt>
                <c:pt idx="128">
                  <c:v>44.396136192359073</c:v>
                </c:pt>
                <c:pt idx="129">
                  <c:v>36.586281558486803</c:v>
                </c:pt>
                <c:pt idx="130">
                  <c:v>39.629045973785061</c:v>
                </c:pt>
                <c:pt idx="131">
                  <c:v>33.318156264001495</c:v>
                </c:pt>
                <c:pt idx="132">
                  <c:v>29.435321416055686</c:v>
                </c:pt>
                <c:pt idx="133">
                  <c:v>30.644712389738611</c:v>
                </c:pt>
                <c:pt idx="134">
                  <c:v>30.449491974257437</c:v>
                </c:pt>
                <c:pt idx="135">
                  <c:v>27.729580270993733</c:v>
                </c:pt>
                <c:pt idx="136">
                  <c:v>71.676287569874759</c:v>
                </c:pt>
                <c:pt idx="137">
                  <c:v>53.574249992312673</c:v>
                </c:pt>
              </c:numCache>
            </c:numRef>
          </c:val>
          <c:smooth val="0"/>
          <c:extLst>
            <c:ext xmlns:c16="http://schemas.microsoft.com/office/drawing/2014/chart" uri="{C3380CC4-5D6E-409C-BE32-E72D297353CC}">
              <c16:uniqueId val="{00000001-CBE6-41B2-81A8-F4831456639D}"/>
            </c:ext>
          </c:extLst>
        </c:ser>
        <c:dLbls>
          <c:showLegendKey val="0"/>
          <c:showVal val="0"/>
          <c:showCatName val="0"/>
          <c:showSerName val="0"/>
          <c:showPercent val="0"/>
          <c:showBubbleSize val="0"/>
        </c:dLbls>
        <c:marker val="1"/>
        <c:smooth val="0"/>
        <c:axId val="176085632"/>
        <c:axId val="176095616"/>
      </c:lineChart>
      <c:dateAx>
        <c:axId val="176085632"/>
        <c:scaling>
          <c:orientation val="minMax"/>
          <c:max val="43983"/>
        </c:scaling>
        <c:delete val="0"/>
        <c:axPos val="b"/>
        <c:numFmt formatCode="m/d/yyyy;@" sourceLinked="1"/>
        <c:majorTickMark val="out"/>
        <c:minorTickMark val="none"/>
        <c:tickLblPos val="nextTo"/>
        <c:crossAx val="176095616"/>
        <c:crosses val="autoZero"/>
        <c:auto val="1"/>
        <c:lblOffset val="100"/>
        <c:baseTimeUnit val="months"/>
      </c:dateAx>
      <c:valAx>
        <c:axId val="176095616"/>
        <c:scaling>
          <c:orientation val="minMax"/>
          <c:max val="100"/>
          <c:min val="0"/>
        </c:scaling>
        <c:delete val="0"/>
        <c:axPos val="l"/>
        <c:majorGridlines/>
        <c:numFmt formatCode="General" sourceLinked="1"/>
        <c:majorTickMark val="out"/>
        <c:minorTickMark val="none"/>
        <c:tickLblPos val="nextTo"/>
        <c:crossAx val="176085632"/>
        <c:crosses val="autoZero"/>
        <c:crossBetween val="between"/>
      </c:valAx>
      <c:valAx>
        <c:axId val="176097152"/>
        <c:scaling>
          <c:orientation val="minMax"/>
          <c:max val="1"/>
          <c:min val="0"/>
        </c:scaling>
        <c:delete val="0"/>
        <c:axPos val="r"/>
        <c:numFmt formatCode="General" sourceLinked="1"/>
        <c:majorTickMark val="out"/>
        <c:minorTickMark val="none"/>
        <c:tickLblPos val="nextTo"/>
        <c:crossAx val="176098688"/>
        <c:crosses val="max"/>
        <c:crossBetween val="between"/>
      </c:valAx>
      <c:catAx>
        <c:axId val="176098688"/>
        <c:scaling>
          <c:orientation val="minMax"/>
        </c:scaling>
        <c:delete val="1"/>
        <c:axPos val="b"/>
        <c:majorTickMark val="out"/>
        <c:minorTickMark val="none"/>
        <c:tickLblPos val="nextTo"/>
        <c:crossAx val="176097152"/>
        <c:crosses val="autoZero"/>
        <c:auto val="1"/>
        <c:lblAlgn val="ctr"/>
        <c:lblOffset val="100"/>
        <c:noMultiLvlLbl val="0"/>
      </c:cat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'Appedix Fig 4'!$C$2</c:f>
              <c:strCache>
                <c:ptCount val="1"/>
                <c:pt idx="0">
                  <c:v>Equity Diversifcation</c:v>
                </c:pt>
              </c:strCache>
            </c:strRef>
          </c:tx>
          <c:spPr>
            <a:ln w="28575" cap="rnd">
              <a:solidFill>
                <a:schemeClr val="accent1"/>
              </a:solidFill>
              <a:round/>
            </a:ln>
            <a:effectLst/>
          </c:spPr>
          <c:marker>
            <c:symbol val="none"/>
          </c:marker>
          <c:cat>
            <c:numRef>
              <c:f>'Appedix Fig 4'!$B$3:$B$140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'Appedix Fig 4'!$C$3:$C$140</c:f>
              <c:numCache>
                <c:formatCode>General</c:formatCode>
                <c:ptCount val="138"/>
                <c:pt idx="0">
                  <c:v>-0.37172832996169802</c:v>
                </c:pt>
                <c:pt idx="1">
                  <c:v>-24.5420456251071</c:v>
                </c:pt>
                <c:pt idx="2">
                  <c:v>-0.18391713089168599</c:v>
                </c:pt>
                <c:pt idx="3">
                  <c:v>-5.9969085856794901</c:v>
                </c:pt>
                <c:pt idx="4">
                  <c:v>-2.3325788565760601</c:v>
                </c:pt>
                <c:pt idx="5">
                  <c:v>1.2512449997948201</c:v>
                </c:pt>
                <c:pt idx="6">
                  <c:v>6.8092795205197403</c:v>
                </c:pt>
                <c:pt idx="7">
                  <c:v>8.9345922951105301</c:v>
                </c:pt>
                <c:pt idx="8">
                  <c:v>-18.334114044527901</c:v>
                </c:pt>
                <c:pt idx="9">
                  <c:v>6.1826198097763303</c:v>
                </c:pt>
                <c:pt idx="10">
                  <c:v>-2.6043850703468401</c:v>
                </c:pt>
                <c:pt idx="11">
                  <c:v>-3.2121029420336402</c:v>
                </c:pt>
                <c:pt idx="12">
                  <c:v>4.2080474767896998</c:v>
                </c:pt>
                <c:pt idx="13">
                  <c:v>6.6526357067742099</c:v>
                </c:pt>
                <c:pt idx="14">
                  <c:v>3.99707754281842</c:v>
                </c:pt>
                <c:pt idx="15">
                  <c:v>1.29904040458041</c:v>
                </c:pt>
                <c:pt idx="16">
                  <c:v>-7.2918137788372199</c:v>
                </c:pt>
                <c:pt idx="17">
                  <c:v>2.6795991466496401</c:v>
                </c:pt>
                <c:pt idx="18">
                  <c:v>21.211906169251399</c:v>
                </c:pt>
                <c:pt idx="19">
                  <c:v>-21.141300988601401</c:v>
                </c:pt>
                <c:pt idx="20">
                  <c:v>13.0107656962255</c:v>
                </c:pt>
                <c:pt idx="21">
                  <c:v>20.913327473132501</c:v>
                </c:pt>
                <c:pt idx="22">
                  <c:v>1.4708192205291799</c:v>
                </c:pt>
                <c:pt idx="23">
                  <c:v>8.5565031874575794</c:v>
                </c:pt>
                <c:pt idx="24">
                  <c:v>4.5004149258496096</c:v>
                </c:pt>
                <c:pt idx="25">
                  <c:v>-11.196434351337199</c:v>
                </c:pt>
                <c:pt idx="26">
                  <c:v>6.7902158339687002</c:v>
                </c:pt>
                <c:pt idx="27">
                  <c:v>16.734301208022998</c:v>
                </c:pt>
                <c:pt idx="28">
                  <c:v>-6.3227448915085898</c:v>
                </c:pt>
                <c:pt idx="29">
                  <c:v>13.2730689483161</c:v>
                </c:pt>
                <c:pt idx="30">
                  <c:v>10.973036498124999</c:v>
                </c:pt>
                <c:pt idx="31">
                  <c:v>12.2970950151302</c:v>
                </c:pt>
                <c:pt idx="32">
                  <c:v>6.4665990778513702</c:v>
                </c:pt>
                <c:pt idx="33">
                  <c:v>1.6237064221720101</c:v>
                </c:pt>
                <c:pt idx="34">
                  <c:v>12.7685888614705</c:v>
                </c:pt>
                <c:pt idx="35">
                  <c:v>-6.6876679093912701</c:v>
                </c:pt>
                <c:pt idx="36">
                  <c:v>-16.092967510167998</c:v>
                </c:pt>
                <c:pt idx="37">
                  <c:v>-5.2165560740431696</c:v>
                </c:pt>
                <c:pt idx="38">
                  <c:v>-4.7832432243406897</c:v>
                </c:pt>
                <c:pt idx="39">
                  <c:v>-11.899094805901401</c:v>
                </c:pt>
                <c:pt idx="40">
                  <c:v>-12.6771793065281</c:v>
                </c:pt>
                <c:pt idx="41">
                  <c:v>1.7341462195430799</c:v>
                </c:pt>
                <c:pt idx="42">
                  <c:v>-2.4235225286315201</c:v>
                </c:pt>
                <c:pt idx="43">
                  <c:v>-5.3730387557531296</c:v>
                </c:pt>
                <c:pt idx="44">
                  <c:v>9.1964900050066394</c:v>
                </c:pt>
                <c:pt idx="45">
                  <c:v>1.1668272662780099</c:v>
                </c:pt>
                <c:pt idx="46">
                  <c:v>-4.0312767105247103</c:v>
                </c:pt>
                <c:pt idx="47">
                  <c:v>-1.0713974151082</c:v>
                </c:pt>
                <c:pt idx="48">
                  <c:v>-15.4532702584844</c:v>
                </c:pt>
                <c:pt idx="49">
                  <c:v>-5.5875408214616398</c:v>
                </c:pt>
                <c:pt idx="50">
                  <c:v>18.975737580881599</c:v>
                </c:pt>
                <c:pt idx="51">
                  <c:v>-24.938830770379401</c:v>
                </c:pt>
                <c:pt idx="52">
                  <c:v>0.87320813476796399</c:v>
                </c:pt>
                <c:pt idx="53">
                  <c:v>2.0537461732927098</c:v>
                </c:pt>
                <c:pt idx="54">
                  <c:v>-2.14372584794656</c:v>
                </c:pt>
                <c:pt idx="55">
                  <c:v>-4.4893950046849902</c:v>
                </c:pt>
                <c:pt idx="56">
                  <c:v>-7.0929636040861199</c:v>
                </c:pt>
                <c:pt idx="57">
                  <c:v>1.93526721994424</c:v>
                </c:pt>
                <c:pt idx="58">
                  <c:v>7.3934278773302502</c:v>
                </c:pt>
                <c:pt idx="59">
                  <c:v>-9.6836009656342394</c:v>
                </c:pt>
                <c:pt idx="60">
                  <c:v>24.307318263807701</c:v>
                </c:pt>
                <c:pt idx="61">
                  <c:v>9.7048038619896992</c:v>
                </c:pt>
                <c:pt idx="62">
                  <c:v>11.5397128792548</c:v>
                </c:pt>
                <c:pt idx="63">
                  <c:v>-11.9187802517727</c:v>
                </c:pt>
                <c:pt idx="64">
                  <c:v>14.395373994281501</c:v>
                </c:pt>
                <c:pt idx="65">
                  <c:v>12.1512080944503</c:v>
                </c:pt>
                <c:pt idx="66">
                  <c:v>31.840173442464799</c:v>
                </c:pt>
                <c:pt idx="67">
                  <c:v>-3.2669637934265401</c:v>
                </c:pt>
                <c:pt idx="68">
                  <c:v>21.898649656638302</c:v>
                </c:pt>
                <c:pt idx="69">
                  <c:v>-3.6561210468137899</c:v>
                </c:pt>
                <c:pt idx="70">
                  <c:v>17.320415094580198</c:v>
                </c:pt>
                <c:pt idx="71">
                  <c:v>-11.8778764253454</c:v>
                </c:pt>
                <c:pt idx="72">
                  <c:v>23.494067488612998</c:v>
                </c:pt>
                <c:pt idx="73">
                  <c:v>9.7495432026046593</c:v>
                </c:pt>
                <c:pt idx="74">
                  <c:v>4.2439111019573703</c:v>
                </c:pt>
                <c:pt idx="75">
                  <c:v>-7.3412230797301703</c:v>
                </c:pt>
                <c:pt idx="76">
                  <c:v>25.926193540198302</c:v>
                </c:pt>
                <c:pt idx="77">
                  <c:v>10.8603686227924</c:v>
                </c:pt>
                <c:pt idx="78">
                  <c:v>17.613251160622202</c:v>
                </c:pt>
                <c:pt idx="79">
                  <c:v>-1.25801579136464E-2</c:v>
                </c:pt>
                <c:pt idx="80">
                  <c:v>-7.07681291142781</c:v>
                </c:pt>
                <c:pt idx="81">
                  <c:v>-3.0521197259132098</c:v>
                </c:pt>
                <c:pt idx="82">
                  <c:v>8.4820352267514796</c:v>
                </c:pt>
                <c:pt idx="83">
                  <c:v>-5.3921581104782197</c:v>
                </c:pt>
                <c:pt idx="84">
                  <c:v>0.52560554059838405</c:v>
                </c:pt>
                <c:pt idx="85">
                  <c:v>7.2508892742997197</c:v>
                </c:pt>
                <c:pt idx="86">
                  <c:v>5.9404792218856697</c:v>
                </c:pt>
                <c:pt idx="87">
                  <c:v>20.818581636689299</c:v>
                </c:pt>
                <c:pt idx="88">
                  <c:v>12.5569104964824</c:v>
                </c:pt>
                <c:pt idx="89">
                  <c:v>-2.4303552982265999</c:v>
                </c:pt>
                <c:pt idx="90">
                  <c:v>15.970626395323899</c:v>
                </c:pt>
                <c:pt idx="91">
                  <c:v>-6.0806642707365297</c:v>
                </c:pt>
                <c:pt idx="92">
                  <c:v>-3.9296029870925899</c:v>
                </c:pt>
                <c:pt idx="93">
                  <c:v>-3.4438018408296101</c:v>
                </c:pt>
                <c:pt idx="94">
                  <c:v>-17.626902567051602</c:v>
                </c:pt>
                <c:pt idx="95">
                  <c:v>-13.216522194355001</c:v>
                </c:pt>
                <c:pt idx="96">
                  <c:v>20.582936635960799</c:v>
                </c:pt>
                <c:pt idx="97">
                  <c:v>25.678911940044902</c:v>
                </c:pt>
                <c:pt idx="98">
                  <c:v>-24.139040455222901</c:v>
                </c:pt>
                <c:pt idx="99">
                  <c:v>-10.417612822031099</c:v>
                </c:pt>
                <c:pt idx="100">
                  <c:v>-19.881030106409199</c:v>
                </c:pt>
                <c:pt idx="101">
                  <c:v>-4.2847032252778199</c:v>
                </c:pt>
                <c:pt idx="102">
                  <c:v>31.927276059947602</c:v>
                </c:pt>
                <c:pt idx="103">
                  <c:v>-12.0336820248568</c:v>
                </c:pt>
                <c:pt idx="104">
                  <c:v>-18.4395365523512</c:v>
                </c:pt>
                <c:pt idx="105">
                  <c:v>10.488799194908401</c:v>
                </c:pt>
                <c:pt idx="106">
                  <c:v>-21.277393364188999</c:v>
                </c:pt>
                <c:pt idx="107">
                  <c:v>-21.913366814984801</c:v>
                </c:pt>
                <c:pt idx="108">
                  <c:v>10.937391809559401</c:v>
                </c:pt>
                <c:pt idx="109">
                  <c:v>13.0650271226207</c:v>
                </c:pt>
                <c:pt idx="110">
                  <c:v>-19.339568619037699</c:v>
                </c:pt>
                <c:pt idx="111">
                  <c:v>-3.2557907902183101</c:v>
                </c:pt>
                <c:pt idx="112">
                  <c:v>3.58895491311887</c:v>
                </c:pt>
                <c:pt idx="113">
                  <c:v>-4.9286589143657098</c:v>
                </c:pt>
                <c:pt idx="114">
                  <c:v>23.630102817959301</c:v>
                </c:pt>
                <c:pt idx="115">
                  <c:v>2.8301725285464099</c:v>
                </c:pt>
                <c:pt idx="116">
                  <c:v>-12.408616026998001</c:v>
                </c:pt>
                <c:pt idx="117">
                  <c:v>7.25580595996475</c:v>
                </c:pt>
                <c:pt idx="118">
                  <c:v>3.0132747755760398</c:v>
                </c:pt>
                <c:pt idx="119">
                  <c:v>-1.02228647482337</c:v>
                </c:pt>
                <c:pt idx="120">
                  <c:v>-13.755861228333201</c:v>
                </c:pt>
                <c:pt idx="121">
                  <c:v>4.8227514474126796</c:v>
                </c:pt>
                <c:pt idx="122">
                  <c:v>-17.448385694685999</c:v>
                </c:pt>
                <c:pt idx="123">
                  <c:v>4.6048465329493</c:v>
                </c:pt>
                <c:pt idx="124">
                  <c:v>-7.0068783915711403</c:v>
                </c:pt>
                <c:pt idx="125">
                  <c:v>-17.136827756040098</c:v>
                </c:pt>
                <c:pt idx="126">
                  <c:v>-10.6645879354187</c:v>
                </c:pt>
                <c:pt idx="127">
                  <c:v>2.6389622615106401</c:v>
                </c:pt>
                <c:pt idx="128">
                  <c:v>5.3225946788976701</c:v>
                </c:pt>
                <c:pt idx="129">
                  <c:v>-4.2300173521288498</c:v>
                </c:pt>
                <c:pt idx="130">
                  <c:v>-7.3047146689518598</c:v>
                </c:pt>
                <c:pt idx="131">
                  <c:v>22.183947979556098</c:v>
                </c:pt>
                <c:pt idx="132">
                  <c:v>-29.785146082056499</c:v>
                </c:pt>
                <c:pt idx="133">
                  <c:v>-8.8168379169852802</c:v>
                </c:pt>
                <c:pt idx="134">
                  <c:v>3.9813082849393999</c:v>
                </c:pt>
                <c:pt idx="135">
                  <c:v>-22.567525934545198</c:v>
                </c:pt>
                <c:pt idx="136">
                  <c:v>16.290659209348</c:v>
                </c:pt>
                <c:pt idx="137">
                  <c:v>-14.759505963621599</c:v>
                </c:pt>
              </c:numCache>
            </c:numRef>
          </c:val>
          <c:smooth val="0"/>
          <c:extLst>
            <c:ext xmlns:c16="http://schemas.microsoft.com/office/drawing/2014/chart" uri="{C3380CC4-5D6E-409C-BE32-E72D297353CC}">
              <c16:uniqueId val="{00000000-A3CC-4934-A6DE-6720F7C3A6EA}"/>
            </c:ext>
          </c:extLst>
        </c:ser>
        <c:dLbls>
          <c:showLegendKey val="0"/>
          <c:showVal val="0"/>
          <c:showCatName val="0"/>
          <c:showSerName val="0"/>
          <c:showPercent val="0"/>
          <c:showBubbleSize val="0"/>
        </c:dLbls>
        <c:marker val="1"/>
        <c:smooth val="0"/>
        <c:axId val="1853171583"/>
        <c:axId val="1853173247"/>
      </c:lineChart>
      <c:lineChart>
        <c:grouping val="standard"/>
        <c:varyColors val="0"/>
        <c:ser>
          <c:idx val="1"/>
          <c:order val="1"/>
          <c:tx>
            <c:strRef>
              <c:f>'Appedix Fig 4'!$D$2</c:f>
              <c:strCache>
                <c:ptCount val="1"/>
                <c:pt idx="0">
                  <c:v>Equity Returns</c:v>
                </c:pt>
              </c:strCache>
            </c:strRef>
          </c:tx>
          <c:spPr>
            <a:ln w="28575" cap="rnd">
              <a:solidFill>
                <a:schemeClr val="accent2"/>
              </a:solidFill>
              <a:round/>
            </a:ln>
            <a:effectLst/>
          </c:spPr>
          <c:marker>
            <c:symbol val="none"/>
          </c:marker>
          <c:cat>
            <c:numRef>
              <c:f>'Appedix Fig 4'!$B$3:$B$140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'Appedix Fig 4'!$D$3:$D$140</c:f>
              <c:numCache>
                <c:formatCode>General</c:formatCode>
                <c:ptCount val="138"/>
                <c:pt idx="0">
                  <c:v>16.5464354575378</c:v>
                </c:pt>
                <c:pt idx="1">
                  <c:v>6.8192135523061204</c:v>
                </c:pt>
                <c:pt idx="2">
                  <c:v>9.9118664963948806</c:v>
                </c:pt>
                <c:pt idx="3">
                  <c:v>6.7363140815138696</c:v>
                </c:pt>
                <c:pt idx="4">
                  <c:v>14.633200098305601</c:v>
                </c:pt>
                <c:pt idx="5">
                  <c:v>5.9028058548987197</c:v>
                </c:pt>
                <c:pt idx="6">
                  <c:v>13.6929427687</c:v>
                </c:pt>
                <c:pt idx="7">
                  <c:v>-18.646066338867399</c:v>
                </c:pt>
                <c:pt idx="8">
                  <c:v>6.0158897199230701</c:v>
                </c:pt>
                <c:pt idx="9">
                  <c:v>4.3803240033056898</c:v>
                </c:pt>
                <c:pt idx="10">
                  <c:v>-0.58909044613419903</c:v>
                </c:pt>
                <c:pt idx="11">
                  <c:v>9.5794158562545793</c:v>
                </c:pt>
                <c:pt idx="12">
                  <c:v>4.7484624536680196</c:v>
                </c:pt>
                <c:pt idx="13">
                  <c:v>3.5547208417840999</c:v>
                </c:pt>
                <c:pt idx="14">
                  <c:v>9.9650720883783404</c:v>
                </c:pt>
                <c:pt idx="15">
                  <c:v>4.7478921721586396</c:v>
                </c:pt>
                <c:pt idx="16">
                  <c:v>-0.20612834144329001</c:v>
                </c:pt>
                <c:pt idx="17">
                  <c:v>4.2442033820334997</c:v>
                </c:pt>
                <c:pt idx="18">
                  <c:v>-15.385225947227401</c:v>
                </c:pt>
                <c:pt idx="19">
                  <c:v>4.4617867991698299</c:v>
                </c:pt>
                <c:pt idx="20">
                  <c:v>5.3417067531565596</c:v>
                </c:pt>
                <c:pt idx="21">
                  <c:v>-3.47807917159043</c:v>
                </c:pt>
                <c:pt idx="22">
                  <c:v>6.8028789385276696</c:v>
                </c:pt>
                <c:pt idx="23">
                  <c:v>5.93244881630803</c:v>
                </c:pt>
                <c:pt idx="24">
                  <c:v>-1.07371058381726</c:v>
                </c:pt>
                <c:pt idx="25">
                  <c:v>1.4765210931584301</c:v>
                </c:pt>
                <c:pt idx="26">
                  <c:v>-6.0653598031568299</c:v>
                </c:pt>
                <c:pt idx="27">
                  <c:v>-5.57819970603631</c:v>
                </c:pt>
                <c:pt idx="28">
                  <c:v>5.4047950622336103</c:v>
                </c:pt>
                <c:pt idx="29">
                  <c:v>4.40199681153626</c:v>
                </c:pt>
                <c:pt idx="30">
                  <c:v>10.838167938342099</c:v>
                </c:pt>
                <c:pt idx="31">
                  <c:v>12.1347680126537</c:v>
                </c:pt>
                <c:pt idx="32">
                  <c:v>3.43566191093797</c:v>
                </c:pt>
                <c:pt idx="33">
                  <c:v>-1.41810790698077</c:v>
                </c:pt>
                <c:pt idx="34">
                  <c:v>5.3967229348962098</c:v>
                </c:pt>
                <c:pt idx="35">
                  <c:v>-1.3012497024520999</c:v>
                </c:pt>
                <c:pt idx="36">
                  <c:v>-2.7184949277291599</c:v>
                </c:pt>
                <c:pt idx="37">
                  <c:v>6.3116246897371502</c:v>
                </c:pt>
                <c:pt idx="38">
                  <c:v>2.6806931150888298</c:v>
                </c:pt>
                <c:pt idx="39">
                  <c:v>-0.76690645550957504</c:v>
                </c:pt>
                <c:pt idx="40">
                  <c:v>3.5353135957067998</c:v>
                </c:pt>
                <c:pt idx="41">
                  <c:v>3.92725916892701</c:v>
                </c:pt>
                <c:pt idx="42">
                  <c:v>2.0536759757721601</c:v>
                </c:pt>
                <c:pt idx="43">
                  <c:v>6.6285594289447998</c:v>
                </c:pt>
                <c:pt idx="44">
                  <c:v>5.8328527550647102</c:v>
                </c:pt>
                <c:pt idx="45">
                  <c:v>6.2357959714963904</c:v>
                </c:pt>
                <c:pt idx="46">
                  <c:v>4.2422401937780601</c:v>
                </c:pt>
                <c:pt idx="47">
                  <c:v>-7.9897009539480601</c:v>
                </c:pt>
                <c:pt idx="48">
                  <c:v>5.2539260176477098</c:v>
                </c:pt>
                <c:pt idx="49">
                  <c:v>-4.7626249886846601</c:v>
                </c:pt>
                <c:pt idx="50">
                  <c:v>-12.7844302121594</c:v>
                </c:pt>
                <c:pt idx="51">
                  <c:v>8.8581110648395391</c:v>
                </c:pt>
                <c:pt idx="52">
                  <c:v>0.45493984851987501</c:v>
                </c:pt>
                <c:pt idx="53">
                  <c:v>5.1506457934613197</c:v>
                </c:pt>
                <c:pt idx="54">
                  <c:v>0.33340856201234398</c:v>
                </c:pt>
                <c:pt idx="55">
                  <c:v>10.820020530995601</c:v>
                </c:pt>
                <c:pt idx="56">
                  <c:v>-1.14692726738912</c:v>
                </c:pt>
                <c:pt idx="57">
                  <c:v>-6.7748845990738698</c:v>
                </c:pt>
                <c:pt idx="58">
                  <c:v>-6.2910584751544398</c:v>
                </c:pt>
                <c:pt idx="59">
                  <c:v>-2.1365487802505898</c:v>
                </c:pt>
                <c:pt idx="60">
                  <c:v>-8.8686011882995803</c:v>
                </c:pt>
                <c:pt idx="61">
                  <c:v>1.7173125933213</c:v>
                </c:pt>
                <c:pt idx="62">
                  <c:v>-12.059369306458301</c:v>
                </c:pt>
                <c:pt idx="63">
                  <c:v>8.8911139536118409</c:v>
                </c:pt>
                <c:pt idx="64">
                  <c:v>2.7302384946575402</c:v>
                </c:pt>
                <c:pt idx="65">
                  <c:v>1.31253298324208</c:v>
                </c:pt>
                <c:pt idx="66">
                  <c:v>-7.1459226168507399</c:v>
                </c:pt>
                <c:pt idx="67">
                  <c:v>9.5439014635154091</c:v>
                </c:pt>
                <c:pt idx="68">
                  <c:v>-0.75504028598581996</c:v>
                </c:pt>
                <c:pt idx="69">
                  <c:v>18.0358664804574</c:v>
                </c:pt>
                <c:pt idx="70">
                  <c:v>8.2190231493617603</c:v>
                </c:pt>
                <c:pt idx="71">
                  <c:v>15.892972402834401</c:v>
                </c:pt>
                <c:pt idx="72">
                  <c:v>7.2888420794955202</c:v>
                </c:pt>
                <c:pt idx="73">
                  <c:v>1.1130582575391299</c:v>
                </c:pt>
                <c:pt idx="74">
                  <c:v>5.5871059569860497</c:v>
                </c:pt>
                <c:pt idx="75">
                  <c:v>15.597593430018501</c:v>
                </c:pt>
                <c:pt idx="76">
                  <c:v>3.1953606314104501</c:v>
                </c:pt>
                <c:pt idx="77">
                  <c:v>-0.59766026934116601</c:v>
                </c:pt>
                <c:pt idx="78">
                  <c:v>10.044245730975</c:v>
                </c:pt>
                <c:pt idx="79">
                  <c:v>2.1060283911737598</c:v>
                </c:pt>
                <c:pt idx="80">
                  <c:v>8.7665907441668907</c:v>
                </c:pt>
                <c:pt idx="81">
                  <c:v>-1.62004368167067</c:v>
                </c:pt>
                <c:pt idx="82">
                  <c:v>6.8262005016493896</c:v>
                </c:pt>
                <c:pt idx="83">
                  <c:v>14.0233618255322</c:v>
                </c:pt>
                <c:pt idx="84">
                  <c:v>5.3908481110920503</c:v>
                </c:pt>
                <c:pt idx="85">
                  <c:v>9.9962849526598507</c:v>
                </c:pt>
                <c:pt idx="86">
                  <c:v>3.2042163365382699</c:v>
                </c:pt>
                <c:pt idx="87">
                  <c:v>1.7267776610827601</c:v>
                </c:pt>
                <c:pt idx="88">
                  <c:v>-6.8182691258955801</c:v>
                </c:pt>
                <c:pt idx="89">
                  <c:v>-3.49654529202473</c:v>
                </c:pt>
                <c:pt idx="90">
                  <c:v>-21.921503648908399</c:v>
                </c:pt>
                <c:pt idx="91">
                  <c:v>-28.728341612688698</c:v>
                </c:pt>
                <c:pt idx="92">
                  <c:v>-10.536900925956701</c:v>
                </c:pt>
                <c:pt idx="93">
                  <c:v>28.850562074096199</c:v>
                </c:pt>
                <c:pt idx="94">
                  <c:v>20.566790069204899</c:v>
                </c:pt>
                <c:pt idx="95">
                  <c:v>1.5639404198200899</c:v>
                </c:pt>
                <c:pt idx="96">
                  <c:v>4.6584539293937404</c:v>
                </c:pt>
                <c:pt idx="97">
                  <c:v>-10.4298977444525</c:v>
                </c:pt>
                <c:pt idx="98">
                  <c:v>16.3622832162397</c:v>
                </c:pt>
                <c:pt idx="99">
                  <c:v>4.9503188820817297</c:v>
                </c:pt>
                <c:pt idx="100">
                  <c:v>2.0739495606070402</c:v>
                </c:pt>
                <c:pt idx="101">
                  <c:v>-1.8656635332406299</c:v>
                </c:pt>
                <c:pt idx="102">
                  <c:v>-18.095594418042499</c:v>
                </c:pt>
                <c:pt idx="103">
                  <c:v>-1.40148249433911</c:v>
                </c:pt>
                <c:pt idx="104">
                  <c:v>10.2836576239227</c:v>
                </c:pt>
                <c:pt idx="105">
                  <c:v>-7.2212627301975898</c:v>
                </c:pt>
                <c:pt idx="106">
                  <c:v>6.18022480472467</c:v>
                </c:pt>
                <c:pt idx="107">
                  <c:v>4.3820767996485701</c:v>
                </c:pt>
                <c:pt idx="108">
                  <c:v>4.2263384848514596</c:v>
                </c:pt>
                <c:pt idx="109">
                  <c:v>-2.7663376421989998</c:v>
                </c:pt>
                <c:pt idx="110">
                  <c:v>6.4400703603413696</c:v>
                </c:pt>
                <c:pt idx="111">
                  <c:v>4.5404795767176598</c:v>
                </c:pt>
                <c:pt idx="112">
                  <c:v>1.71911925738222</c:v>
                </c:pt>
                <c:pt idx="113">
                  <c:v>0.86265107023670895</c:v>
                </c:pt>
                <c:pt idx="114">
                  <c:v>-3.26132382347605</c:v>
                </c:pt>
                <c:pt idx="115">
                  <c:v>-4.5648177139185</c:v>
                </c:pt>
                <c:pt idx="116">
                  <c:v>-1.1613764212111399</c:v>
                </c:pt>
                <c:pt idx="117">
                  <c:v>0.61933710250807705</c:v>
                </c:pt>
                <c:pt idx="118">
                  <c:v>-8.2521849964366591</c:v>
                </c:pt>
                <c:pt idx="119">
                  <c:v>-0.22863211663480801</c:v>
                </c:pt>
                <c:pt idx="120">
                  <c:v>1.05168385718194</c:v>
                </c:pt>
                <c:pt idx="121">
                  <c:v>-2.0972854175180502</c:v>
                </c:pt>
                <c:pt idx="122">
                  <c:v>4.5842683701185196</c:v>
                </c:pt>
                <c:pt idx="123">
                  <c:v>-1.48560270205496</c:v>
                </c:pt>
                <c:pt idx="124">
                  <c:v>5.5097517947143899</c:v>
                </c:pt>
                <c:pt idx="125">
                  <c:v>5.8149740441530797</c:v>
                </c:pt>
                <c:pt idx="126">
                  <c:v>3.5202046172406698</c:v>
                </c:pt>
                <c:pt idx="127">
                  <c:v>2.8324457273377401</c:v>
                </c:pt>
                <c:pt idx="128">
                  <c:v>0.86375073606501696</c:v>
                </c:pt>
                <c:pt idx="129">
                  <c:v>-6.5555443736189201</c:v>
                </c:pt>
                <c:pt idx="130">
                  <c:v>-1.2253500121241001</c:v>
                </c:pt>
                <c:pt idx="131">
                  <c:v>-6.6166510129287097</c:v>
                </c:pt>
                <c:pt idx="132">
                  <c:v>4.8985836558488396</c:v>
                </c:pt>
                <c:pt idx="133">
                  <c:v>0.4965676716986</c:v>
                </c:pt>
                <c:pt idx="134">
                  <c:v>-3.3344404142331099</c:v>
                </c:pt>
                <c:pt idx="135">
                  <c:v>6.2399757857215103</c:v>
                </c:pt>
                <c:pt idx="136">
                  <c:v>-27.1828531122977</c:v>
                </c:pt>
                <c:pt idx="137">
                  <c:v>13.516601603229899</c:v>
                </c:pt>
              </c:numCache>
            </c:numRef>
          </c:val>
          <c:smooth val="0"/>
          <c:extLst>
            <c:ext xmlns:c16="http://schemas.microsoft.com/office/drawing/2014/chart" uri="{C3380CC4-5D6E-409C-BE32-E72D297353CC}">
              <c16:uniqueId val="{00000001-A3CC-4934-A6DE-6720F7C3A6EA}"/>
            </c:ext>
          </c:extLst>
        </c:ser>
        <c:dLbls>
          <c:showLegendKey val="0"/>
          <c:showVal val="0"/>
          <c:showCatName val="0"/>
          <c:showSerName val="0"/>
          <c:showPercent val="0"/>
          <c:showBubbleSize val="0"/>
        </c:dLbls>
        <c:marker val="1"/>
        <c:smooth val="0"/>
        <c:axId val="1909418239"/>
        <c:axId val="1909413663"/>
      </c:lineChart>
      <c:dateAx>
        <c:axId val="18531715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173247"/>
        <c:crosses val="autoZero"/>
        <c:auto val="1"/>
        <c:lblOffset val="100"/>
        <c:baseTimeUnit val="months"/>
      </c:dateAx>
      <c:valAx>
        <c:axId val="1853173247"/>
        <c:scaling>
          <c:orientation val="minMax"/>
          <c:max val="40"/>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Diversifcation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171583"/>
        <c:crosses val="autoZero"/>
        <c:crossBetween val="between"/>
      </c:valAx>
      <c:valAx>
        <c:axId val="1909413663"/>
        <c:scaling>
          <c:orientation val="minMax"/>
          <c:max val="40"/>
          <c:min val="-8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Returns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18239"/>
        <c:crosses val="max"/>
        <c:crossBetween val="between"/>
      </c:valAx>
      <c:dateAx>
        <c:axId val="1909418239"/>
        <c:scaling>
          <c:orientation val="minMax"/>
        </c:scaling>
        <c:delete val="1"/>
        <c:axPos val="b"/>
        <c:numFmt formatCode="m/d/yyyy" sourceLinked="1"/>
        <c:majorTickMark val="out"/>
        <c:minorTickMark val="none"/>
        <c:tickLblPos val="nextTo"/>
        <c:crossAx val="1909413663"/>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'Appedix Fig 4'!$G$2</c:f>
              <c:strCache>
                <c:ptCount val="1"/>
                <c:pt idx="0">
                  <c:v>Bond Diversification</c:v>
                </c:pt>
              </c:strCache>
            </c:strRef>
          </c:tx>
          <c:spPr>
            <a:ln w="28575" cap="rnd">
              <a:solidFill>
                <a:schemeClr val="accent1"/>
              </a:solidFill>
              <a:round/>
            </a:ln>
            <a:effectLst/>
          </c:spPr>
          <c:marker>
            <c:symbol val="none"/>
          </c:marker>
          <c:cat>
            <c:numRef>
              <c:f>'Appedix Fig 4'!$F$3:$F$140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'Appedix Fig 4'!$G$3:$G$140</c:f>
              <c:numCache>
                <c:formatCode>General</c:formatCode>
                <c:ptCount val="138"/>
                <c:pt idx="0">
                  <c:v>-13.8231977087261</c:v>
                </c:pt>
                <c:pt idx="1">
                  <c:v>-24.2107705897259</c:v>
                </c:pt>
                <c:pt idx="2">
                  <c:v>-42.784324611524802</c:v>
                </c:pt>
                <c:pt idx="3">
                  <c:v>-9.9107905066750099</c:v>
                </c:pt>
                <c:pt idx="4">
                  <c:v>-17.9122546710161</c:v>
                </c:pt>
                <c:pt idx="5">
                  <c:v>-13.8464321976875</c:v>
                </c:pt>
                <c:pt idx="6">
                  <c:v>-14.760385052440199</c:v>
                </c:pt>
                <c:pt idx="7">
                  <c:v>-4.8489780255180897</c:v>
                </c:pt>
                <c:pt idx="8">
                  <c:v>32.473897750793299</c:v>
                </c:pt>
                <c:pt idx="9">
                  <c:v>20.802412658672001</c:v>
                </c:pt>
                <c:pt idx="10">
                  <c:v>11.060653508211599</c:v>
                </c:pt>
                <c:pt idx="11">
                  <c:v>-22.349688724856801</c:v>
                </c:pt>
                <c:pt idx="12">
                  <c:v>30.2789899335448</c:v>
                </c:pt>
                <c:pt idx="13">
                  <c:v>1.7587020430047999</c:v>
                </c:pt>
                <c:pt idx="14">
                  <c:v>-20.459225074043101</c:v>
                </c:pt>
                <c:pt idx="15">
                  <c:v>-34.8112410480215</c:v>
                </c:pt>
                <c:pt idx="16">
                  <c:v>-16.2483375609959</c:v>
                </c:pt>
                <c:pt idx="17">
                  <c:v>-7.2060646506273702</c:v>
                </c:pt>
                <c:pt idx="18">
                  <c:v>3.5877088783679998</c:v>
                </c:pt>
                <c:pt idx="19">
                  <c:v>-6.12183473498916</c:v>
                </c:pt>
                <c:pt idx="20">
                  <c:v>26.0799369073527</c:v>
                </c:pt>
                <c:pt idx="21">
                  <c:v>46.816251061007897</c:v>
                </c:pt>
                <c:pt idx="22">
                  <c:v>-25.809070512590001</c:v>
                </c:pt>
                <c:pt idx="23">
                  <c:v>-33.481576951511201</c:v>
                </c:pt>
                <c:pt idx="24">
                  <c:v>12.623920274759699</c:v>
                </c:pt>
                <c:pt idx="25">
                  <c:v>-36.804896417768198</c:v>
                </c:pt>
                <c:pt idx="26">
                  <c:v>-23.259583463978299</c:v>
                </c:pt>
                <c:pt idx="27">
                  <c:v>17.836199160274301</c:v>
                </c:pt>
                <c:pt idx="28">
                  <c:v>2.35135485458225</c:v>
                </c:pt>
                <c:pt idx="29">
                  <c:v>16.6079074901807</c:v>
                </c:pt>
                <c:pt idx="30">
                  <c:v>-21.5090274971298</c:v>
                </c:pt>
                <c:pt idx="31">
                  <c:v>16.480030438910202</c:v>
                </c:pt>
                <c:pt idx="32">
                  <c:v>7.9625697500677699</c:v>
                </c:pt>
                <c:pt idx="33">
                  <c:v>-2.9943790097855798</c:v>
                </c:pt>
                <c:pt idx="34">
                  <c:v>-9.8645363005145708</c:v>
                </c:pt>
                <c:pt idx="35">
                  <c:v>13.3596358711647</c:v>
                </c:pt>
                <c:pt idx="36">
                  <c:v>-31.6433325469465</c:v>
                </c:pt>
                <c:pt idx="37">
                  <c:v>26.211755230058799</c:v>
                </c:pt>
                <c:pt idx="38">
                  <c:v>9.3129517211598607</c:v>
                </c:pt>
                <c:pt idx="39">
                  <c:v>-2.8278473067637502</c:v>
                </c:pt>
                <c:pt idx="40">
                  <c:v>0.18792485148170401</c:v>
                </c:pt>
                <c:pt idx="41">
                  <c:v>8.95759828527647</c:v>
                </c:pt>
                <c:pt idx="42">
                  <c:v>11.2405725868863</c:v>
                </c:pt>
                <c:pt idx="43">
                  <c:v>17.289285409855299</c:v>
                </c:pt>
                <c:pt idx="44">
                  <c:v>13.2459063806792</c:v>
                </c:pt>
                <c:pt idx="45">
                  <c:v>32.738786713359403</c:v>
                </c:pt>
                <c:pt idx="46">
                  <c:v>6.0415561519712302</c:v>
                </c:pt>
                <c:pt idx="47">
                  <c:v>-16.686773192206999</c:v>
                </c:pt>
                <c:pt idx="48">
                  <c:v>9.0593873558404496</c:v>
                </c:pt>
                <c:pt idx="49">
                  <c:v>-30.210404466432902</c:v>
                </c:pt>
                <c:pt idx="50">
                  <c:v>-10.6277918530014</c:v>
                </c:pt>
                <c:pt idx="51">
                  <c:v>-8.8880033105135805</c:v>
                </c:pt>
                <c:pt idx="52">
                  <c:v>48.447404366531401</c:v>
                </c:pt>
                <c:pt idx="53">
                  <c:v>31.874933584705499</c:v>
                </c:pt>
                <c:pt idx="54">
                  <c:v>0.846446260924267</c:v>
                </c:pt>
                <c:pt idx="55">
                  <c:v>34.426295874132798</c:v>
                </c:pt>
                <c:pt idx="56">
                  <c:v>27.325972106077799</c:v>
                </c:pt>
                <c:pt idx="57">
                  <c:v>-14.0803643346645</c:v>
                </c:pt>
                <c:pt idx="58">
                  <c:v>19.5821333628815</c:v>
                </c:pt>
                <c:pt idx="59">
                  <c:v>-38.053701780265897</c:v>
                </c:pt>
                <c:pt idx="60">
                  <c:v>4.0904992929782003</c:v>
                </c:pt>
                <c:pt idx="61">
                  <c:v>39.882563932694097</c:v>
                </c:pt>
                <c:pt idx="62">
                  <c:v>-38.820835374461602</c:v>
                </c:pt>
                <c:pt idx="63">
                  <c:v>22.915691621517102</c:v>
                </c:pt>
                <c:pt idx="64">
                  <c:v>54.137829584995401</c:v>
                </c:pt>
                <c:pt idx="65">
                  <c:v>-23.004359062891702</c:v>
                </c:pt>
                <c:pt idx="66">
                  <c:v>-31.834690785075999</c:v>
                </c:pt>
                <c:pt idx="67">
                  <c:v>8.8258791882786394</c:v>
                </c:pt>
                <c:pt idx="68">
                  <c:v>-24.523952248454201</c:v>
                </c:pt>
                <c:pt idx="69">
                  <c:v>4.7127257389358599</c:v>
                </c:pt>
                <c:pt idx="70">
                  <c:v>6.7917742872827498</c:v>
                </c:pt>
                <c:pt idx="71">
                  <c:v>-24.997839653879399</c:v>
                </c:pt>
                <c:pt idx="72">
                  <c:v>17.897333503832499</c:v>
                </c:pt>
                <c:pt idx="73">
                  <c:v>-13.8064144563916</c:v>
                </c:pt>
                <c:pt idx="74">
                  <c:v>4.9428209020043399</c:v>
                </c:pt>
                <c:pt idx="75">
                  <c:v>-9.3775169459693295</c:v>
                </c:pt>
                <c:pt idx="76">
                  <c:v>24.351516652168701</c:v>
                </c:pt>
                <c:pt idx="77">
                  <c:v>19.598855102721998</c:v>
                </c:pt>
                <c:pt idx="78">
                  <c:v>5.0732691770224196</c:v>
                </c:pt>
                <c:pt idx="79">
                  <c:v>24.7365652920891</c:v>
                </c:pt>
                <c:pt idx="80">
                  <c:v>-19.664657180165499</c:v>
                </c:pt>
                <c:pt idx="81">
                  <c:v>-32.869398073598902</c:v>
                </c:pt>
                <c:pt idx="82">
                  <c:v>16.374931275782401</c:v>
                </c:pt>
                <c:pt idx="83">
                  <c:v>18.381549558884199</c:v>
                </c:pt>
                <c:pt idx="84">
                  <c:v>12.736019102215099</c:v>
                </c:pt>
                <c:pt idx="85">
                  <c:v>20.270034383026601</c:v>
                </c:pt>
                <c:pt idx="86">
                  <c:v>-4.31857384884455</c:v>
                </c:pt>
                <c:pt idx="87">
                  <c:v>8.7399433436382807</c:v>
                </c:pt>
                <c:pt idx="88">
                  <c:v>-22.617652135257998</c:v>
                </c:pt>
                <c:pt idx="89">
                  <c:v>22.0221891171084</c:v>
                </c:pt>
                <c:pt idx="90">
                  <c:v>12.955667623302199</c:v>
                </c:pt>
                <c:pt idx="91">
                  <c:v>12.889689607401101</c:v>
                </c:pt>
                <c:pt idx="92">
                  <c:v>-0.68064211937459596</c:v>
                </c:pt>
                <c:pt idx="93">
                  <c:v>-1.0842513781722001</c:v>
                </c:pt>
                <c:pt idx="94">
                  <c:v>-4.1636468467315204</c:v>
                </c:pt>
                <c:pt idx="95">
                  <c:v>6.5270770066235597</c:v>
                </c:pt>
                <c:pt idx="96">
                  <c:v>27.6886078605257</c:v>
                </c:pt>
                <c:pt idx="97">
                  <c:v>24.2655711195757</c:v>
                </c:pt>
                <c:pt idx="98">
                  <c:v>-20.6727395980658</c:v>
                </c:pt>
                <c:pt idx="99">
                  <c:v>15.3973729084189</c:v>
                </c:pt>
                <c:pt idx="100">
                  <c:v>-36.511660604313299</c:v>
                </c:pt>
                <c:pt idx="101">
                  <c:v>-17.027902765965202</c:v>
                </c:pt>
                <c:pt idx="102">
                  <c:v>24.922193583606202</c:v>
                </c:pt>
                <c:pt idx="103">
                  <c:v>3.7000162582217002</c:v>
                </c:pt>
                <c:pt idx="104">
                  <c:v>-9.9974150765786192</c:v>
                </c:pt>
                <c:pt idx="105">
                  <c:v>24.340773216414998</c:v>
                </c:pt>
                <c:pt idx="106">
                  <c:v>-3.19406735769364</c:v>
                </c:pt>
                <c:pt idx="107">
                  <c:v>-24.988326255625001</c:v>
                </c:pt>
                <c:pt idx="108">
                  <c:v>12.467949894897201</c:v>
                </c:pt>
                <c:pt idx="109">
                  <c:v>-12.416596829646901</c:v>
                </c:pt>
                <c:pt idx="110">
                  <c:v>-11.0254559378832</c:v>
                </c:pt>
                <c:pt idx="111">
                  <c:v>-28.1885902899093</c:v>
                </c:pt>
                <c:pt idx="112">
                  <c:v>-6.83144162232671</c:v>
                </c:pt>
                <c:pt idx="113">
                  <c:v>7.81324994702869</c:v>
                </c:pt>
                <c:pt idx="114">
                  <c:v>3.1888523284056798</c:v>
                </c:pt>
                <c:pt idx="115">
                  <c:v>16.024970338985199</c:v>
                </c:pt>
                <c:pt idx="116">
                  <c:v>16.177684269282299</c:v>
                </c:pt>
                <c:pt idx="117">
                  <c:v>5.5039486751763</c:v>
                </c:pt>
                <c:pt idx="118">
                  <c:v>-21.314104823732201</c:v>
                </c:pt>
                <c:pt idx="119">
                  <c:v>9.4221143698626495</c:v>
                </c:pt>
                <c:pt idx="120">
                  <c:v>-21.457480864154402</c:v>
                </c:pt>
                <c:pt idx="121">
                  <c:v>2.5531731459004599</c:v>
                </c:pt>
                <c:pt idx="122">
                  <c:v>-4.2024652790919701</c:v>
                </c:pt>
                <c:pt idx="123">
                  <c:v>10.7412423446407</c:v>
                </c:pt>
                <c:pt idx="124">
                  <c:v>23.7631991566336</c:v>
                </c:pt>
                <c:pt idx="125">
                  <c:v>-16.3232374574673</c:v>
                </c:pt>
                <c:pt idx="126">
                  <c:v>-35.7568057287694</c:v>
                </c:pt>
                <c:pt idx="127">
                  <c:v>-24.7854271664382</c:v>
                </c:pt>
                <c:pt idx="128">
                  <c:v>-10.4781340938524</c:v>
                </c:pt>
                <c:pt idx="129">
                  <c:v>-6.8092798384194104</c:v>
                </c:pt>
                <c:pt idx="130">
                  <c:v>-6.5007008819235397</c:v>
                </c:pt>
                <c:pt idx="131">
                  <c:v>13.7612918553549</c:v>
                </c:pt>
                <c:pt idx="132">
                  <c:v>0.78248732373551599</c:v>
                </c:pt>
                <c:pt idx="133">
                  <c:v>-14.936583798993</c:v>
                </c:pt>
                <c:pt idx="134">
                  <c:v>5.3074074560619797</c:v>
                </c:pt>
                <c:pt idx="135">
                  <c:v>32.033707114569999</c:v>
                </c:pt>
                <c:pt idx="136">
                  <c:v>-6.6299579572605802</c:v>
                </c:pt>
                <c:pt idx="137">
                  <c:v>5.4716434605345903</c:v>
                </c:pt>
              </c:numCache>
            </c:numRef>
          </c:val>
          <c:smooth val="0"/>
          <c:extLst>
            <c:ext xmlns:c16="http://schemas.microsoft.com/office/drawing/2014/chart" uri="{C3380CC4-5D6E-409C-BE32-E72D297353CC}">
              <c16:uniqueId val="{00000000-87A9-4159-9343-5DA6BDE016CB}"/>
            </c:ext>
          </c:extLst>
        </c:ser>
        <c:dLbls>
          <c:showLegendKey val="0"/>
          <c:showVal val="0"/>
          <c:showCatName val="0"/>
          <c:showSerName val="0"/>
          <c:showPercent val="0"/>
          <c:showBubbleSize val="0"/>
        </c:dLbls>
        <c:marker val="1"/>
        <c:smooth val="0"/>
        <c:axId val="1694982543"/>
        <c:axId val="1694983791"/>
      </c:lineChart>
      <c:lineChart>
        <c:grouping val="standard"/>
        <c:varyColors val="0"/>
        <c:ser>
          <c:idx val="1"/>
          <c:order val="1"/>
          <c:tx>
            <c:strRef>
              <c:f>'Appedix Fig 4'!$H$2</c:f>
              <c:strCache>
                <c:ptCount val="1"/>
                <c:pt idx="0">
                  <c:v>Bond Returns</c:v>
                </c:pt>
              </c:strCache>
            </c:strRef>
          </c:tx>
          <c:spPr>
            <a:ln w="28575" cap="rnd">
              <a:solidFill>
                <a:schemeClr val="accent2"/>
              </a:solidFill>
              <a:round/>
            </a:ln>
            <a:effectLst/>
          </c:spPr>
          <c:marker>
            <c:symbol val="none"/>
          </c:marker>
          <c:cat>
            <c:numRef>
              <c:f>'Appedix Fig 4'!$F$3:$F$140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'Appedix Fig 4'!$H$3:$H$140</c:f>
              <c:numCache>
                <c:formatCode>General</c:formatCode>
                <c:ptCount val="138"/>
                <c:pt idx="0">
                  <c:v>11.1598530369497</c:v>
                </c:pt>
                <c:pt idx="1">
                  <c:v>4.6938558194015796</c:v>
                </c:pt>
                <c:pt idx="2">
                  <c:v>0.632911392405067</c:v>
                </c:pt>
                <c:pt idx="3">
                  <c:v>1.89235404283041</c:v>
                </c:pt>
                <c:pt idx="4">
                  <c:v>9.0833518370400999</c:v>
                </c:pt>
                <c:pt idx="5">
                  <c:v>-1.1972869917096101</c:v>
                </c:pt>
                <c:pt idx="6">
                  <c:v>-6.3162914917786797</c:v>
                </c:pt>
                <c:pt idx="7">
                  <c:v>18.362827814289499</c:v>
                </c:pt>
                <c:pt idx="8">
                  <c:v>-1.9393939393939299</c:v>
                </c:pt>
                <c:pt idx="9">
                  <c:v>-10.106356209424399</c:v>
                </c:pt>
                <c:pt idx="10">
                  <c:v>-1.7986451763606599</c:v>
                </c:pt>
                <c:pt idx="11">
                  <c:v>5.6155569598437696</c:v>
                </c:pt>
                <c:pt idx="12">
                  <c:v>-7.5048280863911101</c:v>
                </c:pt>
                <c:pt idx="13">
                  <c:v>-3.5907705359520898</c:v>
                </c:pt>
                <c:pt idx="14">
                  <c:v>3.0913581535406101</c:v>
                </c:pt>
                <c:pt idx="15">
                  <c:v>5.05243512272936</c:v>
                </c:pt>
                <c:pt idx="16">
                  <c:v>-4.86732313254908</c:v>
                </c:pt>
                <c:pt idx="17">
                  <c:v>3.9554724547943398</c:v>
                </c:pt>
                <c:pt idx="18">
                  <c:v>2.39081069038127</c:v>
                </c:pt>
                <c:pt idx="19">
                  <c:v>5.6059480794745902</c:v>
                </c:pt>
                <c:pt idx="20">
                  <c:v>-5.6141274190688</c:v>
                </c:pt>
                <c:pt idx="21">
                  <c:v>-5.3980298189563198</c:v>
                </c:pt>
                <c:pt idx="22">
                  <c:v>9.5475339681092706</c:v>
                </c:pt>
                <c:pt idx="23">
                  <c:v>9.47323277643682</c:v>
                </c:pt>
                <c:pt idx="24">
                  <c:v>-6.81695732601142</c:v>
                </c:pt>
                <c:pt idx="25">
                  <c:v>6.52798128307378</c:v>
                </c:pt>
                <c:pt idx="26">
                  <c:v>2.12475312308116</c:v>
                </c:pt>
                <c:pt idx="27">
                  <c:v>-9.0849195317333606</c:v>
                </c:pt>
                <c:pt idx="28">
                  <c:v>4.2198913005850001</c:v>
                </c:pt>
                <c:pt idx="29">
                  <c:v>8.53740732419173E-2</c:v>
                </c:pt>
                <c:pt idx="30">
                  <c:v>4.8779585150762204</c:v>
                </c:pt>
                <c:pt idx="31">
                  <c:v>-0.468860655022518</c:v>
                </c:pt>
                <c:pt idx="32">
                  <c:v>-2.4488099616604702</c:v>
                </c:pt>
                <c:pt idx="33">
                  <c:v>-3.88061521366427</c:v>
                </c:pt>
                <c:pt idx="34">
                  <c:v>-1.6665225213985499</c:v>
                </c:pt>
                <c:pt idx="35">
                  <c:v>-0.364815585407335</c:v>
                </c:pt>
                <c:pt idx="36">
                  <c:v>9.4000534257644794</c:v>
                </c:pt>
                <c:pt idx="37">
                  <c:v>2.6123851367294599</c:v>
                </c:pt>
                <c:pt idx="38">
                  <c:v>1.95580694984463</c:v>
                </c:pt>
                <c:pt idx="39">
                  <c:v>4.0693451598586199</c:v>
                </c:pt>
                <c:pt idx="40">
                  <c:v>-3.5824038507662301</c:v>
                </c:pt>
                <c:pt idx="41">
                  <c:v>-1.94836900126456</c:v>
                </c:pt>
                <c:pt idx="42">
                  <c:v>3.5993802678374598</c:v>
                </c:pt>
                <c:pt idx="43">
                  <c:v>2.5558726158899501</c:v>
                </c:pt>
                <c:pt idx="44">
                  <c:v>-7.50258989788232</c:v>
                </c:pt>
                <c:pt idx="45">
                  <c:v>0.65118037586785504</c:v>
                </c:pt>
                <c:pt idx="46">
                  <c:v>0.399051234029002</c:v>
                </c:pt>
                <c:pt idx="47">
                  <c:v>-0.41007102062144402</c:v>
                </c:pt>
                <c:pt idx="48">
                  <c:v>-2.9179782817129199E-2</c:v>
                </c:pt>
                <c:pt idx="49">
                  <c:v>2.7411619126445199</c:v>
                </c:pt>
                <c:pt idx="50">
                  <c:v>12.7443657393701</c:v>
                </c:pt>
                <c:pt idx="51">
                  <c:v>1.25762399000929</c:v>
                </c:pt>
                <c:pt idx="52">
                  <c:v>-8.6666048065324404</c:v>
                </c:pt>
                <c:pt idx="53">
                  <c:v>-7.8662574588099501</c:v>
                </c:pt>
                <c:pt idx="54">
                  <c:v>-1.1812115099313101</c:v>
                </c:pt>
                <c:pt idx="55">
                  <c:v>-6.2881123108677599</c:v>
                </c:pt>
                <c:pt idx="56">
                  <c:v>-3.4994714716256401</c:v>
                </c:pt>
                <c:pt idx="57">
                  <c:v>-0.18411518653323999</c:v>
                </c:pt>
                <c:pt idx="58">
                  <c:v>-8.0016415156412197</c:v>
                </c:pt>
                <c:pt idx="59">
                  <c:v>9.2033608986404705</c:v>
                </c:pt>
                <c:pt idx="60">
                  <c:v>-4.7692858579367696</c:v>
                </c:pt>
                <c:pt idx="61">
                  <c:v>-6.1215087820327598</c:v>
                </c:pt>
                <c:pt idx="62">
                  <c:v>10.1210890430005</c:v>
                </c:pt>
                <c:pt idx="63">
                  <c:v>-2.5921073047945802</c:v>
                </c:pt>
                <c:pt idx="64">
                  <c:v>-3.8193738836539799</c:v>
                </c:pt>
                <c:pt idx="65">
                  <c:v>15.688679536997901</c:v>
                </c:pt>
                <c:pt idx="66">
                  <c:v>5.2347155405407699</c:v>
                </c:pt>
                <c:pt idx="67">
                  <c:v>7.4549306836654896</c:v>
                </c:pt>
                <c:pt idx="68">
                  <c:v>5.3677646441655504</c:v>
                </c:pt>
                <c:pt idx="69">
                  <c:v>7.39116838876659</c:v>
                </c:pt>
                <c:pt idx="70">
                  <c:v>0.18686831061116599</c:v>
                </c:pt>
                <c:pt idx="71">
                  <c:v>5.9203361251623203</c:v>
                </c:pt>
                <c:pt idx="72">
                  <c:v>0.19997314335284999</c:v>
                </c:pt>
                <c:pt idx="73">
                  <c:v>-3.66687684920212</c:v>
                </c:pt>
                <c:pt idx="74">
                  <c:v>4.8585344629627798</c:v>
                </c:pt>
                <c:pt idx="75">
                  <c:v>12.566437656252999</c:v>
                </c:pt>
                <c:pt idx="76">
                  <c:v>-4.0045038939916804</c:v>
                </c:pt>
                <c:pt idx="77">
                  <c:v>-2.74990225465924</c:v>
                </c:pt>
                <c:pt idx="78">
                  <c:v>-0.54564648981744202</c:v>
                </c:pt>
                <c:pt idx="79">
                  <c:v>-3.1342646662474101</c:v>
                </c:pt>
                <c:pt idx="80">
                  <c:v>-1.3133064008834501</c:v>
                </c:pt>
                <c:pt idx="81">
                  <c:v>3.1600226982550801</c:v>
                </c:pt>
                <c:pt idx="82">
                  <c:v>2.1342728073415498</c:v>
                </c:pt>
                <c:pt idx="83">
                  <c:v>2.1830311323981699</c:v>
                </c:pt>
                <c:pt idx="84">
                  <c:v>5.7786451802832602E-2</c:v>
                </c:pt>
                <c:pt idx="85">
                  <c:v>-2.2673588578844801</c:v>
                </c:pt>
                <c:pt idx="86">
                  <c:v>6.8601343924577201</c:v>
                </c:pt>
                <c:pt idx="87">
                  <c:v>2.88597834098774</c:v>
                </c:pt>
                <c:pt idx="88">
                  <c:v>10.2762442010761</c:v>
                </c:pt>
                <c:pt idx="89">
                  <c:v>-5.6102465860593904</c:v>
                </c:pt>
                <c:pt idx="90">
                  <c:v>-7.5893694933522999</c:v>
                </c:pt>
                <c:pt idx="91">
                  <c:v>3.7152949569098999</c:v>
                </c:pt>
                <c:pt idx="92">
                  <c:v>-5.1838060818457201</c:v>
                </c:pt>
                <c:pt idx="93">
                  <c:v>5.0191507860047002</c:v>
                </c:pt>
                <c:pt idx="94">
                  <c:v>7.4741707668644697</c:v>
                </c:pt>
                <c:pt idx="95">
                  <c:v>-2.1253567276187102</c:v>
                </c:pt>
                <c:pt idx="96">
                  <c:v>-2.4065984323991398</c:v>
                </c:pt>
                <c:pt idx="97">
                  <c:v>-5.4751823100446799</c:v>
                </c:pt>
                <c:pt idx="98">
                  <c:v>13.825032998011901</c:v>
                </c:pt>
                <c:pt idx="99">
                  <c:v>-5.7783086141385596</c:v>
                </c:pt>
                <c:pt idx="100">
                  <c:v>2.4278771759758899</c:v>
                </c:pt>
                <c:pt idx="101">
                  <c:v>3.9216267714230901</c:v>
                </c:pt>
                <c:pt idx="102">
                  <c:v>-1.01484637946078</c:v>
                </c:pt>
                <c:pt idx="103">
                  <c:v>-2.3075519260582298</c:v>
                </c:pt>
                <c:pt idx="104">
                  <c:v>3.0551365756616198</c:v>
                </c:pt>
                <c:pt idx="105">
                  <c:v>-1.85904506981875</c:v>
                </c:pt>
                <c:pt idx="106">
                  <c:v>5.1078133967369199</c:v>
                </c:pt>
                <c:pt idx="107">
                  <c:v>3.30925192262879</c:v>
                </c:pt>
                <c:pt idx="108">
                  <c:v>-2.86474140905095</c:v>
                </c:pt>
                <c:pt idx="109">
                  <c:v>-3.2220156685699299</c:v>
                </c:pt>
                <c:pt idx="110">
                  <c:v>4.0262885289537902</c:v>
                </c:pt>
                <c:pt idx="111">
                  <c:v>0.58793351118404702</c:v>
                </c:pt>
                <c:pt idx="112">
                  <c:v>3.3623869683021601</c:v>
                </c:pt>
                <c:pt idx="113">
                  <c:v>3.28628665088331</c:v>
                </c:pt>
                <c:pt idx="114">
                  <c:v>-4.5620100006173301</c:v>
                </c:pt>
                <c:pt idx="115">
                  <c:v>-0.72467679022641995</c:v>
                </c:pt>
                <c:pt idx="116">
                  <c:v>-5.1390686909105199</c:v>
                </c:pt>
                <c:pt idx="117">
                  <c:v>-3.14183123877917</c:v>
                </c:pt>
                <c:pt idx="118">
                  <c:v>2.2018981314242398</c:v>
                </c:pt>
                <c:pt idx="119">
                  <c:v>-2.73952586098298</c:v>
                </c:pt>
                <c:pt idx="120">
                  <c:v>8.2897125969596104</c:v>
                </c:pt>
                <c:pt idx="121">
                  <c:v>0.15430833699017199</c:v>
                </c:pt>
                <c:pt idx="122">
                  <c:v>2.08622716102145</c:v>
                </c:pt>
                <c:pt idx="123">
                  <c:v>-9.2166921754246705</c:v>
                </c:pt>
                <c:pt idx="124">
                  <c:v>1.15153903410832</c:v>
                </c:pt>
                <c:pt idx="125">
                  <c:v>5.8048735080569598</c:v>
                </c:pt>
                <c:pt idx="126">
                  <c:v>2.9237601776461699</c:v>
                </c:pt>
                <c:pt idx="127">
                  <c:v>1.96192081592932</c:v>
                </c:pt>
                <c:pt idx="128">
                  <c:v>2.4113364486839002</c:v>
                </c:pt>
                <c:pt idx="129">
                  <c:v>-4.26224769979284</c:v>
                </c:pt>
                <c:pt idx="130">
                  <c:v>-1.51788116924285</c:v>
                </c:pt>
                <c:pt idx="131">
                  <c:v>0.34239122549948298</c:v>
                </c:pt>
                <c:pt idx="132">
                  <c:v>1.8968470762535501</c:v>
                </c:pt>
                <c:pt idx="133">
                  <c:v>3.78985727300332</c:v>
                </c:pt>
                <c:pt idx="134">
                  <c:v>-1.8131170191429</c:v>
                </c:pt>
                <c:pt idx="135">
                  <c:v>3.50644266284839E-2</c:v>
                </c:pt>
                <c:pt idx="136">
                  <c:v>-2.7977785080948898</c:v>
                </c:pt>
                <c:pt idx="137">
                  <c:v>4.43564554931835</c:v>
                </c:pt>
              </c:numCache>
            </c:numRef>
          </c:val>
          <c:smooth val="0"/>
          <c:extLst>
            <c:ext xmlns:c16="http://schemas.microsoft.com/office/drawing/2014/chart" uri="{C3380CC4-5D6E-409C-BE32-E72D297353CC}">
              <c16:uniqueId val="{00000001-87A9-4159-9343-5DA6BDE016CB}"/>
            </c:ext>
          </c:extLst>
        </c:ser>
        <c:dLbls>
          <c:showLegendKey val="0"/>
          <c:showVal val="0"/>
          <c:showCatName val="0"/>
          <c:showSerName val="0"/>
          <c:showPercent val="0"/>
          <c:showBubbleSize val="0"/>
        </c:dLbls>
        <c:marker val="1"/>
        <c:smooth val="0"/>
        <c:axId val="1909413247"/>
        <c:axId val="1909419071"/>
      </c:lineChart>
      <c:dateAx>
        <c:axId val="169498254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983791"/>
        <c:crosses val="autoZero"/>
        <c:auto val="1"/>
        <c:lblOffset val="100"/>
        <c:baseTimeUnit val="months"/>
      </c:dateAx>
      <c:valAx>
        <c:axId val="1694983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Diversifcation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982543"/>
        <c:crosses val="autoZero"/>
        <c:crossBetween val="between"/>
      </c:valAx>
      <c:valAx>
        <c:axId val="1909419071"/>
        <c:scaling>
          <c:orientation val="minMax"/>
          <c:min val="-2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Returns</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13247"/>
        <c:crosses val="max"/>
        <c:crossBetween val="between"/>
      </c:valAx>
      <c:dateAx>
        <c:axId val="1909413247"/>
        <c:scaling>
          <c:orientation val="minMax"/>
        </c:scaling>
        <c:delete val="1"/>
        <c:axPos val="b"/>
        <c:numFmt formatCode="m/d/yyyy" sourceLinked="1"/>
        <c:majorTickMark val="out"/>
        <c:minorTickMark val="none"/>
        <c:tickLblPos val="nextTo"/>
        <c:crossAx val="1909419071"/>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'Appedix Fig 4'!$K$2</c:f>
              <c:strCache>
                <c:ptCount val="1"/>
                <c:pt idx="0">
                  <c:v>Real Estate Diversification</c:v>
                </c:pt>
              </c:strCache>
            </c:strRef>
          </c:tx>
          <c:spPr>
            <a:ln w="28575" cap="rnd">
              <a:solidFill>
                <a:schemeClr val="accent1"/>
              </a:solidFill>
              <a:round/>
            </a:ln>
            <a:effectLst/>
          </c:spPr>
          <c:marker>
            <c:symbol val="none"/>
          </c:marker>
          <c:cat>
            <c:numRef>
              <c:f>'Appedix Fig 4'!$J$3:$J$140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'Appedix Fig 4'!$K$3:$K$140</c:f>
              <c:numCache>
                <c:formatCode>General</c:formatCode>
                <c:ptCount val="138"/>
                <c:pt idx="0">
                  <c:v>28.857329838537002</c:v>
                </c:pt>
                <c:pt idx="1">
                  <c:v>18.731973157356101</c:v>
                </c:pt>
                <c:pt idx="2">
                  <c:v>-4.2373754387435696</c:v>
                </c:pt>
                <c:pt idx="3">
                  <c:v>30.019940449261501</c:v>
                </c:pt>
                <c:pt idx="4">
                  <c:v>34.102796461806399</c:v>
                </c:pt>
                <c:pt idx="5">
                  <c:v>20.137668561618302</c:v>
                </c:pt>
                <c:pt idx="6">
                  <c:v>22.2686302133453</c:v>
                </c:pt>
                <c:pt idx="7">
                  <c:v>-6.3461883348201296</c:v>
                </c:pt>
                <c:pt idx="8">
                  <c:v>7.2079237234370099</c:v>
                </c:pt>
                <c:pt idx="9">
                  <c:v>16.871875640278201</c:v>
                </c:pt>
                <c:pt idx="10">
                  <c:v>53.2022109999549</c:v>
                </c:pt>
                <c:pt idx="11">
                  <c:v>23.6553450645651</c:v>
                </c:pt>
                <c:pt idx="12">
                  <c:v>4.2944425325155198</c:v>
                </c:pt>
                <c:pt idx="13">
                  <c:v>-5.5527492691507199</c:v>
                </c:pt>
                <c:pt idx="14">
                  <c:v>5.5057213394578399</c:v>
                </c:pt>
                <c:pt idx="15">
                  <c:v>-11.0873423695543</c:v>
                </c:pt>
                <c:pt idx="16">
                  <c:v>-18.0690788543479</c:v>
                </c:pt>
                <c:pt idx="17">
                  <c:v>-12.5565210266612</c:v>
                </c:pt>
                <c:pt idx="18">
                  <c:v>15.1966354858908</c:v>
                </c:pt>
                <c:pt idx="19">
                  <c:v>6.52395576993045</c:v>
                </c:pt>
                <c:pt idx="20">
                  <c:v>11.8930053486218</c:v>
                </c:pt>
                <c:pt idx="21">
                  <c:v>27.607768680395399</c:v>
                </c:pt>
                <c:pt idx="22">
                  <c:v>6.6488495242958798</c:v>
                </c:pt>
                <c:pt idx="23">
                  <c:v>15.655500134083001</c:v>
                </c:pt>
                <c:pt idx="24">
                  <c:v>27.4675811812203</c:v>
                </c:pt>
                <c:pt idx="25">
                  <c:v>-7.2919337674675502</c:v>
                </c:pt>
                <c:pt idx="26">
                  <c:v>-11.7000080730856</c:v>
                </c:pt>
                <c:pt idx="27">
                  <c:v>-1.24883869173034</c:v>
                </c:pt>
                <c:pt idx="28">
                  <c:v>4.13889808119555</c:v>
                </c:pt>
                <c:pt idx="29">
                  <c:v>18.0628416606312</c:v>
                </c:pt>
                <c:pt idx="30">
                  <c:v>6.4790825775142604</c:v>
                </c:pt>
                <c:pt idx="31">
                  <c:v>3.8884136355309402</c:v>
                </c:pt>
                <c:pt idx="32">
                  <c:v>-2.4910562063684099</c:v>
                </c:pt>
                <c:pt idx="33">
                  <c:v>-3.9790616232899501</c:v>
                </c:pt>
                <c:pt idx="34">
                  <c:v>-14.4251562197268</c:v>
                </c:pt>
                <c:pt idx="35">
                  <c:v>-1.27667035857094</c:v>
                </c:pt>
                <c:pt idx="36">
                  <c:v>-12.8497578858316</c:v>
                </c:pt>
                <c:pt idx="37">
                  <c:v>15.8234614367608</c:v>
                </c:pt>
                <c:pt idx="38">
                  <c:v>24.7933051038979</c:v>
                </c:pt>
                <c:pt idx="39">
                  <c:v>12.086043910989099</c:v>
                </c:pt>
                <c:pt idx="40">
                  <c:v>9.4547291084787002</c:v>
                </c:pt>
                <c:pt idx="41">
                  <c:v>-1.4183342653555799</c:v>
                </c:pt>
                <c:pt idx="42">
                  <c:v>3.8373434930845698</c:v>
                </c:pt>
                <c:pt idx="43">
                  <c:v>13.1960083056087</c:v>
                </c:pt>
                <c:pt idx="44">
                  <c:v>19.548207207053</c:v>
                </c:pt>
                <c:pt idx="45">
                  <c:v>-3.8310864750982598</c:v>
                </c:pt>
                <c:pt idx="46">
                  <c:v>1.03672873002435</c:v>
                </c:pt>
                <c:pt idx="47">
                  <c:v>19.677398227982099</c:v>
                </c:pt>
                <c:pt idx="48">
                  <c:v>5.7255974758412496</c:v>
                </c:pt>
                <c:pt idx="49">
                  <c:v>6.2686302911277503</c:v>
                </c:pt>
                <c:pt idx="50">
                  <c:v>-1.9188340307557501</c:v>
                </c:pt>
                <c:pt idx="51">
                  <c:v>18.454962036213701</c:v>
                </c:pt>
                <c:pt idx="52">
                  <c:v>-9.3961580339605195</c:v>
                </c:pt>
                <c:pt idx="53">
                  <c:v>20.061472563911</c:v>
                </c:pt>
                <c:pt idx="54">
                  <c:v>17.126782916196099</c:v>
                </c:pt>
                <c:pt idx="55">
                  <c:v>4.1452350902580797</c:v>
                </c:pt>
                <c:pt idx="56">
                  <c:v>13.07001874897</c:v>
                </c:pt>
                <c:pt idx="57">
                  <c:v>10.0247482715847</c:v>
                </c:pt>
                <c:pt idx="58">
                  <c:v>14.3673039717339</c:v>
                </c:pt>
                <c:pt idx="59">
                  <c:v>-6.1700058142220504</c:v>
                </c:pt>
                <c:pt idx="60">
                  <c:v>-2.1623630214517702</c:v>
                </c:pt>
                <c:pt idx="61">
                  <c:v>20.9915737779355</c:v>
                </c:pt>
                <c:pt idx="62">
                  <c:v>-8.3148710865602293</c:v>
                </c:pt>
                <c:pt idx="63">
                  <c:v>20.259595135608201</c:v>
                </c:pt>
                <c:pt idx="64">
                  <c:v>-2.5741508168874701</c:v>
                </c:pt>
                <c:pt idx="65">
                  <c:v>3.8309350533636</c:v>
                </c:pt>
                <c:pt idx="66">
                  <c:v>-20.390469051658201</c:v>
                </c:pt>
                <c:pt idx="67">
                  <c:v>1.13636181946143</c:v>
                </c:pt>
                <c:pt idx="68">
                  <c:v>-14.7090403873397</c:v>
                </c:pt>
                <c:pt idx="69">
                  <c:v>-2.7626300054732398</c:v>
                </c:pt>
                <c:pt idx="70">
                  <c:v>27.854948301768498</c:v>
                </c:pt>
                <c:pt idx="71">
                  <c:v>26.476302547231199</c:v>
                </c:pt>
                <c:pt idx="72">
                  <c:v>3.2536330677825398</c:v>
                </c:pt>
                <c:pt idx="73">
                  <c:v>-4.3750397268331902</c:v>
                </c:pt>
                <c:pt idx="74">
                  <c:v>8.4754697148711493</c:v>
                </c:pt>
                <c:pt idx="75">
                  <c:v>12.5681886081403</c:v>
                </c:pt>
                <c:pt idx="76">
                  <c:v>9.9417999328820308</c:v>
                </c:pt>
                <c:pt idx="77">
                  <c:v>28.2824360525243</c:v>
                </c:pt>
                <c:pt idx="78">
                  <c:v>18.6261606718246</c:v>
                </c:pt>
                <c:pt idx="79">
                  <c:v>0.94687882144486901</c:v>
                </c:pt>
                <c:pt idx="80">
                  <c:v>14.395692981712401</c:v>
                </c:pt>
                <c:pt idx="81">
                  <c:v>-2.3683270542530299</c:v>
                </c:pt>
                <c:pt idx="82">
                  <c:v>-15.203779442806299</c:v>
                </c:pt>
                <c:pt idx="83">
                  <c:v>-9.3822542799987207</c:v>
                </c:pt>
                <c:pt idx="84">
                  <c:v>19.936184893629601</c:v>
                </c:pt>
                <c:pt idx="85">
                  <c:v>27.3707456481336</c:v>
                </c:pt>
                <c:pt idx="86">
                  <c:v>5.1767445049089504</c:v>
                </c:pt>
                <c:pt idx="87">
                  <c:v>-4.75363513707235</c:v>
                </c:pt>
                <c:pt idx="88">
                  <c:v>-11.2098859120643</c:v>
                </c:pt>
                <c:pt idx="89">
                  <c:v>5.2600581738300098</c:v>
                </c:pt>
                <c:pt idx="90">
                  <c:v>-0.29944832260743898</c:v>
                </c:pt>
                <c:pt idx="91">
                  <c:v>-14.907676058519799</c:v>
                </c:pt>
                <c:pt idx="92">
                  <c:v>0.91267083257675796</c:v>
                </c:pt>
                <c:pt idx="93">
                  <c:v>-6.0296229246686499</c:v>
                </c:pt>
                <c:pt idx="94">
                  <c:v>-23.086437712133201</c:v>
                </c:pt>
                <c:pt idx="95">
                  <c:v>-0.98398801246400303</c:v>
                </c:pt>
                <c:pt idx="96">
                  <c:v>11.213527080830101</c:v>
                </c:pt>
                <c:pt idx="97">
                  <c:v>-9.1375868634315491</c:v>
                </c:pt>
                <c:pt idx="98">
                  <c:v>6.9479683249000699</c:v>
                </c:pt>
                <c:pt idx="99">
                  <c:v>22.467310452383199</c:v>
                </c:pt>
                <c:pt idx="100">
                  <c:v>-11.174119056714099</c:v>
                </c:pt>
                <c:pt idx="101">
                  <c:v>11.2650154552747</c:v>
                </c:pt>
                <c:pt idx="102">
                  <c:v>7.8896762142674399</c:v>
                </c:pt>
                <c:pt idx="103">
                  <c:v>10.512565488444</c:v>
                </c:pt>
                <c:pt idx="104">
                  <c:v>-15.506682919655001</c:v>
                </c:pt>
                <c:pt idx="105">
                  <c:v>2.2651955650947899</c:v>
                </c:pt>
                <c:pt idx="106">
                  <c:v>26.875012721382699</c:v>
                </c:pt>
                <c:pt idx="107">
                  <c:v>-29.209929023234</c:v>
                </c:pt>
                <c:pt idx="108">
                  <c:v>20.164601799879801</c:v>
                </c:pt>
                <c:pt idx="109">
                  <c:v>-6.0508590120630599</c:v>
                </c:pt>
                <c:pt idx="110">
                  <c:v>-14.1681174827871</c:v>
                </c:pt>
                <c:pt idx="111">
                  <c:v>-19.394403006500202</c:v>
                </c:pt>
                <c:pt idx="112">
                  <c:v>22.8263490063501</c:v>
                </c:pt>
                <c:pt idx="113">
                  <c:v>5.6759480755445999</c:v>
                </c:pt>
                <c:pt idx="114">
                  <c:v>3.6504574550748701</c:v>
                </c:pt>
                <c:pt idx="115">
                  <c:v>-0.61302526380747902</c:v>
                </c:pt>
                <c:pt idx="116">
                  <c:v>-0.99548500512020899</c:v>
                </c:pt>
                <c:pt idx="117">
                  <c:v>4.93270503673891</c:v>
                </c:pt>
                <c:pt idx="118">
                  <c:v>-12.6966380576361</c:v>
                </c:pt>
                <c:pt idx="119">
                  <c:v>6.3250944902278103</c:v>
                </c:pt>
                <c:pt idx="120">
                  <c:v>0.54222706111079999</c:v>
                </c:pt>
                <c:pt idx="121">
                  <c:v>20.432011218488501</c:v>
                </c:pt>
                <c:pt idx="122">
                  <c:v>-15.8618641097856</c:v>
                </c:pt>
                <c:pt idx="123">
                  <c:v>4.9700203173165001</c:v>
                </c:pt>
                <c:pt idx="124">
                  <c:v>7.9364087640668801</c:v>
                </c:pt>
                <c:pt idx="125">
                  <c:v>-15.5732672419366</c:v>
                </c:pt>
                <c:pt idx="126">
                  <c:v>-10.566634145043</c:v>
                </c:pt>
                <c:pt idx="127">
                  <c:v>2.2113178843161299</c:v>
                </c:pt>
                <c:pt idx="128">
                  <c:v>-11.9210859324812</c:v>
                </c:pt>
                <c:pt idx="129">
                  <c:v>9.7812431379445908</c:v>
                </c:pt>
                <c:pt idx="130">
                  <c:v>6.5425237171621298</c:v>
                </c:pt>
                <c:pt idx="131">
                  <c:v>-11.192465649013901</c:v>
                </c:pt>
                <c:pt idx="132">
                  <c:v>14.0701801370941</c:v>
                </c:pt>
                <c:pt idx="133">
                  <c:v>7.1745910937223396</c:v>
                </c:pt>
                <c:pt idx="134">
                  <c:v>15.2119939747841</c:v>
                </c:pt>
                <c:pt idx="135">
                  <c:v>-14.7833120886611</c:v>
                </c:pt>
                <c:pt idx="136">
                  <c:v>17.574352725876</c:v>
                </c:pt>
                <c:pt idx="137">
                  <c:v>6.4721101656791804</c:v>
                </c:pt>
              </c:numCache>
            </c:numRef>
          </c:val>
          <c:smooth val="0"/>
          <c:extLst>
            <c:ext xmlns:c16="http://schemas.microsoft.com/office/drawing/2014/chart" uri="{C3380CC4-5D6E-409C-BE32-E72D297353CC}">
              <c16:uniqueId val="{00000000-6D22-4467-8EDF-76BAF87931E0}"/>
            </c:ext>
          </c:extLst>
        </c:ser>
        <c:dLbls>
          <c:showLegendKey val="0"/>
          <c:showVal val="0"/>
          <c:showCatName val="0"/>
          <c:showSerName val="0"/>
          <c:showPercent val="0"/>
          <c:showBubbleSize val="0"/>
        </c:dLbls>
        <c:marker val="1"/>
        <c:smooth val="0"/>
        <c:axId val="1857957711"/>
        <c:axId val="1857956879"/>
      </c:lineChart>
      <c:lineChart>
        <c:grouping val="standard"/>
        <c:varyColors val="0"/>
        <c:ser>
          <c:idx val="1"/>
          <c:order val="1"/>
          <c:tx>
            <c:strRef>
              <c:f>'Appedix Fig 4'!$L$2</c:f>
              <c:strCache>
                <c:ptCount val="1"/>
                <c:pt idx="0">
                  <c:v>REIT Returns</c:v>
                </c:pt>
              </c:strCache>
            </c:strRef>
          </c:tx>
          <c:spPr>
            <a:ln w="28575" cap="rnd">
              <a:solidFill>
                <a:schemeClr val="accent2"/>
              </a:solidFill>
              <a:round/>
            </a:ln>
            <a:effectLst/>
          </c:spPr>
          <c:marker>
            <c:symbol val="none"/>
          </c:marker>
          <c:cat>
            <c:numRef>
              <c:f>'Appedix Fig 4'!$J$3:$J$140</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'Appedix Fig 4'!$L$3:$L$140</c:f>
              <c:numCache>
                <c:formatCode>General</c:formatCode>
                <c:ptCount val="138"/>
                <c:pt idx="0">
                  <c:v>16.358924725707201</c:v>
                </c:pt>
                <c:pt idx="1">
                  <c:v>7.9351747669298103</c:v>
                </c:pt>
                <c:pt idx="2">
                  <c:v>-7.1716593450557102</c:v>
                </c:pt>
                <c:pt idx="3">
                  <c:v>10.818642146384599</c:v>
                </c:pt>
                <c:pt idx="4">
                  <c:v>18.749208630551699</c:v>
                </c:pt>
                <c:pt idx="5">
                  <c:v>8.7990097996007801</c:v>
                </c:pt>
                <c:pt idx="6">
                  <c:v>2.8991239442891699</c:v>
                </c:pt>
                <c:pt idx="7">
                  <c:v>-13.3843339342953</c:v>
                </c:pt>
                <c:pt idx="8">
                  <c:v>6.8286784136079399</c:v>
                </c:pt>
                <c:pt idx="9">
                  <c:v>-1.8003583674782599</c:v>
                </c:pt>
                <c:pt idx="10">
                  <c:v>-7.02224108100169E-2</c:v>
                </c:pt>
                <c:pt idx="11">
                  <c:v>6.2403502569509</c:v>
                </c:pt>
                <c:pt idx="12">
                  <c:v>-0.87248750688103704</c:v>
                </c:pt>
                <c:pt idx="13">
                  <c:v>-2.6966979033782801</c:v>
                </c:pt>
                <c:pt idx="14">
                  <c:v>6.2670677097914904</c:v>
                </c:pt>
                <c:pt idx="15">
                  <c:v>4.0232520601862802</c:v>
                </c:pt>
                <c:pt idx="16">
                  <c:v>-5.9884471958858798</c:v>
                </c:pt>
                <c:pt idx="17">
                  <c:v>6.6802417235943201</c:v>
                </c:pt>
                <c:pt idx="18">
                  <c:v>-8.9408303367113593</c:v>
                </c:pt>
                <c:pt idx="19">
                  <c:v>0.96834741063045504</c:v>
                </c:pt>
                <c:pt idx="20">
                  <c:v>-5.6646102075154099</c:v>
                </c:pt>
                <c:pt idx="21">
                  <c:v>-1.7142857142857</c:v>
                </c:pt>
                <c:pt idx="22">
                  <c:v>7.0934473651112597</c:v>
                </c:pt>
                <c:pt idx="23">
                  <c:v>2.1245421245421401</c:v>
                </c:pt>
                <c:pt idx="24">
                  <c:v>-7.4163546322019904</c:v>
                </c:pt>
                <c:pt idx="25">
                  <c:v>3.2725321888412302</c:v>
                </c:pt>
                <c:pt idx="26">
                  <c:v>4.8311688311688297</c:v>
                </c:pt>
                <c:pt idx="27">
                  <c:v>-8.51050163787008</c:v>
                </c:pt>
                <c:pt idx="28">
                  <c:v>12.9335370511841</c:v>
                </c:pt>
                <c:pt idx="29">
                  <c:v>-1.31463457449928</c:v>
                </c:pt>
                <c:pt idx="30">
                  <c:v>12.5032117798201</c:v>
                </c:pt>
                <c:pt idx="31">
                  <c:v>6.2322946175637401</c:v>
                </c:pt>
                <c:pt idx="32">
                  <c:v>0.2288115733386</c:v>
                </c:pt>
                <c:pt idx="33">
                  <c:v>0.16789142317254999</c:v>
                </c:pt>
                <c:pt idx="34">
                  <c:v>-0.26684557888641502</c:v>
                </c:pt>
                <c:pt idx="35">
                  <c:v>-0.34681533153747601</c:v>
                </c:pt>
                <c:pt idx="36">
                  <c:v>2.39820549080794</c:v>
                </c:pt>
                <c:pt idx="37">
                  <c:v>2.41853236851053</c:v>
                </c:pt>
                <c:pt idx="38">
                  <c:v>-2.3457235654998501</c:v>
                </c:pt>
                <c:pt idx="39">
                  <c:v>0.14781966001480301</c:v>
                </c:pt>
                <c:pt idx="40">
                  <c:v>-1.3460632925778799</c:v>
                </c:pt>
                <c:pt idx="41">
                  <c:v>-2.9492953653929801</c:v>
                </c:pt>
                <c:pt idx="42">
                  <c:v>5.1670083202700798</c:v>
                </c:pt>
                <c:pt idx="43">
                  <c:v>4.0268112975849997</c:v>
                </c:pt>
                <c:pt idx="44">
                  <c:v>0.73025720563528695</c:v>
                </c:pt>
                <c:pt idx="45">
                  <c:v>-3.2663316582914099</c:v>
                </c:pt>
                <c:pt idx="46">
                  <c:v>1.49719276356832</c:v>
                </c:pt>
                <c:pt idx="47">
                  <c:v>-1.40484257499384</c:v>
                </c:pt>
                <c:pt idx="48">
                  <c:v>3.98814078041325</c:v>
                </c:pt>
                <c:pt idx="49">
                  <c:v>-3.4296902735791801</c:v>
                </c:pt>
                <c:pt idx="50">
                  <c:v>-1.97457806225659</c:v>
                </c:pt>
                <c:pt idx="51">
                  <c:v>3.2862190812720899</c:v>
                </c:pt>
                <c:pt idx="52">
                  <c:v>-2.04042836322165</c:v>
                </c:pt>
                <c:pt idx="53">
                  <c:v>-4.8232637807536802</c:v>
                </c:pt>
                <c:pt idx="54">
                  <c:v>-1.4329147749737301</c:v>
                </c:pt>
                <c:pt idx="55">
                  <c:v>-2.8847116199571001</c:v>
                </c:pt>
                <c:pt idx="56">
                  <c:v>-4.5225995873477398</c:v>
                </c:pt>
                <c:pt idx="57">
                  <c:v>6.4656402138802003</c:v>
                </c:pt>
                <c:pt idx="58">
                  <c:v>-8.8101722464613292</c:v>
                </c:pt>
                <c:pt idx="59">
                  <c:v>6.5063840700575897</c:v>
                </c:pt>
                <c:pt idx="60">
                  <c:v>-3.1204819094112501</c:v>
                </c:pt>
                <c:pt idx="61">
                  <c:v>-3.2437942116142602</c:v>
                </c:pt>
                <c:pt idx="62">
                  <c:v>-2.27073683010653</c:v>
                </c:pt>
                <c:pt idx="63">
                  <c:v>0.39002819061498301</c:v>
                </c:pt>
                <c:pt idx="64">
                  <c:v>4.1328479406317804</c:v>
                </c:pt>
                <c:pt idx="65">
                  <c:v>7.5458636541084001</c:v>
                </c:pt>
                <c:pt idx="66">
                  <c:v>-6.9397280910808101</c:v>
                </c:pt>
                <c:pt idx="67">
                  <c:v>7.1374804523646596</c:v>
                </c:pt>
                <c:pt idx="68">
                  <c:v>5.9924931892323796</c:v>
                </c:pt>
                <c:pt idx="69">
                  <c:v>12.321331925304399</c:v>
                </c:pt>
                <c:pt idx="70">
                  <c:v>3.6485865458575799</c:v>
                </c:pt>
                <c:pt idx="71">
                  <c:v>15.240554668779099</c:v>
                </c:pt>
                <c:pt idx="72">
                  <c:v>9.7447026655338593</c:v>
                </c:pt>
                <c:pt idx="73">
                  <c:v>-4.8139200058527898</c:v>
                </c:pt>
                <c:pt idx="74">
                  <c:v>8.2263334484678907</c:v>
                </c:pt>
                <c:pt idx="75">
                  <c:v>17.5301262018837</c:v>
                </c:pt>
                <c:pt idx="76">
                  <c:v>-4.3313186650523603</c:v>
                </c:pt>
                <c:pt idx="77">
                  <c:v>5.4425697499097199</c:v>
                </c:pt>
                <c:pt idx="78">
                  <c:v>4.40820789531546</c:v>
                </c:pt>
                <c:pt idx="79">
                  <c:v>0.70447230401937699</c:v>
                </c:pt>
                <c:pt idx="80">
                  <c:v>13.9344963003778</c:v>
                </c:pt>
                <c:pt idx="81">
                  <c:v>-2.9478615350447002</c:v>
                </c:pt>
                <c:pt idx="82">
                  <c:v>8.9049280526584997</c:v>
                </c:pt>
                <c:pt idx="83">
                  <c:v>17.855623673542301</c:v>
                </c:pt>
                <c:pt idx="84">
                  <c:v>8.0738378936733906</c:v>
                </c:pt>
                <c:pt idx="85">
                  <c:v>-7.0195516798131701</c:v>
                </c:pt>
                <c:pt idx="86">
                  <c:v>-1.8856114767316501</c:v>
                </c:pt>
                <c:pt idx="87">
                  <c:v>-9.2484030554942294</c:v>
                </c:pt>
                <c:pt idx="88">
                  <c:v>3.1045384885863801E-2</c:v>
                </c:pt>
                <c:pt idx="89">
                  <c:v>-11.3748191207014</c:v>
                </c:pt>
                <c:pt idx="90">
                  <c:v>-14.257017150193599</c:v>
                </c:pt>
                <c:pt idx="91">
                  <c:v>-29.3307581480029</c:v>
                </c:pt>
                <c:pt idx="92">
                  <c:v>-13.9439970192886</c:v>
                </c:pt>
                <c:pt idx="93">
                  <c:v>22.5793806224079</c:v>
                </c:pt>
                <c:pt idx="94">
                  <c:v>26.928494513710898</c:v>
                </c:pt>
                <c:pt idx="95">
                  <c:v>0.52611228291774603</c:v>
                </c:pt>
                <c:pt idx="96">
                  <c:v>4.3816388504941399E-2</c:v>
                </c:pt>
                <c:pt idx="97">
                  <c:v>-13.120817189151101</c:v>
                </c:pt>
                <c:pt idx="98">
                  <c:v>18.9461443699903</c:v>
                </c:pt>
                <c:pt idx="99">
                  <c:v>1.3202742772513401</c:v>
                </c:pt>
                <c:pt idx="100">
                  <c:v>7.2808246705987596</c:v>
                </c:pt>
                <c:pt idx="101">
                  <c:v>3.3585959238054302</c:v>
                </c:pt>
                <c:pt idx="102">
                  <c:v>-16.9997754322929</c:v>
                </c:pt>
                <c:pt idx="103">
                  <c:v>-2.6310404801692</c:v>
                </c:pt>
                <c:pt idx="104">
                  <c:v>10.8126913442805</c:v>
                </c:pt>
                <c:pt idx="105">
                  <c:v>0.89956752414770402</c:v>
                </c:pt>
                <c:pt idx="106">
                  <c:v>8.4272231234330501</c:v>
                </c:pt>
                <c:pt idx="107">
                  <c:v>5.4335839598996998</c:v>
                </c:pt>
                <c:pt idx="108">
                  <c:v>3.5561471902633799</c:v>
                </c:pt>
                <c:pt idx="109">
                  <c:v>-4.9664947390008196</c:v>
                </c:pt>
                <c:pt idx="110">
                  <c:v>1.9566696914699899</c:v>
                </c:pt>
                <c:pt idx="111">
                  <c:v>1.45966807198987</c:v>
                </c:pt>
                <c:pt idx="112">
                  <c:v>2.5411815274662599</c:v>
                </c:pt>
                <c:pt idx="113">
                  <c:v>6.22734122555058</c:v>
                </c:pt>
                <c:pt idx="114">
                  <c:v>-5.3857056691568799</c:v>
                </c:pt>
                <c:pt idx="115">
                  <c:v>-1.0314801215545</c:v>
                </c:pt>
                <c:pt idx="116">
                  <c:v>0.61028621941905403</c:v>
                </c:pt>
                <c:pt idx="117">
                  <c:v>-7.3177987090257597</c:v>
                </c:pt>
                <c:pt idx="118">
                  <c:v>-3.1173079165080999</c:v>
                </c:pt>
                <c:pt idx="119">
                  <c:v>2.1234898801078899</c:v>
                </c:pt>
                <c:pt idx="120">
                  <c:v>7.9215895762852897</c:v>
                </c:pt>
                <c:pt idx="121">
                  <c:v>-1.0931781592319301</c:v>
                </c:pt>
                <c:pt idx="122">
                  <c:v>1.46048990888343</c:v>
                </c:pt>
                <c:pt idx="123">
                  <c:v>-9.0316243205786808</c:v>
                </c:pt>
                <c:pt idx="124">
                  <c:v>2.7112441783100798</c:v>
                </c:pt>
                <c:pt idx="125">
                  <c:v>7.4195447018434297</c:v>
                </c:pt>
                <c:pt idx="126">
                  <c:v>2.8040414419566302</c:v>
                </c:pt>
                <c:pt idx="127">
                  <c:v>3.70564770102881</c:v>
                </c:pt>
                <c:pt idx="128">
                  <c:v>-2.7142645893296602</c:v>
                </c:pt>
                <c:pt idx="129">
                  <c:v>-3.1795946322156401</c:v>
                </c:pt>
                <c:pt idx="130">
                  <c:v>-1.54679343554905</c:v>
                </c:pt>
                <c:pt idx="131">
                  <c:v>-4.8304079699494302</c:v>
                </c:pt>
                <c:pt idx="132">
                  <c:v>11.748816126762501</c:v>
                </c:pt>
                <c:pt idx="133">
                  <c:v>1.90556425328321</c:v>
                </c:pt>
                <c:pt idx="134">
                  <c:v>1.79966912243461</c:v>
                </c:pt>
                <c:pt idx="135">
                  <c:v>3.2359002872828602</c:v>
                </c:pt>
                <c:pt idx="136">
                  <c:v>-26.3168797377358</c:v>
                </c:pt>
                <c:pt idx="137">
                  <c:v>8.3676742170127802</c:v>
                </c:pt>
              </c:numCache>
            </c:numRef>
          </c:val>
          <c:smooth val="0"/>
          <c:extLst>
            <c:ext xmlns:c16="http://schemas.microsoft.com/office/drawing/2014/chart" uri="{C3380CC4-5D6E-409C-BE32-E72D297353CC}">
              <c16:uniqueId val="{00000001-6D22-4467-8EDF-76BAF87931E0}"/>
            </c:ext>
          </c:extLst>
        </c:ser>
        <c:dLbls>
          <c:showLegendKey val="0"/>
          <c:showVal val="0"/>
          <c:showCatName val="0"/>
          <c:showSerName val="0"/>
          <c:showPercent val="0"/>
          <c:showBubbleSize val="0"/>
        </c:dLbls>
        <c:marker val="1"/>
        <c:smooth val="0"/>
        <c:axId val="1397011231"/>
        <c:axId val="1559513599"/>
      </c:lineChart>
      <c:dateAx>
        <c:axId val="18579577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956879"/>
        <c:crosses val="autoZero"/>
        <c:auto val="1"/>
        <c:lblOffset val="100"/>
        <c:baseTimeUnit val="months"/>
      </c:dateAx>
      <c:valAx>
        <c:axId val="1857956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Diversification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957711"/>
        <c:crosses val="autoZero"/>
        <c:crossBetween val="between"/>
      </c:valAx>
      <c:valAx>
        <c:axId val="15595135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Returns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011231"/>
        <c:crosses val="max"/>
        <c:crossBetween val="between"/>
      </c:valAx>
      <c:dateAx>
        <c:axId val="1397011231"/>
        <c:scaling>
          <c:orientation val="minMax"/>
        </c:scaling>
        <c:delete val="1"/>
        <c:axPos val="b"/>
        <c:numFmt formatCode="m/d/yyyy" sourceLinked="1"/>
        <c:majorTickMark val="out"/>
        <c:minorTickMark val="none"/>
        <c:tickLblPos val="nextTo"/>
        <c:crossAx val="1559513599"/>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E" sz="1800" b="1" i="0" baseline="0">
                <a:effectLst/>
              </a:rPr>
              <a:t>World Equity Diversification Index</a:t>
            </a:r>
            <a:endParaRPr lang="en-IE">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E"/>
              <a:t>and World Equity Risk</a:t>
            </a:r>
          </a:p>
        </c:rich>
      </c:tx>
      <c:overlay val="0"/>
    </c:title>
    <c:autoTitleDeleted val="0"/>
    <c:plotArea>
      <c:layout/>
      <c:lineChart>
        <c:grouping val="standard"/>
        <c:varyColors val="0"/>
        <c:ser>
          <c:idx val="0"/>
          <c:order val="0"/>
          <c:tx>
            <c:strRef>
              <c:f>Equity_StdDev!$B$1</c:f>
              <c:strCache>
                <c:ptCount val="1"/>
                <c:pt idx="0">
                  <c:v>World Equity Diversification Index</c:v>
                </c:pt>
              </c:strCache>
            </c:strRef>
          </c:tx>
          <c:marker>
            <c:symbol val="none"/>
          </c:marker>
          <c:cat>
            <c:numRef>
              <c:f>Equity_StdDev!$A$2:$A$139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Equity_StdDev!$B$2:$B$139</c:f>
              <c:numCache>
                <c:formatCode>General</c:formatCode>
                <c:ptCount val="138"/>
                <c:pt idx="0">
                  <c:v>23.893329652690056</c:v>
                </c:pt>
                <c:pt idx="1">
                  <c:v>20.693438196770469</c:v>
                </c:pt>
                <c:pt idx="2">
                  <c:v>25.299867964908156</c:v>
                </c:pt>
                <c:pt idx="3">
                  <c:v>20.442587777445979</c:v>
                </c:pt>
                <c:pt idx="4">
                  <c:v>24.833585566314305</c:v>
                </c:pt>
                <c:pt idx="5">
                  <c:v>24.170882145933824</c:v>
                </c:pt>
                <c:pt idx="6">
                  <c:v>18.407919308736254</c:v>
                </c:pt>
                <c:pt idx="7">
                  <c:v>57.470637042215955</c:v>
                </c:pt>
                <c:pt idx="8">
                  <c:v>36.714182653007178</c:v>
                </c:pt>
                <c:pt idx="9">
                  <c:v>28.23231915676832</c:v>
                </c:pt>
                <c:pt idx="10">
                  <c:v>36.093949607712936</c:v>
                </c:pt>
                <c:pt idx="11">
                  <c:v>26.577649935967095</c:v>
                </c:pt>
                <c:pt idx="12">
                  <c:v>29.08558065451524</c:v>
                </c:pt>
                <c:pt idx="13">
                  <c:v>38.714841390713566</c:v>
                </c:pt>
                <c:pt idx="14">
                  <c:v>38.805785184445213</c:v>
                </c:pt>
                <c:pt idx="15">
                  <c:v>40.898173219831854</c:v>
                </c:pt>
                <c:pt idx="16">
                  <c:v>30.808916740423157</c:v>
                </c:pt>
                <c:pt idx="17">
                  <c:v>20.237489094176997</c:v>
                </c:pt>
                <c:pt idx="18">
                  <c:v>36.663683925813679</c:v>
                </c:pt>
                <c:pt idx="19">
                  <c:v>35.112728429733032</c:v>
                </c:pt>
                <c:pt idx="20">
                  <c:v>41.90968328031343</c:v>
                </c:pt>
                <c:pt idx="21">
                  <c:v>39.104845619623624</c:v>
                </c:pt>
                <c:pt idx="22">
                  <c:v>47.61001682933</c:v>
                </c:pt>
                <c:pt idx="23">
                  <c:v>23.664388326755965</c:v>
                </c:pt>
                <c:pt idx="24">
                  <c:v>34.185947101361229</c:v>
                </c:pt>
                <c:pt idx="25">
                  <c:v>27.548054109817372</c:v>
                </c:pt>
                <c:pt idx="26">
                  <c:v>31.667624780991773</c:v>
                </c:pt>
                <c:pt idx="27">
                  <c:v>23.8384643986758</c:v>
                </c:pt>
                <c:pt idx="28">
                  <c:v>22.3302770107152</c:v>
                </c:pt>
                <c:pt idx="29">
                  <c:v>22.201081804117486</c:v>
                </c:pt>
                <c:pt idx="30">
                  <c:v>25.762781087959347</c:v>
                </c:pt>
                <c:pt idx="31">
                  <c:v>21.45479686790156</c:v>
                </c:pt>
                <c:pt idx="32">
                  <c:v>28.103663322532451</c:v>
                </c:pt>
                <c:pt idx="33">
                  <c:v>24.490993938004895</c:v>
                </c:pt>
                <c:pt idx="34">
                  <c:v>21.848231946870211</c:v>
                </c:pt>
                <c:pt idx="35">
                  <c:v>25.341846211996284</c:v>
                </c:pt>
                <c:pt idx="36">
                  <c:v>26.804670839800298</c:v>
                </c:pt>
                <c:pt idx="37">
                  <c:v>28.8264628496614</c:v>
                </c:pt>
                <c:pt idx="38">
                  <c:v>23.080810256739785</c:v>
                </c:pt>
                <c:pt idx="39">
                  <c:v>17.490235680914839</c:v>
                </c:pt>
                <c:pt idx="40">
                  <c:v>21.246290710786965</c:v>
                </c:pt>
                <c:pt idx="41">
                  <c:v>11.23814884970882</c:v>
                </c:pt>
                <c:pt idx="42">
                  <c:v>24.989416458513666</c:v>
                </c:pt>
                <c:pt idx="43">
                  <c:v>21.745928144876736</c:v>
                </c:pt>
                <c:pt idx="44">
                  <c:v>18.201763421686771</c:v>
                </c:pt>
                <c:pt idx="45">
                  <c:v>22.804662137739083</c:v>
                </c:pt>
                <c:pt idx="46">
                  <c:v>26.121640265656449</c:v>
                </c:pt>
                <c:pt idx="47">
                  <c:v>38.958079543068386</c:v>
                </c:pt>
                <c:pt idx="48">
                  <c:v>31.641427887398301</c:v>
                </c:pt>
                <c:pt idx="49">
                  <c:v>29.543721332339246</c:v>
                </c:pt>
                <c:pt idx="50">
                  <c:v>36.446385050798838</c:v>
                </c:pt>
                <c:pt idx="51">
                  <c:v>30.214537116349373</c:v>
                </c:pt>
                <c:pt idx="52">
                  <c:v>26.747473107827442</c:v>
                </c:pt>
                <c:pt idx="53">
                  <c:v>18.856975144700787</c:v>
                </c:pt>
                <c:pt idx="54">
                  <c:v>22.929670751570498</c:v>
                </c:pt>
                <c:pt idx="55">
                  <c:v>22.005978097399183</c:v>
                </c:pt>
                <c:pt idx="56">
                  <c:v>24.800785838881488</c:v>
                </c:pt>
                <c:pt idx="57">
                  <c:v>34.435859868293903</c:v>
                </c:pt>
                <c:pt idx="58">
                  <c:v>24.675380713081626</c:v>
                </c:pt>
                <c:pt idx="59">
                  <c:v>29.964735561196427</c:v>
                </c:pt>
                <c:pt idx="60">
                  <c:v>29.640340314291723</c:v>
                </c:pt>
                <c:pt idx="61">
                  <c:v>24.565357101884004</c:v>
                </c:pt>
                <c:pt idx="62">
                  <c:v>34.021426476731484</c:v>
                </c:pt>
                <c:pt idx="63">
                  <c:v>24.361254738572384</c:v>
                </c:pt>
                <c:pt idx="64">
                  <c:v>21.6383616293659</c:v>
                </c:pt>
                <c:pt idx="65">
                  <c:v>22.818658845699964</c:v>
                </c:pt>
                <c:pt idx="66">
                  <c:v>33.688671688791715</c:v>
                </c:pt>
                <c:pt idx="67">
                  <c:v>23.8530453202095</c:v>
                </c:pt>
                <c:pt idx="68">
                  <c:v>27.887876611647094</c:v>
                </c:pt>
                <c:pt idx="69">
                  <c:v>27.985688962689686</c:v>
                </c:pt>
                <c:pt idx="70">
                  <c:v>22.853891717252274</c:v>
                </c:pt>
                <c:pt idx="71">
                  <c:v>25.923055320723385</c:v>
                </c:pt>
                <c:pt idx="72">
                  <c:v>30.86902210093324</c:v>
                </c:pt>
                <c:pt idx="73">
                  <c:v>35.958248736276943</c:v>
                </c:pt>
                <c:pt idx="74">
                  <c:v>27.200250540315512</c:v>
                </c:pt>
                <c:pt idx="75">
                  <c:v>29.48940020931531</c:v>
                </c:pt>
                <c:pt idx="76">
                  <c:v>30.110976039017668</c:v>
                </c:pt>
                <c:pt idx="77">
                  <c:v>27.983873906273239</c:v>
                </c:pt>
                <c:pt idx="78">
                  <c:v>28.887786700645613</c:v>
                </c:pt>
                <c:pt idx="79">
                  <c:v>29.436164579084441</c:v>
                </c:pt>
                <c:pt idx="80">
                  <c:v>28.925093754005971</c:v>
                </c:pt>
                <c:pt idx="81">
                  <c:v>40.483393358981019</c:v>
                </c:pt>
                <c:pt idx="82">
                  <c:v>35.837282337378497</c:v>
                </c:pt>
                <c:pt idx="83">
                  <c:v>27.381717748209546</c:v>
                </c:pt>
                <c:pt idx="84">
                  <c:v>40.14997919248772</c:v>
                </c:pt>
                <c:pt idx="85">
                  <c:v>30.559584725844431</c:v>
                </c:pt>
                <c:pt idx="86">
                  <c:v>45.806392788935327</c:v>
                </c:pt>
                <c:pt idx="87">
                  <c:v>37.581046837935531</c:v>
                </c:pt>
                <c:pt idx="88">
                  <c:v>47.161301123525256</c:v>
                </c:pt>
                <c:pt idx="89">
                  <c:v>32.318437801883761</c:v>
                </c:pt>
                <c:pt idx="90">
                  <c:v>44.6023034029744</c:v>
                </c:pt>
                <c:pt idx="91">
                  <c:v>53.343269317197006</c:v>
                </c:pt>
                <c:pt idx="92">
                  <c:v>43.389541543246359</c:v>
                </c:pt>
                <c:pt idx="93">
                  <c:v>40.222876809457304</c:v>
                </c:pt>
                <c:pt idx="94">
                  <c:v>43.23582039009073</c:v>
                </c:pt>
                <c:pt idx="95">
                  <c:v>40.140890228724899</c:v>
                </c:pt>
                <c:pt idx="96">
                  <c:v>38.793492117835669</c:v>
                </c:pt>
                <c:pt idx="97">
                  <c:v>54.428611561630625</c:v>
                </c:pt>
                <c:pt idx="98">
                  <c:v>44.237150105752896</c:v>
                </c:pt>
                <c:pt idx="99">
                  <c:v>40.018872470504981</c:v>
                </c:pt>
                <c:pt idx="100">
                  <c:v>34.420281576201127</c:v>
                </c:pt>
                <c:pt idx="101">
                  <c:v>41.785156200870745</c:v>
                </c:pt>
                <c:pt idx="102">
                  <c:v>49.36759701948462</c:v>
                </c:pt>
                <c:pt idx="103">
                  <c:v>47.854015111172863</c:v>
                </c:pt>
                <c:pt idx="104">
                  <c:v>39.642083216130132</c:v>
                </c:pt>
                <c:pt idx="105">
                  <c:v>41.185274281662828</c:v>
                </c:pt>
                <c:pt idx="106">
                  <c:v>42.641780448485243</c:v>
                </c:pt>
                <c:pt idx="107">
                  <c:v>26.593547909710676</c:v>
                </c:pt>
                <c:pt idx="108">
                  <c:v>30.491563571655728</c:v>
                </c:pt>
                <c:pt idx="109">
                  <c:v>32.598147018524706</c:v>
                </c:pt>
                <c:pt idx="110">
                  <c:v>33.658102755132042</c:v>
                </c:pt>
                <c:pt idx="111">
                  <c:v>27.579969805970499</c:v>
                </c:pt>
                <c:pt idx="112">
                  <c:v>31.968227935994758</c:v>
                </c:pt>
                <c:pt idx="113">
                  <c:v>19.446290549359986</c:v>
                </c:pt>
                <c:pt idx="114">
                  <c:v>23.936251442435619</c:v>
                </c:pt>
                <c:pt idx="115">
                  <c:v>34.193177747691813</c:v>
                </c:pt>
                <c:pt idx="116">
                  <c:v>31.522973426490765</c:v>
                </c:pt>
                <c:pt idx="117">
                  <c:v>36.279215397492486</c:v>
                </c:pt>
                <c:pt idx="118">
                  <c:v>42.881692543868709</c:v>
                </c:pt>
                <c:pt idx="119">
                  <c:v>32.58009540610049</c:v>
                </c:pt>
                <c:pt idx="120">
                  <c:v>45.802608980943859</c:v>
                </c:pt>
                <c:pt idx="121">
                  <c:v>46.18565397700246</c:v>
                </c:pt>
                <c:pt idx="122">
                  <c:v>32.756913993544543</c:v>
                </c:pt>
                <c:pt idx="123">
                  <c:v>31.098718993397874</c:v>
                </c:pt>
                <c:pt idx="124">
                  <c:v>33.922179008235958</c:v>
                </c:pt>
                <c:pt idx="125">
                  <c:v>28.082330646533261</c:v>
                </c:pt>
                <c:pt idx="126">
                  <c:v>25.664635157989974</c:v>
                </c:pt>
                <c:pt idx="127">
                  <c:v>18.798669760794603</c:v>
                </c:pt>
                <c:pt idx="128">
                  <c:v>37.318551883168183</c:v>
                </c:pt>
                <c:pt idx="129">
                  <c:v>29.34249363655168</c:v>
                </c:pt>
                <c:pt idx="130">
                  <c:v>30.999316556798824</c:v>
                </c:pt>
                <c:pt idx="131">
                  <c:v>32.363953814964418</c:v>
                </c:pt>
                <c:pt idx="132">
                  <c:v>29.057376900454575</c:v>
                </c:pt>
                <c:pt idx="133">
                  <c:v>26.413214326091701</c:v>
                </c:pt>
                <c:pt idx="134">
                  <c:v>27.308969364307771</c:v>
                </c:pt>
                <c:pt idx="135">
                  <c:v>23.344215790024556</c:v>
                </c:pt>
                <c:pt idx="136">
                  <c:v>64.565191479540545</c:v>
                </c:pt>
                <c:pt idx="137">
                  <c:v>42.174122449848369</c:v>
                </c:pt>
              </c:numCache>
            </c:numRef>
          </c:val>
          <c:smooth val="0"/>
          <c:extLst>
            <c:ext xmlns:c16="http://schemas.microsoft.com/office/drawing/2014/chart" uri="{C3380CC4-5D6E-409C-BE32-E72D297353CC}">
              <c16:uniqueId val="{00000000-4161-4219-973B-F548DF35CCA4}"/>
            </c:ext>
          </c:extLst>
        </c:ser>
        <c:dLbls>
          <c:showLegendKey val="0"/>
          <c:showVal val="0"/>
          <c:showCatName val="0"/>
          <c:showSerName val="0"/>
          <c:showPercent val="0"/>
          <c:showBubbleSize val="0"/>
        </c:dLbls>
        <c:marker val="1"/>
        <c:smooth val="0"/>
        <c:axId val="174721664"/>
        <c:axId val="174727552"/>
      </c:lineChart>
      <c:lineChart>
        <c:grouping val="standard"/>
        <c:varyColors val="0"/>
        <c:ser>
          <c:idx val="1"/>
          <c:order val="1"/>
          <c:tx>
            <c:strRef>
              <c:f>Equity_StdDev!$D$1</c:f>
              <c:strCache>
                <c:ptCount val="1"/>
                <c:pt idx="0">
                  <c:v>World Equity Risk (Standard Deviation)</c:v>
                </c:pt>
              </c:strCache>
            </c:strRef>
          </c:tx>
          <c:marker>
            <c:symbol val="none"/>
          </c:marker>
          <c:cat>
            <c:numRef>
              <c:f>Equity_StdDev!$A$2:$A$139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Equity_StdDev!$D$2:$D$139</c:f>
              <c:numCache>
                <c:formatCode>General</c:formatCode>
                <c:ptCount val="138"/>
                <c:pt idx="0">
                  <c:v>1.5435355137295215</c:v>
                </c:pt>
                <c:pt idx="1">
                  <c:v>1.530816980033598</c:v>
                </c:pt>
                <c:pt idx="2">
                  <c:v>1.374914763044861</c:v>
                </c:pt>
                <c:pt idx="3">
                  <c:v>1.2119673818543235</c:v>
                </c:pt>
                <c:pt idx="4">
                  <c:v>1.3889507955735991</c:v>
                </c:pt>
                <c:pt idx="5">
                  <c:v>1.4291447945644262</c:v>
                </c:pt>
                <c:pt idx="6">
                  <c:v>1.4877801816859133</c:v>
                </c:pt>
                <c:pt idx="7">
                  <c:v>3.1140608272208912</c:v>
                </c:pt>
                <c:pt idx="8">
                  <c:v>1.7161257382586039</c:v>
                </c:pt>
                <c:pt idx="9">
                  <c:v>1.2267133306668643</c:v>
                </c:pt>
                <c:pt idx="10">
                  <c:v>1.1666279338749237</c:v>
                </c:pt>
                <c:pt idx="11">
                  <c:v>1.2728630389060929</c:v>
                </c:pt>
                <c:pt idx="12">
                  <c:v>1.2040399906605566</c:v>
                </c:pt>
                <c:pt idx="13">
                  <c:v>1.4370870259782376</c:v>
                </c:pt>
                <c:pt idx="14">
                  <c:v>1.4289850494879281</c:v>
                </c:pt>
                <c:pt idx="15">
                  <c:v>1.9632058128039749</c:v>
                </c:pt>
                <c:pt idx="16">
                  <c:v>1.7620707666569206</c:v>
                </c:pt>
                <c:pt idx="17">
                  <c:v>1.6115120195823125</c:v>
                </c:pt>
                <c:pt idx="18">
                  <c:v>2.0001664222921915</c:v>
                </c:pt>
                <c:pt idx="19">
                  <c:v>1.7320920120692325</c:v>
                </c:pt>
                <c:pt idx="20">
                  <c:v>1.9234058691217253</c:v>
                </c:pt>
                <c:pt idx="21">
                  <c:v>1.507160949189206</c:v>
                </c:pt>
                <c:pt idx="22">
                  <c:v>1.7503308387478729</c:v>
                </c:pt>
                <c:pt idx="23">
                  <c:v>1.4275589027223623</c:v>
                </c:pt>
                <c:pt idx="24">
                  <c:v>1.5414916182987897</c:v>
                </c:pt>
                <c:pt idx="25">
                  <c:v>1.4485304313319631</c:v>
                </c:pt>
                <c:pt idx="26">
                  <c:v>1.7742423704345898</c:v>
                </c:pt>
                <c:pt idx="27">
                  <c:v>1.7744865145228688</c:v>
                </c:pt>
                <c:pt idx="28">
                  <c:v>1.5437673484891545</c:v>
                </c:pt>
                <c:pt idx="29">
                  <c:v>1.5291606696385429</c:v>
                </c:pt>
                <c:pt idx="30">
                  <c:v>1.4800761759372754</c:v>
                </c:pt>
                <c:pt idx="31">
                  <c:v>1.3848443324989601</c:v>
                </c:pt>
                <c:pt idx="32">
                  <c:v>1.8930629674018387</c:v>
                </c:pt>
                <c:pt idx="33">
                  <c:v>1.554739713540424</c:v>
                </c:pt>
                <c:pt idx="34">
                  <c:v>1.3164415742798299</c:v>
                </c:pt>
                <c:pt idx="35">
                  <c:v>1.2304752008504338</c:v>
                </c:pt>
                <c:pt idx="36">
                  <c:v>1.4778866690283128</c:v>
                </c:pt>
                <c:pt idx="37">
                  <c:v>1.2151189242599403</c:v>
                </c:pt>
                <c:pt idx="38">
                  <c:v>0.95719268668496071</c:v>
                </c:pt>
                <c:pt idx="39">
                  <c:v>1.1433764391431249</c:v>
                </c:pt>
                <c:pt idx="40">
                  <c:v>1.0589974596740876</c:v>
                </c:pt>
                <c:pt idx="41">
                  <c:v>0.99752927636636013</c:v>
                </c:pt>
                <c:pt idx="42">
                  <c:v>1.010816923076143</c:v>
                </c:pt>
                <c:pt idx="43">
                  <c:v>1.0161985808363838</c:v>
                </c:pt>
                <c:pt idx="44">
                  <c:v>1.2580804584357661</c:v>
                </c:pt>
                <c:pt idx="45">
                  <c:v>1.256518356872427</c:v>
                </c:pt>
                <c:pt idx="46">
                  <c:v>1.4224320388398204</c:v>
                </c:pt>
                <c:pt idx="47">
                  <c:v>2.0455959152413854</c:v>
                </c:pt>
                <c:pt idx="48">
                  <c:v>1.7914280887955818</c:v>
                </c:pt>
                <c:pt idx="49">
                  <c:v>1.7111835535790167</c:v>
                </c:pt>
                <c:pt idx="50">
                  <c:v>2.1908345810565422</c:v>
                </c:pt>
                <c:pt idx="51">
                  <c:v>2.0014595854157831</c:v>
                </c:pt>
                <c:pt idx="52">
                  <c:v>1.9344822056913309</c:v>
                </c:pt>
                <c:pt idx="53">
                  <c:v>1.5764482187918878</c:v>
                </c:pt>
                <c:pt idx="54">
                  <c:v>1.4417739110489884</c:v>
                </c:pt>
                <c:pt idx="55">
                  <c:v>1.4517647857852134</c:v>
                </c:pt>
                <c:pt idx="56">
                  <c:v>1.7259330221715479</c:v>
                </c:pt>
                <c:pt idx="57">
                  <c:v>1.613752116454243</c:v>
                </c:pt>
                <c:pt idx="58">
                  <c:v>1.2722010945588855</c:v>
                </c:pt>
                <c:pt idx="59">
                  <c:v>1.44865500484132</c:v>
                </c:pt>
                <c:pt idx="60">
                  <c:v>2.0193534021774515</c:v>
                </c:pt>
                <c:pt idx="61">
                  <c:v>1.3587843766006478</c:v>
                </c:pt>
                <c:pt idx="62">
                  <c:v>1.5301074618213284</c:v>
                </c:pt>
                <c:pt idx="63">
                  <c:v>1.3778051029794134</c:v>
                </c:pt>
                <c:pt idx="64">
                  <c:v>1.4048605585793406</c:v>
                </c:pt>
                <c:pt idx="65">
                  <c:v>1.2881370210745189</c:v>
                </c:pt>
                <c:pt idx="66">
                  <c:v>1.485932213317541</c:v>
                </c:pt>
                <c:pt idx="67">
                  <c:v>1.348103031219986</c:v>
                </c:pt>
                <c:pt idx="68">
                  <c:v>1.3352729714101981</c:v>
                </c:pt>
                <c:pt idx="69">
                  <c:v>1.2687409150600237</c:v>
                </c:pt>
                <c:pt idx="70">
                  <c:v>1.1117569918650727</c:v>
                </c:pt>
                <c:pt idx="71">
                  <c:v>1.2074111247067414</c:v>
                </c:pt>
                <c:pt idx="72">
                  <c:v>1.4010719474531019</c:v>
                </c:pt>
                <c:pt idx="73">
                  <c:v>1.4220489886887773</c:v>
                </c:pt>
                <c:pt idx="74">
                  <c:v>0.93428210513962984</c:v>
                </c:pt>
                <c:pt idx="75">
                  <c:v>1.0737852152420031</c:v>
                </c:pt>
                <c:pt idx="76">
                  <c:v>1.2777692600178885</c:v>
                </c:pt>
                <c:pt idx="77">
                  <c:v>1.1958314051131274</c:v>
                </c:pt>
                <c:pt idx="78">
                  <c:v>1.1730036430953543</c:v>
                </c:pt>
                <c:pt idx="79">
                  <c:v>1.1937127135542112</c:v>
                </c:pt>
                <c:pt idx="80">
                  <c:v>1.3908436401930897</c:v>
                </c:pt>
                <c:pt idx="81">
                  <c:v>3.5651346867726184</c:v>
                </c:pt>
                <c:pt idx="82">
                  <c:v>1.1991922434194986</c:v>
                </c:pt>
                <c:pt idx="83">
                  <c:v>1.0871734030060187</c:v>
                </c:pt>
                <c:pt idx="84">
                  <c:v>1.3318482884195291</c:v>
                </c:pt>
                <c:pt idx="85">
                  <c:v>1.1393085688581526</c:v>
                </c:pt>
                <c:pt idx="86">
                  <c:v>1.4176972141433937</c:v>
                </c:pt>
                <c:pt idx="87">
                  <c:v>1.3687992619906737</c:v>
                </c:pt>
                <c:pt idx="88">
                  <c:v>1.9309501714188284</c:v>
                </c:pt>
                <c:pt idx="89">
                  <c:v>1.3054293749974846</c:v>
                </c:pt>
                <c:pt idx="90">
                  <c:v>2.0549486637237306</c:v>
                </c:pt>
                <c:pt idx="91">
                  <c:v>3.9190597579261013</c:v>
                </c:pt>
                <c:pt idx="92">
                  <c:v>2.4996781702551085</c:v>
                </c:pt>
                <c:pt idx="93">
                  <c:v>2.1200236539121802</c:v>
                </c:pt>
                <c:pt idx="94">
                  <c:v>1.6070516461359707</c:v>
                </c:pt>
                <c:pt idx="95">
                  <c:v>1.5294586056959385</c:v>
                </c:pt>
                <c:pt idx="96">
                  <c:v>1.410347899144166</c:v>
                </c:pt>
                <c:pt idx="97">
                  <c:v>1.76139188069247</c:v>
                </c:pt>
                <c:pt idx="98">
                  <c:v>1.1484714718656357</c:v>
                </c:pt>
                <c:pt idx="99">
                  <c:v>1.150412597130358</c:v>
                </c:pt>
                <c:pt idx="100">
                  <c:v>1.3262315518493057</c:v>
                </c:pt>
                <c:pt idx="101">
                  <c:v>1.1953089203834473</c:v>
                </c:pt>
                <c:pt idx="102">
                  <c:v>1.819102412993431</c:v>
                </c:pt>
                <c:pt idx="103">
                  <c:v>1.682240539614275</c:v>
                </c:pt>
                <c:pt idx="104">
                  <c:v>1.2469347466158698</c:v>
                </c:pt>
                <c:pt idx="105">
                  <c:v>1.3613992022415418</c:v>
                </c:pt>
                <c:pt idx="106">
                  <c:v>1.1780919700572248</c:v>
                </c:pt>
                <c:pt idx="107">
                  <c:v>0.96486616016962512</c:v>
                </c:pt>
                <c:pt idx="108">
                  <c:v>1.0379420480695605</c:v>
                </c:pt>
                <c:pt idx="109">
                  <c:v>1.1546440452059183</c:v>
                </c:pt>
                <c:pt idx="110">
                  <c:v>1.2202747176702233</c:v>
                </c:pt>
                <c:pt idx="111">
                  <c:v>0.91850337183985298</c:v>
                </c:pt>
                <c:pt idx="112">
                  <c:v>1.0973236771445645</c:v>
                </c:pt>
                <c:pt idx="113">
                  <c:v>0.96098403773724317</c:v>
                </c:pt>
                <c:pt idx="114">
                  <c:v>0.82443081421484499</c:v>
                </c:pt>
                <c:pt idx="115">
                  <c:v>1.2113716250630286</c:v>
                </c:pt>
                <c:pt idx="116">
                  <c:v>1.2151204328076739</c:v>
                </c:pt>
                <c:pt idx="117">
                  <c:v>1.1286071300026921</c:v>
                </c:pt>
                <c:pt idx="118">
                  <c:v>1.314556629044509</c:v>
                </c:pt>
                <c:pt idx="119">
                  <c:v>1.1815177292510444</c:v>
                </c:pt>
                <c:pt idx="120">
                  <c:v>1.7968829559781525</c:v>
                </c:pt>
                <c:pt idx="121">
                  <c:v>1.4741857178000606</c:v>
                </c:pt>
                <c:pt idx="122">
                  <c:v>0.98004361660565187</c:v>
                </c:pt>
                <c:pt idx="123">
                  <c:v>1.0666152934612136</c:v>
                </c:pt>
                <c:pt idx="124">
                  <c:v>0.90223012384544543</c:v>
                </c:pt>
                <c:pt idx="125">
                  <c:v>1.0400740205729531</c:v>
                </c:pt>
                <c:pt idx="126">
                  <c:v>0.81839024761421797</c:v>
                </c:pt>
                <c:pt idx="127">
                  <c:v>0.87984276806639949</c:v>
                </c:pt>
                <c:pt idx="128">
                  <c:v>1.2466262891188997</c:v>
                </c:pt>
                <c:pt idx="129">
                  <c:v>1.0669515917745549</c:v>
                </c:pt>
                <c:pt idx="130">
                  <c:v>1.3849607404750126</c:v>
                </c:pt>
                <c:pt idx="131">
                  <c:v>1.2944217789757428</c:v>
                </c:pt>
                <c:pt idx="132">
                  <c:v>1.0450053691337269</c:v>
                </c:pt>
                <c:pt idx="133">
                  <c:v>1.0067481109862009</c:v>
                </c:pt>
                <c:pt idx="134">
                  <c:v>1.038443931817713</c:v>
                </c:pt>
                <c:pt idx="135">
                  <c:v>1.2252390123273602</c:v>
                </c:pt>
                <c:pt idx="136">
                  <c:v>2.5970456067562604</c:v>
                </c:pt>
                <c:pt idx="137">
                  <c:v>1.8404851031195577</c:v>
                </c:pt>
              </c:numCache>
            </c:numRef>
          </c:val>
          <c:smooth val="0"/>
          <c:extLst>
            <c:ext xmlns:c16="http://schemas.microsoft.com/office/drawing/2014/chart" uri="{C3380CC4-5D6E-409C-BE32-E72D297353CC}">
              <c16:uniqueId val="{00000001-4161-4219-973B-F548DF35CCA4}"/>
            </c:ext>
          </c:extLst>
        </c:ser>
        <c:dLbls>
          <c:showLegendKey val="0"/>
          <c:showVal val="0"/>
          <c:showCatName val="0"/>
          <c:showSerName val="0"/>
          <c:showPercent val="0"/>
          <c:showBubbleSize val="0"/>
        </c:dLbls>
        <c:marker val="1"/>
        <c:smooth val="0"/>
        <c:axId val="174735744"/>
        <c:axId val="174729472"/>
      </c:lineChart>
      <c:dateAx>
        <c:axId val="174721664"/>
        <c:scaling>
          <c:orientation val="minMax"/>
          <c:max val="44013"/>
        </c:scaling>
        <c:delete val="0"/>
        <c:axPos val="b"/>
        <c:numFmt formatCode="m/d/yyyy;@" sourceLinked="1"/>
        <c:majorTickMark val="out"/>
        <c:minorTickMark val="none"/>
        <c:tickLblPos val="nextTo"/>
        <c:crossAx val="174727552"/>
        <c:crosses val="autoZero"/>
        <c:auto val="1"/>
        <c:lblOffset val="100"/>
        <c:baseTimeUnit val="months"/>
      </c:dateAx>
      <c:valAx>
        <c:axId val="174727552"/>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721664"/>
        <c:crosses val="autoZero"/>
        <c:crossBetween val="between"/>
      </c:valAx>
      <c:valAx>
        <c:axId val="174729472"/>
        <c:scaling>
          <c:orientation val="minMax"/>
        </c:scaling>
        <c:delete val="0"/>
        <c:axPos val="r"/>
        <c:title>
          <c:tx>
            <c:rich>
              <a:bodyPr rot="-5400000" vert="horz"/>
              <a:lstStyle/>
              <a:p>
                <a:pPr>
                  <a:defRPr/>
                </a:pPr>
                <a:r>
                  <a:rPr lang="en-IE"/>
                  <a:t>Risk</a:t>
                </a:r>
              </a:p>
            </c:rich>
          </c:tx>
          <c:overlay val="0"/>
        </c:title>
        <c:numFmt formatCode="General" sourceLinked="1"/>
        <c:majorTickMark val="out"/>
        <c:minorTickMark val="none"/>
        <c:tickLblPos val="nextTo"/>
        <c:crossAx val="174735744"/>
        <c:crosses val="max"/>
        <c:crossBetween val="between"/>
      </c:valAx>
      <c:dateAx>
        <c:axId val="174735744"/>
        <c:scaling>
          <c:orientation val="minMax"/>
        </c:scaling>
        <c:delete val="1"/>
        <c:axPos val="b"/>
        <c:numFmt formatCode="m/d/yyyy;@" sourceLinked="1"/>
        <c:majorTickMark val="out"/>
        <c:minorTickMark val="none"/>
        <c:tickLblPos val="nextTo"/>
        <c:crossAx val="174729472"/>
        <c:crosses val="autoZero"/>
        <c:auto val="1"/>
        <c:lblOffset val="100"/>
        <c:baseTimeUnit val="months"/>
      </c:dateAx>
    </c:plotArea>
    <c:legend>
      <c:legendPos val="r"/>
      <c:overlay val="0"/>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IE" sz="1800" b="1" i="0" baseline="0">
                <a:effectLst/>
              </a:rPr>
              <a:t>World Bond Diversification Index and World Bond Risk</a:t>
            </a:r>
            <a:endParaRPr lang="en-IE">
              <a:effectLst/>
            </a:endParaRPr>
          </a:p>
        </c:rich>
      </c:tx>
      <c:overlay val="0"/>
    </c:title>
    <c:autoTitleDeleted val="0"/>
    <c:plotArea>
      <c:layout/>
      <c:lineChart>
        <c:grouping val="standard"/>
        <c:varyColors val="0"/>
        <c:ser>
          <c:idx val="0"/>
          <c:order val="0"/>
          <c:tx>
            <c:strRef>
              <c:f>Bond_StdDev!$B$1</c:f>
              <c:strCache>
                <c:ptCount val="1"/>
                <c:pt idx="0">
                  <c:v>World Bond Diversification Index</c:v>
                </c:pt>
              </c:strCache>
            </c:strRef>
          </c:tx>
          <c:marker>
            <c:symbol val="none"/>
          </c:marker>
          <c:cat>
            <c:numRef>
              <c:f>Bond_StdDev!$A$2:$A$139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Bond_StdDev!$B$2:$B$139</c:f>
              <c:numCache>
                <c:formatCode>General</c:formatCode>
                <c:ptCount val="138"/>
                <c:pt idx="0">
                  <c:v>43.616920048363177</c:v>
                </c:pt>
                <c:pt idx="1">
                  <c:v>45.64609958572629</c:v>
                </c:pt>
                <c:pt idx="2">
                  <c:v>43.545764796040245</c:v>
                </c:pt>
                <c:pt idx="3">
                  <c:v>35.142264853521162</c:v>
                </c:pt>
                <c:pt idx="4">
                  <c:v>50.062413298622978</c:v>
                </c:pt>
                <c:pt idx="5">
                  <c:v>47.027562924683373</c:v>
                </c:pt>
                <c:pt idx="6">
                  <c:v>39.616604180342527</c:v>
                </c:pt>
                <c:pt idx="7">
                  <c:v>46.752148626063438</c:v>
                </c:pt>
                <c:pt idx="8">
                  <c:v>44.333232019620731</c:v>
                </c:pt>
                <c:pt idx="9">
                  <c:v>47.301437764789483</c:v>
                </c:pt>
                <c:pt idx="10">
                  <c:v>61.008065785758149</c:v>
                </c:pt>
                <c:pt idx="11">
                  <c:v>58.601672667444724</c:v>
                </c:pt>
                <c:pt idx="12">
                  <c:v>58.287502675279015</c:v>
                </c:pt>
                <c:pt idx="13">
                  <c:v>67.189927497466428</c:v>
                </c:pt>
                <c:pt idx="14">
                  <c:v>72.807103888059586</c:v>
                </c:pt>
                <c:pt idx="15">
                  <c:v>41.06691085448287</c:v>
                </c:pt>
                <c:pt idx="16">
                  <c:v>47.275243824579938</c:v>
                </c:pt>
                <c:pt idx="17">
                  <c:v>43.851451355412877</c:v>
                </c:pt>
                <c:pt idx="18">
                  <c:v>45.552268769859424</c:v>
                </c:pt>
                <c:pt idx="19">
                  <c:v>48.095041011507398</c:v>
                </c:pt>
                <c:pt idx="20">
                  <c:v>66.324026331983305</c:v>
                </c:pt>
                <c:pt idx="21">
                  <c:v>71.067992974712794</c:v>
                </c:pt>
                <c:pt idx="22">
                  <c:v>69.251296500115245</c:v>
                </c:pt>
                <c:pt idx="23">
                  <c:v>58.376852814608647</c:v>
                </c:pt>
                <c:pt idx="24">
                  <c:v>72.954244955942698</c:v>
                </c:pt>
                <c:pt idx="25">
                  <c:v>55.822297046158575</c:v>
                </c:pt>
                <c:pt idx="26">
                  <c:v>59.442566341186001</c:v>
                </c:pt>
                <c:pt idx="27">
                  <c:v>53.82361005004347</c:v>
                </c:pt>
                <c:pt idx="28">
                  <c:v>55.451157487205307</c:v>
                </c:pt>
                <c:pt idx="29">
                  <c:v>61.649895659958446</c:v>
                </c:pt>
                <c:pt idx="30">
                  <c:v>50.406092888077971</c:v>
                </c:pt>
                <c:pt idx="31">
                  <c:v>48.662723544473181</c:v>
                </c:pt>
                <c:pt idx="32">
                  <c:v>51.07367481913959</c:v>
                </c:pt>
                <c:pt idx="33">
                  <c:v>48.525111208115739</c:v>
                </c:pt>
                <c:pt idx="34">
                  <c:v>53.955928371062825</c:v>
                </c:pt>
                <c:pt idx="35">
                  <c:v>47.397752397151486</c:v>
                </c:pt>
                <c:pt idx="36">
                  <c:v>54.516679353418219</c:v>
                </c:pt>
                <c:pt idx="37">
                  <c:v>62.237573862733676</c:v>
                </c:pt>
                <c:pt idx="38">
                  <c:v>61.58164306214784</c:v>
                </c:pt>
                <c:pt idx="39">
                  <c:v>48.068971440097826</c:v>
                </c:pt>
                <c:pt idx="40">
                  <c:v>49.577076825435228</c:v>
                </c:pt>
                <c:pt idx="41">
                  <c:v>45.102054384691158</c:v>
                </c:pt>
                <c:pt idx="42">
                  <c:v>48.180167867474019</c:v>
                </c:pt>
                <c:pt idx="43">
                  <c:v>46.465696819548832</c:v>
                </c:pt>
                <c:pt idx="44">
                  <c:v>51.612522437190336</c:v>
                </c:pt>
                <c:pt idx="45">
                  <c:v>48.600883993727173</c:v>
                </c:pt>
                <c:pt idx="46">
                  <c:v>60.98145202938732</c:v>
                </c:pt>
                <c:pt idx="47">
                  <c:v>61.371697377308507</c:v>
                </c:pt>
                <c:pt idx="48">
                  <c:v>63.612794314606425</c:v>
                </c:pt>
                <c:pt idx="49">
                  <c:v>53.527564868761445</c:v>
                </c:pt>
                <c:pt idx="50">
                  <c:v>53.943786976848997</c:v>
                </c:pt>
                <c:pt idx="51">
                  <c:v>67.976074435562808</c:v>
                </c:pt>
                <c:pt idx="52">
                  <c:v>59.578947225955048</c:v>
                </c:pt>
                <c:pt idx="53">
                  <c:v>51.997245397143452</c:v>
                </c:pt>
                <c:pt idx="54">
                  <c:v>55.854947190718185</c:v>
                </c:pt>
                <c:pt idx="55">
                  <c:v>57.154995222846907</c:v>
                </c:pt>
                <c:pt idx="56">
                  <c:v>58.504730896872061</c:v>
                </c:pt>
                <c:pt idx="57">
                  <c:v>63.660773100194149</c:v>
                </c:pt>
                <c:pt idx="58">
                  <c:v>70.265608282214203</c:v>
                </c:pt>
                <c:pt idx="59">
                  <c:v>64.895286940812952</c:v>
                </c:pt>
                <c:pt idx="60">
                  <c:v>74.320908174481701</c:v>
                </c:pt>
                <c:pt idx="61">
                  <c:v>66.264992851407101</c:v>
                </c:pt>
                <c:pt idx="62">
                  <c:v>68.608271030354871</c:v>
                </c:pt>
                <c:pt idx="63">
                  <c:v>64.801167071958488</c:v>
                </c:pt>
                <c:pt idx="64">
                  <c:v>63.894503650384607</c:v>
                </c:pt>
                <c:pt idx="65">
                  <c:v>69.962851837263358</c:v>
                </c:pt>
                <c:pt idx="66">
                  <c:v>71.942394272414177</c:v>
                </c:pt>
                <c:pt idx="67">
                  <c:v>66.8506369452722</c:v>
                </c:pt>
                <c:pt idx="68">
                  <c:v>69.11029154001811</c:v>
                </c:pt>
                <c:pt idx="69">
                  <c:v>72.759036497201819</c:v>
                </c:pt>
                <c:pt idx="70">
                  <c:v>70.926118562957996</c:v>
                </c:pt>
                <c:pt idx="71">
                  <c:v>72.285426378264219</c:v>
                </c:pt>
                <c:pt idx="72">
                  <c:v>79.335850622700363</c:v>
                </c:pt>
                <c:pt idx="73">
                  <c:v>80.829333519886902</c:v>
                </c:pt>
                <c:pt idx="74">
                  <c:v>79.780719372074799</c:v>
                </c:pt>
                <c:pt idx="75">
                  <c:v>74.386951157655787</c:v>
                </c:pt>
                <c:pt idx="76">
                  <c:v>75.971375583287937</c:v>
                </c:pt>
                <c:pt idx="77">
                  <c:v>66.662607540250022</c:v>
                </c:pt>
                <c:pt idx="78">
                  <c:v>78.44995541430707</c:v>
                </c:pt>
                <c:pt idx="79">
                  <c:v>69.349610635997948</c:v>
                </c:pt>
                <c:pt idx="80">
                  <c:v>69.307672889771851</c:v>
                </c:pt>
                <c:pt idx="81">
                  <c:v>70.238821801819071</c:v>
                </c:pt>
                <c:pt idx="82">
                  <c:v>73.229548899281468</c:v>
                </c:pt>
                <c:pt idx="83">
                  <c:v>72.568270405599932</c:v>
                </c:pt>
                <c:pt idx="84">
                  <c:v>66.585466394224696</c:v>
                </c:pt>
                <c:pt idx="85">
                  <c:v>66.244236070015404</c:v>
                </c:pt>
                <c:pt idx="86">
                  <c:v>69.879247749263712</c:v>
                </c:pt>
                <c:pt idx="87">
                  <c:v>69.674377179500809</c:v>
                </c:pt>
                <c:pt idx="88">
                  <c:v>61.891273679055999</c:v>
                </c:pt>
                <c:pt idx="89">
                  <c:v>65.488935534152915</c:v>
                </c:pt>
                <c:pt idx="90">
                  <c:v>67.196361863736314</c:v>
                </c:pt>
                <c:pt idx="91">
                  <c:v>59.409224564711572</c:v>
                </c:pt>
                <c:pt idx="92">
                  <c:v>64.085723184302651</c:v>
                </c:pt>
                <c:pt idx="93">
                  <c:v>64.546731480550505</c:v>
                </c:pt>
                <c:pt idx="94">
                  <c:v>63.812879688804983</c:v>
                </c:pt>
                <c:pt idx="95">
                  <c:v>63.926309463424232</c:v>
                </c:pt>
                <c:pt idx="96">
                  <c:v>64.953916787262131</c:v>
                </c:pt>
                <c:pt idx="97">
                  <c:v>60.619314825581796</c:v>
                </c:pt>
                <c:pt idx="98">
                  <c:v>67.419729319019922</c:v>
                </c:pt>
                <c:pt idx="99">
                  <c:v>67.137771873215826</c:v>
                </c:pt>
                <c:pt idx="100">
                  <c:v>55.909840434880351</c:v>
                </c:pt>
                <c:pt idx="101">
                  <c:v>62.906050140302604</c:v>
                </c:pt>
                <c:pt idx="102">
                  <c:v>37.006702724666489</c:v>
                </c:pt>
                <c:pt idx="103">
                  <c:v>54.15561419593827</c:v>
                </c:pt>
                <c:pt idx="104">
                  <c:v>57.754400457673484</c:v>
                </c:pt>
                <c:pt idx="105">
                  <c:v>50.815700485298223</c:v>
                </c:pt>
                <c:pt idx="106">
                  <c:v>54.789205798086449</c:v>
                </c:pt>
                <c:pt idx="107">
                  <c:v>44.730570955384877</c:v>
                </c:pt>
                <c:pt idx="108">
                  <c:v>50.786784036440466</c:v>
                </c:pt>
                <c:pt idx="109">
                  <c:v>63.456809771362565</c:v>
                </c:pt>
                <c:pt idx="110">
                  <c:v>62.890591726866809</c:v>
                </c:pt>
                <c:pt idx="111">
                  <c:v>59.794771500336097</c:v>
                </c:pt>
                <c:pt idx="112">
                  <c:v>53.978710807747142</c:v>
                </c:pt>
                <c:pt idx="113">
                  <c:v>50.140750554336087</c:v>
                </c:pt>
                <c:pt idx="114">
                  <c:v>52.228018359595815</c:v>
                </c:pt>
                <c:pt idx="115">
                  <c:v>58.36016963290497</c:v>
                </c:pt>
                <c:pt idx="116">
                  <c:v>50.540032564097494</c:v>
                </c:pt>
                <c:pt idx="117">
                  <c:v>63.271148134076206</c:v>
                </c:pt>
                <c:pt idx="118">
                  <c:v>66.798287594281021</c:v>
                </c:pt>
                <c:pt idx="119">
                  <c:v>64.319795935168145</c:v>
                </c:pt>
                <c:pt idx="120">
                  <c:v>70.673105372191912</c:v>
                </c:pt>
                <c:pt idx="121">
                  <c:v>69.188734260440654</c:v>
                </c:pt>
                <c:pt idx="122">
                  <c:v>63.782492793700129</c:v>
                </c:pt>
                <c:pt idx="123">
                  <c:v>69.072179553533076</c:v>
                </c:pt>
                <c:pt idx="124">
                  <c:v>69.446672858772686</c:v>
                </c:pt>
                <c:pt idx="125">
                  <c:v>60.21583905282273</c:v>
                </c:pt>
                <c:pt idx="126">
                  <c:v>62.328409789554627</c:v>
                </c:pt>
                <c:pt idx="127">
                  <c:v>52.910505173384927</c:v>
                </c:pt>
                <c:pt idx="128">
                  <c:v>53.839607484254806</c:v>
                </c:pt>
                <c:pt idx="129">
                  <c:v>55.452446257096902</c:v>
                </c:pt>
                <c:pt idx="130">
                  <c:v>54.035561732527171</c:v>
                </c:pt>
                <c:pt idx="131">
                  <c:v>41.170460473043377</c:v>
                </c:pt>
                <c:pt idx="132">
                  <c:v>35.63072412695093</c:v>
                </c:pt>
                <c:pt idx="133">
                  <c:v>44.87275593914498</c:v>
                </c:pt>
                <c:pt idx="134">
                  <c:v>48.110429687897906</c:v>
                </c:pt>
                <c:pt idx="135">
                  <c:v>56.419183258377103</c:v>
                </c:pt>
                <c:pt idx="136">
                  <c:v>77.756277253951652</c:v>
                </c:pt>
                <c:pt idx="137">
                  <c:v>46.902736695654454</c:v>
                </c:pt>
              </c:numCache>
            </c:numRef>
          </c:val>
          <c:smooth val="0"/>
          <c:extLst>
            <c:ext xmlns:c16="http://schemas.microsoft.com/office/drawing/2014/chart" uri="{C3380CC4-5D6E-409C-BE32-E72D297353CC}">
              <c16:uniqueId val="{00000000-F741-46AB-AEA2-DDC82927BC6F}"/>
            </c:ext>
          </c:extLst>
        </c:ser>
        <c:dLbls>
          <c:showLegendKey val="0"/>
          <c:showVal val="0"/>
          <c:showCatName val="0"/>
          <c:showSerName val="0"/>
          <c:showPercent val="0"/>
          <c:showBubbleSize val="0"/>
        </c:dLbls>
        <c:marker val="1"/>
        <c:smooth val="0"/>
        <c:axId val="174783872"/>
        <c:axId val="174851200"/>
      </c:lineChart>
      <c:lineChart>
        <c:grouping val="standard"/>
        <c:varyColors val="0"/>
        <c:ser>
          <c:idx val="1"/>
          <c:order val="1"/>
          <c:tx>
            <c:strRef>
              <c:f>Bond_StdDev!$C$1</c:f>
              <c:strCache>
                <c:ptCount val="1"/>
                <c:pt idx="0">
                  <c:v>World Bond Risk (Standard Deviation)</c:v>
                </c:pt>
              </c:strCache>
            </c:strRef>
          </c:tx>
          <c:marker>
            <c:symbol val="none"/>
          </c:marker>
          <c:cat>
            <c:numRef>
              <c:f>Bond_StdDev!$A$2:$A$139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Bond_StdDev!$C$2:$C$139</c:f>
              <c:numCache>
                <c:formatCode>General</c:formatCode>
                <c:ptCount val="138"/>
                <c:pt idx="0">
                  <c:v>0.9398901140067577</c:v>
                </c:pt>
                <c:pt idx="1">
                  <c:v>0.94661861970594974</c:v>
                </c:pt>
                <c:pt idx="2">
                  <c:v>0.78365902717667857</c:v>
                </c:pt>
                <c:pt idx="3">
                  <c:v>0.6647810280168478</c:v>
                </c:pt>
                <c:pt idx="4">
                  <c:v>0.79698514151142641</c:v>
                </c:pt>
                <c:pt idx="5">
                  <c:v>0.86510446945548547</c:v>
                </c:pt>
                <c:pt idx="6">
                  <c:v>0.75365667361689992</c:v>
                </c:pt>
                <c:pt idx="7">
                  <c:v>1.0455588404645615</c:v>
                </c:pt>
                <c:pt idx="8">
                  <c:v>0.76564382933567232</c:v>
                </c:pt>
                <c:pt idx="9">
                  <c:v>0.62288235878216969</c:v>
                </c:pt>
                <c:pt idx="10">
                  <c:v>0.70352743433582254</c:v>
                </c:pt>
                <c:pt idx="11">
                  <c:v>0.64385875701153961</c:v>
                </c:pt>
                <c:pt idx="12">
                  <c:v>0.63374878928504652</c:v>
                </c:pt>
                <c:pt idx="13">
                  <c:v>0.81034915678696617</c:v>
                </c:pt>
                <c:pt idx="14">
                  <c:v>0.83651699853194483</c:v>
                </c:pt>
                <c:pt idx="15">
                  <c:v>0.64472226716369352</c:v>
                </c:pt>
                <c:pt idx="16">
                  <c:v>0.83242983976009777</c:v>
                </c:pt>
                <c:pt idx="17">
                  <c:v>0.61321111438768638</c:v>
                </c:pt>
                <c:pt idx="18">
                  <c:v>0.68005999114487869</c:v>
                </c:pt>
                <c:pt idx="19">
                  <c:v>0.725204679342209</c:v>
                </c:pt>
                <c:pt idx="20">
                  <c:v>0.83841293904807457</c:v>
                </c:pt>
                <c:pt idx="21">
                  <c:v>0.88864429829037983</c:v>
                </c:pt>
                <c:pt idx="22">
                  <c:v>0.80174901211927452</c:v>
                </c:pt>
                <c:pt idx="23">
                  <c:v>0.72698628653103892</c:v>
                </c:pt>
                <c:pt idx="24">
                  <c:v>0.85262994186494423</c:v>
                </c:pt>
                <c:pt idx="25">
                  <c:v>0.62230778321233182</c:v>
                </c:pt>
                <c:pt idx="26">
                  <c:v>1.0761808236466828</c:v>
                </c:pt>
                <c:pt idx="27">
                  <c:v>0.94453711352607927</c:v>
                </c:pt>
                <c:pt idx="28">
                  <c:v>0.87619256798483736</c:v>
                </c:pt>
                <c:pt idx="29">
                  <c:v>0.81692103229061508</c:v>
                </c:pt>
                <c:pt idx="30">
                  <c:v>0.82498049191656142</c:v>
                </c:pt>
                <c:pt idx="31">
                  <c:v>0.57765334684355651</c:v>
                </c:pt>
                <c:pt idx="32">
                  <c:v>0.75131143363977559</c:v>
                </c:pt>
                <c:pt idx="33">
                  <c:v>0.85302211083298984</c:v>
                </c:pt>
                <c:pt idx="34">
                  <c:v>0.83934010512001256</c:v>
                </c:pt>
                <c:pt idx="35">
                  <c:v>0.5923996054853502</c:v>
                </c:pt>
                <c:pt idx="36">
                  <c:v>0.77972071393910047</c:v>
                </c:pt>
                <c:pt idx="37">
                  <c:v>0.89261120528471205</c:v>
                </c:pt>
                <c:pt idx="38">
                  <c:v>0.69465673179683884</c:v>
                </c:pt>
                <c:pt idx="39">
                  <c:v>0.54659891307717734</c:v>
                </c:pt>
                <c:pt idx="40">
                  <c:v>0.62416044219486144</c:v>
                </c:pt>
                <c:pt idx="41">
                  <c:v>0.46751502760404484</c:v>
                </c:pt>
                <c:pt idx="42">
                  <c:v>0.45009954441145217</c:v>
                </c:pt>
                <c:pt idx="43">
                  <c:v>0.51730410028341722</c:v>
                </c:pt>
                <c:pt idx="44">
                  <c:v>0.6103967496729098</c:v>
                </c:pt>
                <c:pt idx="45">
                  <c:v>0.57667838518323122</c:v>
                </c:pt>
                <c:pt idx="46">
                  <c:v>0.67849493349264367</c:v>
                </c:pt>
                <c:pt idx="47">
                  <c:v>0.67640172415717437</c:v>
                </c:pt>
                <c:pt idx="48">
                  <c:v>0.59020526583397925</c:v>
                </c:pt>
                <c:pt idx="49">
                  <c:v>0.54679193326318876</c:v>
                </c:pt>
                <c:pt idx="50">
                  <c:v>0.80600850145041802</c:v>
                </c:pt>
                <c:pt idx="51">
                  <c:v>0.92936627493359447</c:v>
                </c:pt>
                <c:pt idx="52">
                  <c:v>0.70923945207633288</c:v>
                </c:pt>
                <c:pt idx="53">
                  <c:v>0.64871305485733666</c:v>
                </c:pt>
                <c:pt idx="54">
                  <c:v>0.73930010709801341</c:v>
                </c:pt>
                <c:pt idx="55">
                  <c:v>0.67420520937832351</c:v>
                </c:pt>
                <c:pt idx="56">
                  <c:v>0.77569332277752256</c:v>
                </c:pt>
                <c:pt idx="57">
                  <c:v>0.88721692142184161</c:v>
                </c:pt>
                <c:pt idx="58">
                  <c:v>0.81256612917356608</c:v>
                </c:pt>
                <c:pt idx="59">
                  <c:v>0.76609451324286471</c:v>
                </c:pt>
                <c:pt idx="60">
                  <c:v>0.85872479135606139</c:v>
                </c:pt>
                <c:pt idx="61">
                  <c:v>0.77912308110329886</c:v>
                </c:pt>
                <c:pt idx="62">
                  <c:v>0.83331643806254019</c:v>
                </c:pt>
                <c:pt idx="63">
                  <c:v>0.85684543657082701</c:v>
                </c:pt>
                <c:pt idx="64">
                  <c:v>0.6692428828021445</c:v>
                </c:pt>
                <c:pt idx="65">
                  <c:v>0.68087249705480213</c:v>
                </c:pt>
                <c:pt idx="66">
                  <c:v>0.8620896940329057</c:v>
                </c:pt>
                <c:pt idx="67">
                  <c:v>0.63380952154646675</c:v>
                </c:pt>
                <c:pt idx="68">
                  <c:v>0.8034387052751758</c:v>
                </c:pt>
                <c:pt idx="69">
                  <c:v>0.92854730546209296</c:v>
                </c:pt>
                <c:pt idx="70">
                  <c:v>0.85427093352095662</c:v>
                </c:pt>
                <c:pt idx="71">
                  <c:v>0.81944760414956486</c:v>
                </c:pt>
                <c:pt idx="72">
                  <c:v>0.98789539252218017</c:v>
                </c:pt>
                <c:pt idx="73">
                  <c:v>0.90734727928402625</c:v>
                </c:pt>
                <c:pt idx="74">
                  <c:v>0.77193918419068552</c:v>
                </c:pt>
                <c:pt idx="75">
                  <c:v>0.68784216818368105</c:v>
                </c:pt>
                <c:pt idx="76">
                  <c:v>0.74222123750455382</c:v>
                </c:pt>
                <c:pt idx="77">
                  <c:v>0.63592465744873405</c:v>
                </c:pt>
                <c:pt idx="78">
                  <c:v>0.67951962261972532</c:v>
                </c:pt>
                <c:pt idx="79">
                  <c:v>0.7011633192291602</c:v>
                </c:pt>
                <c:pt idx="80">
                  <c:v>0.63585108208253083</c:v>
                </c:pt>
                <c:pt idx="81">
                  <c:v>0.73326329761821063</c:v>
                </c:pt>
                <c:pt idx="82">
                  <c:v>0.6083277083068479</c:v>
                </c:pt>
                <c:pt idx="83">
                  <c:v>0.55423427533848513</c:v>
                </c:pt>
                <c:pt idx="84">
                  <c:v>0.50127537225056695</c:v>
                </c:pt>
                <c:pt idx="85">
                  <c:v>0.43067623013719436</c:v>
                </c:pt>
                <c:pt idx="86">
                  <c:v>0.58979148610169319</c:v>
                </c:pt>
                <c:pt idx="87">
                  <c:v>0.65369487048854225</c:v>
                </c:pt>
                <c:pt idx="88">
                  <c:v>0.77673140986648648</c:v>
                </c:pt>
                <c:pt idx="89">
                  <c:v>0.78705515865596032</c:v>
                </c:pt>
                <c:pt idx="90">
                  <c:v>0.87492693623726792</c:v>
                </c:pt>
                <c:pt idx="91">
                  <c:v>1.721281070627072</c:v>
                </c:pt>
                <c:pt idx="92">
                  <c:v>1.4713464690199078</c:v>
                </c:pt>
                <c:pt idx="93">
                  <c:v>0.94426703490717512</c:v>
                </c:pt>
                <c:pt idx="94">
                  <c:v>0.75787585646507172</c:v>
                </c:pt>
                <c:pt idx="95">
                  <c:v>0.71904876028590903</c:v>
                </c:pt>
                <c:pt idx="96">
                  <c:v>0.71174827219568815</c:v>
                </c:pt>
                <c:pt idx="97">
                  <c:v>1.1270948560802123</c:v>
                </c:pt>
                <c:pt idx="98">
                  <c:v>0.79433194305689614</c:v>
                </c:pt>
                <c:pt idx="99">
                  <c:v>0.94186059903468666</c:v>
                </c:pt>
                <c:pt idx="100">
                  <c:v>0.75608088550137054</c:v>
                </c:pt>
                <c:pt idx="101">
                  <c:v>0.8144131144250194</c:v>
                </c:pt>
                <c:pt idx="102">
                  <c:v>1.1621291488104293</c:v>
                </c:pt>
                <c:pt idx="103">
                  <c:v>1.1287737657631314</c:v>
                </c:pt>
                <c:pt idx="104">
                  <c:v>1.0033463457696221</c:v>
                </c:pt>
                <c:pt idx="105">
                  <c:v>0.90523693913480163</c:v>
                </c:pt>
                <c:pt idx="106">
                  <c:v>0.81812995801902133</c:v>
                </c:pt>
                <c:pt idx="107">
                  <c:v>0.59137679760639328</c:v>
                </c:pt>
                <c:pt idx="108">
                  <c:v>0.65986558683462071</c:v>
                </c:pt>
                <c:pt idx="109">
                  <c:v>0.94609337556226214</c:v>
                </c:pt>
                <c:pt idx="110">
                  <c:v>0.83484789328139875</c:v>
                </c:pt>
                <c:pt idx="111">
                  <c:v>0.62599906000799665</c:v>
                </c:pt>
                <c:pt idx="112">
                  <c:v>0.55805548930156101</c:v>
                </c:pt>
                <c:pt idx="113">
                  <c:v>0.48190202484750083</c:v>
                </c:pt>
                <c:pt idx="114">
                  <c:v>0.45691959608981447</c:v>
                </c:pt>
                <c:pt idx="115">
                  <c:v>0.67571480250850258</c:v>
                </c:pt>
                <c:pt idx="116">
                  <c:v>0.89971794329749577</c:v>
                </c:pt>
                <c:pt idx="117">
                  <c:v>0.96788683827410371</c:v>
                </c:pt>
                <c:pt idx="118">
                  <c:v>0.99961519067716664</c:v>
                </c:pt>
                <c:pt idx="119">
                  <c:v>0.73315772424898951</c:v>
                </c:pt>
                <c:pt idx="120">
                  <c:v>0.8368487416583158</c:v>
                </c:pt>
                <c:pt idx="121">
                  <c:v>0.7863965727351232</c:v>
                </c:pt>
                <c:pt idx="122">
                  <c:v>0.64731679524585961</c:v>
                </c:pt>
                <c:pt idx="123">
                  <c:v>0.84690099438568511</c:v>
                </c:pt>
                <c:pt idx="124">
                  <c:v>0.76038683964514153</c:v>
                </c:pt>
                <c:pt idx="125">
                  <c:v>0.55337579574933993</c:v>
                </c:pt>
                <c:pt idx="126">
                  <c:v>0.55917987146346393</c:v>
                </c:pt>
                <c:pt idx="127">
                  <c:v>0.51321578042975513</c:v>
                </c:pt>
                <c:pt idx="128">
                  <c:v>0.53971920247502347</c:v>
                </c:pt>
                <c:pt idx="129">
                  <c:v>0.58626031213415208</c:v>
                </c:pt>
                <c:pt idx="130">
                  <c:v>0.5056708103889398</c:v>
                </c:pt>
                <c:pt idx="131">
                  <c:v>0.51320695875057498</c:v>
                </c:pt>
                <c:pt idx="132">
                  <c:v>0.43077758677925909</c:v>
                </c:pt>
                <c:pt idx="133">
                  <c:v>0.44796115984267282</c:v>
                </c:pt>
                <c:pt idx="134">
                  <c:v>0.50673756710696749</c:v>
                </c:pt>
                <c:pt idx="135">
                  <c:v>0.43371922527058371</c:v>
                </c:pt>
                <c:pt idx="136">
                  <c:v>1.1914246147269527</c:v>
                </c:pt>
                <c:pt idx="137">
                  <c:v>0.76222302855864632</c:v>
                </c:pt>
              </c:numCache>
            </c:numRef>
          </c:val>
          <c:smooth val="0"/>
          <c:extLst>
            <c:ext xmlns:c16="http://schemas.microsoft.com/office/drawing/2014/chart" uri="{C3380CC4-5D6E-409C-BE32-E72D297353CC}">
              <c16:uniqueId val="{00000001-F741-46AB-AEA2-DDC82927BC6F}"/>
            </c:ext>
          </c:extLst>
        </c:ser>
        <c:dLbls>
          <c:showLegendKey val="0"/>
          <c:showVal val="0"/>
          <c:showCatName val="0"/>
          <c:showSerName val="0"/>
          <c:showPercent val="0"/>
          <c:showBubbleSize val="0"/>
        </c:dLbls>
        <c:marker val="1"/>
        <c:smooth val="0"/>
        <c:axId val="174867584"/>
        <c:axId val="174853120"/>
      </c:lineChart>
      <c:dateAx>
        <c:axId val="174783872"/>
        <c:scaling>
          <c:orientation val="minMax"/>
        </c:scaling>
        <c:delete val="0"/>
        <c:axPos val="b"/>
        <c:numFmt formatCode="m/d/yyyy;@" sourceLinked="1"/>
        <c:majorTickMark val="out"/>
        <c:minorTickMark val="none"/>
        <c:tickLblPos val="nextTo"/>
        <c:crossAx val="174851200"/>
        <c:crosses val="autoZero"/>
        <c:auto val="1"/>
        <c:lblOffset val="100"/>
        <c:baseTimeUnit val="months"/>
      </c:dateAx>
      <c:valAx>
        <c:axId val="174851200"/>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783872"/>
        <c:crosses val="autoZero"/>
        <c:crossBetween val="between"/>
      </c:valAx>
      <c:valAx>
        <c:axId val="174853120"/>
        <c:scaling>
          <c:orientation val="minMax"/>
        </c:scaling>
        <c:delete val="0"/>
        <c:axPos val="r"/>
        <c:title>
          <c:tx>
            <c:rich>
              <a:bodyPr rot="-5400000" vert="horz"/>
              <a:lstStyle/>
              <a:p>
                <a:pPr>
                  <a:defRPr/>
                </a:pPr>
                <a:r>
                  <a:rPr lang="en-IE"/>
                  <a:t>Risk</a:t>
                </a:r>
              </a:p>
            </c:rich>
          </c:tx>
          <c:overlay val="0"/>
        </c:title>
        <c:numFmt formatCode="General" sourceLinked="1"/>
        <c:majorTickMark val="out"/>
        <c:minorTickMark val="none"/>
        <c:tickLblPos val="nextTo"/>
        <c:crossAx val="174867584"/>
        <c:crosses val="max"/>
        <c:crossBetween val="between"/>
      </c:valAx>
      <c:dateAx>
        <c:axId val="174867584"/>
        <c:scaling>
          <c:orientation val="minMax"/>
        </c:scaling>
        <c:delete val="1"/>
        <c:axPos val="b"/>
        <c:numFmt formatCode="m/d/yyyy;@" sourceLinked="1"/>
        <c:majorTickMark val="out"/>
        <c:minorTickMark val="none"/>
        <c:tickLblPos val="nextTo"/>
        <c:crossAx val="174853120"/>
        <c:crosses val="autoZero"/>
        <c:auto val="1"/>
        <c:lblOffset val="100"/>
        <c:baseTimeUnit val="months"/>
      </c:dateAx>
    </c:plotArea>
    <c:legend>
      <c:legendPos val="r"/>
      <c:overlay val="0"/>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IE" sz="1800" b="1" i="0" baseline="0">
                <a:effectLst/>
              </a:rPr>
              <a:t>World Real Estate  Diversification Index and World Real Estate Risk</a:t>
            </a:r>
            <a:endParaRPr lang="en-IE">
              <a:effectLst/>
            </a:endParaRPr>
          </a:p>
        </c:rich>
      </c:tx>
      <c:overlay val="0"/>
    </c:title>
    <c:autoTitleDeleted val="0"/>
    <c:plotArea>
      <c:layout/>
      <c:lineChart>
        <c:grouping val="standard"/>
        <c:varyColors val="0"/>
        <c:ser>
          <c:idx val="0"/>
          <c:order val="0"/>
          <c:tx>
            <c:strRef>
              <c:f>REIT_StdDev!$B$1</c:f>
              <c:strCache>
                <c:ptCount val="1"/>
                <c:pt idx="0">
                  <c:v>World Real Estate Diversification Index</c:v>
                </c:pt>
              </c:strCache>
            </c:strRef>
          </c:tx>
          <c:marker>
            <c:symbol val="none"/>
          </c:marker>
          <c:cat>
            <c:numRef>
              <c:f>REIT_StdDev!$A$2:$A$139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REIT_StdDev!$B$2:$B$139</c:f>
              <c:numCache>
                <c:formatCode>General</c:formatCode>
                <c:ptCount val="138"/>
                <c:pt idx="0">
                  <c:v>28.992594585901049</c:v>
                </c:pt>
                <c:pt idx="1">
                  <c:v>21.4059362137255</c:v>
                </c:pt>
                <c:pt idx="2">
                  <c:v>25.383640950711893</c:v>
                </c:pt>
                <c:pt idx="3">
                  <c:v>8.1311089488032611</c:v>
                </c:pt>
                <c:pt idx="4">
                  <c:v>22.892445592533761</c:v>
                </c:pt>
                <c:pt idx="5">
                  <c:v>20.747977672240054</c:v>
                </c:pt>
                <c:pt idx="6">
                  <c:v>13.885634692411857</c:v>
                </c:pt>
                <c:pt idx="7">
                  <c:v>60.33792202444068</c:v>
                </c:pt>
                <c:pt idx="8">
                  <c:v>30.280253985309045</c:v>
                </c:pt>
                <c:pt idx="9">
                  <c:v>16.411141901637642</c:v>
                </c:pt>
                <c:pt idx="10">
                  <c:v>36.582779615943323</c:v>
                </c:pt>
                <c:pt idx="11">
                  <c:v>25.724530554913226</c:v>
                </c:pt>
                <c:pt idx="12">
                  <c:v>21.417616046790808</c:v>
                </c:pt>
                <c:pt idx="13">
                  <c:v>35.552138179617906</c:v>
                </c:pt>
                <c:pt idx="14">
                  <c:v>42.758320531316983</c:v>
                </c:pt>
                <c:pt idx="15">
                  <c:v>22.767942714343604</c:v>
                </c:pt>
                <c:pt idx="16">
                  <c:v>23.174591978375712</c:v>
                </c:pt>
                <c:pt idx="17">
                  <c:v>6.9250279980578879</c:v>
                </c:pt>
                <c:pt idx="18">
                  <c:v>26.342474920506397</c:v>
                </c:pt>
                <c:pt idx="19">
                  <c:v>16.006220694585181</c:v>
                </c:pt>
                <c:pt idx="20">
                  <c:v>33.540278863715258</c:v>
                </c:pt>
                <c:pt idx="21">
                  <c:v>33.137498396415751</c:v>
                </c:pt>
                <c:pt idx="22">
                  <c:v>47.236827640682861</c:v>
                </c:pt>
                <c:pt idx="23">
                  <c:v>23.145866111385878</c:v>
                </c:pt>
                <c:pt idx="24">
                  <c:v>41.720294540830416</c:v>
                </c:pt>
                <c:pt idx="25">
                  <c:v>23.270158302436634</c:v>
                </c:pt>
                <c:pt idx="26">
                  <c:v>47.48831611402106</c:v>
                </c:pt>
                <c:pt idx="27">
                  <c:v>26.759312825419578</c:v>
                </c:pt>
                <c:pt idx="28">
                  <c:v>21.835175218239431</c:v>
                </c:pt>
                <c:pt idx="29">
                  <c:v>17.120704088952944</c:v>
                </c:pt>
                <c:pt idx="30">
                  <c:v>21.040245996199953</c:v>
                </c:pt>
                <c:pt idx="31">
                  <c:v>18.989071969562787</c:v>
                </c:pt>
                <c:pt idx="32">
                  <c:v>24.404284607617139</c:v>
                </c:pt>
                <c:pt idx="33">
                  <c:v>17.942837756281776</c:v>
                </c:pt>
                <c:pt idx="34">
                  <c:v>25.366796438492628</c:v>
                </c:pt>
                <c:pt idx="35">
                  <c:v>16.478821470936079</c:v>
                </c:pt>
                <c:pt idx="36">
                  <c:v>15.181575209450187</c:v>
                </c:pt>
                <c:pt idx="37">
                  <c:v>27.642261382852141</c:v>
                </c:pt>
                <c:pt idx="38">
                  <c:v>36.929744122751487</c:v>
                </c:pt>
                <c:pt idx="39">
                  <c:v>27.122532731649464</c:v>
                </c:pt>
                <c:pt idx="40">
                  <c:v>25.317135793034378</c:v>
                </c:pt>
                <c:pt idx="41">
                  <c:v>5.8982016009639118</c:v>
                </c:pt>
                <c:pt idx="42">
                  <c:v>22.200333793663003</c:v>
                </c:pt>
                <c:pt idx="43">
                  <c:v>23.955434606723948</c:v>
                </c:pt>
                <c:pt idx="44">
                  <c:v>15.21170037312268</c:v>
                </c:pt>
                <c:pt idx="45">
                  <c:v>17.638549612982136</c:v>
                </c:pt>
                <c:pt idx="46">
                  <c:v>28.013649197175837</c:v>
                </c:pt>
                <c:pt idx="47">
                  <c:v>32.001405249311453</c:v>
                </c:pt>
                <c:pt idx="48">
                  <c:v>27.871103883259906</c:v>
                </c:pt>
                <c:pt idx="49">
                  <c:v>20.11230983783846</c:v>
                </c:pt>
                <c:pt idx="50">
                  <c:v>22.959802288138174</c:v>
                </c:pt>
                <c:pt idx="51">
                  <c:v>32.203495416990016</c:v>
                </c:pt>
                <c:pt idx="52">
                  <c:v>18.090631125582256</c:v>
                </c:pt>
                <c:pt idx="53">
                  <c:v>16.998334980719772</c:v>
                </c:pt>
                <c:pt idx="54">
                  <c:v>21.845255730605921</c:v>
                </c:pt>
                <c:pt idx="55">
                  <c:v>9.3034065180323449</c:v>
                </c:pt>
                <c:pt idx="56">
                  <c:v>13.235646812019006</c:v>
                </c:pt>
                <c:pt idx="57">
                  <c:v>23.898799311640857</c:v>
                </c:pt>
                <c:pt idx="58">
                  <c:v>26.260810197903133</c:v>
                </c:pt>
                <c:pt idx="59">
                  <c:v>19.705142935976323</c:v>
                </c:pt>
                <c:pt idx="60">
                  <c:v>26.051738850420243</c:v>
                </c:pt>
                <c:pt idx="61">
                  <c:v>27.480458516075799</c:v>
                </c:pt>
                <c:pt idx="62">
                  <c:v>41.250193677180114</c:v>
                </c:pt>
                <c:pt idx="63">
                  <c:v>12.178081036672802</c:v>
                </c:pt>
                <c:pt idx="64">
                  <c:v>19.089372952240371</c:v>
                </c:pt>
                <c:pt idx="65">
                  <c:v>19.512445433844885</c:v>
                </c:pt>
                <c:pt idx="66">
                  <c:v>35.282803189122284</c:v>
                </c:pt>
                <c:pt idx="67">
                  <c:v>18.403759760178986</c:v>
                </c:pt>
                <c:pt idx="68">
                  <c:v>19.284977104728906</c:v>
                </c:pt>
                <c:pt idx="69">
                  <c:v>22.567881324073248</c:v>
                </c:pt>
                <c:pt idx="70">
                  <c:v>29.316375107602333</c:v>
                </c:pt>
                <c:pt idx="71">
                  <c:v>28.228249743265394</c:v>
                </c:pt>
                <c:pt idx="72">
                  <c:v>40.943792092747053</c:v>
                </c:pt>
                <c:pt idx="73">
                  <c:v>43.100299569699715</c:v>
                </c:pt>
                <c:pt idx="74">
                  <c:v>33.379115364064319</c:v>
                </c:pt>
                <c:pt idx="75">
                  <c:v>24.10107482298065</c:v>
                </c:pt>
                <c:pt idx="76">
                  <c:v>27.4737401769261</c:v>
                </c:pt>
                <c:pt idx="77">
                  <c:v>24.084184747294202</c:v>
                </c:pt>
                <c:pt idx="78">
                  <c:v>27.385533001537038</c:v>
                </c:pt>
                <c:pt idx="79">
                  <c:v>24.60569896236818</c:v>
                </c:pt>
                <c:pt idx="80">
                  <c:v>19.195129479955138</c:v>
                </c:pt>
                <c:pt idx="81">
                  <c:v>44.653549133272428</c:v>
                </c:pt>
                <c:pt idx="82">
                  <c:v>26.709167376738911</c:v>
                </c:pt>
                <c:pt idx="83">
                  <c:v>17.53583903722269</c:v>
                </c:pt>
                <c:pt idx="84">
                  <c:v>42.789527775712017</c:v>
                </c:pt>
                <c:pt idx="85">
                  <c:v>29.246794089788423</c:v>
                </c:pt>
                <c:pt idx="86">
                  <c:v>49.741977499017928</c:v>
                </c:pt>
                <c:pt idx="87">
                  <c:v>46.962269427494938</c:v>
                </c:pt>
                <c:pt idx="88">
                  <c:v>51.927603541039289</c:v>
                </c:pt>
                <c:pt idx="89">
                  <c:v>40.858137667331647</c:v>
                </c:pt>
                <c:pt idx="90">
                  <c:v>46.112259532275999</c:v>
                </c:pt>
                <c:pt idx="91">
                  <c:v>55.608088400612075</c:v>
                </c:pt>
                <c:pt idx="92">
                  <c:v>47.076449118992755</c:v>
                </c:pt>
                <c:pt idx="93">
                  <c:v>43.028444670715658</c:v>
                </c:pt>
                <c:pt idx="94">
                  <c:v>41.238173568429197</c:v>
                </c:pt>
                <c:pt idx="95">
                  <c:v>52.382808496046252</c:v>
                </c:pt>
                <c:pt idx="96">
                  <c:v>38.628925047729389</c:v>
                </c:pt>
                <c:pt idx="97">
                  <c:v>61.210443607839679</c:v>
                </c:pt>
                <c:pt idx="98">
                  <c:v>47.658998221071911</c:v>
                </c:pt>
                <c:pt idx="99">
                  <c:v>40.228976862572289</c:v>
                </c:pt>
                <c:pt idx="100">
                  <c:v>42.349051605702861</c:v>
                </c:pt>
                <c:pt idx="101">
                  <c:v>47.595485419275867</c:v>
                </c:pt>
                <c:pt idx="102">
                  <c:v>56.029947329453243</c:v>
                </c:pt>
                <c:pt idx="103">
                  <c:v>58.012210228148099</c:v>
                </c:pt>
                <c:pt idx="104">
                  <c:v>43.173666335684686</c:v>
                </c:pt>
                <c:pt idx="105">
                  <c:v>44.828883121914281</c:v>
                </c:pt>
                <c:pt idx="106">
                  <c:v>38.316155760695672</c:v>
                </c:pt>
                <c:pt idx="107">
                  <c:v>33.131486338088024</c:v>
                </c:pt>
                <c:pt idx="108">
                  <c:v>32.685183715011561</c:v>
                </c:pt>
                <c:pt idx="109">
                  <c:v>41.620169230654298</c:v>
                </c:pt>
                <c:pt idx="110">
                  <c:v>39.004355290301866</c:v>
                </c:pt>
                <c:pt idx="111">
                  <c:v>33.714164997596434</c:v>
                </c:pt>
                <c:pt idx="112">
                  <c:v>33.810073806815176</c:v>
                </c:pt>
                <c:pt idx="113">
                  <c:v>24.889865406618192</c:v>
                </c:pt>
                <c:pt idx="114">
                  <c:v>22.156322915903814</c:v>
                </c:pt>
                <c:pt idx="115">
                  <c:v>36.8728221713761</c:v>
                </c:pt>
                <c:pt idx="116">
                  <c:v>37.740648975234713</c:v>
                </c:pt>
                <c:pt idx="117">
                  <c:v>40.768619241111054</c:v>
                </c:pt>
                <c:pt idx="118">
                  <c:v>41.662976698306444</c:v>
                </c:pt>
                <c:pt idx="119">
                  <c:v>44.006882576898434</c:v>
                </c:pt>
                <c:pt idx="120">
                  <c:v>52.562685047193611</c:v>
                </c:pt>
                <c:pt idx="121">
                  <c:v>62.086973681780812</c:v>
                </c:pt>
                <c:pt idx="122">
                  <c:v>43.552210647229742</c:v>
                </c:pt>
                <c:pt idx="123">
                  <c:v>48.090463337036994</c:v>
                </c:pt>
                <c:pt idx="124">
                  <c:v>41.045397852420081</c:v>
                </c:pt>
                <c:pt idx="125">
                  <c:v>31.060871457254112</c:v>
                </c:pt>
                <c:pt idx="126">
                  <c:v>38.085088598919263</c:v>
                </c:pt>
                <c:pt idx="127">
                  <c:v>25.84598819687638</c:v>
                </c:pt>
                <c:pt idx="128">
                  <c:v>44.396136192359073</c:v>
                </c:pt>
                <c:pt idx="129">
                  <c:v>36.586281558486803</c:v>
                </c:pt>
                <c:pt idx="130">
                  <c:v>39.629045973785061</c:v>
                </c:pt>
                <c:pt idx="131">
                  <c:v>33.318156264001495</c:v>
                </c:pt>
                <c:pt idx="132">
                  <c:v>29.435321416055686</c:v>
                </c:pt>
                <c:pt idx="133">
                  <c:v>30.644712389738611</c:v>
                </c:pt>
                <c:pt idx="134">
                  <c:v>30.449491974257437</c:v>
                </c:pt>
                <c:pt idx="135">
                  <c:v>27.729580270993733</c:v>
                </c:pt>
                <c:pt idx="136">
                  <c:v>71.676287569874759</c:v>
                </c:pt>
                <c:pt idx="137">
                  <c:v>53.574249992312673</c:v>
                </c:pt>
              </c:numCache>
            </c:numRef>
          </c:val>
          <c:smooth val="0"/>
          <c:extLst>
            <c:ext xmlns:c16="http://schemas.microsoft.com/office/drawing/2014/chart" uri="{C3380CC4-5D6E-409C-BE32-E72D297353CC}">
              <c16:uniqueId val="{00000000-2CAE-489D-9DAA-94502564361B}"/>
            </c:ext>
          </c:extLst>
        </c:ser>
        <c:dLbls>
          <c:showLegendKey val="0"/>
          <c:showVal val="0"/>
          <c:showCatName val="0"/>
          <c:showSerName val="0"/>
          <c:showPercent val="0"/>
          <c:showBubbleSize val="0"/>
        </c:dLbls>
        <c:marker val="1"/>
        <c:smooth val="0"/>
        <c:axId val="174952832"/>
        <c:axId val="174954368"/>
      </c:lineChart>
      <c:lineChart>
        <c:grouping val="standard"/>
        <c:varyColors val="0"/>
        <c:ser>
          <c:idx val="1"/>
          <c:order val="1"/>
          <c:tx>
            <c:strRef>
              <c:f>REIT_StdDev!$C$1</c:f>
              <c:strCache>
                <c:ptCount val="1"/>
                <c:pt idx="0">
                  <c:v>World REIT Risk (Standard Deviation)</c:v>
                </c:pt>
              </c:strCache>
            </c:strRef>
          </c:tx>
          <c:marker>
            <c:symbol val="none"/>
          </c:marker>
          <c:cat>
            <c:numRef>
              <c:f>REIT_StdDev!$A$2:$A$139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REIT_StdDev!$C$2:$C$139</c:f>
              <c:numCache>
                <c:formatCode>General</c:formatCode>
                <c:ptCount val="138"/>
                <c:pt idx="0">
                  <c:v>1.40896382856566</c:v>
                </c:pt>
                <c:pt idx="1">
                  <c:v>1.3426344991250752</c:v>
                </c:pt>
                <c:pt idx="2">
                  <c:v>1.3340787908728773</c:v>
                </c:pt>
                <c:pt idx="3">
                  <c:v>1.1808364055278568</c:v>
                </c:pt>
                <c:pt idx="4">
                  <c:v>1.3368470295020596</c:v>
                </c:pt>
                <c:pt idx="5">
                  <c:v>1.3283981548205603</c:v>
                </c:pt>
                <c:pt idx="6">
                  <c:v>1.1671299843752472</c:v>
                </c:pt>
                <c:pt idx="7">
                  <c:v>2.8158022894635151</c:v>
                </c:pt>
                <c:pt idx="8">
                  <c:v>1.2337196772744115</c:v>
                </c:pt>
                <c:pt idx="9">
                  <c:v>1.3532590074190405</c:v>
                </c:pt>
                <c:pt idx="10">
                  <c:v>1.0395052277708949</c:v>
                </c:pt>
                <c:pt idx="11">
                  <c:v>0.90538438744085259</c:v>
                </c:pt>
                <c:pt idx="12">
                  <c:v>1.0394482265760487</c:v>
                </c:pt>
                <c:pt idx="13">
                  <c:v>1.1013055154720497</c:v>
                </c:pt>
                <c:pt idx="14">
                  <c:v>1.0957868676262645</c:v>
                </c:pt>
                <c:pt idx="15">
                  <c:v>1.3478008626666282</c:v>
                </c:pt>
                <c:pt idx="16">
                  <c:v>1.0883583174254265</c:v>
                </c:pt>
                <c:pt idx="17">
                  <c:v>1.184810407658776</c:v>
                </c:pt>
                <c:pt idx="18">
                  <c:v>1.3167529156357609</c:v>
                </c:pt>
                <c:pt idx="19">
                  <c:v>1.379292066149759</c:v>
                </c:pt>
                <c:pt idx="20">
                  <c:v>1.4639219252811653</c:v>
                </c:pt>
                <c:pt idx="21">
                  <c:v>1.6169279097455227</c:v>
                </c:pt>
                <c:pt idx="22">
                  <c:v>1.1367617088265518</c:v>
                </c:pt>
                <c:pt idx="23">
                  <c:v>1.1353924301368865</c:v>
                </c:pt>
                <c:pt idx="24">
                  <c:v>1.1915954059181288</c:v>
                </c:pt>
                <c:pt idx="25">
                  <c:v>1.1787332446896146</c:v>
                </c:pt>
                <c:pt idx="26">
                  <c:v>1.246884087212484</c:v>
                </c:pt>
                <c:pt idx="27">
                  <c:v>1.6061837686912006</c:v>
                </c:pt>
                <c:pt idx="28">
                  <c:v>1.3542047545496509</c:v>
                </c:pt>
                <c:pt idx="29">
                  <c:v>1.2762913291592783</c:v>
                </c:pt>
                <c:pt idx="30">
                  <c:v>1.1995711470358532</c:v>
                </c:pt>
                <c:pt idx="31">
                  <c:v>1.2172952613698165</c:v>
                </c:pt>
                <c:pt idx="32">
                  <c:v>1.4868089411777605</c:v>
                </c:pt>
                <c:pt idx="33">
                  <c:v>1.3677748006186801</c:v>
                </c:pt>
                <c:pt idx="34">
                  <c:v>1.0241693892116401</c:v>
                </c:pt>
                <c:pt idx="35">
                  <c:v>1.0882296616339069</c:v>
                </c:pt>
                <c:pt idx="36">
                  <c:v>1.1015351638789039</c:v>
                </c:pt>
                <c:pt idx="37">
                  <c:v>1.0993602932790607</c:v>
                </c:pt>
                <c:pt idx="38">
                  <c:v>1.1398474714075741</c:v>
                </c:pt>
                <c:pt idx="39">
                  <c:v>1.1319302187081368</c:v>
                </c:pt>
                <c:pt idx="40">
                  <c:v>1.1882050769832242</c:v>
                </c:pt>
                <c:pt idx="41">
                  <c:v>1.197910345909831</c:v>
                </c:pt>
                <c:pt idx="42">
                  <c:v>0.97513282656764355</c:v>
                </c:pt>
                <c:pt idx="43">
                  <c:v>0.79746787951757714</c:v>
                </c:pt>
                <c:pt idx="44">
                  <c:v>1.3731005168684052</c:v>
                </c:pt>
                <c:pt idx="45">
                  <c:v>1.0767501783993239</c:v>
                </c:pt>
                <c:pt idx="46">
                  <c:v>1.2229376885932237</c:v>
                </c:pt>
                <c:pt idx="47">
                  <c:v>1.2441434651094112</c:v>
                </c:pt>
                <c:pt idx="48">
                  <c:v>1.2513465583654233</c:v>
                </c:pt>
                <c:pt idx="49">
                  <c:v>1.42380818192929</c:v>
                </c:pt>
                <c:pt idx="50">
                  <c:v>1.5403325587936769</c:v>
                </c:pt>
                <c:pt idx="51">
                  <c:v>1.30540802297473</c:v>
                </c:pt>
                <c:pt idx="52">
                  <c:v>1.5734574326167532</c:v>
                </c:pt>
                <c:pt idx="53">
                  <c:v>1.9406720994834628</c:v>
                </c:pt>
                <c:pt idx="54">
                  <c:v>1.7202397151221775</c:v>
                </c:pt>
                <c:pt idx="55">
                  <c:v>1.5080802046616522</c:v>
                </c:pt>
                <c:pt idx="56">
                  <c:v>1.7083865344120011</c:v>
                </c:pt>
                <c:pt idx="57">
                  <c:v>1.4999022096572163</c:v>
                </c:pt>
                <c:pt idx="58">
                  <c:v>1.1903803183639139</c:v>
                </c:pt>
                <c:pt idx="59">
                  <c:v>1.4643640484733851</c:v>
                </c:pt>
                <c:pt idx="60">
                  <c:v>1.2560013246214394</c:v>
                </c:pt>
                <c:pt idx="61">
                  <c:v>1.0562492196292252</c:v>
                </c:pt>
                <c:pt idx="62">
                  <c:v>1.4146227153799829</c:v>
                </c:pt>
                <c:pt idx="63">
                  <c:v>1.3774602964420328</c:v>
                </c:pt>
                <c:pt idx="64">
                  <c:v>1.1970261389523045</c:v>
                </c:pt>
                <c:pt idx="65">
                  <c:v>1.1125678030047823</c:v>
                </c:pt>
                <c:pt idx="66">
                  <c:v>1.4295056513056021</c:v>
                </c:pt>
                <c:pt idx="67">
                  <c:v>1.2125510494035048</c:v>
                </c:pt>
                <c:pt idx="68">
                  <c:v>1.1581624390343515</c:v>
                </c:pt>
                <c:pt idx="69">
                  <c:v>1.5604036323850157</c:v>
                </c:pt>
                <c:pt idx="70">
                  <c:v>1.1961904692935117</c:v>
                </c:pt>
                <c:pt idx="71">
                  <c:v>1.3468154199993441</c:v>
                </c:pt>
                <c:pt idx="72">
                  <c:v>1.4886389480290063</c:v>
                </c:pt>
                <c:pt idx="73">
                  <c:v>1.4552549085923783</c:v>
                </c:pt>
                <c:pt idx="74">
                  <c:v>1.2852775883495073</c:v>
                </c:pt>
                <c:pt idx="75">
                  <c:v>1.4277438342118922</c:v>
                </c:pt>
                <c:pt idx="76">
                  <c:v>1.3837579407561149</c:v>
                </c:pt>
                <c:pt idx="77">
                  <c:v>1.3157558943615566</c:v>
                </c:pt>
                <c:pt idx="78">
                  <c:v>1.5129480084934188</c:v>
                </c:pt>
                <c:pt idx="79">
                  <c:v>1.5118381607160141</c:v>
                </c:pt>
                <c:pt idx="80">
                  <c:v>1.5303472259300535</c:v>
                </c:pt>
                <c:pt idx="81">
                  <c:v>1.879274702918702</c:v>
                </c:pt>
                <c:pt idx="82">
                  <c:v>1.365014191590566</c:v>
                </c:pt>
                <c:pt idx="83">
                  <c:v>1.1244340821189027</c:v>
                </c:pt>
                <c:pt idx="84">
                  <c:v>1.5463758588234884</c:v>
                </c:pt>
                <c:pt idx="85">
                  <c:v>1.3081606493979718</c:v>
                </c:pt>
                <c:pt idx="86">
                  <c:v>1.896703566963025</c:v>
                </c:pt>
                <c:pt idx="87">
                  <c:v>1.7747098557532142</c:v>
                </c:pt>
                <c:pt idx="88">
                  <c:v>2.3154298152375818</c:v>
                </c:pt>
                <c:pt idx="89">
                  <c:v>1.4248004721026342</c:v>
                </c:pt>
                <c:pt idx="90">
                  <c:v>2.1734109961547112</c:v>
                </c:pt>
                <c:pt idx="91">
                  <c:v>4.995809054823285</c:v>
                </c:pt>
                <c:pt idx="92">
                  <c:v>3.4752382005629996</c:v>
                </c:pt>
                <c:pt idx="93">
                  <c:v>2.4619939334636496</c:v>
                </c:pt>
                <c:pt idx="94">
                  <c:v>1.8395873144248991</c:v>
                </c:pt>
                <c:pt idx="95">
                  <c:v>1.7786787064216953</c:v>
                </c:pt>
                <c:pt idx="96">
                  <c:v>1.3414589273395539</c:v>
                </c:pt>
                <c:pt idx="97">
                  <c:v>1.9374643254573765</c:v>
                </c:pt>
                <c:pt idx="98">
                  <c:v>1.2924050977251516</c:v>
                </c:pt>
                <c:pt idx="99">
                  <c:v>1.3601731249746061</c:v>
                </c:pt>
                <c:pt idx="100">
                  <c:v>1.3879737289217531</c:v>
                </c:pt>
                <c:pt idx="101">
                  <c:v>1.1915259431849599</c:v>
                </c:pt>
                <c:pt idx="102">
                  <c:v>2.0192975096387347</c:v>
                </c:pt>
                <c:pt idx="103">
                  <c:v>1.997631707108743</c:v>
                </c:pt>
                <c:pt idx="104">
                  <c:v>1.374425786017724</c:v>
                </c:pt>
                <c:pt idx="105">
                  <c:v>1.6706052397035032</c:v>
                </c:pt>
                <c:pt idx="106">
                  <c:v>1.2712595965253621</c:v>
                </c:pt>
                <c:pt idx="107">
                  <c:v>1.0726100187428671</c:v>
                </c:pt>
                <c:pt idx="108">
                  <c:v>1.1713481587337367</c:v>
                </c:pt>
                <c:pt idx="109">
                  <c:v>1.5702298155103247</c:v>
                </c:pt>
                <c:pt idx="110">
                  <c:v>1.3105822842681205</c:v>
                </c:pt>
                <c:pt idx="111">
                  <c:v>1.1601662103791774</c:v>
                </c:pt>
                <c:pt idx="112">
                  <c:v>1.0960055013499397</c:v>
                </c:pt>
                <c:pt idx="113">
                  <c:v>0.93121655124046143</c:v>
                </c:pt>
                <c:pt idx="114">
                  <c:v>0.91436768932064172</c:v>
                </c:pt>
                <c:pt idx="115">
                  <c:v>1.1091929089993129</c:v>
                </c:pt>
                <c:pt idx="116">
                  <c:v>1.3208931035834766</c:v>
                </c:pt>
                <c:pt idx="117">
                  <c:v>1.4428027123726745</c:v>
                </c:pt>
                <c:pt idx="118">
                  <c:v>1.3867863823630171</c:v>
                </c:pt>
                <c:pt idx="119">
                  <c:v>1.523257837029951</c:v>
                </c:pt>
                <c:pt idx="120">
                  <c:v>1.6763118757608018</c:v>
                </c:pt>
                <c:pt idx="121">
                  <c:v>1.5576182143911395</c:v>
                </c:pt>
                <c:pt idx="122">
                  <c:v>1.5400450543879833</c:v>
                </c:pt>
                <c:pt idx="123">
                  <c:v>1.2912935486594264</c:v>
                </c:pt>
                <c:pt idx="124">
                  <c:v>1.8935513865519924</c:v>
                </c:pt>
                <c:pt idx="125">
                  <c:v>1.0538764543417996</c:v>
                </c:pt>
                <c:pt idx="126">
                  <c:v>0.83187151302526208</c:v>
                </c:pt>
                <c:pt idx="127">
                  <c:v>1.0356870975024484</c:v>
                </c:pt>
                <c:pt idx="128">
                  <c:v>1.0248812119467581</c:v>
                </c:pt>
                <c:pt idx="129">
                  <c:v>0.97385127622250633</c:v>
                </c:pt>
                <c:pt idx="130">
                  <c:v>0.99068839211780124</c:v>
                </c:pt>
                <c:pt idx="131">
                  <c:v>1.0957741511824506</c:v>
                </c:pt>
                <c:pt idx="132">
                  <c:v>0.90859997913629709</c:v>
                </c:pt>
                <c:pt idx="133">
                  <c:v>0.96788413920486349</c:v>
                </c:pt>
                <c:pt idx="134">
                  <c:v>0.94473624544878287</c:v>
                </c:pt>
                <c:pt idx="135">
                  <c:v>0.87530298079636026</c:v>
                </c:pt>
                <c:pt idx="136">
                  <c:v>3.2676257492481313</c:v>
                </c:pt>
                <c:pt idx="137">
                  <c:v>2.3683512702233855</c:v>
                </c:pt>
              </c:numCache>
            </c:numRef>
          </c:val>
          <c:smooth val="0"/>
          <c:extLst>
            <c:ext xmlns:c16="http://schemas.microsoft.com/office/drawing/2014/chart" uri="{C3380CC4-5D6E-409C-BE32-E72D297353CC}">
              <c16:uniqueId val="{00000001-2CAE-489D-9DAA-94502564361B}"/>
            </c:ext>
          </c:extLst>
        </c:ser>
        <c:dLbls>
          <c:showLegendKey val="0"/>
          <c:showVal val="0"/>
          <c:showCatName val="0"/>
          <c:showSerName val="0"/>
          <c:showPercent val="0"/>
          <c:showBubbleSize val="0"/>
        </c:dLbls>
        <c:marker val="1"/>
        <c:smooth val="0"/>
        <c:axId val="174962560"/>
        <c:axId val="174960640"/>
      </c:lineChart>
      <c:dateAx>
        <c:axId val="174952832"/>
        <c:scaling>
          <c:orientation val="minMax"/>
        </c:scaling>
        <c:delete val="0"/>
        <c:axPos val="b"/>
        <c:numFmt formatCode="m/d/yyyy;@" sourceLinked="1"/>
        <c:majorTickMark val="out"/>
        <c:minorTickMark val="none"/>
        <c:tickLblPos val="nextTo"/>
        <c:crossAx val="174954368"/>
        <c:crosses val="autoZero"/>
        <c:auto val="1"/>
        <c:lblOffset val="100"/>
        <c:baseTimeUnit val="months"/>
      </c:dateAx>
      <c:valAx>
        <c:axId val="174954368"/>
        <c:scaling>
          <c:orientation val="minMax"/>
          <c:max val="100"/>
          <c:min val="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952832"/>
        <c:crosses val="autoZero"/>
        <c:crossBetween val="between"/>
      </c:valAx>
      <c:valAx>
        <c:axId val="174960640"/>
        <c:scaling>
          <c:orientation val="minMax"/>
        </c:scaling>
        <c:delete val="0"/>
        <c:axPos val="r"/>
        <c:title>
          <c:tx>
            <c:rich>
              <a:bodyPr rot="-5400000" vert="horz"/>
              <a:lstStyle/>
              <a:p>
                <a:pPr>
                  <a:defRPr/>
                </a:pPr>
                <a:r>
                  <a:rPr lang="en-IE"/>
                  <a:t>Risk</a:t>
                </a:r>
              </a:p>
            </c:rich>
          </c:tx>
          <c:overlay val="0"/>
        </c:title>
        <c:numFmt formatCode="General" sourceLinked="1"/>
        <c:majorTickMark val="out"/>
        <c:minorTickMark val="none"/>
        <c:tickLblPos val="nextTo"/>
        <c:crossAx val="174962560"/>
        <c:crosses val="max"/>
        <c:crossBetween val="between"/>
      </c:valAx>
      <c:dateAx>
        <c:axId val="174962560"/>
        <c:scaling>
          <c:orientation val="minMax"/>
        </c:scaling>
        <c:delete val="1"/>
        <c:axPos val="b"/>
        <c:numFmt formatCode="m/d/yyyy;@" sourceLinked="1"/>
        <c:majorTickMark val="out"/>
        <c:minorTickMark val="none"/>
        <c:tickLblPos val="nextTo"/>
        <c:crossAx val="174960640"/>
        <c:crosses val="autoZero"/>
        <c:auto val="1"/>
        <c:lblOffset val="100"/>
        <c:baseTimeUnit val="months"/>
      </c:dateAx>
    </c:plotArea>
    <c:legend>
      <c:legendPos val="r"/>
      <c:overlay val="0"/>
    </c:legend>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World Equity Diversification Index by Cohort</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'cohort-equity'!$B$1</c:f>
              <c:strCache>
                <c:ptCount val="1"/>
                <c:pt idx="0">
                  <c:v>Pre 1974</c:v>
                </c:pt>
              </c:strCache>
            </c:strRef>
          </c:tx>
          <c:spPr>
            <a:ln w="28575" cap="rnd">
              <a:solidFill>
                <a:schemeClr val="accent1"/>
              </a:solidFill>
              <a:round/>
            </a:ln>
            <a:effectLst/>
          </c:spPr>
          <c:marker>
            <c:symbol val="none"/>
          </c:marker>
          <c:cat>
            <c:numRef>
              <c:f>'cohort-equity'!$A$2:$A$139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'cohort-equity'!$B$2:$B$139</c:f>
              <c:numCache>
                <c:formatCode>General</c:formatCode>
                <c:ptCount val="138"/>
                <c:pt idx="0">
                  <c:v>28.567065888078595</c:v>
                </c:pt>
                <c:pt idx="1">
                  <c:v>25.638509643828815</c:v>
                </c:pt>
                <c:pt idx="2">
                  <c:v>29.052190552553782</c:v>
                </c:pt>
                <c:pt idx="3">
                  <c:v>22.624818147294672</c:v>
                </c:pt>
                <c:pt idx="4">
                  <c:v>30.762767558948777</c:v>
                </c:pt>
                <c:pt idx="5">
                  <c:v>31.416478307733648</c:v>
                </c:pt>
                <c:pt idx="6">
                  <c:v>21.968095207057107</c:v>
                </c:pt>
                <c:pt idx="7">
                  <c:v>69.549271699040219</c:v>
                </c:pt>
                <c:pt idx="8">
                  <c:v>40.665078620663216</c:v>
                </c:pt>
                <c:pt idx="9">
                  <c:v>34.634519651672171</c:v>
                </c:pt>
                <c:pt idx="10">
                  <c:v>47.303058454515629</c:v>
                </c:pt>
                <c:pt idx="11">
                  <c:v>37.554443299663987</c:v>
                </c:pt>
                <c:pt idx="12">
                  <c:v>39.552315665966645</c:v>
                </c:pt>
                <c:pt idx="13">
                  <c:v>50.507948560501568</c:v>
                </c:pt>
                <c:pt idx="14">
                  <c:v>53.107630679968423</c:v>
                </c:pt>
                <c:pt idx="15">
                  <c:v>54.652910639719146</c:v>
                </c:pt>
                <c:pt idx="16">
                  <c:v>48.79345326147557</c:v>
                </c:pt>
                <c:pt idx="17">
                  <c:v>30.561962550308536</c:v>
                </c:pt>
                <c:pt idx="18">
                  <c:v>49.62970039952296</c:v>
                </c:pt>
                <c:pt idx="19">
                  <c:v>54.760491459076754</c:v>
                </c:pt>
                <c:pt idx="20">
                  <c:v>64.062024864008023</c:v>
                </c:pt>
                <c:pt idx="21">
                  <c:v>57.425732971360802</c:v>
                </c:pt>
                <c:pt idx="22">
                  <c:v>74.542304661066737</c:v>
                </c:pt>
                <c:pt idx="23">
                  <c:v>41.161813017339377</c:v>
                </c:pt>
                <c:pt idx="24">
                  <c:v>53.117565672486698</c:v>
                </c:pt>
                <c:pt idx="25">
                  <c:v>43.895712998331419</c:v>
                </c:pt>
                <c:pt idx="26">
                  <c:v>50.590710907622579</c:v>
                </c:pt>
                <c:pt idx="27">
                  <c:v>35.288617728339098</c:v>
                </c:pt>
                <c:pt idx="28">
                  <c:v>33.342194375930234</c:v>
                </c:pt>
                <c:pt idx="29">
                  <c:v>39.150491180806277</c:v>
                </c:pt>
                <c:pt idx="30">
                  <c:v>39.362383900696592</c:v>
                </c:pt>
                <c:pt idx="31">
                  <c:v>33.911458955584813</c:v>
                </c:pt>
                <c:pt idx="32">
                  <c:v>45.911138885668599</c:v>
                </c:pt>
                <c:pt idx="33">
                  <c:v>38.999677073791354</c:v>
                </c:pt>
                <c:pt idx="34">
                  <c:v>40.772641261522459</c:v>
                </c:pt>
                <c:pt idx="35">
                  <c:v>43.271808684180975</c:v>
                </c:pt>
                <c:pt idx="36">
                  <c:v>38.496678663588412</c:v>
                </c:pt>
                <c:pt idx="37">
                  <c:v>46.873841314463107</c:v>
                </c:pt>
                <c:pt idx="38">
                  <c:v>42.192810567230588</c:v>
                </c:pt>
                <c:pt idx="39">
                  <c:v>34.495058079425434</c:v>
                </c:pt>
                <c:pt idx="40">
                  <c:v>40.750422543454825</c:v>
                </c:pt>
                <c:pt idx="41">
                  <c:v>26.3309015904596</c:v>
                </c:pt>
                <c:pt idx="42">
                  <c:v>49.090199529508475</c:v>
                </c:pt>
                <c:pt idx="43">
                  <c:v>41.433645054179827</c:v>
                </c:pt>
                <c:pt idx="44">
                  <c:v>36.677299114349196</c:v>
                </c:pt>
                <c:pt idx="45">
                  <c:v>47.234010959657112</c:v>
                </c:pt>
                <c:pt idx="46">
                  <c:v>48.903732471283099</c:v>
                </c:pt>
                <c:pt idx="47">
                  <c:v>64.858930405373485</c:v>
                </c:pt>
                <c:pt idx="48">
                  <c:v>55.344235817878683</c:v>
                </c:pt>
                <c:pt idx="49">
                  <c:v>57.715226024373415</c:v>
                </c:pt>
                <c:pt idx="50">
                  <c:v>60.835378614563062</c:v>
                </c:pt>
                <c:pt idx="51">
                  <c:v>58.50454619190679</c:v>
                </c:pt>
                <c:pt idx="52">
                  <c:v>47.452321945737417</c:v>
                </c:pt>
                <c:pt idx="53">
                  <c:v>41.298192685558291</c:v>
                </c:pt>
                <c:pt idx="54">
                  <c:v>43.384687737785875</c:v>
                </c:pt>
                <c:pt idx="55">
                  <c:v>41.465302338313762</c:v>
                </c:pt>
                <c:pt idx="56">
                  <c:v>46.180299452589402</c:v>
                </c:pt>
                <c:pt idx="57">
                  <c:v>61.537827898620812</c:v>
                </c:pt>
                <c:pt idx="58">
                  <c:v>51.770937225448868</c:v>
                </c:pt>
                <c:pt idx="59">
                  <c:v>56.625105914201001</c:v>
                </c:pt>
                <c:pt idx="60">
                  <c:v>63.879662900304602</c:v>
                </c:pt>
                <c:pt idx="61">
                  <c:v>53.000180198825355</c:v>
                </c:pt>
                <c:pt idx="62">
                  <c:v>69.596630667972363</c:v>
                </c:pt>
                <c:pt idx="63">
                  <c:v>49.443887250667039</c:v>
                </c:pt>
                <c:pt idx="64">
                  <c:v>45.091687731493828</c:v>
                </c:pt>
                <c:pt idx="65">
                  <c:v>48.635504973629743</c:v>
                </c:pt>
                <c:pt idx="66">
                  <c:v>67.040129300155428</c:v>
                </c:pt>
                <c:pt idx="67">
                  <c:v>62.206901108422151</c:v>
                </c:pt>
                <c:pt idx="68">
                  <c:v>56.64202765884454</c:v>
                </c:pt>
                <c:pt idx="69">
                  <c:v>51.399597124208377</c:v>
                </c:pt>
                <c:pt idx="70">
                  <c:v>48.065652456027941</c:v>
                </c:pt>
                <c:pt idx="71">
                  <c:v>54.370369118940651</c:v>
                </c:pt>
                <c:pt idx="72">
                  <c:v>64.194777491885802</c:v>
                </c:pt>
                <c:pt idx="73">
                  <c:v>71.524597687699071</c:v>
                </c:pt>
                <c:pt idx="74">
                  <c:v>57.073418337562231</c:v>
                </c:pt>
                <c:pt idx="75">
                  <c:v>61.233390776025573</c:v>
                </c:pt>
                <c:pt idx="76">
                  <c:v>55.74104824431523</c:v>
                </c:pt>
                <c:pt idx="77">
                  <c:v>59.273509390171107</c:v>
                </c:pt>
                <c:pt idx="78">
                  <c:v>60.746992580951556</c:v>
                </c:pt>
                <c:pt idx="79">
                  <c:v>64.188072690087637</c:v>
                </c:pt>
                <c:pt idx="80">
                  <c:v>64.015697496164776</c:v>
                </c:pt>
                <c:pt idx="81">
                  <c:v>78.491970430417382</c:v>
                </c:pt>
                <c:pt idx="82">
                  <c:v>73.499096817014319</c:v>
                </c:pt>
                <c:pt idx="83">
                  <c:v>55.559842677902637</c:v>
                </c:pt>
                <c:pt idx="84">
                  <c:v>78.090240472722641</c:v>
                </c:pt>
                <c:pt idx="85">
                  <c:v>68.156382683512788</c:v>
                </c:pt>
                <c:pt idx="86">
                  <c:v>82.506916656862373</c:v>
                </c:pt>
                <c:pt idx="87">
                  <c:v>75.139590993243132</c:v>
                </c:pt>
                <c:pt idx="88">
                  <c:v>79.515079771080437</c:v>
                </c:pt>
                <c:pt idx="89">
                  <c:v>62.038028994275493</c:v>
                </c:pt>
                <c:pt idx="90">
                  <c:v>77.060559641563486</c:v>
                </c:pt>
                <c:pt idx="91">
                  <c:v>81.161581190718465</c:v>
                </c:pt>
                <c:pt idx="92">
                  <c:v>74.367099405309304</c:v>
                </c:pt>
                <c:pt idx="93">
                  <c:v>76.028212220220965</c:v>
                </c:pt>
                <c:pt idx="94">
                  <c:v>77.351178675787494</c:v>
                </c:pt>
                <c:pt idx="95">
                  <c:v>80.471201607749919</c:v>
                </c:pt>
                <c:pt idx="96">
                  <c:v>75.237063335477075</c:v>
                </c:pt>
                <c:pt idx="97">
                  <c:v>86.092657673338991</c:v>
                </c:pt>
                <c:pt idx="98">
                  <c:v>78.737329223781288</c:v>
                </c:pt>
                <c:pt idx="99">
                  <c:v>74.895985582657858</c:v>
                </c:pt>
                <c:pt idx="100">
                  <c:v>68.498203541516773</c:v>
                </c:pt>
                <c:pt idx="101">
                  <c:v>78.67134443460661</c:v>
                </c:pt>
                <c:pt idx="102">
                  <c:v>84.401418100231197</c:v>
                </c:pt>
                <c:pt idx="103">
                  <c:v>86.423334844194684</c:v>
                </c:pt>
                <c:pt idx="104">
                  <c:v>74.979887039704181</c:v>
                </c:pt>
                <c:pt idx="105">
                  <c:v>79.019747174756318</c:v>
                </c:pt>
                <c:pt idx="106">
                  <c:v>79.799148773033494</c:v>
                </c:pt>
                <c:pt idx="107">
                  <c:v>62.2488648021979</c:v>
                </c:pt>
                <c:pt idx="108">
                  <c:v>58.405542911884837</c:v>
                </c:pt>
                <c:pt idx="109">
                  <c:v>68.601046777571</c:v>
                </c:pt>
                <c:pt idx="110">
                  <c:v>58.54655534099598</c:v>
                </c:pt>
                <c:pt idx="111">
                  <c:v>60.88960873160071</c:v>
                </c:pt>
                <c:pt idx="112">
                  <c:v>65.544161951622584</c:v>
                </c:pt>
                <c:pt idx="113">
                  <c:v>51.296742452680242</c:v>
                </c:pt>
                <c:pt idx="114">
                  <c:v>58.092736714799187</c:v>
                </c:pt>
                <c:pt idx="115">
                  <c:v>64.373502341426899</c:v>
                </c:pt>
                <c:pt idx="116">
                  <c:v>60.174145536110792</c:v>
                </c:pt>
                <c:pt idx="117">
                  <c:v>64.69973199777165</c:v>
                </c:pt>
                <c:pt idx="118">
                  <c:v>71.36336755721031</c:v>
                </c:pt>
                <c:pt idx="119">
                  <c:v>60.446360581872625</c:v>
                </c:pt>
                <c:pt idx="120">
                  <c:v>77.100599040387777</c:v>
                </c:pt>
                <c:pt idx="121">
                  <c:v>82.112578241086382</c:v>
                </c:pt>
                <c:pt idx="122">
                  <c:v>65.186167197719271</c:v>
                </c:pt>
                <c:pt idx="123">
                  <c:v>53.873142995711497</c:v>
                </c:pt>
                <c:pt idx="124">
                  <c:v>62.020791322389535</c:v>
                </c:pt>
                <c:pt idx="125">
                  <c:v>55.711116348942724</c:v>
                </c:pt>
                <c:pt idx="126">
                  <c:v>51.072734575946868</c:v>
                </c:pt>
                <c:pt idx="127">
                  <c:v>42.920923468243956</c:v>
                </c:pt>
                <c:pt idx="128">
                  <c:v>68.026456597031441</c:v>
                </c:pt>
                <c:pt idx="129">
                  <c:v>59.944701137529592</c:v>
                </c:pt>
                <c:pt idx="130">
                  <c:v>57.835445788003213</c:v>
                </c:pt>
                <c:pt idx="131">
                  <c:v>65.713939060360389</c:v>
                </c:pt>
                <c:pt idx="132">
                  <c:v>65.919333715513503</c:v>
                </c:pt>
                <c:pt idx="133">
                  <c:v>63.17158251008145</c:v>
                </c:pt>
                <c:pt idx="134">
                  <c:v>64.317002985067347</c:v>
                </c:pt>
                <c:pt idx="135">
                  <c:v>58.899165637039843</c:v>
                </c:pt>
                <c:pt idx="136">
                  <c:v>88.072399284955765</c:v>
                </c:pt>
                <c:pt idx="137">
                  <c:v>76.289376294214264</c:v>
                </c:pt>
              </c:numCache>
            </c:numRef>
          </c:val>
          <c:smooth val="0"/>
          <c:extLst>
            <c:ext xmlns:c16="http://schemas.microsoft.com/office/drawing/2014/chart" uri="{C3380CC4-5D6E-409C-BE32-E72D297353CC}">
              <c16:uniqueId val="{00000000-B213-9C4A-9B7A-09240E1FA6E7}"/>
            </c:ext>
          </c:extLst>
        </c:ser>
        <c:ser>
          <c:idx val="1"/>
          <c:order val="1"/>
          <c:tx>
            <c:strRef>
              <c:f>'cohort-equity'!$W$1</c:f>
              <c:strCache>
                <c:ptCount val="1"/>
                <c:pt idx="0">
                  <c:v>1974-1983</c:v>
                </c:pt>
              </c:strCache>
            </c:strRef>
          </c:tx>
          <c:spPr>
            <a:ln w="28575" cap="rnd">
              <a:solidFill>
                <a:schemeClr val="accent2"/>
              </a:solidFill>
              <a:round/>
            </a:ln>
            <a:effectLst/>
          </c:spPr>
          <c:marker>
            <c:symbol val="none"/>
          </c:marker>
          <c:cat>
            <c:numRef>
              <c:f>'cohort-equity'!$A$2:$A$139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'cohort-equity'!$W$2:$W$139</c:f>
              <c:numCache>
                <c:formatCode>General</c:formatCode>
                <c:ptCount val="138"/>
                <c:pt idx="0">
                  <c:v>15.609663745183456</c:v>
                </c:pt>
                <c:pt idx="1">
                  <c:v>11.446995340870728</c:v>
                </c:pt>
                <c:pt idx="2">
                  <c:v>20.279613136771012</c:v>
                </c:pt>
                <c:pt idx="3">
                  <c:v>20.594487067325655</c:v>
                </c:pt>
                <c:pt idx="4">
                  <c:v>15.684901328434933</c:v>
                </c:pt>
                <c:pt idx="5">
                  <c:v>16.101871672044833</c:v>
                </c:pt>
                <c:pt idx="6">
                  <c:v>18.529305201312983</c:v>
                </c:pt>
                <c:pt idx="7">
                  <c:v>50.43287301965259</c:v>
                </c:pt>
                <c:pt idx="8">
                  <c:v>40.702519973116473</c:v>
                </c:pt>
                <c:pt idx="9">
                  <c:v>29.911442462652765</c:v>
                </c:pt>
                <c:pt idx="10">
                  <c:v>29.77654811783756</c:v>
                </c:pt>
                <c:pt idx="11">
                  <c:v>29.704766279251842</c:v>
                </c:pt>
                <c:pt idx="12">
                  <c:v>25.087438884235887</c:v>
                </c:pt>
                <c:pt idx="13">
                  <c:v>31.96654155961204</c:v>
                </c:pt>
                <c:pt idx="14">
                  <c:v>38.553270778546398</c:v>
                </c:pt>
                <c:pt idx="15">
                  <c:v>56.025963953010397</c:v>
                </c:pt>
                <c:pt idx="16">
                  <c:v>36.894486008075077</c:v>
                </c:pt>
                <c:pt idx="17">
                  <c:v>23.509141460093076</c:v>
                </c:pt>
                <c:pt idx="18">
                  <c:v>45.614470101738178</c:v>
                </c:pt>
                <c:pt idx="19">
                  <c:v>36.449916717584664</c:v>
                </c:pt>
                <c:pt idx="20">
                  <c:v>47.692592343023051</c:v>
                </c:pt>
                <c:pt idx="21">
                  <c:v>43.384337366627449</c:v>
                </c:pt>
                <c:pt idx="22">
                  <c:v>58.030188387429725</c:v>
                </c:pt>
                <c:pt idx="23">
                  <c:v>17.747585729884342</c:v>
                </c:pt>
                <c:pt idx="24">
                  <c:v>27.123213694185306</c:v>
                </c:pt>
                <c:pt idx="25">
                  <c:v>28.692355392227103</c:v>
                </c:pt>
                <c:pt idx="26">
                  <c:v>33.155257801309617</c:v>
                </c:pt>
                <c:pt idx="27">
                  <c:v>14.652158447785006</c:v>
                </c:pt>
                <c:pt idx="28">
                  <c:v>22.291259636774939</c:v>
                </c:pt>
                <c:pt idx="29">
                  <c:v>21.844302151015018</c:v>
                </c:pt>
                <c:pt idx="30">
                  <c:v>22.869554946376404</c:v>
                </c:pt>
                <c:pt idx="31">
                  <c:v>21.502177326068438</c:v>
                </c:pt>
                <c:pt idx="32">
                  <c:v>45.445690423761924</c:v>
                </c:pt>
                <c:pt idx="33">
                  <c:v>36.150899719513504</c:v>
                </c:pt>
                <c:pt idx="34">
                  <c:v>24.261195523760325</c:v>
                </c:pt>
                <c:pt idx="35">
                  <c:v>18.905917188628926</c:v>
                </c:pt>
                <c:pt idx="36">
                  <c:v>26.435487688944065</c:v>
                </c:pt>
                <c:pt idx="37">
                  <c:v>28.560601984952783</c:v>
                </c:pt>
                <c:pt idx="38">
                  <c:v>28.753097795927012</c:v>
                </c:pt>
                <c:pt idx="39">
                  <c:v>29.494277876591202</c:v>
                </c:pt>
                <c:pt idx="40">
                  <c:v>27.083873747758506</c:v>
                </c:pt>
                <c:pt idx="41">
                  <c:v>7.7015222946195223</c:v>
                </c:pt>
                <c:pt idx="42">
                  <c:v>41.56085802660769</c:v>
                </c:pt>
                <c:pt idx="43">
                  <c:v>28.105110772855063</c:v>
                </c:pt>
                <c:pt idx="44">
                  <c:v>28.699813943115117</c:v>
                </c:pt>
                <c:pt idx="45">
                  <c:v>27.557132360743303</c:v>
                </c:pt>
                <c:pt idx="46">
                  <c:v>31.371002200742087</c:v>
                </c:pt>
                <c:pt idx="47">
                  <c:v>55.262788380642533</c:v>
                </c:pt>
                <c:pt idx="48">
                  <c:v>43.762019453576002</c:v>
                </c:pt>
                <c:pt idx="49">
                  <c:v>54.708503952326836</c:v>
                </c:pt>
                <c:pt idx="50">
                  <c:v>49.349268739721026</c:v>
                </c:pt>
                <c:pt idx="51">
                  <c:v>38.471598487373448</c:v>
                </c:pt>
                <c:pt idx="52">
                  <c:v>37.389191733587722</c:v>
                </c:pt>
                <c:pt idx="53">
                  <c:v>24.924090394845734</c:v>
                </c:pt>
                <c:pt idx="54">
                  <c:v>33.9374533884816</c:v>
                </c:pt>
                <c:pt idx="55">
                  <c:v>28.765147955615827</c:v>
                </c:pt>
                <c:pt idx="56">
                  <c:v>45.70577295188405</c:v>
                </c:pt>
                <c:pt idx="57">
                  <c:v>51.241192886439855</c:v>
                </c:pt>
                <c:pt idx="58">
                  <c:v>38.05455323517532</c:v>
                </c:pt>
                <c:pt idx="59">
                  <c:v>46.029744074896598</c:v>
                </c:pt>
                <c:pt idx="60">
                  <c:v>47.07293308814031</c:v>
                </c:pt>
                <c:pt idx="61">
                  <c:v>41.528726371411608</c:v>
                </c:pt>
                <c:pt idx="62">
                  <c:v>55.064156071232439</c:v>
                </c:pt>
                <c:pt idx="63">
                  <c:v>41.498526947227852</c:v>
                </c:pt>
                <c:pt idx="64">
                  <c:v>35.407402454968349</c:v>
                </c:pt>
                <c:pt idx="65">
                  <c:v>37.73672720939453</c:v>
                </c:pt>
                <c:pt idx="66">
                  <c:v>55.012465256519505</c:v>
                </c:pt>
                <c:pt idx="67">
                  <c:v>40.148149992244541</c:v>
                </c:pt>
                <c:pt idx="68">
                  <c:v>49.769148355587767</c:v>
                </c:pt>
                <c:pt idx="69">
                  <c:v>38.928126329949244</c:v>
                </c:pt>
                <c:pt idx="70">
                  <c:v>40.375963970614073</c:v>
                </c:pt>
                <c:pt idx="71">
                  <c:v>43.096406929107872</c:v>
                </c:pt>
                <c:pt idx="72">
                  <c:v>44.920588575145075</c:v>
                </c:pt>
                <c:pt idx="73">
                  <c:v>66.381883622258684</c:v>
                </c:pt>
                <c:pt idx="74">
                  <c:v>43.871492328103528</c:v>
                </c:pt>
                <c:pt idx="75">
                  <c:v>47.454759609632475</c:v>
                </c:pt>
                <c:pt idx="76">
                  <c:v>45.562937028740038</c:v>
                </c:pt>
                <c:pt idx="77">
                  <c:v>44.627266782654146</c:v>
                </c:pt>
                <c:pt idx="78">
                  <c:v>41.179918491012238</c:v>
                </c:pt>
                <c:pt idx="79">
                  <c:v>48.651565050461798</c:v>
                </c:pt>
                <c:pt idx="80">
                  <c:v>50.553526241268642</c:v>
                </c:pt>
                <c:pt idx="81">
                  <c:v>71.055813788068804</c:v>
                </c:pt>
                <c:pt idx="82">
                  <c:v>58.407708465012654</c:v>
                </c:pt>
                <c:pt idx="83">
                  <c:v>47.455563059115555</c:v>
                </c:pt>
                <c:pt idx="84">
                  <c:v>75.07100188775587</c:v>
                </c:pt>
                <c:pt idx="85">
                  <c:v>60.32363280612801</c:v>
                </c:pt>
                <c:pt idx="86">
                  <c:v>83.375003719332327</c:v>
                </c:pt>
                <c:pt idx="87">
                  <c:v>67.074305047512212</c:v>
                </c:pt>
                <c:pt idx="88">
                  <c:v>73.548029764057659</c:v>
                </c:pt>
                <c:pt idx="89">
                  <c:v>55.346649792226067</c:v>
                </c:pt>
                <c:pt idx="90">
                  <c:v>70.861684559265598</c:v>
                </c:pt>
                <c:pt idx="91">
                  <c:v>77.276488703930241</c:v>
                </c:pt>
                <c:pt idx="92">
                  <c:v>71.577895210764979</c:v>
                </c:pt>
                <c:pt idx="93">
                  <c:v>73.394070397294215</c:v>
                </c:pt>
                <c:pt idx="94">
                  <c:v>75.325266556265092</c:v>
                </c:pt>
                <c:pt idx="95">
                  <c:v>72.102444054612576</c:v>
                </c:pt>
                <c:pt idx="96">
                  <c:v>72.354707101121988</c:v>
                </c:pt>
                <c:pt idx="97">
                  <c:v>85.341919632037559</c:v>
                </c:pt>
                <c:pt idx="98">
                  <c:v>72.672177906129491</c:v>
                </c:pt>
                <c:pt idx="99">
                  <c:v>67.237507802605904</c:v>
                </c:pt>
                <c:pt idx="100">
                  <c:v>59.313373154374219</c:v>
                </c:pt>
                <c:pt idx="101">
                  <c:v>71.457027503182829</c:v>
                </c:pt>
                <c:pt idx="102">
                  <c:v>80.526120270001883</c:v>
                </c:pt>
                <c:pt idx="103">
                  <c:v>83.817970643572565</c:v>
                </c:pt>
                <c:pt idx="104">
                  <c:v>73.504441937680525</c:v>
                </c:pt>
                <c:pt idx="105">
                  <c:v>69.987992138881594</c:v>
                </c:pt>
                <c:pt idx="106">
                  <c:v>68.542110099049538</c:v>
                </c:pt>
                <c:pt idx="107">
                  <c:v>54.356237206481325</c:v>
                </c:pt>
                <c:pt idx="108">
                  <c:v>47.632244651006211</c:v>
                </c:pt>
                <c:pt idx="109">
                  <c:v>56.520075663373738</c:v>
                </c:pt>
                <c:pt idx="110">
                  <c:v>55.182409173535397</c:v>
                </c:pt>
                <c:pt idx="111">
                  <c:v>51.706287868478015</c:v>
                </c:pt>
                <c:pt idx="112">
                  <c:v>53.66542555802225</c:v>
                </c:pt>
                <c:pt idx="113">
                  <c:v>33.321764955881136</c:v>
                </c:pt>
                <c:pt idx="114">
                  <c:v>48.13065479172532</c:v>
                </c:pt>
                <c:pt idx="115">
                  <c:v>47.547980627061321</c:v>
                </c:pt>
                <c:pt idx="116">
                  <c:v>54.474541449170964</c:v>
                </c:pt>
                <c:pt idx="117">
                  <c:v>54.673882138684448</c:v>
                </c:pt>
                <c:pt idx="118">
                  <c:v>61.873574326849578</c:v>
                </c:pt>
                <c:pt idx="119">
                  <c:v>56.998346449660588</c:v>
                </c:pt>
                <c:pt idx="120">
                  <c:v>75.999935437280016</c:v>
                </c:pt>
                <c:pt idx="121">
                  <c:v>74.363896349391325</c:v>
                </c:pt>
                <c:pt idx="122">
                  <c:v>64.066189589603468</c:v>
                </c:pt>
                <c:pt idx="123">
                  <c:v>52.499969760605715</c:v>
                </c:pt>
                <c:pt idx="124">
                  <c:v>49.107426862493057</c:v>
                </c:pt>
                <c:pt idx="125">
                  <c:v>50.557229917541932</c:v>
                </c:pt>
                <c:pt idx="126">
                  <c:v>44.128818471310552</c:v>
                </c:pt>
                <c:pt idx="127">
                  <c:v>36.242175593423518</c:v>
                </c:pt>
                <c:pt idx="128">
                  <c:v>60.576491597134726</c:v>
                </c:pt>
                <c:pt idx="129">
                  <c:v>46.974149919263134</c:v>
                </c:pt>
                <c:pt idx="130">
                  <c:v>47.33024024004844</c:v>
                </c:pt>
                <c:pt idx="131">
                  <c:v>59.47571135555512</c:v>
                </c:pt>
                <c:pt idx="132">
                  <c:v>59.60311159239351</c:v>
                </c:pt>
                <c:pt idx="133">
                  <c:v>49.660554483862576</c:v>
                </c:pt>
                <c:pt idx="134">
                  <c:v>60.129916939570137</c:v>
                </c:pt>
                <c:pt idx="135">
                  <c:v>55.337032477419527</c:v>
                </c:pt>
                <c:pt idx="136">
                  <c:v>87.834144680231418</c:v>
                </c:pt>
                <c:pt idx="137">
                  <c:v>69.347724940605957</c:v>
                </c:pt>
              </c:numCache>
            </c:numRef>
          </c:val>
          <c:smooth val="0"/>
          <c:extLst>
            <c:ext xmlns:c16="http://schemas.microsoft.com/office/drawing/2014/chart" uri="{C3380CC4-5D6E-409C-BE32-E72D297353CC}">
              <c16:uniqueId val="{00000001-B213-9C4A-9B7A-09240E1FA6E7}"/>
            </c:ext>
          </c:extLst>
        </c:ser>
        <c:ser>
          <c:idx val="2"/>
          <c:order val="2"/>
          <c:tx>
            <c:strRef>
              <c:f>'cohort-equity'!$AE$1</c:f>
              <c:strCache>
                <c:ptCount val="1"/>
                <c:pt idx="0">
                  <c:v>1984-1993</c:v>
                </c:pt>
              </c:strCache>
            </c:strRef>
          </c:tx>
          <c:spPr>
            <a:ln w="28575" cap="rnd">
              <a:solidFill>
                <a:schemeClr val="accent3"/>
              </a:solidFill>
              <a:round/>
            </a:ln>
            <a:effectLst/>
          </c:spPr>
          <c:marker>
            <c:symbol val="none"/>
          </c:marker>
          <c:cat>
            <c:numRef>
              <c:f>'cohort-equity'!$A$2:$A$139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'cohort-equity'!$AE$2:$AE$139</c:f>
              <c:numCache>
                <c:formatCode>General</c:formatCode>
                <c:ptCount val="138"/>
                <c:pt idx="0">
                  <c:v>-5.8581909038753599</c:v>
                </c:pt>
                <c:pt idx="1">
                  <c:v>6.3996594644737517</c:v>
                </c:pt>
                <c:pt idx="2">
                  <c:v>8.4658904543317401</c:v>
                </c:pt>
                <c:pt idx="3">
                  <c:v>1.4379317640930853</c:v>
                </c:pt>
                <c:pt idx="4">
                  <c:v>1.881591342559396</c:v>
                </c:pt>
                <c:pt idx="5">
                  <c:v>11.71070349472334</c:v>
                </c:pt>
                <c:pt idx="6">
                  <c:v>9.6577327906055466</c:v>
                </c:pt>
                <c:pt idx="7">
                  <c:v>34.169179180696986</c:v>
                </c:pt>
                <c:pt idx="8">
                  <c:v>23.700574742891657</c:v>
                </c:pt>
                <c:pt idx="9">
                  <c:v>17.42212386143451</c:v>
                </c:pt>
                <c:pt idx="10">
                  <c:v>22.216636748040834</c:v>
                </c:pt>
                <c:pt idx="11">
                  <c:v>7.9078149139165967</c:v>
                </c:pt>
                <c:pt idx="12">
                  <c:v>17.243607995053861</c:v>
                </c:pt>
                <c:pt idx="13">
                  <c:v>27.286768326443067</c:v>
                </c:pt>
                <c:pt idx="14">
                  <c:v>21.547478970980784</c:v>
                </c:pt>
                <c:pt idx="15">
                  <c:v>17.712653181463605</c:v>
                </c:pt>
                <c:pt idx="16">
                  <c:v>7.9922143095029918</c:v>
                </c:pt>
                <c:pt idx="17">
                  <c:v>8.0408664098187153</c:v>
                </c:pt>
                <c:pt idx="18">
                  <c:v>20.538566448836914</c:v>
                </c:pt>
                <c:pt idx="19">
                  <c:v>14.99301659291225</c:v>
                </c:pt>
                <c:pt idx="20">
                  <c:v>17.716314968603683</c:v>
                </c:pt>
                <c:pt idx="21">
                  <c:v>21.361054279541779</c:v>
                </c:pt>
                <c:pt idx="22">
                  <c:v>21.591520704923877</c:v>
                </c:pt>
                <c:pt idx="23">
                  <c:v>10.56661811882157</c:v>
                </c:pt>
                <c:pt idx="24">
                  <c:v>20.212891338057364</c:v>
                </c:pt>
                <c:pt idx="25">
                  <c:v>14.603690073490231</c:v>
                </c:pt>
                <c:pt idx="26">
                  <c:v>16.639521950326731</c:v>
                </c:pt>
                <c:pt idx="27">
                  <c:v>17.771735229157059</c:v>
                </c:pt>
                <c:pt idx="28">
                  <c:v>13.831709239578204</c:v>
                </c:pt>
                <c:pt idx="29">
                  <c:v>10.284445075571877</c:v>
                </c:pt>
                <c:pt idx="30">
                  <c:v>16.853035630999543</c:v>
                </c:pt>
                <c:pt idx="31">
                  <c:v>12.972895338316903</c:v>
                </c:pt>
                <c:pt idx="32">
                  <c:v>13.037765278803123</c:v>
                </c:pt>
                <c:pt idx="33">
                  <c:v>14.946488623437288</c:v>
                </c:pt>
                <c:pt idx="34">
                  <c:v>9.8733532943543629</c:v>
                </c:pt>
                <c:pt idx="35">
                  <c:v>17.128280554912635</c:v>
                </c:pt>
                <c:pt idx="36">
                  <c:v>20.327576693355841</c:v>
                </c:pt>
                <c:pt idx="37">
                  <c:v>19.285716243118838</c:v>
                </c:pt>
                <c:pt idx="38">
                  <c:v>11.101979549205895</c:v>
                </c:pt>
                <c:pt idx="39">
                  <c:v>6.8935364747278296</c:v>
                </c:pt>
                <c:pt idx="40">
                  <c:v>13.249318603275803</c:v>
                </c:pt>
                <c:pt idx="41">
                  <c:v>5.579628961200882</c:v>
                </c:pt>
                <c:pt idx="42">
                  <c:v>11.652039702601744</c:v>
                </c:pt>
                <c:pt idx="43">
                  <c:v>10.645232482869861</c:v>
                </c:pt>
                <c:pt idx="44">
                  <c:v>9.0772949082562935</c:v>
                </c:pt>
                <c:pt idx="45">
                  <c:v>13.101617730496981</c:v>
                </c:pt>
                <c:pt idx="46">
                  <c:v>19.564869305912012</c:v>
                </c:pt>
                <c:pt idx="47">
                  <c:v>33.552172628722879</c:v>
                </c:pt>
                <c:pt idx="48">
                  <c:v>28.810500465153417</c:v>
                </c:pt>
                <c:pt idx="49">
                  <c:v>22.062187210151588</c:v>
                </c:pt>
                <c:pt idx="50">
                  <c:v>32.9221857908014</c:v>
                </c:pt>
                <c:pt idx="51">
                  <c:v>23.633977350268704</c:v>
                </c:pt>
                <c:pt idx="52">
                  <c:v>24.820245751646322</c:v>
                </c:pt>
                <c:pt idx="53">
                  <c:v>13.950990925388639</c:v>
                </c:pt>
                <c:pt idx="54">
                  <c:v>18.081614531251496</c:v>
                </c:pt>
                <c:pt idx="55">
                  <c:v>16.730600652120504</c:v>
                </c:pt>
                <c:pt idx="56">
                  <c:v>18.628936030747692</c:v>
                </c:pt>
                <c:pt idx="57">
                  <c:v>29.002381513748048</c:v>
                </c:pt>
                <c:pt idx="58">
                  <c:v>16.538132244947302</c:v>
                </c:pt>
                <c:pt idx="59">
                  <c:v>20.087057974855014</c:v>
                </c:pt>
                <c:pt idx="60">
                  <c:v>20.271368720702696</c:v>
                </c:pt>
                <c:pt idx="61">
                  <c:v>18.550214294871299</c:v>
                </c:pt>
                <c:pt idx="62">
                  <c:v>26.674420979638651</c:v>
                </c:pt>
                <c:pt idx="63">
                  <c:v>16.371104234812847</c:v>
                </c:pt>
                <c:pt idx="64">
                  <c:v>15.942057443776077</c:v>
                </c:pt>
                <c:pt idx="65">
                  <c:v>16.33056869761613</c:v>
                </c:pt>
                <c:pt idx="66">
                  <c:v>26.42303894497504</c:v>
                </c:pt>
                <c:pt idx="67">
                  <c:v>16.339137071488942</c:v>
                </c:pt>
                <c:pt idx="68">
                  <c:v>17.793814868833227</c:v>
                </c:pt>
                <c:pt idx="69">
                  <c:v>19.417580621790623</c:v>
                </c:pt>
                <c:pt idx="70">
                  <c:v>15.230483716985685</c:v>
                </c:pt>
                <c:pt idx="71">
                  <c:v>18.005248772057588</c:v>
                </c:pt>
                <c:pt idx="72">
                  <c:v>22.76465278655612</c:v>
                </c:pt>
                <c:pt idx="73">
                  <c:v>30.078004344755062</c:v>
                </c:pt>
                <c:pt idx="74">
                  <c:v>15.831100896033201</c:v>
                </c:pt>
                <c:pt idx="75">
                  <c:v>18.185917235409473</c:v>
                </c:pt>
                <c:pt idx="76">
                  <c:v>21.567101190569641</c:v>
                </c:pt>
                <c:pt idx="77">
                  <c:v>22.314817970523499</c:v>
                </c:pt>
                <c:pt idx="78">
                  <c:v>22.681278696202011</c:v>
                </c:pt>
                <c:pt idx="79">
                  <c:v>20.306742098485483</c:v>
                </c:pt>
                <c:pt idx="80">
                  <c:v>20.026846382188822</c:v>
                </c:pt>
                <c:pt idx="81">
                  <c:v>37.455685295278194</c:v>
                </c:pt>
                <c:pt idx="82">
                  <c:v>29.014135521299973</c:v>
                </c:pt>
                <c:pt idx="83">
                  <c:v>17.473850679885039</c:v>
                </c:pt>
                <c:pt idx="84">
                  <c:v>34.045489133011927</c:v>
                </c:pt>
                <c:pt idx="85">
                  <c:v>24.971470295016449</c:v>
                </c:pt>
                <c:pt idx="86">
                  <c:v>44.271165283995558</c:v>
                </c:pt>
                <c:pt idx="87">
                  <c:v>39.049507242173512</c:v>
                </c:pt>
                <c:pt idx="88">
                  <c:v>48.064659839181992</c:v>
                </c:pt>
                <c:pt idx="89">
                  <c:v>27.339241128870167</c:v>
                </c:pt>
                <c:pt idx="90">
                  <c:v>42.628481712974036</c:v>
                </c:pt>
                <c:pt idx="91">
                  <c:v>52.058518686076717</c:v>
                </c:pt>
                <c:pt idx="92">
                  <c:v>39.287595179959823</c:v>
                </c:pt>
                <c:pt idx="93">
                  <c:v>35.870325351209914</c:v>
                </c:pt>
                <c:pt idx="94">
                  <c:v>40.338925238501339</c:v>
                </c:pt>
                <c:pt idx="95">
                  <c:v>35.262910080382341</c:v>
                </c:pt>
                <c:pt idx="96">
                  <c:v>33.805753894333776</c:v>
                </c:pt>
                <c:pt idx="97">
                  <c:v>49.334711660886974</c:v>
                </c:pt>
                <c:pt idx="98">
                  <c:v>39.490556235032926</c:v>
                </c:pt>
                <c:pt idx="99">
                  <c:v>37.679113429239095</c:v>
                </c:pt>
                <c:pt idx="100">
                  <c:v>28.404232636680639</c:v>
                </c:pt>
                <c:pt idx="101">
                  <c:v>38.767177710004042</c:v>
                </c:pt>
                <c:pt idx="102">
                  <c:v>48.328365490558618</c:v>
                </c:pt>
                <c:pt idx="103">
                  <c:v>45.745768270446021</c:v>
                </c:pt>
                <c:pt idx="104">
                  <c:v>37.551931956901853</c:v>
                </c:pt>
                <c:pt idx="105">
                  <c:v>36.944765702452138</c:v>
                </c:pt>
                <c:pt idx="106">
                  <c:v>37.701120208562955</c:v>
                </c:pt>
                <c:pt idx="107">
                  <c:v>21.31301765002215</c:v>
                </c:pt>
                <c:pt idx="108">
                  <c:v>25.632336549772038</c:v>
                </c:pt>
                <c:pt idx="109">
                  <c:v>29.363057774702035</c:v>
                </c:pt>
                <c:pt idx="110">
                  <c:v>29.921589054169743</c:v>
                </c:pt>
                <c:pt idx="111">
                  <c:v>22.334383873823143</c:v>
                </c:pt>
                <c:pt idx="112">
                  <c:v>29.001876506070595</c:v>
                </c:pt>
                <c:pt idx="113">
                  <c:v>19.064594973494859</c:v>
                </c:pt>
                <c:pt idx="114">
                  <c:v>20.934951190831949</c:v>
                </c:pt>
                <c:pt idx="115">
                  <c:v>28.868246956534033</c:v>
                </c:pt>
                <c:pt idx="116">
                  <c:v>27.668491750744924</c:v>
                </c:pt>
                <c:pt idx="117">
                  <c:v>30.15921143427278</c:v>
                </c:pt>
                <c:pt idx="118">
                  <c:v>40.147410338040629</c:v>
                </c:pt>
                <c:pt idx="119">
                  <c:v>31.528307219780437</c:v>
                </c:pt>
                <c:pt idx="120">
                  <c:v>46.679868779485517</c:v>
                </c:pt>
                <c:pt idx="121">
                  <c:v>43.761575478156793</c:v>
                </c:pt>
                <c:pt idx="122">
                  <c:v>28.862800664113227</c:v>
                </c:pt>
                <c:pt idx="123">
                  <c:v>26.042142450984944</c:v>
                </c:pt>
                <c:pt idx="124">
                  <c:v>29.604588130335468</c:v>
                </c:pt>
                <c:pt idx="125">
                  <c:v>24.634374246800274</c:v>
                </c:pt>
                <c:pt idx="126">
                  <c:v>18.352049316597039</c:v>
                </c:pt>
                <c:pt idx="127">
                  <c:v>10.261378646658088</c:v>
                </c:pt>
                <c:pt idx="128">
                  <c:v>33.444703714776118</c:v>
                </c:pt>
                <c:pt idx="129">
                  <c:v>25.907367438324254</c:v>
                </c:pt>
                <c:pt idx="130">
                  <c:v>30.027342523276307</c:v>
                </c:pt>
                <c:pt idx="131">
                  <c:v>30.056477040888886</c:v>
                </c:pt>
                <c:pt idx="132">
                  <c:v>25.977221725864407</c:v>
                </c:pt>
                <c:pt idx="133">
                  <c:v>20.125021311907688</c:v>
                </c:pt>
                <c:pt idx="134">
                  <c:v>25.091163041498397</c:v>
                </c:pt>
                <c:pt idx="135">
                  <c:v>14.601037269270916</c:v>
                </c:pt>
                <c:pt idx="136">
                  <c:v>65.340475489914311</c:v>
                </c:pt>
                <c:pt idx="137">
                  <c:v>39.108422174395074</c:v>
                </c:pt>
              </c:numCache>
            </c:numRef>
          </c:val>
          <c:smooth val="0"/>
          <c:extLst>
            <c:ext xmlns:c16="http://schemas.microsoft.com/office/drawing/2014/chart" uri="{C3380CC4-5D6E-409C-BE32-E72D297353CC}">
              <c16:uniqueId val="{00000002-B213-9C4A-9B7A-09240E1FA6E7}"/>
            </c:ext>
          </c:extLst>
        </c:ser>
        <c:ser>
          <c:idx val="3"/>
          <c:order val="3"/>
          <c:tx>
            <c:strRef>
              <c:f>'cohort-equity'!$BI$1</c:f>
              <c:strCache>
                <c:ptCount val="1"/>
                <c:pt idx="0">
                  <c:v>Post 1993</c:v>
                </c:pt>
              </c:strCache>
            </c:strRef>
          </c:tx>
          <c:spPr>
            <a:ln w="28575" cap="rnd">
              <a:solidFill>
                <a:schemeClr val="accent4"/>
              </a:solidFill>
              <a:round/>
            </a:ln>
            <a:effectLst/>
          </c:spPr>
          <c:marker>
            <c:symbol val="none"/>
          </c:marker>
          <c:cat>
            <c:numRef>
              <c:f>'cohort-equity'!$A$2:$A$139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'cohort-equity'!$BI$2:$BI$139</c:f>
              <c:numCache>
                <c:formatCode>General</c:formatCode>
                <c:ptCount val="138"/>
                <c:pt idx="33">
                  <c:v>-4.9617083140429203</c:v>
                </c:pt>
                <c:pt idx="34">
                  <c:v>13.566266998531255</c:v>
                </c:pt>
                <c:pt idx="35">
                  <c:v>7.7948192777428202</c:v>
                </c:pt>
                <c:pt idx="36">
                  <c:v>17.423142075898767</c:v>
                </c:pt>
                <c:pt idx="37">
                  <c:v>17.396291461007248</c:v>
                </c:pt>
                <c:pt idx="38">
                  <c:v>13.583183833222639</c:v>
                </c:pt>
                <c:pt idx="39">
                  <c:v>5.2627993112183038</c:v>
                </c:pt>
                <c:pt idx="40">
                  <c:v>-1.4214899437691166</c:v>
                </c:pt>
                <c:pt idx="41">
                  <c:v>4.9356116953501576</c:v>
                </c:pt>
                <c:pt idx="42">
                  <c:v>14.164738727729262</c:v>
                </c:pt>
                <c:pt idx="43">
                  <c:v>16.130715077287142</c:v>
                </c:pt>
                <c:pt idx="44">
                  <c:v>9.4619991370218308</c:v>
                </c:pt>
                <c:pt idx="45">
                  <c:v>12.702909231344906</c:v>
                </c:pt>
                <c:pt idx="46">
                  <c:v>12.32632392383365</c:v>
                </c:pt>
                <c:pt idx="47">
                  <c:v>16.869794103532353</c:v>
                </c:pt>
                <c:pt idx="48">
                  <c:v>10.479997822300087</c:v>
                </c:pt>
                <c:pt idx="49">
                  <c:v>9.7535218638106933</c:v>
                </c:pt>
                <c:pt idx="50">
                  <c:v>18.246339052726459</c:v>
                </c:pt>
                <c:pt idx="51">
                  <c:v>14.589408047109215</c:v>
                </c:pt>
                <c:pt idx="52">
                  <c:v>10.846393510509083</c:v>
                </c:pt>
                <c:pt idx="53">
                  <c:v>6.233157753686382</c:v>
                </c:pt>
                <c:pt idx="54">
                  <c:v>10.419561062055971</c:v>
                </c:pt>
                <c:pt idx="55">
                  <c:v>11.823207764025161</c:v>
                </c:pt>
                <c:pt idx="56">
                  <c:v>10.521935443247967</c:v>
                </c:pt>
                <c:pt idx="57">
                  <c:v>18.270666891130791</c:v>
                </c:pt>
                <c:pt idx="58">
                  <c:v>12.008802418031157</c:v>
                </c:pt>
                <c:pt idx="59">
                  <c:v>18.703322875104018</c:v>
                </c:pt>
                <c:pt idx="60">
                  <c:v>13.230311456069638</c:v>
                </c:pt>
                <c:pt idx="61">
                  <c:v>8.6846720914084958</c:v>
                </c:pt>
                <c:pt idx="62">
                  <c:v>14.020955888076372</c:v>
                </c:pt>
                <c:pt idx="63">
                  <c:v>12.158490910292612</c:v>
                </c:pt>
                <c:pt idx="64">
                  <c:v>8.8223277884253548</c:v>
                </c:pt>
                <c:pt idx="65">
                  <c:v>8.9838722877463599</c:v>
                </c:pt>
                <c:pt idx="66">
                  <c:v>14.947520227298558</c:v>
                </c:pt>
                <c:pt idx="67">
                  <c:v>3.3188022844653888</c:v>
                </c:pt>
                <c:pt idx="68">
                  <c:v>14.64111390969007</c:v>
                </c:pt>
                <c:pt idx="69">
                  <c:v>19.381394459618299</c:v>
                </c:pt>
                <c:pt idx="70">
                  <c:v>10.598635786084674</c:v>
                </c:pt>
                <c:pt idx="71">
                  <c:v>12.040938159889263</c:v>
                </c:pt>
                <c:pt idx="72">
                  <c:v>15.149963589588268</c:v>
                </c:pt>
                <c:pt idx="73">
                  <c:v>13.305270618044871</c:v>
                </c:pt>
                <c:pt idx="74">
                  <c:v>16.432201832433364</c:v>
                </c:pt>
                <c:pt idx="75">
                  <c:v>17.704418918834484</c:v>
                </c:pt>
                <c:pt idx="76">
                  <c:v>19.901567793392839</c:v>
                </c:pt>
                <c:pt idx="77">
                  <c:v>12.846726838927744</c:v>
                </c:pt>
                <c:pt idx="78">
                  <c:v>15.130511470589095</c:v>
                </c:pt>
                <c:pt idx="79">
                  <c:v>15.509484768807269</c:v>
                </c:pt>
                <c:pt idx="80">
                  <c:v>14.629264945146737</c:v>
                </c:pt>
                <c:pt idx="81">
                  <c:v>18.488328209893712</c:v>
                </c:pt>
                <c:pt idx="82">
                  <c:v>18.441740017216912</c:v>
                </c:pt>
                <c:pt idx="83">
                  <c:v>17.618224076872558</c:v>
                </c:pt>
                <c:pt idx="84">
                  <c:v>20.44456929735183</c:v>
                </c:pt>
                <c:pt idx="85">
                  <c:v>12.536591100717192</c:v>
                </c:pt>
                <c:pt idx="86">
                  <c:v>23.97208390504975</c:v>
                </c:pt>
                <c:pt idx="87">
                  <c:v>14.47014870787835</c:v>
                </c:pt>
                <c:pt idx="88">
                  <c:v>27.35791479448843</c:v>
                </c:pt>
                <c:pt idx="89">
                  <c:v>18.180548578512997</c:v>
                </c:pt>
                <c:pt idx="90">
                  <c:v>26.378596253981335</c:v>
                </c:pt>
                <c:pt idx="91">
                  <c:v>38.797710538946525</c:v>
                </c:pt>
                <c:pt idx="92">
                  <c:v>29.461064070592897</c:v>
                </c:pt>
                <c:pt idx="93">
                  <c:v>23.78956790142573</c:v>
                </c:pt>
                <c:pt idx="94">
                  <c:v>26.705306133876956</c:v>
                </c:pt>
                <c:pt idx="95">
                  <c:v>22.386624695546264</c:v>
                </c:pt>
                <c:pt idx="96">
                  <c:v>22.454466675810224</c:v>
                </c:pt>
                <c:pt idx="97">
                  <c:v>40.130237537206106</c:v>
                </c:pt>
                <c:pt idx="98">
                  <c:v>28.896779927721084</c:v>
                </c:pt>
                <c:pt idx="99">
                  <c:v>22.692641450879339</c:v>
                </c:pt>
                <c:pt idx="100">
                  <c:v>20.938141064002316</c:v>
                </c:pt>
                <c:pt idx="101">
                  <c:v>24.556322664347391</c:v>
                </c:pt>
                <c:pt idx="102">
                  <c:v>31.40410067198961</c:v>
                </c:pt>
                <c:pt idx="103">
                  <c:v>28.460217397931348</c:v>
                </c:pt>
                <c:pt idx="104">
                  <c:v>21.844875279680174</c:v>
                </c:pt>
                <c:pt idx="105">
                  <c:v>24.482688217681542</c:v>
                </c:pt>
                <c:pt idx="106">
                  <c:v>27.077984902228021</c:v>
                </c:pt>
                <c:pt idx="107">
                  <c:v>11.939078004098628</c:v>
                </c:pt>
                <c:pt idx="108">
                  <c:v>20.002218625352885</c:v>
                </c:pt>
                <c:pt idx="109">
                  <c:v>16.982599403792356</c:v>
                </c:pt>
                <c:pt idx="110">
                  <c:v>23.074377726176508</c:v>
                </c:pt>
                <c:pt idx="111">
                  <c:v>14.216329436786173</c:v>
                </c:pt>
                <c:pt idx="112">
                  <c:v>17.789843235544538</c:v>
                </c:pt>
                <c:pt idx="113">
                  <c:v>5.4738713715627734</c:v>
                </c:pt>
                <c:pt idx="114">
                  <c:v>9.2136863700669469</c:v>
                </c:pt>
                <c:pt idx="115">
                  <c:v>23.858038320427941</c:v>
                </c:pt>
                <c:pt idx="116">
                  <c:v>19.601091371258313</c:v>
                </c:pt>
                <c:pt idx="117">
                  <c:v>26.176967034511467</c:v>
                </c:pt>
                <c:pt idx="118">
                  <c:v>30.332920434983912</c:v>
                </c:pt>
                <c:pt idx="119">
                  <c:v>18.463678229787046</c:v>
                </c:pt>
                <c:pt idx="120">
                  <c:v>27.849961553854914</c:v>
                </c:pt>
                <c:pt idx="121">
                  <c:v>28.70269969032508</c:v>
                </c:pt>
                <c:pt idx="122">
                  <c:v>17.921890470704774</c:v>
                </c:pt>
                <c:pt idx="123">
                  <c:v>22.166120794796864</c:v>
                </c:pt>
                <c:pt idx="124">
                  <c:v>23.305189853800144</c:v>
                </c:pt>
                <c:pt idx="125">
                  <c:v>16.108100735511044</c:v>
                </c:pt>
                <c:pt idx="126">
                  <c:v>17.464738457781245</c:v>
                </c:pt>
                <c:pt idx="127">
                  <c:v>11.990070247890806</c:v>
                </c:pt>
                <c:pt idx="128">
                  <c:v>24.27525034732448</c:v>
                </c:pt>
                <c:pt idx="129">
                  <c:v>16.860768425877747</c:v>
                </c:pt>
                <c:pt idx="130">
                  <c:v>18.698655762417744</c:v>
                </c:pt>
                <c:pt idx="131">
                  <c:v>16.791258505910651</c:v>
                </c:pt>
                <c:pt idx="132">
                  <c:v>12.08426900584317</c:v>
                </c:pt>
                <c:pt idx="133">
                  <c:v>12.439184518983183</c:v>
                </c:pt>
                <c:pt idx="134">
                  <c:v>9.4392183733439907</c:v>
                </c:pt>
                <c:pt idx="135">
                  <c:v>10.110066813651635</c:v>
                </c:pt>
                <c:pt idx="136">
                  <c:v>51.556037150100451</c:v>
                </c:pt>
                <c:pt idx="137">
                  <c:v>26.7487102838721</c:v>
                </c:pt>
              </c:numCache>
            </c:numRef>
          </c:val>
          <c:smooth val="0"/>
          <c:extLst>
            <c:ext xmlns:c16="http://schemas.microsoft.com/office/drawing/2014/chart" uri="{C3380CC4-5D6E-409C-BE32-E72D297353CC}">
              <c16:uniqueId val="{00000003-B213-9C4A-9B7A-09240E1FA6E7}"/>
            </c:ext>
          </c:extLst>
        </c:ser>
        <c:dLbls>
          <c:showLegendKey val="0"/>
          <c:showVal val="0"/>
          <c:showCatName val="0"/>
          <c:showSerName val="0"/>
          <c:showPercent val="0"/>
          <c:showBubbleSize val="0"/>
        </c:dLbls>
        <c:smooth val="0"/>
        <c:axId val="711645375"/>
        <c:axId val="619936767"/>
      </c:lineChart>
      <c:dateAx>
        <c:axId val="711645375"/>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6767"/>
        <c:crosses val="autoZero"/>
        <c:auto val="1"/>
        <c:lblOffset val="100"/>
        <c:baseTimeUnit val="months"/>
      </c:dateAx>
      <c:valAx>
        <c:axId val="6199367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45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by Cohort</a:t>
            </a:r>
            <a:endParaRPr lang="en-IE">
              <a:effectLst/>
            </a:endParaRPr>
          </a:p>
        </c:rich>
      </c:tx>
      <c:overlay val="0"/>
    </c:title>
    <c:autoTitleDeleted val="0"/>
    <c:plotArea>
      <c:layout/>
      <c:lineChart>
        <c:grouping val="standard"/>
        <c:varyColors val="0"/>
        <c:ser>
          <c:idx val="1"/>
          <c:order val="0"/>
          <c:tx>
            <c:strRef>
              <c:f>'cohort-bond'!$B$1</c:f>
              <c:strCache>
                <c:ptCount val="1"/>
                <c:pt idx="0">
                  <c:v>Pre 1986</c:v>
                </c:pt>
              </c:strCache>
            </c:strRef>
          </c:tx>
          <c:marker>
            <c:symbol val="none"/>
          </c:marker>
          <c:cat>
            <c:numRef>
              <c:f>'cohort-bond'!$A$2:$A$139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'cohort-bond'!$B$2:$B$139</c:f>
              <c:numCache>
                <c:formatCode>General</c:formatCode>
                <c:ptCount val="138"/>
                <c:pt idx="0">
                  <c:v>43.616920048363177</c:v>
                </c:pt>
                <c:pt idx="1">
                  <c:v>45.64609958572629</c:v>
                </c:pt>
                <c:pt idx="2">
                  <c:v>43.545764796040245</c:v>
                </c:pt>
                <c:pt idx="3">
                  <c:v>35.142264853521162</c:v>
                </c:pt>
                <c:pt idx="4">
                  <c:v>50.062413298622978</c:v>
                </c:pt>
                <c:pt idx="5">
                  <c:v>49.143466218788276</c:v>
                </c:pt>
                <c:pt idx="6">
                  <c:v>39.857342765569811</c:v>
                </c:pt>
                <c:pt idx="7">
                  <c:v>45.585037201671483</c:v>
                </c:pt>
                <c:pt idx="8">
                  <c:v>45.764974191015654</c:v>
                </c:pt>
                <c:pt idx="9">
                  <c:v>45.070898608397478</c:v>
                </c:pt>
                <c:pt idx="10">
                  <c:v>57.39210852846832</c:v>
                </c:pt>
                <c:pt idx="11">
                  <c:v>55.777896614972768</c:v>
                </c:pt>
                <c:pt idx="12">
                  <c:v>55.67760460038226</c:v>
                </c:pt>
                <c:pt idx="13">
                  <c:v>62.79734958981679</c:v>
                </c:pt>
                <c:pt idx="14">
                  <c:v>69.547153075366097</c:v>
                </c:pt>
                <c:pt idx="15">
                  <c:v>37.045240879628963</c:v>
                </c:pt>
                <c:pt idx="16">
                  <c:v>44.588937894630853</c:v>
                </c:pt>
                <c:pt idx="17">
                  <c:v>36.444394644632141</c:v>
                </c:pt>
                <c:pt idx="18">
                  <c:v>46.508730908076195</c:v>
                </c:pt>
                <c:pt idx="19">
                  <c:v>42.367262812428649</c:v>
                </c:pt>
                <c:pt idx="20">
                  <c:v>64.993475487550825</c:v>
                </c:pt>
                <c:pt idx="21">
                  <c:v>66.883590002447647</c:v>
                </c:pt>
                <c:pt idx="22">
                  <c:v>64.481337750846137</c:v>
                </c:pt>
                <c:pt idx="23">
                  <c:v>56.708031896432097</c:v>
                </c:pt>
                <c:pt idx="24">
                  <c:v>66.19989131547905</c:v>
                </c:pt>
                <c:pt idx="25">
                  <c:v>52.528081921828985</c:v>
                </c:pt>
                <c:pt idx="26">
                  <c:v>56.979790210103097</c:v>
                </c:pt>
                <c:pt idx="27">
                  <c:v>54.915416478149027</c:v>
                </c:pt>
                <c:pt idx="28">
                  <c:v>49.560386436225173</c:v>
                </c:pt>
                <c:pt idx="29">
                  <c:v>56.689603207284513</c:v>
                </c:pt>
                <c:pt idx="30">
                  <c:v>42.318566612144828</c:v>
                </c:pt>
                <c:pt idx="31">
                  <c:v>46.166004269059307</c:v>
                </c:pt>
                <c:pt idx="32">
                  <c:v>43.618498392294988</c:v>
                </c:pt>
                <c:pt idx="33">
                  <c:v>44.963270807881486</c:v>
                </c:pt>
                <c:pt idx="34">
                  <c:v>52.820985623577265</c:v>
                </c:pt>
                <c:pt idx="35">
                  <c:v>42.322639209798488</c:v>
                </c:pt>
                <c:pt idx="36">
                  <c:v>50.607584876107836</c:v>
                </c:pt>
                <c:pt idx="37">
                  <c:v>57.413645879619409</c:v>
                </c:pt>
                <c:pt idx="38">
                  <c:v>58.344598422915375</c:v>
                </c:pt>
                <c:pt idx="39">
                  <c:v>44.899839618566659</c:v>
                </c:pt>
                <c:pt idx="40">
                  <c:v>46.174170013597553</c:v>
                </c:pt>
                <c:pt idx="41">
                  <c:v>45.877061089423712</c:v>
                </c:pt>
                <c:pt idx="42">
                  <c:v>45.087753591350499</c:v>
                </c:pt>
                <c:pt idx="43">
                  <c:v>41.471752341156495</c:v>
                </c:pt>
                <c:pt idx="44">
                  <c:v>52.276183010751446</c:v>
                </c:pt>
                <c:pt idx="45">
                  <c:v>40.871452012874641</c:v>
                </c:pt>
                <c:pt idx="46">
                  <c:v>52.446196621992691</c:v>
                </c:pt>
                <c:pt idx="47">
                  <c:v>52.597138957958855</c:v>
                </c:pt>
                <c:pt idx="48">
                  <c:v>51.992467812188856</c:v>
                </c:pt>
                <c:pt idx="49">
                  <c:v>38.982710061786605</c:v>
                </c:pt>
                <c:pt idx="50">
                  <c:v>48.949997291100559</c:v>
                </c:pt>
                <c:pt idx="51">
                  <c:v>59.640938415159603</c:v>
                </c:pt>
                <c:pt idx="52">
                  <c:v>47.960641831752071</c:v>
                </c:pt>
                <c:pt idx="53">
                  <c:v>43.862593778203681</c:v>
                </c:pt>
                <c:pt idx="54">
                  <c:v>47.941791343305759</c:v>
                </c:pt>
                <c:pt idx="55">
                  <c:v>50.521087900999163</c:v>
                </c:pt>
                <c:pt idx="56">
                  <c:v>46.831315037629572</c:v>
                </c:pt>
                <c:pt idx="57">
                  <c:v>54.405713165247896</c:v>
                </c:pt>
                <c:pt idx="58">
                  <c:v>51.338554575704833</c:v>
                </c:pt>
                <c:pt idx="59">
                  <c:v>52.156904840252572</c:v>
                </c:pt>
                <c:pt idx="60">
                  <c:v>61.765936182065019</c:v>
                </c:pt>
                <c:pt idx="61">
                  <c:v>62.515964777124168</c:v>
                </c:pt>
                <c:pt idx="62">
                  <c:v>68.232575495992222</c:v>
                </c:pt>
                <c:pt idx="63">
                  <c:v>64.091827915520128</c:v>
                </c:pt>
                <c:pt idx="64">
                  <c:v>58.686741253019491</c:v>
                </c:pt>
                <c:pt idx="65">
                  <c:v>67.925051745364499</c:v>
                </c:pt>
                <c:pt idx="66">
                  <c:v>75.82294092592258</c:v>
                </c:pt>
                <c:pt idx="67">
                  <c:v>68.023599422178847</c:v>
                </c:pt>
                <c:pt idx="68">
                  <c:v>70.139430511865086</c:v>
                </c:pt>
                <c:pt idx="69">
                  <c:v>70.770455856638193</c:v>
                </c:pt>
                <c:pt idx="70">
                  <c:v>62.072427259053441</c:v>
                </c:pt>
                <c:pt idx="71">
                  <c:v>70.271532248064972</c:v>
                </c:pt>
                <c:pt idx="72">
                  <c:v>73.36177560125364</c:v>
                </c:pt>
                <c:pt idx="73">
                  <c:v>76.150266160784867</c:v>
                </c:pt>
                <c:pt idx="74">
                  <c:v>76.694831054804325</c:v>
                </c:pt>
                <c:pt idx="75">
                  <c:v>67.618203954801743</c:v>
                </c:pt>
                <c:pt idx="76">
                  <c:v>69.725227203067192</c:v>
                </c:pt>
                <c:pt idx="77">
                  <c:v>60.667283810149065</c:v>
                </c:pt>
                <c:pt idx="78">
                  <c:v>69.016926501734162</c:v>
                </c:pt>
                <c:pt idx="79">
                  <c:v>62.678193401608709</c:v>
                </c:pt>
                <c:pt idx="80">
                  <c:v>63.260902078103364</c:v>
                </c:pt>
                <c:pt idx="81">
                  <c:v>65.769964213700277</c:v>
                </c:pt>
                <c:pt idx="82">
                  <c:v>72.199357056109363</c:v>
                </c:pt>
                <c:pt idx="83">
                  <c:v>73.634399042380011</c:v>
                </c:pt>
                <c:pt idx="84">
                  <c:v>61.958589887058089</c:v>
                </c:pt>
                <c:pt idx="85">
                  <c:v>64.660923919212664</c:v>
                </c:pt>
                <c:pt idx="86">
                  <c:v>64.165963176910552</c:v>
                </c:pt>
                <c:pt idx="87">
                  <c:v>68.670115441655284</c:v>
                </c:pt>
                <c:pt idx="88">
                  <c:v>58.033273471601987</c:v>
                </c:pt>
                <c:pt idx="89">
                  <c:v>68.377004766925339</c:v>
                </c:pt>
                <c:pt idx="90">
                  <c:v>70.904458887171884</c:v>
                </c:pt>
                <c:pt idx="91">
                  <c:v>54.881513359894107</c:v>
                </c:pt>
                <c:pt idx="92">
                  <c:v>57.805581226872768</c:v>
                </c:pt>
                <c:pt idx="93">
                  <c:v>60.750346022482823</c:v>
                </c:pt>
                <c:pt idx="94">
                  <c:v>64.075616907824497</c:v>
                </c:pt>
                <c:pt idx="95">
                  <c:v>54.649373833790627</c:v>
                </c:pt>
                <c:pt idx="96">
                  <c:v>60.407325661911337</c:v>
                </c:pt>
                <c:pt idx="97">
                  <c:v>51.63889032404655</c:v>
                </c:pt>
                <c:pt idx="98">
                  <c:v>64.869273663611168</c:v>
                </c:pt>
                <c:pt idx="99">
                  <c:v>60.622998564171397</c:v>
                </c:pt>
                <c:pt idx="100">
                  <c:v>53.83913613253862</c:v>
                </c:pt>
                <c:pt idx="101">
                  <c:v>54.033030926903955</c:v>
                </c:pt>
                <c:pt idx="102">
                  <c:v>23.679857250063094</c:v>
                </c:pt>
                <c:pt idx="103">
                  <c:v>47.209915888031922</c:v>
                </c:pt>
                <c:pt idx="104">
                  <c:v>58.084323106720618</c:v>
                </c:pt>
                <c:pt idx="105">
                  <c:v>48.299070000450662</c:v>
                </c:pt>
                <c:pt idx="106">
                  <c:v>57.968786052701837</c:v>
                </c:pt>
                <c:pt idx="107">
                  <c:v>49.144298850708253</c:v>
                </c:pt>
                <c:pt idx="108">
                  <c:v>50.422682192544876</c:v>
                </c:pt>
                <c:pt idx="109">
                  <c:v>62.367494410287406</c:v>
                </c:pt>
                <c:pt idx="110">
                  <c:v>66.970104319701392</c:v>
                </c:pt>
                <c:pt idx="111">
                  <c:v>69.891152406006853</c:v>
                </c:pt>
                <c:pt idx="112">
                  <c:v>64.075110687400056</c:v>
                </c:pt>
                <c:pt idx="113">
                  <c:v>58.141958180714873</c:v>
                </c:pt>
                <c:pt idx="114">
                  <c:v>59.150228809193408</c:v>
                </c:pt>
                <c:pt idx="115">
                  <c:v>69.025003898393635</c:v>
                </c:pt>
                <c:pt idx="116">
                  <c:v>49.51039473196299</c:v>
                </c:pt>
                <c:pt idx="117">
                  <c:v>66.773601469460047</c:v>
                </c:pt>
                <c:pt idx="118">
                  <c:v>75.098129104942714</c:v>
                </c:pt>
                <c:pt idx="119">
                  <c:v>69.068746118393548</c:v>
                </c:pt>
                <c:pt idx="120">
                  <c:v>75.090227486455504</c:v>
                </c:pt>
                <c:pt idx="121">
                  <c:v>70.659554941379426</c:v>
                </c:pt>
                <c:pt idx="122">
                  <c:v>65.270137024804768</c:v>
                </c:pt>
                <c:pt idx="123">
                  <c:v>73.872801423937801</c:v>
                </c:pt>
                <c:pt idx="124">
                  <c:v>78.966596223757364</c:v>
                </c:pt>
                <c:pt idx="125">
                  <c:v>59.820651253499456</c:v>
                </c:pt>
                <c:pt idx="126">
                  <c:v>69.496086442592457</c:v>
                </c:pt>
                <c:pt idx="127">
                  <c:v>62.164881391776646</c:v>
                </c:pt>
                <c:pt idx="128">
                  <c:v>56.065428548879702</c:v>
                </c:pt>
                <c:pt idx="129">
                  <c:v>57.809959831186077</c:v>
                </c:pt>
                <c:pt idx="130">
                  <c:v>47.195899753609133</c:v>
                </c:pt>
                <c:pt idx="131">
                  <c:v>43.351190402230571</c:v>
                </c:pt>
                <c:pt idx="132">
                  <c:v>39.511043319906435</c:v>
                </c:pt>
                <c:pt idx="133">
                  <c:v>47.268496036240101</c:v>
                </c:pt>
                <c:pt idx="134">
                  <c:v>58.8928431111527</c:v>
                </c:pt>
                <c:pt idx="135">
                  <c:v>68.904123733189493</c:v>
                </c:pt>
                <c:pt idx="136">
                  <c:v>81.642274283654103</c:v>
                </c:pt>
                <c:pt idx="137">
                  <c:v>47.122253569415662</c:v>
                </c:pt>
              </c:numCache>
            </c:numRef>
          </c:val>
          <c:smooth val="0"/>
          <c:extLst>
            <c:ext xmlns:c16="http://schemas.microsoft.com/office/drawing/2014/chart" uri="{C3380CC4-5D6E-409C-BE32-E72D297353CC}">
              <c16:uniqueId val="{00000000-7701-46DA-80CC-DE01917C9364}"/>
            </c:ext>
          </c:extLst>
        </c:ser>
        <c:ser>
          <c:idx val="2"/>
          <c:order val="1"/>
          <c:tx>
            <c:strRef>
              <c:f>'cohort-bond'!$M$1</c:f>
              <c:strCache>
                <c:ptCount val="1"/>
                <c:pt idx="0">
                  <c:v>1986-1999</c:v>
                </c:pt>
              </c:strCache>
            </c:strRef>
          </c:tx>
          <c:marker>
            <c:symbol val="none"/>
          </c:marker>
          <c:cat>
            <c:numRef>
              <c:f>'cohort-bond'!$A$2:$A$139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'cohort-bond'!$M$2:$M$139</c:f>
              <c:numCache>
                <c:formatCode>General</c:formatCode>
                <c:ptCount val="138"/>
                <c:pt idx="0">
                  <c:v>43.616920048363177</c:v>
                </c:pt>
                <c:pt idx="1">
                  <c:v>45.64609958572629</c:v>
                </c:pt>
                <c:pt idx="2">
                  <c:v>43.545764796040245</c:v>
                </c:pt>
                <c:pt idx="3">
                  <c:v>35.142264853521162</c:v>
                </c:pt>
                <c:pt idx="4">
                  <c:v>50.062413298622978</c:v>
                </c:pt>
                <c:pt idx="5">
                  <c:v>47.027562924683373</c:v>
                </c:pt>
                <c:pt idx="6">
                  <c:v>39.616604180342527</c:v>
                </c:pt>
                <c:pt idx="7">
                  <c:v>46.752148626063438</c:v>
                </c:pt>
                <c:pt idx="8">
                  <c:v>44.333232019620731</c:v>
                </c:pt>
                <c:pt idx="9">
                  <c:v>47.301437764789483</c:v>
                </c:pt>
                <c:pt idx="10">
                  <c:v>61.008065785758134</c:v>
                </c:pt>
                <c:pt idx="11">
                  <c:v>58.601672667444724</c:v>
                </c:pt>
                <c:pt idx="12">
                  <c:v>58.287502675279015</c:v>
                </c:pt>
                <c:pt idx="13">
                  <c:v>67.189927497466442</c:v>
                </c:pt>
                <c:pt idx="14">
                  <c:v>72.807103888059615</c:v>
                </c:pt>
                <c:pt idx="15">
                  <c:v>41.06691085448287</c:v>
                </c:pt>
                <c:pt idx="16">
                  <c:v>47.275243824579938</c:v>
                </c:pt>
                <c:pt idx="17">
                  <c:v>43.851451355412877</c:v>
                </c:pt>
                <c:pt idx="18">
                  <c:v>45.552268769859417</c:v>
                </c:pt>
                <c:pt idx="19">
                  <c:v>48.095041011507419</c:v>
                </c:pt>
                <c:pt idx="20">
                  <c:v>66.324026331983305</c:v>
                </c:pt>
                <c:pt idx="21">
                  <c:v>71.06799297471278</c:v>
                </c:pt>
                <c:pt idx="22">
                  <c:v>69.251296500115231</c:v>
                </c:pt>
                <c:pt idx="23">
                  <c:v>58.376852814608647</c:v>
                </c:pt>
                <c:pt idx="24">
                  <c:v>72.954244955942698</c:v>
                </c:pt>
                <c:pt idx="25">
                  <c:v>55.822297046158575</c:v>
                </c:pt>
                <c:pt idx="26">
                  <c:v>59.442566341186023</c:v>
                </c:pt>
                <c:pt idx="27">
                  <c:v>53.823610050043477</c:v>
                </c:pt>
                <c:pt idx="28">
                  <c:v>55.451157487205307</c:v>
                </c:pt>
                <c:pt idx="29">
                  <c:v>61.649895659958446</c:v>
                </c:pt>
                <c:pt idx="30">
                  <c:v>50.406092888077971</c:v>
                </c:pt>
                <c:pt idx="31">
                  <c:v>48.662723544473181</c:v>
                </c:pt>
                <c:pt idx="32">
                  <c:v>51.073674819139605</c:v>
                </c:pt>
                <c:pt idx="33">
                  <c:v>48.525111208115746</c:v>
                </c:pt>
                <c:pt idx="34">
                  <c:v>53.955928371062825</c:v>
                </c:pt>
                <c:pt idx="35">
                  <c:v>47.397752397151471</c:v>
                </c:pt>
                <c:pt idx="36">
                  <c:v>54.516679353418219</c:v>
                </c:pt>
                <c:pt idx="37">
                  <c:v>62.237573862733676</c:v>
                </c:pt>
                <c:pt idx="38">
                  <c:v>61.581643062147847</c:v>
                </c:pt>
                <c:pt idx="39">
                  <c:v>48.068971440097819</c:v>
                </c:pt>
                <c:pt idx="40">
                  <c:v>49.577076825435242</c:v>
                </c:pt>
                <c:pt idx="41">
                  <c:v>45.102054384691151</c:v>
                </c:pt>
                <c:pt idx="42">
                  <c:v>48.180167867474019</c:v>
                </c:pt>
                <c:pt idx="43">
                  <c:v>46.465696819548832</c:v>
                </c:pt>
                <c:pt idx="44">
                  <c:v>51.612522437190322</c:v>
                </c:pt>
                <c:pt idx="45">
                  <c:v>48.600883993727159</c:v>
                </c:pt>
                <c:pt idx="46">
                  <c:v>60.98145202938732</c:v>
                </c:pt>
                <c:pt idx="47">
                  <c:v>61.371697377308507</c:v>
                </c:pt>
                <c:pt idx="48">
                  <c:v>63.612794314606425</c:v>
                </c:pt>
                <c:pt idx="49">
                  <c:v>53.527564868761445</c:v>
                </c:pt>
                <c:pt idx="50">
                  <c:v>53.943786976848983</c:v>
                </c:pt>
                <c:pt idx="51">
                  <c:v>67.976074435562822</c:v>
                </c:pt>
                <c:pt idx="52">
                  <c:v>59.578947225955069</c:v>
                </c:pt>
                <c:pt idx="53">
                  <c:v>54.259491391963863</c:v>
                </c:pt>
                <c:pt idx="54">
                  <c:v>55.547256488519338</c:v>
                </c:pt>
                <c:pt idx="55">
                  <c:v>58.042618398095691</c:v>
                </c:pt>
                <c:pt idx="56">
                  <c:v>59.420271415520034</c:v>
                </c:pt>
                <c:pt idx="57">
                  <c:v>64.34462843625829</c:v>
                </c:pt>
                <c:pt idx="58">
                  <c:v>69.286359698375165</c:v>
                </c:pt>
                <c:pt idx="59">
                  <c:v>66.900097092325964</c:v>
                </c:pt>
                <c:pt idx="60">
                  <c:v>74.76424050900269</c:v>
                </c:pt>
                <c:pt idx="61">
                  <c:v>70.501192821276888</c:v>
                </c:pt>
                <c:pt idx="62">
                  <c:v>75.92585597973769</c:v>
                </c:pt>
                <c:pt idx="63">
                  <c:v>69.852651572468886</c:v>
                </c:pt>
                <c:pt idx="64">
                  <c:v>67.541373586812711</c:v>
                </c:pt>
                <c:pt idx="65">
                  <c:v>74.110332515743124</c:v>
                </c:pt>
                <c:pt idx="66">
                  <c:v>76.51553440196966</c:v>
                </c:pt>
                <c:pt idx="67">
                  <c:v>72.984128977920321</c:v>
                </c:pt>
                <c:pt idx="68">
                  <c:v>75.016564537259399</c:v>
                </c:pt>
                <c:pt idx="69">
                  <c:v>77.504202244585628</c:v>
                </c:pt>
                <c:pt idx="70">
                  <c:v>73.875752505253317</c:v>
                </c:pt>
                <c:pt idx="71">
                  <c:v>78.820716396396108</c:v>
                </c:pt>
                <c:pt idx="72">
                  <c:v>82.894418265463017</c:v>
                </c:pt>
                <c:pt idx="73">
                  <c:v>84.32433795753731</c:v>
                </c:pt>
                <c:pt idx="74">
                  <c:v>83.790437660098277</c:v>
                </c:pt>
                <c:pt idx="75">
                  <c:v>76.89707406133482</c:v>
                </c:pt>
                <c:pt idx="76">
                  <c:v>79.188354948970058</c:v>
                </c:pt>
                <c:pt idx="77">
                  <c:v>68.208289153134032</c:v>
                </c:pt>
                <c:pt idx="78">
                  <c:v>79.821207158468937</c:v>
                </c:pt>
                <c:pt idx="79">
                  <c:v>72.708121152844313</c:v>
                </c:pt>
                <c:pt idx="80">
                  <c:v>71.212479787875438</c:v>
                </c:pt>
                <c:pt idx="81">
                  <c:v>73.125294736303516</c:v>
                </c:pt>
                <c:pt idx="82">
                  <c:v>75.482485106494835</c:v>
                </c:pt>
                <c:pt idx="83">
                  <c:v>77.410897918344929</c:v>
                </c:pt>
                <c:pt idx="84">
                  <c:v>67.445647361334039</c:v>
                </c:pt>
                <c:pt idx="85">
                  <c:v>70.081047094146697</c:v>
                </c:pt>
                <c:pt idx="86">
                  <c:v>71.719039575348887</c:v>
                </c:pt>
                <c:pt idx="87">
                  <c:v>76.264121041649929</c:v>
                </c:pt>
                <c:pt idx="88">
                  <c:v>66.959531562159597</c:v>
                </c:pt>
                <c:pt idx="89">
                  <c:v>73.455552311062306</c:v>
                </c:pt>
                <c:pt idx="90">
                  <c:v>74.40861467251672</c:v>
                </c:pt>
                <c:pt idx="91">
                  <c:v>64.136073780026166</c:v>
                </c:pt>
                <c:pt idx="92">
                  <c:v>71.366745978806179</c:v>
                </c:pt>
                <c:pt idx="93">
                  <c:v>70.505635692008127</c:v>
                </c:pt>
                <c:pt idx="94">
                  <c:v>70.98408366609317</c:v>
                </c:pt>
                <c:pt idx="95">
                  <c:v>67.425019428134121</c:v>
                </c:pt>
                <c:pt idx="96">
                  <c:v>69.813477034174198</c:v>
                </c:pt>
                <c:pt idx="97">
                  <c:v>61.644873166759119</c:v>
                </c:pt>
                <c:pt idx="98">
                  <c:v>75.134958646332464</c:v>
                </c:pt>
                <c:pt idx="99">
                  <c:v>72.759631633289501</c:v>
                </c:pt>
                <c:pt idx="100">
                  <c:v>61.560534192568248</c:v>
                </c:pt>
                <c:pt idx="101">
                  <c:v>65.621637182379374</c:v>
                </c:pt>
                <c:pt idx="102">
                  <c:v>34.608440287008044</c:v>
                </c:pt>
                <c:pt idx="103">
                  <c:v>56.008702408860003</c:v>
                </c:pt>
                <c:pt idx="104">
                  <c:v>62.50253285799171</c:v>
                </c:pt>
                <c:pt idx="105">
                  <c:v>53.141690338894364</c:v>
                </c:pt>
                <c:pt idx="106">
                  <c:v>60.266928610004136</c:v>
                </c:pt>
                <c:pt idx="107">
                  <c:v>52.142482732715088</c:v>
                </c:pt>
                <c:pt idx="108">
                  <c:v>57.993849050206059</c:v>
                </c:pt>
                <c:pt idx="109">
                  <c:v>71.107528102440099</c:v>
                </c:pt>
                <c:pt idx="110">
                  <c:v>70.029791038693062</c:v>
                </c:pt>
                <c:pt idx="111">
                  <c:v>69.858763904235516</c:v>
                </c:pt>
                <c:pt idx="112">
                  <c:v>60.849438911857348</c:v>
                </c:pt>
                <c:pt idx="113">
                  <c:v>58.195786566501063</c:v>
                </c:pt>
                <c:pt idx="114">
                  <c:v>60.238533486832722</c:v>
                </c:pt>
                <c:pt idx="115">
                  <c:v>66.978874543454012</c:v>
                </c:pt>
                <c:pt idx="116">
                  <c:v>52.870761000540412</c:v>
                </c:pt>
                <c:pt idx="117">
                  <c:v>70.171641743436155</c:v>
                </c:pt>
                <c:pt idx="118">
                  <c:v>78.396884676480198</c:v>
                </c:pt>
                <c:pt idx="119">
                  <c:v>73.972202945304758</c:v>
                </c:pt>
                <c:pt idx="120">
                  <c:v>76.956069780681062</c:v>
                </c:pt>
                <c:pt idx="121">
                  <c:v>74.183444914832236</c:v>
                </c:pt>
                <c:pt idx="122">
                  <c:v>70.820290598532736</c:v>
                </c:pt>
                <c:pt idx="123">
                  <c:v>77.51686557820841</c:v>
                </c:pt>
                <c:pt idx="124">
                  <c:v>81.679018729455393</c:v>
                </c:pt>
                <c:pt idx="125">
                  <c:v>66.988792993965703</c:v>
                </c:pt>
                <c:pt idx="126">
                  <c:v>69.682252776426608</c:v>
                </c:pt>
                <c:pt idx="127">
                  <c:v>64.890419810048243</c:v>
                </c:pt>
                <c:pt idx="128">
                  <c:v>61.107773943540735</c:v>
                </c:pt>
                <c:pt idx="129">
                  <c:v>60.208865296008327</c:v>
                </c:pt>
                <c:pt idx="130">
                  <c:v>57.78202681134762</c:v>
                </c:pt>
                <c:pt idx="131">
                  <c:v>44.025328700645204</c:v>
                </c:pt>
                <c:pt idx="132">
                  <c:v>40.165493604449019</c:v>
                </c:pt>
                <c:pt idx="133">
                  <c:v>50.385166466415129</c:v>
                </c:pt>
                <c:pt idx="134">
                  <c:v>58.041406666578496</c:v>
                </c:pt>
                <c:pt idx="135">
                  <c:v>69.821189505419426</c:v>
                </c:pt>
                <c:pt idx="136">
                  <c:v>83.359438288177827</c:v>
                </c:pt>
                <c:pt idx="137">
                  <c:v>52.657234548022004</c:v>
                </c:pt>
              </c:numCache>
            </c:numRef>
          </c:val>
          <c:smooth val="0"/>
          <c:extLst>
            <c:ext xmlns:c16="http://schemas.microsoft.com/office/drawing/2014/chart" uri="{C3380CC4-5D6E-409C-BE32-E72D297353CC}">
              <c16:uniqueId val="{00000001-7701-46DA-80CC-DE01917C9364}"/>
            </c:ext>
          </c:extLst>
        </c:ser>
        <c:ser>
          <c:idx val="3"/>
          <c:order val="2"/>
          <c:tx>
            <c:strRef>
              <c:f>'cohort-bond'!$AI$1</c:f>
              <c:strCache>
                <c:ptCount val="1"/>
                <c:pt idx="0">
                  <c:v>Post 1999</c:v>
                </c:pt>
              </c:strCache>
            </c:strRef>
          </c:tx>
          <c:marker>
            <c:symbol val="none"/>
          </c:marker>
          <c:cat>
            <c:numRef>
              <c:f>'cohort-bond'!$A$2:$A$139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'cohort-bond'!$AI$2:$AI$139</c:f>
              <c:numCache>
                <c:formatCode>General</c:formatCode>
                <c:ptCount val="138"/>
                <c:pt idx="0">
                  <c:v>43.616920048363177</c:v>
                </c:pt>
                <c:pt idx="1">
                  <c:v>45.64609958572629</c:v>
                </c:pt>
                <c:pt idx="2">
                  <c:v>43.545764796040245</c:v>
                </c:pt>
                <c:pt idx="3">
                  <c:v>35.142264853521162</c:v>
                </c:pt>
                <c:pt idx="4">
                  <c:v>50.062413298622978</c:v>
                </c:pt>
                <c:pt idx="5">
                  <c:v>47.027562924683373</c:v>
                </c:pt>
                <c:pt idx="6">
                  <c:v>39.616604180342527</c:v>
                </c:pt>
                <c:pt idx="7">
                  <c:v>46.752148626063438</c:v>
                </c:pt>
                <c:pt idx="8">
                  <c:v>44.333232019620731</c:v>
                </c:pt>
                <c:pt idx="9">
                  <c:v>47.301437764789483</c:v>
                </c:pt>
                <c:pt idx="10">
                  <c:v>61.008065785758134</c:v>
                </c:pt>
                <c:pt idx="11">
                  <c:v>58.601672667444724</c:v>
                </c:pt>
                <c:pt idx="12">
                  <c:v>58.287502675279015</c:v>
                </c:pt>
                <c:pt idx="13">
                  <c:v>67.189927497466442</c:v>
                </c:pt>
                <c:pt idx="14">
                  <c:v>72.807103888059615</c:v>
                </c:pt>
                <c:pt idx="15">
                  <c:v>41.06691085448287</c:v>
                </c:pt>
                <c:pt idx="16">
                  <c:v>47.275243824579938</c:v>
                </c:pt>
                <c:pt idx="17">
                  <c:v>43.851451355412877</c:v>
                </c:pt>
                <c:pt idx="18">
                  <c:v>45.552268769859417</c:v>
                </c:pt>
                <c:pt idx="19">
                  <c:v>48.095041011507419</c:v>
                </c:pt>
                <c:pt idx="20">
                  <c:v>66.324026331983305</c:v>
                </c:pt>
                <c:pt idx="21">
                  <c:v>71.06799297471278</c:v>
                </c:pt>
                <c:pt idx="22">
                  <c:v>69.251296500115231</c:v>
                </c:pt>
                <c:pt idx="23">
                  <c:v>58.376852814608647</c:v>
                </c:pt>
                <c:pt idx="24">
                  <c:v>72.954244955942698</c:v>
                </c:pt>
                <c:pt idx="25">
                  <c:v>55.822297046158575</c:v>
                </c:pt>
                <c:pt idx="26">
                  <c:v>59.442566341186023</c:v>
                </c:pt>
                <c:pt idx="27">
                  <c:v>53.823610050043477</c:v>
                </c:pt>
                <c:pt idx="28">
                  <c:v>55.451157487205307</c:v>
                </c:pt>
                <c:pt idx="29">
                  <c:v>61.649895659958446</c:v>
                </c:pt>
                <c:pt idx="30">
                  <c:v>50.406092888077971</c:v>
                </c:pt>
                <c:pt idx="31">
                  <c:v>48.662723544473181</c:v>
                </c:pt>
                <c:pt idx="32">
                  <c:v>51.073674819139605</c:v>
                </c:pt>
                <c:pt idx="33">
                  <c:v>48.525111208115746</c:v>
                </c:pt>
                <c:pt idx="34">
                  <c:v>53.955928371062825</c:v>
                </c:pt>
                <c:pt idx="35">
                  <c:v>47.397752397151471</c:v>
                </c:pt>
                <c:pt idx="36">
                  <c:v>54.516679353418219</c:v>
                </c:pt>
                <c:pt idx="37">
                  <c:v>62.237573862733676</c:v>
                </c:pt>
                <c:pt idx="38">
                  <c:v>61.581643062147847</c:v>
                </c:pt>
                <c:pt idx="39">
                  <c:v>48.068971440097819</c:v>
                </c:pt>
                <c:pt idx="40">
                  <c:v>49.577076825435242</c:v>
                </c:pt>
                <c:pt idx="41">
                  <c:v>45.102054384691151</c:v>
                </c:pt>
                <c:pt idx="42">
                  <c:v>48.180167867474019</c:v>
                </c:pt>
                <c:pt idx="43">
                  <c:v>46.465696819548832</c:v>
                </c:pt>
                <c:pt idx="44">
                  <c:v>51.612522437190322</c:v>
                </c:pt>
                <c:pt idx="45">
                  <c:v>48.600883993727159</c:v>
                </c:pt>
                <c:pt idx="46">
                  <c:v>60.98145202938732</c:v>
                </c:pt>
                <c:pt idx="47">
                  <c:v>61.371697377308507</c:v>
                </c:pt>
                <c:pt idx="48">
                  <c:v>63.612794314606425</c:v>
                </c:pt>
                <c:pt idx="49">
                  <c:v>53.527564868761445</c:v>
                </c:pt>
                <c:pt idx="50">
                  <c:v>53.943786976848983</c:v>
                </c:pt>
                <c:pt idx="51">
                  <c:v>67.976074435562822</c:v>
                </c:pt>
                <c:pt idx="52">
                  <c:v>59.578947225955069</c:v>
                </c:pt>
                <c:pt idx="53">
                  <c:v>51.997245397143452</c:v>
                </c:pt>
                <c:pt idx="54">
                  <c:v>55.854947190718171</c:v>
                </c:pt>
                <c:pt idx="55">
                  <c:v>57.154995222846885</c:v>
                </c:pt>
                <c:pt idx="56">
                  <c:v>58.504730896872061</c:v>
                </c:pt>
                <c:pt idx="57">
                  <c:v>63.660773100194149</c:v>
                </c:pt>
                <c:pt idx="58">
                  <c:v>70.265608282214174</c:v>
                </c:pt>
                <c:pt idx="59">
                  <c:v>64.895286940812952</c:v>
                </c:pt>
                <c:pt idx="60">
                  <c:v>74.320908174481701</c:v>
                </c:pt>
                <c:pt idx="61">
                  <c:v>66.264992851407101</c:v>
                </c:pt>
                <c:pt idx="62">
                  <c:v>68.608271030354871</c:v>
                </c:pt>
                <c:pt idx="63">
                  <c:v>64.801167071958474</c:v>
                </c:pt>
                <c:pt idx="64">
                  <c:v>63.894503650384607</c:v>
                </c:pt>
                <c:pt idx="65">
                  <c:v>69.962851837263372</c:v>
                </c:pt>
                <c:pt idx="66">
                  <c:v>71.942394272414177</c:v>
                </c:pt>
                <c:pt idx="67">
                  <c:v>66.8506369452722</c:v>
                </c:pt>
                <c:pt idx="68">
                  <c:v>69.11029154001811</c:v>
                </c:pt>
                <c:pt idx="69">
                  <c:v>72.759036497201819</c:v>
                </c:pt>
                <c:pt idx="70">
                  <c:v>70.926118562957996</c:v>
                </c:pt>
                <c:pt idx="71">
                  <c:v>72.285426378264219</c:v>
                </c:pt>
                <c:pt idx="72">
                  <c:v>79.335850622700377</c:v>
                </c:pt>
                <c:pt idx="73">
                  <c:v>80.829333519886916</c:v>
                </c:pt>
                <c:pt idx="74">
                  <c:v>79.780719372074813</c:v>
                </c:pt>
                <c:pt idx="75">
                  <c:v>74.386951157655801</c:v>
                </c:pt>
                <c:pt idx="76">
                  <c:v>75.971375583287923</c:v>
                </c:pt>
                <c:pt idx="77">
                  <c:v>66.662607540250022</c:v>
                </c:pt>
                <c:pt idx="78">
                  <c:v>78.44995541430707</c:v>
                </c:pt>
                <c:pt idx="79">
                  <c:v>69.349610635997948</c:v>
                </c:pt>
                <c:pt idx="80">
                  <c:v>69.307672889771851</c:v>
                </c:pt>
                <c:pt idx="81">
                  <c:v>70.238821801819086</c:v>
                </c:pt>
                <c:pt idx="82">
                  <c:v>73.229548899281482</c:v>
                </c:pt>
                <c:pt idx="83">
                  <c:v>72.568270405599932</c:v>
                </c:pt>
                <c:pt idx="84">
                  <c:v>66.585466394224696</c:v>
                </c:pt>
                <c:pt idx="85">
                  <c:v>66.244236070015404</c:v>
                </c:pt>
                <c:pt idx="86">
                  <c:v>69.879247749263698</c:v>
                </c:pt>
                <c:pt idx="87">
                  <c:v>69.674377179500794</c:v>
                </c:pt>
                <c:pt idx="88">
                  <c:v>61.891273679055999</c:v>
                </c:pt>
                <c:pt idx="89">
                  <c:v>65.488935534152915</c:v>
                </c:pt>
                <c:pt idx="90">
                  <c:v>67.196361863736314</c:v>
                </c:pt>
                <c:pt idx="91">
                  <c:v>59.409224564711572</c:v>
                </c:pt>
                <c:pt idx="92">
                  <c:v>64.085723184302651</c:v>
                </c:pt>
                <c:pt idx="93">
                  <c:v>64.54673148055052</c:v>
                </c:pt>
                <c:pt idx="94">
                  <c:v>63.812879688804991</c:v>
                </c:pt>
                <c:pt idx="95">
                  <c:v>63.926309463424225</c:v>
                </c:pt>
                <c:pt idx="96">
                  <c:v>64.953916787262145</c:v>
                </c:pt>
                <c:pt idx="97">
                  <c:v>60.619314825581796</c:v>
                </c:pt>
                <c:pt idx="98">
                  <c:v>67.41972931901995</c:v>
                </c:pt>
                <c:pt idx="99">
                  <c:v>67.137771873215826</c:v>
                </c:pt>
                <c:pt idx="100">
                  <c:v>55.909840434880365</c:v>
                </c:pt>
                <c:pt idx="101">
                  <c:v>62.906050140302604</c:v>
                </c:pt>
                <c:pt idx="102">
                  <c:v>37.006702724666503</c:v>
                </c:pt>
                <c:pt idx="103">
                  <c:v>54.15561419593827</c:v>
                </c:pt>
                <c:pt idx="104">
                  <c:v>57.754400457673484</c:v>
                </c:pt>
                <c:pt idx="105">
                  <c:v>50.81570048529823</c:v>
                </c:pt>
                <c:pt idx="106">
                  <c:v>54.789205798086449</c:v>
                </c:pt>
                <c:pt idx="107">
                  <c:v>44.73057095538487</c:v>
                </c:pt>
                <c:pt idx="108">
                  <c:v>50.786784036440466</c:v>
                </c:pt>
                <c:pt idx="109">
                  <c:v>63.456809771362565</c:v>
                </c:pt>
                <c:pt idx="110">
                  <c:v>62.890591726866816</c:v>
                </c:pt>
                <c:pt idx="111">
                  <c:v>59.794771500336097</c:v>
                </c:pt>
                <c:pt idx="112">
                  <c:v>53.978710807747142</c:v>
                </c:pt>
                <c:pt idx="113">
                  <c:v>50.140750554336101</c:v>
                </c:pt>
                <c:pt idx="114">
                  <c:v>52.228018359595808</c:v>
                </c:pt>
                <c:pt idx="115">
                  <c:v>58.36016963290497</c:v>
                </c:pt>
                <c:pt idx="116">
                  <c:v>50.540032564097494</c:v>
                </c:pt>
                <c:pt idx="117">
                  <c:v>63.271148134076213</c:v>
                </c:pt>
                <c:pt idx="118">
                  <c:v>66.798287594281007</c:v>
                </c:pt>
                <c:pt idx="119">
                  <c:v>64.319795935168145</c:v>
                </c:pt>
                <c:pt idx="120">
                  <c:v>70.673105372191884</c:v>
                </c:pt>
                <c:pt idx="121">
                  <c:v>69.188734260440654</c:v>
                </c:pt>
                <c:pt idx="122">
                  <c:v>63.782492793700129</c:v>
                </c:pt>
                <c:pt idx="123">
                  <c:v>69.07217955353309</c:v>
                </c:pt>
                <c:pt idx="124">
                  <c:v>69.446672858772686</c:v>
                </c:pt>
                <c:pt idx="125">
                  <c:v>60.215839052822751</c:v>
                </c:pt>
                <c:pt idx="126">
                  <c:v>62.32840978955462</c:v>
                </c:pt>
                <c:pt idx="127">
                  <c:v>52.910505173384934</c:v>
                </c:pt>
                <c:pt idx="128">
                  <c:v>53.839607484254813</c:v>
                </c:pt>
                <c:pt idx="129">
                  <c:v>55.452446257096902</c:v>
                </c:pt>
                <c:pt idx="130">
                  <c:v>54.035561732527185</c:v>
                </c:pt>
                <c:pt idx="131">
                  <c:v>41.17046047304337</c:v>
                </c:pt>
                <c:pt idx="132">
                  <c:v>35.630724126950923</c:v>
                </c:pt>
                <c:pt idx="133">
                  <c:v>44.872755939144987</c:v>
                </c:pt>
                <c:pt idx="134">
                  <c:v>48.110429687897913</c:v>
                </c:pt>
                <c:pt idx="135">
                  <c:v>56.419183258377117</c:v>
                </c:pt>
                <c:pt idx="136">
                  <c:v>77.756277253951666</c:v>
                </c:pt>
                <c:pt idx="137">
                  <c:v>46.902736695654454</c:v>
                </c:pt>
              </c:numCache>
            </c:numRef>
          </c:val>
          <c:smooth val="0"/>
          <c:extLst>
            <c:ext xmlns:c16="http://schemas.microsoft.com/office/drawing/2014/chart" uri="{C3380CC4-5D6E-409C-BE32-E72D297353CC}">
              <c16:uniqueId val="{00000002-7701-46DA-80CC-DE01917C9364}"/>
            </c:ext>
          </c:extLst>
        </c:ser>
        <c:dLbls>
          <c:showLegendKey val="0"/>
          <c:showVal val="0"/>
          <c:showCatName val="0"/>
          <c:showSerName val="0"/>
          <c:showPercent val="0"/>
          <c:showBubbleSize val="0"/>
        </c:dLbls>
        <c:smooth val="0"/>
        <c:axId val="175646976"/>
        <c:axId val="175656960"/>
      </c:lineChart>
      <c:dateAx>
        <c:axId val="175646976"/>
        <c:scaling>
          <c:orientation val="minMax"/>
        </c:scaling>
        <c:delete val="0"/>
        <c:axPos val="b"/>
        <c:numFmt formatCode="m/d/yyyy;@" sourceLinked="1"/>
        <c:majorTickMark val="out"/>
        <c:minorTickMark val="none"/>
        <c:tickLblPos val="nextTo"/>
        <c:crossAx val="175656960"/>
        <c:crosses val="autoZero"/>
        <c:auto val="1"/>
        <c:lblOffset val="100"/>
        <c:baseTimeUnit val="months"/>
      </c:dateAx>
      <c:valAx>
        <c:axId val="175656960"/>
        <c:scaling>
          <c:orientation val="minMax"/>
          <c:max val="100"/>
          <c:min val="20"/>
        </c:scaling>
        <c:delete val="0"/>
        <c:axPos val="l"/>
        <c:majorGridlines/>
        <c:numFmt formatCode="General" sourceLinked="1"/>
        <c:majorTickMark val="out"/>
        <c:minorTickMark val="none"/>
        <c:tickLblPos val="nextTo"/>
        <c:crossAx val="175646976"/>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World Real Estate Diversification Index by Cohort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'cohort-reits'!$B$1</c:f>
              <c:strCache>
                <c:ptCount val="1"/>
                <c:pt idx="0">
                  <c:v>Pre 2000</c:v>
                </c:pt>
              </c:strCache>
            </c:strRef>
          </c:tx>
          <c:spPr>
            <a:ln w="28575" cap="rnd">
              <a:solidFill>
                <a:schemeClr val="accent1"/>
              </a:solidFill>
              <a:round/>
            </a:ln>
            <a:effectLst/>
          </c:spPr>
          <c:marker>
            <c:symbol val="none"/>
          </c:marker>
          <c:cat>
            <c:numRef>
              <c:f>'cohort-reits'!$A$2:$A$139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'cohort-reits'!$B$2:$B$139</c:f>
              <c:numCache>
                <c:formatCode>General</c:formatCode>
                <c:ptCount val="138"/>
                <c:pt idx="0">
                  <c:v>28.992594585901049</c:v>
                </c:pt>
                <c:pt idx="1">
                  <c:v>21.4059362137255</c:v>
                </c:pt>
                <c:pt idx="2">
                  <c:v>25.383640950711893</c:v>
                </c:pt>
                <c:pt idx="3">
                  <c:v>8.1311089488032611</c:v>
                </c:pt>
                <c:pt idx="4">
                  <c:v>22.892445592533761</c:v>
                </c:pt>
                <c:pt idx="5">
                  <c:v>20.747977672240054</c:v>
                </c:pt>
                <c:pt idx="6">
                  <c:v>13.885634692411857</c:v>
                </c:pt>
                <c:pt idx="7">
                  <c:v>60.33792202444068</c:v>
                </c:pt>
                <c:pt idx="8">
                  <c:v>30.280253985309045</c:v>
                </c:pt>
                <c:pt idx="9">
                  <c:v>16.411141901637642</c:v>
                </c:pt>
                <c:pt idx="10">
                  <c:v>36.582779615943323</c:v>
                </c:pt>
                <c:pt idx="11">
                  <c:v>25.724530554913226</c:v>
                </c:pt>
                <c:pt idx="12">
                  <c:v>21.417616046790808</c:v>
                </c:pt>
                <c:pt idx="13">
                  <c:v>35.552138179617906</c:v>
                </c:pt>
                <c:pt idx="14">
                  <c:v>42.758320531316983</c:v>
                </c:pt>
                <c:pt idx="15">
                  <c:v>22.767942714343604</c:v>
                </c:pt>
                <c:pt idx="16">
                  <c:v>23.174591978375712</c:v>
                </c:pt>
                <c:pt idx="17">
                  <c:v>6.9250279980578879</c:v>
                </c:pt>
                <c:pt idx="18">
                  <c:v>26.342474920506397</c:v>
                </c:pt>
                <c:pt idx="19">
                  <c:v>16.006220694585181</c:v>
                </c:pt>
                <c:pt idx="20">
                  <c:v>33.540278863715258</c:v>
                </c:pt>
                <c:pt idx="21">
                  <c:v>33.137498396415751</c:v>
                </c:pt>
                <c:pt idx="22">
                  <c:v>47.236827640682861</c:v>
                </c:pt>
                <c:pt idx="23">
                  <c:v>23.145866111385878</c:v>
                </c:pt>
                <c:pt idx="24">
                  <c:v>41.720294540830416</c:v>
                </c:pt>
                <c:pt idx="25">
                  <c:v>23.270158302436634</c:v>
                </c:pt>
                <c:pt idx="26">
                  <c:v>47.48831611402106</c:v>
                </c:pt>
                <c:pt idx="27">
                  <c:v>26.759312825419578</c:v>
                </c:pt>
                <c:pt idx="28">
                  <c:v>21.835175218239431</c:v>
                </c:pt>
                <c:pt idx="29">
                  <c:v>17.120704088952944</c:v>
                </c:pt>
                <c:pt idx="30">
                  <c:v>21.040245996199953</c:v>
                </c:pt>
                <c:pt idx="31">
                  <c:v>18.989071969562787</c:v>
                </c:pt>
                <c:pt idx="32">
                  <c:v>24.404284607617139</c:v>
                </c:pt>
                <c:pt idx="33">
                  <c:v>17.942837756281776</c:v>
                </c:pt>
                <c:pt idx="34">
                  <c:v>25.366796438492628</c:v>
                </c:pt>
                <c:pt idx="35">
                  <c:v>16.478821470936079</c:v>
                </c:pt>
                <c:pt idx="36">
                  <c:v>15.181575209450187</c:v>
                </c:pt>
                <c:pt idx="37">
                  <c:v>27.642261382852141</c:v>
                </c:pt>
                <c:pt idx="38">
                  <c:v>36.929744122751487</c:v>
                </c:pt>
                <c:pt idx="39">
                  <c:v>27.122532731649464</c:v>
                </c:pt>
                <c:pt idx="40">
                  <c:v>25.317135793034378</c:v>
                </c:pt>
                <c:pt idx="41">
                  <c:v>5.8982016009639118</c:v>
                </c:pt>
                <c:pt idx="42">
                  <c:v>22.200333793663003</c:v>
                </c:pt>
                <c:pt idx="43">
                  <c:v>23.955434606723948</c:v>
                </c:pt>
                <c:pt idx="44">
                  <c:v>15.21170037312268</c:v>
                </c:pt>
                <c:pt idx="45">
                  <c:v>17.638549612982136</c:v>
                </c:pt>
                <c:pt idx="46">
                  <c:v>28.013649197175837</c:v>
                </c:pt>
                <c:pt idx="47">
                  <c:v>32.001405249311453</c:v>
                </c:pt>
                <c:pt idx="48">
                  <c:v>27.871103883259906</c:v>
                </c:pt>
                <c:pt idx="49">
                  <c:v>20.11230983783846</c:v>
                </c:pt>
                <c:pt idx="50">
                  <c:v>22.959802288138174</c:v>
                </c:pt>
                <c:pt idx="51">
                  <c:v>32.203495416990016</c:v>
                </c:pt>
                <c:pt idx="52">
                  <c:v>18.090631125582256</c:v>
                </c:pt>
                <c:pt idx="53">
                  <c:v>16.998334980719772</c:v>
                </c:pt>
                <c:pt idx="54">
                  <c:v>21.845255730605921</c:v>
                </c:pt>
                <c:pt idx="55">
                  <c:v>9.3034065180323449</c:v>
                </c:pt>
                <c:pt idx="56">
                  <c:v>13.235646812019006</c:v>
                </c:pt>
                <c:pt idx="57">
                  <c:v>23.898799311640857</c:v>
                </c:pt>
                <c:pt idx="58">
                  <c:v>26.260810197903133</c:v>
                </c:pt>
                <c:pt idx="59">
                  <c:v>19.705142935976323</c:v>
                </c:pt>
                <c:pt idx="60">
                  <c:v>26.051738850420243</c:v>
                </c:pt>
                <c:pt idx="61">
                  <c:v>27.480458516075799</c:v>
                </c:pt>
                <c:pt idx="62">
                  <c:v>41.250193677180114</c:v>
                </c:pt>
                <c:pt idx="63">
                  <c:v>12.178081036672802</c:v>
                </c:pt>
                <c:pt idx="64">
                  <c:v>19.089372952240371</c:v>
                </c:pt>
                <c:pt idx="65">
                  <c:v>19.512445433844885</c:v>
                </c:pt>
                <c:pt idx="66">
                  <c:v>35.282803189122284</c:v>
                </c:pt>
                <c:pt idx="67">
                  <c:v>18.568877240687808</c:v>
                </c:pt>
                <c:pt idx="68">
                  <c:v>24.99630018126183</c:v>
                </c:pt>
                <c:pt idx="69">
                  <c:v>24.927265056842543</c:v>
                </c:pt>
                <c:pt idx="70">
                  <c:v>26.771618517323553</c:v>
                </c:pt>
                <c:pt idx="71">
                  <c:v>25.374108755127523</c:v>
                </c:pt>
                <c:pt idx="72">
                  <c:v>39.999096954116112</c:v>
                </c:pt>
                <c:pt idx="73">
                  <c:v>40.753368710706894</c:v>
                </c:pt>
                <c:pt idx="74">
                  <c:v>33.247640930569005</c:v>
                </c:pt>
                <c:pt idx="75">
                  <c:v>24.51135530920104</c:v>
                </c:pt>
                <c:pt idx="76">
                  <c:v>25.217402331486934</c:v>
                </c:pt>
                <c:pt idx="77">
                  <c:v>24.366513404889638</c:v>
                </c:pt>
                <c:pt idx="78">
                  <c:v>28.669000114032102</c:v>
                </c:pt>
                <c:pt idx="79">
                  <c:v>27.178351220587153</c:v>
                </c:pt>
                <c:pt idx="80">
                  <c:v>22.392145722880798</c:v>
                </c:pt>
                <c:pt idx="81">
                  <c:v>50.814872772411867</c:v>
                </c:pt>
                <c:pt idx="82">
                  <c:v>31.175874617406635</c:v>
                </c:pt>
                <c:pt idx="83">
                  <c:v>21.332169325390037</c:v>
                </c:pt>
                <c:pt idx="84">
                  <c:v>50.458560692874045</c:v>
                </c:pt>
                <c:pt idx="85">
                  <c:v>40.557686321718158</c:v>
                </c:pt>
                <c:pt idx="86">
                  <c:v>54.117254874170619</c:v>
                </c:pt>
                <c:pt idx="87">
                  <c:v>50.980821192600303</c:v>
                </c:pt>
                <c:pt idx="88">
                  <c:v>59.109076931322861</c:v>
                </c:pt>
                <c:pt idx="89">
                  <c:v>42.310585337786712</c:v>
                </c:pt>
                <c:pt idx="90">
                  <c:v>50.228116272842648</c:v>
                </c:pt>
                <c:pt idx="91">
                  <c:v>62.002698881268394</c:v>
                </c:pt>
                <c:pt idx="92">
                  <c:v>52.797211463972026</c:v>
                </c:pt>
                <c:pt idx="93">
                  <c:v>53.298237349254116</c:v>
                </c:pt>
                <c:pt idx="94">
                  <c:v>50.484766102302004</c:v>
                </c:pt>
                <c:pt idx="95">
                  <c:v>62.651950347315513</c:v>
                </c:pt>
                <c:pt idx="96">
                  <c:v>44.263682772527481</c:v>
                </c:pt>
                <c:pt idx="97">
                  <c:v>74.04609933118806</c:v>
                </c:pt>
                <c:pt idx="98">
                  <c:v>58.438509990139423</c:v>
                </c:pt>
                <c:pt idx="99">
                  <c:v>53.143913506398732</c:v>
                </c:pt>
                <c:pt idx="100">
                  <c:v>49.099511295769268</c:v>
                </c:pt>
                <c:pt idx="101">
                  <c:v>60.141533658273559</c:v>
                </c:pt>
                <c:pt idx="102">
                  <c:v>75.026690777990723</c:v>
                </c:pt>
                <c:pt idx="103">
                  <c:v>75.47342263150901</c:v>
                </c:pt>
                <c:pt idx="104">
                  <c:v>54.682622146700744</c:v>
                </c:pt>
                <c:pt idx="105">
                  <c:v>59.327610733042683</c:v>
                </c:pt>
                <c:pt idx="106">
                  <c:v>51.699025483839556</c:v>
                </c:pt>
                <c:pt idx="107">
                  <c:v>51.02052975443614</c:v>
                </c:pt>
                <c:pt idx="108">
                  <c:v>44.726881731813748</c:v>
                </c:pt>
                <c:pt idx="109">
                  <c:v>51.623921798666842</c:v>
                </c:pt>
                <c:pt idx="110">
                  <c:v>41.370447692589316</c:v>
                </c:pt>
                <c:pt idx="111">
                  <c:v>46.595547095198228</c:v>
                </c:pt>
                <c:pt idx="112">
                  <c:v>37.935403360609889</c:v>
                </c:pt>
                <c:pt idx="113">
                  <c:v>38.474374810897544</c:v>
                </c:pt>
                <c:pt idx="114">
                  <c:v>33.212001039537633</c:v>
                </c:pt>
                <c:pt idx="115">
                  <c:v>43.585782603504455</c:v>
                </c:pt>
                <c:pt idx="116">
                  <c:v>43.538919388776954</c:v>
                </c:pt>
                <c:pt idx="117">
                  <c:v>52.921098871926851</c:v>
                </c:pt>
                <c:pt idx="118">
                  <c:v>52.452053101428277</c:v>
                </c:pt>
                <c:pt idx="119">
                  <c:v>54.244916397240303</c:v>
                </c:pt>
                <c:pt idx="120">
                  <c:v>66.214220758135852</c:v>
                </c:pt>
                <c:pt idx="121">
                  <c:v>70.544184233093944</c:v>
                </c:pt>
                <c:pt idx="122">
                  <c:v>60.388909831015482</c:v>
                </c:pt>
                <c:pt idx="123">
                  <c:v>59.168558130488435</c:v>
                </c:pt>
                <c:pt idx="124">
                  <c:v>55.457598314285029</c:v>
                </c:pt>
                <c:pt idx="125">
                  <c:v>40.664398903630513</c:v>
                </c:pt>
                <c:pt idx="126">
                  <c:v>47.157467327015127</c:v>
                </c:pt>
                <c:pt idx="127">
                  <c:v>33.372752273391704</c:v>
                </c:pt>
                <c:pt idx="128">
                  <c:v>52.725711167280721</c:v>
                </c:pt>
                <c:pt idx="129">
                  <c:v>42.418907684914721</c:v>
                </c:pt>
                <c:pt idx="130">
                  <c:v>44.091529363507696</c:v>
                </c:pt>
                <c:pt idx="131">
                  <c:v>41.745900410674473</c:v>
                </c:pt>
                <c:pt idx="132">
                  <c:v>27.710555230750838</c:v>
                </c:pt>
                <c:pt idx="133">
                  <c:v>41.719504064505756</c:v>
                </c:pt>
                <c:pt idx="134">
                  <c:v>36.989274630713986</c:v>
                </c:pt>
                <c:pt idx="135">
                  <c:v>36.57221859289416</c:v>
                </c:pt>
                <c:pt idx="136">
                  <c:v>83.399328899078867</c:v>
                </c:pt>
                <c:pt idx="137">
                  <c:v>66.06961543571677</c:v>
                </c:pt>
              </c:numCache>
            </c:numRef>
          </c:val>
          <c:smooth val="0"/>
          <c:extLst>
            <c:ext xmlns:c16="http://schemas.microsoft.com/office/drawing/2014/chart" uri="{C3380CC4-5D6E-409C-BE32-E72D297353CC}">
              <c16:uniqueId val="{00000000-07AF-1345-80BB-4B7C2069DD1B}"/>
            </c:ext>
          </c:extLst>
        </c:ser>
        <c:ser>
          <c:idx val="1"/>
          <c:order val="1"/>
          <c:tx>
            <c:strRef>
              <c:f>'cohort-reits'!$N$1</c:f>
              <c:strCache>
                <c:ptCount val="1"/>
                <c:pt idx="0">
                  <c:v>Post 2000</c:v>
                </c:pt>
              </c:strCache>
            </c:strRef>
          </c:tx>
          <c:spPr>
            <a:ln w="28575" cap="rnd">
              <a:solidFill>
                <a:schemeClr val="accent2"/>
              </a:solidFill>
              <a:round/>
            </a:ln>
            <a:effectLst/>
          </c:spPr>
          <c:marker>
            <c:symbol val="none"/>
          </c:marker>
          <c:cat>
            <c:numRef>
              <c:f>'cohort-reits'!$A$2:$A$139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'cohort-reits'!$N$2:$N$139</c:f>
              <c:numCache>
                <c:formatCode>General</c:formatCode>
                <c:ptCount val="138"/>
                <c:pt idx="0">
                  <c:v>28.992594585901049</c:v>
                </c:pt>
                <c:pt idx="1">
                  <c:v>21.4059362137255</c:v>
                </c:pt>
                <c:pt idx="2">
                  <c:v>25.383640950711893</c:v>
                </c:pt>
                <c:pt idx="3">
                  <c:v>8.1311089488032611</c:v>
                </c:pt>
                <c:pt idx="4">
                  <c:v>22.892445592533761</c:v>
                </c:pt>
                <c:pt idx="5">
                  <c:v>20.747977672240054</c:v>
                </c:pt>
                <c:pt idx="6">
                  <c:v>13.885634692411857</c:v>
                </c:pt>
                <c:pt idx="7">
                  <c:v>60.33792202444068</c:v>
                </c:pt>
                <c:pt idx="8">
                  <c:v>30.280253985309045</c:v>
                </c:pt>
                <c:pt idx="9">
                  <c:v>16.411141901637642</c:v>
                </c:pt>
                <c:pt idx="10">
                  <c:v>36.582779615943323</c:v>
                </c:pt>
                <c:pt idx="11">
                  <c:v>25.724530554913226</c:v>
                </c:pt>
                <c:pt idx="12">
                  <c:v>21.417616046790808</c:v>
                </c:pt>
                <c:pt idx="13">
                  <c:v>35.552138179617906</c:v>
                </c:pt>
                <c:pt idx="14">
                  <c:v>42.758320531316983</c:v>
                </c:pt>
                <c:pt idx="15">
                  <c:v>22.767942714343604</c:v>
                </c:pt>
                <c:pt idx="16">
                  <c:v>23.174591978375712</c:v>
                </c:pt>
                <c:pt idx="17">
                  <c:v>6.9250279980578879</c:v>
                </c:pt>
                <c:pt idx="18">
                  <c:v>26.342474920506397</c:v>
                </c:pt>
                <c:pt idx="19">
                  <c:v>16.006220694585181</c:v>
                </c:pt>
                <c:pt idx="20">
                  <c:v>33.540278863715258</c:v>
                </c:pt>
                <c:pt idx="21">
                  <c:v>33.137498396415751</c:v>
                </c:pt>
                <c:pt idx="22">
                  <c:v>47.236827640682861</c:v>
                </c:pt>
                <c:pt idx="23">
                  <c:v>23.145866111385878</c:v>
                </c:pt>
                <c:pt idx="24">
                  <c:v>41.720294540830416</c:v>
                </c:pt>
                <c:pt idx="25">
                  <c:v>23.270158302436634</c:v>
                </c:pt>
                <c:pt idx="26">
                  <c:v>47.48831611402106</c:v>
                </c:pt>
                <c:pt idx="27">
                  <c:v>26.759312825419578</c:v>
                </c:pt>
                <c:pt idx="28">
                  <c:v>21.835175218239431</c:v>
                </c:pt>
                <c:pt idx="29">
                  <c:v>17.120704088952944</c:v>
                </c:pt>
                <c:pt idx="30">
                  <c:v>21.040245996199953</c:v>
                </c:pt>
                <c:pt idx="31">
                  <c:v>18.989071969562787</c:v>
                </c:pt>
                <c:pt idx="32">
                  <c:v>24.404284607617139</c:v>
                </c:pt>
                <c:pt idx="33">
                  <c:v>17.942837756281776</c:v>
                </c:pt>
                <c:pt idx="34">
                  <c:v>25.366796438492628</c:v>
                </c:pt>
                <c:pt idx="35">
                  <c:v>16.478821470936079</c:v>
                </c:pt>
                <c:pt idx="36">
                  <c:v>15.181575209450187</c:v>
                </c:pt>
                <c:pt idx="37">
                  <c:v>27.642261382852141</c:v>
                </c:pt>
                <c:pt idx="38">
                  <c:v>36.929744122751487</c:v>
                </c:pt>
                <c:pt idx="39">
                  <c:v>27.122532731649464</c:v>
                </c:pt>
                <c:pt idx="40">
                  <c:v>25.317135793034378</c:v>
                </c:pt>
                <c:pt idx="41">
                  <c:v>5.8982016009639118</c:v>
                </c:pt>
                <c:pt idx="42">
                  <c:v>22.200333793663003</c:v>
                </c:pt>
                <c:pt idx="43">
                  <c:v>23.955434606723948</c:v>
                </c:pt>
                <c:pt idx="44">
                  <c:v>15.21170037312268</c:v>
                </c:pt>
                <c:pt idx="45">
                  <c:v>17.638549612982136</c:v>
                </c:pt>
                <c:pt idx="46">
                  <c:v>28.013649197175837</c:v>
                </c:pt>
                <c:pt idx="47">
                  <c:v>32.001405249311453</c:v>
                </c:pt>
                <c:pt idx="48">
                  <c:v>27.871103883259906</c:v>
                </c:pt>
                <c:pt idx="49">
                  <c:v>20.11230983783846</c:v>
                </c:pt>
                <c:pt idx="50">
                  <c:v>22.959802288138174</c:v>
                </c:pt>
                <c:pt idx="51">
                  <c:v>32.203495416990016</c:v>
                </c:pt>
                <c:pt idx="52">
                  <c:v>18.090631125582256</c:v>
                </c:pt>
                <c:pt idx="53">
                  <c:v>16.998334980719772</c:v>
                </c:pt>
                <c:pt idx="54">
                  <c:v>21.845255730605921</c:v>
                </c:pt>
                <c:pt idx="55">
                  <c:v>9.3034065180323449</c:v>
                </c:pt>
                <c:pt idx="56">
                  <c:v>13.235646812019006</c:v>
                </c:pt>
                <c:pt idx="57">
                  <c:v>23.898799311640857</c:v>
                </c:pt>
                <c:pt idx="58">
                  <c:v>26.260810197903133</c:v>
                </c:pt>
                <c:pt idx="59">
                  <c:v>19.705142935976323</c:v>
                </c:pt>
                <c:pt idx="60">
                  <c:v>26.051738850420243</c:v>
                </c:pt>
                <c:pt idx="61">
                  <c:v>27.480458516075799</c:v>
                </c:pt>
                <c:pt idx="62">
                  <c:v>41.250193677180114</c:v>
                </c:pt>
                <c:pt idx="63">
                  <c:v>12.178081036672802</c:v>
                </c:pt>
                <c:pt idx="64">
                  <c:v>19.089372952240371</c:v>
                </c:pt>
                <c:pt idx="65">
                  <c:v>19.512445433844885</c:v>
                </c:pt>
                <c:pt idx="66">
                  <c:v>35.282803189122284</c:v>
                </c:pt>
                <c:pt idx="67">
                  <c:v>18.403759760178986</c:v>
                </c:pt>
                <c:pt idx="68">
                  <c:v>19.284977104728906</c:v>
                </c:pt>
                <c:pt idx="69">
                  <c:v>22.567881324073248</c:v>
                </c:pt>
                <c:pt idx="70">
                  <c:v>29.316375107602333</c:v>
                </c:pt>
                <c:pt idx="71">
                  <c:v>28.228249743265394</c:v>
                </c:pt>
                <c:pt idx="72">
                  <c:v>40.943792092747053</c:v>
                </c:pt>
                <c:pt idx="73">
                  <c:v>43.100299569699715</c:v>
                </c:pt>
                <c:pt idx="74">
                  <c:v>33.379115364064319</c:v>
                </c:pt>
                <c:pt idx="75">
                  <c:v>24.10107482298065</c:v>
                </c:pt>
                <c:pt idx="76">
                  <c:v>27.4737401769261</c:v>
                </c:pt>
                <c:pt idx="77">
                  <c:v>24.084184747294202</c:v>
                </c:pt>
                <c:pt idx="78">
                  <c:v>27.385533001537038</c:v>
                </c:pt>
                <c:pt idx="79">
                  <c:v>24.60569896236818</c:v>
                </c:pt>
                <c:pt idx="80">
                  <c:v>19.195129479955138</c:v>
                </c:pt>
                <c:pt idx="81">
                  <c:v>44.653549133272428</c:v>
                </c:pt>
                <c:pt idx="82">
                  <c:v>26.709167376738911</c:v>
                </c:pt>
                <c:pt idx="83">
                  <c:v>17.53583903722269</c:v>
                </c:pt>
                <c:pt idx="84">
                  <c:v>42.789527775712017</c:v>
                </c:pt>
                <c:pt idx="85">
                  <c:v>29.246794089788423</c:v>
                </c:pt>
                <c:pt idx="86">
                  <c:v>49.741977499017928</c:v>
                </c:pt>
                <c:pt idx="87">
                  <c:v>46.962269427494938</c:v>
                </c:pt>
                <c:pt idx="88">
                  <c:v>51.927603541039289</c:v>
                </c:pt>
                <c:pt idx="89">
                  <c:v>40.858137667331647</c:v>
                </c:pt>
                <c:pt idx="90">
                  <c:v>46.112259532275999</c:v>
                </c:pt>
                <c:pt idx="91">
                  <c:v>55.608088400612075</c:v>
                </c:pt>
                <c:pt idx="92">
                  <c:v>47.076449118992755</c:v>
                </c:pt>
                <c:pt idx="93">
                  <c:v>43.028444670715658</c:v>
                </c:pt>
                <c:pt idx="94">
                  <c:v>41.238173568429197</c:v>
                </c:pt>
                <c:pt idx="95">
                  <c:v>52.382808496046252</c:v>
                </c:pt>
                <c:pt idx="96">
                  <c:v>38.628925047729389</c:v>
                </c:pt>
                <c:pt idx="97">
                  <c:v>61.210443607839679</c:v>
                </c:pt>
                <c:pt idx="98">
                  <c:v>47.658998221071911</c:v>
                </c:pt>
                <c:pt idx="99">
                  <c:v>40.228976862572289</c:v>
                </c:pt>
                <c:pt idx="100">
                  <c:v>42.349051605702861</c:v>
                </c:pt>
                <c:pt idx="101">
                  <c:v>47.595485419275867</c:v>
                </c:pt>
                <c:pt idx="102">
                  <c:v>56.029947329453243</c:v>
                </c:pt>
                <c:pt idx="103">
                  <c:v>58.012210228148099</c:v>
                </c:pt>
                <c:pt idx="104">
                  <c:v>43.173666335684686</c:v>
                </c:pt>
                <c:pt idx="105">
                  <c:v>44.828883121914281</c:v>
                </c:pt>
                <c:pt idx="106">
                  <c:v>38.316155760695672</c:v>
                </c:pt>
                <c:pt idx="107">
                  <c:v>33.131486338088024</c:v>
                </c:pt>
                <c:pt idx="108">
                  <c:v>32.685183715011561</c:v>
                </c:pt>
                <c:pt idx="109">
                  <c:v>41.620169230654298</c:v>
                </c:pt>
                <c:pt idx="110">
                  <c:v>39.004355290301866</c:v>
                </c:pt>
                <c:pt idx="111">
                  <c:v>33.714164997596434</c:v>
                </c:pt>
                <c:pt idx="112">
                  <c:v>33.810073806815176</c:v>
                </c:pt>
                <c:pt idx="113">
                  <c:v>24.889865406618192</c:v>
                </c:pt>
                <c:pt idx="114">
                  <c:v>22.156322915903814</c:v>
                </c:pt>
                <c:pt idx="115">
                  <c:v>36.8728221713761</c:v>
                </c:pt>
                <c:pt idx="116">
                  <c:v>37.740648975234713</c:v>
                </c:pt>
                <c:pt idx="117">
                  <c:v>40.768619241111054</c:v>
                </c:pt>
                <c:pt idx="118">
                  <c:v>41.662976698306444</c:v>
                </c:pt>
                <c:pt idx="119">
                  <c:v>44.006882576898434</c:v>
                </c:pt>
                <c:pt idx="120">
                  <c:v>52.562685047193611</c:v>
                </c:pt>
                <c:pt idx="121">
                  <c:v>62.086973681780812</c:v>
                </c:pt>
                <c:pt idx="122">
                  <c:v>43.552210647229742</c:v>
                </c:pt>
                <c:pt idx="123">
                  <c:v>48.090463337036994</c:v>
                </c:pt>
                <c:pt idx="124">
                  <c:v>41.045397852420081</c:v>
                </c:pt>
                <c:pt idx="125">
                  <c:v>31.060871457254112</c:v>
                </c:pt>
                <c:pt idx="126">
                  <c:v>38.085088598919263</c:v>
                </c:pt>
                <c:pt idx="127">
                  <c:v>25.84598819687638</c:v>
                </c:pt>
                <c:pt idx="128">
                  <c:v>44.396136192359073</c:v>
                </c:pt>
                <c:pt idx="129">
                  <c:v>36.586281558486803</c:v>
                </c:pt>
                <c:pt idx="130">
                  <c:v>39.629045973785061</c:v>
                </c:pt>
                <c:pt idx="131">
                  <c:v>33.318156264001495</c:v>
                </c:pt>
                <c:pt idx="132">
                  <c:v>29.435321416055686</c:v>
                </c:pt>
                <c:pt idx="133">
                  <c:v>30.644712389738611</c:v>
                </c:pt>
                <c:pt idx="134">
                  <c:v>30.449491974257437</c:v>
                </c:pt>
                <c:pt idx="135">
                  <c:v>27.729580270993733</c:v>
                </c:pt>
                <c:pt idx="136">
                  <c:v>71.676287569874759</c:v>
                </c:pt>
                <c:pt idx="137">
                  <c:v>53.574249992312673</c:v>
                </c:pt>
              </c:numCache>
            </c:numRef>
          </c:val>
          <c:smooth val="0"/>
          <c:extLst>
            <c:ext xmlns:c16="http://schemas.microsoft.com/office/drawing/2014/chart" uri="{C3380CC4-5D6E-409C-BE32-E72D297353CC}">
              <c16:uniqueId val="{00000001-07AF-1345-80BB-4B7C2069DD1B}"/>
            </c:ext>
          </c:extLst>
        </c:ser>
        <c:dLbls>
          <c:showLegendKey val="0"/>
          <c:showVal val="0"/>
          <c:showCatName val="0"/>
          <c:showSerName val="0"/>
          <c:showPercent val="0"/>
          <c:showBubbleSize val="0"/>
        </c:dLbls>
        <c:smooth val="0"/>
        <c:axId val="708385871"/>
        <c:axId val="708384047"/>
      </c:lineChart>
      <c:dateAx>
        <c:axId val="708385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84047"/>
        <c:crosses val="autoZero"/>
        <c:auto val="1"/>
        <c:lblOffset val="100"/>
        <c:baseTimeUnit val="months"/>
      </c:dateAx>
      <c:valAx>
        <c:axId val="708384047"/>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85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Equity_Trend!$B$1</c:f>
              <c:strCache>
                <c:ptCount val="1"/>
                <c:pt idx="0">
                  <c:v>World Equity Diversification Index</c:v>
                </c:pt>
              </c:strCache>
            </c:strRef>
          </c:tx>
          <c:spPr>
            <a:ln w="28575" cap="rnd">
              <a:solidFill>
                <a:schemeClr val="accent1"/>
              </a:solidFill>
              <a:round/>
            </a:ln>
            <a:effectLst/>
          </c:spPr>
          <c:marker>
            <c:symbol val="none"/>
          </c:marker>
          <c:cat>
            <c:numRef>
              <c:f>Equity_Trend!$A$2:$A$139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Equity_Trend!$B$2:$B$139</c:f>
              <c:numCache>
                <c:formatCode>General</c:formatCode>
                <c:ptCount val="138"/>
                <c:pt idx="0">
                  <c:v>23.893329652690056</c:v>
                </c:pt>
                <c:pt idx="1">
                  <c:v>20.693438196770469</c:v>
                </c:pt>
                <c:pt idx="2">
                  <c:v>25.299867964908156</c:v>
                </c:pt>
                <c:pt idx="3">
                  <c:v>20.442587777445979</c:v>
                </c:pt>
                <c:pt idx="4">
                  <c:v>24.833585566314305</c:v>
                </c:pt>
                <c:pt idx="5">
                  <c:v>24.170882145933824</c:v>
                </c:pt>
                <c:pt idx="6">
                  <c:v>18.407919308736254</c:v>
                </c:pt>
                <c:pt idx="7">
                  <c:v>57.470637042215955</c:v>
                </c:pt>
                <c:pt idx="8">
                  <c:v>36.714182653007178</c:v>
                </c:pt>
                <c:pt idx="9">
                  <c:v>28.23231915676832</c:v>
                </c:pt>
                <c:pt idx="10">
                  <c:v>36.093949607712936</c:v>
                </c:pt>
                <c:pt idx="11">
                  <c:v>26.577649935967095</c:v>
                </c:pt>
                <c:pt idx="12">
                  <c:v>29.08558065451524</c:v>
                </c:pt>
                <c:pt idx="13">
                  <c:v>38.714841390713566</c:v>
                </c:pt>
                <c:pt idx="14">
                  <c:v>38.805785184445213</c:v>
                </c:pt>
                <c:pt idx="15">
                  <c:v>40.898173219831854</c:v>
                </c:pt>
                <c:pt idx="16">
                  <c:v>30.808916740423157</c:v>
                </c:pt>
                <c:pt idx="17">
                  <c:v>20.237489094176997</c:v>
                </c:pt>
                <c:pt idx="18">
                  <c:v>36.663683925813679</c:v>
                </c:pt>
                <c:pt idx="19">
                  <c:v>35.112728429733032</c:v>
                </c:pt>
                <c:pt idx="20">
                  <c:v>41.90968328031343</c:v>
                </c:pt>
                <c:pt idx="21">
                  <c:v>39.104845619623624</c:v>
                </c:pt>
                <c:pt idx="22">
                  <c:v>47.61001682933</c:v>
                </c:pt>
                <c:pt idx="23">
                  <c:v>23.664388326755965</c:v>
                </c:pt>
                <c:pt idx="24">
                  <c:v>34.185947101361229</c:v>
                </c:pt>
                <c:pt idx="25">
                  <c:v>27.548054109817372</c:v>
                </c:pt>
                <c:pt idx="26">
                  <c:v>31.667624780991773</c:v>
                </c:pt>
                <c:pt idx="27">
                  <c:v>23.8384643986758</c:v>
                </c:pt>
                <c:pt idx="28">
                  <c:v>22.3302770107152</c:v>
                </c:pt>
                <c:pt idx="29">
                  <c:v>22.201081804117486</c:v>
                </c:pt>
                <c:pt idx="30">
                  <c:v>25.762781087959347</c:v>
                </c:pt>
                <c:pt idx="31">
                  <c:v>21.45479686790156</c:v>
                </c:pt>
                <c:pt idx="32">
                  <c:v>28.103663322532451</c:v>
                </c:pt>
                <c:pt idx="33">
                  <c:v>24.490993938004895</c:v>
                </c:pt>
                <c:pt idx="34">
                  <c:v>21.848231946870211</c:v>
                </c:pt>
                <c:pt idx="35">
                  <c:v>25.341846211996284</c:v>
                </c:pt>
                <c:pt idx="36">
                  <c:v>26.804670839800298</c:v>
                </c:pt>
                <c:pt idx="37">
                  <c:v>28.8264628496614</c:v>
                </c:pt>
                <c:pt idx="38">
                  <c:v>23.080810256739785</c:v>
                </c:pt>
                <c:pt idx="39">
                  <c:v>17.490235680914839</c:v>
                </c:pt>
                <c:pt idx="40">
                  <c:v>21.246290710786965</c:v>
                </c:pt>
                <c:pt idx="41">
                  <c:v>11.23814884970882</c:v>
                </c:pt>
                <c:pt idx="42">
                  <c:v>24.989416458513666</c:v>
                </c:pt>
                <c:pt idx="43">
                  <c:v>21.745928144876736</c:v>
                </c:pt>
                <c:pt idx="44">
                  <c:v>18.201763421686771</c:v>
                </c:pt>
                <c:pt idx="45">
                  <c:v>22.804662137739083</c:v>
                </c:pt>
                <c:pt idx="46">
                  <c:v>26.121640265656449</c:v>
                </c:pt>
                <c:pt idx="47">
                  <c:v>38.958079543068386</c:v>
                </c:pt>
                <c:pt idx="48">
                  <c:v>31.641427887398301</c:v>
                </c:pt>
                <c:pt idx="49">
                  <c:v>29.543721332339246</c:v>
                </c:pt>
                <c:pt idx="50">
                  <c:v>36.446385050798838</c:v>
                </c:pt>
                <c:pt idx="51">
                  <c:v>30.214537116349373</c:v>
                </c:pt>
                <c:pt idx="52">
                  <c:v>26.747473107827442</c:v>
                </c:pt>
                <c:pt idx="53">
                  <c:v>18.856975144700787</c:v>
                </c:pt>
                <c:pt idx="54">
                  <c:v>22.929670751570498</c:v>
                </c:pt>
                <c:pt idx="55">
                  <c:v>22.005978097399183</c:v>
                </c:pt>
                <c:pt idx="56">
                  <c:v>24.800785838881488</c:v>
                </c:pt>
                <c:pt idx="57">
                  <c:v>34.435859868293903</c:v>
                </c:pt>
                <c:pt idx="58">
                  <c:v>24.675380713081626</c:v>
                </c:pt>
                <c:pt idx="59">
                  <c:v>29.964735561196427</c:v>
                </c:pt>
                <c:pt idx="60">
                  <c:v>29.640340314291723</c:v>
                </c:pt>
                <c:pt idx="61">
                  <c:v>24.565357101884004</c:v>
                </c:pt>
                <c:pt idx="62">
                  <c:v>34.021426476731484</c:v>
                </c:pt>
                <c:pt idx="63">
                  <c:v>24.361254738572384</c:v>
                </c:pt>
                <c:pt idx="64">
                  <c:v>21.6383616293659</c:v>
                </c:pt>
                <c:pt idx="65">
                  <c:v>22.818658845699964</c:v>
                </c:pt>
                <c:pt idx="66">
                  <c:v>33.688671688791715</c:v>
                </c:pt>
                <c:pt idx="67">
                  <c:v>23.8530453202095</c:v>
                </c:pt>
                <c:pt idx="68">
                  <c:v>27.887876611647094</c:v>
                </c:pt>
                <c:pt idx="69">
                  <c:v>27.985688962689686</c:v>
                </c:pt>
                <c:pt idx="70">
                  <c:v>22.853891717252274</c:v>
                </c:pt>
                <c:pt idx="71">
                  <c:v>25.923055320723385</c:v>
                </c:pt>
                <c:pt idx="72">
                  <c:v>30.86902210093324</c:v>
                </c:pt>
                <c:pt idx="73">
                  <c:v>35.958248736276943</c:v>
                </c:pt>
                <c:pt idx="74">
                  <c:v>27.200250540315512</c:v>
                </c:pt>
                <c:pt idx="75">
                  <c:v>29.48940020931531</c:v>
                </c:pt>
                <c:pt idx="76">
                  <c:v>30.110976039017668</c:v>
                </c:pt>
                <c:pt idx="77">
                  <c:v>27.983873906273239</c:v>
                </c:pt>
                <c:pt idx="78">
                  <c:v>28.887786700645613</c:v>
                </c:pt>
                <c:pt idx="79">
                  <c:v>29.436164579084441</c:v>
                </c:pt>
                <c:pt idx="80">
                  <c:v>28.925093754005971</c:v>
                </c:pt>
                <c:pt idx="81">
                  <c:v>40.483393358981019</c:v>
                </c:pt>
                <c:pt idx="82">
                  <c:v>35.837282337378497</c:v>
                </c:pt>
                <c:pt idx="83">
                  <c:v>27.381717748209546</c:v>
                </c:pt>
                <c:pt idx="84">
                  <c:v>40.14997919248772</c:v>
                </c:pt>
                <c:pt idx="85">
                  <c:v>30.559584725844431</c:v>
                </c:pt>
                <c:pt idx="86">
                  <c:v>45.806392788935327</c:v>
                </c:pt>
                <c:pt idx="87">
                  <c:v>37.581046837935531</c:v>
                </c:pt>
                <c:pt idx="88">
                  <c:v>47.161301123525256</c:v>
                </c:pt>
                <c:pt idx="89">
                  <c:v>32.318437801883761</c:v>
                </c:pt>
                <c:pt idx="90">
                  <c:v>44.6023034029744</c:v>
                </c:pt>
                <c:pt idx="91">
                  <c:v>53.343269317197006</c:v>
                </c:pt>
                <c:pt idx="92">
                  <c:v>43.389541543246359</c:v>
                </c:pt>
                <c:pt idx="93">
                  <c:v>40.222876809457304</c:v>
                </c:pt>
                <c:pt idx="94">
                  <c:v>43.23582039009073</c:v>
                </c:pt>
                <c:pt idx="95">
                  <c:v>40.140890228724899</c:v>
                </c:pt>
                <c:pt idx="96">
                  <c:v>38.793492117835669</c:v>
                </c:pt>
                <c:pt idx="97">
                  <c:v>54.428611561630625</c:v>
                </c:pt>
                <c:pt idx="98">
                  <c:v>44.237150105752896</c:v>
                </c:pt>
                <c:pt idx="99">
                  <c:v>40.018872470504981</c:v>
                </c:pt>
                <c:pt idx="100">
                  <c:v>34.420281576201127</c:v>
                </c:pt>
                <c:pt idx="101">
                  <c:v>41.785156200870745</c:v>
                </c:pt>
                <c:pt idx="102">
                  <c:v>49.36759701948462</c:v>
                </c:pt>
                <c:pt idx="103">
                  <c:v>47.854015111172863</c:v>
                </c:pt>
                <c:pt idx="104">
                  <c:v>39.642083216130132</c:v>
                </c:pt>
                <c:pt idx="105">
                  <c:v>41.185274281662828</c:v>
                </c:pt>
                <c:pt idx="106">
                  <c:v>42.641780448485243</c:v>
                </c:pt>
                <c:pt idx="107">
                  <c:v>26.593547909710676</c:v>
                </c:pt>
                <c:pt idx="108">
                  <c:v>30.491563571655728</c:v>
                </c:pt>
                <c:pt idx="109">
                  <c:v>32.598147018524706</c:v>
                </c:pt>
                <c:pt idx="110">
                  <c:v>33.658102755132042</c:v>
                </c:pt>
                <c:pt idx="111">
                  <c:v>27.579969805970499</c:v>
                </c:pt>
                <c:pt idx="112">
                  <c:v>31.968227935994758</c:v>
                </c:pt>
                <c:pt idx="113">
                  <c:v>19.446290549359986</c:v>
                </c:pt>
                <c:pt idx="114">
                  <c:v>23.936251442435619</c:v>
                </c:pt>
                <c:pt idx="115">
                  <c:v>34.193177747691813</c:v>
                </c:pt>
                <c:pt idx="116">
                  <c:v>31.522973426490765</c:v>
                </c:pt>
                <c:pt idx="117">
                  <c:v>36.279215397492486</c:v>
                </c:pt>
                <c:pt idx="118">
                  <c:v>42.881692543868709</c:v>
                </c:pt>
                <c:pt idx="119">
                  <c:v>32.58009540610049</c:v>
                </c:pt>
                <c:pt idx="120">
                  <c:v>45.802608980943859</c:v>
                </c:pt>
                <c:pt idx="121">
                  <c:v>46.18565397700246</c:v>
                </c:pt>
                <c:pt idx="122">
                  <c:v>32.756913993544543</c:v>
                </c:pt>
                <c:pt idx="123">
                  <c:v>31.098718993397874</c:v>
                </c:pt>
                <c:pt idx="124">
                  <c:v>33.922179008235958</c:v>
                </c:pt>
                <c:pt idx="125">
                  <c:v>28.082330646533261</c:v>
                </c:pt>
                <c:pt idx="126">
                  <c:v>25.664635157989974</c:v>
                </c:pt>
                <c:pt idx="127">
                  <c:v>18.798669760794603</c:v>
                </c:pt>
                <c:pt idx="128">
                  <c:v>37.318551883168183</c:v>
                </c:pt>
                <c:pt idx="129">
                  <c:v>29.34249363655168</c:v>
                </c:pt>
                <c:pt idx="130">
                  <c:v>30.999316556798824</c:v>
                </c:pt>
                <c:pt idx="131">
                  <c:v>32.363953814964418</c:v>
                </c:pt>
                <c:pt idx="132">
                  <c:v>29.057376900454575</c:v>
                </c:pt>
                <c:pt idx="133">
                  <c:v>26.413214326091701</c:v>
                </c:pt>
                <c:pt idx="134">
                  <c:v>27.308969364307771</c:v>
                </c:pt>
                <c:pt idx="135">
                  <c:v>23.344215790024556</c:v>
                </c:pt>
                <c:pt idx="136">
                  <c:v>64.565191479540545</c:v>
                </c:pt>
                <c:pt idx="137">
                  <c:v>42.174122449848369</c:v>
                </c:pt>
              </c:numCache>
            </c:numRef>
          </c:val>
          <c:smooth val="0"/>
          <c:extLst>
            <c:ext xmlns:c16="http://schemas.microsoft.com/office/drawing/2014/chart" uri="{C3380CC4-5D6E-409C-BE32-E72D297353CC}">
              <c16:uniqueId val="{00000000-16AA-664C-B78E-2A5250DD10C7}"/>
            </c:ext>
          </c:extLst>
        </c:ser>
        <c:dLbls>
          <c:showLegendKey val="0"/>
          <c:showVal val="0"/>
          <c:showCatName val="0"/>
          <c:showSerName val="0"/>
          <c:showPercent val="0"/>
          <c:showBubbleSize val="0"/>
        </c:dLbls>
        <c:smooth val="0"/>
        <c:axId val="1959629935"/>
        <c:axId val="1878685039"/>
      </c:lineChart>
      <c:dateAx>
        <c:axId val="195962993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685039"/>
        <c:crosses val="autoZero"/>
        <c:auto val="1"/>
        <c:lblOffset val="100"/>
        <c:baseTimeUnit val="months"/>
      </c:dateAx>
      <c:valAx>
        <c:axId val="1878685039"/>
        <c:scaling>
          <c:orientation val="minMax"/>
          <c:max val="1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62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Bond_Trend!$B$1</c:f>
              <c:strCache>
                <c:ptCount val="1"/>
                <c:pt idx="0">
                  <c:v>World Bond Diversification Index</c:v>
                </c:pt>
              </c:strCache>
            </c:strRef>
          </c:tx>
          <c:spPr>
            <a:ln w="28575" cap="rnd">
              <a:solidFill>
                <a:schemeClr val="accent1"/>
              </a:solidFill>
              <a:round/>
            </a:ln>
            <a:effectLst/>
          </c:spPr>
          <c:marker>
            <c:symbol val="none"/>
          </c:marker>
          <c:cat>
            <c:numRef>
              <c:f>Bond_Trend!$A$2:$A$140</c:f>
              <c:numCache>
                <c:formatCode>m/d/yyyy;@</c:formatCode>
                <c:ptCount val="139"/>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Bond_Trend!$B$2:$B$140</c:f>
              <c:numCache>
                <c:formatCode>General</c:formatCode>
                <c:ptCount val="139"/>
                <c:pt idx="0">
                  <c:v>43.616920048363177</c:v>
                </c:pt>
                <c:pt idx="1">
                  <c:v>45.64609958572629</c:v>
                </c:pt>
                <c:pt idx="2">
                  <c:v>43.545764796040245</c:v>
                </c:pt>
                <c:pt idx="3">
                  <c:v>35.142264853521162</c:v>
                </c:pt>
                <c:pt idx="4">
                  <c:v>50.062413298622978</c:v>
                </c:pt>
                <c:pt idx="5">
                  <c:v>47.027562924683373</c:v>
                </c:pt>
                <c:pt idx="6">
                  <c:v>39.616604180342527</c:v>
                </c:pt>
                <c:pt idx="7">
                  <c:v>46.752148626063438</c:v>
                </c:pt>
                <c:pt idx="8">
                  <c:v>44.333232019620731</c:v>
                </c:pt>
                <c:pt idx="9">
                  <c:v>47.301437764789483</c:v>
                </c:pt>
                <c:pt idx="10">
                  <c:v>61.008065785758149</c:v>
                </c:pt>
                <c:pt idx="11">
                  <c:v>58.601672667444724</c:v>
                </c:pt>
                <c:pt idx="12">
                  <c:v>58.287502675279015</c:v>
                </c:pt>
                <c:pt idx="13">
                  <c:v>67.189927497466428</c:v>
                </c:pt>
                <c:pt idx="14">
                  <c:v>72.807103888059586</c:v>
                </c:pt>
                <c:pt idx="15">
                  <c:v>41.06691085448287</c:v>
                </c:pt>
                <c:pt idx="16">
                  <c:v>47.275243824579938</c:v>
                </c:pt>
                <c:pt idx="17">
                  <c:v>43.851451355412877</c:v>
                </c:pt>
                <c:pt idx="18">
                  <c:v>45.552268769859424</c:v>
                </c:pt>
                <c:pt idx="19">
                  <c:v>48.095041011507398</c:v>
                </c:pt>
                <c:pt idx="20">
                  <c:v>66.324026331983305</c:v>
                </c:pt>
                <c:pt idx="21">
                  <c:v>71.067992974712794</c:v>
                </c:pt>
                <c:pt idx="22">
                  <c:v>69.251296500115245</c:v>
                </c:pt>
                <c:pt idx="23">
                  <c:v>58.376852814608647</c:v>
                </c:pt>
                <c:pt idx="24">
                  <c:v>72.954244955942698</c:v>
                </c:pt>
                <c:pt idx="25">
                  <c:v>55.822297046158575</c:v>
                </c:pt>
                <c:pt idx="26">
                  <c:v>59.442566341186001</c:v>
                </c:pt>
                <c:pt idx="27">
                  <c:v>53.82361005004347</c:v>
                </c:pt>
                <c:pt idx="28">
                  <c:v>55.451157487205307</c:v>
                </c:pt>
                <c:pt idx="29">
                  <c:v>61.649895659958446</c:v>
                </c:pt>
                <c:pt idx="30">
                  <c:v>50.406092888077971</c:v>
                </c:pt>
                <c:pt idx="31">
                  <c:v>48.662723544473181</c:v>
                </c:pt>
                <c:pt idx="32">
                  <c:v>51.07367481913959</c:v>
                </c:pt>
                <c:pt idx="33">
                  <c:v>48.525111208115739</c:v>
                </c:pt>
                <c:pt idx="34">
                  <c:v>53.955928371062825</c:v>
                </c:pt>
                <c:pt idx="35">
                  <c:v>47.397752397151486</c:v>
                </c:pt>
                <c:pt idx="36">
                  <c:v>54.516679353418219</c:v>
                </c:pt>
                <c:pt idx="37">
                  <c:v>62.237573862733676</c:v>
                </c:pt>
                <c:pt idx="38">
                  <c:v>61.58164306214784</c:v>
                </c:pt>
                <c:pt idx="39">
                  <c:v>48.068971440097826</c:v>
                </c:pt>
                <c:pt idx="40">
                  <c:v>49.577076825435228</c:v>
                </c:pt>
                <c:pt idx="41">
                  <c:v>45.102054384691158</c:v>
                </c:pt>
                <c:pt idx="42">
                  <c:v>48.180167867474019</c:v>
                </c:pt>
                <c:pt idx="43">
                  <c:v>46.465696819548832</c:v>
                </c:pt>
                <c:pt idx="44">
                  <c:v>51.612522437190336</c:v>
                </c:pt>
                <c:pt idx="45">
                  <c:v>48.600883993727173</c:v>
                </c:pt>
                <c:pt idx="46">
                  <c:v>60.98145202938732</c:v>
                </c:pt>
                <c:pt idx="47">
                  <c:v>61.371697377308507</c:v>
                </c:pt>
                <c:pt idx="48">
                  <c:v>63.612794314606425</c:v>
                </c:pt>
                <c:pt idx="49">
                  <c:v>53.527564868761445</c:v>
                </c:pt>
                <c:pt idx="50">
                  <c:v>53.943786976848997</c:v>
                </c:pt>
                <c:pt idx="51">
                  <c:v>67.976074435562808</c:v>
                </c:pt>
                <c:pt idx="52">
                  <c:v>59.578947225955048</c:v>
                </c:pt>
                <c:pt idx="53">
                  <c:v>51.997245397143452</c:v>
                </c:pt>
                <c:pt idx="54">
                  <c:v>55.854947190718185</c:v>
                </c:pt>
                <c:pt idx="55">
                  <c:v>57.154995222846907</c:v>
                </c:pt>
                <c:pt idx="56">
                  <c:v>58.504730896872061</c:v>
                </c:pt>
                <c:pt idx="57">
                  <c:v>63.660773100194149</c:v>
                </c:pt>
                <c:pt idx="58">
                  <c:v>70.265608282214203</c:v>
                </c:pt>
                <c:pt idx="59">
                  <c:v>64.895286940812952</c:v>
                </c:pt>
                <c:pt idx="60">
                  <c:v>74.320908174481701</c:v>
                </c:pt>
                <c:pt idx="61">
                  <c:v>66.264992851407101</c:v>
                </c:pt>
                <c:pt idx="62">
                  <c:v>68.608271030354871</c:v>
                </c:pt>
                <c:pt idx="63">
                  <c:v>64.801167071958488</c:v>
                </c:pt>
                <c:pt idx="64">
                  <c:v>63.894503650384607</c:v>
                </c:pt>
                <c:pt idx="65">
                  <c:v>69.962851837263358</c:v>
                </c:pt>
                <c:pt idx="66">
                  <c:v>71.942394272414177</c:v>
                </c:pt>
                <c:pt idx="67">
                  <c:v>66.8506369452722</c:v>
                </c:pt>
                <c:pt idx="68">
                  <c:v>69.11029154001811</c:v>
                </c:pt>
                <c:pt idx="69">
                  <c:v>72.759036497201819</c:v>
                </c:pt>
                <c:pt idx="70">
                  <c:v>70.926118562957996</c:v>
                </c:pt>
                <c:pt idx="71">
                  <c:v>72.285426378264219</c:v>
                </c:pt>
                <c:pt idx="72">
                  <c:v>79.335850622700363</c:v>
                </c:pt>
                <c:pt idx="73">
                  <c:v>80.829333519886902</c:v>
                </c:pt>
                <c:pt idx="74">
                  <c:v>79.780719372074799</c:v>
                </c:pt>
                <c:pt idx="75">
                  <c:v>74.386951157655787</c:v>
                </c:pt>
                <c:pt idx="76">
                  <c:v>75.971375583287937</c:v>
                </c:pt>
                <c:pt idx="77">
                  <c:v>66.662607540250022</c:v>
                </c:pt>
                <c:pt idx="78">
                  <c:v>78.44995541430707</c:v>
                </c:pt>
                <c:pt idx="79">
                  <c:v>69.349610635997948</c:v>
                </c:pt>
                <c:pt idx="80">
                  <c:v>69.307672889771851</c:v>
                </c:pt>
                <c:pt idx="81">
                  <c:v>70.238821801819071</c:v>
                </c:pt>
                <c:pt idx="82">
                  <c:v>73.229548899281468</c:v>
                </c:pt>
                <c:pt idx="83">
                  <c:v>72.568270405599932</c:v>
                </c:pt>
                <c:pt idx="84">
                  <c:v>66.585466394224696</c:v>
                </c:pt>
                <c:pt idx="85">
                  <c:v>66.244236070015404</c:v>
                </c:pt>
                <c:pt idx="86">
                  <c:v>69.879247749263712</c:v>
                </c:pt>
                <c:pt idx="87">
                  <c:v>69.674377179500809</c:v>
                </c:pt>
                <c:pt idx="88">
                  <c:v>61.891273679055999</c:v>
                </c:pt>
                <c:pt idx="89">
                  <c:v>65.488935534152915</c:v>
                </c:pt>
                <c:pt idx="90">
                  <c:v>67.196361863736314</c:v>
                </c:pt>
                <c:pt idx="91">
                  <c:v>59.409224564711572</c:v>
                </c:pt>
                <c:pt idx="92">
                  <c:v>64.085723184302651</c:v>
                </c:pt>
                <c:pt idx="93">
                  <c:v>64.546731480550505</c:v>
                </c:pt>
                <c:pt idx="94">
                  <c:v>63.812879688804983</c:v>
                </c:pt>
                <c:pt idx="95">
                  <c:v>63.926309463424232</c:v>
                </c:pt>
                <c:pt idx="96">
                  <c:v>64.953916787262131</c:v>
                </c:pt>
                <c:pt idx="97">
                  <c:v>60.619314825581796</c:v>
                </c:pt>
                <c:pt idx="98">
                  <c:v>67.419729319019922</c:v>
                </c:pt>
                <c:pt idx="99">
                  <c:v>67.137771873215826</c:v>
                </c:pt>
                <c:pt idx="100">
                  <c:v>55.909840434880351</c:v>
                </c:pt>
                <c:pt idx="101">
                  <c:v>62.906050140302604</c:v>
                </c:pt>
                <c:pt idx="102">
                  <c:v>37.006702724666489</c:v>
                </c:pt>
                <c:pt idx="103">
                  <c:v>54.15561419593827</c:v>
                </c:pt>
                <c:pt idx="104">
                  <c:v>57.754400457673484</c:v>
                </c:pt>
                <c:pt idx="105">
                  <c:v>50.815700485298223</c:v>
                </c:pt>
                <c:pt idx="106">
                  <c:v>54.789205798086449</c:v>
                </c:pt>
                <c:pt idx="107">
                  <c:v>44.730570955384877</c:v>
                </c:pt>
                <c:pt idx="108">
                  <c:v>50.786784036440466</c:v>
                </c:pt>
                <c:pt idx="109">
                  <c:v>63.456809771362565</c:v>
                </c:pt>
                <c:pt idx="110">
                  <c:v>62.890591726866809</c:v>
                </c:pt>
                <c:pt idx="111">
                  <c:v>59.794771500336097</c:v>
                </c:pt>
                <c:pt idx="112">
                  <c:v>53.978710807747142</c:v>
                </c:pt>
                <c:pt idx="113">
                  <c:v>50.140750554336087</c:v>
                </c:pt>
                <c:pt idx="114">
                  <c:v>52.228018359595815</c:v>
                </c:pt>
                <c:pt idx="115">
                  <c:v>58.36016963290497</c:v>
                </c:pt>
                <c:pt idx="116">
                  <c:v>50.540032564097494</c:v>
                </c:pt>
                <c:pt idx="117">
                  <c:v>63.271148134076206</c:v>
                </c:pt>
                <c:pt idx="118">
                  <c:v>66.798287594281021</c:v>
                </c:pt>
                <c:pt idx="119">
                  <c:v>64.319795935168145</c:v>
                </c:pt>
                <c:pt idx="120">
                  <c:v>70.673105372191912</c:v>
                </c:pt>
                <c:pt idx="121">
                  <c:v>69.188734260440654</c:v>
                </c:pt>
                <c:pt idx="122">
                  <c:v>63.782492793700129</c:v>
                </c:pt>
                <c:pt idx="123">
                  <c:v>69.072179553533076</c:v>
                </c:pt>
                <c:pt idx="124">
                  <c:v>69.446672858772686</c:v>
                </c:pt>
                <c:pt idx="125">
                  <c:v>60.21583905282273</c:v>
                </c:pt>
                <c:pt idx="126">
                  <c:v>62.328409789554627</c:v>
                </c:pt>
                <c:pt idx="127">
                  <c:v>52.910505173384927</c:v>
                </c:pt>
                <c:pt idx="128">
                  <c:v>53.839607484254806</c:v>
                </c:pt>
                <c:pt idx="129">
                  <c:v>55.452446257096902</c:v>
                </c:pt>
                <c:pt idx="130">
                  <c:v>54.035561732527171</c:v>
                </c:pt>
                <c:pt idx="131">
                  <c:v>41.170460473043377</c:v>
                </c:pt>
                <c:pt idx="132">
                  <c:v>35.63072412695093</c:v>
                </c:pt>
                <c:pt idx="133">
                  <c:v>44.87275593914498</c:v>
                </c:pt>
                <c:pt idx="134">
                  <c:v>48.110429687897906</c:v>
                </c:pt>
                <c:pt idx="135">
                  <c:v>56.419183258377103</c:v>
                </c:pt>
                <c:pt idx="136">
                  <c:v>77.756277253951652</c:v>
                </c:pt>
                <c:pt idx="137">
                  <c:v>46.902736695654454</c:v>
                </c:pt>
              </c:numCache>
            </c:numRef>
          </c:val>
          <c:smooth val="0"/>
          <c:extLst>
            <c:ext xmlns:c16="http://schemas.microsoft.com/office/drawing/2014/chart" uri="{C3380CC4-5D6E-409C-BE32-E72D297353CC}">
              <c16:uniqueId val="{00000000-5D9F-594F-90FA-CC69D632FF4D}"/>
            </c:ext>
          </c:extLst>
        </c:ser>
        <c:dLbls>
          <c:showLegendKey val="0"/>
          <c:showVal val="0"/>
          <c:showCatName val="0"/>
          <c:showSerName val="0"/>
          <c:showPercent val="0"/>
          <c:showBubbleSize val="0"/>
        </c:dLbls>
        <c:smooth val="0"/>
        <c:axId val="1917147071"/>
        <c:axId val="1878848047"/>
      </c:lineChart>
      <c:dateAx>
        <c:axId val="19171470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848047"/>
        <c:crosses val="autoZero"/>
        <c:auto val="1"/>
        <c:lblOffset val="100"/>
        <c:baseTimeUnit val="months"/>
      </c:dateAx>
      <c:valAx>
        <c:axId val="1878848047"/>
        <c:scaling>
          <c:orientation val="minMax"/>
          <c:max val="10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4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REIT_Trend!$B$1</c:f>
              <c:strCache>
                <c:ptCount val="1"/>
                <c:pt idx="0">
                  <c:v>World Real Estate Diversification Index</c:v>
                </c:pt>
              </c:strCache>
            </c:strRef>
          </c:tx>
          <c:spPr>
            <a:ln w="28575" cap="rnd">
              <a:solidFill>
                <a:schemeClr val="accent1"/>
              </a:solidFill>
              <a:round/>
            </a:ln>
            <a:effectLst/>
          </c:spPr>
          <c:marker>
            <c:symbol val="none"/>
          </c:marker>
          <c:cat>
            <c:numRef>
              <c:f>REIT_Trend!$A$2:$A$141</c:f>
              <c:numCache>
                <c:formatCode>m/d/yyyy;@</c:formatCode>
                <c:ptCount val="140"/>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REIT_Trend!$B$2:$B$141</c:f>
              <c:numCache>
                <c:formatCode>General</c:formatCode>
                <c:ptCount val="140"/>
                <c:pt idx="0">
                  <c:v>28.992594585901049</c:v>
                </c:pt>
                <c:pt idx="1">
                  <c:v>21.4059362137255</c:v>
                </c:pt>
                <c:pt idx="2">
                  <c:v>25.383640950711893</c:v>
                </c:pt>
                <c:pt idx="3">
                  <c:v>8.1311089488032611</c:v>
                </c:pt>
                <c:pt idx="4">
                  <c:v>22.892445592533761</c:v>
                </c:pt>
                <c:pt idx="5">
                  <c:v>20.747977672240054</c:v>
                </c:pt>
                <c:pt idx="6">
                  <c:v>13.885634692411857</c:v>
                </c:pt>
                <c:pt idx="7">
                  <c:v>60.33792202444068</c:v>
                </c:pt>
                <c:pt idx="8">
                  <c:v>30.280253985309045</c:v>
                </c:pt>
                <c:pt idx="9">
                  <c:v>16.411141901637642</c:v>
                </c:pt>
                <c:pt idx="10">
                  <c:v>36.582779615943323</c:v>
                </c:pt>
                <c:pt idx="11">
                  <c:v>25.724530554913226</c:v>
                </c:pt>
                <c:pt idx="12">
                  <c:v>21.417616046790808</c:v>
                </c:pt>
                <c:pt idx="13">
                  <c:v>35.552138179617906</c:v>
                </c:pt>
                <c:pt idx="14">
                  <c:v>42.758320531316983</c:v>
                </c:pt>
                <c:pt idx="15">
                  <c:v>22.767942714343604</c:v>
                </c:pt>
                <c:pt idx="16">
                  <c:v>23.174591978375712</c:v>
                </c:pt>
                <c:pt idx="17">
                  <c:v>6.9250279980578879</c:v>
                </c:pt>
                <c:pt idx="18">
                  <c:v>26.342474920506397</c:v>
                </c:pt>
                <c:pt idx="19">
                  <c:v>16.006220694585181</c:v>
                </c:pt>
                <c:pt idx="20">
                  <c:v>33.540278863715258</c:v>
                </c:pt>
                <c:pt idx="21">
                  <c:v>33.137498396415751</c:v>
                </c:pt>
                <c:pt idx="22">
                  <c:v>47.236827640682861</c:v>
                </c:pt>
                <c:pt idx="23">
                  <c:v>23.145866111385878</c:v>
                </c:pt>
                <c:pt idx="24">
                  <c:v>41.720294540830416</c:v>
                </c:pt>
                <c:pt idx="25">
                  <c:v>23.270158302436634</c:v>
                </c:pt>
                <c:pt idx="26">
                  <c:v>47.48831611402106</c:v>
                </c:pt>
                <c:pt idx="27">
                  <c:v>26.759312825419578</c:v>
                </c:pt>
                <c:pt idx="28">
                  <c:v>21.835175218239431</c:v>
                </c:pt>
                <c:pt idx="29">
                  <c:v>17.120704088952944</c:v>
                </c:pt>
                <c:pt idx="30">
                  <c:v>21.040245996199953</c:v>
                </c:pt>
                <c:pt idx="31">
                  <c:v>18.989071969562787</c:v>
                </c:pt>
                <c:pt idx="32">
                  <c:v>24.404284607617139</c:v>
                </c:pt>
                <c:pt idx="33">
                  <c:v>17.942837756281776</c:v>
                </c:pt>
                <c:pt idx="34">
                  <c:v>25.366796438492628</c:v>
                </c:pt>
                <c:pt idx="35">
                  <c:v>16.478821470936079</c:v>
                </c:pt>
                <c:pt idx="36">
                  <c:v>15.181575209450187</c:v>
                </c:pt>
                <c:pt idx="37">
                  <c:v>27.642261382852141</c:v>
                </c:pt>
                <c:pt idx="38">
                  <c:v>36.929744122751487</c:v>
                </c:pt>
                <c:pt idx="39">
                  <c:v>27.122532731649464</c:v>
                </c:pt>
                <c:pt idx="40">
                  <c:v>25.317135793034378</c:v>
                </c:pt>
                <c:pt idx="41">
                  <c:v>5.8982016009639118</c:v>
                </c:pt>
                <c:pt idx="42">
                  <c:v>22.200333793663003</c:v>
                </c:pt>
                <c:pt idx="43">
                  <c:v>23.955434606723948</c:v>
                </c:pt>
                <c:pt idx="44">
                  <c:v>15.21170037312268</c:v>
                </c:pt>
                <c:pt idx="45">
                  <c:v>17.638549612982136</c:v>
                </c:pt>
                <c:pt idx="46">
                  <c:v>28.013649197175837</c:v>
                </c:pt>
                <c:pt idx="47">
                  <c:v>32.001405249311453</c:v>
                </c:pt>
                <c:pt idx="48">
                  <c:v>27.871103883259906</c:v>
                </c:pt>
                <c:pt idx="49">
                  <c:v>20.11230983783846</c:v>
                </c:pt>
                <c:pt idx="50">
                  <c:v>22.959802288138174</c:v>
                </c:pt>
                <c:pt idx="51">
                  <c:v>32.203495416990016</c:v>
                </c:pt>
                <c:pt idx="52">
                  <c:v>18.090631125582256</c:v>
                </c:pt>
                <c:pt idx="53">
                  <c:v>16.998334980719772</c:v>
                </c:pt>
                <c:pt idx="54">
                  <c:v>21.845255730605921</c:v>
                </c:pt>
                <c:pt idx="55">
                  <c:v>9.3034065180323449</c:v>
                </c:pt>
                <c:pt idx="56">
                  <c:v>13.235646812019006</c:v>
                </c:pt>
                <c:pt idx="57">
                  <c:v>23.898799311640857</c:v>
                </c:pt>
                <c:pt idx="58">
                  <c:v>26.260810197903133</c:v>
                </c:pt>
                <c:pt idx="59">
                  <c:v>19.705142935976323</c:v>
                </c:pt>
                <c:pt idx="60">
                  <c:v>26.051738850420243</c:v>
                </c:pt>
                <c:pt idx="61">
                  <c:v>27.480458516075799</c:v>
                </c:pt>
                <c:pt idx="62">
                  <c:v>41.250193677180114</c:v>
                </c:pt>
                <c:pt idx="63">
                  <c:v>12.178081036672802</c:v>
                </c:pt>
                <c:pt idx="64">
                  <c:v>19.089372952240371</c:v>
                </c:pt>
                <c:pt idx="65">
                  <c:v>19.512445433844885</c:v>
                </c:pt>
                <c:pt idx="66">
                  <c:v>35.282803189122284</c:v>
                </c:pt>
                <c:pt idx="67">
                  <c:v>18.403759760178986</c:v>
                </c:pt>
                <c:pt idx="68">
                  <c:v>19.284977104728906</c:v>
                </c:pt>
                <c:pt idx="69">
                  <c:v>22.567881324073248</c:v>
                </c:pt>
                <c:pt idx="70">
                  <c:v>29.316375107602333</c:v>
                </c:pt>
                <c:pt idx="71">
                  <c:v>28.228249743265394</c:v>
                </c:pt>
                <c:pt idx="72">
                  <c:v>40.943792092747053</c:v>
                </c:pt>
                <c:pt idx="73">
                  <c:v>43.100299569699715</c:v>
                </c:pt>
                <c:pt idx="74">
                  <c:v>33.379115364064319</c:v>
                </c:pt>
                <c:pt idx="75">
                  <c:v>24.10107482298065</c:v>
                </c:pt>
                <c:pt idx="76">
                  <c:v>27.4737401769261</c:v>
                </c:pt>
                <c:pt idx="77">
                  <c:v>24.084184747294202</c:v>
                </c:pt>
                <c:pt idx="78">
                  <c:v>27.385533001537038</c:v>
                </c:pt>
                <c:pt idx="79">
                  <c:v>24.60569896236818</c:v>
                </c:pt>
                <c:pt idx="80">
                  <c:v>19.195129479955138</c:v>
                </c:pt>
                <c:pt idx="81">
                  <c:v>44.653549133272428</c:v>
                </c:pt>
                <c:pt idx="82">
                  <c:v>26.709167376738911</c:v>
                </c:pt>
                <c:pt idx="83">
                  <c:v>17.53583903722269</c:v>
                </c:pt>
                <c:pt idx="84">
                  <c:v>42.789527775712017</c:v>
                </c:pt>
                <c:pt idx="85">
                  <c:v>29.246794089788423</c:v>
                </c:pt>
                <c:pt idx="86">
                  <c:v>49.741977499017928</c:v>
                </c:pt>
                <c:pt idx="87">
                  <c:v>46.962269427494938</c:v>
                </c:pt>
                <c:pt idx="88">
                  <c:v>51.927603541039289</c:v>
                </c:pt>
                <c:pt idx="89">
                  <c:v>40.858137667331647</c:v>
                </c:pt>
                <c:pt idx="90">
                  <c:v>46.112259532275999</c:v>
                </c:pt>
                <c:pt idx="91">
                  <c:v>55.608088400612075</c:v>
                </c:pt>
                <c:pt idx="92">
                  <c:v>47.076449118992755</c:v>
                </c:pt>
                <c:pt idx="93">
                  <c:v>43.028444670715658</c:v>
                </c:pt>
                <c:pt idx="94">
                  <c:v>41.238173568429197</c:v>
                </c:pt>
                <c:pt idx="95">
                  <c:v>52.382808496046252</c:v>
                </c:pt>
                <c:pt idx="96">
                  <c:v>38.628925047729389</c:v>
                </c:pt>
                <c:pt idx="97">
                  <c:v>61.210443607839679</c:v>
                </c:pt>
                <c:pt idx="98">
                  <c:v>47.658998221071911</c:v>
                </c:pt>
                <c:pt idx="99">
                  <c:v>40.228976862572289</c:v>
                </c:pt>
                <c:pt idx="100">
                  <c:v>42.349051605702861</c:v>
                </c:pt>
                <c:pt idx="101">
                  <c:v>47.595485419275867</c:v>
                </c:pt>
                <c:pt idx="102">
                  <c:v>56.029947329453243</c:v>
                </c:pt>
                <c:pt idx="103">
                  <c:v>58.012210228148099</c:v>
                </c:pt>
                <c:pt idx="104">
                  <c:v>43.173666335684686</c:v>
                </c:pt>
                <c:pt idx="105">
                  <c:v>44.828883121914281</c:v>
                </c:pt>
                <c:pt idx="106">
                  <c:v>38.316155760695672</c:v>
                </c:pt>
                <c:pt idx="107">
                  <c:v>33.131486338088024</c:v>
                </c:pt>
                <c:pt idx="108">
                  <c:v>32.685183715011561</c:v>
                </c:pt>
                <c:pt idx="109">
                  <c:v>41.620169230654298</c:v>
                </c:pt>
                <c:pt idx="110">
                  <c:v>39.004355290301866</c:v>
                </c:pt>
                <c:pt idx="111">
                  <c:v>33.714164997596434</c:v>
                </c:pt>
                <c:pt idx="112">
                  <c:v>33.810073806815176</c:v>
                </c:pt>
                <c:pt idx="113">
                  <c:v>24.889865406618192</c:v>
                </c:pt>
                <c:pt idx="114">
                  <c:v>22.156322915903814</c:v>
                </c:pt>
                <c:pt idx="115">
                  <c:v>36.8728221713761</c:v>
                </c:pt>
                <c:pt idx="116">
                  <c:v>37.740648975234713</c:v>
                </c:pt>
                <c:pt idx="117">
                  <c:v>40.768619241111054</c:v>
                </c:pt>
                <c:pt idx="118">
                  <c:v>41.662976698306444</c:v>
                </c:pt>
                <c:pt idx="119">
                  <c:v>44.006882576898434</c:v>
                </c:pt>
                <c:pt idx="120">
                  <c:v>52.562685047193611</c:v>
                </c:pt>
                <c:pt idx="121">
                  <c:v>62.086973681780812</c:v>
                </c:pt>
                <c:pt idx="122">
                  <c:v>43.552210647229742</c:v>
                </c:pt>
                <c:pt idx="123">
                  <c:v>48.090463337036994</c:v>
                </c:pt>
                <c:pt idx="124">
                  <c:v>41.045397852420081</c:v>
                </c:pt>
                <c:pt idx="125">
                  <c:v>31.060871457254112</c:v>
                </c:pt>
                <c:pt idx="126">
                  <c:v>38.085088598919263</c:v>
                </c:pt>
                <c:pt idx="127">
                  <c:v>25.84598819687638</c:v>
                </c:pt>
                <c:pt idx="128">
                  <c:v>44.396136192359073</c:v>
                </c:pt>
                <c:pt idx="129">
                  <c:v>36.586281558486803</c:v>
                </c:pt>
                <c:pt idx="130">
                  <c:v>39.629045973785061</c:v>
                </c:pt>
                <c:pt idx="131">
                  <c:v>33.318156264001495</c:v>
                </c:pt>
                <c:pt idx="132">
                  <c:v>29.435321416055686</c:v>
                </c:pt>
                <c:pt idx="133">
                  <c:v>30.644712389738611</c:v>
                </c:pt>
                <c:pt idx="134">
                  <c:v>30.449491974257437</c:v>
                </c:pt>
                <c:pt idx="135">
                  <c:v>27.729580270993733</c:v>
                </c:pt>
                <c:pt idx="136">
                  <c:v>71.676287569874759</c:v>
                </c:pt>
                <c:pt idx="137">
                  <c:v>53.574249992312673</c:v>
                </c:pt>
              </c:numCache>
            </c:numRef>
          </c:val>
          <c:smooth val="0"/>
          <c:extLst>
            <c:ext xmlns:c16="http://schemas.microsoft.com/office/drawing/2014/chart" uri="{C3380CC4-5D6E-409C-BE32-E72D297353CC}">
              <c16:uniqueId val="{00000000-6BED-F44D-BEB5-9299913BA684}"/>
            </c:ext>
          </c:extLst>
        </c:ser>
        <c:dLbls>
          <c:showLegendKey val="0"/>
          <c:showVal val="0"/>
          <c:showCatName val="0"/>
          <c:showSerName val="0"/>
          <c:showPercent val="0"/>
          <c:showBubbleSize val="0"/>
        </c:dLbls>
        <c:smooth val="0"/>
        <c:axId val="1881233567"/>
        <c:axId val="1960324383"/>
      </c:lineChart>
      <c:dateAx>
        <c:axId val="18812335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324383"/>
        <c:crosses val="autoZero"/>
        <c:auto val="1"/>
        <c:lblOffset val="100"/>
        <c:baseTimeUnit val="months"/>
      </c:dateAx>
      <c:valAx>
        <c:axId val="196032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'3Assets_Trend'!$B$1</c:f>
              <c:strCache>
                <c:ptCount val="1"/>
                <c:pt idx="0">
                  <c:v>World Diversification Index (3 Assets)</c:v>
                </c:pt>
              </c:strCache>
            </c:strRef>
          </c:tx>
          <c:spPr>
            <a:ln w="28575" cap="rnd">
              <a:solidFill>
                <a:schemeClr val="accent1"/>
              </a:solidFill>
              <a:round/>
            </a:ln>
            <a:effectLst/>
          </c:spPr>
          <c:marker>
            <c:symbol val="none"/>
          </c:marker>
          <c:cat>
            <c:numRef>
              <c:f>'3Assets_Trend'!$A$2:$A$139</c:f>
              <c:numCache>
                <c:formatCode>m/d/yyyy;@</c:formatCode>
                <c:ptCount val="138"/>
                <c:pt idx="0">
                  <c:v>31413</c:v>
                </c:pt>
                <c:pt idx="1">
                  <c:v>31503</c:v>
                </c:pt>
                <c:pt idx="2">
                  <c:v>31594</c:v>
                </c:pt>
                <c:pt idx="3">
                  <c:v>31686</c:v>
                </c:pt>
                <c:pt idx="4">
                  <c:v>31778</c:v>
                </c:pt>
                <c:pt idx="5">
                  <c:v>31868</c:v>
                </c:pt>
                <c:pt idx="6">
                  <c:v>31959</c:v>
                </c:pt>
                <c:pt idx="7">
                  <c:v>32051</c:v>
                </c:pt>
                <c:pt idx="8">
                  <c:v>32143</c:v>
                </c:pt>
                <c:pt idx="9">
                  <c:v>32234</c:v>
                </c:pt>
                <c:pt idx="10">
                  <c:v>32325</c:v>
                </c:pt>
                <c:pt idx="11">
                  <c:v>32417</c:v>
                </c:pt>
                <c:pt idx="12">
                  <c:v>32509</c:v>
                </c:pt>
                <c:pt idx="13">
                  <c:v>32599</c:v>
                </c:pt>
                <c:pt idx="14">
                  <c:v>32690</c:v>
                </c:pt>
                <c:pt idx="15">
                  <c:v>32782</c:v>
                </c:pt>
                <c:pt idx="16">
                  <c:v>32874</c:v>
                </c:pt>
                <c:pt idx="17">
                  <c:v>32964</c:v>
                </c:pt>
                <c:pt idx="18">
                  <c:v>33055</c:v>
                </c:pt>
                <c:pt idx="19">
                  <c:v>33147</c:v>
                </c:pt>
                <c:pt idx="20">
                  <c:v>33239</c:v>
                </c:pt>
                <c:pt idx="21">
                  <c:v>33329</c:v>
                </c:pt>
                <c:pt idx="22">
                  <c:v>33420</c:v>
                </c:pt>
                <c:pt idx="23">
                  <c:v>33512</c:v>
                </c:pt>
                <c:pt idx="24">
                  <c:v>33604</c:v>
                </c:pt>
                <c:pt idx="25">
                  <c:v>33695</c:v>
                </c:pt>
                <c:pt idx="26">
                  <c:v>33786</c:v>
                </c:pt>
                <c:pt idx="27">
                  <c:v>33878</c:v>
                </c:pt>
                <c:pt idx="28">
                  <c:v>33970</c:v>
                </c:pt>
                <c:pt idx="29">
                  <c:v>34060</c:v>
                </c:pt>
                <c:pt idx="30">
                  <c:v>34151</c:v>
                </c:pt>
                <c:pt idx="31">
                  <c:v>34243</c:v>
                </c:pt>
                <c:pt idx="32">
                  <c:v>34335</c:v>
                </c:pt>
                <c:pt idx="33">
                  <c:v>34425</c:v>
                </c:pt>
                <c:pt idx="34">
                  <c:v>34516</c:v>
                </c:pt>
                <c:pt idx="35">
                  <c:v>34608</c:v>
                </c:pt>
                <c:pt idx="36">
                  <c:v>34700</c:v>
                </c:pt>
                <c:pt idx="37">
                  <c:v>34790</c:v>
                </c:pt>
                <c:pt idx="38">
                  <c:v>34881</c:v>
                </c:pt>
                <c:pt idx="39">
                  <c:v>34973</c:v>
                </c:pt>
                <c:pt idx="40">
                  <c:v>35065</c:v>
                </c:pt>
                <c:pt idx="41">
                  <c:v>35156</c:v>
                </c:pt>
                <c:pt idx="42">
                  <c:v>35247</c:v>
                </c:pt>
                <c:pt idx="43">
                  <c:v>35339</c:v>
                </c:pt>
                <c:pt idx="44">
                  <c:v>35431</c:v>
                </c:pt>
                <c:pt idx="45">
                  <c:v>35521</c:v>
                </c:pt>
                <c:pt idx="46">
                  <c:v>35612</c:v>
                </c:pt>
                <c:pt idx="47">
                  <c:v>35704</c:v>
                </c:pt>
                <c:pt idx="48">
                  <c:v>35796</c:v>
                </c:pt>
                <c:pt idx="49">
                  <c:v>35886</c:v>
                </c:pt>
                <c:pt idx="50">
                  <c:v>35977</c:v>
                </c:pt>
                <c:pt idx="51">
                  <c:v>36069</c:v>
                </c:pt>
                <c:pt idx="52">
                  <c:v>36161</c:v>
                </c:pt>
                <c:pt idx="53">
                  <c:v>36251</c:v>
                </c:pt>
                <c:pt idx="54">
                  <c:v>36342</c:v>
                </c:pt>
                <c:pt idx="55">
                  <c:v>36434</c:v>
                </c:pt>
                <c:pt idx="56">
                  <c:v>36526</c:v>
                </c:pt>
                <c:pt idx="57">
                  <c:v>36617</c:v>
                </c:pt>
                <c:pt idx="58">
                  <c:v>36708</c:v>
                </c:pt>
                <c:pt idx="59">
                  <c:v>36800</c:v>
                </c:pt>
                <c:pt idx="60">
                  <c:v>36892</c:v>
                </c:pt>
                <c:pt idx="61">
                  <c:v>36982</c:v>
                </c:pt>
                <c:pt idx="62">
                  <c:v>37073</c:v>
                </c:pt>
                <c:pt idx="63">
                  <c:v>37165</c:v>
                </c:pt>
                <c:pt idx="64">
                  <c:v>37257</c:v>
                </c:pt>
                <c:pt idx="65">
                  <c:v>37347</c:v>
                </c:pt>
                <c:pt idx="66">
                  <c:v>37438</c:v>
                </c:pt>
                <c:pt idx="67">
                  <c:v>37530</c:v>
                </c:pt>
                <c:pt idx="68">
                  <c:v>37622</c:v>
                </c:pt>
                <c:pt idx="69">
                  <c:v>37712</c:v>
                </c:pt>
                <c:pt idx="70">
                  <c:v>37803</c:v>
                </c:pt>
                <c:pt idx="71">
                  <c:v>37895</c:v>
                </c:pt>
                <c:pt idx="72">
                  <c:v>37987</c:v>
                </c:pt>
                <c:pt idx="73">
                  <c:v>38078</c:v>
                </c:pt>
                <c:pt idx="74">
                  <c:v>38169</c:v>
                </c:pt>
                <c:pt idx="75">
                  <c:v>38261</c:v>
                </c:pt>
                <c:pt idx="76">
                  <c:v>38353</c:v>
                </c:pt>
                <c:pt idx="77">
                  <c:v>38443</c:v>
                </c:pt>
                <c:pt idx="78">
                  <c:v>38534</c:v>
                </c:pt>
                <c:pt idx="79">
                  <c:v>38626</c:v>
                </c:pt>
                <c:pt idx="80">
                  <c:v>38718</c:v>
                </c:pt>
                <c:pt idx="81">
                  <c:v>38808</c:v>
                </c:pt>
                <c:pt idx="82">
                  <c:v>38899</c:v>
                </c:pt>
                <c:pt idx="83">
                  <c:v>38991</c:v>
                </c:pt>
                <c:pt idx="84">
                  <c:v>39083</c:v>
                </c:pt>
                <c:pt idx="85">
                  <c:v>39173</c:v>
                </c:pt>
                <c:pt idx="86">
                  <c:v>39264</c:v>
                </c:pt>
                <c:pt idx="87">
                  <c:v>39356</c:v>
                </c:pt>
                <c:pt idx="88">
                  <c:v>39448</c:v>
                </c:pt>
                <c:pt idx="89">
                  <c:v>39539</c:v>
                </c:pt>
                <c:pt idx="90">
                  <c:v>39630</c:v>
                </c:pt>
                <c:pt idx="91">
                  <c:v>39722</c:v>
                </c:pt>
                <c:pt idx="92">
                  <c:v>39814</c:v>
                </c:pt>
                <c:pt idx="93">
                  <c:v>39904</c:v>
                </c:pt>
                <c:pt idx="94">
                  <c:v>39995</c:v>
                </c:pt>
                <c:pt idx="95">
                  <c:v>40087</c:v>
                </c:pt>
                <c:pt idx="96">
                  <c:v>40179</c:v>
                </c:pt>
                <c:pt idx="97">
                  <c:v>40269</c:v>
                </c:pt>
                <c:pt idx="98">
                  <c:v>40360</c:v>
                </c:pt>
                <c:pt idx="99">
                  <c:v>40452</c:v>
                </c:pt>
                <c:pt idx="100">
                  <c:v>40544</c:v>
                </c:pt>
                <c:pt idx="101">
                  <c:v>40634</c:v>
                </c:pt>
                <c:pt idx="102">
                  <c:v>40725</c:v>
                </c:pt>
                <c:pt idx="103">
                  <c:v>40817</c:v>
                </c:pt>
                <c:pt idx="104">
                  <c:v>40909</c:v>
                </c:pt>
                <c:pt idx="105">
                  <c:v>41000</c:v>
                </c:pt>
                <c:pt idx="106">
                  <c:v>41091</c:v>
                </c:pt>
                <c:pt idx="107">
                  <c:v>41183</c:v>
                </c:pt>
                <c:pt idx="108">
                  <c:v>41275</c:v>
                </c:pt>
                <c:pt idx="109">
                  <c:v>41365</c:v>
                </c:pt>
                <c:pt idx="110">
                  <c:v>41456</c:v>
                </c:pt>
                <c:pt idx="111">
                  <c:v>41548</c:v>
                </c:pt>
                <c:pt idx="112">
                  <c:v>41640</c:v>
                </c:pt>
                <c:pt idx="113">
                  <c:v>41730</c:v>
                </c:pt>
                <c:pt idx="114">
                  <c:v>41821</c:v>
                </c:pt>
                <c:pt idx="115">
                  <c:v>41913</c:v>
                </c:pt>
                <c:pt idx="116">
                  <c:v>42005</c:v>
                </c:pt>
                <c:pt idx="117">
                  <c:v>42095</c:v>
                </c:pt>
                <c:pt idx="118">
                  <c:v>42186</c:v>
                </c:pt>
                <c:pt idx="119">
                  <c:v>42278</c:v>
                </c:pt>
                <c:pt idx="120">
                  <c:v>42370</c:v>
                </c:pt>
                <c:pt idx="121">
                  <c:v>42461</c:v>
                </c:pt>
                <c:pt idx="122">
                  <c:v>42552</c:v>
                </c:pt>
                <c:pt idx="123">
                  <c:v>42644</c:v>
                </c:pt>
                <c:pt idx="124">
                  <c:v>42736</c:v>
                </c:pt>
                <c:pt idx="125">
                  <c:v>42826</c:v>
                </c:pt>
                <c:pt idx="126">
                  <c:v>42917</c:v>
                </c:pt>
                <c:pt idx="127">
                  <c:v>43009</c:v>
                </c:pt>
                <c:pt idx="128">
                  <c:v>43101</c:v>
                </c:pt>
                <c:pt idx="129">
                  <c:v>43191</c:v>
                </c:pt>
                <c:pt idx="130">
                  <c:v>43282</c:v>
                </c:pt>
                <c:pt idx="131">
                  <c:v>43374</c:v>
                </c:pt>
                <c:pt idx="132">
                  <c:v>43466</c:v>
                </c:pt>
                <c:pt idx="133">
                  <c:v>43556</c:v>
                </c:pt>
                <c:pt idx="134">
                  <c:v>43647</c:v>
                </c:pt>
                <c:pt idx="135">
                  <c:v>43739</c:v>
                </c:pt>
                <c:pt idx="136">
                  <c:v>43831</c:v>
                </c:pt>
                <c:pt idx="137">
                  <c:v>43922</c:v>
                </c:pt>
              </c:numCache>
            </c:numRef>
          </c:cat>
          <c:val>
            <c:numRef>
              <c:f>'3Assets_Trend'!$B$2:$B$139</c:f>
              <c:numCache>
                <c:formatCode>General</c:formatCode>
                <c:ptCount val="138"/>
                <c:pt idx="0">
                  <c:v>32.167614762318088</c:v>
                </c:pt>
                <c:pt idx="1">
                  <c:v>29.248491332074085</c:v>
                </c:pt>
                <c:pt idx="2">
                  <c:v>31.409757903886767</c:v>
                </c:pt>
                <c:pt idx="3">
                  <c:v>21.238653859923467</c:v>
                </c:pt>
                <c:pt idx="4">
                  <c:v>32.59614815249035</c:v>
                </c:pt>
                <c:pt idx="5">
                  <c:v>30.648807580952418</c:v>
                </c:pt>
                <c:pt idx="6">
                  <c:v>23.970052727163548</c:v>
                </c:pt>
                <c:pt idx="7">
                  <c:v>54.853569230906686</c:v>
                </c:pt>
                <c:pt idx="8">
                  <c:v>37.109222885978987</c:v>
                </c:pt>
                <c:pt idx="9">
                  <c:v>30.648299607731815</c:v>
                </c:pt>
                <c:pt idx="10">
                  <c:v>44.561598336471469</c:v>
                </c:pt>
                <c:pt idx="11">
                  <c:v>36.967951052775014</c:v>
                </c:pt>
                <c:pt idx="12">
                  <c:v>36.263566458861689</c:v>
                </c:pt>
                <c:pt idx="13">
                  <c:v>47.15230235593264</c:v>
                </c:pt>
                <c:pt idx="14">
                  <c:v>51.457069867940596</c:v>
                </c:pt>
                <c:pt idx="15">
                  <c:v>34.911008929552771</c:v>
                </c:pt>
                <c:pt idx="16">
                  <c:v>33.752917514459604</c:v>
                </c:pt>
                <c:pt idx="17">
                  <c:v>23.671322815882586</c:v>
                </c:pt>
                <c:pt idx="18">
                  <c:v>36.1861425387265</c:v>
                </c:pt>
                <c:pt idx="19">
                  <c:v>33.071330045275204</c:v>
                </c:pt>
                <c:pt idx="20">
                  <c:v>47.257996158670664</c:v>
                </c:pt>
                <c:pt idx="21">
                  <c:v>47.770112330250718</c:v>
                </c:pt>
                <c:pt idx="22">
                  <c:v>54.699380323376033</c:v>
                </c:pt>
                <c:pt idx="23">
                  <c:v>35.062369084250157</c:v>
                </c:pt>
                <c:pt idx="24">
                  <c:v>49.620162199378115</c:v>
                </c:pt>
                <c:pt idx="25">
                  <c:v>35.546836486137529</c:v>
                </c:pt>
                <c:pt idx="26">
                  <c:v>46.199502412066273</c:v>
                </c:pt>
                <c:pt idx="27">
                  <c:v>34.807129091379615</c:v>
                </c:pt>
                <c:pt idx="28">
                  <c:v>33.205536572053312</c:v>
                </c:pt>
                <c:pt idx="29">
                  <c:v>33.657227184342958</c:v>
                </c:pt>
                <c:pt idx="30">
                  <c:v>32.403039990745761</c:v>
                </c:pt>
                <c:pt idx="31">
                  <c:v>29.702197460645845</c:v>
                </c:pt>
                <c:pt idx="32">
                  <c:v>34.527207583096391</c:v>
                </c:pt>
                <c:pt idx="33">
                  <c:v>30.319647634134139</c:v>
                </c:pt>
                <c:pt idx="34">
                  <c:v>33.723652252141889</c:v>
                </c:pt>
                <c:pt idx="35">
                  <c:v>29.739473360027954</c:v>
                </c:pt>
                <c:pt idx="36">
                  <c:v>32.167641800889569</c:v>
                </c:pt>
                <c:pt idx="37">
                  <c:v>39.568766031749071</c:v>
                </c:pt>
                <c:pt idx="38">
                  <c:v>40.530732480546369</c:v>
                </c:pt>
                <c:pt idx="39">
                  <c:v>30.893913284220712</c:v>
                </c:pt>
                <c:pt idx="40">
                  <c:v>32.046834443085523</c:v>
                </c:pt>
                <c:pt idx="41">
                  <c:v>20.746134945121298</c:v>
                </c:pt>
                <c:pt idx="42">
                  <c:v>31.78997270655023</c:v>
                </c:pt>
                <c:pt idx="43">
                  <c:v>30.722353190383171</c:v>
                </c:pt>
                <c:pt idx="44">
                  <c:v>28.341995410666595</c:v>
                </c:pt>
                <c:pt idx="45">
                  <c:v>29.681365248149461</c:v>
                </c:pt>
                <c:pt idx="46">
                  <c:v>38.372247164073201</c:v>
                </c:pt>
                <c:pt idx="47">
                  <c:v>44.110394056562789</c:v>
                </c:pt>
                <c:pt idx="48">
                  <c:v>41.04177536175488</c:v>
                </c:pt>
                <c:pt idx="49">
                  <c:v>34.394532012979717</c:v>
                </c:pt>
                <c:pt idx="50">
                  <c:v>37.783324771928669</c:v>
                </c:pt>
                <c:pt idx="51">
                  <c:v>43.464702322967405</c:v>
                </c:pt>
                <c:pt idx="52">
                  <c:v>34.80568381978825</c:v>
                </c:pt>
                <c:pt idx="53">
                  <c:v>29.284185174188007</c:v>
                </c:pt>
                <c:pt idx="54">
                  <c:v>33.543291224298201</c:v>
                </c:pt>
                <c:pt idx="55">
                  <c:v>29.488126612759476</c:v>
                </c:pt>
                <c:pt idx="56">
                  <c:v>32.180387849257521</c:v>
                </c:pt>
                <c:pt idx="57">
                  <c:v>40.665144093376306</c:v>
                </c:pt>
                <c:pt idx="58">
                  <c:v>40.400599731066315</c:v>
                </c:pt>
                <c:pt idx="59">
                  <c:v>38.188388479328566</c:v>
                </c:pt>
                <c:pt idx="60">
                  <c:v>43.337662446397893</c:v>
                </c:pt>
                <c:pt idx="61">
                  <c:v>39.436936156455637</c:v>
                </c:pt>
                <c:pt idx="62">
                  <c:v>47.959963728088816</c:v>
                </c:pt>
                <c:pt idx="63">
                  <c:v>33.780167615734563</c:v>
                </c:pt>
                <c:pt idx="64">
                  <c:v>34.874079410663626</c:v>
                </c:pt>
                <c:pt idx="65">
                  <c:v>37.431318705602742</c:v>
                </c:pt>
                <c:pt idx="66">
                  <c:v>46.971289716776056</c:v>
                </c:pt>
                <c:pt idx="67">
                  <c:v>36.369147341886894</c:v>
                </c:pt>
                <c:pt idx="68">
                  <c:v>38.761048418798033</c:v>
                </c:pt>
                <c:pt idx="69">
                  <c:v>41.104202261321582</c:v>
                </c:pt>
                <c:pt idx="70">
                  <c:v>41.032128462604199</c:v>
                </c:pt>
                <c:pt idx="71">
                  <c:v>42.145577147417669</c:v>
                </c:pt>
                <c:pt idx="72">
                  <c:v>50.382888272126884</c:v>
                </c:pt>
                <c:pt idx="73">
                  <c:v>53.295960608621186</c:v>
                </c:pt>
                <c:pt idx="74">
                  <c:v>46.786695092151547</c:v>
                </c:pt>
                <c:pt idx="75">
                  <c:v>42.659142063317248</c:v>
                </c:pt>
                <c:pt idx="76">
                  <c:v>44.518697266410562</c:v>
                </c:pt>
                <c:pt idx="77">
                  <c:v>39.57688873127249</c:v>
                </c:pt>
                <c:pt idx="78">
                  <c:v>44.907758372163237</c:v>
                </c:pt>
                <c:pt idx="79">
                  <c:v>41.130491392483528</c:v>
                </c:pt>
                <c:pt idx="80">
                  <c:v>39.142632041244319</c:v>
                </c:pt>
                <c:pt idx="81">
                  <c:v>51.791921431357508</c:v>
                </c:pt>
                <c:pt idx="82">
                  <c:v>45.258666204466294</c:v>
                </c:pt>
                <c:pt idx="83">
                  <c:v>39.161942397010719</c:v>
                </c:pt>
                <c:pt idx="84">
                  <c:v>49.841657787474809</c:v>
                </c:pt>
                <c:pt idx="85">
                  <c:v>42.016871628549417</c:v>
                </c:pt>
                <c:pt idx="86">
                  <c:v>55.142539345738989</c:v>
                </c:pt>
                <c:pt idx="87">
                  <c:v>51.405897814977095</c:v>
                </c:pt>
                <c:pt idx="88">
                  <c:v>53.660059447873515</c:v>
                </c:pt>
                <c:pt idx="89">
                  <c:v>46.221837001122772</c:v>
                </c:pt>
                <c:pt idx="90">
                  <c:v>52.636974932995571</c:v>
                </c:pt>
                <c:pt idx="91">
                  <c:v>56.120194094173549</c:v>
                </c:pt>
                <c:pt idx="92">
                  <c:v>51.517237948847253</c:v>
                </c:pt>
                <c:pt idx="93">
                  <c:v>49.266017653574487</c:v>
                </c:pt>
                <c:pt idx="94">
                  <c:v>49.428957882441637</c:v>
                </c:pt>
                <c:pt idx="95">
                  <c:v>52.150002729398466</c:v>
                </c:pt>
                <c:pt idx="96">
                  <c:v>47.458777984275734</c:v>
                </c:pt>
                <c:pt idx="97">
                  <c:v>58.752789998350693</c:v>
                </c:pt>
                <c:pt idx="98">
                  <c:v>53.105292548614919</c:v>
                </c:pt>
                <c:pt idx="99">
                  <c:v>49.128540402097705</c:v>
                </c:pt>
                <c:pt idx="100">
                  <c:v>44.22639120559478</c:v>
                </c:pt>
                <c:pt idx="101">
                  <c:v>50.762230586816401</c:v>
                </c:pt>
                <c:pt idx="102">
                  <c:v>47.46808235786812</c:v>
                </c:pt>
                <c:pt idx="103">
                  <c:v>53.340613178419744</c:v>
                </c:pt>
                <c:pt idx="104">
                  <c:v>46.856716669829439</c:v>
                </c:pt>
                <c:pt idx="105">
                  <c:v>45.609952629625106</c:v>
                </c:pt>
                <c:pt idx="106">
                  <c:v>45.24904733575579</c:v>
                </c:pt>
                <c:pt idx="107">
                  <c:v>34.818535067727858</c:v>
                </c:pt>
                <c:pt idx="108">
                  <c:v>37.987843774369253</c:v>
                </c:pt>
                <c:pt idx="109">
                  <c:v>45.891708673513854</c:v>
                </c:pt>
                <c:pt idx="110">
                  <c:v>45.184349924100239</c:v>
                </c:pt>
                <c:pt idx="111">
                  <c:v>40.362968767967679</c:v>
                </c:pt>
                <c:pt idx="112">
                  <c:v>39.919004183519029</c:v>
                </c:pt>
                <c:pt idx="113">
                  <c:v>31.49230217010475</c:v>
                </c:pt>
                <c:pt idx="114">
                  <c:v>32.773530905978419</c:v>
                </c:pt>
                <c:pt idx="115">
                  <c:v>43.142056517324299</c:v>
                </c:pt>
                <c:pt idx="116">
                  <c:v>39.934551655274326</c:v>
                </c:pt>
                <c:pt idx="117">
                  <c:v>46.772994257559922</c:v>
                </c:pt>
                <c:pt idx="118">
                  <c:v>50.44765227881873</c:v>
                </c:pt>
                <c:pt idx="119">
                  <c:v>46.968924639389023</c:v>
                </c:pt>
                <c:pt idx="120">
                  <c:v>56.346133133443125</c:v>
                </c:pt>
                <c:pt idx="121">
                  <c:v>59.15378730640797</c:v>
                </c:pt>
                <c:pt idx="122">
                  <c:v>46.697205811491472</c:v>
                </c:pt>
                <c:pt idx="123">
                  <c:v>49.420453961322643</c:v>
                </c:pt>
                <c:pt idx="124">
                  <c:v>48.138083239809568</c:v>
                </c:pt>
                <c:pt idx="125">
                  <c:v>39.786347052203368</c:v>
                </c:pt>
                <c:pt idx="126">
                  <c:v>42.02604451548796</c:v>
                </c:pt>
                <c:pt idx="127">
                  <c:v>32.518387710351966</c:v>
                </c:pt>
                <c:pt idx="128">
                  <c:v>45.184765186594028</c:v>
                </c:pt>
                <c:pt idx="129">
                  <c:v>40.460407150711795</c:v>
                </c:pt>
                <c:pt idx="130">
                  <c:v>41.554641421037019</c:v>
                </c:pt>
                <c:pt idx="131">
                  <c:v>35.61752351733643</c:v>
                </c:pt>
                <c:pt idx="132">
                  <c:v>31.374474147820397</c:v>
                </c:pt>
                <c:pt idx="133">
                  <c:v>33.9768942183251</c:v>
                </c:pt>
                <c:pt idx="134">
                  <c:v>35.289630342154375</c:v>
                </c:pt>
                <c:pt idx="135">
                  <c:v>35.830993106465129</c:v>
                </c:pt>
                <c:pt idx="136">
                  <c:v>71.332585434455652</c:v>
                </c:pt>
                <c:pt idx="137">
                  <c:v>47.550369712605168</c:v>
                </c:pt>
              </c:numCache>
            </c:numRef>
          </c:val>
          <c:smooth val="0"/>
          <c:extLst>
            <c:ext xmlns:c16="http://schemas.microsoft.com/office/drawing/2014/chart" uri="{C3380CC4-5D6E-409C-BE32-E72D297353CC}">
              <c16:uniqueId val="{00000000-421E-4344-8912-BFDB5CDACAFF}"/>
            </c:ext>
          </c:extLst>
        </c:ser>
        <c:dLbls>
          <c:showLegendKey val="0"/>
          <c:showVal val="0"/>
          <c:showCatName val="0"/>
          <c:showSerName val="0"/>
          <c:showPercent val="0"/>
          <c:showBubbleSize val="0"/>
        </c:dLbls>
        <c:smooth val="0"/>
        <c:axId val="1917302159"/>
        <c:axId val="1960217279"/>
      </c:lineChart>
      <c:dateAx>
        <c:axId val="1917302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217279"/>
        <c:crosses val="autoZero"/>
        <c:auto val="1"/>
        <c:lblOffset val="100"/>
        <c:baseTimeUnit val="months"/>
      </c:dateAx>
      <c:valAx>
        <c:axId val="1960217279"/>
        <c:scaling>
          <c:orientation val="minMax"/>
          <c:max val="10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0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Across_Assets!$AD$1:$AD$2</c:f>
              <c:strCache>
                <c:ptCount val="2"/>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Across_Assets!$AD$3:$AD$28</c:f>
              <c:numCache>
                <c:formatCode>General</c:formatCode>
                <c:ptCount val="26"/>
                <c:pt idx="0">
                  <c:v>99.851392494167428</c:v>
                </c:pt>
                <c:pt idx="1">
                  <c:v>83.464485271099548</c:v>
                </c:pt>
                <c:pt idx="2">
                  <c:v>84.842448252526708</c:v>
                </c:pt>
                <c:pt idx="3">
                  <c:v>94.146328339275783</c:v>
                </c:pt>
                <c:pt idx="4">
                  <c:v>99.959445483205897</c:v>
                </c:pt>
                <c:pt idx="5">
                  <c:v>98.82686584641506</c:v>
                </c:pt>
                <c:pt idx="6">
                  <c:v>82.441276453325827</c:v>
                </c:pt>
                <c:pt idx="7">
                  <c:v>97.612694662856413</c:v>
                </c:pt>
                <c:pt idx="8">
                  <c:v>99.445117813341241</c:v>
                </c:pt>
                <c:pt idx="9">
                  <c:v>99.605438285686432</c:v>
                </c:pt>
                <c:pt idx="10">
                  <c:v>64.823435940124185</c:v>
                </c:pt>
                <c:pt idx="11">
                  <c:v>83.727428060966346</c:v>
                </c:pt>
                <c:pt idx="12">
                  <c:v>85.719342990399355</c:v>
                </c:pt>
                <c:pt idx="13">
                  <c:v>89.495513329749926</c:v>
                </c:pt>
                <c:pt idx="14">
                  <c:v>86.151530362261838</c:v>
                </c:pt>
                <c:pt idx="15">
                  <c:v>89.595537218975309</c:v>
                </c:pt>
                <c:pt idx="16">
                  <c:v>96.581832641838218</c:v>
                </c:pt>
                <c:pt idx="17">
                  <c:v>63.933643903175401</c:v>
                </c:pt>
                <c:pt idx="18">
                  <c:v>62.775453035478797</c:v>
                </c:pt>
                <c:pt idx="19">
                  <c:v>68.347939240218295</c:v>
                </c:pt>
                <c:pt idx="20">
                  <c:v>57.196576357958634</c:v>
                </c:pt>
                <c:pt idx="21">
                  <c:v>50.480910936477564</c:v>
                </c:pt>
                <c:pt idx="22">
                  <c:v>54.054991194004707</c:v>
                </c:pt>
                <c:pt idx="23">
                  <c:v>45.607151655059567</c:v>
                </c:pt>
                <c:pt idx="24">
                  <c:v>44.614092096091703</c:v>
                </c:pt>
                <c:pt idx="25">
                  <c:v>62.379913083307095</c:v>
                </c:pt>
              </c:numCache>
            </c:numRef>
          </c:val>
          <c:smooth val="0"/>
          <c:extLst>
            <c:ext xmlns:c16="http://schemas.microsoft.com/office/drawing/2014/chart" uri="{C3380CC4-5D6E-409C-BE32-E72D297353CC}">
              <c16:uniqueId val="{00000000-3592-4344-8722-FCB9C3AAF7D5}"/>
            </c:ext>
          </c:extLst>
        </c:ser>
        <c:ser>
          <c:idx val="1"/>
          <c:order val="1"/>
          <c:tx>
            <c:strRef>
              <c:f>Across_Assets!$AE$1:$AE$2</c:f>
              <c:strCache>
                <c:ptCount val="2"/>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Across_Assets!$AE$3:$AE$28</c:f>
              <c:numCache>
                <c:formatCode>General</c:formatCode>
                <c:ptCount val="26"/>
                <c:pt idx="0">
                  <c:v>99.702784988334855</c:v>
                </c:pt>
                <c:pt idx="1">
                  <c:v>73.5759577136686</c:v>
                </c:pt>
                <c:pt idx="2">
                  <c:v>72.029388905066298</c:v>
                </c:pt>
                <c:pt idx="3">
                  <c:v>96.004002269678821</c:v>
                </c:pt>
                <c:pt idx="4">
                  <c:v>99.878336449617663</c:v>
                </c:pt>
                <c:pt idx="5">
                  <c:v>97.458321843760231</c:v>
                </c:pt>
                <c:pt idx="6">
                  <c:v>76.682485753814603</c:v>
                </c:pt>
                <c:pt idx="7">
                  <c:v>96.498695083107151</c:v>
                </c:pt>
                <c:pt idx="8">
                  <c:v>99.807283283376734</c:v>
                </c:pt>
                <c:pt idx="9">
                  <c:v>98.816314857059325</c:v>
                </c:pt>
                <c:pt idx="10">
                  <c:v>43.899349196933898</c:v>
                </c:pt>
                <c:pt idx="11">
                  <c:v>75.081305779099893</c:v>
                </c:pt>
                <c:pt idx="12">
                  <c:v>77.645395085203603</c:v>
                </c:pt>
                <c:pt idx="13">
                  <c:v>77.184608301930098</c:v>
                </c:pt>
                <c:pt idx="14">
                  <c:v>76.552394999065498</c:v>
                </c:pt>
                <c:pt idx="15">
                  <c:v>79.174643229924499</c:v>
                </c:pt>
                <c:pt idx="16">
                  <c:v>92.128058890299314</c:v>
                </c:pt>
                <c:pt idx="17">
                  <c:v>55.919004638813199</c:v>
                </c:pt>
                <c:pt idx="18">
                  <c:v>59.680678896154703</c:v>
                </c:pt>
                <c:pt idx="19">
                  <c:v>59.826066535136299</c:v>
                </c:pt>
                <c:pt idx="20">
                  <c:v>47.415225712591898</c:v>
                </c:pt>
                <c:pt idx="21">
                  <c:v>41.985270358142699</c:v>
                </c:pt>
                <c:pt idx="22">
                  <c:v>48.074634732892598</c:v>
                </c:pt>
                <c:pt idx="23">
                  <c:v>42.128700457379601</c:v>
                </c:pt>
                <c:pt idx="24">
                  <c:v>44.812033001162398</c:v>
                </c:pt>
                <c:pt idx="25">
                  <c:v>55.944746740414999</c:v>
                </c:pt>
              </c:numCache>
            </c:numRef>
          </c:val>
          <c:smooth val="0"/>
          <c:extLst>
            <c:ext xmlns:c16="http://schemas.microsoft.com/office/drawing/2014/chart" uri="{C3380CC4-5D6E-409C-BE32-E72D297353CC}">
              <c16:uniqueId val="{00000001-3592-4344-8722-FCB9C3AAF7D5}"/>
            </c:ext>
          </c:extLst>
        </c:ser>
        <c:ser>
          <c:idx val="2"/>
          <c:order val="2"/>
          <c:tx>
            <c:strRef>
              <c:f>Across_Assets!$AF$1:$AF$2</c:f>
              <c:strCache>
                <c:ptCount val="2"/>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Across_Assets!$AF$3:$AF$28</c:f>
              <c:numCache>
                <c:formatCode>General</c:formatCode>
                <c:ptCount val="26"/>
                <c:pt idx="1">
                  <c:v>84.583555935639694</c:v>
                </c:pt>
                <c:pt idx="2">
                  <c:v>90.692130486009034</c:v>
                </c:pt>
                <c:pt idx="3">
                  <c:v>91.906647546973176</c:v>
                </c:pt>
                <c:pt idx="4">
                  <c:v>100</c:v>
                </c:pt>
                <c:pt idx="5">
                  <c:v>100</c:v>
                </c:pt>
                <c:pt idx="6">
                  <c:v>84.872544951085402</c:v>
                </c:pt>
                <c:pt idx="7">
                  <c:v>97.666045264994537</c:v>
                </c:pt>
                <c:pt idx="8">
                  <c:v>98.528070156647004</c:v>
                </c:pt>
                <c:pt idx="9">
                  <c:v>100</c:v>
                </c:pt>
                <c:pt idx="10">
                  <c:v>96.883801210956861</c:v>
                </c:pt>
                <c:pt idx="11">
                  <c:v>96.982492387491618</c:v>
                </c:pt>
                <c:pt idx="12">
                  <c:v>91.350398099724345</c:v>
                </c:pt>
                <c:pt idx="13">
                  <c:v>99.738864750017541</c:v>
                </c:pt>
                <c:pt idx="14">
                  <c:v>91.549510483351128</c:v>
                </c:pt>
                <c:pt idx="15">
                  <c:v>99.754077461188146</c:v>
                </c:pt>
                <c:pt idx="16">
                  <c:v>100</c:v>
                </c:pt>
                <c:pt idx="17">
                  <c:v>69.288798308006804</c:v>
                </c:pt>
                <c:pt idx="18">
                  <c:v>54.598004267236</c:v>
                </c:pt>
                <c:pt idx="19">
                  <c:v>68.316405041007201</c:v>
                </c:pt>
                <c:pt idx="20">
                  <c:v>58.986132409316902</c:v>
                </c:pt>
                <c:pt idx="21">
                  <c:v>49.234764118420102</c:v>
                </c:pt>
                <c:pt idx="22">
                  <c:v>39.468115175617498</c:v>
                </c:pt>
                <c:pt idx="23">
                  <c:v>39.855481885579401</c:v>
                </c:pt>
                <c:pt idx="24">
                  <c:v>40.0793055100591</c:v>
                </c:pt>
                <c:pt idx="25">
                  <c:v>58.823337632913301</c:v>
                </c:pt>
              </c:numCache>
            </c:numRef>
          </c:val>
          <c:smooth val="0"/>
          <c:extLst>
            <c:ext xmlns:c16="http://schemas.microsoft.com/office/drawing/2014/chart" uri="{C3380CC4-5D6E-409C-BE32-E72D297353CC}">
              <c16:uniqueId val="{00000002-3592-4344-8722-FCB9C3AAF7D5}"/>
            </c:ext>
          </c:extLst>
        </c:ser>
        <c:ser>
          <c:idx val="3"/>
          <c:order val="3"/>
          <c:tx>
            <c:strRef>
              <c:f>Across_Assets!$AG$1:$AG$2</c:f>
              <c:strCache>
                <c:ptCount val="2"/>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Across_Assets!$AG$3:$AG$28</c:f>
              <c:numCache>
                <c:formatCode>General</c:formatCode>
                <c:ptCount val="26"/>
                <c:pt idx="0">
                  <c:v>100</c:v>
                </c:pt>
                <c:pt idx="1">
                  <c:v>92.233942163990392</c:v>
                </c:pt>
                <c:pt idx="2">
                  <c:v>91.805825366504806</c:v>
                </c:pt>
                <c:pt idx="3">
                  <c:v>94.528335201175366</c:v>
                </c:pt>
                <c:pt idx="4">
                  <c:v>100</c:v>
                </c:pt>
                <c:pt idx="5">
                  <c:v>99.022275695484979</c:v>
                </c:pt>
                <c:pt idx="6">
                  <c:v>85.768798655077504</c:v>
                </c:pt>
                <c:pt idx="7">
                  <c:v>98.673343640467522</c:v>
                </c:pt>
                <c:pt idx="8">
                  <c:v>100</c:v>
                </c:pt>
                <c:pt idx="9">
                  <c:v>100</c:v>
                </c:pt>
                <c:pt idx="10">
                  <c:v>53.687157412481803</c:v>
                </c:pt>
                <c:pt idx="11">
                  <c:v>79.1184860163075</c:v>
                </c:pt>
                <c:pt idx="12">
                  <c:v>88.162235786270102</c:v>
                </c:pt>
                <c:pt idx="13">
                  <c:v>91.563066937302096</c:v>
                </c:pt>
                <c:pt idx="14">
                  <c:v>90.352685604368887</c:v>
                </c:pt>
                <c:pt idx="15">
                  <c:v>89.857890965813297</c:v>
                </c:pt>
                <c:pt idx="16">
                  <c:v>97.617439035215355</c:v>
                </c:pt>
                <c:pt idx="17">
                  <c:v>66.593128762706201</c:v>
                </c:pt>
                <c:pt idx="18">
                  <c:v>74.047675943045704</c:v>
                </c:pt>
                <c:pt idx="19">
                  <c:v>76.901346144511393</c:v>
                </c:pt>
                <c:pt idx="20">
                  <c:v>65.188370951967102</c:v>
                </c:pt>
                <c:pt idx="21">
                  <c:v>60.222698332869903</c:v>
                </c:pt>
                <c:pt idx="22">
                  <c:v>74.622223673503996</c:v>
                </c:pt>
                <c:pt idx="23">
                  <c:v>54.8372726222197</c:v>
                </c:pt>
                <c:pt idx="24">
                  <c:v>48.950937777053603</c:v>
                </c:pt>
                <c:pt idx="25">
                  <c:v>72.371654876592999</c:v>
                </c:pt>
              </c:numCache>
            </c:numRef>
          </c:val>
          <c:smooth val="0"/>
          <c:extLst>
            <c:ext xmlns:c16="http://schemas.microsoft.com/office/drawing/2014/chart" uri="{C3380CC4-5D6E-409C-BE32-E72D297353CC}">
              <c16:uniqueId val="{00000003-3592-4344-8722-FCB9C3AAF7D5}"/>
            </c:ext>
          </c:extLst>
        </c:ser>
        <c:dLbls>
          <c:showLegendKey val="0"/>
          <c:showVal val="0"/>
          <c:showCatName val="0"/>
          <c:showSerName val="0"/>
          <c:showPercent val="0"/>
          <c:showBubbleSize val="0"/>
        </c:dLbls>
        <c:smooth val="0"/>
        <c:axId val="176521216"/>
        <c:axId val="176522752"/>
      </c:lineChart>
      <c:catAx>
        <c:axId val="176521216"/>
        <c:scaling>
          <c:orientation val="minMax"/>
        </c:scaling>
        <c:delete val="0"/>
        <c:axPos val="b"/>
        <c:numFmt formatCode="General" sourceLinked="1"/>
        <c:majorTickMark val="out"/>
        <c:minorTickMark val="none"/>
        <c:tickLblPos val="nextTo"/>
        <c:crossAx val="176522752"/>
        <c:crosses val="autoZero"/>
        <c:auto val="1"/>
        <c:lblAlgn val="ctr"/>
        <c:lblOffset val="100"/>
        <c:noMultiLvlLbl val="0"/>
      </c:catAx>
      <c:valAx>
        <c:axId val="176522752"/>
        <c:scaling>
          <c:orientation val="minMax"/>
          <c:max val="100"/>
          <c:min val="30"/>
        </c:scaling>
        <c:delete val="0"/>
        <c:axPos val="l"/>
        <c:majorGridlines/>
        <c:numFmt formatCode="General" sourceLinked="1"/>
        <c:majorTickMark val="out"/>
        <c:minorTickMark val="none"/>
        <c:tickLblPos val="nextTo"/>
        <c:crossAx val="176521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Across_Assets!$AH$1:$AH$2</c:f>
              <c:strCache>
                <c:ptCount val="2"/>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Across_Assets!$AH$3:$AH$28</c:f>
              <c:numCache>
                <c:formatCode>General</c:formatCode>
                <c:ptCount val="26"/>
                <c:pt idx="0">
                  <c:v>57.362352615925204</c:v>
                </c:pt>
                <c:pt idx="1">
                  <c:v>93.4967553669766</c:v>
                </c:pt>
                <c:pt idx="2">
                  <c:v>81.52774045238786</c:v>
                </c:pt>
                <c:pt idx="3">
                  <c:v>91.484836831370728</c:v>
                </c:pt>
                <c:pt idx="4">
                  <c:v>100</c:v>
                </c:pt>
                <c:pt idx="5">
                  <c:v>96.764034970793475</c:v>
                </c:pt>
                <c:pt idx="6">
                  <c:v>64.748687487341599</c:v>
                </c:pt>
                <c:pt idx="7">
                  <c:v>92.945179078694906</c:v>
                </c:pt>
                <c:pt idx="8">
                  <c:v>96.303687234556321</c:v>
                </c:pt>
                <c:pt idx="9">
                  <c:v>99.085392282014411</c:v>
                </c:pt>
                <c:pt idx="10">
                  <c:v>87.256092413556829</c:v>
                </c:pt>
                <c:pt idx="11">
                  <c:v>88.041360661972362</c:v>
                </c:pt>
                <c:pt idx="12">
                  <c:v>94.753471013500715</c:v>
                </c:pt>
                <c:pt idx="13">
                  <c:v>97.62595331477506</c:v>
                </c:pt>
                <c:pt idx="14">
                  <c:v>84.231001101174115</c:v>
                </c:pt>
                <c:pt idx="15">
                  <c:v>75.533091266087581</c:v>
                </c:pt>
                <c:pt idx="16">
                  <c:v>78.612949875211299</c:v>
                </c:pt>
                <c:pt idx="17">
                  <c:v>65.040000276163298</c:v>
                </c:pt>
                <c:pt idx="18">
                  <c:v>53.060208179204132</c:v>
                </c:pt>
                <c:pt idx="19">
                  <c:v>58.164417832222</c:v>
                </c:pt>
                <c:pt idx="20">
                  <c:v>56.911117859913567</c:v>
                </c:pt>
                <c:pt idx="21">
                  <c:v>51.432552635993098</c:v>
                </c:pt>
                <c:pt idx="22">
                  <c:v>45.879696754967462</c:v>
                </c:pt>
                <c:pt idx="23">
                  <c:v>31.28125341024807</c:v>
                </c:pt>
                <c:pt idx="24">
                  <c:v>27.900281717689769</c:v>
                </c:pt>
                <c:pt idx="25">
                  <c:v>28.783177275278195</c:v>
                </c:pt>
              </c:numCache>
            </c:numRef>
          </c:val>
          <c:smooth val="0"/>
          <c:extLst>
            <c:ext xmlns:c16="http://schemas.microsoft.com/office/drawing/2014/chart" uri="{C3380CC4-5D6E-409C-BE32-E72D297353CC}">
              <c16:uniqueId val="{00000000-8DE4-460F-959E-19D4B3853F05}"/>
            </c:ext>
          </c:extLst>
        </c:ser>
        <c:ser>
          <c:idx val="1"/>
          <c:order val="1"/>
          <c:tx>
            <c:strRef>
              <c:f>Across_Assets!$AI$1:$AI$2</c:f>
              <c:strCache>
                <c:ptCount val="2"/>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Across_Assets!$AI$3:$AI$28</c:f>
              <c:numCache>
                <c:formatCode>General</c:formatCode>
                <c:ptCount val="26"/>
                <c:pt idx="0">
                  <c:v>67.484429544826398</c:v>
                </c:pt>
                <c:pt idx="1">
                  <c:v>88.764677635850205</c:v>
                </c:pt>
                <c:pt idx="2">
                  <c:v>66.974903447398603</c:v>
                </c:pt>
                <c:pt idx="3">
                  <c:v>94.863393953154244</c:v>
                </c:pt>
                <c:pt idx="4">
                  <c:v>100</c:v>
                </c:pt>
                <c:pt idx="5">
                  <c:v>94.805611402272547</c:v>
                </c:pt>
                <c:pt idx="6">
                  <c:v>58.069510179697801</c:v>
                </c:pt>
                <c:pt idx="7">
                  <c:v>92.680546812267636</c:v>
                </c:pt>
                <c:pt idx="8">
                  <c:v>97.109398995317918</c:v>
                </c:pt>
                <c:pt idx="9">
                  <c:v>97.256176846043232</c:v>
                </c:pt>
                <c:pt idx="10">
                  <c:v>66.638610042324302</c:v>
                </c:pt>
                <c:pt idx="11">
                  <c:v>67.482361046549201</c:v>
                </c:pt>
                <c:pt idx="12">
                  <c:v>84.787355207998701</c:v>
                </c:pt>
                <c:pt idx="13">
                  <c:v>93.374270584177225</c:v>
                </c:pt>
                <c:pt idx="14">
                  <c:v>60.051351880002201</c:v>
                </c:pt>
                <c:pt idx="15">
                  <c:v>26.876360724625101</c:v>
                </c:pt>
                <c:pt idx="16">
                  <c:v>37.506991107013803</c:v>
                </c:pt>
                <c:pt idx="17">
                  <c:v>32.225086192666097</c:v>
                </c:pt>
                <c:pt idx="18">
                  <c:v>31.5838413293516</c:v>
                </c:pt>
                <c:pt idx="19">
                  <c:v>20.021745803995998</c:v>
                </c:pt>
                <c:pt idx="20">
                  <c:v>18.684486056563003</c:v>
                </c:pt>
                <c:pt idx="21">
                  <c:v>21.761922459990998</c:v>
                </c:pt>
                <c:pt idx="22">
                  <c:v>27.988826000846203</c:v>
                </c:pt>
                <c:pt idx="23">
                  <c:v>12.251874747572103</c:v>
                </c:pt>
                <c:pt idx="24">
                  <c:v>12.419259399630107</c:v>
                </c:pt>
                <c:pt idx="25">
                  <c:v>17.934066692855097</c:v>
                </c:pt>
              </c:numCache>
            </c:numRef>
          </c:val>
          <c:smooth val="0"/>
          <c:extLst>
            <c:ext xmlns:c16="http://schemas.microsoft.com/office/drawing/2014/chart" uri="{C3380CC4-5D6E-409C-BE32-E72D297353CC}">
              <c16:uniqueId val="{00000001-8DE4-460F-959E-19D4B3853F05}"/>
            </c:ext>
          </c:extLst>
        </c:ser>
        <c:ser>
          <c:idx val="2"/>
          <c:order val="2"/>
          <c:tx>
            <c:strRef>
              <c:f>Across_Assets!$AJ$1:$AJ$2</c:f>
              <c:strCache>
                <c:ptCount val="2"/>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Across_Assets!$AJ$3:$AJ$28</c:f>
              <c:numCache>
                <c:formatCode>General</c:formatCode>
                <c:ptCount val="26"/>
                <c:pt idx="0">
                  <c:v>47.240275687024003</c:v>
                </c:pt>
                <c:pt idx="1">
                  <c:v>98.228833098102996</c:v>
                </c:pt>
                <c:pt idx="2">
                  <c:v>96.080577457377117</c:v>
                </c:pt>
                <c:pt idx="3">
                  <c:v>88.106279709587199</c:v>
                </c:pt>
                <c:pt idx="4">
                  <c:v>100</c:v>
                </c:pt>
                <c:pt idx="5">
                  <c:v>98.722458539314403</c:v>
                </c:pt>
                <c:pt idx="6">
                  <c:v>71.427864794985396</c:v>
                </c:pt>
                <c:pt idx="7">
                  <c:v>93.209811345122176</c:v>
                </c:pt>
                <c:pt idx="8">
                  <c:v>95.49797547379471</c:v>
                </c:pt>
                <c:pt idx="9">
                  <c:v>100</c:v>
                </c:pt>
                <c:pt idx="10">
                  <c:v>95.129667198346169</c:v>
                </c:pt>
                <c:pt idx="11">
                  <c:v>97.138030904710504</c:v>
                </c:pt>
                <c:pt idx="12">
                  <c:v>100</c:v>
                </c:pt>
                <c:pt idx="13">
                  <c:v>100</c:v>
                </c:pt>
                <c:pt idx="14">
                  <c:v>99.052450362769363</c:v>
                </c:pt>
                <c:pt idx="15">
                  <c:v>99.722913073637628</c:v>
                </c:pt>
                <c:pt idx="16">
                  <c:v>98.331858518620081</c:v>
                </c:pt>
                <c:pt idx="17">
                  <c:v>81.767513438689406</c:v>
                </c:pt>
                <c:pt idx="18">
                  <c:v>55.410671857734997</c:v>
                </c:pt>
                <c:pt idx="19">
                  <c:v>75.650549520127697</c:v>
                </c:pt>
                <c:pt idx="20">
                  <c:v>96.940584984761102</c:v>
                </c:pt>
                <c:pt idx="21">
                  <c:v>84.323687379934199</c:v>
                </c:pt>
                <c:pt idx="22">
                  <c:v>64.116030474267703</c:v>
                </c:pt>
                <c:pt idx="23">
                  <c:v>51.616687105606701</c:v>
                </c:pt>
                <c:pt idx="24">
                  <c:v>43.798152727220803</c:v>
                </c:pt>
                <c:pt idx="25">
                  <c:v>36.058799188267997</c:v>
                </c:pt>
              </c:numCache>
            </c:numRef>
          </c:val>
          <c:smooth val="0"/>
          <c:extLst>
            <c:ext xmlns:c16="http://schemas.microsoft.com/office/drawing/2014/chart" uri="{C3380CC4-5D6E-409C-BE32-E72D297353CC}">
              <c16:uniqueId val="{00000002-8DE4-460F-959E-19D4B3853F05}"/>
            </c:ext>
          </c:extLst>
        </c:ser>
        <c:ser>
          <c:idx val="3"/>
          <c:order val="3"/>
          <c:tx>
            <c:strRef>
              <c:f>Across_Assets!$AK$1:$AK$2</c:f>
              <c:strCache>
                <c:ptCount val="2"/>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Across_Assets!$AK$3:$AK$28</c:f>
              <c:numCache>
                <c:formatCode>General</c:formatCode>
                <c:ptCount val="26"/>
                <c:pt idx="9">
                  <c:v>100</c:v>
                </c:pt>
                <c:pt idx="10">
                  <c:v>100</c:v>
                </c:pt>
                <c:pt idx="11">
                  <c:v>99.503690034657382</c:v>
                </c:pt>
                <c:pt idx="12">
                  <c:v>99.473057832503429</c:v>
                </c:pt>
                <c:pt idx="13">
                  <c:v>99.503589360147927</c:v>
                </c:pt>
                <c:pt idx="14">
                  <c:v>93.589201060750796</c:v>
                </c:pt>
                <c:pt idx="15">
                  <c:v>100</c:v>
                </c:pt>
                <c:pt idx="16">
                  <c:v>100</c:v>
                </c:pt>
                <c:pt idx="17">
                  <c:v>81.127401197134404</c:v>
                </c:pt>
                <c:pt idx="18">
                  <c:v>72.186111350525806</c:v>
                </c:pt>
                <c:pt idx="19">
                  <c:v>78.820958172542305</c:v>
                </c:pt>
                <c:pt idx="20">
                  <c:v>55.108282538416603</c:v>
                </c:pt>
                <c:pt idx="21">
                  <c:v>48.212048068054102</c:v>
                </c:pt>
                <c:pt idx="22">
                  <c:v>45.534233789788502</c:v>
                </c:pt>
                <c:pt idx="23">
                  <c:v>29.975198377565405</c:v>
                </c:pt>
                <c:pt idx="24">
                  <c:v>27.483433026218407</c:v>
                </c:pt>
                <c:pt idx="25">
                  <c:v>32.356665944711494</c:v>
                </c:pt>
              </c:numCache>
            </c:numRef>
          </c:val>
          <c:smooth val="0"/>
          <c:extLst>
            <c:ext xmlns:c16="http://schemas.microsoft.com/office/drawing/2014/chart" uri="{C3380CC4-5D6E-409C-BE32-E72D297353CC}">
              <c16:uniqueId val="{00000003-8DE4-460F-959E-19D4B3853F05}"/>
            </c:ext>
          </c:extLst>
        </c:ser>
        <c:dLbls>
          <c:showLegendKey val="0"/>
          <c:showVal val="0"/>
          <c:showCatName val="0"/>
          <c:showSerName val="0"/>
          <c:showPercent val="0"/>
          <c:showBubbleSize val="0"/>
        </c:dLbls>
        <c:smooth val="0"/>
        <c:axId val="176690304"/>
        <c:axId val="176691840"/>
      </c:lineChart>
      <c:catAx>
        <c:axId val="176690304"/>
        <c:scaling>
          <c:orientation val="minMax"/>
        </c:scaling>
        <c:delete val="0"/>
        <c:axPos val="b"/>
        <c:numFmt formatCode="General" sourceLinked="1"/>
        <c:majorTickMark val="out"/>
        <c:minorTickMark val="none"/>
        <c:tickLblPos val="nextTo"/>
        <c:crossAx val="176691840"/>
        <c:crosses val="autoZero"/>
        <c:auto val="1"/>
        <c:lblAlgn val="ctr"/>
        <c:lblOffset val="100"/>
        <c:noMultiLvlLbl val="0"/>
      </c:catAx>
      <c:valAx>
        <c:axId val="176691840"/>
        <c:scaling>
          <c:orientation val="minMax"/>
          <c:max val="100"/>
        </c:scaling>
        <c:delete val="0"/>
        <c:axPos val="l"/>
        <c:majorGridlines/>
        <c:numFmt formatCode="General" sourceLinked="1"/>
        <c:majorTickMark val="out"/>
        <c:minorTickMark val="none"/>
        <c:tickLblPos val="nextTo"/>
        <c:crossAx val="176690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Across_Assets!$AL$1:$AL$2</c:f>
              <c:strCache>
                <c:ptCount val="2"/>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Across_Assets!$AL$3:$AL$28</c:f>
              <c:numCache>
                <c:formatCode>General</c:formatCode>
                <c:ptCount val="26"/>
                <c:pt idx="0">
                  <c:v>98.726499369764653</c:v>
                </c:pt>
                <c:pt idx="1">
                  <c:v>86.128481477539253</c:v>
                </c:pt>
                <c:pt idx="2">
                  <c:v>97.049343821024124</c:v>
                </c:pt>
                <c:pt idx="3">
                  <c:v>95.90691369367768</c:v>
                </c:pt>
                <c:pt idx="4">
                  <c:v>100</c:v>
                </c:pt>
                <c:pt idx="5">
                  <c:v>97.927579703260591</c:v>
                </c:pt>
                <c:pt idx="6">
                  <c:v>95.487529536419004</c:v>
                </c:pt>
                <c:pt idx="7">
                  <c:v>97.507567976352419</c:v>
                </c:pt>
                <c:pt idx="8">
                  <c:v>95.133180920748543</c:v>
                </c:pt>
                <c:pt idx="9">
                  <c:v>96.645160259008421</c:v>
                </c:pt>
                <c:pt idx="10">
                  <c:v>86.587883397692508</c:v>
                </c:pt>
                <c:pt idx="11">
                  <c:v>89.325518971139402</c:v>
                </c:pt>
                <c:pt idx="12">
                  <c:v>87.810090227867704</c:v>
                </c:pt>
                <c:pt idx="13">
                  <c:v>85.986421174117936</c:v>
                </c:pt>
                <c:pt idx="14">
                  <c:v>90.761941735992025</c:v>
                </c:pt>
                <c:pt idx="15">
                  <c:v>82.606541297874259</c:v>
                </c:pt>
                <c:pt idx="16">
                  <c:v>89.245686807683455</c:v>
                </c:pt>
                <c:pt idx="17">
                  <c:v>77.010557043134966</c:v>
                </c:pt>
                <c:pt idx="18">
                  <c:v>79.189701885335765</c:v>
                </c:pt>
                <c:pt idx="19">
                  <c:v>78.546186672840264</c:v>
                </c:pt>
                <c:pt idx="20">
                  <c:v>70.939729346855088</c:v>
                </c:pt>
                <c:pt idx="21">
                  <c:v>50.755831042904902</c:v>
                </c:pt>
                <c:pt idx="22">
                  <c:v>49.423940134634734</c:v>
                </c:pt>
                <c:pt idx="23">
                  <c:v>44.5423594067423</c:v>
                </c:pt>
                <c:pt idx="24">
                  <c:v>44.053387201380268</c:v>
                </c:pt>
                <c:pt idx="25">
                  <c:v>55.048704711427526</c:v>
                </c:pt>
              </c:numCache>
            </c:numRef>
          </c:val>
          <c:smooth val="0"/>
          <c:extLst>
            <c:ext xmlns:c16="http://schemas.microsoft.com/office/drawing/2014/chart" uri="{C3380CC4-5D6E-409C-BE32-E72D297353CC}">
              <c16:uniqueId val="{00000000-542F-46B6-AFAF-D6C0EBAD7DCE}"/>
            </c:ext>
          </c:extLst>
        </c:ser>
        <c:ser>
          <c:idx val="1"/>
          <c:order val="1"/>
          <c:tx>
            <c:strRef>
              <c:f>Across_Assets!$AM$1:$AM$2</c:f>
              <c:strCache>
                <c:ptCount val="2"/>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Across_Assets!$AM$3:$AM$28</c:f>
              <c:numCache>
                <c:formatCode>General</c:formatCode>
                <c:ptCount val="26"/>
                <c:pt idx="0">
                  <c:v>97.610192129974351</c:v>
                </c:pt>
                <c:pt idx="1">
                  <c:v>72.256962955078507</c:v>
                </c:pt>
                <c:pt idx="2">
                  <c:v>95.486561147425107</c:v>
                </c:pt>
                <c:pt idx="3">
                  <c:v>98.757718309197074</c:v>
                </c:pt>
                <c:pt idx="4">
                  <c:v>100</c:v>
                </c:pt>
                <c:pt idx="5">
                  <c:v>96.719055974184897</c:v>
                </c:pt>
                <c:pt idx="6">
                  <c:v>97.160947274125405</c:v>
                </c:pt>
                <c:pt idx="7">
                  <c:v>96.062579991570075</c:v>
                </c:pt>
                <c:pt idx="8">
                  <c:v>89.764465055569602</c:v>
                </c:pt>
                <c:pt idx="9">
                  <c:v>96.193193241709963</c:v>
                </c:pt>
                <c:pt idx="10">
                  <c:v>75.170123469313197</c:v>
                </c:pt>
                <c:pt idx="11">
                  <c:v>76.585872170189205</c:v>
                </c:pt>
                <c:pt idx="12">
                  <c:v>75.758986417787696</c:v>
                </c:pt>
                <c:pt idx="13">
                  <c:v>72.624641713041996</c:v>
                </c:pt>
                <c:pt idx="14">
                  <c:v>79.517000995228898</c:v>
                </c:pt>
                <c:pt idx="15">
                  <c:v>65.887461381156299</c:v>
                </c:pt>
                <c:pt idx="16">
                  <c:v>69.231306274839199</c:v>
                </c:pt>
                <c:pt idx="17">
                  <c:v>62.775642317158002</c:v>
                </c:pt>
                <c:pt idx="18">
                  <c:v>72.154921856606308</c:v>
                </c:pt>
                <c:pt idx="19">
                  <c:v>69.647024307324898</c:v>
                </c:pt>
                <c:pt idx="20">
                  <c:v>55.313554454597401</c:v>
                </c:pt>
                <c:pt idx="21">
                  <c:v>50.179668620508501</c:v>
                </c:pt>
                <c:pt idx="22">
                  <c:v>41.8817561321396</c:v>
                </c:pt>
                <c:pt idx="23">
                  <c:v>35.238979596278298</c:v>
                </c:pt>
                <c:pt idx="24">
                  <c:v>26.804325192060105</c:v>
                </c:pt>
                <c:pt idx="25">
                  <c:v>35.709799042769802</c:v>
                </c:pt>
              </c:numCache>
            </c:numRef>
          </c:val>
          <c:smooth val="0"/>
          <c:extLst>
            <c:ext xmlns:c16="http://schemas.microsoft.com/office/drawing/2014/chart" uri="{C3380CC4-5D6E-409C-BE32-E72D297353CC}">
              <c16:uniqueId val="{00000001-542F-46B6-AFAF-D6C0EBAD7DCE}"/>
            </c:ext>
          </c:extLst>
        </c:ser>
        <c:ser>
          <c:idx val="2"/>
          <c:order val="2"/>
          <c:tx>
            <c:strRef>
              <c:f>Across_Assets!$AN$1:$AN$2</c:f>
              <c:strCache>
                <c:ptCount val="2"/>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Across_Assets!$AN$3:$AN$28</c:f>
              <c:numCache>
                <c:formatCode>General</c:formatCode>
                <c:ptCount val="26"/>
                <c:pt idx="0">
                  <c:v>99.842806609554955</c:v>
                </c:pt>
                <c:pt idx="1">
                  <c:v>100</c:v>
                </c:pt>
                <c:pt idx="2">
                  <c:v>98.612126494623141</c:v>
                </c:pt>
                <c:pt idx="3">
                  <c:v>93.056109078158286</c:v>
                </c:pt>
                <c:pt idx="4">
                  <c:v>100</c:v>
                </c:pt>
                <c:pt idx="5">
                  <c:v>99.136103432336284</c:v>
                </c:pt>
                <c:pt idx="6">
                  <c:v>93.814111798712588</c:v>
                </c:pt>
                <c:pt idx="7">
                  <c:v>98.952555961134763</c:v>
                </c:pt>
                <c:pt idx="8">
                  <c:v>95.635077706676014</c:v>
                </c:pt>
                <c:pt idx="9">
                  <c:v>96.669786972689721</c:v>
                </c:pt>
                <c:pt idx="10">
                  <c:v>89.604092250500301</c:v>
                </c:pt>
                <c:pt idx="11">
                  <c:v>100</c:v>
                </c:pt>
                <c:pt idx="12">
                  <c:v>91.289720886509272</c:v>
                </c:pt>
                <c:pt idx="13">
                  <c:v>88.535746253925097</c:v>
                </c:pt>
                <c:pt idx="14">
                  <c:v>98.980674480758637</c:v>
                </c:pt>
                <c:pt idx="15">
                  <c:v>98.737617482553276</c:v>
                </c:pt>
                <c:pt idx="16">
                  <c:v>100</c:v>
                </c:pt>
                <c:pt idx="17">
                  <c:v>89.332739306004797</c:v>
                </c:pt>
                <c:pt idx="18">
                  <c:v>76.745473714442696</c:v>
                </c:pt>
                <c:pt idx="19">
                  <c:v>83.971982869431997</c:v>
                </c:pt>
                <c:pt idx="20">
                  <c:v>90.896015592429933</c:v>
                </c:pt>
                <c:pt idx="21">
                  <c:v>54.881079428867302</c:v>
                </c:pt>
                <c:pt idx="22">
                  <c:v>59.142253071169897</c:v>
                </c:pt>
                <c:pt idx="23">
                  <c:v>55.1583101519225</c:v>
                </c:pt>
                <c:pt idx="24">
                  <c:v>63.6850006222407</c:v>
                </c:pt>
                <c:pt idx="25">
                  <c:v>61.179744152515497</c:v>
                </c:pt>
              </c:numCache>
            </c:numRef>
          </c:val>
          <c:smooth val="0"/>
          <c:extLst>
            <c:ext xmlns:c16="http://schemas.microsoft.com/office/drawing/2014/chart" uri="{C3380CC4-5D6E-409C-BE32-E72D297353CC}">
              <c16:uniqueId val="{00000002-542F-46B6-AFAF-D6C0EBAD7DCE}"/>
            </c:ext>
          </c:extLst>
        </c:ser>
        <c:ser>
          <c:idx val="3"/>
          <c:order val="3"/>
          <c:tx>
            <c:strRef>
              <c:f>Across_Assets!$AO$1:$AO$2</c:f>
              <c:strCache>
                <c:ptCount val="2"/>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Across_Assets!$AO$3:$AO$28</c:f>
              <c:numCache>
                <c:formatCode>General</c:formatCode>
                <c:ptCount val="26"/>
                <c:pt idx="8">
                  <c:v>100</c:v>
                </c:pt>
                <c:pt idx="9">
                  <c:v>97.072500562625564</c:v>
                </c:pt>
                <c:pt idx="10">
                  <c:v>94.989434473264026</c:v>
                </c:pt>
                <c:pt idx="11">
                  <c:v>91.390684743229002</c:v>
                </c:pt>
                <c:pt idx="12">
                  <c:v>96.381563379306172</c:v>
                </c:pt>
                <c:pt idx="13">
                  <c:v>96.798875555386672</c:v>
                </c:pt>
                <c:pt idx="14">
                  <c:v>93.788149731988526</c:v>
                </c:pt>
                <c:pt idx="15">
                  <c:v>83.194545029913201</c:v>
                </c:pt>
                <c:pt idx="16">
                  <c:v>98.505754148211153</c:v>
                </c:pt>
                <c:pt idx="17">
                  <c:v>78.923289506242099</c:v>
                </c:pt>
                <c:pt idx="18">
                  <c:v>88.668710084958306</c:v>
                </c:pt>
                <c:pt idx="19">
                  <c:v>82.019552841763897</c:v>
                </c:pt>
                <c:pt idx="20">
                  <c:v>66.60961799353791</c:v>
                </c:pt>
                <c:pt idx="21">
                  <c:v>47.206745079338901</c:v>
                </c:pt>
                <c:pt idx="22">
                  <c:v>47.247811200594697</c:v>
                </c:pt>
                <c:pt idx="23">
                  <c:v>43.229788472026101</c:v>
                </c:pt>
                <c:pt idx="24">
                  <c:v>41.670835789839998</c:v>
                </c:pt>
                <c:pt idx="25">
                  <c:v>68.256570938997299</c:v>
                </c:pt>
              </c:numCache>
            </c:numRef>
          </c:val>
          <c:smooth val="0"/>
          <c:extLst>
            <c:ext xmlns:c16="http://schemas.microsoft.com/office/drawing/2014/chart" uri="{C3380CC4-5D6E-409C-BE32-E72D297353CC}">
              <c16:uniqueId val="{00000003-542F-46B6-AFAF-D6C0EBAD7DCE}"/>
            </c:ext>
          </c:extLst>
        </c:ser>
        <c:dLbls>
          <c:showLegendKey val="0"/>
          <c:showVal val="0"/>
          <c:showCatName val="0"/>
          <c:showSerName val="0"/>
          <c:showPercent val="0"/>
          <c:showBubbleSize val="0"/>
        </c:dLbls>
        <c:smooth val="0"/>
        <c:axId val="176732416"/>
        <c:axId val="176746496"/>
      </c:lineChart>
      <c:catAx>
        <c:axId val="176732416"/>
        <c:scaling>
          <c:orientation val="minMax"/>
        </c:scaling>
        <c:delete val="0"/>
        <c:axPos val="b"/>
        <c:numFmt formatCode="General" sourceLinked="1"/>
        <c:majorTickMark val="out"/>
        <c:minorTickMark val="none"/>
        <c:tickLblPos val="nextTo"/>
        <c:crossAx val="176746496"/>
        <c:crosses val="autoZero"/>
        <c:auto val="1"/>
        <c:lblAlgn val="ctr"/>
        <c:lblOffset val="100"/>
        <c:noMultiLvlLbl val="0"/>
      </c:catAx>
      <c:valAx>
        <c:axId val="176746496"/>
        <c:scaling>
          <c:orientation val="minMax"/>
          <c:max val="100"/>
          <c:min val="20"/>
        </c:scaling>
        <c:delete val="0"/>
        <c:axPos val="l"/>
        <c:majorGridlines/>
        <c:numFmt formatCode="General" sourceLinked="1"/>
        <c:majorTickMark val="out"/>
        <c:minorTickMark val="none"/>
        <c:tickLblPos val="nextTo"/>
        <c:crossAx val="1767324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Across_Assets!$AP$1:$AP$2</c:f>
              <c:strCache>
                <c:ptCount val="2"/>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Across_Assets!$AP$3:$AP$28</c:f>
              <c:numCache>
                <c:formatCode>General</c:formatCode>
                <c:ptCount val="26"/>
                <c:pt idx="0">
                  <c:v>59.043359744958146</c:v>
                </c:pt>
                <c:pt idx="1">
                  <c:v>89.431691584408696</c:v>
                </c:pt>
                <c:pt idx="2">
                  <c:v>87.92486083508895</c:v>
                </c:pt>
                <c:pt idx="3">
                  <c:v>81.572400011112208</c:v>
                </c:pt>
                <c:pt idx="4">
                  <c:v>100</c:v>
                </c:pt>
                <c:pt idx="5">
                  <c:v>98.415613396470405</c:v>
                </c:pt>
                <c:pt idx="6">
                  <c:v>65.069165454562608</c:v>
                </c:pt>
                <c:pt idx="7">
                  <c:v>90.330170477815457</c:v>
                </c:pt>
                <c:pt idx="8">
                  <c:v>93.925108490342794</c:v>
                </c:pt>
                <c:pt idx="9">
                  <c:v>98.632812978271247</c:v>
                </c:pt>
                <c:pt idx="10">
                  <c:v>83.023612558002725</c:v>
                </c:pt>
                <c:pt idx="11">
                  <c:v>86.271585929000182</c:v>
                </c:pt>
                <c:pt idx="12">
                  <c:v>87.567365930678989</c:v>
                </c:pt>
                <c:pt idx="13">
                  <c:v>84.014176371030018</c:v>
                </c:pt>
                <c:pt idx="14">
                  <c:v>76.600426507238979</c:v>
                </c:pt>
                <c:pt idx="15">
                  <c:v>73.424840245630278</c:v>
                </c:pt>
                <c:pt idx="16">
                  <c:v>72.010872191684015</c:v>
                </c:pt>
                <c:pt idx="17">
                  <c:v>65.580772894446909</c:v>
                </c:pt>
                <c:pt idx="18">
                  <c:v>58.872615653603397</c:v>
                </c:pt>
                <c:pt idx="19">
                  <c:v>55.783930231750979</c:v>
                </c:pt>
                <c:pt idx="20">
                  <c:v>50.199944581544287</c:v>
                </c:pt>
                <c:pt idx="21">
                  <c:v>42.678943397222099</c:v>
                </c:pt>
                <c:pt idx="22">
                  <c:v>37.50004512717323</c:v>
                </c:pt>
                <c:pt idx="23">
                  <c:v>29.495304196016701</c:v>
                </c:pt>
                <c:pt idx="24">
                  <c:v>22.01281599183157</c:v>
                </c:pt>
                <c:pt idx="25">
                  <c:v>20.942874240863532</c:v>
                </c:pt>
              </c:numCache>
            </c:numRef>
          </c:val>
          <c:smooth val="0"/>
          <c:extLst>
            <c:ext xmlns:c16="http://schemas.microsoft.com/office/drawing/2014/chart" uri="{C3380CC4-5D6E-409C-BE32-E72D297353CC}">
              <c16:uniqueId val="{00000000-13AD-4D0A-9DE1-589E1A230CCA}"/>
            </c:ext>
          </c:extLst>
        </c:ser>
        <c:ser>
          <c:idx val="1"/>
          <c:order val="1"/>
          <c:tx>
            <c:strRef>
              <c:f>Across_Assets!$AQ$1:$AQ$2</c:f>
              <c:strCache>
                <c:ptCount val="2"/>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Across_Assets!$AQ$3:$AQ$28</c:f>
              <c:numCache>
                <c:formatCode>General</c:formatCode>
                <c:ptCount val="26"/>
                <c:pt idx="0">
                  <c:v>73.864793173884294</c:v>
                </c:pt>
                <c:pt idx="1">
                  <c:v>84.448884849927794</c:v>
                </c:pt>
                <c:pt idx="2">
                  <c:v>86.759886413950397</c:v>
                </c:pt>
                <c:pt idx="3">
                  <c:v>71.068677303357305</c:v>
                </c:pt>
                <c:pt idx="4">
                  <c:v>100</c:v>
                </c:pt>
                <c:pt idx="5">
                  <c:v>95.680720169945275</c:v>
                </c:pt>
                <c:pt idx="6">
                  <c:v>54.085275603131102</c:v>
                </c:pt>
                <c:pt idx="7">
                  <c:v>91.900112607711293</c:v>
                </c:pt>
                <c:pt idx="8">
                  <c:v>90.572280532368637</c:v>
                </c:pt>
                <c:pt idx="9">
                  <c:v>95.898438934813697</c:v>
                </c:pt>
                <c:pt idx="10">
                  <c:v>53.137554118941203</c:v>
                </c:pt>
                <c:pt idx="11">
                  <c:v>61.798443886958303</c:v>
                </c:pt>
                <c:pt idx="12">
                  <c:v>62.702097792037002</c:v>
                </c:pt>
                <c:pt idx="13">
                  <c:v>52.188371772174399</c:v>
                </c:pt>
                <c:pt idx="14">
                  <c:v>31.522928437097207</c:v>
                </c:pt>
                <c:pt idx="15">
                  <c:v>20.432895141675203</c:v>
                </c:pt>
                <c:pt idx="16">
                  <c:v>17.131759726294703</c:v>
                </c:pt>
                <c:pt idx="17">
                  <c:v>19.968643614899804</c:v>
                </c:pt>
                <c:pt idx="18">
                  <c:v>27.547691531922098</c:v>
                </c:pt>
                <c:pt idx="19">
                  <c:v>20.288956859385607</c:v>
                </c:pt>
                <c:pt idx="20">
                  <c:v>12.787855075219298</c:v>
                </c:pt>
                <c:pt idx="21">
                  <c:v>15.7855403374151</c:v>
                </c:pt>
                <c:pt idx="22">
                  <c:v>15.336018684672098</c:v>
                </c:pt>
                <c:pt idx="23">
                  <c:v>6.4925743345211941</c:v>
                </c:pt>
                <c:pt idx="24">
                  <c:v>6.472799045136199</c:v>
                </c:pt>
                <c:pt idx="25">
                  <c:v>7.2313384116798005</c:v>
                </c:pt>
              </c:numCache>
            </c:numRef>
          </c:val>
          <c:smooth val="0"/>
          <c:extLst>
            <c:ext xmlns:c16="http://schemas.microsoft.com/office/drawing/2014/chart" uri="{C3380CC4-5D6E-409C-BE32-E72D297353CC}">
              <c16:uniqueId val="{00000001-13AD-4D0A-9DE1-589E1A230CCA}"/>
            </c:ext>
          </c:extLst>
        </c:ser>
        <c:ser>
          <c:idx val="2"/>
          <c:order val="2"/>
          <c:tx>
            <c:strRef>
              <c:f>Across_Assets!$AR$1:$AR$2</c:f>
              <c:strCache>
                <c:ptCount val="2"/>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Across_Assets!$AR$3:$AR$28</c:f>
              <c:numCache>
                <c:formatCode>General</c:formatCode>
                <c:ptCount val="26"/>
                <c:pt idx="0">
                  <c:v>44.221926316031997</c:v>
                </c:pt>
                <c:pt idx="1">
                  <c:v>94.414498318889613</c:v>
                </c:pt>
                <c:pt idx="2">
                  <c:v>91.962801318920839</c:v>
                </c:pt>
                <c:pt idx="3">
                  <c:v>77.142194738694997</c:v>
                </c:pt>
                <c:pt idx="4">
                  <c:v>100</c:v>
                </c:pt>
                <c:pt idx="5">
                  <c:v>99.566120019465927</c:v>
                </c:pt>
                <c:pt idx="6">
                  <c:v>56.803011341350199</c:v>
                </c:pt>
                <c:pt idx="7">
                  <c:v>84.506107963261499</c:v>
                </c:pt>
                <c:pt idx="8">
                  <c:v>91.203044938659787</c:v>
                </c:pt>
                <c:pt idx="9">
                  <c:v>100</c:v>
                </c:pt>
                <c:pt idx="10">
                  <c:v>95.933283555066964</c:v>
                </c:pt>
                <c:pt idx="11">
                  <c:v>97.016313900042235</c:v>
                </c:pt>
                <c:pt idx="12">
                  <c:v>100</c:v>
                </c:pt>
                <c:pt idx="13">
                  <c:v>100</c:v>
                </c:pt>
                <c:pt idx="14">
                  <c:v>99.347945320074345</c:v>
                </c:pt>
                <c:pt idx="15">
                  <c:v>99.841625595215618</c:v>
                </c:pt>
                <c:pt idx="16">
                  <c:v>98.947448838663036</c:v>
                </c:pt>
                <c:pt idx="17">
                  <c:v>80.940143096583697</c:v>
                </c:pt>
                <c:pt idx="18">
                  <c:v>54.7730154021638</c:v>
                </c:pt>
                <c:pt idx="19">
                  <c:v>75.313587149837701</c:v>
                </c:pt>
                <c:pt idx="20">
                  <c:v>97.387945110446879</c:v>
                </c:pt>
                <c:pt idx="21">
                  <c:v>84.608868284807301</c:v>
                </c:pt>
                <c:pt idx="22">
                  <c:v>66.910500503190903</c:v>
                </c:pt>
                <c:pt idx="23">
                  <c:v>61.102110820259902</c:v>
                </c:pt>
                <c:pt idx="24">
                  <c:v>47.934253003695297</c:v>
                </c:pt>
                <c:pt idx="25">
                  <c:v>35.492967552888601</c:v>
                </c:pt>
              </c:numCache>
            </c:numRef>
          </c:val>
          <c:smooth val="0"/>
          <c:extLst>
            <c:ext xmlns:c16="http://schemas.microsoft.com/office/drawing/2014/chart" uri="{C3380CC4-5D6E-409C-BE32-E72D297353CC}">
              <c16:uniqueId val="{00000002-13AD-4D0A-9DE1-589E1A230CCA}"/>
            </c:ext>
          </c:extLst>
        </c:ser>
        <c:ser>
          <c:idx val="3"/>
          <c:order val="3"/>
          <c:tx>
            <c:strRef>
              <c:f>Across_Assets!$AS$1:$AS$2</c:f>
              <c:strCache>
                <c:ptCount val="2"/>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Across_Assets!$AS$3:$AS$28</c:f>
              <c:numCache>
                <c:formatCode>General</c:formatCode>
                <c:ptCount val="26"/>
                <c:pt idx="2">
                  <c:v>85.051894772395599</c:v>
                </c:pt>
                <c:pt idx="3">
                  <c:v>96.506327991284323</c:v>
                </c:pt>
                <c:pt idx="4">
                  <c:v>100</c:v>
                </c:pt>
                <c:pt idx="5">
                  <c:v>100</c:v>
                </c:pt>
                <c:pt idx="6">
                  <c:v>84.319209419206501</c:v>
                </c:pt>
                <c:pt idx="7">
                  <c:v>94.58429086247358</c:v>
                </c:pt>
                <c:pt idx="8">
                  <c:v>100</c:v>
                </c:pt>
                <c:pt idx="9">
                  <c:v>100</c:v>
                </c:pt>
                <c:pt idx="10">
                  <c:v>100</c:v>
                </c:pt>
                <c:pt idx="11">
                  <c:v>100</c:v>
                </c:pt>
                <c:pt idx="12">
                  <c:v>100</c:v>
                </c:pt>
                <c:pt idx="13">
                  <c:v>99.854157340915634</c:v>
                </c:pt>
                <c:pt idx="14">
                  <c:v>98.930405764545398</c:v>
                </c:pt>
                <c:pt idx="15">
                  <c:v>100</c:v>
                </c:pt>
                <c:pt idx="16">
                  <c:v>99.953408010094293</c:v>
                </c:pt>
                <c:pt idx="17">
                  <c:v>95.833531971857226</c:v>
                </c:pt>
                <c:pt idx="18">
                  <c:v>94.297140026724293</c:v>
                </c:pt>
                <c:pt idx="19">
                  <c:v>71.749246686029608</c:v>
                </c:pt>
                <c:pt idx="20">
                  <c:v>40.424033558966698</c:v>
                </c:pt>
                <c:pt idx="21">
                  <c:v>27.642421569443897</c:v>
                </c:pt>
                <c:pt idx="22">
                  <c:v>30.253616193656697</c:v>
                </c:pt>
                <c:pt idx="23">
                  <c:v>20.891227433268995</c:v>
                </c:pt>
                <c:pt idx="24">
                  <c:v>11.631395926663203</c:v>
                </c:pt>
                <c:pt idx="25">
                  <c:v>20.104316758022193</c:v>
                </c:pt>
              </c:numCache>
            </c:numRef>
          </c:val>
          <c:smooth val="0"/>
          <c:extLst>
            <c:ext xmlns:c16="http://schemas.microsoft.com/office/drawing/2014/chart" uri="{C3380CC4-5D6E-409C-BE32-E72D297353CC}">
              <c16:uniqueId val="{00000003-13AD-4D0A-9DE1-589E1A230CCA}"/>
            </c:ext>
          </c:extLst>
        </c:ser>
        <c:dLbls>
          <c:showLegendKey val="0"/>
          <c:showVal val="0"/>
          <c:showCatName val="0"/>
          <c:showSerName val="0"/>
          <c:showPercent val="0"/>
          <c:showBubbleSize val="0"/>
        </c:dLbls>
        <c:smooth val="0"/>
        <c:axId val="176770432"/>
        <c:axId val="176776320"/>
      </c:lineChart>
      <c:catAx>
        <c:axId val="176770432"/>
        <c:scaling>
          <c:orientation val="minMax"/>
        </c:scaling>
        <c:delete val="0"/>
        <c:axPos val="b"/>
        <c:numFmt formatCode="General" sourceLinked="1"/>
        <c:majorTickMark val="out"/>
        <c:minorTickMark val="none"/>
        <c:tickLblPos val="nextTo"/>
        <c:crossAx val="176776320"/>
        <c:crosses val="autoZero"/>
        <c:auto val="1"/>
        <c:lblAlgn val="ctr"/>
        <c:lblOffset val="100"/>
        <c:noMultiLvlLbl val="0"/>
      </c:catAx>
      <c:valAx>
        <c:axId val="176776320"/>
        <c:scaling>
          <c:orientation val="minMax"/>
          <c:max val="100"/>
        </c:scaling>
        <c:delete val="0"/>
        <c:axPos val="l"/>
        <c:majorGridlines/>
        <c:numFmt formatCode="General" sourceLinked="1"/>
        <c:majorTickMark val="out"/>
        <c:minorTickMark val="none"/>
        <c:tickLblPos val="nextTo"/>
        <c:crossAx val="176770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Across_Assets!$AT$1:$AT$2</c:f>
              <c:strCache>
                <c:ptCount val="2"/>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Across_Assets!$AT$3:$AT$28</c:f>
              <c:numCache>
                <c:formatCode>General</c:formatCode>
                <c:ptCount val="26"/>
                <c:pt idx="0">
                  <c:v>52.338382604241453</c:v>
                </c:pt>
                <c:pt idx="1">
                  <c:v>88.540611357456257</c:v>
                </c:pt>
                <c:pt idx="2">
                  <c:v>85.73940023626848</c:v>
                </c:pt>
                <c:pt idx="3">
                  <c:v>81.256283248905035</c:v>
                </c:pt>
                <c:pt idx="4">
                  <c:v>99.779771890469178</c:v>
                </c:pt>
                <c:pt idx="5">
                  <c:v>97.738162598032076</c:v>
                </c:pt>
                <c:pt idx="6">
                  <c:v>63.378758751460232</c:v>
                </c:pt>
                <c:pt idx="7">
                  <c:v>90.880659981541612</c:v>
                </c:pt>
                <c:pt idx="8">
                  <c:v>94.409052214541092</c:v>
                </c:pt>
                <c:pt idx="9">
                  <c:v>99.674725330185481</c:v>
                </c:pt>
                <c:pt idx="10">
                  <c:v>82.107320108594976</c:v>
                </c:pt>
                <c:pt idx="11">
                  <c:v>86.928059272499056</c:v>
                </c:pt>
                <c:pt idx="12">
                  <c:v>89.588361855617123</c:v>
                </c:pt>
                <c:pt idx="13">
                  <c:v>85.746044437122066</c:v>
                </c:pt>
                <c:pt idx="14">
                  <c:v>80.848866008112566</c:v>
                </c:pt>
                <c:pt idx="15">
                  <c:v>84.182013033140464</c:v>
                </c:pt>
                <c:pt idx="16">
                  <c:v>80.721431461431806</c:v>
                </c:pt>
                <c:pt idx="17">
                  <c:v>68.097987011333132</c:v>
                </c:pt>
                <c:pt idx="18">
                  <c:v>64.442420000784068</c:v>
                </c:pt>
                <c:pt idx="19">
                  <c:v>64.024585918979724</c:v>
                </c:pt>
                <c:pt idx="20">
                  <c:v>64.501657128827276</c:v>
                </c:pt>
                <c:pt idx="21">
                  <c:v>65.303626164784532</c:v>
                </c:pt>
                <c:pt idx="22">
                  <c:v>57.567727515765597</c:v>
                </c:pt>
                <c:pt idx="23">
                  <c:v>54.111302856001629</c:v>
                </c:pt>
                <c:pt idx="24">
                  <c:v>38.727024257294595</c:v>
                </c:pt>
                <c:pt idx="25">
                  <c:v>38.849089335957132</c:v>
                </c:pt>
              </c:numCache>
            </c:numRef>
          </c:val>
          <c:smooth val="0"/>
          <c:extLst>
            <c:ext xmlns:c16="http://schemas.microsoft.com/office/drawing/2014/chart" uri="{C3380CC4-5D6E-409C-BE32-E72D297353CC}">
              <c16:uniqueId val="{00000000-B353-4A46-902E-AFB7372B564E}"/>
            </c:ext>
          </c:extLst>
        </c:ser>
        <c:ser>
          <c:idx val="1"/>
          <c:order val="1"/>
          <c:tx>
            <c:strRef>
              <c:f>Across_Assets!$AU$1:$AU$2</c:f>
              <c:strCache>
                <c:ptCount val="2"/>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Across_Assets!$AU$3:$AU$28</c:f>
              <c:numCache>
                <c:formatCode>General</c:formatCode>
                <c:ptCount val="26"/>
                <c:pt idx="0">
                  <c:v>79.632609665296201</c:v>
                </c:pt>
                <c:pt idx="1">
                  <c:v>79.930284937735095</c:v>
                </c:pt>
                <c:pt idx="2">
                  <c:v>74.628520521033806</c:v>
                </c:pt>
                <c:pt idx="3">
                  <c:v>62.938781449991403</c:v>
                </c:pt>
                <c:pt idx="4">
                  <c:v>99.539905605236925</c:v>
                </c:pt>
                <c:pt idx="5">
                  <c:v>94.883227037733519</c:v>
                </c:pt>
                <c:pt idx="6">
                  <c:v>50.509122048889402</c:v>
                </c:pt>
                <c:pt idx="7">
                  <c:v>91.953278423569714</c:v>
                </c:pt>
                <c:pt idx="8">
                  <c:v>93.490845072942818</c:v>
                </c:pt>
                <c:pt idx="9">
                  <c:v>99.024175990556458</c:v>
                </c:pt>
                <c:pt idx="10">
                  <c:v>50.868416008081198</c:v>
                </c:pt>
                <c:pt idx="11">
                  <c:v>65.3934176973208</c:v>
                </c:pt>
                <c:pt idx="12">
                  <c:v>68.765085566851397</c:v>
                </c:pt>
                <c:pt idx="13">
                  <c:v>57.238133311366198</c:v>
                </c:pt>
                <c:pt idx="14">
                  <c:v>43.2461691301217</c:v>
                </c:pt>
                <c:pt idx="15">
                  <c:v>52.546039099421399</c:v>
                </c:pt>
                <c:pt idx="16">
                  <c:v>43.233841099168103</c:v>
                </c:pt>
                <c:pt idx="17">
                  <c:v>25.550075028286798</c:v>
                </c:pt>
                <c:pt idx="18">
                  <c:v>40.852503138364803</c:v>
                </c:pt>
                <c:pt idx="19">
                  <c:v>33.489359726726505</c:v>
                </c:pt>
                <c:pt idx="20">
                  <c:v>24.329552753117298</c:v>
                </c:pt>
                <c:pt idx="21">
                  <c:v>24.630189959354098</c:v>
                </c:pt>
                <c:pt idx="22">
                  <c:v>20.335824209791795</c:v>
                </c:pt>
                <c:pt idx="23">
                  <c:v>10.557836997506996</c:v>
                </c:pt>
                <c:pt idx="24">
                  <c:v>10.344755083612796</c:v>
                </c:pt>
                <c:pt idx="25">
                  <c:v>7.193866025685594</c:v>
                </c:pt>
              </c:numCache>
            </c:numRef>
          </c:val>
          <c:smooth val="0"/>
          <c:extLst>
            <c:ext xmlns:c16="http://schemas.microsoft.com/office/drawing/2014/chart" uri="{C3380CC4-5D6E-409C-BE32-E72D297353CC}">
              <c16:uniqueId val="{00000001-B353-4A46-902E-AFB7372B564E}"/>
            </c:ext>
          </c:extLst>
        </c:ser>
        <c:ser>
          <c:idx val="2"/>
          <c:order val="2"/>
          <c:tx>
            <c:strRef>
              <c:f>Across_Assets!$AV$1:$AV$2</c:f>
              <c:strCache>
                <c:ptCount val="2"/>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Across_Assets!$AV$3:$AV$28</c:f>
              <c:numCache>
                <c:formatCode>General</c:formatCode>
                <c:ptCount val="26"/>
                <c:pt idx="0">
                  <c:v>25.044155543186704</c:v>
                </c:pt>
                <c:pt idx="1">
                  <c:v>97.150937777177418</c:v>
                </c:pt>
                <c:pt idx="2">
                  <c:v>93.778819623907054</c:v>
                </c:pt>
                <c:pt idx="3">
                  <c:v>80.830068296723695</c:v>
                </c:pt>
                <c:pt idx="4">
                  <c:v>100</c:v>
                </c:pt>
                <c:pt idx="5">
                  <c:v>99.282891988660154</c:v>
                </c:pt>
                <c:pt idx="6">
                  <c:v>61.775599894185603</c:v>
                </c:pt>
                <c:pt idx="7">
                  <c:v>84.428838835212005</c:v>
                </c:pt>
                <c:pt idx="8">
                  <c:v>96.177495041715446</c:v>
                </c:pt>
                <c:pt idx="9">
                  <c:v>100</c:v>
                </c:pt>
                <c:pt idx="10">
                  <c:v>95.453544317703702</c:v>
                </c:pt>
                <c:pt idx="11">
                  <c:v>95.868604602300778</c:v>
                </c:pt>
                <c:pt idx="12">
                  <c:v>100</c:v>
                </c:pt>
                <c:pt idx="13">
                  <c:v>100</c:v>
                </c:pt>
                <c:pt idx="14">
                  <c:v>99.300428894215983</c:v>
                </c:pt>
                <c:pt idx="15">
                  <c:v>100</c:v>
                </c:pt>
                <c:pt idx="16">
                  <c:v>99.54752760911505</c:v>
                </c:pt>
                <c:pt idx="17">
                  <c:v>78.743886005712596</c:v>
                </c:pt>
                <c:pt idx="18">
                  <c:v>54.5582757940373</c:v>
                </c:pt>
                <c:pt idx="19">
                  <c:v>75.583166318408701</c:v>
                </c:pt>
                <c:pt idx="20">
                  <c:v>97.800112321390216</c:v>
                </c:pt>
                <c:pt idx="21">
                  <c:v>85.8136891064038</c:v>
                </c:pt>
                <c:pt idx="22">
                  <c:v>69.949954837685695</c:v>
                </c:pt>
                <c:pt idx="23">
                  <c:v>65.83992763973859</c:v>
                </c:pt>
                <c:pt idx="24">
                  <c:v>55.8623151572802</c:v>
                </c:pt>
                <c:pt idx="25">
                  <c:v>46.362586327930401</c:v>
                </c:pt>
              </c:numCache>
            </c:numRef>
          </c:val>
          <c:smooth val="0"/>
          <c:extLst>
            <c:ext xmlns:c16="http://schemas.microsoft.com/office/drawing/2014/chart" uri="{C3380CC4-5D6E-409C-BE32-E72D297353CC}">
              <c16:uniqueId val="{00000002-B353-4A46-902E-AFB7372B564E}"/>
            </c:ext>
          </c:extLst>
        </c:ser>
        <c:ser>
          <c:idx val="3"/>
          <c:order val="3"/>
          <c:tx>
            <c:strRef>
              <c:f>Across_Assets!$AW$1:$AW$2</c:f>
              <c:strCache>
                <c:ptCount val="2"/>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Across_Assets!$AW$3:$AW$28</c:f>
              <c:numCache>
                <c:formatCode>General</c:formatCode>
                <c:ptCount val="26"/>
                <c:pt idx="2">
                  <c:v>88.810860563864594</c:v>
                </c:pt>
                <c:pt idx="3">
                  <c:v>100</c:v>
                </c:pt>
                <c:pt idx="4">
                  <c:v>99.799410066170594</c:v>
                </c:pt>
                <c:pt idx="5">
                  <c:v>99.048368767702527</c:v>
                </c:pt>
                <c:pt idx="6">
                  <c:v>77.851554311305705</c:v>
                </c:pt>
                <c:pt idx="7">
                  <c:v>96.259862685843132</c:v>
                </c:pt>
                <c:pt idx="8">
                  <c:v>93.558816528965039</c:v>
                </c:pt>
                <c:pt idx="9">
                  <c:v>100</c:v>
                </c:pt>
                <c:pt idx="10">
                  <c:v>100</c:v>
                </c:pt>
                <c:pt idx="11">
                  <c:v>99.522155517875575</c:v>
                </c:pt>
                <c:pt idx="12">
                  <c:v>100</c:v>
                </c:pt>
                <c:pt idx="13">
                  <c:v>100</c:v>
                </c:pt>
                <c:pt idx="14">
                  <c:v>100</c:v>
                </c:pt>
                <c:pt idx="15">
                  <c:v>100</c:v>
                </c:pt>
                <c:pt idx="16">
                  <c:v>99.382925676012292</c:v>
                </c:pt>
                <c:pt idx="17">
                  <c:v>100</c:v>
                </c:pt>
                <c:pt idx="18">
                  <c:v>97.916481069950109</c:v>
                </c:pt>
                <c:pt idx="19">
                  <c:v>83.001231711803996</c:v>
                </c:pt>
                <c:pt idx="20">
                  <c:v>71.375306311974299</c:v>
                </c:pt>
                <c:pt idx="21">
                  <c:v>85.466999428595699</c:v>
                </c:pt>
                <c:pt idx="22">
                  <c:v>82.417403499819301</c:v>
                </c:pt>
                <c:pt idx="23">
                  <c:v>85.9361439307593</c:v>
                </c:pt>
                <c:pt idx="24">
                  <c:v>49.974002530990802</c:v>
                </c:pt>
                <c:pt idx="25">
                  <c:v>62.9908156542554</c:v>
                </c:pt>
              </c:numCache>
            </c:numRef>
          </c:val>
          <c:smooth val="0"/>
          <c:extLst>
            <c:ext xmlns:c16="http://schemas.microsoft.com/office/drawing/2014/chart" uri="{C3380CC4-5D6E-409C-BE32-E72D297353CC}">
              <c16:uniqueId val="{00000003-B353-4A46-902E-AFB7372B564E}"/>
            </c:ext>
          </c:extLst>
        </c:ser>
        <c:dLbls>
          <c:showLegendKey val="0"/>
          <c:showVal val="0"/>
          <c:showCatName val="0"/>
          <c:showSerName val="0"/>
          <c:showPercent val="0"/>
          <c:showBubbleSize val="0"/>
        </c:dLbls>
        <c:smooth val="0"/>
        <c:axId val="176825472"/>
        <c:axId val="176827008"/>
      </c:lineChart>
      <c:catAx>
        <c:axId val="176825472"/>
        <c:scaling>
          <c:orientation val="minMax"/>
        </c:scaling>
        <c:delete val="0"/>
        <c:axPos val="b"/>
        <c:numFmt formatCode="General" sourceLinked="1"/>
        <c:majorTickMark val="out"/>
        <c:minorTickMark val="none"/>
        <c:tickLblPos val="nextTo"/>
        <c:crossAx val="176827008"/>
        <c:crosses val="autoZero"/>
        <c:auto val="1"/>
        <c:lblAlgn val="ctr"/>
        <c:lblOffset val="100"/>
        <c:noMultiLvlLbl val="0"/>
      </c:catAx>
      <c:valAx>
        <c:axId val="176827008"/>
        <c:scaling>
          <c:orientation val="minMax"/>
          <c:max val="100"/>
        </c:scaling>
        <c:delete val="0"/>
        <c:axPos val="l"/>
        <c:majorGridlines/>
        <c:numFmt formatCode="General" sourceLinked="1"/>
        <c:majorTickMark val="out"/>
        <c:minorTickMark val="none"/>
        <c:tickLblPos val="nextTo"/>
        <c:crossAx val="176825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Across_Assets!$AX$1:$AX$2</c:f>
              <c:strCache>
                <c:ptCount val="2"/>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Across_Assets!$AX$3:$AX$28</c:f>
              <c:numCache>
                <c:formatCode>General</c:formatCode>
                <c:ptCount val="26"/>
                <c:pt idx="0">
                  <c:v>86.004841145663804</c:v>
                </c:pt>
                <c:pt idx="1">
                  <c:v>67.309246584390394</c:v>
                </c:pt>
                <c:pt idx="2">
                  <c:v>80.061194085939007</c:v>
                </c:pt>
                <c:pt idx="3">
                  <c:v>61.593496185806003</c:v>
                </c:pt>
                <c:pt idx="4">
                  <c:v>100</c:v>
                </c:pt>
                <c:pt idx="5">
                  <c:v>97.23556249183801</c:v>
                </c:pt>
                <c:pt idx="6">
                  <c:v>67.05880776678265</c:v>
                </c:pt>
                <c:pt idx="7">
                  <c:v>98.480016522214314</c:v>
                </c:pt>
                <c:pt idx="8">
                  <c:v>96.290857090947441</c:v>
                </c:pt>
                <c:pt idx="9">
                  <c:v>98.318962606109523</c:v>
                </c:pt>
                <c:pt idx="10">
                  <c:v>85.629328487105752</c:v>
                </c:pt>
                <c:pt idx="11">
                  <c:v>85.15541224644366</c:v>
                </c:pt>
                <c:pt idx="12">
                  <c:v>85.588948289635752</c:v>
                </c:pt>
                <c:pt idx="13">
                  <c:v>88.894504319343355</c:v>
                </c:pt>
                <c:pt idx="14">
                  <c:v>74.227242806382776</c:v>
                </c:pt>
                <c:pt idx="15">
                  <c:v>72.398778373766817</c:v>
                </c:pt>
                <c:pt idx="16">
                  <c:v>77.626488921019131</c:v>
                </c:pt>
                <c:pt idx="17">
                  <c:v>66.415702013132929</c:v>
                </c:pt>
                <c:pt idx="18">
                  <c:v>57.463241964617517</c:v>
                </c:pt>
                <c:pt idx="19">
                  <c:v>55.020471961994197</c:v>
                </c:pt>
                <c:pt idx="20">
                  <c:v>61.485292382980596</c:v>
                </c:pt>
                <c:pt idx="21">
                  <c:v>55.339611283158369</c:v>
                </c:pt>
                <c:pt idx="22">
                  <c:v>48.879718080559535</c:v>
                </c:pt>
                <c:pt idx="23">
                  <c:v>34.263168421630233</c:v>
                </c:pt>
                <c:pt idx="24">
                  <c:v>37.636888322421562</c:v>
                </c:pt>
                <c:pt idx="25">
                  <c:v>33.289204290478629</c:v>
                </c:pt>
              </c:numCache>
            </c:numRef>
          </c:val>
          <c:smooth val="0"/>
          <c:extLst>
            <c:ext xmlns:c16="http://schemas.microsoft.com/office/drawing/2014/chart" uri="{C3380CC4-5D6E-409C-BE32-E72D297353CC}">
              <c16:uniqueId val="{00000000-0EC9-46B3-9F98-69070A608E82}"/>
            </c:ext>
          </c:extLst>
        </c:ser>
        <c:ser>
          <c:idx val="1"/>
          <c:order val="1"/>
          <c:tx>
            <c:strRef>
              <c:f>Across_Assets!$AY$1:$AY$2</c:f>
              <c:strCache>
                <c:ptCount val="2"/>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Across_Assets!$AY$3:$AY$28</c:f>
              <c:numCache>
                <c:formatCode>General</c:formatCode>
                <c:ptCount val="26"/>
                <c:pt idx="0">
                  <c:v>86.004841145663804</c:v>
                </c:pt>
                <c:pt idx="1">
                  <c:v>67.309246584390394</c:v>
                </c:pt>
                <c:pt idx="2">
                  <c:v>80.061194085939007</c:v>
                </c:pt>
                <c:pt idx="3">
                  <c:v>61.593496185806003</c:v>
                </c:pt>
                <c:pt idx="4">
                  <c:v>100</c:v>
                </c:pt>
                <c:pt idx="5">
                  <c:v>94.471124983676035</c:v>
                </c:pt>
                <c:pt idx="6">
                  <c:v>81.021054696750298</c:v>
                </c:pt>
                <c:pt idx="7">
                  <c:v>100</c:v>
                </c:pt>
                <c:pt idx="8">
                  <c:v>97.650392827179687</c:v>
                </c:pt>
                <c:pt idx="9">
                  <c:v>97.152559086577597</c:v>
                </c:pt>
                <c:pt idx="10">
                  <c:v>71.258656974211505</c:v>
                </c:pt>
                <c:pt idx="11">
                  <c:v>73.244573795513304</c:v>
                </c:pt>
                <c:pt idx="12">
                  <c:v>71.177896579271504</c:v>
                </c:pt>
                <c:pt idx="13">
                  <c:v>68.269209618047398</c:v>
                </c:pt>
                <c:pt idx="14">
                  <c:v>42.287119705256103</c:v>
                </c:pt>
                <c:pt idx="15">
                  <c:v>30.793303273379706</c:v>
                </c:pt>
                <c:pt idx="16">
                  <c:v>34.470006762497505</c:v>
                </c:pt>
                <c:pt idx="17">
                  <c:v>29.768437270688395</c:v>
                </c:pt>
                <c:pt idx="18">
                  <c:v>29.804224339235404</c:v>
                </c:pt>
                <c:pt idx="19">
                  <c:v>26.328572168079404</c:v>
                </c:pt>
                <c:pt idx="20">
                  <c:v>19.367921065367298</c:v>
                </c:pt>
                <c:pt idx="21">
                  <c:v>18.003382207434399</c:v>
                </c:pt>
                <c:pt idx="22">
                  <c:v>17.807826074468394</c:v>
                </c:pt>
                <c:pt idx="23">
                  <c:v>12.030876046177795</c:v>
                </c:pt>
                <c:pt idx="24">
                  <c:v>14.782632602283599</c:v>
                </c:pt>
                <c:pt idx="25">
                  <c:v>17.001392620068202</c:v>
                </c:pt>
              </c:numCache>
            </c:numRef>
          </c:val>
          <c:smooth val="0"/>
          <c:extLst>
            <c:ext xmlns:c16="http://schemas.microsoft.com/office/drawing/2014/chart" uri="{C3380CC4-5D6E-409C-BE32-E72D297353CC}">
              <c16:uniqueId val="{00000001-0EC9-46B3-9F98-69070A608E82}"/>
            </c:ext>
          </c:extLst>
        </c:ser>
        <c:ser>
          <c:idx val="2"/>
          <c:order val="2"/>
          <c:tx>
            <c:strRef>
              <c:f>Across_Assets!$AZ$1:$AZ$2</c:f>
              <c:strCache>
                <c:ptCount val="2"/>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Across_Assets!$AZ$3:$AZ$28</c:f>
              <c:numCache>
                <c:formatCode>General</c:formatCode>
                <c:ptCount val="26"/>
                <c:pt idx="5">
                  <c:v>100</c:v>
                </c:pt>
                <c:pt idx="6">
                  <c:v>53.096560836815001</c:v>
                </c:pt>
                <c:pt idx="7">
                  <c:v>96.960033044428627</c:v>
                </c:pt>
                <c:pt idx="8">
                  <c:v>94.931321354715209</c:v>
                </c:pt>
                <c:pt idx="9">
                  <c:v>99.485366125641463</c:v>
                </c:pt>
                <c:pt idx="10">
                  <c:v>100</c:v>
                </c:pt>
                <c:pt idx="11">
                  <c:v>97.066250697374016</c:v>
                </c:pt>
                <c:pt idx="12">
                  <c:v>100</c:v>
                </c:pt>
                <c:pt idx="13">
                  <c:v>100</c:v>
                </c:pt>
                <c:pt idx="14">
                  <c:v>98.42821737488562</c:v>
                </c:pt>
                <c:pt idx="15">
                  <c:v>99.830060383131752</c:v>
                </c:pt>
                <c:pt idx="16">
                  <c:v>98.487947083738874</c:v>
                </c:pt>
                <c:pt idx="17">
                  <c:v>82.560791996914105</c:v>
                </c:pt>
                <c:pt idx="18">
                  <c:v>52.472372684908599</c:v>
                </c:pt>
                <c:pt idx="19">
                  <c:v>74.646071989264101</c:v>
                </c:pt>
                <c:pt idx="20">
                  <c:v>95.854886843439786</c:v>
                </c:pt>
                <c:pt idx="21">
                  <c:v>81.6376145861758</c:v>
                </c:pt>
                <c:pt idx="22">
                  <c:v>59.274505747880298</c:v>
                </c:pt>
                <c:pt idx="23">
                  <c:v>43.373320483160299</c:v>
                </c:pt>
                <c:pt idx="24">
                  <c:v>59.825741515299299</c:v>
                </c:pt>
                <c:pt idx="25">
                  <c:v>31.972474453942894</c:v>
                </c:pt>
              </c:numCache>
            </c:numRef>
          </c:val>
          <c:smooth val="0"/>
          <c:extLst>
            <c:ext xmlns:c16="http://schemas.microsoft.com/office/drawing/2014/chart" uri="{C3380CC4-5D6E-409C-BE32-E72D297353CC}">
              <c16:uniqueId val="{00000002-0EC9-46B3-9F98-69070A608E82}"/>
            </c:ext>
          </c:extLst>
        </c:ser>
        <c:ser>
          <c:idx val="3"/>
          <c:order val="3"/>
          <c:tx>
            <c:strRef>
              <c:f>Across_Assets!$BA$1:$BA$2</c:f>
              <c:strCache>
                <c:ptCount val="2"/>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Across_Assets!$BA$3:$BA$28</c:f>
              <c:numCache>
                <c:formatCode>General</c:formatCode>
                <c:ptCount val="26"/>
                <c:pt idx="13">
                  <c:v>98.414303339982695</c:v>
                </c:pt>
                <c:pt idx="14">
                  <c:v>81.966391339006606</c:v>
                </c:pt>
                <c:pt idx="15">
                  <c:v>86.572971464788992</c:v>
                </c:pt>
                <c:pt idx="16">
                  <c:v>99.921512916821044</c:v>
                </c:pt>
                <c:pt idx="17">
                  <c:v>86.917876771796301</c:v>
                </c:pt>
                <c:pt idx="18">
                  <c:v>90.113128869708561</c:v>
                </c:pt>
                <c:pt idx="19">
                  <c:v>64.086771728639093</c:v>
                </c:pt>
                <c:pt idx="20">
                  <c:v>69.233069240134697</c:v>
                </c:pt>
                <c:pt idx="21">
                  <c:v>66.377837055864902</c:v>
                </c:pt>
                <c:pt idx="22">
                  <c:v>69.556822419329905</c:v>
                </c:pt>
                <c:pt idx="23">
                  <c:v>47.385308735552599</c:v>
                </c:pt>
                <c:pt idx="24">
                  <c:v>38.302290849681803</c:v>
                </c:pt>
                <c:pt idx="25">
                  <c:v>50.893745797424799</c:v>
                </c:pt>
              </c:numCache>
            </c:numRef>
          </c:val>
          <c:smooth val="0"/>
          <c:extLst>
            <c:ext xmlns:c16="http://schemas.microsoft.com/office/drawing/2014/chart" uri="{C3380CC4-5D6E-409C-BE32-E72D297353CC}">
              <c16:uniqueId val="{00000003-0EC9-46B3-9F98-69070A608E82}"/>
            </c:ext>
          </c:extLst>
        </c:ser>
        <c:dLbls>
          <c:showLegendKey val="0"/>
          <c:showVal val="0"/>
          <c:showCatName val="0"/>
          <c:showSerName val="0"/>
          <c:showPercent val="0"/>
          <c:showBubbleSize val="0"/>
        </c:dLbls>
        <c:smooth val="0"/>
        <c:axId val="176875776"/>
        <c:axId val="176877568"/>
      </c:lineChart>
      <c:catAx>
        <c:axId val="176875776"/>
        <c:scaling>
          <c:orientation val="minMax"/>
        </c:scaling>
        <c:delete val="0"/>
        <c:axPos val="b"/>
        <c:numFmt formatCode="General" sourceLinked="1"/>
        <c:majorTickMark val="out"/>
        <c:minorTickMark val="none"/>
        <c:tickLblPos val="nextTo"/>
        <c:crossAx val="176877568"/>
        <c:crosses val="autoZero"/>
        <c:auto val="1"/>
        <c:lblAlgn val="ctr"/>
        <c:lblOffset val="100"/>
        <c:noMultiLvlLbl val="0"/>
      </c:catAx>
      <c:valAx>
        <c:axId val="176877568"/>
        <c:scaling>
          <c:orientation val="minMax"/>
          <c:max val="100"/>
        </c:scaling>
        <c:delete val="0"/>
        <c:axPos val="l"/>
        <c:majorGridlines/>
        <c:numFmt formatCode="General" sourceLinked="1"/>
        <c:majorTickMark val="out"/>
        <c:minorTickMark val="none"/>
        <c:tickLblPos val="nextTo"/>
        <c:crossAx val="1768757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Across_Assets!$BB$1:$BB$2</c:f>
              <c:strCache>
                <c:ptCount val="2"/>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Across_Assets!$BB$3:$BB$28</c:f>
              <c:numCache>
                <c:formatCode>General</c:formatCode>
                <c:ptCount val="26"/>
                <c:pt idx="0">
                  <c:v>67.677971767312201</c:v>
                </c:pt>
                <c:pt idx="1">
                  <c:v>84.293579256319219</c:v>
                </c:pt>
                <c:pt idx="2">
                  <c:v>88.619184645429073</c:v>
                </c:pt>
                <c:pt idx="3">
                  <c:v>77.515136961461906</c:v>
                </c:pt>
                <c:pt idx="4">
                  <c:v>100</c:v>
                </c:pt>
                <c:pt idx="5">
                  <c:v>98.147669030671267</c:v>
                </c:pt>
                <c:pt idx="6">
                  <c:v>82.139382935202661</c:v>
                </c:pt>
                <c:pt idx="7">
                  <c:v>96.267050716211003</c:v>
                </c:pt>
                <c:pt idx="8">
                  <c:v>98.292004974600331</c:v>
                </c:pt>
                <c:pt idx="9">
                  <c:v>100</c:v>
                </c:pt>
                <c:pt idx="10">
                  <c:v>92.527239446502506</c:v>
                </c:pt>
                <c:pt idx="11">
                  <c:v>87.729574382734882</c:v>
                </c:pt>
                <c:pt idx="12">
                  <c:v>92.427274275304654</c:v>
                </c:pt>
                <c:pt idx="13">
                  <c:v>93.508955456055233</c:v>
                </c:pt>
                <c:pt idx="14">
                  <c:v>91.625883502257153</c:v>
                </c:pt>
                <c:pt idx="15">
                  <c:v>98.333732158272866</c:v>
                </c:pt>
                <c:pt idx="16">
                  <c:v>97.179207456790905</c:v>
                </c:pt>
                <c:pt idx="17">
                  <c:v>81.962928102878834</c:v>
                </c:pt>
                <c:pt idx="18">
                  <c:v>73.786002458622889</c:v>
                </c:pt>
                <c:pt idx="19">
                  <c:v>82.762106183812605</c:v>
                </c:pt>
                <c:pt idx="20">
                  <c:v>84.093158219528092</c:v>
                </c:pt>
                <c:pt idx="21">
                  <c:v>75.022335584722995</c:v>
                </c:pt>
                <c:pt idx="22">
                  <c:v>96.62793419496775</c:v>
                </c:pt>
                <c:pt idx="23">
                  <c:v>95.892504100862652</c:v>
                </c:pt>
                <c:pt idx="24">
                  <c:v>97.187635178858201</c:v>
                </c:pt>
                <c:pt idx="25">
                  <c:v>95.843016663570424</c:v>
                </c:pt>
              </c:numCache>
            </c:numRef>
          </c:val>
          <c:smooth val="0"/>
          <c:extLst>
            <c:ext xmlns:c16="http://schemas.microsoft.com/office/drawing/2014/chart" uri="{C3380CC4-5D6E-409C-BE32-E72D297353CC}">
              <c16:uniqueId val="{00000000-146D-484C-905D-271145714C1E}"/>
            </c:ext>
          </c:extLst>
        </c:ser>
        <c:ser>
          <c:idx val="1"/>
          <c:order val="1"/>
          <c:tx>
            <c:strRef>
              <c:f>Across_Assets!$BC$1:$BC$2</c:f>
              <c:strCache>
                <c:ptCount val="2"/>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Across_Assets!$BC$3:$BC$28</c:f>
              <c:numCache>
                <c:formatCode>General</c:formatCode>
                <c:ptCount val="26"/>
                <c:pt idx="0">
                  <c:v>79.722526693872396</c:v>
                </c:pt>
                <c:pt idx="1">
                  <c:v>73.581426144106402</c:v>
                </c:pt>
                <c:pt idx="2">
                  <c:v>80.1248143968146</c:v>
                </c:pt>
                <c:pt idx="3">
                  <c:v>76.023763828998597</c:v>
                </c:pt>
                <c:pt idx="4">
                  <c:v>100</c:v>
                </c:pt>
                <c:pt idx="5">
                  <c:v>97.040254355139353</c:v>
                </c:pt>
                <c:pt idx="6">
                  <c:v>82.790324290620802</c:v>
                </c:pt>
                <c:pt idx="7">
                  <c:v>98.254498081008904</c:v>
                </c:pt>
                <c:pt idx="8">
                  <c:v>98.089669040595396</c:v>
                </c:pt>
                <c:pt idx="9">
                  <c:v>100</c:v>
                </c:pt>
                <c:pt idx="10">
                  <c:v>85.054478893004998</c:v>
                </c:pt>
                <c:pt idx="11">
                  <c:v>76.326264599276399</c:v>
                </c:pt>
                <c:pt idx="12">
                  <c:v>84.9317798068288</c:v>
                </c:pt>
                <c:pt idx="13">
                  <c:v>89.659157656902494</c:v>
                </c:pt>
                <c:pt idx="14">
                  <c:v>83.251767004514306</c:v>
                </c:pt>
                <c:pt idx="15">
                  <c:v>95.135781397431614</c:v>
                </c:pt>
                <c:pt idx="16">
                  <c:v>91.850747376867503</c:v>
                </c:pt>
                <c:pt idx="17">
                  <c:v>74.248949597349096</c:v>
                </c:pt>
                <c:pt idx="18">
                  <c:v>68.440480830402294</c:v>
                </c:pt>
                <c:pt idx="19">
                  <c:v>72.377277223454001</c:v>
                </c:pt>
                <c:pt idx="20">
                  <c:v>93.099308940067104</c:v>
                </c:pt>
                <c:pt idx="21">
                  <c:v>70.079505354810408</c:v>
                </c:pt>
                <c:pt idx="22">
                  <c:v>90.937768189863689</c:v>
                </c:pt>
                <c:pt idx="23">
                  <c:v>94.820742672478474</c:v>
                </c:pt>
                <c:pt idx="24">
                  <c:v>92.483096503415055</c:v>
                </c:pt>
                <c:pt idx="25">
                  <c:v>92.855633116210768</c:v>
                </c:pt>
              </c:numCache>
            </c:numRef>
          </c:val>
          <c:smooth val="0"/>
          <c:extLst>
            <c:ext xmlns:c16="http://schemas.microsoft.com/office/drawing/2014/chart" uri="{C3380CC4-5D6E-409C-BE32-E72D297353CC}">
              <c16:uniqueId val="{00000001-146D-484C-905D-271145714C1E}"/>
            </c:ext>
          </c:extLst>
        </c:ser>
        <c:ser>
          <c:idx val="2"/>
          <c:order val="2"/>
          <c:tx>
            <c:strRef>
              <c:f>Across_Assets!$BD$1:$BD$2</c:f>
              <c:strCache>
                <c:ptCount val="2"/>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Across_Assets!$BD$3:$BD$28</c:f>
              <c:numCache>
                <c:formatCode>General</c:formatCode>
                <c:ptCount val="26"/>
                <c:pt idx="0">
                  <c:v>55.633416840751998</c:v>
                </c:pt>
                <c:pt idx="1">
                  <c:v>95.005732368532023</c:v>
                </c:pt>
                <c:pt idx="2">
                  <c:v>97.11355489404356</c:v>
                </c:pt>
                <c:pt idx="3">
                  <c:v>79.006510093925201</c:v>
                </c:pt>
                <c:pt idx="4">
                  <c:v>100</c:v>
                </c:pt>
                <c:pt idx="5">
                  <c:v>99.255083706203166</c:v>
                </c:pt>
                <c:pt idx="6">
                  <c:v>81.488441579784507</c:v>
                </c:pt>
                <c:pt idx="7">
                  <c:v>94.279603351413087</c:v>
                </c:pt>
                <c:pt idx="8">
                  <c:v>98.494340908605281</c:v>
                </c:pt>
                <c:pt idx="9">
                  <c:v>100</c:v>
                </c:pt>
                <c:pt idx="10">
                  <c:v>100</c:v>
                </c:pt>
                <c:pt idx="11">
                  <c:v>99.13288416619335</c:v>
                </c:pt>
                <c:pt idx="12">
                  <c:v>99.922768743780495</c:v>
                </c:pt>
                <c:pt idx="13">
                  <c:v>97.358753255207972</c:v>
                </c:pt>
                <c:pt idx="14">
                  <c:v>100</c:v>
                </c:pt>
                <c:pt idx="15">
                  <c:v>100</c:v>
                </c:pt>
                <c:pt idx="16">
                  <c:v>100</c:v>
                </c:pt>
                <c:pt idx="17">
                  <c:v>82.130215791482996</c:v>
                </c:pt>
                <c:pt idx="18">
                  <c:v>73.006939470893599</c:v>
                </c:pt>
                <c:pt idx="19">
                  <c:v>85.670650263023305</c:v>
                </c:pt>
                <c:pt idx="20">
                  <c:v>64.978246481128508</c:v>
                </c:pt>
                <c:pt idx="21">
                  <c:v>74.329400500475302</c:v>
                </c:pt>
                <c:pt idx="22">
                  <c:v>99.402873716908246</c:v>
                </c:pt>
                <c:pt idx="23">
                  <c:v>92.856769630109511</c:v>
                </c:pt>
                <c:pt idx="24">
                  <c:v>100</c:v>
                </c:pt>
                <c:pt idx="25">
                  <c:v>95.089615660781234</c:v>
                </c:pt>
              </c:numCache>
            </c:numRef>
          </c:val>
          <c:smooth val="0"/>
          <c:extLst>
            <c:ext xmlns:c16="http://schemas.microsoft.com/office/drawing/2014/chart" uri="{C3380CC4-5D6E-409C-BE32-E72D297353CC}">
              <c16:uniqueId val="{00000002-146D-484C-905D-271145714C1E}"/>
            </c:ext>
          </c:extLst>
        </c:ser>
        <c:ser>
          <c:idx val="3"/>
          <c:order val="3"/>
          <c:tx>
            <c:strRef>
              <c:f>Across_Assets!$BE$1:$BE$2</c:f>
              <c:strCache>
                <c:ptCount val="2"/>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Across_Assets!$BE$3:$BE$28</c:f>
              <c:numCache>
                <c:formatCode>General</c:formatCode>
                <c:ptCount val="26"/>
                <c:pt idx="15">
                  <c:v>99.865415077386956</c:v>
                </c:pt>
                <c:pt idx="16">
                  <c:v>99.686874993505242</c:v>
                </c:pt>
                <c:pt idx="17">
                  <c:v>89.509618919804396</c:v>
                </c:pt>
                <c:pt idx="18">
                  <c:v>79.910587074572803</c:v>
                </c:pt>
                <c:pt idx="19">
                  <c:v>90.238391064960496</c:v>
                </c:pt>
                <c:pt idx="20">
                  <c:v>94.20191923738868</c:v>
                </c:pt>
                <c:pt idx="21">
                  <c:v>80.658100898883305</c:v>
                </c:pt>
                <c:pt idx="22">
                  <c:v>99.543160678131358</c:v>
                </c:pt>
                <c:pt idx="23">
                  <c:v>100</c:v>
                </c:pt>
                <c:pt idx="24">
                  <c:v>99.079809033159563</c:v>
                </c:pt>
                <c:pt idx="25">
                  <c:v>99.583801213719255</c:v>
                </c:pt>
              </c:numCache>
            </c:numRef>
          </c:val>
          <c:smooth val="0"/>
          <c:extLst>
            <c:ext xmlns:c16="http://schemas.microsoft.com/office/drawing/2014/chart" uri="{C3380CC4-5D6E-409C-BE32-E72D297353CC}">
              <c16:uniqueId val="{00000003-146D-484C-905D-271145714C1E}"/>
            </c:ext>
          </c:extLst>
        </c:ser>
        <c:dLbls>
          <c:showLegendKey val="0"/>
          <c:showVal val="0"/>
          <c:showCatName val="0"/>
          <c:showSerName val="0"/>
          <c:showPercent val="0"/>
          <c:showBubbleSize val="0"/>
        </c:dLbls>
        <c:smooth val="0"/>
        <c:axId val="176909312"/>
        <c:axId val="176919296"/>
      </c:lineChart>
      <c:catAx>
        <c:axId val="176909312"/>
        <c:scaling>
          <c:orientation val="minMax"/>
        </c:scaling>
        <c:delete val="0"/>
        <c:axPos val="b"/>
        <c:numFmt formatCode="General" sourceLinked="1"/>
        <c:majorTickMark val="out"/>
        <c:minorTickMark val="none"/>
        <c:tickLblPos val="nextTo"/>
        <c:crossAx val="176919296"/>
        <c:crosses val="autoZero"/>
        <c:auto val="1"/>
        <c:lblAlgn val="ctr"/>
        <c:lblOffset val="100"/>
        <c:noMultiLvlLbl val="0"/>
      </c:catAx>
      <c:valAx>
        <c:axId val="176919296"/>
        <c:scaling>
          <c:orientation val="minMax"/>
          <c:max val="100"/>
          <c:min val="40"/>
        </c:scaling>
        <c:delete val="0"/>
        <c:axPos val="l"/>
        <c:majorGridlines/>
        <c:numFmt formatCode="General" sourceLinked="1"/>
        <c:majorTickMark val="out"/>
        <c:minorTickMark val="none"/>
        <c:tickLblPos val="nextTo"/>
        <c:crossAx val="1769093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Across_Assets!$BF$1:$BF$2</c:f>
              <c:strCache>
                <c:ptCount val="2"/>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Across_Assets!$BF$3:$BF$28</c:f>
              <c:numCache>
                <c:formatCode>General</c:formatCode>
                <c:ptCount val="26"/>
                <c:pt idx="0">
                  <c:v>47.641612912698896</c:v>
                </c:pt>
                <c:pt idx="1">
                  <c:v>90.256239220452173</c:v>
                </c:pt>
                <c:pt idx="2">
                  <c:v>85.287417746164067</c:v>
                </c:pt>
                <c:pt idx="3">
                  <c:v>67.621010469215534</c:v>
                </c:pt>
                <c:pt idx="4">
                  <c:v>100</c:v>
                </c:pt>
                <c:pt idx="5">
                  <c:v>99.162843410780681</c:v>
                </c:pt>
                <c:pt idx="6">
                  <c:v>61.920226443021171</c:v>
                </c:pt>
                <c:pt idx="7">
                  <c:v>89.078128914851234</c:v>
                </c:pt>
                <c:pt idx="8">
                  <c:v>93.879618924660861</c:v>
                </c:pt>
                <c:pt idx="9">
                  <c:v>99.660191541670585</c:v>
                </c:pt>
                <c:pt idx="10">
                  <c:v>82.550927324322515</c:v>
                </c:pt>
                <c:pt idx="11">
                  <c:v>86.527149413368377</c:v>
                </c:pt>
                <c:pt idx="12">
                  <c:v>88.008781403066607</c:v>
                </c:pt>
                <c:pt idx="13">
                  <c:v>83.659381874601237</c:v>
                </c:pt>
                <c:pt idx="14">
                  <c:v>75.217168534160209</c:v>
                </c:pt>
                <c:pt idx="15">
                  <c:v>70.95650783174797</c:v>
                </c:pt>
                <c:pt idx="16">
                  <c:v>73.116427376305921</c:v>
                </c:pt>
                <c:pt idx="17">
                  <c:v>56.743907498254494</c:v>
                </c:pt>
                <c:pt idx="18">
                  <c:v>48.131413482887957</c:v>
                </c:pt>
                <c:pt idx="19">
                  <c:v>50.769591802159397</c:v>
                </c:pt>
                <c:pt idx="20">
                  <c:v>53.190269724291483</c:v>
                </c:pt>
                <c:pt idx="21">
                  <c:v>47.416376133052573</c:v>
                </c:pt>
                <c:pt idx="22">
                  <c:v>39.3061242561947</c:v>
                </c:pt>
                <c:pt idx="23">
                  <c:v>32.008795576057963</c:v>
                </c:pt>
                <c:pt idx="24">
                  <c:v>25.078017158152829</c:v>
                </c:pt>
                <c:pt idx="25">
                  <c:v>26.6860668098325</c:v>
                </c:pt>
              </c:numCache>
            </c:numRef>
          </c:val>
          <c:smooth val="0"/>
          <c:extLst>
            <c:ext xmlns:c16="http://schemas.microsoft.com/office/drawing/2014/chart" uri="{C3380CC4-5D6E-409C-BE32-E72D297353CC}">
              <c16:uniqueId val="{00000000-46AE-4A0D-86CC-C9310F6E69D7}"/>
            </c:ext>
          </c:extLst>
        </c:ser>
        <c:ser>
          <c:idx val="1"/>
          <c:order val="1"/>
          <c:tx>
            <c:strRef>
              <c:f>Across_Assets!$BG$1:$BG$2</c:f>
              <c:strCache>
                <c:ptCount val="2"/>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Across_Assets!$BG$3:$BG$28</c:f>
              <c:numCache>
                <c:formatCode>General</c:formatCode>
                <c:ptCount val="26"/>
                <c:pt idx="0">
                  <c:v>60.891771392836901</c:v>
                </c:pt>
                <c:pt idx="1">
                  <c:v>75.992518616358197</c:v>
                </c:pt>
                <c:pt idx="2">
                  <c:v>70.723101968530102</c:v>
                </c:pt>
                <c:pt idx="3">
                  <c:v>52.5193564282254</c:v>
                </c:pt>
                <c:pt idx="4">
                  <c:v>100</c:v>
                </c:pt>
                <c:pt idx="5">
                  <c:v>97.679474694098701</c:v>
                </c:pt>
                <c:pt idx="6">
                  <c:v>46.373875958414203</c:v>
                </c:pt>
                <c:pt idx="7">
                  <c:v>90.876600347035335</c:v>
                </c:pt>
                <c:pt idx="8">
                  <c:v>90.477993660950773</c:v>
                </c:pt>
                <c:pt idx="9">
                  <c:v>98.980574625011755</c:v>
                </c:pt>
                <c:pt idx="10">
                  <c:v>54.947761636204802</c:v>
                </c:pt>
                <c:pt idx="11">
                  <c:v>62.385192098487501</c:v>
                </c:pt>
                <c:pt idx="12">
                  <c:v>64.026344209199806</c:v>
                </c:pt>
                <c:pt idx="13">
                  <c:v>53.1639903738699</c:v>
                </c:pt>
                <c:pt idx="14">
                  <c:v>37.8125643730368</c:v>
                </c:pt>
                <c:pt idx="15">
                  <c:v>21.359869843551905</c:v>
                </c:pt>
                <c:pt idx="16">
                  <c:v>21.460383874004904</c:v>
                </c:pt>
                <c:pt idx="17">
                  <c:v>24.623971428931199</c:v>
                </c:pt>
                <c:pt idx="18">
                  <c:v>26.817762672240704</c:v>
                </c:pt>
                <c:pt idx="19">
                  <c:v>26.201524326635493</c:v>
                </c:pt>
                <c:pt idx="20">
                  <c:v>11.555506191565598</c:v>
                </c:pt>
                <c:pt idx="21">
                  <c:v>15.682074238319501</c:v>
                </c:pt>
                <c:pt idx="22">
                  <c:v>16.026190768122603</c:v>
                </c:pt>
                <c:pt idx="23">
                  <c:v>6.1307743187421977</c:v>
                </c:pt>
                <c:pt idx="24">
                  <c:v>5.5751440631624973</c:v>
                </c:pt>
                <c:pt idx="25">
                  <c:v>6.4234657865156066</c:v>
                </c:pt>
              </c:numCache>
            </c:numRef>
          </c:val>
          <c:smooth val="0"/>
          <c:extLst>
            <c:ext xmlns:c16="http://schemas.microsoft.com/office/drawing/2014/chart" uri="{C3380CC4-5D6E-409C-BE32-E72D297353CC}">
              <c16:uniqueId val="{00000001-46AE-4A0D-86CC-C9310F6E69D7}"/>
            </c:ext>
          </c:extLst>
        </c:ser>
        <c:ser>
          <c:idx val="2"/>
          <c:order val="2"/>
          <c:tx>
            <c:strRef>
              <c:f>Across_Assets!$BH$1:$BH$2</c:f>
              <c:strCache>
                <c:ptCount val="2"/>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Across_Assets!$BH$3:$BH$28</c:f>
              <c:numCache>
                <c:formatCode>General</c:formatCode>
                <c:ptCount val="26"/>
                <c:pt idx="0">
                  <c:v>26.937059553102799</c:v>
                </c:pt>
                <c:pt idx="1">
                  <c:v>98.937043591759405</c:v>
                </c:pt>
                <c:pt idx="2">
                  <c:v>94.070073993540873</c:v>
                </c:pt>
                <c:pt idx="3">
                  <c:v>74.702304981358793</c:v>
                </c:pt>
                <c:pt idx="4">
                  <c:v>100</c:v>
                </c:pt>
                <c:pt idx="5">
                  <c:v>99.886435850469411</c:v>
                </c:pt>
                <c:pt idx="6">
                  <c:v>63.4752654159144</c:v>
                </c:pt>
                <c:pt idx="7">
                  <c:v>84.591884686190795</c:v>
                </c:pt>
                <c:pt idx="8">
                  <c:v>94.010236862970203</c:v>
                </c:pt>
                <c:pt idx="9">
                  <c:v>100</c:v>
                </c:pt>
                <c:pt idx="10">
                  <c:v>95.778700671011663</c:v>
                </c:pt>
                <c:pt idx="11">
                  <c:v>97.196256141617638</c:v>
                </c:pt>
                <c:pt idx="12">
                  <c:v>100</c:v>
                </c:pt>
                <c:pt idx="13">
                  <c:v>100</c:v>
                </c:pt>
                <c:pt idx="14">
                  <c:v>99.461250912784223</c:v>
                </c:pt>
                <c:pt idx="15">
                  <c:v>99.681675907166152</c:v>
                </c:pt>
                <c:pt idx="16">
                  <c:v>99.053570957553873</c:v>
                </c:pt>
                <c:pt idx="17">
                  <c:v>80.947317229357296</c:v>
                </c:pt>
                <c:pt idx="18">
                  <c:v>55.756192736289698</c:v>
                </c:pt>
                <c:pt idx="19">
                  <c:v>76.087588061762602</c:v>
                </c:pt>
                <c:pt idx="20">
                  <c:v>97.288225175506454</c:v>
                </c:pt>
                <c:pt idx="21">
                  <c:v>85.351084366048994</c:v>
                </c:pt>
                <c:pt idx="22">
                  <c:v>65.639626592475793</c:v>
                </c:pt>
                <c:pt idx="23">
                  <c:v>61.284389993087899</c:v>
                </c:pt>
                <c:pt idx="24">
                  <c:v>52.510481586847398</c:v>
                </c:pt>
                <c:pt idx="25">
                  <c:v>40.572773954538697</c:v>
                </c:pt>
              </c:numCache>
            </c:numRef>
          </c:val>
          <c:smooth val="0"/>
          <c:extLst>
            <c:ext xmlns:c16="http://schemas.microsoft.com/office/drawing/2014/chart" uri="{C3380CC4-5D6E-409C-BE32-E72D297353CC}">
              <c16:uniqueId val="{00000002-46AE-4A0D-86CC-C9310F6E69D7}"/>
            </c:ext>
          </c:extLst>
        </c:ser>
        <c:ser>
          <c:idx val="3"/>
          <c:order val="3"/>
          <c:tx>
            <c:strRef>
              <c:f>Across_Assets!$BI$1:$BI$2</c:f>
              <c:strCache>
                <c:ptCount val="2"/>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Across_Assets!$BI$3:$BI$28</c:f>
              <c:numCache>
                <c:formatCode>General</c:formatCode>
                <c:ptCount val="26"/>
                <c:pt idx="0">
                  <c:v>55.096007792157003</c:v>
                </c:pt>
                <c:pt idx="1">
                  <c:v>95.839155453238888</c:v>
                </c:pt>
                <c:pt idx="2">
                  <c:v>91.069077276421226</c:v>
                </c:pt>
                <c:pt idx="3">
                  <c:v>75.641369998062402</c:v>
                </c:pt>
                <c:pt idx="4">
                  <c:v>100</c:v>
                </c:pt>
                <c:pt idx="5">
                  <c:v>99.922619687773917</c:v>
                </c:pt>
                <c:pt idx="6">
                  <c:v>75.911537954734897</c:v>
                </c:pt>
                <c:pt idx="7">
                  <c:v>91.765901711327558</c:v>
                </c:pt>
                <c:pt idx="8">
                  <c:v>97.150626250061606</c:v>
                </c:pt>
                <c:pt idx="9">
                  <c:v>100</c:v>
                </c:pt>
                <c:pt idx="10">
                  <c:v>96.926319665751052</c:v>
                </c:pt>
                <c:pt idx="11">
                  <c:v>100</c:v>
                </c:pt>
                <c:pt idx="12">
                  <c:v>100</c:v>
                </c:pt>
                <c:pt idx="13">
                  <c:v>97.814155249933791</c:v>
                </c:pt>
                <c:pt idx="14">
                  <c:v>88.377690316659596</c:v>
                </c:pt>
                <c:pt idx="15">
                  <c:v>91.827977744525839</c:v>
                </c:pt>
                <c:pt idx="16">
                  <c:v>98.835327297358972</c:v>
                </c:pt>
                <c:pt idx="17">
                  <c:v>64.660433836474994</c:v>
                </c:pt>
                <c:pt idx="18">
                  <c:v>61.820285040133498</c:v>
                </c:pt>
                <c:pt idx="19">
                  <c:v>50.019663018080102</c:v>
                </c:pt>
                <c:pt idx="20">
                  <c:v>50.727077805802402</c:v>
                </c:pt>
                <c:pt idx="21">
                  <c:v>41.215969794789203</c:v>
                </c:pt>
                <c:pt idx="22">
                  <c:v>36.252555407985703</c:v>
                </c:pt>
                <c:pt idx="23">
                  <c:v>28.611222416343793</c:v>
                </c:pt>
                <c:pt idx="24">
                  <c:v>17.148425824448594</c:v>
                </c:pt>
                <c:pt idx="25">
                  <c:v>33.061960688443193</c:v>
                </c:pt>
              </c:numCache>
            </c:numRef>
          </c:val>
          <c:smooth val="0"/>
          <c:extLst>
            <c:ext xmlns:c16="http://schemas.microsoft.com/office/drawing/2014/chart" uri="{C3380CC4-5D6E-409C-BE32-E72D297353CC}">
              <c16:uniqueId val="{00000003-46AE-4A0D-86CC-C9310F6E69D7}"/>
            </c:ext>
          </c:extLst>
        </c:ser>
        <c:dLbls>
          <c:showLegendKey val="0"/>
          <c:showVal val="0"/>
          <c:showCatName val="0"/>
          <c:showSerName val="0"/>
          <c:showPercent val="0"/>
          <c:showBubbleSize val="0"/>
        </c:dLbls>
        <c:smooth val="0"/>
        <c:axId val="177017600"/>
        <c:axId val="177019136"/>
      </c:lineChart>
      <c:catAx>
        <c:axId val="177017600"/>
        <c:scaling>
          <c:orientation val="minMax"/>
        </c:scaling>
        <c:delete val="0"/>
        <c:axPos val="b"/>
        <c:numFmt formatCode="General" sourceLinked="1"/>
        <c:majorTickMark val="out"/>
        <c:minorTickMark val="none"/>
        <c:tickLblPos val="nextTo"/>
        <c:crossAx val="177019136"/>
        <c:crosses val="autoZero"/>
        <c:auto val="1"/>
        <c:lblAlgn val="ctr"/>
        <c:lblOffset val="100"/>
        <c:noMultiLvlLbl val="0"/>
      </c:catAx>
      <c:valAx>
        <c:axId val="177019136"/>
        <c:scaling>
          <c:orientation val="minMax"/>
          <c:max val="100"/>
        </c:scaling>
        <c:delete val="0"/>
        <c:axPos val="l"/>
        <c:majorGridlines/>
        <c:numFmt formatCode="General" sourceLinked="1"/>
        <c:majorTickMark val="out"/>
        <c:minorTickMark val="none"/>
        <c:tickLblPos val="nextTo"/>
        <c:crossAx val="1770176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Across_Assets!$BJ$1:$BJ$2</c:f>
              <c:strCache>
                <c:ptCount val="2"/>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Across_Assets!$BJ$3:$BJ$28</c:f>
              <c:numCache>
                <c:formatCode>General</c:formatCode>
                <c:ptCount val="26"/>
                <c:pt idx="2">
                  <c:v>87.920014204165895</c:v>
                </c:pt>
                <c:pt idx="3">
                  <c:v>89.143323526827402</c:v>
                </c:pt>
                <c:pt idx="4">
                  <c:v>99.688015475802644</c:v>
                </c:pt>
                <c:pt idx="5">
                  <c:v>100</c:v>
                </c:pt>
                <c:pt idx="6">
                  <c:v>78.747991034093644</c:v>
                </c:pt>
                <c:pt idx="7">
                  <c:v>97.81245802558459</c:v>
                </c:pt>
                <c:pt idx="8">
                  <c:v>97.927721436589167</c:v>
                </c:pt>
                <c:pt idx="9">
                  <c:v>99.692727810964172</c:v>
                </c:pt>
                <c:pt idx="10">
                  <c:v>79.027820449896112</c:v>
                </c:pt>
                <c:pt idx="11">
                  <c:v>84.991484821323922</c:v>
                </c:pt>
                <c:pt idx="12">
                  <c:v>90.432634785067592</c:v>
                </c:pt>
                <c:pt idx="13">
                  <c:v>91.719754202873801</c:v>
                </c:pt>
                <c:pt idx="14">
                  <c:v>88.832829780430245</c:v>
                </c:pt>
                <c:pt idx="15">
                  <c:v>92.394956971027284</c:v>
                </c:pt>
                <c:pt idx="16">
                  <c:v>98.763793591876109</c:v>
                </c:pt>
                <c:pt idx="17">
                  <c:v>74.73118938089867</c:v>
                </c:pt>
                <c:pt idx="18">
                  <c:v>71.442003623558534</c:v>
                </c:pt>
                <c:pt idx="19">
                  <c:v>92.248744356539973</c:v>
                </c:pt>
                <c:pt idx="20">
                  <c:v>56.832636756637072</c:v>
                </c:pt>
                <c:pt idx="21">
                  <c:v>45.176795220782104</c:v>
                </c:pt>
                <c:pt idx="22">
                  <c:v>46.105817655927972</c:v>
                </c:pt>
                <c:pt idx="23">
                  <c:v>50.843620797717996</c:v>
                </c:pt>
                <c:pt idx="24">
                  <c:v>47.797227499547198</c:v>
                </c:pt>
                <c:pt idx="25">
                  <c:v>53.485446738168967</c:v>
                </c:pt>
              </c:numCache>
            </c:numRef>
          </c:val>
          <c:smooth val="0"/>
          <c:extLst>
            <c:ext xmlns:c16="http://schemas.microsoft.com/office/drawing/2014/chart" uri="{C3380CC4-5D6E-409C-BE32-E72D297353CC}">
              <c16:uniqueId val="{00000000-F02A-43FB-82B9-9106406FCB10}"/>
            </c:ext>
          </c:extLst>
        </c:ser>
        <c:ser>
          <c:idx val="1"/>
          <c:order val="1"/>
          <c:tx>
            <c:strRef>
              <c:f>Across_Assets!$BK$1:$BK$2</c:f>
              <c:strCache>
                <c:ptCount val="2"/>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Across_Assets!$BK$3:$BK$28</c:f>
              <c:numCache>
                <c:formatCode>General</c:formatCode>
                <c:ptCount val="26"/>
                <c:pt idx="2">
                  <c:v>87.920014204165895</c:v>
                </c:pt>
                <c:pt idx="3">
                  <c:v>87.543919593723501</c:v>
                </c:pt>
                <c:pt idx="4">
                  <c:v>99.406232875410666</c:v>
                </c:pt>
                <c:pt idx="5">
                  <c:v>100</c:v>
                </c:pt>
                <c:pt idx="6">
                  <c:v>75.293411382847808</c:v>
                </c:pt>
                <c:pt idx="7">
                  <c:v>98.304765538230839</c:v>
                </c:pt>
                <c:pt idx="8">
                  <c:v>96.765541407448296</c:v>
                </c:pt>
                <c:pt idx="9">
                  <c:v>100</c:v>
                </c:pt>
                <c:pt idx="10">
                  <c:v>60.1143862546215</c:v>
                </c:pt>
                <c:pt idx="11">
                  <c:v>75.559230682582395</c:v>
                </c:pt>
                <c:pt idx="12">
                  <c:v>86.255339472914599</c:v>
                </c:pt>
                <c:pt idx="13">
                  <c:v>85.7273394232339</c:v>
                </c:pt>
                <c:pt idx="14">
                  <c:v>82.2762555417725</c:v>
                </c:pt>
                <c:pt idx="15">
                  <c:v>86.723992818869206</c:v>
                </c:pt>
                <c:pt idx="16">
                  <c:v>96.570569409342795</c:v>
                </c:pt>
                <c:pt idx="17">
                  <c:v>68.490651358247902</c:v>
                </c:pt>
                <c:pt idx="18">
                  <c:v>62.442694650301398</c:v>
                </c:pt>
                <c:pt idx="19">
                  <c:v>90.747553664740806</c:v>
                </c:pt>
                <c:pt idx="20">
                  <c:v>55.365467719028203</c:v>
                </c:pt>
                <c:pt idx="21">
                  <c:v>39.924964206825997</c:v>
                </c:pt>
                <c:pt idx="22">
                  <c:v>39.519937279542901</c:v>
                </c:pt>
                <c:pt idx="23">
                  <c:v>44.725556900699502</c:v>
                </c:pt>
                <c:pt idx="24">
                  <c:v>45.95384990993</c:v>
                </c:pt>
                <c:pt idx="25">
                  <c:v>52.281012802758198</c:v>
                </c:pt>
              </c:numCache>
            </c:numRef>
          </c:val>
          <c:smooth val="0"/>
          <c:extLst>
            <c:ext xmlns:c16="http://schemas.microsoft.com/office/drawing/2014/chart" uri="{C3380CC4-5D6E-409C-BE32-E72D297353CC}">
              <c16:uniqueId val="{00000001-F02A-43FB-82B9-9106406FCB10}"/>
            </c:ext>
          </c:extLst>
        </c:ser>
        <c:ser>
          <c:idx val="2"/>
          <c:order val="2"/>
          <c:tx>
            <c:strRef>
              <c:f>Across_Assets!$BL$1:$BL$2</c:f>
              <c:strCache>
                <c:ptCount val="2"/>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Across_Assets!$BL$3:$BL$28</c:f>
              <c:numCache>
                <c:formatCode>General</c:formatCode>
                <c:ptCount val="26"/>
                <c:pt idx="3">
                  <c:v>90.742727459931302</c:v>
                </c:pt>
                <c:pt idx="4">
                  <c:v>99.969798076194635</c:v>
                </c:pt>
                <c:pt idx="5">
                  <c:v>100</c:v>
                </c:pt>
                <c:pt idx="6">
                  <c:v>82.202570685339495</c:v>
                </c:pt>
                <c:pt idx="7">
                  <c:v>97.320150512938355</c:v>
                </c:pt>
                <c:pt idx="8">
                  <c:v>99.089901465730037</c:v>
                </c:pt>
                <c:pt idx="9">
                  <c:v>99.385455621928344</c:v>
                </c:pt>
                <c:pt idx="10">
                  <c:v>97.941254645170716</c:v>
                </c:pt>
                <c:pt idx="11">
                  <c:v>94.423738960065464</c:v>
                </c:pt>
                <c:pt idx="12">
                  <c:v>94.609930097220584</c:v>
                </c:pt>
                <c:pt idx="13">
                  <c:v>97.712168982513703</c:v>
                </c:pt>
                <c:pt idx="14">
                  <c:v>95.389404019088005</c:v>
                </c:pt>
                <c:pt idx="15">
                  <c:v>98.065921123185376</c:v>
                </c:pt>
                <c:pt idx="16">
                  <c:v>100</c:v>
                </c:pt>
                <c:pt idx="17">
                  <c:v>72.217639877615298</c:v>
                </c:pt>
                <c:pt idx="18">
                  <c:v>61.910687753956999</c:v>
                </c:pt>
                <c:pt idx="19">
                  <c:v>90.94004147045365</c:v>
                </c:pt>
                <c:pt idx="20">
                  <c:v>51.918316916106299</c:v>
                </c:pt>
                <c:pt idx="21">
                  <c:v>44.861808750705002</c:v>
                </c:pt>
                <c:pt idx="22">
                  <c:v>41.440488795436899</c:v>
                </c:pt>
                <c:pt idx="23">
                  <c:v>45.759886781438098</c:v>
                </c:pt>
                <c:pt idx="24">
                  <c:v>43.212706498154098</c:v>
                </c:pt>
                <c:pt idx="25">
                  <c:v>48.100197732213203</c:v>
                </c:pt>
              </c:numCache>
            </c:numRef>
          </c:val>
          <c:smooth val="0"/>
          <c:extLst>
            <c:ext xmlns:c16="http://schemas.microsoft.com/office/drawing/2014/chart" uri="{C3380CC4-5D6E-409C-BE32-E72D297353CC}">
              <c16:uniqueId val="{00000002-F02A-43FB-82B9-9106406FCB10}"/>
            </c:ext>
          </c:extLst>
        </c:ser>
        <c:ser>
          <c:idx val="3"/>
          <c:order val="3"/>
          <c:tx>
            <c:strRef>
              <c:f>Across_Assets!$BM$1:$BM$2</c:f>
              <c:strCache>
                <c:ptCount val="2"/>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Across_Assets!$BM$3:$BM$28</c:f>
              <c:numCache>
                <c:formatCode>General</c:formatCode>
                <c:ptCount val="26"/>
                <c:pt idx="16">
                  <c:v>99.720811366285574</c:v>
                </c:pt>
                <c:pt idx="17">
                  <c:v>83.485276906832809</c:v>
                </c:pt>
                <c:pt idx="18">
                  <c:v>89.972628466417206</c:v>
                </c:pt>
                <c:pt idx="19">
                  <c:v>95.058637934425477</c:v>
                </c:pt>
                <c:pt idx="20">
                  <c:v>63.2141256347767</c:v>
                </c:pt>
                <c:pt idx="21">
                  <c:v>50.743612704815298</c:v>
                </c:pt>
                <c:pt idx="22">
                  <c:v>57.3570268928041</c:v>
                </c:pt>
                <c:pt idx="23">
                  <c:v>62.045418711016403</c:v>
                </c:pt>
                <c:pt idx="24">
                  <c:v>54.225126090557502</c:v>
                </c:pt>
                <c:pt idx="25">
                  <c:v>60.0751296795355</c:v>
                </c:pt>
              </c:numCache>
            </c:numRef>
          </c:val>
          <c:smooth val="0"/>
          <c:extLst>
            <c:ext xmlns:c16="http://schemas.microsoft.com/office/drawing/2014/chart" uri="{C3380CC4-5D6E-409C-BE32-E72D297353CC}">
              <c16:uniqueId val="{00000003-F02A-43FB-82B9-9106406FCB10}"/>
            </c:ext>
          </c:extLst>
        </c:ser>
        <c:dLbls>
          <c:showLegendKey val="0"/>
          <c:showVal val="0"/>
          <c:showCatName val="0"/>
          <c:showSerName val="0"/>
          <c:showPercent val="0"/>
          <c:showBubbleSize val="0"/>
        </c:dLbls>
        <c:smooth val="0"/>
        <c:axId val="177060096"/>
        <c:axId val="177065984"/>
      </c:lineChart>
      <c:catAx>
        <c:axId val="177060096"/>
        <c:scaling>
          <c:orientation val="minMax"/>
        </c:scaling>
        <c:delete val="0"/>
        <c:axPos val="b"/>
        <c:numFmt formatCode="General" sourceLinked="1"/>
        <c:majorTickMark val="out"/>
        <c:minorTickMark val="none"/>
        <c:tickLblPos val="nextTo"/>
        <c:crossAx val="177065984"/>
        <c:crosses val="autoZero"/>
        <c:auto val="1"/>
        <c:lblAlgn val="ctr"/>
        <c:lblOffset val="100"/>
        <c:noMultiLvlLbl val="0"/>
      </c:catAx>
      <c:valAx>
        <c:axId val="177065984"/>
        <c:scaling>
          <c:orientation val="minMax"/>
        </c:scaling>
        <c:delete val="0"/>
        <c:axPos val="l"/>
        <c:majorGridlines/>
        <c:numFmt formatCode="General" sourceLinked="1"/>
        <c:majorTickMark val="out"/>
        <c:minorTickMark val="none"/>
        <c:tickLblPos val="nextTo"/>
        <c:crossAx val="1770600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Across_Assets!$BN$1:$BN$2</c:f>
              <c:strCache>
                <c:ptCount val="2"/>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Across_Assets!$BN$3:$BN$28</c:f>
              <c:numCache>
                <c:formatCode>General</c:formatCode>
                <c:ptCount val="26"/>
                <c:pt idx="0">
                  <c:v>92.58305079976418</c:v>
                </c:pt>
                <c:pt idx="1">
                  <c:v>84.392733982915502</c:v>
                </c:pt>
                <c:pt idx="2">
                  <c:v>90.865468247022903</c:v>
                </c:pt>
                <c:pt idx="3">
                  <c:v>76.849020933995206</c:v>
                </c:pt>
                <c:pt idx="4">
                  <c:v>98.801070278589194</c:v>
                </c:pt>
                <c:pt idx="5">
                  <c:v>98.884546437190167</c:v>
                </c:pt>
                <c:pt idx="6">
                  <c:v>79.66817891314075</c:v>
                </c:pt>
                <c:pt idx="7">
                  <c:v>98.442637154281456</c:v>
                </c:pt>
                <c:pt idx="8">
                  <c:v>100</c:v>
                </c:pt>
                <c:pt idx="9">
                  <c:v>98.380408089477015</c:v>
                </c:pt>
                <c:pt idx="10">
                  <c:v>73.8696927507617</c:v>
                </c:pt>
                <c:pt idx="11">
                  <c:v>84.00373111720144</c:v>
                </c:pt>
                <c:pt idx="12">
                  <c:v>89.005301234962531</c:v>
                </c:pt>
                <c:pt idx="13">
                  <c:v>83.763001229745285</c:v>
                </c:pt>
                <c:pt idx="14">
                  <c:v>91.697095315712659</c:v>
                </c:pt>
                <c:pt idx="15">
                  <c:v>96.939651560617833</c:v>
                </c:pt>
                <c:pt idx="16">
                  <c:v>97.168841369657386</c:v>
                </c:pt>
                <c:pt idx="17">
                  <c:v>86.040029911689899</c:v>
                </c:pt>
                <c:pt idx="18">
                  <c:v>62.586019825037226</c:v>
                </c:pt>
                <c:pt idx="19">
                  <c:v>65.526436244973596</c:v>
                </c:pt>
                <c:pt idx="20">
                  <c:v>50.192684259948969</c:v>
                </c:pt>
                <c:pt idx="21">
                  <c:v>48.881010660416244</c:v>
                </c:pt>
                <c:pt idx="22">
                  <c:v>48.896176547926238</c:v>
                </c:pt>
                <c:pt idx="23">
                  <c:v>47.77554099618056</c:v>
                </c:pt>
                <c:pt idx="24">
                  <c:v>43.70862886887204</c:v>
                </c:pt>
                <c:pt idx="25">
                  <c:v>49.996966513269861</c:v>
                </c:pt>
              </c:numCache>
            </c:numRef>
          </c:val>
          <c:smooth val="0"/>
          <c:extLst>
            <c:ext xmlns:c16="http://schemas.microsoft.com/office/drawing/2014/chart" uri="{C3380CC4-5D6E-409C-BE32-E72D297353CC}">
              <c16:uniqueId val="{00000000-AFED-454D-9FA4-44788C868A90}"/>
            </c:ext>
          </c:extLst>
        </c:ser>
        <c:ser>
          <c:idx val="1"/>
          <c:order val="1"/>
          <c:tx>
            <c:strRef>
              <c:f>Across_Assets!$BO$1:$BO$2</c:f>
              <c:strCache>
                <c:ptCount val="2"/>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Across_Assets!$BO$3:$BO$28</c:f>
              <c:numCache>
                <c:formatCode>General</c:formatCode>
                <c:ptCount val="26"/>
                <c:pt idx="0">
                  <c:v>92.58305079976418</c:v>
                </c:pt>
                <c:pt idx="1">
                  <c:v>84.392733982915502</c:v>
                </c:pt>
                <c:pt idx="2">
                  <c:v>90.865468247022903</c:v>
                </c:pt>
                <c:pt idx="3">
                  <c:v>76.849020933995206</c:v>
                </c:pt>
                <c:pt idx="4">
                  <c:v>97.602140557178387</c:v>
                </c:pt>
                <c:pt idx="5">
                  <c:v>97.769092874380334</c:v>
                </c:pt>
                <c:pt idx="6">
                  <c:v>70.817017312553403</c:v>
                </c:pt>
                <c:pt idx="7">
                  <c:v>96.942766826062268</c:v>
                </c:pt>
                <c:pt idx="8">
                  <c:v>100</c:v>
                </c:pt>
                <c:pt idx="9">
                  <c:v>96.760816178954016</c:v>
                </c:pt>
                <c:pt idx="10">
                  <c:v>47.739385501523401</c:v>
                </c:pt>
                <c:pt idx="11">
                  <c:v>68.126116624819801</c:v>
                </c:pt>
                <c:pt idx="12">
                  <c:v>79.845490479160205</c:v>
                </c:pt>
                <c:pt idx="13">
                  <c:v>58.766537048894598</c:v>
                </c:pt>
                <c:pt idx="14">
                  <c:v>75.091285947138005</c:v>
                </c:pt>
                <c:pt idx="15">
                  <c:v>91.049245430911441</c:v>
                </c:pt>
                <c:pt idx="16">
                  <c:v>91.506524108972172</c:v>
                </c:pt>
                <c:pt idx="17">
                  <c:v>73.480025613472009</c:v>
                </c:pt>
                <c:pt idx="18">
                  <c:v>48.372704510228203</c:v>
                </c:pt>
                <c:pt idx="19">
                  <c:v>44.710696751314003</c:v>
                </c:pt>
                <c:pt idx="20">
                  <c:v>27.445593230357204</c:v>
                </c:pt>
                <c:pt idx="21">
                  <c:v>31.375759421369807</c:v>
                </c:pt>
                <c:pt idx="22">
                  <c:v>32.056757092648596</c:v>
                </c:pt>
                <c:pt idx="23">
                  <c:v>32.473270262882494</c:v>
                </c:pt>
                <c:pt idx="24">
                  <c:v>29.789108695978996</c:v>
                </c:pt>
                <c:pt idx="25">
                  <c:v>38.002436364234597</c:v>
                </c:pt>
              </c:numCache>
            </c:numRef>
          </c:val>
          <c:smooth val="0"/>
          <c:extLst>
            <c:ext xmlns:c16="http://schemas.microsoft.com/office/drawing/2014/chart" uri="{C3380CC4-5D6E-409C-BE32-E72D297353CC}">
              <c16:uniqueId val="{00000001-AFED-454D-9FA4-44788C868A90}"/>
            </c:ext>
          </c:extLst>
        </c:ser>
        <c:ser>
          <c:idx val="2"/>
          <c:order val="2"/>
          <c:tx>
            <c:strRef>
              <c:f>Across_Assets!$BP$1:$BP$2</c:f>
              <c:strCache>
                <c:ptCount val="2"/>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Across_Assets!$BP$3:$BP$28</c:f>
              <c:numCache>
                <c:formatCode>General</c:formatCode>
                <c:ptCount val="26"/>
                <c:pt idx="13">
                  <c:v>94.488313687950409</c:v>
                </c:pt>
                <c:pt idx="14">
                  <c:v>100</c:v>
                </c:pt>
                <c:pt idx="15">
                  <c:v>99.769709250942014</c:v>
                </c:pt>
                <c:pt idx="16">
                  <c:v>100</c:v>
                </c:pt>
                <c:pt idx="17">
                  <c:v>90.50070688089292</c:v>
                </c:pt>
                <c:pt idx="18">
                  <c:v>49.834170880836901</c:v>
                </c:pt>
                <c:pt idx="19">
                  <c:v>69.315176908815005</c:v>
                </c:pt>
                <c:pt idx="20">
                  <c:v>44.383430925490401</c:v>
                </c:pt>
                <c:pt idx="21">
                  <c:v>53.1505790408821</c:v>
                </c:pt>
                <c:pt idx="22">
                  <c:v>48.322033545841698</c:v>
                </c:pt>
                <c:pt idx="23">
                  <c:v>45.667290891795297</c:v>
                </c:pt>
                <c:pt idx="24">
                  <c:v>43.799228017045202</c:v>
                </c:pt>
                <c:pt idx="25">
                  <c:v>45.5208155958926</c:v>
                </c:pt>
              </c:numCache>
            </c:numRef>
          </c:val>
          <c:smooth val="0"/>
          <c:extLst>
            <c:ext xmlns:c16="http://schemas.microsoft.com/office/drawing/2014/chart" uri="{C3380CC4-5D6E-409C-BE32-E72D297353CC}">
              <c16:uniqueId val="{00000002-AFED-454D-9FA4-44788C868A90}"/>
            </c:ext>
          </c:extLst>
        </c:ser>
        <c:ser>
          <c:idx val="3"/>
          <c:order val="3"/>
          <c:tx>
            <c:strRef>
              <c:f>Across_Assets!$BQ$1:$BQ$2</c:f>
              <c:strCache>
                <c:ptCount val="2"/>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Across_Assets!$BQ$3:$BQ$28</c:f>
              <c:numCache>
                <c:formatCode>General</c:formatCode>
                <c:ptCount val="26"/>
                <c:pt idx="4">
                  <c:v>100</c:v>
                </c:pt>
                <c:pt idx="5">
                  <c:v>100</c:v>
                </c:pt>
                <c:pt idx="6">
                  <c:v>88.519340513728096</c:v>
                </c:pt>
                <c:pt idx="7">
                  <c:v>99.942507482500645</c:v>
                </c:pt>
                <c:pt idx="8">
                  <c:v>100</c:v>
                </c:pt>
                <c:pt idx="9">
                  <c:v>100</c:v>
                </c:pt>
                <c:pt idx="10">
                  <c:v>100</c:v>
                </c:pt>
                <c:pt idx="11">
                  <c:v>99.881345609583079</c:v>
                </c:pt>
                <c:pt idx="12">
                  <c:v>98.165111990764871</c:v>
                </c:pt>
                <c:pt idx="13">
                  <c:v>98.034152952390869</c:v>
                </c:pt>
                <c:pt idx="14">
                  <c:v>100</c:v>
                </c:pt>
                <c:pt idx="15">
                  <c:v>100</c:v>
                </c:pt>
                <c:pt idx="16">
                  <c:v>100</c:v>
                </c:pt>
                <c:pt idx="17">
                  <c:v>94.139357240704797</c:v>
                </c:pt>
                <c:pt idx="18">
                  <c:v>89.551184084046596</c:v>
                </c:pt>
                <c:pt idx="19">
                  <c:v>82.553435074791793</c:v>
                </c:pt>
                <c:pt idx="20">
                  <c:v>78.749028623999294</c:v>
                </c:pt>
                <c:pt idx="21">
                  <c:v>62.116693518996797</c:v>
                </c:pt>
                <c:pt idx="22">
                  <c:v>66.309739005288407</c:v>
                </c:pt>
                <c:pt idx="23">
                  <c:v>65.186061833863903</c:v>
                </c:pt>
                <c:pt idx="24">
                  <c:v>57.537549893591901</c:v>
                </c:pt>
                <c:pt idx="25">
                  <c:v>66.467647579682392</c:v>
                </c:pt>
              </c:numCache>
            </c:numRef>
          </c:val>
          <c:smooth val="0"/>
          <c:extLst>
            <c:ext xmlns:c16="http://schemas.microsoft.com/office/drawing/2014/chart" uri="{C3380CC4-5D6E-409C-BE32-E72D297353CC}">
              <c16:uniqueId val="{00000003-AFED-454D-9FA4-44788C868A90}"/>
            </c:ext>
          </c:extLst>
        </c:ser>
        <c:dLbls>
          <c:showLegendKey val="0"/>
          <c:showVal val="0"/>
          <c:showCatName val="0"/>
          <c:showSerName val="0"/>
          <c:showPercent val="0"/>
          <c:showBubbleSize val="0"/>
        </c:dLbls>
        <c:smooth val="0"/>
        <c:axId val="177114496"/>
        <c:axId val="177120384"/>
      </c:lineChart>
      <c:catAx>
        <c:axId val="177114496"/>
        <c:scaling>
          <c:orientation val="minMax"/>
        </c:scaling>
        <c:delete val="0"/>
        <c:axPos val="b"/>
        <c:numFmt formatCode="General" sourceLinked="1"/>
        <c:majorTickMark val="out"/>
        <c:minorTickMark val="none"/>
        <c:tickLblPos val="nextTo"/>
        <c:crossAx val="177120384"/>
        <c:crosses val="autoZero"/>
        <c:auto val="1"/>
        <c:lblAlgn val="ctr"/>
        <c:lblOffset val="100"/>
        <c:noMultiLvlLbl val="0"/>
      </c:catAx>
      <c:valAx>
        <c:axId val="177120384"/>
        <c:scaling>
          <c:orientation val="minMax"/>
        </c:scaling>
        <c:delete val="0"/>
        <c:axPos val="l"/>
        <c:majorGridlines/>
        <c:numFmt formatCode="General" sourceLinked="1"/>
        <c:majorTickMark val="out"/>
        <c:minorTickMark val="none"/>
        <c:tickLblPos val="nextTo"/>
        <c:crossAx val="1771144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Across_Assets!$BR$1:$BR$2</c:f>
              <c:strCache>
                <c:ptCount val="2"/>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Across_Assets!$BR$3:$BR$28</c:f>
              <c:numCache>
                <c:formatCode>General</c:formatCode>
                <c:ptCount val="26"/>
                <c:pt idx="0">
                  <c:v>81.933528496381498</c:v>
                </c:pt>
                <c:pt idx="1">
                  <c:v>81.810796672358848</c:v>
                </c:pt>
                <c:pt idx="2">
                  <c:v>94.413275926737882</c:v>
                </c:pt>
                <c:pt idx="3">
                  <c:v>78.543222075331002</c:v>
                </c:pt>
                <c:pt idx="4">
                  <c:v>99.897924485897718</c:v>
                </c:pt>
                <c:pt idx="5">
                  <c:v>99.604360715187013</c:v>
                </c:pt>
                <c:pt idx="6">
                  <c:v>68.841205786599332</c:v>
                </c:pt>
                <c:pt idx="7">
                  <c:v>93.790750128092895</c:v>
                </c:pt>
                <c:pt idx="8">
                  <c:v>91.976262301534589</c:v>
                </c:pt>
                <c:pt idx="9">
                  <c:v>97.185192983048069</c:v>
                </c:pt>
                <c:pt idx="10">
                  <c:v>84.402504125957435</c:v>
                </c:pt>
                <c:pt idx="11">
                  <c:v>84.041475908629408</c:v>
                </c:pt>
                <c:pt idx="12">
                  <c:v>84.512607747437343</c:v>
                </c:pt>
                <c:pt idx="13">
                  <c:v>84.339763988713358</c:v>
                </c:pt>
                <c:pt idx="14">
                  <c:v>74.717608862141958</c:v>
                </c:pt>
                <c:pt idx="15">
                  <c:v>68.763811857057206</c:v>
                </c:pt>
                <c:pt idx="16">
                  <c:v>70.958782869320501</c:v>
                </c:pt>
                <c:pt idx="17">
                  <c:v>61.660075779473402</c:v>
                </c:pt>
                <c:pt idx="18">
                  <c:v>54.4312999302118</c:v>
                </c:pt>
                <c:pt idx="19">
                  <c:v>55.566166378387436</c:v>
                </c:pt>
                <c:pt idx="20">
                  <c:v>54.804641777570986</c:v>
                </c:pt>
                <c:pt idx="21">
                  <c:v>49.066846467504895</c:v>
                </c:pt>
                <c:pt idx="22">
                  <c:v>43.52093307439236</c:v>
                </c:pt>
                <c:pt idx="23">
                  <c:v>38.566877391998332</c:v>
                </c:pt>
                <c:pt idx="24">
                  <c:v>36.617568379323934</c:v>
                </c:pt>
                <c:pt idx="25">
                  <c:v>40.044596066488168</c:v>
                </c:pt>
              </c:numCache>
            </c:numRef>
          </c:val>
          <c:smooth val="0"/>
          <c:extLst>
            <c:ext xmlns:c16="http://schemas.microsoft.com/office/drawing/2014/chart" uri="{C3380CC4-5D6E-409C-BE32-E72D297353CC}">
              <c16:uniqueId val="{00000000-8CF0-41FA-A51B-92A84D3B2B52}"/>
            </c:ext>
          </c:extLst>
        </c:ser>
        <c:ser>
          <c:idx val="1"/>
          <c:order val="1"/>
          <c:tx>
            <c:strRef>
              <c:f>Across_Assets!$BS$1:$BS$2</c:f>
              <c:strCache>
                <c:ptCount val="2"/>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Across_Assets!$BS$3:$BS$28</c:f>
              <c:numCache>
                <c:formatCode>General</c:formatCode>
                <c:ptCount val="26"/>
                <c:pt idx="0">
                  <c:v>84.265947041303008</c:v>
                </c:pt>
                <c:pt idx="1">
                  <c:v>68.384109608173105</c:v>
                </c:pt>
                <c:pt idx="2">
                  <c:v>89.252365718770804</c:v>
                </c:pt>
                <c:pt idx="3">
                  <c:v>70.6485530983649</c:v>
                </c:pt>
                <c:pt idx="4">
                  <c:v>100</c:v>
                </c:pt>
                <c:pt idx="5">
                  <c:v>98.81308214556104</c:v>
                </c:pt>
                <c:pt idx="6">
                  <c:v>65.183014036974001</c:v>
                </c:pt>
                <c:pt idx="7">
                  <c:v>94.145698036135613</c:v>
                </c:pt>
                <c:pt idx="8">
                  <c:v>89.151782450395203</c:v>
                </c:pt>
                <c:pt idx="9">
                  <c:v>92.901027420427184</c:v>
                </c:pt>
                <c:pt idx="10">
                  <c:v>67.23087291855299</c:v>
                </c:pt>
                <c:pt idx="11">
                  <c:v>60.243094041875501</c:v>
                </c:pt>
                <c:pt idx="12">
                  <c:v>60.063621998862999</c:v>
                </c:pt>
                <c:pt idx="13">
                  <c:v>54.4526419304961</c:v>
                </c:pt>
                <c:pt idx="14">
                  <c:v>42.105197158545799</c:v>
                </c:pt>
                <c:pt idx="15">
                  <c:v>35.645050197279403</c:v>
                </c:pt>
                <c:pt idx="16">
                  <c:v>34.257141130599805</c:v>
                </c:pt>
                <c:pt idx="17">
                  <c:v>34.268212211204997</c:v>
                </c:pt>
                <c:pt idx="18">
                  <c:v>39.275761298188897</c:v>
                </c:pt>
                <c:pt idx="19">
                  <c:v>24.9414966604824</c:v>
                </c:pt>
                <c:pt idx="20">
                  <c:v>18.785769266685705</c:v>
                </c:pt>
                <c:pt idx="21">
                  <c:v>18.897022282759096</c:v>
                </c:pt>
                <c:pt idx="22">
                  <c:v>21.461429531818595</c:v>
                </c:pt>
                <c:pt idx="23">
                  <c:v>12.135280644897506</c:v>
                </c:pt>
                <c:pt idx="24">
                  <c:v>11.350537448599496</c:v>
                </c:pt>
                <c:pt idx="25">
                  <c:v>15.956633089253401</c:v>
                </c:pt>
              </c:numCache>
            </c:numRef>
          </c:val>
          <c:smooth val="0"/>
          <c:extLst>
            <c:ext xmlns:c16="http://schemas.microsoft.com/office/drawing/2014/chart" uri="{C3380CC4-5D6E-409C-BE32-E72D297353CC}">
              <c16:uniqueId val="{00000001-8CF0-41FA-A51B-92A84D3B2B52}"/>
            </c:ext>
          </c:extLst>
        </c:ser>
        <c:ser>
          <c:idx val="2"/>
          <c:order val="2"/>
          <c:tx>
            <c:strRef>
              <c:f>Across_Assets!$BT$1:$BT$2</c:f>
              <c:strCache>
                <c:ptCount val="2"/>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Across_Assets!$BT$3:$BT$28</c:f>
              <c:numCache>
                <c:formatCode>General</c:formatCode>
                <c:ptCount val="26"/>
                <c:pt idx="0">
                  <c:v>73.461765714859496</c:v>
                </c:pt>
                <c:pt idx="1">
                  <c:v>98.007949736408264</c:v>
                </c:pt>
                <c:pt idx="2">
                  <c:v>97.247573330178284</c:v>
                </c:pt>
                <c:pt idx="3">
                  <c:v>80.136865764921595</c:v>
                </c:pt>
                <c:pt idx="4">
                  <c:v>100</c:v>
                </c:pt>
                <c:pt idx="5">
                  <c:v>100</c:v>
                </c:pt>
                <c:pt idx="6">
                  <c:v>63.636299925889297</c:v>
                </c:pt>
                <c:pt idx="7">
                  <c:v>92.027119058100197</c:v>
                </c:pt>
                <c:pt idx="8">
                  <c:v>92.519005435056457</c:v>
                </c:pt>
                <c:pt idx="9">
                  <c:v>98.812453936001575</c:v>
                </c:pt>
                <c:pt idx="10">
                  <c:v>98.763795119942131</c:v>
                </c:pt>
                <c:pt idx="11">
                  <c:v>94.405930856015871</c:v>
                </c:pt>
                <c:pt idx="12">
                  <c:v>100</c:v>
                </c:pt>
                <c:pt idx="13">
                  <c:v>100</c:v>
                </c:pt>
                <c:pt idx="14">
                  <c:v>100</c:v>
                </c:pt>
                <c:pt idx="15">
                  <c:v>95.164478615543345</c:v>
                </c:pt>
                <c:pt idx="16">
                  <c:v>99.027742036281907</c:v>
                </c:pt>
                <c:pt idx="17">
                  <c:v>84.098110043650493</c:v>
                </c:pt>
                <c:pt idx="18">
                  <c:v>61.671588688585402</c:v>
                </c:pt>
                <c:pt idx="19">
                  <c:v>81.317187501250402</c:v>
                </c:pt>
                <c:pt idx="20">
                  <c:v>92.307197913899643</c:v>
                </c:pt>
                <c:pt idx="21">
                  <c:v>77.970641066539699</c:v>
                </c:pt>
                <c:pt idx="22">
                  <c:v>71.302340000828096</c:v>
                </c:pt>
                <c:pt idx="23">
                  <c:v>73.829984680336793</c:v>
                </c:pt>
                <c:pt idx="24">
                  <c:v>74.718887212357203</c:v>
                </c:pt>
                <c:pt idx="25">
                  <c:v>69.623812468938809</c:v>
                </c:pt>
              </c:numCache>
            </c:numRef>
          </c:val>
          <c:smooth val="0"/>
          <c:extLst>
            <c:ext xmlns:c16="http://schemas.microsoft.com/office/drawing/2014/chart" uri="{C3380CC4-5D6E-409C-BE32-E72D297353CC}">
              <c16:uniqueId val="{00000002-8CF0-41FA-A51B-92A84D3B2B52}"/>
            </c:ext>
          </c:extLst>
        </c:ser>
        <c:ser>
          <c:idx val="3"/>
          <c:order val="3"/>
          <c:tx>
            <c:strRef>
              <c:f>Across_Assets!$BU$1:$BU$2</c:f>
              <c:strCache>
                <c:ptCount val="2"/>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Across_Assets!$BU$3:$BU$28</c:f>
              <c:numCache>
                <c:formatCode>General</c:formatCode>
                <c:ptCount val="26"/>
                <c:pt idx="0">
                  <c:v>88.072872732982006</c:v>
                </c:pt>
                <c:pt idx="1">
                  <c:v>79.040330672495202</c:v>
                </c:pt>
                <c:pt idx="2">
                  <c:v>96.739888731264571</c:v>
                </c:pt>
                <c:pt idx="3">
                  <c:v>84.844247362706497</c:v>
                </c:pt>
                <c:pt idx="4">
                  <c:v>99.693773457693197</c:v>
                </c:pt>
                <c:pt idx="5">
                  <c:v>100</c:v>
                </c:pt>
                <c:pt idx="6">
                  <c:v>77.704303396934705</c:v>
                </c:pt>
                <c:pt idx="7">
                  <c:v>95.199433290042847</c:v>
                </c:pt>
                <c:pt idx="8">
                  <c:v>94.257999019152123</c:v>
                </c:pt>
                <c:pt idx="9">
                  <c:v>99.842097592715476</c:v>
                </c:pt>
                <c:pt idx="10">
                  <c:v>87.212844339377199</c:v>
                </c:pt>
                <c:pt idx="11">
                  <c:v>97.475402827996859</c:v>
                </c:pt>
                <c:pt idx="12">
                  <c:v>93.474201243449031</c:v>
                </c:pt>
                <c:pt idx="13">
                  <c:v>98.566650035643974</c:v>
                </c:pt>
                <c:pt idx="14">
                  <c:v>82.047629427880096</c:v>
                </c:pt>
                <c:pt idx="15">
                  <c:v>75.481906758348899</c:v>
                </c:pt>
                <c:pt idx="16">
                  <c:v>79.591465441079805</c:v>
                </c:pt>
                <c:pt idx="17">
                  <c:v>66.613905083564703</c:v>
                </c:pt>
                <c:pt idx="18">
                  <c:v>62.346549803861102</c:v>
                </c:pt>
                <c:pt idx="19">
                  <c:v>60.439814973429499</c:v>
                </c:pt>
                <c:pt idx="20">
                  <c:v>53.320958152127602</c:v>
                </c:pt>
                <c:pt idx="21">
                  <c:v>50.332876053215898</c:v>
                </c:pt>
                <c:pt idx="22">
                  <c:v>37.799029690530404</c:v>
                </c:pt>
                <c:pt idx="23">
                  <c:v>29.735366850760698</c:v>
                </c:pt>
                <c:pt idx="24">
                  <c:v>23.783280477015097</c:v>
                </c:pt>
                <c:pt idx="25">
                  <c:v>34.553342641272295</c:v>
                </c:pt>
              </c:numCache>
            </c:numRef>
          </c:val>
          <c:smooth val="0"/>
          <c:extLst>
            <c:ext xmlns:c16="http://schemas.microsoft.com/office/drawing/2014/chart" uri="{C3380CC4-5D6E-409C-BE32-E72D297353CC}">
              <c16:uniqueId val="{00000003-8CF0-41FA-A51B-92A84D3B2B52}"/>
            </c:ext>
          </c:extLst>
        </c:ser>
        <c:dLbls>
          <c:showLegendKey val="0"/>
          <c:showVal val="0"/>
          <c:showCatName val="0"/>
          <c:showSerName val="0"/>
          <c:showPercent val="0"/>
          <c:showBubbleSize val="0"/>
        </c:dLbls>
        <c:smooth val="0"/>
        <c:axId val="177222400"/>
        <c:axId val="177223936"/>
      </c:lineChart>
      <c:catAx>
        <c:axId val="177222400"/>
        <c:scaling>
          <c:orientation val="minMax"/>
        </c:scaling>
        <c:delete val="0"/>
        <c:axPos val="b"/>
        <c:numFmt formatCode="General" sourceLinked="1"/>
        <c:majorTickMark val="out"/>
        <c:minorTickMark val="none"/>
        <c:tickLblPos val="nextTo"/>
        <c:crossAx val="177223936"/>
        <c:crosses val="autoZero"/>
        <c:auto val="1"/>
        <c:lblAlgn val="ctr"/>
        <c:lblOffset val="100"/>
        <c:noMultiLvlLbl val="0"/>
      </c:catAx>
      <c:valAx>
        <c:axId val="177223936"/>
        <c:scaling>
          <c:orientation val="minMax"/>
        </c:scaling>
        <c:delete val="0"/>
        <c:axPos val="l"/>
        <c:majorGridlines/>
        <c:numFmt formatCode="General" sourceLinked="1"/>
        <c:majorTickMark val="out"/>
        <c:minorTickMark val="none"/>
        <c:tickLblPos val="nextTo"/>
        <c:crossAx val="177222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Across_Assets!$BV$1:$BV$2</c:f>
              <c:strCache>
                <c:ptCount val="2"/>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Across_Assets!$BV$3:$BV$28</c:f>
              <c:numCache>
                <c:formatCode>General</c:formatCode>
                <c:ptCount val="26"/>
                <c:pt idx="0">
                  <c:v>98.810495584201888</c:v>
                </c:pt>
                <c:pt idx="1">
                  <c:v>89.936978385554028</c:v>
                </c:pt>
                <c:pt idx="2">
                  <c:v>99.903680245411465</c:v>
                </c:pt>
                <c:pt idx="3">
                  <c:v>99.810022069551508</c:v>
                </c:pt>
                <c:pt idx="4">
                  <c:v>100</c:v>
                </c:pt>
                <c:pt idx="5">
                  <c:v>96.318816181522834</c:v>
                </c:pt>
                <c:pt idx="6">
                  <c:v>98.779543090661548</c:v>
                </c:pt>
                <c:pt idx="7">
                  <c:v>98.834005695408067</c:v>
                </c:pt>
                <c:pt idx="8">
                  <c:v>95.773483859084891</c:v>
                </c:pt>
                <c:pt idx="9">
                  <c:v>93.728953817287902</c:v>
                </c:pt>
                <c:pt idx="10">
                  <c:v>92.979018544738366</c:v>
                </c:pt>
                <c:pt idx="11">
                  <c:v>88.083273970654844</c:v>
                </c:pt>
                <c:pt idx="12">
                  <c:v>96.803384548528356</c:v>
                </c:pt>
                <c:pt idx="13">
                  <c:v>92.654718874216201</c:v>
                </c:pt>
                <c:pt idx="14">
                  <c:v>87.347513622546273</c:v>
                </c:pt>
                <c:pt idx="15">
                  <c:v>82.470673625246704</c:v>
                </c:pt>
                <c:pt idx="16">
                  <c:v>81.477339952689761</c:v>
                </c:pt>
                <c:pt idx="17">
                  <c:v>91.425881612643025</c:v>
                </c:pt>
                <c:pt idx="18">
                  <c:v>97.694849378696247</c:v>
                </c:pt>
                <c:pt idx="19">
                  <c:v>92.628493645567346</c:v>
                </c:pt>
                <c:pt idx="20">
                  <c:v>83.648266203258075</c:v>
                </c:pt>
                <c:pt idx="21">
                  <c:v>89.192669900895282</c:v>
                </c:pt>
                <c:pt idx="22">
                  <c:v>79.506685393465503</c:v>
                </c:pt>
                <c:pt idx="23">
                  <c:v>75.313388130633555</c:v>
                </c:pt>
                <c:pt idx="24">
                  <c:v>61.201450939058532</c:v>
                </c:pt>
                <c:pt idx="25">
                  <c:v>71.177839007605101</c:v>
                </c:pt>
              </c:numCache>
            </c:numRef>
          </c:val>
          <c:smooth val="0"/>
          <c:extLst>
            <c:ext xmlns:c16="http://schemas.microsoft.com/office/drawing/2014/chart" uri="{C3380CC4-5D6E-409C-BE32-E72D297353CC}">
              <c16:uniqueId val="{00000000-861E-4D21-A8FE-E6814B2A9919}"/>
            </c:ext>
          </c:extLst>
        </c:ser>
        <c:ser>
          <c:idx val="1"/>
          <c:order val="1"/>
          <c:tx>
            <c:strRef>
              <c:f>Across_Assets!$BW$1:$BW$2</c:f>
              <c:strCache>
                <c:ptCount val="2"/>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Across_Assets!$BW$3:$BW$28</c:f>
              <c:numCache>
                <c:formatCode>General</c:formatCode>
                <c:ptCount val="26"/>
                <c:pt idx="0">
                  <c:v>99.256964886799466</c:v>
                </c:pt>
                <c:pt idx="1">
                  <c:v>94.923067953073669</c:v>
                </c:pt>
                <c:pt idx="2">
                  <c:v>100</c:v>
                </c:pt>
                <c:pt idx="3">
                  <c:v>100</c:v>
                </c:pt>
                <c:pt idx="4">
                  <c:v>100</c:v>
                </c:pt>
                <c:pt idx="5">
                  <c:v>96.175725105903211</c:v>
                </c:pt>
                <c:pt idx="6">
                  <c:v>100</c:v>
                </c:pt>
                <c:pt idx="7">
                  <c:v>98.757624963743766</c:v>
                </c:pt>
                <c:pt idx="8">
                  <c:v>94.538028924666023</c:v>
                </c:pt>
                <c:pt idx="9">
                  <c:v>91.193944598645032</c:v>
                </c:pt>
                <c:pt idx="10">
                  <c:v>94.43228867125562</c:v>
                </c:pt>
                <c:pt idx="11">
                  <c:v>84.417213416761697</c:v>
                </c:pt>
                <c:pt idx="12">
                  <c:v>94.016259606260263</c:v>
                </c:pt>
                <c:pt idx="13">
                  <c:v>82.342892935629806</c:v>
                </c:pt>
                <c:pt idx="14">
                  <c:v>73.682287450187502</c:v>
                </c:pt>
                <c:pt idx="15">
                  <c:v>79.660432395934691</c:v>
                </c:pt>
                <c:pt idx="16">
                  <c:v>67.923449168360293</c:v>
                </c:pt>
                <c:pt idx="17">
                  <c:v>79.677185831755395</c:v>
                </c:pt>
                <c:pt idx="18">
                  <c:v>95.276047334935882</c:v>
                </c:pt>
                <c:pt idx="19">
                  <c:v>88.3031900926334</c:v>
                </c:pt>
                <c:pt idx="20">
                  <c:v>77.024019905435807</c:v>
                </c:pt>
                <c:pt idx="21">
                  <c:v>78.613007136432898</c:v>
                </c:pt>
                <c:pt idx="22">
                  <c:v>65.170004923379395</c:v>
                </c:pt>
                <c:pt idx="23">
                  <c:v>56.736160624511399</c:v>
                </c:pt>
                <c:pt idx="24">
                  <c:v>44.720035075135499</c:v>
                </c:pt>
                <c:pt idx="25">
                  <c:v>55.442572350455698</c:v>
                </c:pt>
              </c:numCache>
            </c:numRef>
          </c:val>
          <c:smooth val="0"/>
          <c:extLst>
            <c:ext xmlns:c16="http://schemas.microsoft.com/office/drawing/2014/chart" uri="{C3380CC4-5D6E-409C-BE32-E72D297353CC}">
              <c16:uniqueId val="{00000001-861E-4D21-A8FE-E6814B2A9919}"/>
            </c:ext>
          </c:extLst>
        </c:ser>
        <c:ser>
          <c:idx val="2"/>
          <c:order val="2"/>
          <c:tx>
            <c:strRef>
              <c:f>Across_Assets!$BX$1:$BX$2</c:f>
              <c:strCache>
                <c:ptCount val="2"/>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Across_Assets!$BX$3:$BX$28</c:f>
              <c:numCache>
                <c:formatCode>General</c:formatCode>
                <c:ptCount val="26"/>
                <c:pt idx="0">
                  <c:v>97.174521865806184</c:v>
                </c:pt>
                <c:pt idx="1">
                  <c:v>79.186126507874704</c:v>
                </c:pt>
                <c:pt idx="2">
                  <c:v>100</c:v>
                </c:pt>
                <c:pt idx="3">
                  <c:v>99.702200346066519</c:v>
                </c:pt>
                <c:pt idx="4">
                  <c:v>100</c:v>
                </c:pt>
                <c:pt idx="5">
                  <c:v>100</c:v>
                </c:pt>
                <c:pt idx="6">
                  <c:v>96.338629271984658</c:v>
                </c:pt>
                <c:pt idx="7">
                  <c:v>98.470155032093373</c:v>
                </c:pt>
                <c:pt idx="8">
                  <c:v>98.296684321118263</c:v>
                </c:pt>
                <c:pt idx="9">
                  <c:v>95.852213110130478</c:v>
                </c:pt>
                <c:pt idx="10">
                  <c:v>99.725634576428931</c:v>
                </c:pt>
                <c:pt idx="11">
                  <c:v>90.989981259211149</c:v>
                </c:pt>
                <c:pt idx="12">
                  <c:v>99.735630267839767</c:v>
                </c:pt>
                <c:pt idx="13">
                  <c:v>100</c:v>
                </c:pt>
                <c:pt idx="14">
                  <c:v>99.210395585413636</c:v>
                </c:pt>
                <c:pt idx="15">
                  <c:v>85.484632716142698</c:v>
                </c:pt>
                <c:pt idx="16">
                  <c:v>92.281993168587078</c:v>
                </c:pt>
                <c:pt idx="17">
                  <c:v>99.106370928609593</c:v>
                </c:pt>
                <c:pt idx="18">
                  <c:v>100</c:v>
                </c:pt>
                <c:pt idx="19">
                  <c:v>99.20747206890907</c:v>
                </c:pt>
                <c:pt idx="20">
                  <c:v>88.532596853983705</c:v>
                </c:pt>
                <c:pt idx="21">
                  <c:v>93.434708890592646</c:v>
                </c:pt>
                <c:pt idx="22">
                  <c:v>88.690021193341295</c:v>
                </c:pt>
                <c:pt idx="23">
                  <c:v>94.752602229199766</c:v>
                </c:pt>
                <c:pt idx="24">
                  <c:v>82.285800394996599</c:v>
                </c:pt>
                <c:pt idx="25">
                  <c:v>80.307769802242305</c:v>
                </c:pt>
              </c:numCache>
            </c:numRef>
          </c:val>
          <c:smooth val="0"/>
          <c:extLst>
            <c:ext xmlns:c16="http://schemas.microsoft.com/office/drawing/2014/chart" uri="{C3380CC4-5D6E-409C-BE32-E72D297353CC}">
              <c16:uniqueId val="{00000002-861E-4D21-A8FE-E6814B2A9919}"/>
            </c:ext>
          </c:extLst>
        </c:ser>
        <c:ser>
          <c:idx val="3"/>
          <c:order val="3"/>
          <c:tx>
            <c:strRef>
              <c:f>Across_Assets!$BY$1:$BY$2</c:f>
              <c:strCache>
                <c:ptCount val="2"/>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Across_Assets!$BY$3:$BY$28</c:f>
              <c:numCache>
                <c:formatCode>General</c:formatCode>
                <c:ptCount val="26"/>
                <c:pt idx="0">
                  <c:v>100</c:v>
                </c:pt>
                <c:pt idx="1">
                  <c:v>95.701740695713696</c:v>
                </c:pt>
                <c:pt idx="2">
                  <c:v>99.711040736234381</c:v>
                </c:pt>
                <c:pt idx="3">
                  <c:v>99.72786586258799</c:v>
                </c:pt>
                <c:pt idx="4">
                  <c:v>100</c:v>
                </c:pt>
                <c:pt idx="5">
                  <c:v>92.780723438665277</c:v>
                </c:pt>
                <c:pt idx="6">
                  <c:v>100</c:v>
                </c:pt>
                <c:pt idx="7">
                  <c:v>99.274237090387103</c:v>
                </c:pt>
                <c:pt idx="8">
                  <c:v>94.485738331470401</c:v>
                </c:pt>
                <c:pt idx="9">
                  <c:v>94.140703743088181</c:v>
                </c:pt>
                <c:pt idx="10">
                  <c:v>84.779132386530506</c:v>
                </c:pt>
                <c:pt idx="11">
                  <c:v>88.842627235991699</c:v>
                </c:pt>
                <c:pt idx="12">
                  <c:v>96.658263771485025</c:v>
                </c:pt>
                <c:pt idx="13">
                  <c:v>95.621263687018811</c:v>
                </c:pt>
                <c:pt idx="14">
                  <c:v>89.149857832037696</c:v>
                </c:pt>
                <c:pt idx="15">
                  <c:v>82.266955763662708</c:v>
                </c:pt>
                <c:pt idx="16">
                  <c:v>84.226577521121897</c:v>
                </c:pt>
                <c:pt idx="17">
                  <c:v>95.494088077564058</c:v>
                </c:pt>
                <c:pt idx="18">
                  <c:v>97.808500801152888</c:v>
                </c:pt>
                <c:pt idx="19">
                  <c:v>90.37481877515954</c:v>
                </c:pt>
                <c:pt idx="20">
                  <c:v>85.388181850354698</c:v>
                </c:pt>
                <c:pt idx="21">
                  <c:v>95.530293675660289</c:v>
                </c:pt>
                <c:pt idx="22">
                  <c:v>84.660030063675805</c:v>
                </c:pt>
                <c:pt idx="23">
                  <c:v>74.451401538189501</c:v>
                </c:pt>
                <c:pt idx="24">
                  <c:v>56.598517347043497</c:v>
                </c:pt>
                <c:pt idx="25">
                  <c:v>77.783174870117307</c:v>
                </c:pt>
              </c:numCache>
            </c:numRef>
          </c:val>
          <c:smooth val="0"/>
          <c:extLst>
            <c:ext xmlns:c16="http://schemas.microsoft.com/office/drawing/2014/chart" uri="{C3380CC4-5D6E-409C-BE32-E72D297353CC}">
              <c16:uniqueId val="{00000003-861E-4D21-A8FE-E6814B2A9919}"/>
            </c:ext>
          </c:extLst>
        </c:ser>
        <c:dLbls>
          <c:showLegendKey val="0"/>
          <c:showVal val="0"/>
          <c:showCatName val="0"/>
          <c:showSerName val="0"/>
          <c:showPercent val="0"/>
          <c:showBubbleSize val="0"/>
        </c:dLbls>
        <c:smooth val="0"/>
        <c:axId val="177260032"/>
        <c:axId val="177261568"/>
      </c:lineChart>
      <c:catAx>
        <c:axId val="177260032"/>
        <c:scaling>
          <c:orientation val="minMax"/>
        </c:scaling>
        <c:delete val="0"/>
        <c:axPos val="b"/>
        <c:numFmt formatCode="General" sourceLinked="1"/>
        <c:majorTickMark val="out"/>
        <c:minorTickMark val="none"/>
        <c:tickLblPos val="nextTo"/>
        <c:crossAx val="177261568"/>
        <c:crosses val="autoZero"/>
        <c:auto val="1"/>
        <c:lblAlgn val="ctr"/>
        <c:lblOffset val="100"/>
        <c:noMultiLvlLbl val="0"/>
      </c:catAx>
      <c:valAx>
        <c:axId val="177261568"/>
        <c:scaling>
          <c:orientation val="minMax"/>
          <c:max val="100"/>
          <c:min val="40"/>
        </c:scaling>
        <c:delete val="0"/>
        <c:axPos val="l"/>
        <c:majorGridlines/>
        <c:numFmt formatCode="General" sourceLinked="1"/>
        <c:majorTickMark val="out"/>
        <c:minorTickMark val="none"/>
        <c:tickLblPos val="nextTo"/>
        <c:crossAx val="177260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41.xml.rels><?xml version="1.0" encoding="UTF-8" standalone="yes"?>
<Relationships xmlns="http://schemas.openxmlformats.org/package/2006/relationships"><Relationship Id="rId8" Type="http://schemas.openxmlformats.org/officeDocument/2006/relationships/chart" Target="../charts/chart61.xml"/><Relationship Id="rId3" Type="http://schemas.openxmlformats.org/officeDocument/2006/relationships/chart" Target="../charts/chart56.xml"/><Relationship Id="rId7" Type="http://schemas.openxmlformats.org/officeDocument/2006/relationships/chart" Target="../charts/chart60.xml"/><Relationship Id="rId12" Type="http://schemas.openxmlformats.org/officeDocument/2006/relationships/chart" Target="../charts/chart65.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5" Type="http://schemas.openxmlformats.org/officeDocument/2006/relationships/chart" Target="../charts/chart58.xml"/><Relationship Id="rId10" Type="http://schemas.openxmlformats.org/officeDocument/2006/relationships/chart" Target="../charts/chart63.xml"/><Relationship Id="rId4" Type="http://schemas.openxmlformats.org/officeDocument/2006/relationships/chart" Target="../charts/chart57.xml"/><Relationship Id="rId9" Type="http://schemas.openxmlformats.org/officeDocument/2006/relationships/chart" Target="../charts/chart62.xml"/></Relationships>
</file>

<file path=xl/drawings/drawing1.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342900</xdr:colOff>
      <xdr:row>3</xdr:row>
      <xdr:rowOff>61912</xdr:rowOff>
    </xdr:from>
    <xdr:to>
      <xdr:col>14</xdr:col>
      <xdr:colOff>38100</xdr:colOff>
      <xdr:row>17</xdr:row>
      <xdr:rowOff>138112</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466725</xdr:colOff>
      <xdr:row>8</xdr:row>
      <xdr:rowOff>33337</xdr:rowOff>
    </xdr:from>
    <xdr:to>
      <xdr:col>14</xdr:col>
      <xdr:colOff>161925</xdr:colOff>
      <xdr:row>22</xdr:row>
      <xdr:rowOff>109537</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466725</xdr:colOff>
      <xdr:row>8</xdr:row>
      <xdr:rowOff>33337</xdr:rowOff>
    </xdr:from>
    <xdr:to>
      <xdr:col>14</xdr:col>
      <xdr:colOff>161925</xdr:colOff>
      <xdr:row>22</xdr:row>
      <xdr:rowOff>109537</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19</xdr:col>
      <xdr:colOff>38100</xdr:colOff>
      <xdr:row>25</xdr:row>
      <xdr:rowOff>147637</xdr:rowOff>
    </xdr:from>
    <xdr:to>
      <xdr:col>26</xdr:col>
      <xdr:colOff>342900</xdr:colOff>
      <xdr:row>40</xdr:row>
      <xdr:rowOff>33337</xdr:rowOff>
    </xdr:to>
    <xdr:graphicFrame macro="">
      <xdr:nvGraphicFramePr>
        <xdr:cNvPr id="7" name="Chart 6">
          <a:extLst>
            <a:ext uri="{FF2B5EF4-FFF2-40B4-BE49-F238E27FC236}">
              <a16:creationId xmlns:a16="http://schemas.microsoft.com/office/drawing/2014/main" id="{00000000-0008-0000-2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400050</xdr:colOff>
      <xdr:row>25</xdr:row>
      <xdr:rowOff>147637</xdr:rowOff>
    </xdr:from>
    <xdr:to>
      <xdr:col>37</xdr:col>
      <xdr:colOff>95250</xdr:colOff>
      <xdr:row>40</xdr:row>
      <xdr:rowOff>33337</xdr:rowOff>
    </xdr:to>
    <xdr:graphicFrame macro="">
      <xdr:nvGraphicFramePr>
        <xdr:cNvPr id="8" name="Chart 7">
          <a:extLst>
            <a:ext uri="{FF2B5EF4-FFF2-40B4-BE49-F238E27FC236}">
              <a16:creationId xmlns:a16="http://schemas.microsoft.com/office/drawing/2014/main" id="{00000000-0008-0000-2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19050</xdr:colOff>
      <xdr:row>25</xdr:row>
      <xdr:rowOff>42862</xdr:rowOff>
    </xdr:from>
    <xdr:to>
      <xdr:col>45</xdr:col>
      <xdr:colOff>323850</xdr:colOff>
      <xdr:row>39</xdr:row>
      <xdr:rowOff>119062</xdr:rowOff>
    </xdr:to>
    <xdr:graphicFrame macro="">
      <xdr:nvGraphicFramePr>
        <xdr:cNvPr id="10" name="Chart 9">
          <a:extLst>
            <a:ext uri="{FF2B5EF4-FFF2-40B4-BE49-F238E27FC236}">
              <a16:creationId xmlns:a16="http://schemas.microsoft.com/office/drawing/2014/main" id="{00000000-0008-0000-2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3</xdr:row>
      <xdr:rowOff>176212</xdr:rowOff>
    </xdr:from>
    <xdr:to>
      <xdr:col>7</xdr:col>
      <xdr:colOff>552450</xdr:colOff>
      <xdr:row>18</xdr:row>
      <xdr:rowOff>61912</xdr:rowOff>
    </xdr:to>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188</xdr:col>
      <xdr:colOff>247650</xdr:colOff>
      <xdr:row>3</xdr:row>
      <xdr:rowOff>176212</xdr:rowOff>
    </xdr:from>
    <xdr:to>
      <xdr:col>195</xdr:col>
      <xdr:colOff>552450</xdr:colOff>
      <xdr:row>18</xdr:row>
      <xdr:rowOff>61912</xdr:rowOff>
    </xdr:to>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101</xdr:col>
      <xdr:colOff>60960</xdr:colOff>
      <xdr:row>8</xdr:row>
      <xdr:rowOff>163830</xdr:rowOff>
    </xdr:from>
    <xdr:to>
      <xdr:col>108</xdr:col>
      <xdr:colOff>365760</xdr:colOff>
      <xdr:row>23</xdr:row>
      <xdr:rowOff>163830</xdr:rowOff>
    </xdr:to>
    <xdr:graphicFrame macro="">
      <xdr:nvGraphicFramePr>
        <xdr:cNvPr id="4" name="Chart 3">
          <a:extLst>
            <a:ext uri="{FF2B5EF4-FFF2-40B4-BE49-F238E27FC236}">
              <a16:creationId xmlns:a16="http://schemas.microsoft.com/office/drawing/2014/main" id="{00000000-0008-0000-2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xdr:colOff>
      <xdr:row>8</xdr:row>
      <xdr:rowOff>163830</xdr:rowOff>
    </xdr:from>
    <xdr:to>
      <xdr:col>15</xdr:col>
      <xdr:colOff>365760</xdr:colOff>
      <xdr:row>23</xdr:row>
      <xdr:rowOff>163830</xdr:rowOff>
    </xdr:to>
    <xdr:graphicFrame macro="">
      <xdr:nvGraphicFramePr>
        <xdr:cNvPr id="6" name="Chart 5">
          <a:extLst>
            <a:ext uri="{FF2B5EF4-FFF2-40B4-BE49-F238E27FC236}">
              <a16:creationId xmlns:a16="http://schemas.microsoft.com/office/drawing/2014/main" id="{00000000-0008-0000-2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647700</xdr:colOff>
      <xdr:row>7</xdr:row>
      <xdr:rowOff>88900</xdr:rowOff>
    </xdr:from>
    <xdr:to>
      <xdr:col>7</xdr:col>
      <xdr:colOff>299571</xdr:colOff>
      <xdr:row>20</xdr:row>
      <xdr:rowOff>112806</xdr:rowOff>
    </xdr:to>
    <xdr:graphicFrame macro="">
      <xdr:nvGraphicFramePr>
        <xdr:cNvPr id="2" name="Chart 1">
          <a:extLst>
            <a:ext uri="{FF2B5EF4-FFF2-40B4-BE49-F238E27FC236}">
              <a16:creationId xmlns:a16="http://schemas.microsoft.com/office/drawing/2014/main" id="{555B21AA-79B5-0A4D-939E-EFE5F4FF9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635000</xdr:colOff>
      <xdr:row>15</xdr:row>
      <xdr:rowOff>114300</xdr:rowOff>
    </xdr:from>
    <xdr:to>
      <xdr:col>14</xdr:col>
      <xdr:colOff>301812</xdr:colOff>
      <xdr:row>28</xdr:row>
      <xdr:rowOff>138206</xdr:rowOff>
    </xdr:to>
    <xdr:graphicFrame macro="">
      <xdr:nvGraphicFramePr>
        <xdr:cNvPr id="3" name="Chart 2">
          <a:extLst>
            <a:ext uri="{FF2B5EF4-FFF2-40B4-BE49-F238E27FC236}">
              <a16:creationId xmlns:a16="http://schemas.microsoft.com/office/drawing/2014/main" id="{9D661E40-F9F7-6F4E-851D-636840201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76200</xdr:colOff>
      <xdr:row>21</xdr:row>
      <xdr:rowOff>0</xdr:rowOff>
    </xdr:from>
    <xdr:to>
      <xdr:col>26</xdr:col>
      <xdr:colOff>520700</xdr:colOff>
      <xdr:row>34</xdr:row>
      <xdr:rowOff>101600</xdr:rowOff>
    </xdr:to>
    <xdr:graphicFrame macro="">
      <xdr:nvGraphicFramePr>
        <xdr:cNvPr id="5" name="Chart 4">
          <a:extLst>
            <a:ext uri="{FF2B5EF4-FFF2-40B4-BE49-F238E27FC236}">
              <a16:creationId xmlns:a16="http://schemas.microsoft.com/office/drawing/2014/main" id="{581EA908-B199-7744-963B-BBC66D02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730250</xdr:colOff>
      <xdr:row>5</xdr:row>
      <xdr:rowOff>127000</xdr:rowOff>
    </xdr:from>
    <xdr:to>
      <xdr:col>21</xdr:col>
      <xdr:colOff>349250</xdr:colOff>
      <xdr:row>19</xdr:row>
      <xdr:rowOff>25400</xdr:rowOff>
    </xdr:to>
    <xdr:graphicFrame macro="">
      <xdr:nvGraphicFramePr>
        <xdr:cNvPr id="6" name="Chart 5">
          <a:extLst>
            <a:ext uri="{FF2B5EF4-FFF2-40B4-BE49-F238E27FC236}">
              <a16:creationId xmlns:a16="http://schemas.microsoft.com/office/drawing/2014/main" id="{67EE64AA-C672-3146-BE23-D4DA48822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501650</xdr:colOff>
      <xdr:row>7</xdr:row>
      <xdr:rowOff>165100</xdr:rowOff>
    </xdr:from>
    <xdr:to>
      <xdr:col>8</xdr:col>
      <xdr:colOff>120650</xdr:colOff>
      <xdr:row>21</xdr:row>
      <xdr:rowOff>63500</xdr:rowOff>
    </xdr:to>
    <xdr:graphicFrame macro="">
      <xdr:nvGraphicFramePr>
        <xdr:cNvPr id="2" name="Chart 1">
          <a:extLst>
            <a:ext uri="{FF2B5EF4-FFF2-40B4-BE49-F238E27FC236}">
              <a16:creationId xmlns:a16="http://schemas.microsoft.com/office/drawing/2014/main" id="{4FFD3EF9-D397-0B4F-95BE-A0BD1693F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323850</xdr:colOff>
      <xdr:row>9</xdr:row>
      <xdr:rowOff>38100</xdr:rowOff>
    </xdr:from>
    <xdr:to>
      <xdr:col>14</xdr:col>
      <xdr:colOff>768350</xdr:colOff>
      <xdr:row>22</xdr:row>
      <xdr:rowOff>139700</xdr:rowOff>
    </xdr:to>
    <xdr:graphicFrame macro="">
      <xdr:nvGraphicFramePr>
        <xdr:cNvPr id="3" name="Chart 2">
          <a:extLst>
            <a:ext uri="{FF2B5EF4-FFF2-40B4-BE49-F238E27FC236}">
              <a16:creationId xmlns:a16="http://schemas.microsoft.com/office/drawing/2014/main" id="{1F9A5AF0-365C-D547-8D8F-717596FBD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120650</xdr:colOff>
      <xdr:row>10</xdr:row>
      <xdr:rowOff>12700</xdr:rowOff>
    </xdr:from>
    <xdr:to>
      <xdr:col>22</xdr:col>
      <xdr:colOff>565150</xdr:colOff>
      <xdr:row>23</xdr:row>
      <xdr:rowOff>114300</xdr:rowOff>
    </xdr:to>
    <xdr:graphicFrame macro="">
      <xdr:nvGraphicFramePr>
        <xdr:cNvPr id="4" name="Chart 3">
          <a:extLst>
            <a:ext uri="{FF2B5EF4-FFF2-40B4-BE49-F238E27FC236}">
              <a16:creationId xmlns:a16="http://schemas.microsoft.com/office/drawing/2014/main" id="{D7BF614C-4730-0D41-A5A6-94BA7EFA0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xdr:col>
      <xdr:colOff>527050</xdr:colOff>
      <xdr:row>9</xdr:row>
      <xdr:rowOff>127000</xdr:rowOff>
    </xdr:from>
    <xdr:to>
      <xdr:col>10</xdr:col>
      <xdr:colOff>146050</xdr:colOff>
      <xdr:row>23</xdr:row>
      <xdr:rowOff>25400</xdr:rowOff>
    </xdr:to>
    <xdr:graphicFrame macro="">
      <xdr:nvGraphicFramePr>
        <xdr:cNvPr id="2" name="Chart 1">
          <a:extLst>
            <a:ext uri="{FF2B5EF4-FFF2-40B4-BE49-F238E27FC236}">
              <a16:creationId xmlns:a16="http://schemas.microsoft.com/office/drawing/2014/main" id="{749A2F78-4BE0-4A4A-A549-B43974C4D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355429</xdr:colOff>
      <xdr:row>3</xdr:row>
      <xdr:rowOff>46910</xdr:rowOff>
    </xdr:from>
    <xdr:to>
      <xdr:col>9</xdr:col>
      <xdr:colOff>798213</xdr:colOff>
      <xdr:row>16</xdr:row>
      <xdr:rowOff>139815</xdr:rowOff>
    </xdr:to>
    <xdr:graphicFrame macro="">
      <xdr:nvGraphicFramePr>
        <xdr:cNvPr id="4" name="Chart 3">
          <a:extLst>
            <a:ext uri="{FF2B5EF4-FFF2-40B4-BE49-F238E27FC236}">
              <a16:creationId xmlns:a16="http://schemas.microsoft.com/office/drawing/2014/main" id="{F0BC619A-FBF4-4846-A32A-976A9C862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63500</xdr:colOff>
      <xdr:row>4</xdr:row>
      <xdr:rowOff>12700</xdr:rowOff>
    </xdr:from>
    <xdr:to>
      <xdr:col>10</xdr:col>
      <xdr:colOff>497703</xdr:colOff>
      <xdr:row>17</xdr:row>
      <xdr:rowOff>157663</xdr:rowOff>
    </xdr:to>
    <xdr:graphicFrame macro="">
      <xdr:nvGraphicFramePr>
        <xdr:cNvPr id="3" name="Chart 2">
          <a:extLst>
            <a:ext uri="{FF2B5EF4-FFF2-40B4-BE49-F238E27FC236}">
              <a16:creationId xmlns:a16="http://schemas.microsoft.com/office/drawing/2014/main" id="{2B9BC964-4242-2543-B15A-F799E6AF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5</xdr:row>
      <xdr:rowOff>0</xdr:rowOff>
    </xdr:from>
    <xdr:to>
      <xdr:col>12</xdr:col>
      <xdr:colOff>0</xdr:colOff>
      <xdr:row>23</xdr:row>
      <xdr:rowOff>38100</xdr:rowOff>
    </xdr:to>
    <xdr:graphicFrame macro="">
      <xdr:nvGraphicFramePr>
        <xdr:cNvPr id="2" name="Chart 1">
          <a:extLst>
            <a:ext uri="{FF2B5EF4-FFF2-40B4-BE49-F238E27FC236}">
              <a16:creationId xmlns:a16="http://schemas.microsoft.com/office/drawing/2014/main" id="{88BAB2FF-31F1-F94F-9173-C01E424DE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622300</xdr:colOff>
      <xdr:row>4</xdr:row>
      <xdr:rowOff>101600</xdr:rowOff>
    </xdr:from>
    <xdr:to>
      <xdr:col>10</xdr:col>
      <xdr:colOff>609600</xdr:colOff>
      <xdr:row>21</xdr:row>
      <xdr:rowOff>127000</xdr:rowOff>
    </xdr:to>
    <xdr:graphicFrame macro="">
      <xdr:nvGraphicFramePr>
        <xdr:cNvPr id="2" name="Chart 1">
          <a:extLst>
            <a:ext uri="{FF2B5EF4-FFF2-40B4-BE49-F238E27FC236}">
              <a16:creationId xmlns:a16="http://schemas.microsoft.com/office/drawing/2014/main" id="{3AB73149-12B8-8848-9536-1ADCFE2F0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12700</xdr:colOff>
      <xdr:row>3</xdr:row>
      <xdr:rowOff>25400</xdr:rowOff>
    </xdr:from>
    <xdr:to>
      <xdr:col>22</xdr:col>
      <xdr:colOff>0</xdr:colOff>
      <xdr:row>20</xdr:row>
      <xdr:rowOff>50800</xdr:rowOff>
    </xdr:to>
    <xdr:graphicFrame macro="">
      <xdr:nvGraphicFramePr>
        <xdr:cNvPr id="3" name="Chart 2">
          <a:extLst>
            <a:ext uri="{FF2B5EF4-FFF2-40B4-BE49-F238E27FC236}">
              <a16:creationId xmlns:a16="http://schemas.microsoft.com/office/drawing/2014/main" id="{B7587212-9C6C-0843-8C83-9EAAF92B8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190500</xdr:colOff>
      <xdr:row>2</xdr:row>
      <xdr:rowOff>152400</xdr:rowOff>
    </xdr:from>
    <xdr:to>
      <xdr:col>33</xdr:col>
      <xdr:colOff>177800</xdr:colOff>
      <xdr:row>19</xdr:row>
      <xdr:rowOff>177800</xdr:rowOff>
    </xdr:to>
    <xdr:graphicFrame macro="">
      <xdr:nvGraphicFramePr>
        <xdr:cNvPr id="4" name="Chart 3">
          <a:extLst>
            <a:ext uri="{FF2B5EF4-FFF2-40B4-BE49-F238E27FC236}">
              <a16:creationId xmlns:a16="http://schemas.microsoft.com/office/drawing/2014/main" id="{209C4545-8035-7D47-9826-A918F346A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107950</xdr:colOff>
      <xdr:row>6</xdr:row>
      <xdr:rowOff>101600</xdr:rowOff>
    </xdr:from>
    <xdr:to>
      <xdr:col>13</xdr:col>
      <xdr:colOff>552450</xdr:colOff>
      <xdr:row>20</xdr:row>
      <xdr:rowOff>177800</xdr:rowOff>
    </xdr:to>
    <xdr:graphicFrame macro="">
      <xdr:nvGraphicFramePr>
        <xdr:cNvPr id="4" name="Chart 3">
          <a:extLst>
            <a:ext uri="{FF2B5EF4-FFF2-40B4-BE49-F238E27FC236}">
              <a16:creationId xmlns:a16="http://schemas.microsoft.com/office/drawing/2014/main" id="{21F319C2-737F-CC42-AC98-4B00C0BF8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698500</xdr:colOff>
      <xdr:row>1</xdr:row>
      <xdr:rowOff>139700</xdr:rowOff>
    </xdr:from>
    <xdr:to>
      <xdr:col>20</xdr:col>
      <xdr:colOff>393700</xdr:colOff>
      <xdr:row>33</xdr:row>
      <xdr:rowOff>38100</xdr:rowOff>
    </xdr:to>
    <xdr:graphicFrame macro="">
      <xdr:nvGraphicFramePr>
        <xdr:cNvPr id="3" name="Chart 2">
          <a:extLst>
            <a:ext uri="{FF2B5EF4-FFF2-40B4-BE49-F238E27FC236}">
              <a16:creationId xmlns:a16="http://schemas.microsoft.com/office/drawing/2014/main" id="{85C986BD-7452-E843-B7DA-F83B9487C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203200</xdr:colOff>
      <xdr:row>1</xdr:row>
      <xdr:rowOff>38100</xdr:rowOff>
    </xdr:from>
    <xdr:to>
      <xdr:col>19</xdr:col>
      <xdr:colOff>419099</xdr:colOff>
      <xdr:row>30</xdr:row>
      <xdr:rowOff>76199</xdr:rowOff>
    </xdr:to>
    <xdr:graphicFrame macro="">
      <xdr:nvGraphicFramePr>
        <xdr:cNvPr id="3" name="Chart 2">
          <a:extLst>
            <a:ext uri="{FF2B5EF4-FFF2-40B4-BE49-F238E27FC236}">
              <a16:creationId xmlns:a16="http://schemas.microsoft.com/office/drawing/2014/main" id="{76DC196D-D93C-4D43-AD6A-678758A3C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5</xdr:col>
      <xdr:colOff>584200</xdr:colOff>
      <xdr:row>4</xdr:row>
      <xdr:rowOff>88900</xdr:rowOff>
    </xdr:from>
    <xdr:to>
      <xdr:col>21</xdr:col>
      <xdr:colOff>126999</xdr:colOff>
      <xdr:row>33</xdr:row>
      <xdr:rowOff>126999</xdr:rowOff>
    </xdr:to>
    <xdr:graphicFrame macro="">
      <xdr:nvGraphicFramePr>
        <xdr:cNvPr id="2" name="Chart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6</xdr:col>
      <xdr:colOff>466724</xdr:colOff>
      <xdr:row>6</xdr:row>
      <xdr:rowOff>114300</xdr:rowOff>
    </xdr:from>
    <xdr:to>
      <xdr:col>19</xdr:col>
      <xdr:colOff>508000</xdr:colOff>
      <xdr:row>33</xdr:row>
      <xdr:rowOff>88899</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14</xdr:col>
      <xdr:colOff>71437</xdr:colOff>
      <xdr:row>103</xdr:row>
      <xdr:rowOff>128587</xdr:rowOff>
    </xdr:from>
    <xdr:to>
      <xdr:col>21</xdr:col>
      <xdr:colOff>376237</xdr:colOff>
      <xdr:row>118</xdr:row>
      <xdr:rowOff>14287</xdr:rowOff>
    </xdr:to>
    <xdr:graphicFrame macro="">
      <xdr:nvGraphicFramePr>
        <xdr:cNvPr id="3" name="Chart 2">
          <a:extLst>
            <a:ext uri="{FF2B5EF4-FFF2-40B4-BE49-F238E27FC236}">
              <a16:creationId xmlns:a16="http://schemas.microsoft.com/office/drawing/2014/main" id="{D69F6CEA-04EF-4E92-A231-7AFB73AA5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433387</xdr:colOff>
      <xdr:row>121</xdr:row>
      <xdr:rowOff>100012</xdr:rowOff>
    </xdr:from>
    <xdr:to>
      <xdr:col>22</xdr:col>
      <xdr:colOff>128587</xdr:colOff>
      <xdr:row>135</xdr:row>
      <xdr:rowOff>176212</xdr:rowOff>
    </xdr:to>
    <xdr:graphicFrame macro="">
      <xdr:nvGraphicFramePr>
        <xdr:cNvPr id="5" name="Chart 4">
          <a:extLst>
            <a:ext uri="{FF2B5EF4-FFF2-40B4-BE49-F238E27FC236}">
              <a16:creationId xmlns:a16="http://schemas.microsoft.com/office/drawing/2014/main" id="{662A8400-76F7-4C30-A05E-BDD2B7579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185737</xdr:colOff>
      <xdr:row>137</xdr:row>
      <xdr:rowOff>119062</xdr:rowOff>
    </xdr:from>
    <xdr:to>
      <xdr:col>22</xdr:col>
      <xdr:colOff>490537</xdr:colOff>
      <xdr:row>152</xdr:row>
      <xdr:rowOff>4762</xdr:rowOff>
    </xdr:to>
    <xdr:graphicFrame macro="">
      <xdr:nvGraphicFramePr>
        <xdr:cNvPr id="6" name="Chart 5">
          <a:extLst>
            <a:ext uri="{FF2B5EF4-FFF2-40B4-BE49-F238E27FC236}">
              <a16:creationId xmlns:a16="http://schemas.microsoft.com/office/drawing/2014/main" id="{6CF7F8A4-8D39-49B7-A2F9-CD6BEAE7A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6</xdr:col>
      <xdr:colOff>466725</xdr:colOff>
      <xdr:row>11</xdr:row>
      <xdr:rowOff>14287</xdr:rowOff>
    </xdr:from>
    <xdr:to>
      <xdr:col>14</xdr:col>
      <xdr:colOff>161925</xdr:colOff>
      <xdr:row>25</xdr:row>
      <xdr:rowOff>90487</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5</xdr:col>
      <xdr:colOff>349250</xdr:colOff>
      <xdr:row>5</xdr:row>
      <xdr:rowOff>88900</xdr:rowOff>
    </xdr:from>
    <xdr:to>
      <xdr:col>11</xdr:col>
      <xdr:colOff>342900</xdr:colOff>
      <xdr:row>26</xdr:row>
      <xdr:rowOff>50800</xdr:rowOff>
    </xdr:to>
    <xdr:graphicFrame macro="">
      <xdr:nvGraphicFramePr>
        <xdr:cNvPr id="2" name="Chart 1">
          <a:extLst>
            <a:ext uri="{FF2B5EF4-FFF2-40B4-BE49-F238E27FC236}">
              <a16:creationId xmlns:a16="http://schemas.microsoft.com/office/drawing/2014/main" id="{B7267EAB-C80F-1144-A3A2-671063DAD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2</xdr:col>
      <xdr:colOff>0</xdr:colOff>
      <xdr:row>4</xdr:row>
      <xdr:rowOff>0</xdr:rowOff>
    </xdr:from>
    <xdr:to>
      <xdr:col>9</xdr:col>
      <xdr:colOff>304800</xdr:colOff>
      <xdr:row>18</xdr:row>
      <xdr:rowOff>76200</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768350</xdr:colOff>
      <xdr:row>5</xdr:row>
      <xdr:rowOff>63500</xdr:rowOff>
    </xdr:from>
    <xdr:to>
      <xdr:col>13</xdr:col>
      <xdr:colOff>317500</xdr:colOff>
      <xdr:row>26</xdr:row>
      <xdr:rowOff>63500</xdr:rowOff>
    </xdr:to>
    <xdr:graphicFrame macro="">
      <xdr:nvGraphicFramePr>
        <xdr:cNvPr id="2" name="Chart 1">
          <a:extLst>
            <a:ext uri="{FF2B5EF4-FFF2-40B4-BE49-F238E27FC236}">
              <a16:creationId xmlns:a16="http://schemas.microsoft.com/office/drawing/2014/main" id="{DE8B34F6-973C-9B44-AE9B-E38CDA4B4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355600</xdr:colOff>
      <xdr:row>10</xdr:row>
      <xdr:rowOff>139700</xdr:rowOff>
    </xdr:from>
    <xdr:to>
      <xdr:col>9</xdr:col>
      <xdr:colOff>190500</xdr:colOff>
      <xdr:row>25</xdr:row>
      <xdr:rowOff>25400</xdr:rowOff>
    </xdr:to>
    <xdr:graphicFrame macro="">
      <xdr:nvGraphicFramePr>
        <xdr:cNvPr id="3" name="Chart 2">
          <a:extLst>
            <a:ext uri="{FF2B5EF4-FFF2-40B4-BE49-F238E27FC236}">
              <a16:creationId xmlns:a16="http://schemas.microsoft.com/office/drawing/2014/main" id="{B04EE51A-D1DF-9C41-A981-0406C7C69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450850</xdr:colOff>
      <xdr:row>3</xdr:row>
      <xdr:rowOff>38100</xdr:rowOff>
    </xdr:from>
    <xdr:to>
      <xdr:col>10</xdr:col>
      <xdr:colOff>50800</xdr:colOff>
      <xdr:row>19</xdr:row>
      <xdr:rowOff>0</xdr:rowOff>
    </xdr:to>
    <xdr:graphicFrame macro="">
      <xdr:nvGraphicFramePr>
        <xdr:cNvPr id="5" name="Chart 4">
          <a:extLst>
            <a:ext uri="{FF2B5EF4-FFF2-40B4-BE49-F238E27FC236}">
              <a16:creationId xmlns:a16="http://schemas.microsoft.com/office/drawing/2014/main" id="{1C00C080-E298-4242-9AE4-C556EE459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7</xdr:col>
      <xdr:colOff>311150</xdr:colOff>
      <xdr:row>10</xdr:row>
      <xdr:rowOff>139700</xdr:rowOff>
    </xdr:from>
    <xdr:to>
      <xdr:col>12</xdr:col>
      <xdr:colOff>44450</xdr:colOff>
      <xdr:row>25</xdr:row>
      <xdr:rowOff>25400</xdr:rowOff>
    </xdr:to>
    <xdr:graphicFrame macro="">
      <xdr:nvGraphicFramePr>
        <xdr:cNvPr id="3" name="Chart 2">
          <a:extLst>
            <a:ext uri="{FF2B5EF4-FFF2-40B4-BE49-F238E27FC236}">
              <a16:creationId xmlns:a16="http://schemas.microsoft.com/office/drawing/2014/main" id="{68D7212A-B0E8-574C-9666-89830AACD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4</xdr:col>
      <xdr:colOff>133350</xdr:colOff>
      <xdr:row>4</xdr:row>
      <xdr:rowOff>165100</xdr:rowOff>
    </xdr:from>
    <xdr:to>
      <xdr:col>10</xdr:col>
      <xdr:colOff>666750</xdr:colOff>
      <xdr:row>19</xdr:row>
      <xdr:rowOff>50800</xdr:rowOff>
    </xdr:to>
    <xdr:graphicFrame macro="">
      <xdr:nvGraphicFramePr>
        <xdr:cNvPr id="3" name="Chart 2">
          <a:extLst>
            <a:ext uri="{FF2B5EF4-FFF2-40B4-BE49-F238E27FC236}">
              <a16:creationId xmlns:a16="http://schemas.microsoft.com/office/drawing/2014/main" id="{05AC189A-3F94-6B44-89FC-9E90F8068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26</xdr:col>
      <xdr:colOff>438150</xdr:colOff>
      <xdr:row>4</xdr:row>
      <xdr:rowOff>52387</xdr:rowOff>
    </xdr:from>
    <xdr:to>
      <xdr:col>34</xdr:col>
      <xdr:colOff>57150</xdr:colOff>
      <xdr:row>18</xdr:row>
      <xdr:rowOff>128587</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466725</xdr:colOff>
      <xdr:row>9</xdr:row>
      <xdr:rowOff>185737</xdr:rowOff>
    </xdr:from>
    <xdr:to>
      <xdr:col>39</xdr:col>
      <xdr:colOff>590550</xdr:colOff>
      <xdr:row>24</xdr:row>
      <xdr:rowOff>71437</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9525</xdr:colOff>
      <xdr:row>3</xdr:row>
      <xdr:rowOff>185737</xdr:rowOff>
    </xdr:from>
    <xdr:to>
      <xdr:col>43</xdr:col>
      <xdr:colOff>76200</xdr:colOff>
      <xdr:row>18</xdr:row>
      <xdr:rowOff>71437</xdr:rowOff>
    </xdr:to>
    <xdr:graphicFrame macro="">
      <xdr:nvGraphicFramePr>
        <xdr:cNvPr id="4" name="Chart 3">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209550</xdr:colOff>
      <xdr:row>19</xdr:row>
      <xdr:rowOff>61912</xdr:rowOff>
    </xdr:from>
    <xdr:to>
      <xdr:col>45</xdr:col>
      <xdr:colOff>381000</xdr:colOff>
      <xdr:row>33</xdr:row>
      <xdr:rowOff>138112</xdr:rowOff>
    </xdr:to>
    <xdr:graphicFrame macro="">
      <xdr:nvGraphicFramePr>
        <xdr:cNvPr id="5" name="Chart 4">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171450</xdr:colOff>
      <xdr:row>2</xdr:row>
      <xdr:rowOff>185737</xdr:rowOff>
    </xdr:from>
    <xdr:to>
      <xdr:col>50</xdr:col>
      <xdr:colOff>247650</xdr:colOff>
      <xdr:row>17</xdr:row>
      <xdr:rowOff>71437</xdr:rowOff>
    </xdr:to>
    <xdr:graphicFrame macro="">
      <xdr:nvGraphicFramePr>
        <xdr:cNvPr id="6" name="Chart 5">
          <a:extLst>
            <a:ext uri="{FF2B5EF4-FFF2-40B4-BE49-F238E27FC236}">
              <a16:creationId xmlns:a16="http://schemas.microsoft.com/office/drawing/2014/main" id="{00000000-0008-0000-2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476250</xdr:colOff>
      <xdr:row>16</xdr:row>
      <xdr:rowOff>71437</xdr:rowOff>
    </xdr:from>
    <xdr:to>
      <xdr:col>50</xdr:col>
      <xdr:colOff>552450</xdr:colOff>
      <xdr:row>30</xdr:row>
      <xdr:rowOff>147637</xdr:rowOff>
    </xdr:to>
    <xdr:graphicFrame macro="">
      <xdr:nvGraphicFramePr>
        <xdr:cNvPr id="7" name="Chart 6">
          <a:extLst>
            <a:ext uri="{FF2B5EF4-FFF2-40B4-BE49-F238E27FC236}">
              <a16:creationId xmlns:a16="http://schemas.microsoft.com/office/drawing/2014/main" id="{00000000-0008-0000-2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361950</xdr:colOff>
      <xdr:row>31</xdr:row>
      <xdr:rowOff>52387</xdr:rowOff>
    </xdr:from>
    <xdr:to>
      <xdr:col>50</xdr:col>
      <xdr:colOff>438150</xdr:colOff>
      <xdr:row>45</xdr:row>
      <xdr:rowOff>128587</xdr:rowOff>
    </xdr:to>
    <xdr:graphicFrame macro="">
      <xdr:nvGraphicFramePr>
        <xdr:cNvPr id="8" name="Chart 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314325</xdr:colOff>
      <xdr:row>2</xdr:row>
      <xdr:rowOff>80962</xdr:rowOff>
    </xdr:from>
    <xdr:to>
      <xdr:col>57</xdr:col>
      <xdr:colOff>619125</xdr:colOff>
      <xdr:row>16</xdr:row>
      <xdr:rowOff>157162</xdr:rowOff>
    </xdr:to>
    <xdr:graphicFrame macro="">
      <xdr:nvGraphicFramePr>
        <xdr:cNvPr id="9" name="Chart 8">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51</xdr:col>
      <xdr:colOff>190500</xdr:colOff>
      <xdr:row>17</xdr:row>
      <xdr:rowOff>109537</xdr:rowOff>
    </xdr:from>
    <xdr:to>
      <xdr:col>58</xdr:col>
      <xdr:colOff>438150</xdr:colOff>
      <xdr:row>31</xdr:row>
      <xdr:rowOff>185737</xdr:rowOff>
    </xdr:to>
    <xdr:graphicFrame macro="">
      <xdr:nvGraphicFramePr>
        <xdr:cNvPr id="10" name="Chart 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58</xdr:col>
      <xdr:colOff>390525</xdr:colOff>
      <xdr:row>2</xdr:row>
      <xdr:rowOff>4762</xdr:rowOff>
    </xdr:from>
    <xdr:to>
      <xdr:col>66</xdr:col>
      <xdr:colOff>19050</xdr:colOff>
      <xdr:row>16</xdr:row>
      <xdr:rowOff>80962</xdr:rowOff>
    </xdr:to>
    <xdr:graphicFrame macro="">
      <xdr:nvGraphicFramePr>
        <xdr:cNvPr id="11" name="Chart 10">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59</xdr:col>
      <xdr:colOff>304800</xdr:colOff>
      <xdr:row>17</xdr:row>
      <xdr:rowOff>42862</xdr:rowOff>
    </xdr:from>
    <xdr:to>
      <xdr:col>66</xdr:col>
      <xdr:colOff>542925</xdr:colOff>
      <xdr:row>31</xdr:row>
      <xdr:rowOff>119062</xdr:rowOff>
    </xdr:to>
    <xdr:graphicFrame macro="">
      <xdr:nvGraphicFramePr>
        <xdr:cNvPr id="12" name="Chart 11">
          <a:extLst>
            <a:ext uri="{FF2B5EF4-FFF2-40B4-BE49-F238E27FC236}">
              <a16:creationId xmlns:a16="http://schemas.microsoft.com/office/drawing/2014/main" id="{00000000-0008-0000-2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69</xdr:col>
      <xdr:colOff>400050</xdr:colOff>
      <xdr:row>5</xdr:row>
      <xdr:rowOff>100012</xdr:rowOff>
    </xdr:from>
    <xdr:to>
      <xdr:col>76</xdr:col>
      <xdr:colOff>542925</xdr:colOff>
      <xdr:row>19</xdr:row>
      <xdr:rowOff>176212</xdr:rowOff>
    </xdr:to>
    <xdr:graphicFrame macro="">
      <xdr:nvGraphicFramePr>
        <xdr:cNvPr id="13" name="Chart 12">
          <a:extLst>
            <a:ext uri="{FF2B5EF4-FFF2-40B4-BE49-F238E27FC236}">
              <a16:creationId xmlns:a16="http://schemas.microsoft.com/office/drawing/2014/main" id="{00000000-0008-0000-2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Users\John%20Cotter\AppData\Local\Microsoft\Windows\INetCache\Content.Outlook\ATRDWJLU\panel%20regressions%20june%202016\jan%20docs%20-%20delete%20when%20completed%20processing%20of%20mar%20docs\diversification%20indexes%20raw%20retur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l/Desktop/Stuart/Trends%20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ty_Equity"/>
      <sheetName val="Bond_Bond"/>
      <sheetName val="REIT_REIT"/>
      <sheetName val="Equity_EquityBond"/>
      <sheetName val="Bond_EquityBond"/>
      <sheetName val="Equity_EquityREIT"/>
      <sheetName val="REIT_EquityREIT"/>
      <sheetName val="Bond_BondREIT"/>
      <sheetName val="REIT_BondREIT"/>
      <sheetName val="Equity_EquityBondREIT"/>
      <sheetName val="Bond_EquityBondREIT"/>
      <sheetName val="REIT_EquityBondREIT"/>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B1" t="str">
            <v>World Equity Diversification Index</v>
          </cell>
        </row>
        <row r="2">
          <cell r="A2">
            <v>1986</v>
          </cell>
          <cell r="B2">
            <v>84.855086277107446</v>
          </cell>
        </row>
        <row r="3">
          <cell r="A3">
            <v>1987</v>
          </cell>
          <cell r="B3">
            <v>82.462951051744881</v>
          </cell>
        </row>
        <row r="4">
          <cell r="A4">
            <v>1988</v>
          </cell>
          <cell r="B4">
            <v>82.549737433812993</v>
          </cell>
        </row>
        <row r="5">
          <cell r="A5">
            <v>1989</v>
          </cell>
          <cell r="B5">
            <v>83.599958701330152</v>
          </cell>
        </row>
        <row r="6">
          <cell r="A6">
            <v>1990</v>
          </cell>
          <cell r="B6">
            <v>99.159077480761312</v>
          </cell>
        </row>
        <row r="7">
          <cell r="A7">
            <v>1991</v>
          </cell>
          <cell r="B7">
            <v>97.10569159824361</v>
          </cell>
        </row>
        <row r="8">
          <cell r="A8">
            <v>1992</v>
          </cell>
          <cell r="B8">
            <v>82.635466939271083</v>
          </cell>
        </row>
        <row r="9">
          <cell r="A9">
            <v>1993</v>
          </cell>
          <cell r="B9">
            <v>96.522490501650068</v>
          </cell>
        </row>
        <row r="10">
          <cell r="A10">
            <v>1994</v>
          </cell>
          <cell r="B10">
            <v>94.951016414520751</v>
          </cell>
        </row>
        <row r="11">
          <cell r="A11">
            <v>1995</v>
          </cell>
          <cell r="B11">
            <v>93.937703562861358</v>
          </cell>
        </row>
        <row r="12">
          <cell r="A12">
            <v>1996</v>
          </cell>
          <cell r="B12">
            <v>97.468633000528172</v>
          </cell>
        </row>
        <row r="13">
          <cell r="A13">
            <v>1997</v>
          </cell>
          <cell r="B13">
            <v>78.755112456432116</v>
          </cell>
        </row>
        <row r="14">
          <cell r="A14">
            <v>1998</v>
          </cell>
          <cell r="B14">
            <v>81.808757948586106</v>
          </cell>
        </row>
        <row r="15">
          <cell r="A15">
            <v>1999</v>
          </cell>
          <cell r="B15">
            <v>86.210223055686484</v>
          </cell>
        </row>
        <row r="16">
          <cell r="A16">
            <v>2000</v>
          </cell>
          <cell r="B16">
            <v>79.523476226793775</v>
          </cell>
        </row>
        <row r="17">
          <cell r="A17">
            <v>2001</v>
          </cell>
          <cell r="B17">
            <v>78.720662977866255</v>
          </cell>
        </row>
        <row r="18">
          <cell r="A18">
            <v>2002</v>
          </cell>
          <cell r="B18">
            <v>77.103727915595698</v>
          </cell>
        </row>
        <row r="19">
          <cell r="A19">
            <v>2003</v>
          </cell>
          <cell r="B19">
            <v>81.765042018652835</v>
          </cell>
        </row>
        <row r="20">
          <cell r="A20">
            <v>2004</v>
          </cell>
          <cell r="B20">
            <v>72.993010814901936</v>
          </cell>
        </row>
        <row r="21">
          <cell r="A21">
            <v>2005</v>
          </cell>
          <cell r="B21">
            <v>76.80544804690598</v>
          </cell>
        </row>
        <row r="22">
          <cell r="A22">
            <v>2006</v>
          </cell>
          <cell r="B22">
            <v>68.579497422165488</v>
          </cell>
        </row>
        <row r="23">
          <cell r="A23">
            <v>2007</v>
          </cell>
          <cell r="B23">
            <v>62.650165906891992</v>
          </cell>
        </row>
        <row r="24">
          <cell r="A24">
            <v>2008</v>
          </cell>
          <cell r="B24">
            <v>61.510520091751474</v>
          </cell>
        </row>
        <row r="25">
          <cell r="A25">
            <v>2009</v>
          </cell>
          <cell r="B25">
            <v>62.804745240605975</v>
          </cell>
        </row>
        <row r="26">
          <cell r="A26">
            <v>2010</v>
          </cell>
          <cell r="B26">
            <v>58.064171738242273</v>
          </cell>
        </row>
        <row r="27">
          <cell r="A27">
            <v>2011</v>
          </cell>
          <cell r="B27">
            <v>58.020248509200336</v>
          </cell>
        </row>
        <row r="28">
          <cell r="A28">
            <v>2012</v>
          </cell>
          <cell r="B28">
            <v>60.778405106120928</v>
          </cell>
        </row>
      </sheetData>
      <sheetData sheetId="10">
        <row r="1">
          <cell r="B1" t="str">
            <v>World Bond Diversification Index</v>
          </cell>
        </row>
        <row r="2">
          <cell r="A2">
            <v>1986</v>
          </cell>
          <cell r="B2">
            <v>55.871206542264275</v>
          </cell>
        </row>
        <row r="3">
          <cell r="A3">
            <v>1987</v>
          </cell>
          <cell r="B3">
            <v>93.46268871345147</v>
          </cell>
        </row>
        <row r="4">
          <cell r="A4">
            <v>1988</v>
          </cell>
          <cell r="B4">
            <v>95.208509458620625</v>
          </cell>
        </row>
        <row r="5">
          <cell r="A5">
            <v>1989</v>
          </cell>
          <cell r="B5">
            <v>83.535492492588773</v>
          </cell>
        </row>
        <row r="6">
          <cell r="A6">
            <v>1990</v>
          </cell>
          <cell r="B6">
            <v>99.969798076194635</v>
          </cell>
        </row>
        <row r="7">
          <cell r="A7">
            <v>1991</v>
          </cell>
          <cell r="B7">
            <v>99.414265097441458</v>
          </cell>
        </row>
        <row r="8">
          <cell r="A8">
            <v>1992</v>
          </cell>
          <cell r="B8">
            <v>70.700828611097819</v>
          </cell>
        </row>
        <row r="9">
          <cell r="A9">
            <v>1993</v>
          </cell>
          <cell r="B9">
            <v>91.051162727203945</v>
          </cell>
        </row>
        <row r="10">
          <cell r="A10">
            <v>1994</v>
          </cell>
          <cell r="B10">
            <v>94.818755463362209</v>
          </cell>
        </row>
        <row r="11">
          <cell r="A11">
            <v>1995</v>
          </cell>
          <cell r="B11">
            <v>98.579461559337275</v>
          </cell>
        </row>
        <row r="12">
          <cell r="A12">
            <v>1996</v>
          </cell>
          <cell r="B12">
            <v>96.958204669338258</v>
          </cell>
        </row>
        <row r="13">
          <cell r="A13">
            <v>1997</v>
          </cell>
          <cell r="B13">
            <v>95.985681512778584</v>
          </cell>
        </row>
        <row r="14">
          <cell r="A14">
            <v>1998</v>
          </cell>
          <cell r="B14">
            <v>96.688222069848038</v>
          </cell>
        </row>
        <row r="15">
          <cell r="A15">
            <v>1999</v>
          </cell>
          <cell r="B15">
            <v>96.348008857647613</v>
          </cell>
        </row>
        <row r="16">
          <cell r="A16">
            <v>2000</v>
          </cell>
          <cell r="B16">
            <v>97.100090948374515</v>
          </cell>
        </row>
        <row r="17">
          <cell r="A17">
            <v>2001</v>
          </cell>
          <cell r="B17">
            <v>96.928596973555273</v>
          </cell>
        </row>
        <row r="18">
          <cell r="A18">
            <v>2002</v>
          </cell>
          <cell r="B18">
            <v>98.312560720232</v>
          </cell>
        </row>
        <row r="19">
          <cell r="A19">
            <v>2003</v>
          </cell>
          <cell r="B19">
            <v>98.309244685691269</v>
          </cell>
        </row>
        <row r="20">
          <cell r="A20">
            <v>2004</v>
          </cell>
          <cell r="B20">
            <v>82.009378814788121</v>
          </cell>
        </row>
        <row r="21">
          <cell r="A21">
            <v>2005</v>
          </cell>
          <cell r="B21">
            <v>57.152299033146441</v>
          </cell>
        </row>
        <row r="22">
          <cell r="A22">
            <v>2006</v>
          </cell>
          <cell r="B22">
            <v>76.348197134965616</v>
          </cell>
        </row>
        <row r="23">
          <cell r="A23">
            <v>2007</v>
          </cell>
          <cell r="B23">
            <v>85.970600509498695</v>
          </cell>
        </row>
        <row r="24">
          <cell r="A24">
            <v>2008</v>
          </cell>
          <cell r="B24">
            <v>75.99952774702821</v>
          </cell>
        </row>
        <row r="25">
          <cell r="A25">
            <v>2009</v>
          </cell>
          <cell r="B25">
            <v>61.283501766373909</v>
          </cell>
        </row>
        <row r="26">
          <cell r="A26">
            <v>2010</v>
          </cell>
          <cell r="B26">
            <v>59.315693542428818</v>
          </cell>
        </row>
        <row r="27">
          <cell r="A27">
            <v>2011</v>
          </cell>
          <cell r="B27">
            <v>55.997925212664448</v>
          </cell>
        </row>
        <row r="28">
          <cell r="A28">
            <v>2012</v>
          </cell>
          <cell r="B28">
            <v>51.827720461515611</v>
          </cell>
        </row>
      </sheetData>
      <sheetData sheetId="11">
        <row r="1">
          <cell r="B1" t="str">
            <v>World Real Estate Diversification Index</v>
          </cell>
        </row>
        <row r="2">
          <cell r="A2">
            <v>1986</v>
          </cell>
          <cell r="B2">
            <v>71.584440262569501</v>
          </cell>
        </row>
        <row r="3">
          <cell r="A3">
            <v>1987</v>
          </cell>
          <cell r="B3">
            <v>90.703792246359541</v>
          </cell>
        </row>
        <row r="4">
          <cell r="A4">
            <v>1988</v>
          </cell>
          <cell r="B4">
            <v>92.198097907780848</v>
          </cell>
        </row>
        <row r="5">
          <cell r="A5">
            <v>1989</v>
          </cell>
          <cell r="B5">
            <v>90.249629283163301</v>
          </cell>
        </row>
        <row r="6">
          <cell r="A6">
            <v>1990</v>
          </cell>
          <cell r="B6">
            <v>99.74659176193191</v>
          </cell>
        </row>
        <row r="7">
          <cell r="A7">
            <v>1991</v>
          </cell>
          <cell r="B7">
            <v>97.693496897406675</v>
          </cell>
        </row>
        <row r="8">
          <cell r="A8">
            <v>1992</v>
          </cell>
          <cell r="B8">
            <v>81.67912404183123</v>
          </cell>
        </row>
        <row r="9">
          <cell r="A9">
            <v>1993</v>
          </cell>
          <cell r="B9">
            <v>96.528510966148914</v>
          </cell>
        </row>
        <row r="10">
          <cell r="A10">
            <v>1994</v>
          </cell>
          <cell r="B10">
            <v>94.863295032412282</v>
          </cell>
        </row>
        <row r="11">
          <cell r="A11">
            <v>1995</v>
          </cell>
          <cell r="B11">
            <v>97.018433966143064</v>
          </cell>
        </row>
        <row r="12">
          <cell r="A12">
            <v>1996</v>
          </cell>
          <cell r="B12">
            <v>98.803990973522659</v>
          </cell>
        </row>
        <row r="13">
          <cell r="A13">
            <v>1997</v>
          </cell>
          <cell r="B13">
            <v>83.518977655480924</v>
          </cell>
        </row>
        <row r="14">
          <cell r="A14">
            <v>1998</v>
          </cell>
          <cell r="B14">
            <v>93.676341712234461</v>
          </cell>
        </row>
        <row r="15">
          <cell r="A15">
            <v>1999</v>
          </cell>
          <cell r="B15">
            <v>95.385739000629769</v>
          </cell>
        </row>
        <row r="16">
          <cell r="A16">
            <v>2000</v>
          </cell>
          <cell r="B16">
            <v>97.352246050969171</v>
          </cell>
        </row>
        <row r="17">
          <cell r="A17">
            <v>2001</v>
          </cell>
          <cell r="B17">
            <v>89.775251384654709</v>
          </cell>
        </row>
        <row r="18">
          <cell r="A18">
            <v>2002</v>
          </cell>
          <cell r="B18">
            <v>87.009666114919995</v>
          </cell>
        </row>
        <row r="19">
          <cell r="A19">
            <v>2003</v>
          </cell>
          <cell r="B19">
            <v>95.74420964057056</v>
          </cell>
        </row>
        <row r="20">
          <cell r="A20">
            <v>2004</v>
          </cell>
          <cell r="B20">
            <v>82.117991661334727</v>
          </cell>
        </row>
        <row r="21">
          <cell r="A21">
            <v>2005</v>
          </cell>
          <cell r="B21">
            <v>84.021731522766004</v>
          </cell>
        </row>
        <row r="22">
          <cell r="A22">
            <v>2006</v>
          </cell>
          <cell r="B22">
            <v>79.482218991448832</v>
          </cell>
        </row>
        <row r="23">
          <cell r="A23">
            <v>2007</v>
          </cell>
          <cell r="B23">
            <v>70.590328258118333</v>
          </cell>
        </row>
        <row r="24">
          <cell r="A24">
            <v>2008</v>
          </cell>
          <cell r="B24">
            <v>64.758449482386155</v>
          </cell>
        </row>
        <row r="25">
          <cell r="A25">
            <v>2009</v>
          </cell>
          <cell r="B25">
            <v>66.929093142521168</v>
          </cell>
        </row>
        <row r="26">
          <cell r="A26">
            <v>2010</v>
          </cell>
          <cell r="B26">
            <v>56.966723389253808</v>
          </cell>
        </row>
        <row r="27">
          <cell r="A27">
            <v>2011</v>
          </cell>
          <cell r="B27">
            <v>55.978065059774266</v>
          </cell>
        </row>
        <row r="28">
          <cell r="A28">
            <v>2012</v>
          </cell>
          <cell r="B28">
            <v>66.800792576069469</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D by Cohort"/>
      <sheetName val="Trends by Assets"/>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41.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4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Q32"/>
  <sheetViews>
    <sheetView workbookViewId="0">
      <selection activeCell="N39" sqref="N39"/>
    </sheetView>
  </sheetViews>
  <sheetFormatPr defaultColWidth="8.85546875" defaultRowHeight="15" x14ac:dyDescent="0.25"/>
  <sheetData>
    <row r="1" spans="1:17" x14ac:dyDescent="0.25">
      <c r="F1" t="s">
        <v>1</v>
      </c>
      <c r="G1" t="s">
        <v>120</v>
      </c>
      <c r="H1" t="s">
        <v>122</v>
      </c>
      <c r="I1" t="s">
        <v>123</v>
      </c>
      <c r="K1" t="s">
        <v>108</v>
      </c>
      <c r="L1" t="s">
        <v>113</v>
      </c>
      <c r="M1" t="s">
        <v>112</v>
      </c>
      <c r="O1" t="s">
        <v>114</v>
      </c>
      <c r="P1" t="s">
        <v>115</v>
      </c>
      <c r="Q1" t="s">
        <v>116</v>
      </c>
    </row>
    <row r="2" spans="1:17" x14ac:dyDescent="0.25">
      <c r="C2" t="s">
        <v>127</v>
      </c>
      <c r="D2" t="s">
        <v>128</v>
      </c>
      <c r="E2" t="s">
        <v>129</v>
      </c>
      <c r="F2">
        <v>1986</v>
      </c>
      <c r="G2">
        <v>1.2052568835439994</v>
      </c>
      <c r="H2">
        <v>-0.26357125435138334</v>
      </c>
      <c r="I2">
        <v>-4.8570691983751697</v>
      </c>
      <c r="O2">
        <v>-1.5191992966673418</v>
      </c>
      <c r="P2">
        <v>2.1801529614009953</v>
      </c>
      <c r="Q2">
        <v>-3.3863133510462977</v>
      </c>
    </row>
    <row r="3" spans="1:17" x14ac:dyDescent="0.25">
      <c r="A3" t="s">
        <v>124</v>
      </c>
      <c r="C3" s="2">
        <v>5.8676921926812682</v>
      </c>
      <c r="D3" s="2">
        <v>-1.4539947820013925</v>
      </c>
      <c r="E3" s="2">
        <v>2.4078973724349075</v>
      </c>
      <c r="F3">
        <v>1987</v>
      </c>
      <c r="G3">
        <v>27.09668612840067</v>
      </c>
      <c r="H3">
        <v>-8.9709477574256749</v>
      </c>
      <c r="I3">
        <v>25.548576667861617</v>
      </c>
      <c r="O3">
        <v>20.491560837061147</v>
      </c>
      <c r="P3">
        <v>-12.345935684660319</v>
      </c>
      <c r="Q3">
        <v>20.488364280805929</v>
      </c>
    </row>
    <row r="4" spans="1:17" x14ac:dyDescent="0.25">
      <c r="C4" s="2">
        <v>5.290202770710783</v>
      </c>
      <c r="D4" s="2">
        <v>-1.1371961754368691</v>
      </c>
      <c r="E4" s="2">
        <v>1.711202237747218</v>
      </c>
      <c r="F4">
        <v>1988</v>
      </c>
      <c r="G4">
        <v>6.487966098774268</v>
      </c>
      <c r="H4">
        <v>15.521321528113349</v>
      </c>
      <c r="I4">
        <v>-0.95383762034235886</v>
      </c>
      <c r="O4">
        <v>-1.039267814895428</v>
      </c>
      <c r="P4">
        <v>-4.3519225172385863</v>
      </c>
      <c r="Q4">
        <v>-5.0043565276595396</v>
      </c>
    </row>
    <row r="5" spans="1:17" x14ac:dyDescent="0.25">
      <c r="A5" t="s">
        <v>125</v>
      </c>
      <c r="C5" s="2">
        <v>-0.81518326493489746</v>
      </c>
      <c r="D5" s="2">
        <v>-0.35072481226802865</v>
      </c>
      <c r="E5" s="2">
        <v>7.024178406467628E-2</v>
      </c>
      <c r="F5">
        <v>1989</v>
      </c>
      <c r="G5">
        <v>13.997071547500004</v>
      </c>
      <c r="H5">
        <v>3.4482869536286178</v>
      </c>
      <c r="I5">
        <v>4.4452928646529264</v>
      </c>
      <c r="O5">
        <v>10.578410820446885</v>
      </c>
      <c r="P5">
        <v>-1.7986837542341374</v>
      </c>
      <c r="Q5">
        <v>2.3947605296190404</v>
      </c>
    </row>
    <row r="6" spans="1:17" x14ac:dyDescent="0.25">
      <c r="C6" s="2">
        <v>-1.0166981300186162</v>
      </c>
      <c r="D6" s="2">
        <v>-0.32087979090023061</v>
      </c>
      <c r="E6" s="2">
        <v>5.1861730312509381E-2</v>
      </c>
      <c r="F6">
        <v>1990</v>
      </c>
      <c r="G6">
        <v>7.1556047009586718</v>
      </c>
      <c r="H6">
        <v>-5.2222996886353741</v>
      </c>
      <c r="I6">
        <v>-5.6240051744384285</v>
      </c>
      <c r="K6">
        <v>2.446551527229567</v>
      </c>
      <c r="L6">
        <v>-4.6100660423090787</v>
      </c>
      <c r="M6">
        <v>-11.221293665793754</v>
      </c>
      <c r="O6">
        <v>0.59408067278063015</v>
      </c>
      <c r="P6">
        <v>-9.0095730180648772</v>
      </c>
      <c r="Q6">
        <v>-13.256116833163883</v>
      </c>
    </row>
    <row r="7" spans="1:17" x14ac:dyDescent="0.25">
      <c r="A7" t="s">
        <v>126</v>
      </c>
      <c r="C7" s="2">
        <v>1.2800929897668907</v>
      </c>
      <c r="D7" s="2">
        <v>-2.8002980374679587</v>
      </c>
      <c r="E7" s="2">
        <v>-2.2338949617274619</v>
      </c>
      <c r="F7">
        <v>1991</v>
      </c>
      <c r="G7">
        <v>6.0592651860057343</v>
      </c>
      <c r="H7">
        <v>-3.9971483222941635</v>
      </c>
      <c r="I7">
        <v>-0.67097966230348738</v>
      </c>
      <c r="K7">
        <v>-3.3339494013545274</v>
      </c>
      <c r="L7">
        <v>-0.58430832734031757</v>
      </c>
      <c r="M7">
        <v>0.94271535247555427</v>
      </c>
      <c r="O7">
        <v>-18.800737087947809</v>
      </c>
      <c r="P7">
        <v>-5.6984457154382122</v>
      </c>
      <c r="Q7">
        <v>-7.6894694742278773</v>
      </c>
    </row>
    <row r="8" spans="1:17" x14ac:dyDescent="0.25">
      <c r="C8" s="2">
        <v>0.93680334118837316</v>
      </c>
      <c r="D8" s="2">
        <v>-2.7482368589133688</v>
      </c>
      <c r="E8" s="2">
        <v>-1.5005863721941457</v>
      </c>
      <c r="F8">
        <v>1992</v>
      </c>
      <c r="G8">
        <v>3.8927366132913463</v>
      </c>
      <c r="H8">
        <v>7.5901934185395588</v>
      </c>
      <c r="I8">
        <v>-6.6479367813130503</v>
      </c>
      <c r="K8">
        <v>0.42158084733663248</v>
      </c>
      <c r="L8">
        <v>-11.571661566265766</v>
      </c>
      <c r="M8">
        <v>-0.35614264673518303</v>
      </c>
      <c r="O8">
        <v>-4.6772609794812867</v>
      </c>
      <c r="P8">
        <v>-15.304200953941967</v>
      </c>
      <c r="Q8">
        <v>1.0543278285656239</v>
      </c>
    </row>
    <row r="9" spans="1:17" x14ac:dyDescent="0.25">
      <c r="A9" t="s">
        <v>134</v>
      </c>
      <c r="F9">
        <v>1993</v>
      </c>
      <c r="G9">
        <v>-1.8073044985685265</v>
      </c>
      <c r="H9">
        <v>-5.6701384560060202</v>
      </c>
      <c r="I9">
        <v>-2.1027595640477594</v>
      </c>
      <c r="K9">
        <v>4.6037893296780883</v>
      </c>
      <c r="L9">
        <v>-0.58772162354228663</v>
      </c>
      <c r="M9">
        <v>6.0526126194895324</v>
      </c>
      <c r="O9">
        <v>8.5484249832234802</v>
      </c>
      <c r="P9">
        <v>-2.0274011681996882</v>
      </c>
      <c r="Q9">
        <v>-6.1756576332320083</v>
      </c>
    </row>
    <row r="10" spans="1:17" x14ac:dyDescent="0.25">
      <c r="F10">
        <v>1994</v>
      </c>
      <c r="G10">
        <v>5.6003177689380399</v>
      </c>
      <c r="H10">
        <v>-6.2825420096407223</v>
      </c>
      <c r="I10">
        <v>-1.993813691248786</v>
      </c>
      <c r="K10">
        <v>5.6973090915372957</v>
      </c>
      <c r="L10">
        <v>12.705197020708606</v>
      </c>
      <c r="M10">
        <v>14.480450455064529</v>
      </c>
      <c r="O10">
        <v>5.0207729169625503</v>
      </c>
      <c r="P10">
        <v>4.0940239241303935</v>
      </c>
      <c r="Q10">
        <v>-0.40369315733239319</v>
      </c>
    </row>
    <row r="11" spans="1:17" x14ac:dyDescent="0.25">
      <c r="F11">
        <v>1995</v>
      </c>
      <c r="G11">
        <v>0.80170772738050422</v>
      </c>
      <c r="H11">
        <v>-2.2902343910735601</v>
      </c>
      <c r="I11">
        <v>-7.1676194583428376</v>
      </c>
      <c r="K11">
        <v>-3.5968203986333847</v>
      </c>
      <c r="L11">
        <v>-3.643898839385566</v>
      </c>
      <c r="M11">
        <v>-5.8911474399988366</v>
      </c>
      <c r="O11">
        <v>0.92415429308419972</v>
      </c>
      <c r="P11">
        <v>-2.6547763336059078</v>
      </c>
      <c r="Q11">
        <v>3.9541008678801628</v>
      </c>
    </row>
    <row r="12" spans="1:17" x14ac:dyDescent="0.25">
      <c r="F12">
        <v>1996</v>
      </c>
      <c r="G12">
        <v>5.157967098191607</v>
      </c>
      <c r="H12">
        <v>4.3993005897833575</v>
      </c>
      <c r="I12">
        <v>-2.7135178994218787</v>
      </c>
      <c r="K12">
        <v>0.26988923349595934</v>
      </c>
      <c r="L12">
        <v>6.4755545124248952</v>
      </c>
      <c r="M12">
        <v>7.3718196155054949</v>
      </c>
      <c r="O12">
        <v>-0.13898784708553555</v>
      </c>
      <c r="P12">
        <v>-10.281303761195501</v>
      </c>
      <c r="Q12">
        <v>0.74431028182912429</v>
      </c>
    </row>
    <row r="13" spans="1:17" x14ac:dyDescent="0.25">
      <c r="F13">
        <v>1997</v>
      </c>
      <c r="G13">
        <v>9.9878902135664678</v>
      </c>
      <c r="H13">
        <v>-9.101199972687656</v>
      </c>
      <c r="I13">
        <v>3.6064113755813176</v>
      </c>
      <c r="K13">
        <v>-3.1895357249464564</v>
      </c>
      <c r="L13">
        <v>-0.67492913438006996</v>
      </c>
      <c r="M13">
        <v>-3.2850725369940648</v>
      </c>
      <c r="O13">
        <v>10.155086523887245</v>
      </c>
      <c r="P13">
        <v>-5.8025355019338898</v>
      </c>
      <c r="Q13">
        <v>-15.060232197725551</v>
      </c>
    </row>
    <row r="14" spans="1:17" x14ac:dyDescent="0.25">
      <c r="F14">
        <v>1998</v>
      </c>
      <c r="G14">
        <v>10.338620153111675</v>
      </c>
      <c r="H14">
        <v>-3.0679043767545475</v>
      </c>
      <c r="I14">
        <v>8.2591958472285256</v>
      </c>
      <c r="K14">
        <v>4.9093112880635976</v>
      </c>
      <c r="L14">
        <v>7.5484871102774775</v>
      </c>
      <c r="M14">
        <v>10.821786205361983</v>
      </c>
      <c r="O14">
        <v>5.8760090991731264</v>
      </c>
      <c r="P14">
        <v>2.4742364815390299</v>
      </c>
      <c r="Q14">
        <v>-7.0598010572069017</v>
      </c>
    </row>
    <row r="15" spans="1:17" x14ac:dyDescent="0.25">
      <c r="F15">
        <v>1999</v>
      </c>
      <c r="G15">
        <v>3.6358133769131351</v>
      </c>
      <c r="H15">
        <v>-11.344335201044784</v>
      </c>
      <c r="I15">
        <v>1.5145879888342035</v>
      </c>
      <c r="K15">
        <v>3.0568149412828629</v>
      </c>
      <c r="L15">
        <v>3.1357596676535828</v>
      </c>
      <c r="M15">
        <v>2.670389283490926</v>
      </c>
      <c r="O15">
        <v>3.5174511564784896</v>
      </c>
      <c r="P15">
        <v>0.58210070188487451</v>
      </c>
      <c r="Q15">
        <v>3.3311592730948871</v>
      </c>
    </row>
    <row r="16" spans="1:17" x14ac:dyDescent="0.25">
      <c r="F16">
        <v>2000</v>
      </c>
      <c r="G16">
        <v>4.2479429740754036</v>
      </c>
      <c r="H16">
        <v>-5.8246506635750288</v>
      </c>
      <c r="I16">
        <v>2.3458406956086697</v>
      </c>
      <c r="K16">
        <v>-6.8491490661253289</v>
      </c>
      <c r="L16">
        <v>5.7667865850794584</v>
      </c>
      <c r="M16">
        <v>-5.7903422783769916</v>
      </c>
      <c r="O16">
        <v>0.75645537148272857</v>
      </c>
      <c r="P16">
        <v>-5.3827348448114014</v>
      </c>
      <c r="Q16">
        <v>-7.9946628310016576</v>
      </c>
    </row>
    <row r="17" spans="6:17" x14ac:dyDescent="0.25">
      <c r="F17">
        <v>2001</v>
      </c>
      <c r="G17">
        <v>1.0394631174978826</v>
      </c>
      <c r="H17">
        <v>-3.7687318416328734</v>
      </c>
      <c r="I17">
        <v>-1.4532392833600569</v>
      </c>
      <c r="K17">
        <v>-2.2761480147840452</v>
      </c>
      <c r="L17">
        <v>-1.9936334932388169</v>
      </c>
      <c r="M17">
        <v>7.7155771679661758</v>
      </c>
      <c r="O17">
        <v>0.56684246095745394</v>
      </c>
      <c r="P17">
        <v>-4.7893199039268435</v>
      </c>
      <c r="Q17">
        <v>0.87321854994006787</v>
      </c>
    </row>
    <row r="18" spans="6:17" x14ac:dyDescent="0.25">
      <c r="F18">
        <v>2002</v>
      </c>
      <c r="G18">
        <v>4.1309588916617708</v>
      </c>
      <c r="H18">
        <v>5.5495942208569184</v>
      </c>
      <c r="I18">
        <v>-1.3145683227438707</v>
      </c>
      <c r="K18">
        <v>-3.5877903510665607</v>
      </c>
      <c r="L18">
        <v>-4.2724395773681483</v>
      </c>
      <c r="M18">
        <v>1.1971975397118306</v>
      </c>
      <c r="O18">
        <v>-0.99973059610193105</v>
      </c>
      <c r="P18">
        <v>-4.8958223278851163</v>
      </c>
      <c r="Q18">
        <v>-0.55735336038323868</v>
      </c>
    </row>
    <row r="19" spans="6:17" x14ac:dyDescent="0.25">
      <c r="F19">
        <v>2003</v>
      </c>
      <c r="G19">
        <v>2.3236758935098214</v>
      </c>
      <c r="H19">
        <v>5.3285820433907238</v>
      </c>
      <c r="I19">
        <v>-2.889680646149579</v>
      </c>
      <c r="K19">
        <v>-4.7641627262388564</v>
      </c>
      <c r="L19">
        <v>-2.5374572852528745</v>
      </c>
      <c r="M19">
        <v>0.93384264567373343</v>
      </c>
      <c r="O19">
        <v>3.8980284656456248</v>
      </c>
      <c r="P19">
        <v>3.2912315748644638</v>
      </c>
      <c r="Q19">
        <v>2.3997870475006766</v>
      </c>
    </row>
    <row r="20" spans="6:17" x14ac:dyDescent="0.25">
      <c r="F20">
        <v>2004</v>
      </c>
      <c r="G20">
        <v>9.725896564375093</v>
      </c>
      <c r="H20">
        <v>0.96780686795392867</v>
      </c>
      <c r="I20">
        <v>5.5663778070544652</v>
      </c>
      <c r="K20">
        <v>-3.2496560073178147</v>
      </c>
      <c r="L20">
        <v>-1.4796991346458452</v>
      </c>
      <c r="M20">
        <v>-5.0813801347576879</v>
      </c>
      <c r="O20">
        <v>6.9428422562660215</v>
      </c>
      <c r="P20">
        <v>0.89666973460299026</v>
      </c>
      <c r="Q20">
        <v>6.7616855149191872</v>
      </c>
    </row>
    <row r="21" spans="6:17" x14ac:dyDescent="0.25">
      <c r="F21">
        <v>2005</v>
      </c>
      <c r="G21">
        <v>4.275204461179122</v>
      </c>
      <c r="H21">
        <v>3.5647350193143947</v>
      </c>
      <c r="I21">
        <v>2.4174412643840641</v>
      </c>
      <c r="K21">
        <v>-4.1841269805255576</v>
      </c>
      <c r="L21">
        <v>-1.4626194544989868</v>
      </c>
      <c r="M21">
        <v>1.8585691980038315</v>
      </c>
      <c r="O21">
        <v>4.0741025559070109E-4</v>
      </c>
      <c r="P21">
        <v>6.2081698429138052</v>
      </c>
      <c r="Q21">
        <v>3.1903507680380834</v>
      </c>
    </row>
    <row r="22" spans="6:17" x14ac:dyDescent="0.25">
      <c r="F22">
        <v>2006</v>
      </c>
      <c r="G22">
        <v>6.1506165549104734</v>
      </c>
      <c r="H22">
        <v>-2.2528710439152762</v>
      </c>
      <c r="I22">
        <v>15.331166374010097</v>
      </c>
      <c r="K22">
        <v>-0.62282593936158592</v>
      </c>
      <c r="L22">
        <v>1.737189426838329</v>
      </c>
      <c r="M22">
        <v>-1.5154279570506277</v>
      </c>
      <c r="O22">
        <v>-5.379552819864017</v>
      </c>
      <c r="P22">
        <v>-3.5188354352003994</v>
      </c>
      <c r="Q22">
        <v>-12.440736901952762</v>
      </c>
    </row>
    <row r="23" spans="6:17" x14ac:dyDescent="0.25">
      <c r="F23">
        <v>2007</v>
      </c>
      <c r="G23">
        <v>12.743417293693145</v>
      </c>
      <c r="H23">
        <v>2.4248838433411652</v>
      </c>
      <c r="I23">
        <v>10.788357621086105</v>
      </c>
      <c r="K23">
        <v>0.19162439849269092</v>
      </c>
      <c r="L23">
        <v>-1.3841242108919596</v>
      </c>
      <c r="M23">
        <v>-7.4774229132694545</v>
      </c>
      <c r="O23">
        <v>1.2602285163976437</v>
      </c>
      <c r="P23">
        <v>-1.8453874569017805</v>
      </c>
      <c r="Q23">
        <v>-0.70324293922706804</v>
      </c>
    </row>
    <row r="24" spans="6:17" x14ac:dyDescent="0.25">
      <c r="F24">
        <v>2008</v>
      </c>
      <c r="G24">
        <v>4.2578963993079748</v>
      </c>
      <c r="H24">
        <v>-2.1319933428387556</v>
      </c>
      <c r="I24">
        <v>7.907464540025849</v>
      </c>
      <c r="K24">
        <v>1.3198272749162026</v>
      </c>
      <c r="L24">
        <v>-4.1505961125643749</v>
      </c>
      <c r="M24">
        <v>1.4206132593981775</v>
      </c>
      <c r="O24">
        <v>4.0584550321635238</v>
      </c>
      <c r="P24">
        <v>-3.6062847744571975</v>
      </c>
      <c r="Q24">
        <v>4.7834773001442219</v>
      </c>
    </row>
    <row r="25" spans="6:17" x14ac:dyDescent="0.25">
      <c r="F25">
        <v>2009</v>
      </c>
      <c r="G25">
        <v>-0.62853179956167948</v>
      </c>
      <c r="H25">
        <v>-15.113655775416733</v>
      </c>
      <c r="I25">
        <v>3.8733105737278115</v>
      </c>
      <c r="K25">
        <v>-0.93188494232863794</v>
      </c>
      <c r="L25">
        <v>1.8426761463768813</v>
      </c>
      <c r="M25">
        <v>-2.4173785334840838</v>
      </c>
      <c r="O25">
        <v>-1.2328118468945233</v>
      </c>
      <c r="P25">
        <v>3.220713486599506</v>
      </c>
      <c r="Q25">
        <v>-3.2597838066132159</v>
      </c>
    </row>
    <row r="26" spans="6:17" x14ac:dyDescent="0.25">
      <c r="F26">
        <v>2010</v>
      </c>
      <c r="G26">
        <v>5.5636468615978458</v>
      </c>
      <c r="H26">
        <v>-1.795555082307785</v>
      </c>
      <c r="I26">
        <v>2.9668897852516314</v>
      </c>
      <c r="K26">
        <v>5.620483243144168</v>
      </c>
      <c r="L26">
        <v>2.7812442982436227</v>
      </c>
      <c r="M26">
        <v>4.0595238470051376</v>
      </c>
      <c r="O26">
        <v>-2.78672775485119</v>
      </c>
      <c r="P26">
        <v>4.8440897237101872</v>
      </c>
      <c r="Q26">
        <v>-1.5097941239754757</v>
      </c>
    </row>
    <row r="27" spans="6:17" x14ac:dyDescent="0.25">
      <c r="F27">
        <v>2011</v>
      </c>
      <c r="G27">
        <v>5.5042074399658834</v>
      </c>
      <c r="H27">
        <v>6.0321363014248615</v>
      </c>
      <c r="I27">
        <v>11.173306490877714</v>
      </c>
      <c r="K27">
        <v>-6.9957020936463072</v>
      </c>
      <c r="L27">
        <v>-7.3377330426367893</v>
      </c>
      <c r="M27">
        <v>-10.004806458916278</v>
      </c>
      <c r="O27">
        <v>-6.6273671026819025</v>
      </c>
      <c r="P27">
        <v>-4.8842840428624266</v>
      </c>
      <c r="Q27">
        <v>-12.996973815501454</v>
      </c>
    </row>
    <row r="28" spans="6:17" x14ac:dyDescent="0.25">
      <c r="F28">
        <v>2012</v>
      </c>
      <c r="G28">
        <v>-0.51630444782608753</v>
      </c>
      <c r="H28">
        <v>-6.9869207207841395</v>
      </c>
      <c r="I28">
        <v>-2.3419635383552397</v>
      </c>
      <c r="K28">
        <v>-3.7046446223506422</v>
      </c>
      <c r="L28">
        <v>-3.768677605446634</v>
      </c>
      <c r="M28">
        <v>-4.8691215902823979</v>
      </c>
      <c r="O28">
        <v>-5.4250569460893292</v>
      </c>
      <c r="P28">
        <v>-5.2019882487228948</v>
      </c>
      <c r="Q28">
        <v>-12.792518198729164</v>
      </c>
    </row>
    <row r="29" spans="6:17" x14ac:dyDescent="0.25">
      <c r="F29" t="s">
        <v>130</v>
      </c>
      <c r="G29">
        <f>AVERAGE(G2:G28)</f>
        <v>5.8676921926812682</v>
      </c>
      <c r="H29">
        <f>AVERAGE(H2:H28)</f>
        <v>-1.4539947820013925</v>
      </c>
      <c r="I29">
        <f>AVERAGE(I2:I28)</f>
        <v>2.4078973724349075</v>
      </c>
      <c r="K29">
        <f>AVERAGE(K6:K28)</f>
        <v>-0.81518326493489746</v>
      </c>
      <c r="L29">
        <f>AVERAGE(L6:L28)</f>
        <v>-0.35072481226802865</v>
      </c>
      <c r="M29">
        <f>AVERAGE(M6:M28)</f>
        <v>7.024178406467628E-2</v>
      </c>
      <c r="O29">
        <f>AVERAGE(O2:O28)</f>
        <v>1.2800929897668907</v>
      </c>
      <c r="P29">
        <f>AVERAGE(P2:P28)</f>
        <v>-2.8002980374679587</v>
      </c>
      <c r="Q29">
        <f>AVERAGE(Q2:Q28)</f>
        <v>-2.2338949617274619</v>
      </c>
    </row>
    <row r="30" spans="6:17" x14ac:dyDescent="0.25">
      <c r="F30" t="s">
        <v>131</v>
      </c>
      <c r="G30">
        <f>STDEV(G2:G28)</f>
        <v>5.7633751151283468</v>
      </c>
      <c r="H30">
        <f>STDEV(H2:H28)</f>
        <v>6.6436896924991107</v>
      </c>
      <c r="I30">
        <f>STDEV(I2:I28)</f>
        <v>7.3117025500610895</v>
      </c>
      <c r="K30">
        <f>STDEV(K6:K28)</f>
        <v>3.8452727351629736</v>
      </c>
      <c r="L30">
        <f>STDEV(L6:L28)</f>
        <v>5.2418916939706177</v>
      </c>
      <c r="M30">
        <f>STDEV(M6:M28)</f>
        <v>6.4954979373267241</v>
      </c>
      <c r="O30">
        <f>STDEV(O2:O28)</f>
        <v>7.1002717407361429</v>
      </c>
      <c r="P30">
        <f>STDEV(P2:P28)</f>
        <v>5.2945856484302531</v>
      </c>
      <c r="Q30">
        <f>STDEV(Q2:Q28)</f>
        <v>7.7354152566903975</v>
      </c>
    </row>
    <row r="31" spans="6:17" x14ac:dyDescent="0.25">
      <c r="F31" t="s">
        <v>132</v>
      </c>
      <c r="G31">
        <f>SQRT(27)*G29/G30</f>
        <v>5.290202770710783</v>
      </c>
      <c r="H31">
        <f>SQRT(27)*H29/H30</f>
        <v>-1.1371961754368691</v>
      </c>
      <c r="I31">
        <f>SQRT(27)*I29/I30</f>
        <v>1.711202237747218</v>
      </c>
      <c r="K31">
        <f>SQRT(23)*K29/K30</f>
        <v>-1.0166981300186162</v>
      </c>
      <c r="L31">
        <f>SQRT(23)*L29/L30</f>
        <v>-0.32087979090023061</v>
      </c>
      <c r="M31">
        <f>SQRT(23)*M29/M30</f>
        <v>5.1861730312509381E-2</v>
      </c>
      <c r="O31">
        <f>SQRT(27)*O29/O30</f>
        <v>0.93680334118837316</v>
      </c>
      <c r="P31">
        <f>SQRT(27)*P29/P30</f>
        <v>-2.7482368589133688</v>
      </c>
      <c r="Q31">
        <f>SQRT(27)*Q29/Q30</f>
        <v>-1.5005863721941457</v>
      </c>
    </row>
    <row r="32" spans="6:17" x14ac:dyDescent="0.25">
      <c r="F32" t="s">
        <v>133</v>
      </c>
      <c r="G32">
        <f>CORREL(G2:G27,G3:G28)</f>
        <v>-3.9041984071310772E-2</v>
      </c>
      <c r="H32">
        <f>CORREL(H2:H27,H3:H28)</f>
        <v>-4.12349112257838E-2</v>
      </c>
      <c r="I32">
        <f>CORREL(I2:I27,I3:I28)</f>
        <v>5.4816709808503901E-2</v>
      </c>
      <c r="K32">
        <f>CORREL(K6:K27,K7:K28)</f>
        <v>4.1216745797716933E-2</v>
      </c>
      <c r="L32">
        <f>CORREL(L6:L27,L7:L28)</f>
        <v>-1.7300132931728544E-2</v>
      </c>
      <c r="M32">
        <f>CORREL(M6:M27,M7:M28)</f>
        <v>-0.18892777464100749</v>
      </c>
      <c r="O32">
        <f>CORREL(O2:O27,O3:O28)</f>
        <v>9.9277906005685854E-2</v>
      </c>
      <c r="P32">
        <f>CORREL(P2:P27,P3:P28)</f>
        <v>0.14052694179369107</v>
      </c>
      <c r="Q32">
        <f>CORREL(Q2:Q27,Q3:Q28)</f>
        <v>-9.1395200826861599E-3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T25"/>
  <sheetViews>
    <sheetView workbookViewId="0">
      <selection sqref="A1:D24"/>
    </sheetView>
  </sheetViews>
  <sheetFormatPr defaultColWidth="8.85546875" defaultRowHeight="15" x14ac:dyDescent="0.25"/>
  <sheetData>
    <row r="1" spans="1:20" x14ac:dyDescent="0.25">
      <c r="A1" t="s">
        <v>168</v>
      </c>
      <c r="E1" t="s">
        <v>1</v>
      </c>
      <c r="F1" t="s">
        <v>108</v>
      </c>
      <c r="G1" t="s">
        <v>113</v>
      </c>
      <c r="H1" t="s">
        <v>112</v>
      </c>
      <c r="J1" t="s">
        <v>108</v>
      </c>
      <c r="K1" t="s">
        <v>113</v>
      </c>
      <c r="L1" t="s">
        <v>112</v>
      </c>
      <c r="N1" t="s">
        <v>108</v>
      </c>
      <c r="O1" t="s">
        <v>113</v>
      </c>
      <c r="P1" t="s">
        <v>112</v>
      </c>
      <c r="R1" t="s">
        <v>108</v>
      </c>
      <c r="S1" t="s">
        <v>113</v>
      </c>
      <c r="T1" t="s">
        <v>112</v>
      </c>
    </row>
    <row r="2" spans="1:20" x14ac:dyDescent="0.25">
      <c r="A2" s="4" t="s">
        <v>139</v>
      </c>
      <c r="B2" s="4"/>
      <c r="C2" s="4"/>
      <c r="D2" s="4"/>
      <c r="E2">
        <v>1990</v>
      </c>
      <c r="F2">
        <v>2.446551527229567</v>
      </c>
      <c r="G2">
        <v>-4.6100660423090787</v>
      </c>
      <c r="H2">
        <v>-11.221293665793754</v>
      </c>
      <c r="J2">
        <v>2.446551527229567</v>
      </c>
      <c r="K2">
        <v>-0.58430832734031757</v>
      </c>
      <c r="L2">
        <v>0.94271535247555427</v>
      </c>
      <c r="N2">
        <v>-3.3339494013545274</v>
      </c>
      <c r="O2">
        <v>-4.6100660423090787</v>
      </c>
      <c r="P2">
        <v>0.94271535247555427</v>
      </c>
      <c r="R2">
        <v>-3.3339494013545274</v>
      </c>
      <c r="S2">
        <v>-0.58430832734031757</v>
      </c>
      <c r="T2">
        <v>-11.221293665793754</v>
      </c>
    </row>
    <row r="3" spans="1:20" x14ac:dyDescent="0.25">
      <c r="A3" s="5"/>
      <c r="B3" s="4" t="s">
        <v>149</v>
      </c>
      <c r="C3" s="4" t="s">
        <v>150</v>
      </c>
      <c r="D3" s="4" t="s">
        <v>169</v>
      </c>
      <c r="E3">
        <v>1991</v>
      </c>
      <c r="F3">
        <v>-3.3339494013545274</v>
      </c>
      <c r="G3">
        <v>-0.58430832734031757</v>
      </c>
      <c r="H3">
        <v>0.94271535247555427</v>
      </c>
      <c r="J3">
        <v>-3.3339494013545274</v>
      </c>
      <c r="K3">
        <v>-11.571661566265766</v>
      </c>
      <c r="L3">
        <v>-0.35614264673518303</v>
      </c>
      <c r="N3">
        <v>0.42158084733663248</v>
      </c>
      <c r="O3">
        <v>-0.58430832734031757</v>
      </c>
      <c r="P3">
        <v>-0.35614264673518303</v>
      </c>
      <c r="R3">
        <v>0.42158084733663248</v>
      </c>
      <c r="S3">
        <v>-11.571661566265766</v>
      </c>
      <c r="T3">
        <v>0.94271535247555427</v>
      </c>
    </row>
    <row r="4" spans="1:20" x14ac:dyDescent="0.25">
      <c r="A4" s="4" t="s">
        <v>149</v>
      </c>
      <c r="B4" s="3">
        <v>1</v>
      </c>
      <c r="C4" s="3"/>
      <c r="D4" s="3"/>
      <c r="E4">
        <v>1992</v>
      </c>
      <c r="F4">
        <v>0.42158084733663248</v>
      </c>
      <c r="G4">
        <v>-11.571661566265766</v>
      </c>
      <c r="H4">
        <v>-0.35614264673518303</v>
      </c>
      <c r="J4">
        <v>0.42158084733663248</v>
      </c>
      <c r="K4">
        <v>-0.58772162354228663</v>
      </c>
      <c r="L4">
        <v>6.0526126194895324</v>
      </c>
      <c r="N4">
        <v>4.6037893296780883</v>
      </c>
      <c r="O4">
        <v>-11.571661566265766</v>
      </c>
      <c r="P4">
        <v>6.0526126194895324</v>
      </c>
      <c r="R4">
        <v>4.6037893296780883</v>
      </c>
      <c r="S4">
        <v>-0.58772162354228663</v>
      </c>
      <c r="T4">
        <v>-0.35614264673518303</v>
      </c>
    </row>
    <row r="5" spans="1:20" x14ac:dyDescent="0.25">
      <c r="A5" s="4" t="s">
        <v>150</v>
      </c>
      <c r="B5" s="3">
        <v>0.42466474058114329</v>
      </c>
      <c r="C5" s="3">
        <v>1</v>
      </c>
      <c r="D5" s="3"/>
      <c r="E5">
        <v>1993</v>
      </c>
      <c r="F5">
        <v>4.6037893296780883</v>
      </c>
      <c r="G5">
        <v>-0.58772162354228663</v>
      </c>
      <c r="H5">
        <v>6.0526126194895324</v>
      </c>
      <c r="J5">
        <v>4.6037893296780883</v>
      </c>
      <c r="K5">
        <v>12.705197020708606</v>
      </c>
      <c r="L5">
        <v>14.480450455064529</v>
      </c>
      <c r="N5">
        <v>5.6973090915372957</v>
      </c>
      <c r="O5">
        <v>-0.58772162354228663</v>
      </c>
      <c r="P5">
        <v>14.480450455064529</v>
      </c>
      <c r="R5">
        <v>5.6973090915372957</v>
      </c>
      <c r="S5">
        <v>12.705197020708606</v>
      </c>
      <c r="T5">
        <v>6.0526126194895324</v>
      </c>
    </row>
    <row r="6" spans="1:20" x14ac:dyDescent="0.25">
      <c r="A6" s="4" t="s">
        <v>169</v>
      </c>
      <c r="B6" s="3">
        <v>0.56862484388231394</v>
      </c>
      <c r="C6" s="3">
        <v>0.59638081656446618</v>
      </c>
      <c r="D6" s="3">
        <v>1</v>
      </c>
      <c r="E6">
        <v>1994</v>
      </c>
      <c r="F6">
        <v>5.6973090915372957</v>
      </c>
      <c r="G6">
        <v>12.705197020708606</v>
      </c>
      <c r="H6">
        <v>14.480450455064529</v>
      </c>
      <c r="J6">
        <v>5.6973090915372957</v>
      </c>
      <c r="K6">
        <v>-3.643898839385566</v>
      </c>
      <c r="L6">
        <v>-5.8911474399988366</v>
      </c>
      <c r="N6">
        <v>-3.5968203986333847</v>
      </c>
      <c r="O6">
        <v>12.705197020708606</v>
      </c>
      <c r="P6">
        <v>-5.8911474399988366</v>
      </c>
      <c r="R6">
        <v>-3.5968203986333847</v>
      </c>
      <c r="S6">
        <v>-3.643898839385566</v>
      </c>
      <c r="T6">
        <v>14.480450455064529</v>
      </c>
    </row>
    <row r="7" spans="1:20" x14ac:dyDescent="0.25">
      <c r="A7" s="3"/>
      <c r="B7" s="3"/>
      <c r="C7" s="3"/>
      <c r="D7" s="3"/>
      <c r="E7">
        <v>1995</v>
      </c>
      <c r="F7">
        <v>-3.5968203986333847</v>
      </c>
      <c r="G7">
        <v>-3.643898839385566</v>
      </c>
      <c r="H7">
        <v>-5.8911474399988366</v>
      </c>
      <c r="J7">
        <v>-3.5968203986333847</v>
      </c>
      <c r="K7">
        <v>6.4755545124248952</v>
      </c>
      <c r="L7">
        <v>7.3718196155054949</v>
      </c>
      <c r="N7">
        <v>0.26988923349595934</v>
      </c>
      <c r="O7">
        <v>-3.643898839385566</v>
      </c>
      <c r="P7">
        <v>7.3718196155054949</v>
      </c>
      <c r="R7">
        <v>0.26988923349595934</v>
      </c>
      <c r="S7">
        <v>6.4755545124248952</v>
      </c>
      <c r="T7">
        <v>-5.8911474399988366</v>
      </c>
    </row>
    <row r="8" spans="1:20" x14ac:dyDescent="0.25">
      <c r="A8" s="3" t="s">
        <v>138</v>
      </c>
      <c r="B8" s="4"/>
      <c r="C8" s="4"/>
      <c r="D8" s="4"/>
      <c r="E8">
        <v>1996</v>
      </c>
      <c r="F8">
        <v>0.26988923349595934</v>
      </c>
      <c r="G8">
        <v>6.4755545124248952</v>
      </c>
      <c r="H8">
        <v>7.3718196155054949</v>
      </c>
      <c r="J8">
        <v>0.26988923349595934</v>
      </c>
      <c r="K8">
        <v>-0.67492913438006996</v>
      </c>
      <c r="L8">
        <v>-3.2850725369940648</v>
      </c>
      <c r="N8">
        <v>-3.1895357249464564</v>
      </c>
      <c r="O8">
        <v>6.4755545124248952</v>
      </c>
      <c r="P8">
        <v>-3.2850725369940648</v>
      </c>
      <c r="R8">
        <v>-3.1895357249464564</v>
      </c>
      <c r="S8">
        <v>-0.67492913438006996</v>
      </c>
      <c r="T8">
        <v>7.3718196155054949</v>
      </c>
    </row>
    <row r="9" spans="1:20" x14ac:dyDescent="0.25">
      <c r="A9" s="5"/>
      <c r="B9" s="4" t="s">
        <v>149</v>
      </c>
      <c r="C9" s="4" t="s">
        <v>150</v>
      </c>
      <c r="D9" s="4" t="s">
        <v>169</v>
      </c>
      <c r="E9">
        <v>1997</v>
      </c>
      <c r="F9">
        <v>-3.1895357249464564</v>
      </c>
      <c r="G9">
        <v>-0.67492913438006996</v>
      </c>
      <c r="H9">
        <v>-3.2850725369940648</v>
      </c>
      <c r="J9">
        <v>-3.1895357249464564</v>
      </c>
      <c r="K9">
        <v>7.5484871102774775</v>
      </c>
      <c r="L9">
        <v>10.821786205361983</v>
      </c>
      <c r="N9">
        <v>4.9093112880635976</v>
      </c>
      <c r="O9">
        <v>-0.67492913438006996</v>
      </c>
      <c r="P9">
        <v>10.821786205361983</v>
      </c>
      <c r="R9">
        <v>4.9093112880635976</v>
      </c>
      <c r="S9">
        <v>7.5484871102774775</v>
      </c>
      <c r="T9">
        <v>-3.2850725369940648</v>
      </c>
    </row>
    <row r="10" spans="1:20" x14ac:dyDescent="0.25">
      <c r="A10" s="4" t="s">
        <v>149</v>
      </c>
      <c r="B10" s="3">
        <v>1</v>
      </c>
      <c r="C10" s="3"/>
      <c r="D10" s="3"/>
      <c r="E10">
        <v>1998</v>
      </c>
      <c r="F10">
        <v>4.9093112880635976</v>
      </c>
      <c r="G10">
        <v>7.5484871102774775</v>
      </c>
      <c r="H10">
        <v>10.821786205361983</v>
      </c>
      <c r="J10">
        <v>4.9093112880635976</v>
      </c>
      <c r="K10">
        <v>3.1357596676535828</v>
      </c>
      <c r="L10">
        <v>2.670389283490926</v>
      </c>
      <c r="N10">
        <v>3.0568149412828629</v>
      </c>
      <c r="O10">
        <v>7.5484871102774775</v>
      </c>
      <c r="P10">
        <v>2.670389283490926</v>
      </c>
      <c r="R10">
        <v>3.0568149412828629</v>
      </c>
      <c r="S10">
        <v>3.1357596676535828</v>
      </c>
      <c r="T10">
        <v>10.821786205361983</v>
      </c>
    </row>
    <row r="11" spans="1:20" x14ac:dyDescent="0.25">
      <c r="A11" s="4" t="s">
        <v>150</v>
      </c>
      <c r="B11" s="3">
        <v>0.18532626198317942</v>
      </c>
      <c r="C11" s="3">
        <v>1</v>
      </c>
      <c r="D11" s="3"/>
      <c r="E11">
        <v>1999</v>
      </c>
      <c r="F11">
        <v>3.0568149412828629</v>
      </c>
      <c r="G11">
        <v>3.1357596676535828</v>
      </c>
      <c r="H11">
        <v>2.670389283490926</v>
      </c>
      <c r="J11">
        <v>3.0568149412828629</v>
      </c>
      <c r="K11">
        <v>5.7667865850794584</v>
      </c>
      <c r="L11">
        <v>-5.7903422783769916</v>
      </c>
      <c r="N11">
        <v>-6.8491490661253289</v>
      </c>
      <c r="O11">
        <v>3.1357596676535828</v>
      </c>
      <c r="P11">
        <v>-5.7903422783769916</v>
      </c>
      <c r="R11">
        <v>-6.8491490661253289</v>
      </c>
      <c r="S11">
        <v>5.7667865850794584</v>
      </c>
      <c r="T11">
        <v>2.670389283490926</v>
      </c>
    </row>
    <row r="12" spans="1:20" x14ac:dyDescent="0.25">
      <c r="A12" s="4" t="s">
        <v>169</v>
      </c>
      <c r="B12" s="3">
        <v>-0.15390953985454708</v>
      </c>
      <c r="C12" s="3">
        <v>0.5811004800284737</v>
      </c>
      <c r="D12" s="3">
        <v>1</v>
      </c>
      <c r="E12">
        <v>2000</v>
      </c>
      <c r="F12">
        <v>-6.8491490661253289</v>
      </c>
      <c r="G12">
        <v>5.7667865850794584</v>
      </c>
      <c r="H12">
        <v>-5.7903422783769916</v>
      </c>
      <c r="J12">
        <v>-6.8491490661253289</v>
      </c>
      <c r="K12">
        <v>-1.9936334932388169</v>
      </c>
      <c r="L12">
        <v>7.7155771679661758</v>
      </c>
      <c r="N12">
        <v>-2.2761480147840452</v>
      </c>
      <c r="O12">
        <v>5.7667865850794584</v>
      </c>
      <c r="P12">
        <v>7.7155771679661758</v>
      </c>
      <c r="R12">
        <v>-2.2761480147840452</v>
      </c>
      <c r="S12">
        <v>-1.9936334932388169</v>
      </c>
      <c r="T12">
        <v>-5.7903422783769916</v>
      </c>
    </row>
    <row r="13" spans="1:20" x14ac:dyDescent="0.25">
      <c r="A13" s="4"/>
      <c r="B13" s="4"/>
      <c r="C13" s="4"/>
      <c r="D13" s="4"/>
      <c r="E13">
        <v>2001</v>
      </c>
      <c r="F13">
        <v>-2.2761480147840452</v>
      </c>
      <c r="G13">
        <v>-1.9936334932388169</v>
      </c>
      <c r="H13">
        <v>7.7155771679661758</v>
      </c>
      <c r="J13">
        <v>-2.2761480147840452</v>
      </c>
      <c r="K13">
        <v>-4.2724395773681483</v>
      </c>
      <c r="L13">
        <v>1.1971975397118306</v>
      </c>
      <c r="N13">
        <v>-3.5877903510665607</v>
      </c>
      <c r="O13">
        <v>-1.9936334932388169</v>
      </c>
      <c r="P13">
        <v>1.1971975397118306</v>
      </c>
      <c r="R13">
        <v>-3.5877903510665607</v>
      </c>
      <c r="S13">
        <v>-4.2724395773681483</v>
      </c>
      <c r="T13">
        <v>7.7155771679661758</v>
      </c>
    </row>
    <row r="14" spans="1:20" x14ac:dyDescent="0.25">
      <c r="A14" s="4" t="s">
        <v>142</v>
      </c>
      <c r="B14" s="4"/>
      <c r="C14" s="4"/>
      <c r="D14" s="4"/>
      <c r="E14">
        <v>2002</v>
      </c>
      <c r="F14">
        <v>-3.5877903510665607</v>
      </c>
      <c r="G14">
        <v>-4.2724395773681483</v>
      </c>
      <c r="H14">
        <v>1.1971975397118306</v>
      </c>
      <c r="J14">
        <v>-3.5877903510665607</v>
      </c>
      <c r="K14">
        <v>-2.5374572852528745</v>
      </c>
      <c r="L14">
        <v>0.93384264567373343</v>
      </c>
      <c r="N14">
        <v>-4.7641627262388564</v>
      </c>
      <c r="O14">
        <v>-4.2724395773681483</v>
      </c>
      <c r="P14">
        <v>0.93384264567373343</v>
      </c>
      <c r="R14">
        <v>-4.7641627262388564</v>
      </c>
      <c r="S14">
        <v>-2.5374572852528745</v>
      </c>
      <c r="T14">
        <v>1.1971975397118306</v>
      </c>
    </row>
    <row r="15" spans="1:20" x14ac:dyDescent="0.25">
      <c r="A15" s="5"/>
      <c r="B15" s="4" t="s">
        <v>149</v>
      </c>
      <c r="C15" s="4" t="s">
        <v>150</v>
      </c>
      <c r="D15" s="4" t="s">
        <v>169</v>
      </c>
      <c r="E15">
        <v>2003</v>
      </c>
      <c r="F15">
        <v>-4.7641627262388564</v>
      </c>
      <c r="G15">
        <v>-2.5374572852528745</v>
      </c>
      <c r="H15">
        <v>0.93384264567373343</v>
      </c>
      <c r="J15">
        <v>-4.7641627262388564</v>
      </c>
      <c r="K15">
        <v>-1.4796991346458452</v>
      </c>
      <c r="L15">
        <v>-5.0813801347576879</v>
      </c>
      <c r="N15">
        <v>-3.2496560073178147</v>
      </c>
      <c r="O15">
        <v>-2.5374572852528745</v>
      </c>
      <c r="P15">
        <v>-5.0813801347576879</v>
      </c>
      <c r="R15">
        <v>-3.2496560073178147</v>
      </c>
      <c r="S15">
        <v>-1.4796991346458452</v>
      </c>
      <c r="T15">
        <v>0.93384264567373343</v>
      </c>
    </row>
    <row r="16" spans="1:20" x14ac:dyDescent="0.25">
      <c r="A16" s="4" t="s">
        <v>149</v>
      </c>
      <c r="B16" s="3">
        <v>1</v>
      </c>
      <c r="C16" s="3"/>
      <c r="D16" s="3"/>
      <c r="E16">
        <v>2004</v>
      </c>
      <c r="F16">
        <v>-3.2496560073178147</v>
      </c>
      <c r="G16">
        <v>-1.4796991346458452</v>
      </c>
      <c r="H16">
        <v>-5.0813801347576879</v>
      </c>
      <c r="J16">
        <v>-3.2496560073178147</v>
      </c>
      <c r="K16">
        <v>-1.4626194544989868</v>
      </c>
      <c r="L16">
        <v>1.8585691980038315</v>
      </c>
      <c r="N16">
        <v>-4.1841269805255576</v>
      </c>
      <c r="O16">
        <v>-1.4796991346458452</v>
      </c>
      <c r="P16">
        <v>1.8585691980038315</v>
      </c>
      <c r="R16">
        <v>-4.1841269805255576</v>
      </c>
      <c r="S16">
        <v>-1.4626194544989868</v>
      </c>
      <c r="T16">
        <v>-5.0813801347576879</v>
      </c>
    </row>
    <row r="17" spans="1:20" x14ac:dyDescent="0.25">
      <c r="A17" s="4" t="s">
        <v>150</v>
      </c>
      <c r="B17" s="3">
        <v>-0.14953388071043636</v>
      </c>
      <c r="C17" s="3">
        <v>1</v>
      </c>
      <c r="D17" s="3"/>
      <c r="E17">
        <v>2005</v>
      </c>
      <c r="F17">
        <v>-4.1841269805255576</v>
      </c>
      <c r="G17">
        <v>-1.4626194544989868</v>
      </c>
      <c r="H17">
        <v>1.8585691980038315</v>
      </c>
      <c r="J17">
        <v>-4.1841269805255576</v>
      </c>
      <c r="K17">
        <v>1.737189426838329</v>
      </c>
      <c r="L17">
        <v>-1.5154279570506277</v>
      </c>
      <c r="N17">
        <v>-0.62282593936158592</v>
      </c>
      <c r="O17">
        <v>-1.4626194544989868</v>
      </c>
      <c r="P17">
        <v>-1.5154279570506277</v>
      </c>
      <c r="R17">
        <v>-0.62282593936158592</v>
      </c>
      <c r="S17">
        <v>1.737189426838329</v>
      </c>
      <c r="T17">
        <v>1.8585691980038315</v>
      </c>
    </row>
    <row r="18" spans="1:20" x14ac:dyDescent="0.25">
      <c r="A18" s="4" t="s">
        <v>169</v>
      </c>
      <c r="B18" s="3">
        <v>0.70228246736902522</v>
      </c>
      <c r="C18" s="3">
        <v>-0.21500345111823266</v>
      </c>
      <c r="D18" s="3">
        <v>1</v>
      </c>
      <c r="E18">
        <v>2006</v>
      </c>
      <c r="F18">
        <v>-0.62282593936158592</v>
      </c>
      <c r="G18">
        <v>1.737189426838329</v>
      </c>
      <c r="H18">
        <v>-1.5154279570506277</v>
      </c>
      <c r="J18">
        <v>-0.62282593936158592</v>
      </c>
      <c r="K18">
        <v>-1.3841242108919596</v>
      </c>
      <c r="L18">
        <v>-7.4774229132694545</v>
      </c>
      <c r="N18">
        <v>0.19162439849269092</v>
      </c>
      <c r="O18">
        <v>1.737189426838329</v>
      </c>
      <c r="P18">
        <v>-7.4774229132694545</v>
      </c>
      <c r="R18">
        <v>0.19162439849269092</v>
      </c>
      <c r="S18">
        <v>-1.3841242108919596</v>
      </c>
      <c r="T18">
        <v>-1.5154279570506277</v>
      </c>
    </row>
    <row r="19" spans="1:20" x14ac:dyDescent="0.25">
      <c r="A19" s="4"/>
      <c r="B19" s="4"/>
      <c r="C19" s="4"/>
      <c r="D19" s="4"/>
      <c r="E19">
        <v>2007</v>
      </c>
      <c r="F19">
        <v>0.19162439849269092</v>
      </c>
      <c r="G19">
        <v>-1.3841242108919596</v>
      </c>
      <c r="H19">
        <v>-7.4774229132694545</v>
      </c>
      <c r="J19">
        <v>0.19162439849269092</v>
      </c>
      <c r="K19">
        <v>-4.1505961125643749</v>
      </c>
      <c r="L19">
        <v>1.4206132593981775</v>
      </c>
      <c r="N19">
        <v>1.3198272749162026</v>
      </c>
      <c r="O19">
        <v>-1.3841242108919596</v>
      </c>
      <c r="P19">
        <v>1.4206132593981775</v>
      </c>
      <c r="R19">
        <v>1.3198272749162026</v>
      </c>
      <c r="S19">
        <v>-4.1505961125643749</v>
      </c>
      <c r="T19">
        <v>-7.4774229132694545</v>
      </c>
    </row>
    <row r="20" spans="1:20" x14ac:dyDescent="0.25">
      <c r="A20" s="4" t="s">
        <v>141</v>
      </c>
      <c r="B20" s="4"/>
      <c r="C20" s="4"/>
      <c r="D20" s="4"/>
      <c r="E20">
        <v>2008</v>
      </c>
      <c r="F20">
        <v>1.3198272749162026</v>
      </c>
      <c r="G20">
        <v>-4.1505961125643749</v>
      </c>
      <c r="H20">
        <v>1.4206132593981775</v>
      </c>
      <c r="J20">
        <v>1.3198272749162026</v>
      </c>
      <c r="K20">
        <v>1.8426761463768813</v>
      </c>
      <c r="L20">
        <v>-2.4173785334840838</v>
      </c>
      <c r="N20">
        <v>-0.93188494232863794</v>
      </c>
      <c r="O20">
        <v>-4.1505961125643749</v>
      </c>
      <c r="P20">
        <v>-2.4173785334840838</v>
      </c>
      <c r="R20">
        <v>-0.93188494232863794</v>
      </c>
      <c r="S20">
        <v>1.8426761463768813</v>
      </c>
      <c r="T20">
        <v>1.4206132593981775</v>
      </c>
    </row>
    <row r="21" spans="1:20" x14ac:dyDescent="0.25">
      <c r="A21" s="5"/>
      <c r="B21" s="4" t="s">
        <v>149</v>
      </c>
      <c r="C21" s="4" t="s">
        <v>150</v>
      </c>
      <c r="D21" s="4" t="s">
        <v>169</v>
      </c>
      <c r="E21">
        <v>2009</v>
      </c>
      <c r="F21">
        <v>-0.93188494232863794</v>
      </c>
      <c r="G21">
        <v>1.8426761463768813</v>
      </c>
      <c r="H21">
        <v>-2.4173785334840838</v>
      </c>
      <c r="J21">
        <v>-0.93188494232863794</v>
      </c>
      <c r="K21">
        <v>2.7812442982436227</v>
      </c>
      <c r="L21">
        <v>4.0595238470051376</v>
      </c>
      <c r="N21">
        <v>5.620483243144168</v>
      </c>
      <c r="O21">
        <v>1.8426761463768813</v>
      </c>
      <c r="P21">
        <v>4.0595238470051376</v>
      </c>
      <c r="R21">
        <v>5.620483243144168</v>
      </c>
      <c r="S21">
        <v>2.7812442982436227</v>
      </c>
      <c r="T21">
        <v>-2.4173785334840838</v>
      </c>
    </row>
    <row r="22" spans="1:20" x14ac:dyDescent="0.25">
      <c r="A22" s="4" t="s">
        <v>149</v>
      </c>
      <c r="B22" s="3">
        <v>1</v>
      </c>
      <c r="C22" s="3"/>
      <c r="D22" s="3"/>
      <c r="E22">
        <v>2010</v>
      </c>
      <c r="F22">
        <v>5.620483243144168</v>
      </c>
      <c r="G22">
        <v>2.7812442982436227</v>
      </c>
      <c r="H22">
        <v>4.0595238470051376</v>
      </c>
      <c r="J22">
        <v>5.620483243144168</v>
      </c>
      <c r="K22">
        <v>-7.3377330426367893</v>
      </c>
      <c r="L22">
        <v>-10.004806458916278</v>
      </c>
      <c r="N22">
        <v>-6.9957020936463072</v>
      </c>
      <c r="O22">
        <v>2.7812442982436227</v>
      </c>
      <c r="P22">
        <v>-10.004806458916278</v>
      </c>
      <c r="R22">
        <v>-6.9957020936463072</v>
      </c>
      <c r="S22">
        <v>-7.3377330426367893</v>
      </c>
      <c r="T22">
        <v>4.0595238470051376</v>
      </c>
    </row>
    <row r="23" spans="1:20" x14ac:dyDescent="0.25">
      <c r="A23" s="4" t="s">
        <v>150</v>
      </c>
      <c r="B23" s="3">
        <v>0.47292299162262091</v>
      </c>
      <c r="C23" s="3">
        <v>1</v>
      </c>
      <c r="D23" s="3"/>
      <c r="E23">
        <v>2011</v>
      </c>
      <c r="F23">
        <v>-6.9957020936463072</v>
      </c>
      <c r="G23">
        <v>-7.3377330426367893</v>
      </c>
      <c r="H23">
        <v>-10.004806458916278</v>
      </c>
      <c r="J23">
        <v>-6.9957020936463072</v>
      </c>
      <c r="K23">
        <v>-3.768677605446634</v>
      </c>
      <c r="L23">
        <v>-4.8691215902823979</v>
      </c>
      <c r="N23">
        <v>-3.7046446223506422</v>
      </c>
      <c r="O23">
        <v>-7.3377330426367893</v>
      </c>
      <c r="P23">
        <v>-4.8691215902823979</v>
      </c>
      <c r="R23">
        <v>-3.7046446223506422</v>
      </c>
      <c r="S23">
        <v>-3.768677605446634</v>
      </c>
      <c r="T23">
        <v>-10.004806458916278</v>
      </c>
    </row>
    <row r="24" spans="1:20" x14ac:dyDescent="0.25">
      <c r="A24" s="4" t="s">
        <v>169</v>
      </c>
      <c r="B24" s="3">
        <v>-3.974296604294706E-2</v>
      </c>
      <c r="C24" s="3">
        <v>3.3270900373446897E-2</v>
      </c>
      <c r="D24" s="3">
        <v>1</v>
      </c>
      <c r="E24">
        <v>2012</v>
      </c>
      <c r="F24">
        <v>-3.7046446223506422</v>
      </c>
      <c r="G24">
        <v>-3.768677605446634</v>
      </c>
      <c r="H24">
        <v>-4.8691215902823979</v>
      </c>
    </row>
    <row r="25" spans="1:20" x14ac:dyDescent="0.25">
      <c r="A25" s="4"/>
      <c r="B25" s="4"/>
      <c r="C25" s="4"/>
      <c r="D25"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CP25"/>
  <sheetViews>
    <sheetView topLeftCell="XED1" workbookViewId="0">
      <selection activeCell="XFD35" sqref="XFD35"/>
    </sheetView>
  </sheetViews>
  <sheetFormatPr defaultColWidth="8.85546875" defaultRowHeight="15" x14ac:dyDescent="0.25"/>
  <sheetData>
    <row r="1" spans="1:94" x14ac:dyDescent="0.25">
      <c r="A1" t="s">
        <v>1</v>
      </c>
      <c r="B1" t="s">
        <v>109</v>
      </c>
      <c r="C1" t="s">
        <v>110</v>
      </c>
      <c r="E1" t="s">
        <v>108</v>
      </c>
      <c r="F1" t="s">
        <v>97</v>
      </c>
      <c r="G1" t="s">
        <v>3</v>
      </c>
      <c r="H1" t="s">
        <v>4</v>
      </c>
      <c r="I1" t="s">
        <v>5</v>
      </c>
      <c r="J1" t="s">
        <v>98</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99</v>
      </c>
      <c r="BT1" t="s">
        <v>100</v>
      </c>
      <c r="BU1" t="s">
        <v>66</v>
      </c>
      <c r="BV1" t="s">
        <v>67</v>
      </c>
      <c r="BW1" t="s">
        <v>68</v>
      </c>
      <c r="BX1" t="s">
        <v>69</v>
      </c>
      <c r="BY1" t="s">
        <v>70</v>
      </c>
      <c r="BZ1" t="s">
        <v>71</v>
      </c>
      <c r="CA1" t="s">
        <v>72</v>
      </c>
      <c r="CB1" t="s">
        <v>73</v>
      </c>
      <c r="CC1" t="s">
        <v>74</v>
      </c>
      <c r="CD1" t="s">
        <v>75</v>
      </c>
      <c r="CE1" t="s">
        <v>76</v>
      </c>
      <c r="CF1" t="s">
        <v>77</v>
      </c>
      <c r="CG1" t="s">
        <v>78</v>
      </c>
      <c r="CH1" t="s">
        <v>79</v>
      </c>
      <c r="CI1" t="s">
        <v>80</v>
      </c>
      <c r="CJ1" t="s">
        <v>81</v>
      </c>
      <c r="CK1" t="s">
        <v>82</v>
      </c>
      <c r="CL1" t="s">
        <v>83</v>
      </c>
      <c r="CM1" t="s">
        <v>84</v>
      </c>
      <c r="CN1" t="s">
        <v>85</v>
      </c>
      <c r="CO1" t="s">
        <v>86</v>
      </c>
      <c r="CP1" t="s">
        <v>87</v>
      </c>
    </row>
    <row r="2" spans="1:94" x14ac:dyDescent="0.25">
      <c r="A2">
        <v>1990</v>
      </c>
      <c r="B2">
        <v>22.442538461538401</v>
      </c>
      <c r="C2">
        <v>22.45</v>
      </c>
      <c r="E2">
        <f>AVERAGE(F2:CP2)</f>
        <v>2.446551527229567</v>
      </c>
      <c r="F2">
        <v>8.3081758338482103</v>
      </c>
      <c r="G2">
        <v>7.87457462668372</v>
      </c>
      <c r="H2">
        <v>-1.3248436226345699</v>
      </c>
      <c r="I2" t="s">
        <v>0</v>
      </c>
      <c r="J2">
        <v>-4.9872530189901001</v>
      </c>
      <c r="K2">
        <v>7.0358151272245699</v>
      </c>
      <c r="L2" t="s">
        <v>0</v>
      </c>
      <c r="M2">
        <v>-2.0779557859168198</v>
      </c>
      <c r="N2" t="s">
        <v>0</v>
      </c>
      <c r="O2">
        <v>-8.1374576747869494</v>
      </c>
      <c r="P2">
        <v>4.8007192844115103</v>
      </c>
      <c r="Q2" t="s">
        <v>0</v>
      </c>
      <c r="R2" t="s">
        <v>0</v>
      </c>
      <c r="S2" t="s">
        <v>0</v>
      </c>
      <c r="T2" t="s">
        <v>0</v>
      </c>
      <c r="U2" t="s">
        <v>0</v>
      </c>
      <c r="V2" t="s">
        <v>0</v>
      </c>
      <c r="W2">
        <v>-4.6347843196590697</v>
      </c>
      <c r="X2" t="s">
        <v>0</v>
      </c>
      <c r="Y2" t="s">
        <v>0</v>
      </c>
      <c r="Z2" t="s">
        <v>0</v>
      </c>
      <c r="AA2">
        <v>-0.70932427733089298</v>
      </c>
      <c r="AB2">
        <v>-8.4427803307369391</v>
      </c>
      <c r="AC2">
        <v>-3.5748569563383898</v>
      </c>
      <c r="AD2" t="s">
        <v>0</v>
      </c>
      <c r="AE2">
        <v>-20.287827743876399</v>
      </c>
      <c r="AF2">
        <v>30.2248930114052</v>
      </c>
      <c r="AG2" t="s">
        <v>0</v>
      </c>
      <c r="AH2" t="s">
        <v>0</v>
      </c>
      <c r="AI2">
        <v>-5.6971036801122699</v>
      </c>
      <c r="AJ2" t="s">
        <v>0</v>
      </c>
      <c r="AK2">
        <v>-8.6100303602677108</v>
      </c>
      <c r="AL2">
        <v>9.2660476525257707</v>
      </c>
      <c r="AM2">
        <v>-18.264579716441901</v>
      </c>
      <c r="AN2" t="s">
        <v>0</v>
      </c>
      <c r="AO2">
        <v>-2.8088144264514598</v>
      </c>
      <c r="AP2">
        <v>-1.1456383693319701</v>
      </c>
      <c r="AQ2" t="s">
        <v>0</v>
      </c>
      <c r="AR2">
        <v>-16.504088595975301</v>
      </c>
      <c r="AS2" t="s">
        <v>0</v>
      </c>
      <c r="AT2" t="s">
        <v>0</v>
      </c>
      <c r="AU2" t="s">
        <v>0</v>
      </c>
      <c r="AV2" t="s">
        <v>0</v>
      </c>
      <c r="AW2" t="s">
        <v>0</v>
      </c>
      <c r="AX2" t="s">
        <v>0</v>
      </c>
      <c r="AY2">
        <v>21.675891748685299</v>
      </c>
      <c r="AZ2" t="s">
        <v>0</v>
      </c>
      <c r="BA2" t="s">
        <v>0</v>
      </c>
      <c r="BB2">
        <v>0.36965538017761201</v>
      </c>
      <c r="BC2" t="s">
        <v>0</v>
      </c>
      <c r="BD2">
        <v>2.8874097329001902</v>
      </c>
      <c r="BE2" t="s">
        <v>0</v>
      </c>
      <c r="BF2">
        <v>-17.174004846629099</v>
      </c>
      <c r="BG2">
        <v>34.432731225783897</v>
      </c>
      <c r="BH2" t="s">
        <v>0</v>
      </c>
      <c r="BI2">
        <v>15.370596463321499</v>
      </c>
      <c r="BJ2" t="s">
        <v>0</v>
      </c>
      <c r="BK2">
        <v>17.120532517919401</v>
      </c>
      <c r="BL2" t="s">
        <v>0</v>
      </c>
      <c r="BM2" t="s">
        <v>0</v>
      </c>
      <c r="BN2">
        <v>22.059438429959801</v>
      </c>
      <c r="BO2" t="s">
        <v>0</v>
      </c>
      <c r="BP2">
        <v>12.3910309374227</v>
      </c>
      <c r="BQ2" t="s">
        <v>0</v>
      </c>
      <c r="BR2" t="s">
        <v>0</v>
      </c>
      <c r="BS2" t="s">
        <v>0</v>
      </c>
      <c r="BT2" t="s">
        <v>0</v>
      </c>
      <c r="BU2" t="s">
        <v>0</v>
      </c>
      <c r="BV2">
        <v>2.0286585919508</v>
      </c>
      <c r="BW2" t="s">
        <v>0</v>
      </c>
      <c r="BX2" t="s">
        <v>0</v>
      </c>
      <c r="BY2">
        <v>-37.133274272119003</v>
      </c>
      <c r="BZ2">
        <v>9.1197494384261208</v>
      </c>
      <c r="CA2">
        <v>-14.454200008996001</v>
      </c>
      <c r="CB2">
        <v>7.9719840377689302</v>
      </c>
      <c r="CC2">
        <v>25.704584352545901</v>
      </c>
      <c r="CD2">
        <v>-3.5429695253109799</v>
      </c>
      <c r="CE2">
        <v>-10.3293285771318</v>
      </c>
      <c r="CF2">
        <v>35.830253616668202</v>
      </c>
      <c r="CG2" t="s">
        <v>0</v>
      </c>
      <c r="CH2" t="s">
        <v>0</v>
      </c>
      <c r="CI2">
        <v>-8.5657414522155904</v>
      </c>
      <c r="CJ2" t="s">
        <v>0</v>
      </c>
      <c r="CK2" t="s">
        <v>0</v>
      </c>
      <c r="CL2">
        <v>-1.07917317788974</v>
      </c>
      <c r="CM2">
        <v>7.8408101743844201</v>
      </c>
      <c r="CN2">
        <v>22.374194226000601</v>
      </c>
      <c r="CO2" t="s">
        <v>0</v>
      </c>
      <c r="CP2" t="s">
        <v>0</v>
      </c>
    </row>
    <row r="3" spans="1:94" x14ac:dyDescent="0.25">
      <c r="A3">
        <v>1991</v>
      </c>
      <c r="B3">
        <v>17.739808429118799</v>
      </c>
      <c r="C3">
        <v>17.32</v>
      </c>
      <c r="E3">
        <f t="shared" ref="E3:E24" si="0">AVERAGE(F3:CP3)</f>
        <v>-3.3339494013545274</v>
      </c>
      <c r="F3">
        <v>13.993832817582501</v>
      </c>
      <c r="G3">
        <v>-2.8457340326209701</v>
      </c>
      <c r="H3">
        <v>-18.360779787092099</v>
      </c>
      <c r="I3" t="s">
        <v>0</v>
      </c>
      <c r="J3">
        <v>15.3715223433492</v>
      </c>
      <c r="K3">
        <v>-8.5059905521612507</v>
      </c>
      <c r="L3" t="s">
        <v>0</v>
      </c>
      <c r="M3">
        <v>-9.7668982184444496E-3</v>
      </c>
      <c r="N3" t="s">
        <v>0</v>
      </c>
      <c r="O3">
        <v>-17.2602511236692</v>
      </c>
      <c r="P3">
        <v>6.1875420764586302</v>
      </c>
      <c r="Q3" t="s">
        <v>0</v>
      </c>
      <c r="R3" t="s">
        <v>0</v>
      </c>
      <c r="S3" t="s">
        <v>0</v>
      </c>
      <c r="T3" t="s">
        <v>0</v>
      </c>
      <c r="U3" t="s">
        <v>0</v>
      </c>
      <c r="V3" t="s">
        <v>0</v>
      </c>
      <c r="W3">
        <v>41.145483486998003</v>
      </c>
      <c r="X3" t="s">
        <v>0</v>
      </c>
      <c r="Y3" t="s">
        <v>0</v>
      </c>
      <c r="Z3" t="s">
        <v>0</v>
      </c>
      <c r="AA3">
        <v>23.651945986700799</v>
      </c>
      <c r="AB3">
        <v>0.48967216023895299</v>
      </c>
      <c r="AC3">
        <v>10.120700539826601</v>
      </c>
      <c r="AD3" t="s">
        <v>0</v>
      </c>
      <c r="AE3">
        <v>-1.01438594889583</v>
      </c>
      <c r="AF3">
        <v>-17.381886149335401</v>
      </c>
      <c r="AG3">
        <v>16.629239909694199</v>
      </c>
      <c r="AH3" t="s">
        <v>0</v>
      </c>
      <c r="AI3">
        <v>2.4611719644475198</v>
      </c>
      <c r="AJ3" t="s">
        <v>0</v>
      </c>
      <c r="AK3">
        <v>10.3672830471835</v>
      </c>
      <c r="AL3">
        <v>-7.2973354590449704</v>
      </c>
      <c r="AM3">
        <v>-20.669238027206699</v>
      </c>
      <c r="AN3" t="s">
        <v>0</v>
      </c>
      <c r="AO3">
        <v>16.328897429953699</v>
      </c>
      <c r="AP3">
        <v>6.0701861136285702</v>
      </c>
      <c r="AQ3" t="s">
        <v>0</v>
      </c>
      <c r="AR3">
        <v>0.72375209228043902</v>
      </c>
      <c r="AS3" t="s">
        <v>0</v>
      </c>
      <c r="AT3" t="s">
        <v>0</v>
      </c>
      <c r="AU3" t="s">
        <v>0</v>
      </c>
      <c r="AV3" t="s">
        <v>0</v>
      </c>
      <c r="AW3" t="s">
        <v>0</v>
      </c>
      <c r="AX3" t="s">
        <v>0</v>
      </c>
      <c r="AY3">
        <v>-13.738814942494299</v>
      </c>
      <c r="AZ3" t="s">
        <v>0</v>
      </c>
      <c r="BA3" t="s">
        <v>0</v>
      </c>
      <c r="BB3">
        <v>-12.350530521355999</v>
      </c>
      <c r="BC3" t="s">
        <v>0</v>
      </c>
      <c r="BD3">
        <v>6.2734926888446401</v>
      </c>
      <c r="BE3" t="s">
        <v>0</v>
      </c>
      <c r="BF3">
        <v>5.1035447937794798</v>
      </c>
      <c r="BG3">
        <v>-7.1103434917057999</v>
      </c>
      <c r="BH3" t="s">
        <v>0</v>
      </c>
      <c r="BI3">
        <v>-31.570331111911401</v>
      </c>
      <c r="BJ3" t="s">
        <v>0</v>
      </c>
      <c r="BK3">
        <v>5.2008760401597698</v>
      </c>
      <c r="BL3" t="s">
        <v>0</v>
      </c>
      <c r="BM3">
        <v>10.0013595979334</v>
      </c>
      <c r="BN3">
        <v>1.58511925689119</v>
      </c>
      <c r="BO3">
        <v>4.7576675934028101</v>
      </c>
      <c r="BP3">
        <v>-59.6686196985072</v>
      </c>
      <c r="BQ3" t="s">
        <v>0</v>
      </c>
      <c r="BR3" t="s">
        <v>0</v>
      </c>
      <c r="BS3" t="s">
        <v>0</v>
      </c>
      <c r="BT3" t="s">
        <v>0</v>
      </c>
      <c r="BU3" t="s">
        <v>0</v>
      </c>
      <c r="BV3">
        <v>-7.9568000009757798</v>
      </c>
      <c r="BW3" t="s">
        <v>0</v>
      </c>
      <c r="BX3" t="s">
        <v>0</v>
      </c>
      <c r="BY3">
        <v>6.4260984659026796</v>
      </c>
      <c r="BZ3">
        <v>-24.889714206637901</v>
      </c>
      <c r="CA3">
        <v>-7.71256996011358</v>
      </c>
      <c r="CB3">
        <v>-5.0542010981386101</v>
      </c>
      <c r="CC3">
        <v>-12.882375541682</v>
      </c>
      <c r="CD3">
        <v>-13.2363544755581</v>
      </c>
      <c r="CE3">
        <v>-18.227451746324601</v>
      </c>
      <c r="CF3">
        <v>-32.287915623356803</v>
      </c>
      <c r="CG3" t="s">
        <v>0</v>
      </c>
      <c r="CH3" t="s">
        <v>0</v>
      </c>
      <c r="CI3">
        <v>-14.286919529900601</v>
      </c>
      <c r="CJ3" t="s">
        <v>0</v>
      </c>
      <c r="CK3" t="s">
        <v>0</v>
      </c>
      <c r="CL3">
        <v>0.13776822360976801</v>
      </c>
      <c r="CM3">
        <v>-0.32446888187841699</v>
      </c>
      <c r="CN3">
        <v>-1.7460502823886099</v>
      </c>
      <c r="CO3" t="s">
        <v>0</v>
      </c>
      <c r="CP3" t="s">
        <v>0</v>
      </c>
    </row>
    <row r="4" spans="1:94" x14ac:dyDescent="0.25">
      <c r="A4">
        <v>1992</v>
      </c>
      <c r="B4">
        <v>14.9802290076336</v>
      </c>
      <c r="C4">
        <v>15.19</v>
      </c>
      <c r="E4">
        <f t="shared" si="0"/>
        <v>0.42158084733663248</v>
      </c>
      <c r="F4">
        <v>13.8169697957835</v>
      </c>
      <c r="G4">
        <v>-11.5206390644232</v>
      </c>
      <c r="H4">
        <v>0.62042343202676897</v>
      </c>
      <c r="I4" t="s">
        <v>0</v>
      </c>
      <c r="J4">
        <v>15.059977713482001</v>
      </c>
      <c r="K4">
        <v>-5.1629558483116398</v>
      </c>
      <c r="L4" t="s">
        <v>0</v>
      </c>
      <c r="M4">
        <v>-8.38311172796198</v>
      </c>
      <c r="N4" t="s">
        <v>0</v>
      </c>
      <c r="O4">
        <v>1.78487294941748</v>
      </c>
      <c r="P4">
        <v>-9.29086345511746</v>
      </c>
      <c r="Q4" t="s">
        <v>0</v>
      </c>
      <c r="R4">
        <v>6.1279950838396804</v>
      </c>
      <c r="S4" t="s">
        <v>0</v>
      </c>
      <c r="T4" t="s">
        <v>0</v>
      </c>
      <c r="U4" t="s">
        <v>0</v>
      </c>
      <c r="V4" t="s">
        <v>0</v>
      </c>
      <c r="W4">
        <v>28.523938937662098</v>
      </c>
      <c r="X4" t="s">
        <v>0</v>
      </c>
      <c r="Y4" t="s">
        <v>0</v>
      </c>
      <c r="Z4" t="s">
        <v>0</v>
      </c>
      <c r="AA4">
        <v>9.5855957438163397</v>
      </c>
      <c r="AB4">
        <v>-5.2296481292126904</v>
      </c>
      <c r="AC4">
        <v>2.1638470665608098</v>
      </c>
      <c r="AD4" t="s">
        <v>0</v>
      </c>
      <c r="AE4">
        <v>-10.8506176451661</v>
      </c>
      <c r="AF4">
        <v>-22.607075249249299</v>
      </c>
      <c r="AG4">
        <v>14.114449086878301</v>
      </c>
      <c r="AH4" t="s">
        <v>0</v>
      </c>
      <c r="AI4">
        <v>1.7074746667798599</v>
      </c>
      <c r="AJ4" t="s">
        <v>0</v>
      </c>
      <c r="AK4">
        <v>-1.0471240374761299</v>
      </c>
      <c r="AL4">
        <v>1.0119060370316</v>
      </c>
      <c r="AM4">
        <v>-9.1921176360817007</v>
      </c>
      <c r="AN4" t="s">
        <v>0</v>
      </c>
      <c r="AO4">
        <v>-21.5163095106989</v>
      </c>
      <c r="AP4">
        <v>-15.0234695388868</v>
      </c>
      <c r="AQ4" t="s">
        <v>0</v>
      </c>
      <c r="AR4">
        <v>-6.6242000496926803</v>
      </c>
      <c r="AS4" t="s">
        <v>0</v>
      </c>
      <c r="AT4" t="s">
        <v>0</v>
      </c>
      <c r="AU4" t="s">
        <v>0</v>
      </c>
      <c r="AV4" t="s">
        <v>0</v>
      </c>
      <c r="AW4" t="s">
        <v>0</v>
      </c>
      <c r="AX4" t="s">
        <v>0</v>
      </c>
      <c r="AY4">
        <v>-1.10696690676956</v>
      </c>
      <c r="AZ4" t="s">
        <v>0</v>
      </c>
      <c r="BA4" t="s">
        <v>0</v>
      </c>
      <c r="BB4">
        <v>-9.3990511199647102</v>
      </c>
      <c r="BC4" t="s">
        <v>0</v>
      </c>
      <c r="BD4">
        <v>-7.3187696912993498</v>
      </c>
      <c r="BE4" t="s">
        <v>0</v>
      </c>
      <c r="BF4">
        <v>1.8630224101092401</v>
      </c>
      <c r="BG4">
        <v>8.6789965807370706</v>
      </c>
      <c r="BH4" t="s">
        <v>0</v>
      </c>
      <c r="BI4">
        <v>0.98519772773292402</v>
      </c>
      <c r="BJ4" t="s">
        <v>0</v>
      </c>
      <c r="BK4">
        <v>11.4750186896422</v>
      </c>
      <c r="BL4">
        <v>9.2191502005769301</v>
      </c>
      <c r="BM4">
        <v>7.6224049904823898</v>
      </c>
      <c r="BN4">
        <v>-7.10840617524791</v>
      </c>
      <c r="BO4">
        <v>10.2360981847941</v>
      </c>
      <c r="BP4">
        <v>11.2028038068537</v>
      </c>
      <c r="BQ4" t="s">
        <v>0</v>
      </c>
      <c r="BR4" t="s">
        <v>0</v>
      </c>
      <c r="BS4" t="s">
        <v>0</v>
      </c>
      <c r="BT4" t="s">
        <v>0</v>
      </c>
      <c r="BU4" t="s">
        <v>0</v>
      </c>
      <c r="BV4">
        <v>-22.143817991057102</v>
      </c>
      <c r="BW4" t="s">
        <v>0</v>
      </c>
      <c r="BX4" t="s">
        <v>0</v>
      </c>
      <c r="BY4">
        <v>5.2220911243347201</v>
      </c>
      <c r="BZ4">
        <v>14.387173791474501</v>
      </c>
      <c r="CA4">
        <v>-13.9549802315702</v>
      </c>
      <c r="CB4">
        <v>-1.2397646369797499</v>
      </c>
      <c r="CC4">
        <v>17.430350846826901</v>
      </c>
      <c r="CD4">
        <v>-23.401931036963202</v>
      </c>
      <c r="CE4">
        <v>26.610190989542399</v>
      </c>
      <c r="CF4">
        <v>4.3033357784725803</v>
      </c>
      <c r="CG4" t="s">
        <v>0</v>
      </c>
      <c r="CH4" t="s">
        <v>0</v>
      </c>
      <c r="CI4">
        <v>4.3421624027167498</v>
      </c>
      <c r="CJ4" t="s">
        <v>0</v>
      </c>
      <c r="CK4" t="s">
        <v>0</v>
      </c>
      <c r="CL4">
        <v>1.0908297243170499</v>
      </c>
      <c r="CM4">
        <v>-3.6749043854033201</v>
      </c>
      <c r="CN4">
        <v>6.8463269778001603</v>
      </c>
      <c r="CO4" t="s">
        <v>0</v>
      </c>
      <c r="CP4" t="s">
        <v>0</v>
      </c>
    </row>
    <row r="5" spans="1:94" x14ac:dyDescent="0.25">
      <c r="A5">
        <v>1993</v>
      </c>
      <c r="B5">
        <v>12.2973946360153</v>
      </c>
      <c r="C5">
        <v>12.41</v>
      </c>
      <c r="E5">
        <f t="shared" si="0"/>
        <v>4.6037893296780883</v>
      </c>
      <c r="F5">
        <v>23.373742820327202</v>
      </c>
      <c r="G5">
        <v>14.504019038515899</v>
      </c>
      <c r="H5">
        <v>-7.1470760003259004</v>
      </c>
      <c r="I5" t="s">
        <v>0</v>
      </c>
      <c r="J5">
        <v>12.849982323496899</v>
      </c>
      <c r="K5">
        <v>-7.4898948536154402</v>
      </c>
      <c r="L5" t="s">
        <v>0</v>
      </c>
      <c r="M5">
        <v>5.0336739921146298</v>
      </c>
      <c r="N5" t="s">
        <v>0</v>
      </c>
      <c r="O5">
        <v>15.4353332505998</v>
      </c>
      <c r="P5">
        <v>13.5375072912226</v>
      </c>
      <c r="Q5" t="s">
        <v>0</v>
      </c>
      <c r="R5">
        <v>14.558198832058</v>
      </c>
      <c r="S5" t="s">
        <v>0</v>
      </c>
      <c r="T5" t="s">
        <v>0</v>
      </c>
      <c r="U5" t="s">
        <v>0</v>
      </c>
      <c r="V5" t="s">
        <v>0</v>
      </c>
      <c r="W5">
        <v>-11.3863089416002</v>
      </c>
      <c r="X5">
        <v>14.3131409833285</v>
      </c>
      <c r="Y5" t="s">
        <v>0</v>
      </c>
      <c r="Z5" t="s">
        <v>0</v>
      </c>
      <c r="AA5">
        <v>-0.17358069176424001</v>
      </c>
      <c r="AB5">
        <v>-6.5267233296229801</v>
      </c>
      <c r="AC5">
        <v>-1.6556953219733399</v>
      </c>
      <c r="AD5" t="s">
        <v>0</v>
      </c>
      <c r="AE5">
        <v>0.84542371741591504</v>
      </c>
      <c r="AF5">
        <v>-8.5928493985922607</v>
      </c>
      <c r="AG5">
        <v>-0.37733995188747799</v>
      </c>
      <c r="AH5">
        <v>26.0530762927071</v>
      </c>
      <c r="AI5">
        <v>-19.025654905392798</v>
      </c>
      <c r="AJ5" t="s">
        <v>0</v>
      </c>
      <c r="AK5">
        <v>14.307317505658</v>
      </c>
      <c r="AL5">
        <v>3.5376446689142602</v>
      </c>
      <c r="AM5">
        <v>17.251166400401399</v>
      </c>
      <c r="AN5" t="s">
        <v>0</v>
      </c>
      <c r="AO5">
        <v>11.0707655881441</v>
      </c>
      <c r="AP5">
        <v>15.504748195305099</v>
      </c>
      <c r="AQ5" t="s">
        <v>0</v>
      </c>
      <c r="AR5">
        <v>-2.71434676677822</v>
      </c>
      <c r="AS5" t="s">
        <v>0</v>
      </c>
      <c r="AT5" t="s">
        <v>0</v>
      </c>
      <c r="AU5" t="s">
        <v>0</v>
      </c>
      <c r="AV5" t="s">
        <v>0</v>
      </c>
      <c r="AW5" t="s">
        <v>0</v>
      </c>
      <c r="AX5" t="s">
        <v>0</v>
      </c>
      <c r="AY5">
        <v>7.0517661147193298</v>
      </c>
      <c r="AZ5" t="s">
        <v>0</v>
      </c>
      <c r="BA5" t="s">
        <v>0</v>
      </c>
      <c r="BB5">
        <v>0.728095931606077</v>
      </c>
      <c r="BC5" t="s">
        <v>0</v>
      </c>
      <c r="BD5">
        <v>6.1460513009543503</v>
      </c>
      <c r="BE5" t="s">
        <v>0</v>
      </c>
      <c r="BF5">
        <v>-5.0076747034231399</v>
      </c>
      <c r="BG5">
        <v>8.1679638338095195</v>
      </c>
      <c r="BH5" t="s">
        <v>0</v>
      </c>
      <c r="BI5">
        <v>-11.966970366433699</v>
      </c>
      <c r="BJ5" t="s">
        <v>0</v>
      </c>
      <c r="BK5">
        <v>16.263146901346602</v>
      </c>
      <c r="BL5">
        <v>-0.26027850341190401</v>
      </c>
      <c r="BM5">
        <v>15.362236746978001</v>
      </c>
      <c r="BN5">
        <v>12.3418400722384</v>
      </c>
      <c r="BO5">
        <v>-1.8677523371575699</v>
      </c>
      <c r="BP5">
        <v>4.1266655021332399</v>
      </c>
      <c r="BQ5" t="s">
        <v>0</v>
      </c>
      <c r="BR5" t="s">
        <v>0</v>
      </c>
      <c r="BS5" t="s">
        <v>0</v>
      </c>
      <c r="BT5" t="s">
        <v>0</v>
      </c>
      <c r="BU5" t="s">
        <v>0</v>
      </c>
      <c r="BV5">
        <v>5.92979268325064</v>
      </c>
      <c r="BW5" t="s">
        <v>0</v>
      </c>
      <c r="BX5" t="s">
        <v>0</v>
      </c>
      <c r="BY5">
        <v>22.7324542557947</v>
      </c>
      <c r="BZ5">
        <v>1.4401751486043</v>
      </c>
      <c r="CA5">
        <v>15.590109860796099</v>
      </c>
      <c r="CB5">
        <v>-7.9694273772135</v>
      </c>
      <c r="CC5">
        <v>-3.6195372144063001</v>
      </c>
      <c r="CD5">
        <v>11.3592605033756</v>
      </c>
      <c r="CE5">
        <v>-0.68779991234187998</v>
      </c>
      <c r="CF5">
        <v>17.882419784119399</v>
      </c>
      <c r="CG5" t="s">
        <v>0</v>
      </c>
      <c r="CH5" t="s">
        <v>0</v>
      </c>
      <c r="CI5">
        <v>-8.3699002539877299</v>
      </c>
      <c r="CJ5" t="s">
        <v>0</v>
      </c>
      <c r="CK5" t="s">
        <v>0</v>
      </c>
      <c r="CL5">
        <v>7.0801993917747996</v>
      </c>
      <c r="CM5">
        <v>-6.15911146476639</v>
      </c>
      <c r="CN5">
        <v>-13.1905301531111</v>
      </c>
      <c r="CO5" t="s">
        <v>0</v>
      </c>
      <c r="CP5" t="s">
        <v>0</v>
      </c>
    </row>
    <row r="6" spans="1:94" x14ac:dyDescent="0.25">
      <c r="A6">
        <v>1994</v>
      </c>
      <c r="B6">
        <v>13.4970384615385</v>
      </c>
      <c r="C6">
        <v>13.78</v>
      </c>
      <c r="E6">
        <f t="shared" si="0"/>
        <v>5.6973090915372957</v>
      </c>
      <c r="F6">
        <v>-13.055748573236199</v>
      </c>
      <c r="G6">
        <v>6.1156522690105097</v>
      </c>
      <c r="H6">
        <v>15.5897079692096</v>
      </c>
      <c r="I6" t="s">
        <v>0</v>
      </c>
      <c r="J6">
        <v>-7.2674505710759396</v>
      </c>
      <c r="K6">
        <v>19.338120726980499</v>
      </c>
      <c r="L6" t="s">
        <v>0</v>
      </c>
      <c r="M6">
        <v>5.4233986702490498</v>
      </c>
      <c r="N6" t="s">
        <v>0</v>
      </c>
      <c r="O6">
        <v>-34.883800815047302</v>
      </c>
      <c r="P6">
        <v>-13.6571659506166</v>
      </c>
      <c r="Q6">
        <v>-58.248949491288002</v>
      </c>
      <c r="R6">
        <v>-4.8293191867300598</v>
      </c>
      <c r="S6" t="s">
        <v>0</v>
      </c>
      <c r="T6" t="s">
        <v>0</v>
      </c>
      <c r="U6" t="s">
        <v>0</v>
      </c>
      <c r="V6">
        <v>-5.7930504649766004</v>
      </c>
      <c r="W6">
        <v>25.335932063534301</v>
      </c>
      <c r="X6">
        <v>5.1956400551093598</v>
      </c>
      <c r="Y6" t="s">
        <v>0</v>
      </c>
      <c r="Z6" t="s">
        <v>0</v>
      </c>
      <c r="AA6">
        <v>-5.2850835931224296</v>
      </c>
      <c r="AB6">
        <v>9.8347042511259097</v>
      </c>
      <c r="AC6">
        <v>25.927703730237901</v>
      </c>
      <c r="AD6" t="s">
        <v>0</v>
      </c>
      <c r="AE6">
        <v>9.6443147543868104</v>
      </c>
      <c r="AF6">
        <v>6.3535700884175901</v>
      </c>
      <c r="AG6">
        <v>22.416136437134</v>
      </c>
      <c r="AH6">
        <v>17.1015610833567</v>
      </c>
      <c r="AI6">
        <v>10.480978259238301</v>
      </c>
      <c r="AJ6" t="s">
        <v>0</v>
      </c>
      <c r="AK6">
        <v>15.5173386498897</v>
      </c>
      <c r="AL6">
        <v>6.6144833917597303</v>
      </c>
      <c r="AM6">
        <v>27.3569902617206</v>
      </c>
      <c r="AN6" t="s">
        <v>0</v>
      </c>
      <c r="AO6">
        <v>4.9686566769359297</v>
      </c>
      <c r="AP6">
        <v>-4.04639215216074</v>
      </c>
      <c r="AQ6" t="s">
        <v>0</v>
      </c>
      <c r="AR6">
        <v>12.304746485160999</v>
      </c>
      <c r="AS6" t="s">
        <v>0</v>
      </c>
      <c r="AT6" t="s">
        <v>0</v>
      </c>
      <c r="AU6" t="s">
        <v>0</v>
      </c>
      <c r="AV6" t="s">
        <v>0</v>
      </c>
      <c r="AW6" t="s">
        <v>0</v>
      </c>
      <c r="AX6" t="s">
        <v>0</v>
      </c>
      <c r="AY6">
        <v>12.4611328121927</v>
      </c>
      <c r="AZ6" t="s">
        <v>0</v>
      </c>
      <c r="BA6" t="s">
        <v>0</v>
      </c>
      <c r="BB6">
        <v>-19.755643669201199</v>
      </c>
      <c r="BC6" t="s">
        <v>0</v>
      </c>
      <c r="BD6">
        <v>20.3583690438657</v>
      </c>
      <c r="BE6" t="s">
        <v>0</v>
      </c>
      <c r="BF6">
        <v>25.8873546527415</v>
      </c>
      <c r="BG6">
        <v>-13.5677738070918</v>
      </c>
      <c r="BH6" t="s">
        <v>0</v>
      </c>
      <c r="BI6">
        <v>6.5180066035141602</v>
      </c>
      <c r="BJ6" t="s">
        <v>0</v>
      </c>
      <c r="BK6">
        <v>6.3747619412471304</v>
      </c>
      <c r="BL6">
        <v>8.7971585616291996</v>
      </c>
      <c r="BM6">
        <v>-4.8916037984151703</v>
      </c>
      <c r="BN6">
        <v>2.5489764979979501</v>
      </c>
      <c r="BO6">
        <v>-6.5149514078360999</v>
      </c>
      <c r="BP6">
        <v>7.9199302320097003</v>
      </c>
      <c r="BQ6" t="s">
        <v>0</v>
      </c>
      <c r="BR6" t="s">
        <v>0</v>
      </c>
      <c r="BS6" t="s">
        <v>0</v>
      </c>
      <c r="BT6" t="s">
        <v>0</v>
      </c>
      <c r="BU6" t="s">
        <v>0</v>
      </c>
      <c r="BV6">
        <v>13.0628626604961</v>
      </c>
      <c r="BW6">
        <v>15.1814868479472</v>
      </c>
      <c r="BX6" t="s">
        <v>0</v>
      </c>
      <c r="BY6">
        <v>4.6303138450493702</v>
      </c>
      <c r="BZ6">
        <v>11.2102107639134</v>
      </c>
      <c r="CA6">
        <v>14.8803140620984</v>
      </c>
      <c r="CB6">
        <v>20.080044973734601</v>
      </c>
      <c r="CC6">
        <v>7.65733051371289</v>
      </c>
      <c r="CD6">
        <v>27.052672700119199</v>
      </c>
      <c r="CE6">
        <v>-0.87198392416006898</v>
      </c>
      <c r="CF6">
        <v>16.641617586203999</v>
      </c>
      <c r="CG6" t="s">
        <v>0</v>
      </c>
      <c r="CH6" t="s">
        <v>0</v>
      </c>
      <c r="CI6">
        <v>-10.273306763094499</v>
      </c>
      <c r="CJ6" t="s">
        <v>0</v>
      </c>
      <c r="CK6" t="s">
        <v>0</v>
      </c>
      <c r="CL6">
        <v>15.713753124002</v>
      </c>
      <c r="CM6">
        <v>3.6703523031766698</v>
      </c>
      <c r="CN6">
        <v>18.733320470420001</v>
      </c>
      <c r="CO6" t="s">
        <v>0</v>
      </c>
      <c r="CP6" t="s">
        <v>0</v>
      </c>
    </row>
    <row r="7" spans="1:94" x14ac:dyDescent="0.25">
      <c r="A7">
        <v>1995</v>
      </c>
      <c r="B7">
        <v>12.0075769230769</v>
      </c>
      <c r="C7">
        <v>12.255000000000001</v>
      </c>
      <c r="E7">
        <f t="shared" si="0"/>
        <v>-3.5968203986333847</v>
      </c>
      <c r="F7">
        <v>-14.3868839458087</v>
      </c>
      <c r="G7">
        <v>-9.9218345560955008</v>
      </c>
      <c r="H7">
        <v>-3.09018872245964</v>
      </c>
      <c r="I7" t="s">
        <v>0</v>
      </c>
      <c r="J7">
        <v>-1.0107302056256799</v>
      </c>
      <c r="K7">
        <v>-3.2000099939864</v>
      </c>
      <c r="L7" t="s">
        <v>0</v>
      </c>
      <c r="M7">
        <v>8.6639338628202207</v>
      </c>
      <c r="N7" t="s">
        <v>0</v>
      </c>
      <c r="O7">
        <v>-20.4642181420719</v>
      </c>
      <c r="P7">
        <v>13.768845256141301</v>
      </c>
      <c r="Q7">
        <v>-1.5386336552525099</v>
      </c>
      <c r="R7">
        <v>19.331377715849499</v>
      </c>
      <c r="S7" t="s">
        <v>0</v>
      </c>
      <c r="T7" t="s">
        <v>0</v>
      </c>
      <c r="U7" t="s">
        <v>0</v>
      </c>
      <c r="V7">
        <v>-16.985097061799902</v>
      </c>
      <c r="W7">
        <v>-33.112548428035602</v>
      </c>
      <c r="X7">
        <v>3.7321041864555098</v>
      </c>
      <c r="Y7">
        <v>2.8809806267485798</v>
      </c>
      <c r="Z7" t="s">
        <v>0</v>
      </c>
      <c r="AA7">
        <v>7.7868135419692397</v>
      </c>
      <c r="AB7">
        <v>-10.0910825632246</v>
      </c>
      <c r="AC7">
        <v>5.2368568882859003</v>
      </c>
      <c r="AD7" t="s">
        <v>0</v>
      </c>
      <c r="AE7">
        <v>-11.005275034520899</v>
      </c>
      <c r="AF7">
        <v>-3.5531717872294202</v>
      </c>
      <c r="AG7">
        <v>-3.2329179872074998</v>
      </c>
      <c r="AH7">
        <v>-1.76310648805889</v>
      </c>
      <c r="AI7">
        <v>-1.1115759239754299</v>
      </c>
      <c r="AJ7" t="s">
        <v>0</v>
      </c>
      <c r="AK7">
        <v>-5.4399168402010103</v>
      </c>
      <c r="AL7">
        <v>-13.1712023025615</v>
      </c>
      <c r="AM7">
        <v>0.93089324020021302</v>
      </c>
      <c r="AN7" t="s">
        <v>0</v>
      </c>
      <c r="AO7">
        <v>9.8292550934772702</v>
      </c>
      <c r="AP7">
        <v>-5.2825971368595699</v>
      </c>
      <c r="AQ7" t="s">
        <v>0</v>
      </c>
      <c r="AR7">
        <v>16.816321665091301</v>
      </c>
      <c r="AS7">
        <v>-6.0467536389689904</v>
      </c>
      <c r="AT7" t="s">
        <v>0</v>
      </c>
      <c r="AU7" t="s">
        <v>0</v>
      </c>
      <c r="AV7" t="s">
        <v>0</v>
      </c>
      <c r="AW7" t="s">
        <v>0</v>
      </c>
      <c r="AX7" t="s">
        <v>0</v>
      </c>
      <c r="AY7">
        <v>0.324481841558864</v>
      </c>
      <c r="AZ7" t="s">
        <v>0</v>
      </c>
      <c r="BA7" t="s">
        <v>0</v>
      </c>
      <c r="BB7">
        <v>-20.310078898822699</v>
      </c>
      <c r="BC7" t="s">
        <v>0</v>
      </c>
      <c r="BD7">
        <v>10.881210930683199</v>
      </c>
      <c r="BE7" t="s">
        <v>0</v>
      </c>
      <c r="BF7">
        <v>-2.9228150675820599</v>
      </c>
      <c r="BG7">
        <v>0.70617596752715495</v>
      </c>
      <c r="BH7">
        <v>-3.8767080912846299</v>
      </c>
      <c r="BI7">
        <v>-25.111212054017798</v>
      </c>
      <c r="BJ7" t="s">
        <v>0</v>
      </c>
      <c r="BK7">
        <v>-2.9560986404212102</v>
      </c>
      <c r="BL7">
        <v>-45.053246264915899</v>
      </c>
      <c r="BM7">
        <v>-1.82037065283096</v>
      </c>
      <c r="BN7">
        <v>-21.277655893837</v>
      </c>
      <c r="BO7">
        <v>11.5057790729884</v>
      </c>
      <c r="BP7">
        <v>-12.0449993469826</v>
      </c>
      <c r="BQ7" t="s">
        <v>0</v>
      </c>
      <c r="BR7" t="s">
        <v>0</v>
      </c>
      <c r="BS7" t="s">
        <v>0</v>
      </c>
      <c r="BT7" t="s">
        <v>0</v>
      </c>
      <c r="BU7" t="s">
        <v>0</v>
      </c>
      <c r="BV7">
        <v>-9.1717330959422707</v>
      </c>
      <c r="BW7">
        <v>11.614976555283899</v>
      </c>
      <c r="BX7" t="s">
        <v>0</v>
      </c>
      <c r="BY7">
        <v>-6.5785670654498798</v>
      </c>
      <c r="BZ7">
        <v>-7.3908523085815503</v>
      </c>
      <c r="CA7">
        <v>10.811733901396799</v>
      </c>
      <c r="CB7">
        <v>-13.208034509218299</v>
      </c>
      <c r="CC7">
        <v>-6.7507337913777201</v>
      </c>
      <c r="CD7">
        <v>-3.8599310500169501</v>
      </c>
      <c r="CE7">
        <v>0.277347164414388</v>
      </c>
      <c r="CF7">
        <v>-5.6819857457081699</v>
      </c>
      <c r="CG7" t="s">
        <v>0</v>
      </c>
      <c r="CH7" t="s">
        <v>0</v>
      </c>
      <c r="CI7">
        <v>-2.4460596367848599</v>
      </c>
      <c r="CJ7" t="s">
        <v>0</v>
      </c>
      <c r="CK7" t="s">
        <v>0</v>
      </c>
      <c r="CL7">
        <v>9.1761078909488507</v>
      </c>
      <c r="CM7">
        <v>10.759634244665</v>
      </c>
      <c r="CN7">
        <v>-1.5879454422569601</v>
      </c>
      <c r="CO7" t="s">
        <v>0</v>
      </c>
      <c r="CP7" t="s">
        <v>0</v>
      </c>
    </row>
    <row r="8" spans="1:94" x14ac:dyDescent="0.25">
      <c r="A8">
        <v>1996</v>
      </c>
      <c r="B8">
        <v>15.940114503816799</v>
      </c>
      <c r="C8">
        <v>16.184999999999999</v>
      </c>
      <c r="E8">
        <f t="shared" si="0"/>
        <v>0.26988923349595934</v>
      </c>
      <c r="F8">
        <v>-4.5149673609622001</v>
      </c>
      <c r="G8">
        <v>-4.5455417083981899</v>
      </c>
      <c r="H8">
        <v>6.1100659828227304</v>
      </c>
      <c r="I8" t="s">
        <v>0</v>
      </c>
      <c r="J8">
        <v>4.5160360979433802</v>
      </c>
      <c r="K8">
        <v>-1.9067575637785401</v>
      </c>
      <c r="L8" t="s">
        <v>0</v>
      </c>
      <c r="M8">
        <v>-7.7645150161763299</v>
      </c>
      <c r="N8" t="s">
        <v>0</v>
      </c>
      <c r="O8">
        <v>-43.111850577061297</v>
      </c>
      <c r="P8">
        <v>3.5799695551078798</v>
      </c>
      <c r="Q8">
        <v>12.379668962687401</v>
      </c>
      <c r="R8">
        <v>-4.4082559837021504</v>
      </c>
      <c r="S8">
        <v>-19.961657030158801</v>
      </c>
      <c r="T8" t="s">
        <v>0</v>
      </c>
      <c r="U8" t="s">
        <v>0</v>
      </c>
      <c r="V8">
        <v>6.08069175073613</v>
      </c>
      <c r="W8">
        <v>6.2460601193363701</v>
      </c>
      <c r="X8">
        <v>-5.1200802245282597</v>
      </c>
      <c r="Y8">
        <v>-4.2747015850693497</v>
      </c>
      <c r="Z8">
        <v>-8.2075097062501303</v>
      </c>
      <c r="AA8">
        <v>3.42955568383262</v>
      </c>
      <c r="AB8">
        <v>2.3177454321556299</v>
      </c>
      <c r="AC8">
        <v>9.8933271480366791</v>
      </c>
      <c r="AD8">
        <v>-17.773188419637499</v>
      </c>
      <c r="AE8">
        <v>-16.815301250648101</v>
      </c>
      <c r="AF8">
        <v>4.4592709999639304</v>
      </c>
      <c r="AG8">
        <v>15.089052752247699</v>
      </c>
      <c r="AH8">
        <v>-1.26936379713618</v>
      </c>
      <c r="AI8">
        <v>2.3568469887207799</v>
      </c>
      <c r="AJ8" t="s">
        <v>0</v>
      </c>
      <c r="AK8">
        <v>5.2558146173387099</v>
      </c>
      <c r="AL8">
        <v>15.159852084367101</v>
      </c>
      <c r="AM8">
        <v>2.19326791216753</v>
      </c>
      <c r="AN8">
        <v>-14.276001488931</v>
      </c>
      <c r="AO8">
        <v>0.38604866983513703</v>
      </c>
      <c r="AP8">
        <v>10.699687625731601</v>
      </c>
      <c r="AQ8" t="s">
        <v>0</v>
      </c>
      <c r="AR8">
        <v>0.90805661743169597</v>
      </c>
      <c r="AS8">
        <v>4.5151906222309997</v>
      </c>
      <c r="AT8" t="s">
        <v>0</v>
      </c>
      <c r="AU8" t="s">
        <v>0</v>
      </c>
      <c r="AV8" t="s">
        <v>0</v>
      </c>
      <c r="AW8" t="s">
        <v>0</v>
      </c>
      <c r="AX8" t="s">
        <v>0</v>
      </c>
      <c r="AY8">
        <v>10.441122328146401</v>
      </c>
      <c r="AZ8">
        <v>13.376461706986801</v>
      </c>
      <c r="BA8">
        <v>-52.374082754977401</v>
      </c>
      <c r="BB8">
        <v>-14.426829767280299</v>
      </c>
      <c r="BC8" t="s">
        <v>0</v>
      </c>
      <c r="BD8">
        <v>43.181453968719602</v>
      </c>
      <c r="BE8" t="s">
        <v>0</v>
      </c>
      <c r="BF8">
        <v>-9.9372422983808502</v>
      </c>
      <c r="BG8">
        <v>6.3737052883610197</v>
      </c>
      <c r="BH8">
        <v>12.1841420475023</v>
      </c>
      <c r="BI8">
        <v>14.938116329731301</v>
      </c>
      <c r="BJ8" t="s">
        <v>0</v>
      </c>
      <c r="BK8">
        <v>-4.5869869091898696</v>
      </c>
      <c r="BL8">
        <v>-8.9651502348048897</v>
      </c>
      <c r="BM8">
        <v>-7.9083641330586998</v>
      </c>
      <c r="BN8">
        <v>-16.290122028208099</v>
      </c>
      <c r="BO8">
        <v>8.8487016840184598</v>
      </c>
      <c r="BP8">
        <v>13.811156393906501</v>
      </c>
      <c r="BQ8" t="s">
        <v>0</v>
      </c>
      <c r="BR8" t="s">
        <v>0</v>
      </c>
      <c r="BS8">
        <v>20.228228247339299</v>
      </c>
      <c r="BT8" t="s">
        <v>0</v>
      </c>
      <c r="BU8" t="s">
        <v>0</v>
      </c>
      <c r="BV8">
        <v>10.7679729762832</v>
      </c>
      <c r="BW8">
        <v>-0.298010685290439</v>
      </c>
      <c r="BX8" t="s">
        <v>0</v>
      </c>
      <c r="BY8">
        <v>7.8922813180962601</v>
      </c>
      <c r="BZ8">
        <v>-8.5554249532350308</v>
      </c>
      <c r="CA8">
        <v>1.4907185331556201</v>
      </c>
      <c r="CB8">
        <v>-16.347829522081199</v>
      </c>
      <c r="CC8">
        <v>6.1001732582248502</v>
      </c>
      <c r="CD8">
        <v>2.8029345964734902</v>
      </c>
      <c r="CE8">
        <v>9.3962103921800093</v>
      </c>
      <c r="CF8">
        <v>3.8510611952563001</v>
      </c>
      <c r="CG8">
        <v>-2.8239944273339499</v>
      </c>
      <c r="CH8" t="s">
        <v>0</v>
      </c>
      <c r="CI8">
        <v>-3.9338252250281101</v>
      </c>
      <c r="CJ8" t="s">
        <v>0</v>
      </c>
      <c r="CK8" t="s">
        <v>0</v>
      </c>
      <c r="CL8">
        <v>8.4694545320899106</v>
      </c>
      <c r="CM8">
        <v>3.33598779273402</v>
      </c>
      <c r="CN8">
        <v>4.6043733831489302</v>
      </c>
      <c r="CO8" t="s">
        <v>0</v>
      </c>
      <c r="CP8" t="s">
        <v>0</v>
      </c>
    </row>
    <row r="9" spans="1:94" x14ac:dyDescent="0.25">
      <c r="A9">
        <v>1997</v>
      </c>
      <c r="B9">
        <v>21.507126436781601</v>
      </c>
      <c r="C9">
        <v>20.84</v>
      </c>
      <c r="E9">
        <f t="shared" si="0"/>
        <v>-3.1895357249464564</v>
      </c>
      <c r="F9">
        <v>16.171534826166301</v>
      </c>
      <c r="G9">
        <v>-25.550365723573702</v>
      </c>
      <c r="H9">
        <v>-10.8247991145215</v>
      </c>
      <c r="I9" t="s">
        <v>0</v>
      </c>
      <c r="J9">
        <v>54.459444226005097</v>
      </c>
      <c r="K9">
        <v>-12.1398371024203</v>
      </c>
      <c r="L9" t="s">
        <v>0</v>
      </c>
      <c r="M9">
        <v>13.313990218379301</v>
      </c>
      <c r="N9" t="s">
        <v>0</v>
      </c>
      <c r="O9">
        <v>23.8047534725332</v>
      </c>
      <c r="P9">
        <v>8.38488259066275</v>
      </c>
      <c r="Q9">
        <v>-8.2534956864409192</v>
      </c>
      <c r="R9">
        <v>0.24231157475689399</v>
      </c>
      <c r="S9">
        <v>-7.9840268795762599</v>
      </c>
      <c r="T9">
        <v>13.660821704280201</v>
      </c>
      <c r="U9" t="s">
        <v>0</v>
      </c>
      <c r="V9">
        <v>-29.195849802815399</v>
      </c>
      <c r="W9">
        <v>2.0017609742664502</v>
      </c>
      <c r="X9">
        <v>-16.009166545539198</v>
      </c>
      <c r="Y9">
        <v>8.2010817958632405</v>
      </c>
      <c r="Z9">
        <v>10.2016839883063</v>
      </c>
      <c r="AA9">
        <v>-3.65725883804159</v>
      </c>
      <c r="AB9">
        <v>-24.722627060660599</v>
      </c>
      <c r="AC9">
        <v>-3.87425864170811</v>
      </c>
      <c r="AD9">
        <v>-47.986699843225701</v>
      </c>
      <c r="AE9">
        <v>-14.595082184004299</v>
      </c>
      <c r="AF9">
        <v>-14.739743659976099</v>
      </c>
      <c r="AG9">
        <v>27.557938659134301</v>
      </c>
      <c r="AH9">
        <v>-12.5051143326346</v>
      </c>
      <c r="AI9">
        <v>-3.1027900840086602</v>
      </c>
      <c r="AJ9" t="s">
        <v>0</v>
      </c>
      <c r="AK9">
        <v>6.3556079902071296</v>
      </c>
      <c r="AL9">
        <v>11.287556251762499</v>
      </c>
      <c r="AM9">
        <v>-25.7504742746126</v>
      </c>
      <c r="AN9">
        <v>-19.312327863109601</v>
      </c>
      <c r="AO9">
        <v>-9.9387787565086203</v>
      </c>
      <c r="AP9">
        <v>-10.879603428819101</v>
      </c>
      <c r="AQ9" t="s">
        <v>0</v>
      </c>
      <c r="AR9">
        <v>-7.9407006877239299</v>
      </c>
      <c r="AS9">
        <v>-13.2048225534351</v>
      </c>
      <c r="AT9" t="s">
        <v>0</v>
      </c>
      <c r="AU9" t="s">
        <v>0</v>
      </c>
      <c r="AV9" t="s">
        <v>0</v>
      </c>
      <c r="AW9" t="s">
        <v>0</v>
      </c>
      <c r="AX9" t="s">
        <v>0</v>
      </c>
      <c r="AY9">
        <v>-21.5568445624736</v>
      </c>
      <c r="AZ9">
        <v>17.2165569495771</v>
      </c>
      <c r="BA9">
        <v>52.431462710984</v>
      </c>
      <c r="BB9">
        <v>-22.890053628861001</v>
      </c>
      <c r="BC9" t="s">
        <v>0</v>
      </c>
      <c r="BD9">
        <v>-12.8705150149574</v>
      </c>
      <c r="BE9" t="s">
        <v>0</v>
      </c>
      <c r="BF9">
        <v>-28.3619797365503</v>
      </c>
      <c r="BG9">
        <v>5.0830784880683</v>
      </c>
      <c r="BH9">
        <v>-3.1310587495931599</v>
      </c>
      <c r="BI9">
        <v>-8.1581424605334494</v>
      </c>
      <c r="BJ9">
        <v>-23.943305294763899</v>
      </c>
      <c r="BK9">
        <v>-24.7089563176642</v>
      </c>
      <c r="BL9" t="s">
        <v>0</v>
      </c>
      <c r="BM9">
        <v>10.963402966132</v>
      </c>
      <c r="BN9">
        <v>6.5962933851027801</v>
      </c>
      <c r="BO9">
        <v>-3.8132034197501499</v>
      </c>
      <c r="BP9">
        <v>-15.0924447604111</v>
      </c>
      <c r="BQ9" t="s">
        <v>0</v>
      </c>
      <c r="BR9" t="s">
        <v>0</v>
      </c>
      <c r="BS9">
        <v>7.3219233442961702</v>
      </c>
      <c r="BT9" t="s">
        <v>0</v>
      </c>
      <c r="BU9" t="s">
        <v>0</v>
      </c>
      <c r="BV9">
        <v>1.3907812648856701</v>
      </c>
      <c r="BW9">
        <v>21.2942150732943</v>
      </c>
      <c r="BX9" t="s">
        <v>0</v>
      </c>
      <c r="BY9">
        <v>4.3638642312205</v>
      </c>
      <c r="BZ9">
        <v>39.567159311231102</v>
      </c>
      <c r="CA9">
        <v>-0.68935326227854399</v>
      </c>
      <c r="CB9">
        <v>16.173137010993599</v>
      </c>
      <c r="CC9">
        <v>-8.7930614996798404</v>
      </c>
      <c r="CD9">
        <v>-11.858831018518</v>
      </c>
      <c r="CE9">
        <v>15.165525158865099</v>
      </c>
      <c r="CF9">
        <v>-10.875145709628701</v>
      </c>
      <c r="CG9">
        <v>-22.7811078444286</v>
      </c>
      <c r="CH9" t="s">
        <v>0</v>
      </c>
      <c r="CI9">
        <v>17.460927964858101</v>
      </c>
      <c r="CJ9" t="s">
        <v>0</v>
      </c>
      <c r="CK9" t="s">
        <v>0</v>
      </c>
      <c r="CL9">
        <v>-27.613752472931001</v>
      </c>
      <c r="CM9">
        <v>-35.996510167098798</v>
      </c>
      <c r="CN9">
        <v>1.07058254302169</v>
      </c>
      <c r="CO9" t="s">
        <v>0</v>
      </c>
      <c r="CP9">
        <v>-16.949547537842601</v>
      </c>
    </row>
    <row r="10" spans="1:94" x14ac:dyDescent="0.25">
      <c r="A10">
        <v>1998</v>
      </c>
      <c r="B10">
        <v>24.720114942528699</v>
      </c>
      <c r="C10">
        <v>22.85</v>
      </c>
      <c r="E10">
        <f t="shared" si="0"/>
        <v>4.9093112880635976</v>
      </c>
      <c r="F10">
        <v>6.2274668283181196</v>
      </c>
      <c r="G10">
        <v>8.6337764790175804</v>
      </c>
      <c r="H10">
        <v>10.155951634532199</v>
      </c>
      <c r="I10" t="s">
        <v>0</v>
      </c>
      <c r="J10">
        <v>9.0398915232255597</v>
      </c>
      <c r="K10">
        <v>0.65818514416542895</v>
      </c>
      <c r="L10" t="s">
        <v>0</v>
      </c>
      <c r="M10">
        <v>23.602621052661199</v>
      </c>
      <c r="N10" t="s">
        <v>0</v>
      </c>
      <c r="O10">
        <v>9.5442024329563306</v>
      </c>
      <c r="P10">
        <v>7.6764851632601001</v>
      </c>
      <c r="Q10">
        <v>-2.2523862741721201</v>
      </c>
      <c r="R10">
        <v>-4.4360013935039397</v>
      </c>
      <c r="S10">
        <v>35.448808320445501</v>
      </c>
      <c r="T10">
        <v>1.7361998699416501</v>
      </c>
      <c r="U10" t="s">
        <v>0</v>
      </c>
      <c r="V10">
        <v>2.81606976978426</v>
      </c>
      <c r="W10">
        <v>3.3746166269632698</v>
      </c>
      <c r="X10">
        <v>1.7633022750672001</v>
      </c>
      <c r="Y10">
        <v>0.59092014157233796</v>
      </c>
      <c r="Z10">
        <v>-15.6178063408751</v>
      </c>
      <c r="AA10">
        <v>14.598815975376599</v>
      </c>
      <c r="AB10">
        <v>-5.4776794295033699</v>
      </c>
      <c r="AC10">
        <v>4.0809550643938302</v>
      </c>
      <c r="AD10">
        <v>4.7742376000353097</v>
      </c>
      <c r="AE10">
        <v>-5.3920534116060796</v>
      </c>
      <c r="AF10">
        <v>-5.5000115192151604</v>
      </c>
      <c r="AG10">
        <v>-1.16490654889176</v>
      </c>
      <c r="AH10">
        <v>5.1264159800016298</v>
      </c>
      <c r="AI10">
        <v>11.3350697353473</v>
      </c>
      <c r="AJ10" t="s">
        <v>0</v>
      </c>
      <c r="AK10">
        <v>-1.1068708138185399</v>
      </c>
      <c r="AL10">
        <v>-7.9289064748482998</v>
      </c>
      <c r="AM10">
        <v>-7.5193944535715103</v>
      </c>
      <c r="AN10">
        <v>17.049974765724802</v>
      </c>
      <c r="AO10">
        <v>5.8577149974826099</v>
      </c>
      <c r="AP10">
        <v>-0.965593956509603</v>
      </c>
      <c r="AQ10" t="s">
        <v>0</v>
      </c>
      <c r="AR10">
        <v>15.649749935500299</v>
      </c>
      <c r="AS10">
        <v>3.2477417682881602</v>
      </c>
      <c r="AT10" t="s">
        <v>0</v>
      </c>
      <c r="AU10" t="s">
        <v>0</v>
      </c>
      <c r="AV10" t="s">
        <v>0</v>
      </c>
      <c r="AW10" t="s">
        <v>0</v>
      </c>
      <c r="AX10" t="s">
        <v>0</v>
      </c>
      <c r="AY10">
        <v>16.839244565887199</v>
      </c>
      <c r="AZ10">
        <v>14.616555177330399</v>
      </c>
      <c r="BA10">
        <v>56.451059995668999</v>
      </c>
      <c r="BB10">
        <v>33.158291250508498</v>
      </c>
      <c r="BC10" t="s">
        <v>0</v>
      </c>
      <c r="BD10">
        <v>20.4028569376724</v>
      </c>
      <c r="BE10" t="s">
        <v>0</v>
      </c>
      <c r="BF10">
        <v>-0.83091312668459205</v>
      </c>
      <c r="BG10">
        <v>9.6617833803110607</v>
      </c>
      <c r="BH10">
        <v>2.3406853150416298</v>
      </c>
      <c r="BI10">
        <v>-3.1843742637346302</v>
      </c>
      <c r="BJ10">
        <v>-16.179695559610099</v>
      </c>
      <c r="BK10">
        <v>-9.5870091872240106</v>
      </c>
      <c r="BL10" t="s">
        <v>0</v>
      </c>
      <c r="BM10">
        <v>24.645193604219699</v>
      </c>
      <c r="BN10">
        <v>12.0771470790799</v>
      </c>
      <c r="BO10">
        <v>-6.51863376446211</v>
      </c>
      <c r="BP10">
        <v>8.6874552868302608</v>
      </c>
      <c r="BQ10" t="s">
        <v>0</v>
      </c>
      <c r="BR10">
        <v>1.4914374629985401</v>
      </c>
      <c r="BS10">
        <v>3.4633845806636199</v>
      </c>
      <c r="BT10">
        <v>-52.105202358402998</v>
      </c>
      <c r="BU10" t="s">
        <v>0</v>
      </c>
      <c r="BV10">
        <v>-0.92774882310335005</v>
      </c>
      <c r="BW10">
        <v>-4.3298730074220897</v>
      </c>
      <c r="BX10" t="s">
        <v>0</v>
      </c>
      <c r="BY10">
        <v>-21.667028328235599</v>
      </c>
      <c r="BZ10">
        <v>25.259344781434098</v>
      </c>
      <c r="CA10">
        <v>-2.2809910052520599</v>
      </c>
      <c r="CB10">
        <v>19.635511734708501</v>
      </c>
      <c r="CC10">
        <v>15.573651446934599</v>
      </c>
      <c r="CD10">
        <v>2.3245321531232701</v>
      </c>
      <c r="CE10">
        <v>-7.6376682756338603</v>
      </c>
      <c r="CF10">
        <v>36.815873307240601</v>
      </c>
      <c r="CG10">
        <v>-10.632715432077701</v>
      </c>
      <c r="CH10">
        <v>-10.140815487873599</v>
      </c>
      <c r="CI10">
        <v>3.4454121356904399</v>
      </c>
      <c r="CJ10">
        <v>28.488355219347198</v>
      </c>
      <c r="CK10" t="s">
        <v>0</v>
      </c>
      <c r="CL10">
        <v>13.4076231514786</v>
      </c>
      <c r="CM10">
        <v>-18.827756929627899</v>
      </c>
      <c r="CN10">
        <v>14.4354207700522</v>
      </c>
      <c r="CO10" t="s">
        <v>0</v>
      </c>
      <c r="CP10">
        <v>-0.34616608997100101</v>
      </c>
    </row>
    <row r="11" spans="1:94" x14ac:dyDescent="0.25">
      <c r="A11">
        <v>1999</v>
      </c>
      <c r="B11">
        <v>23.532528735632201</v>
      </c>
      <c r="C11">
        <v>24.02</v>
      </c>
      <c r="E11">
        <f t="shared" si="0"/>
        <v>3.0568149412828629</v>
      </c>
      <c r="F11">
        <v>26.772116228639302</v>
      </c>
      <c r="G11">
        <v>4.0845685339911899</v>
      </c>
      <c r="H11">
        <v>3.8314075509274099</v>
      </c>
      <c r="I11" t="s">
        <v>0</v>
      </c>
      <c r="J11">
        <v>-14.120418048461</v>
      </c>
      <c r="K11">
        <v>8.2436367405119206</v>
      </c>
      <c r="L11" t="s">
        <v>0</v>
      </c>
      <c r="M11">
        <v>14.6573042207431</v>
      </c>
      <c r="N11" t="s">
        <v>0</v>
      </c>
      <c r="O11">
        <v>-3.47447800883115</v>
      </c>
      <c r="P11">
        <v>19.903671186040899</v>
      </c>
      <c r="Q11">
        <v>10.944911914110399</v>
      </c>
      <c r="R11">
        <v>0.35323596702038201</v>
      </c>
      <c r="S11">
        <v>38.192610383920098</v>
      </c>
      <c r="T11">
        <v>-6.7223949175335802</v>
      </c>
      <c r="U11" t="s">
        <v>0</v>
      </c>
      <c r="V11">
        <v>12.3583987817665</v>
      </c>
      <c r="W11">
        <v>-10.0469423759462</v>
      </c>
      <c r="X11">
        <v>4.5874243500474501</v>
      </c>
      <c r="Y11">
        <v>11.4068974081831</v>
      </c>
      <c r="Z11">
        <v>15.3055306609557</v>
      </c>
      <c r="AA11">
        <v>2.62916594942355</v>
      </c>
      <c r="AB11">
        <v>-2.62705920626034</v>
      </c>
      <c r="AC11">
        <v>3.9746603617056202</v>
      </c>
      <c r="AD11">
        <v>-0.50057019143521198</v>
      </c>
      <c r="AE11">
        <v>4.0449891210067896</v>
      </c>
      <c r="AF11">
        <v>1.4967771610175999</v>
      </c>
      <c r="AG11">
        <v>50.984506430554902</v>
      </c>
      <c r="AH11">
        <v>-4.4474033999986204</v>
      </c>
      <c r="AI11">
        <v>-7.7583900172978302</v>
      </c>
      <c r="AJ11" t="s">
        <v>0</v>
      </c>
      <c r="AK11">
        <v>-15.5170047583797</v>
      </c>
      <c r="AL11">
        <v>-15.2049194885782</v>
      </c>
      <c r="AM11">
        <v>14.8528774697805</v>
      </c>
      <c r="AN11">
        <v>-11.455016668026801</v>
      </c>
      <c r="AO11">
        <v>1.1282918315717001</v>
      </c>
      <c r="AP11">
        <v>-3.1958819444109401</v>
      </c>
      <c r="AQ11" t="s">
        <v>0</v>
      </c>
      <c r="AR11">
        <v>-23.1298984078887</v>
      </c>
      <c r="AS11">
        <v>-18.3651096556531</v>
      </c>
      <c r="AT11" t="s">
        <v>0</v>
      </c>
      <c r="AU11" t="s">
        <v>0</v>
      </c>
      <c r="AV11" t="s">
        <v>0</v>
      </c>
      <c r="AW11">
        <v>-15.9250668369113</v>
      </c>
      <c r="AX11" t="s">
        <v>0</v>
      </c>
      <c r="AY11">
        <v>-10.813439888526201</v>
      </c>
      <c r="AZ11">
        <v>9.5080768438901995</v>
      </c>
      <c r="BA11">
        <v>-47.815478039191603</v>
      </c>
      <c r="BB11">
        <v>15.4389419835484</v>
      </c>
      <c r="BC11" t="s">
        <v>0</v>
      </c>
      <c r="BD11">
        <v>26.349784567124502</v>
      </c>
      <c r="BE11" t="s">
        <v>0</v>
      </c>
      <c r="BF11">
        <v>13.2233833857597</v>
      </c>
      <c r="BG11">
        <v>3.8302100587641998</v>
      </c>
      <c r="BH11">
        <v>6.3102224993359703</v>
      </c>
      <c r="BI11">
        <v>9.4588700284992395</v>
      </c>
      <c r="BJ11">
        <v>-5.2860261062863296</v>
      </c>
      <c r="BK11">
        <v>8.7239275329331303</v>
      </c>
      <c r="BL11" t="s">
        <v>0</v>
      </c>
      <c r="BM11">
        <v>5.3888400208403704</v>
      </c>
      <c r="BN11">
        <v>-4.7657461162260697</v>
      </c>
      <c r="BO11">
        <v>28.349816754365801</v>
      </c>
      <c r="BP11">
        <v>19.188073214752499</v>
      </c>
      <c r="BQ11" t="s">
        <v>0</v>
      </c>
      <c r="BR11">
        <v>10.9509335411195</v>
      </c>
      <c r="BS11">
        <v>-7.2868410473954501</v>
      </c>
      <c r="BT11">
        <v>-21.491609716480902</v>
      </c>
      <c r="BU11" t="s">
        <v>0</v>
      </c>
      <c r="BV11">
        <v>-3.7054090245278402</v>
      </c>
      <c r="BW11">
        <v>-19.552916182280999</v>
      </c>
      <c r="BX11" t="s">
        <v>0</v>
      </c>
      <c r="BY11">
        <v>6.6338785847674204</v>
      </c>
      <c r="BZ11">
        <v>-10.2190871616802</v>
      </c>
      <c r="CA11">
        <v>8.1357282925844991</v>
      </c>
      <c r="CB11">
        <v>-2.95163188345962</v>
      </c>
      <c r="CC11">
        <v>10.314048234641</v>
      </c>
      <c r="CD11">
        <v>26.222685734283001</v>
      </c>
      <c r="CE11">
        <v>-13.605855776878601</v>
      </c>
      <c r="CF11">
        <v>22.0083687789107</v>
      </c>
      <c r="CG11">
        <v>2.1734843559486898</v>
      </c>
      <c r="CH11">
        <v>28.981634547020299</v>
      </c>
      <c r="CI11">
        <v>5.9807089458436398</v>
      </c>
      <c r="CJ11">
        <v>2.0035708440699298</v>
      </c>
      <c r="CK11" t="s">
        <v>0</v>
      </c>
      <c r="CL11">
        <v>11.1657864168216</v>
      </c>
      <c r="CM11">
        <v>-14.6709309766558</v>
      </c>
      <c r="CN11">
        <v>-8.2865116765357492</v>
      </c>
      <c r="CO11" t="s">
        <v>0</v>
      </c>
      <c r="CP11">
        <v>9.8819409350788803</v>
      </c>
    </row>
    <row r="12" spans="1:94" x14ac:dyDescent="0.25">
      <c r="A12">
        <v>2000</v>
      </c>
      <c r="B12">
        <v>22.597615384615398</v>
      </c>
      <c r="C12">
        <v>23.04</v>
      </c>
      <c r="E12">
        <f t="shared" si="0"/>
        <v>-6.8491490661253289</v>
      </c>
      <c r="F12">
        <v>-0.116682929225078</v>
      </c>
      <c r="G12">
        <v>-47.543693133250798</v>
      </c>
      <c r="H12">
        <v>11.081080778993</v>
      </c>
      <c r="I12">
        <v>-20.928849157095001</v>
      </c>
      <c r="J12">
        <v>4.6328843817396503</v>
      </c>
      <c r="K12">
        <v>26.180537924752901</v>
      </c>
      <c r="L12" t="s">
        <v>0</v>
      </c>
      <c r="M12">
        <v>-24.297687933541201</v>
      </c>
      <c r="N12" t="s">
        <v>0</v>
      </c>
      <c r="O12">
        <v>-15.4548861031701</v>
      </c>
      <c r="P12">
        <v>-12.945894230086999</v>
      </c>
      <c r="Q12">
        <v>4.6333075455488997</v>
      </c>
      <c r="R12">
        <v>16.579006436559698</v>
      </c>
      <c r="S12">
        <v>-7.2010830831619996</v>
      </c>
      <c r="T12">
        <v>6.48791565133146</v>
      </c>
      <c r="U12" t="s">
        <v>0</v>
      </c>
      <c r="V12">
        <v>-1.61998839857321</v>
      </c>
      <c r="W12">
        <v>12.1122192684763</v>
      </c>
      <c r="X12">
        <v>-95.069449706612104</v>
      </c>
      <c r="Y12">
        <v>-13.921386288728399</v>
      </c>
      <c r="Z12">
        <v>-7.0551726936873198</v>
      </c>
      <c r="AA12">
        <v>-8.4043584149243191</v>
      </c>
      <c r="AB12">
        <v>0.24708083602567399</v>
      </c>
      <c r="AC12">
        <v>8.2752192736142707</v>
      </c>
      <c r="AD12">
        <v>-9.8141315445749093</v>
      </c>
      <c r="AE12">
        <v>6.4669280990204303</v>
      </c>
      <c r="AF12">
        <v>-12.7777187821429</v>
      </c>
      <c r="AG12">
        <v>-9.0567776388541397</v>
      </c>
      <c r="AH12">
        <v>-6.2586070585275904</v>
      </c>
      <c r="AI12">
        <v>11.2736547642834</v>
      </c>
      <c r="AJ12" t="s">
        <v>0</v>
      </c>
      <c r="AK12">
        <v>-15.7962831820833</v>
      </c>
      <c r="AL12">
        <v>-14.680876442800599</v>
      </c>
      <c r="AM12">
        <v>10.171417196352101</v>
      </c>
      <c r="AN12">
        <v>-39.3764621679518</v>
      </c>
      <c r="AO12">
        <v>-11.7638451764801</v>
      </c>
      <c r="AP12">
        <v>-12.894707434938001</v>
      </c>
      <c r="AQ12" t="s">
        <v>0</v>
      </c>
      <c r="AR12">
        <v>9.3410567137597695</v>
      </c>
      <c r="AS12">
        <v>-6.8081067949458598</v>
      </c>
      <c r="AT12">
        <v>-8.5065651066218102</v>
      </c>
      <c r="AU12" t="s">
        <v>0</v>
      </c>
      <c r="AV12">
        <v>-47.422632980033598</v>
      </c>
      <c r="AW12">
        <v>-5.5496632559565002</v>
      </c>
      <c r="AX12" t="s">
        <v>0</v>
      </c>
      <c r="AY12">
        <v>-22.6400171571436</v>
      </c>
      <c r="AZ12">
        <v>25.3130300230521</v>
      </c>
      <c r="BA12">
        <v>-23.827795539563802</v>
      </c>
      <c r="BB12">
        <v>-14.1375353582334</v>
      </c>
      <c r="BC12" t="s">
        <v>0</v>
      </c>
      <c r="BD12">
        <v>-0.25506230073257902</v>
      </c>
      <c r="BE12" t="s">
        <v>0</v>
      </c>
      <c r="BF12">
        <v>1.34266333585138</v>
      </c>
      <c r="BG12">
        <v>-44.266017556968102</v>
      </c>
      <c r="BH12">
        <v>4.5857553098181301</v>
      </c>
      <c r="BI12">
        <v>1.0461593159592699</v>
      </c>
      <c r="BJ12">
        <v>2.9603129575042999</v>
      </c>
      <c r="BK12">
        <v>1.0392729769220601</v>
      </c>
      <c r="BL12">
        <v>4.7397529203883098</v>
      </c>
      <c r="BM12">
        <v>-16.464375613364101</v>
      </c>
      <c r="BN12">
        <v>-20.031133245006501</v>
      </c>
      <c r="BO12">
        <v>-9.4530878582651994</v>
      </c>
      <c r="BP12">
        <v>-7.2661835230556999</v>
      </c>
      <c r="BQ12" t="s">
        <v>0</v>
      </c>
      <c r="BR12">
        <v>4.1546715768115599</v>
      </c>
      <c r="BS12">
        <v>8.2538163996008702</v>
      </c>
      <c r="BT12">
        <v>31.983175173934299</v>
      </c>
      <c r="BU12" t="s">
        <v>0</v>
      </c>
      <c r="BV12">
        <v>2.90293185798848</v>
      </c>
      <c r="BW12">
        <v>18.554396240157601</v>
      </c>
      <c r="BX12" t="s">
        <v>0</v>
      </c>
      <c r="BY12">
        <v>-19.668218388415799</v>
      </c>
      <c r="BZ12">
        <v>-1.2987046677359599E-2</v>
      </c>
      <c r="CA12">
        <v>-1.57130106780126</v>
      </c>
      <c r="CB12">
        <v>-4.5865502584634603</v>
      </c>
      <c r="CC12">
        <v>7.6869238591472904</v>
      </c>
      <c r="CD12">
        <v>-15.764602151646899</v>
      </c>
      <c r="CE12">
        <v>-7.0012655702031701</v>
      </c>
      <c r="CF12">
        <v>-28.999316119329102</v>
      </c>
      <c r="CG12">
        <v>-24.839652742551401</v>
      </c>
      <c r="CH12">
        <v>-12.5757831909066</v>
      </c>
      <c r="CI12">
        <v>3.0163675969573802</v>
      </c>
      <c r="CJ12">
        <v>22.963978114193701</v>
      </c>
      <c r="CK12" t="s">
        <v>0</v>
      </c>
      <c r="CL12">
        <v>-27.693337224730001</v>
      </c>
      <c r="CM12">
        <v>-18.079971196324799</v>
      </c>
      <c r="CN12">
        <v>0.46449678575733899</v>
      </c>
      <c r="CO12">
        <v>-11.999113303979801</v>
      </c>
      <c r="CP12">
        <v>-2.6265262886964802</v>
      </c>
    </row>
    <row r="13" spans="1:94" x14ac:dyDescent="0.25">
      <c r="A13">
        <v>2001</v>
      </c>
      <c r="B13">
        <v>24.467126436781601</v>
      </c>
      <c r="C13">
        <v>24.12</v>
      </c>
      <c r="E13">
        <f t="shared" si="0"/>
        <v>-2.2761480147840452</v>
      </c>
      <c r="F13">
        <v>-15.6604282972781</v>
      </c>
      <c r="G13">
        <v>-8.2095816765228999</v>
      </c>
      <c r="H13">
        <v>-4.5611205185068302</v>
      </c>
      <c r="I13">
        <v>17.6775017803214</v>
      </c>
      <c r="J13">
        <v>-7.08419867048167</v>
      </c>
      <c r="K13">
        <v>5.1600538881682896</v>
      </c>
      <c r="L13" t="s">
        <v>0</v>
      </c>
      <c r="M13">
        <v>-5.3282982072589897</v>
      </c>
      <c r="N13">
        <v>-4.3208171955273</v>
      </c>
      <c r="O13">
        <v>-8.5008919010050104</v>
      </c>
      <c r="P13">
        <v>-24.837624099710698</v>
      </c>
      <c r="Q13">
        <v>-2.6063392230631499</v>
      </c>
      <c r="R13">
        <v>23.6736644564701</v>
      </c>
      <c r="S13">
        <v>-30.250560676578999</v>
      </c>
      <c r="T13">
        <v>-5.0667183217495904</v>
      </c>
      <c r="U13" t="s">
        <v>0</v>
      </c>
      <c r="V13">
        <v>-13.966855242241801</v>
      </c>
      <c r="W13">
        <v>0.185651781312274</v>
      </c>
      <c r="X13" t="s">
        <v>0</v>
      </c>
      <c r="Y13">
        <v>-7.0011685069532303</v>
      </c>
      <c r="Z13">
        <v>9.7665484917326904</v>
      </c>
      <c r="AA13">
        <v>-19.6054538967302</v>
      </c>
      <c r="AB13">
        <v>-8.1208019889161296</v>
      </c>
      <c r="AC13">
        <v>-2.9312022725321798</v>
      </c>
      <c r="AD13">
        <v>11.4686497692964</v>
      </c>
      <c r="AE13">
        <v>3.4868014279872002</v>
      </c>
      <c r="AF13">
        <v>-7.3751805062402402</v>
      </c>
      <c r="AG13">
        <v>-12.916614788883001</v>
      </c>
      <c r="AH13">
        <v>2.5333239079929899</v>
      </c>
      <c r="AI13">
        <v>-3.1737294725376302</v>
      </c>
      <c r="AJ13">
        <v>-14.941360163907101</v>
      </c>
      <c r="AK13">
        <v>-4.6979855403288102</v>
      </c>
      <c r="AL13">
        <v>-7.88952196505634</v>
      </c>
      <c r="AM13">
        <v>-3.3528363318776999</v>
      </c>
      <c r="AN13">
        <v>35.684916992287199</v>
      </c>
      <c r="AO13">
        <v>-18.070528558532502</v>
      </c>
      <c r="AP13">
        <v>2.97513988090475</v>
      </c>
      <c r="AQ13" t="s">
        <v>0</v>
      </c>
      <c r="AR13">
        <v>1.5279820503861801</v>
      </c>
      <c r="AS13">
        <v>4.0826723461385503</v>
      </c>
      <c r="AT13">
        <v>-2.65980864247584</v>
      </c>
      <c r="AU13" t="s">
        <v>0</v>
      </c>
      <c r="AV13">
        <v>-31.568287863532699</v>
      </c>
      <c r="AW13">
        <v>-24.101627750494799</v>
      </c>
      <c r="AX13" t="s">
        <v>0</v>
      </c>
      <c r="AY13">
        <v>-20.062530440355101</v>
      </c>
      <c r="AZ13">
        <v>14.0734006329576</v>
      </c>
      <c r="BA13">
        <v>28.1880549728183</v>
      </c>
      <c r="BB13">
        <v>6.1688610130733901</v>
      </c>
      <c r="BC13" t="s">
        <v>0</v>
      </c>
      <c r="BD13">
        <v>-2.8141755574024501</v>
      </c>
      <c r="BE13" t="s">
        <v>0</v>
      </c>
      <c r="BF13">
        <v>-5.6884059174195896</v>
      </c>
      <c r="BG13">
        <v>16.043723556358199</v>
      </c>
      <c r="BH13">
        <v>5.5710108567846097</v>
      </c>
      <c r="BI13">
        <v>10.9898481285547</v>
      </c>
      <c r="BJ13">
        <v>9.6331501859795097</v>
      </c>
      <c r="BK13">
        <v>15.626298624492801</v>
      </c>
      <c r="BL13">
        <v>5.5463500910761798</v>
      </c>
      <c r="BM13">
        <v>8.3068573722390298</v>
      </c>
      <c r="BN13">
        <v>8.6901127524155708</v>
      </c>
      <c r="BO13">
        <v>-23.4850535072569</v>
      </c>
      <c r="BP13">
        <v>-8.0147574332021101</v>
      </c>
      <c r="BQ13" t="s">
        <v>0</v>
      </c>
      <c r="BR13">
        <v>-10.277900584796599</v>
      </c>
      <c r="BS13">
        <v>0.26658237466680001</v>
      </c>
      <c r="BT13">
        <v>1.8019257321156099</v>
      </c>
      <c r="BU13" t="s">
        <v>0</v>
      </c>
      <c r="BV13">
        <v>6.1832431908154799</v>
      </c>
      <c r="BW13">
        <v>4.6880543775220298</v>
      </c>
      <c r="BX13" t="s">
        <v>0</v>
      </c>
      <c r="BY13">
        <v>1.13677213585675</v>
      </c>
      <c r="BZ13">
        <v>-3.89741076170086</v>
      </c>
      <c r="CA13">
        <v>-9.7102828711660205</v>
      </c>
      <c r="CB13">
        <v>6.2006416400866202</v>
      </c>
      <c r="CC13">
        <v>-4.3766233203974103</v>
      </c>
      <c r="CD13">
        <v>-3.9554928564529601</v>
      </c>
      <c r="CE13">
        <v>-11.578604491621</v>
      </c>
      <c r="CF13">
        <v>-10.283070566471601</v>
      </c>
      <c r="CG13">
        <v>-0.75202485464214197</v>
      </c>
      <c r="CH13">
        <v>-9.4994145753720591</v>
      </c>
      <c r="CI13">
        <v>2.3472483402645099</v>
      </c>
      <c r="CJ13">
        <v>-1.5751823884489</v>
      </c>
      <c r="CK13" t="s">
        <v>0</v>
      </c>
      <c r="CL13">
        <v>-3.41656183910069</v>
      </c>
      <c r="CM13">
        <v>-7.4682012970609701</v>
      </c>
      <c r="CN13">
        <v>-7.9044019385091104</v>
      </c>
      <c r="CO13">
        <v>2.03302103145661</v>
      </c>
      <c r="CP13">
        <v>-3.4218234406039301</v>
      </c>
    </row>
    <row r="14" spans="1:94" x14ac:dyDescent="0.25">
      <c r="A14">
        <v>2002</v>
      </c>
      <c r="B14">
        <v>26.351340996168599</v>
      </c>
      <c r="C14">
        <v>26.06</v>
      </c>
      <c r="E14">
        <f t="shared" si="0"/>
        <v>-3.5877903510665607</v>
      </c>
      <c r="F14">
        <v>-8.8941073226527898</v>
      </c>
      <c r="G14">
        <v>-0.10077120125247099</v>
      </c>
      <c r="H14">
        <v>23.941666923467</v>
      </c>
      <c r="I14" t="s">
        <v>0</v>
      </c>
      <c r="J14">
        <v>-14.1926929182964</v>
      </c>
      <c r="K14">
        <v>2.7045192115544001</v>
      </c>
      <c r="L14" t="s">
        <v>0</v>
      </c>
      <c r="M14">
        <v>-9.23347408059462</v>
      </c>
      <c r="N14">
        <v>25.617247469985799</v>
      </c>
      <c r="O14">
        <v>-7.1494502762642096</v>
      </c>
      <c r="P14">
        <v>-1.1301122279884599</v>
      </c>
      <c r="Q14">
        <v>-14.0697403118417</v>
      </c>
      <c r="R14">
        <v>18.545896164597998</v>
      </c>
      <c r="S14">
        <v>39.308050356679999</v>
      </c>
      <c r="T14">
        <v>-3.9613745123744901</v>
      </c>
      <c r="U14" t="s">
        <v>0</v>
      </c>
      <c r="V14">
        <v>-6.5380195328219299</v>
      </c>
      <c r="W14">
        <v>16.244082717347698</v>
      </c>
      <c r="X14" t="s">
        <v>0</v>
      </c>
      <c r="Y14">
        <v>-2.5289743394947499</v>
      </c>
      <c r="Z14">
        <v>-16.056812530667401</v>
      </c>
      <c r="AA14">
        <v>-9.7473707509179608</v>
      </c>
      <c r="AB14">
        <v>-1.0616452012348401</v>
      </c>
      <c r="AC14">
        <v>-15.6537566752693</v>
      </c>
      <c r="AD14">
        <v>22.7020434951054</v>
      </c>
      <c r="AE14">
        <v>-15.8313099649533</v>
      </c>
      <c r="AF14">
        <v>-39.514172148428898</v>
      </c>
      <c r="AG14">
        <v>23.475339724590299</v>
      </c>
      <c r="AH14">
        <v>-39.597811905596302</v>
      </c>
      <c r="AI14">
        <v>15.5010869291795</v>
      </c>
      <c r="AJ14">
        <v>-14.2183889515647</v>
      </c>
      <c r="AK14">
        <v>-5.4493617283456599</v>
      </c>
      <c r="AL14">
        <v>-10.389084464976101</v>
      </c>
      <c r="AM14">
        <v>-7.3239133029380996</v>
      </c>
      <c r="AN14" t="s">
        <v>0</v>
      </c>
      <c r="AO14">
        <v>-11.821299513604799</v>
      </c>
      <c r="AP14">
        <v>-2.361806846391</v>
      </c>
      <c r="AQ14" t="s">
        <v>0</v>
      </c>
      <c r="AR14">
        <v>-6.1280187531728698</v>
      </c>
      <c r="AS14">
        <v>5.5048980625198798</v>
      </c>
      <c r="AT14">
        <v>-23.922631836161599</v>
      </c>
      <c r="AU14" t="s">
        <v>0</v>
      </c>
      <c r="AV14">
        <v>-28.9808594635827</v>
      </c>
      <c r="AW14">
        <v>-0.87065090601931805</v>
      </c>
      <c r="AX14" t="s">
        <v>0</v>
      </c>
      <c r="AY14">
        <v>-15.641161037760799</v>
      </c>
      <c r="AZ14">
        <v>10.5089266031869</v>
      </c>
      <c r="BA14">
        <v>20.1573778252639</v>
      </c>
      <c r="BB14">
        <v>-24.792688267870101</v>
      </c>
      <c r="BC14" t="s">
        <v>0</v>
      </c>
      <c r="BD14">
        <v>-25.945553143316602</v>
      </c>
      <c r="BE14" t="s">
        <v>0</v>
      </c>
      <c r="BF14">
        <v>-1.1248894221974299</v>
      </c>
      <c r="BG14">
        <v>5.1839576288044</v>
      </c>
      <c r="BH14">
        <v>-9.3002936786153807</v>
      </c>
      <c r="BI14">
        <v>22.540710335107999</v>
      </c>
      <c r="BJ14">
        <v>-16.992745671787201</v>
      </c>
      <c r="BK14">
        <v>1.68213951228671</v>
      </c>
      <c r="BL14" t="s">
        <v>0</v>
      </c>
      <c r="BM14">
        <v>-13.609262859971899</v>
      </c>
      <c r="BN14">
        <v>10.467393304102</v>
      </c>
      <c r="BO14">
        <v>0.356191285647178</v>
      </c>
      <c r="BP14">
        <v>-9.0123707171367595</v>
      </c>
      <c r="BQ14" t="s">
        <v>0</v>
      </c>
      <c r="BR14">
        <v>3.3279240914411101</v>
      </c>
      <c r="BS14">
        <v>14.0042633194185</v>
      </c>
      <c r="BT14" t="s">
        <v>0</v>
      </c>
      <c r="BU14" t="s">
        <v>0</v>
      </c>
      <c r="BV14">
        <v>-4.6696284341226804</v>
      </c>
      <c r="BW14">
        <v>-0.14761448616192799</v>
      </c>
      <c r="BX14" t="s">
        <v>0</v>
      </c>
      <c r="BY14">
        <v>-3.1029663938168901</v>
      </c>
      <c r="BZ14">
        <v>-14.0921056458258</v>
      </c>
      <c r="CA14">
        <v>-5.6315651127772197</v>
      </c>
      <c r="CB14">
        <v>3.5985329947281</v>
      </c>
      <c r="CC14">
        <v>3.7829535779569001</v>
      </c>
      <c r="CD14">
        <v>0.94858593951562398</v>
      </c>
      <c r="CE14">
        <v>-19.7448654697099</v>
      </c>
      <c r="CF14">
        <v>-27.433345197801302</v>
      </c>
      <c r="CG14">
        <v>7.40316578641667</v>
      </c>
      <c r="CH14">
        <v>-2.08948553827378</v>
      </c>
      <c r="CI14">
        <v>2.8824950587039599</v>
      </c>
      <c r="CJ14">
        <v>-10.557311181166099</v>
      </c>
      <c r="CK14" t="s">
        <v>0</v>
      </c>
      <c r="CL14">
        <v>-3.1861662375444699</v>
      </c>
      <c r="CM14">
        <v>-15.6280935475394</v>
      </c>
      <c r="CN14">
        <v>-2.7222631721700101</v>
      </c>
      <c r="CO14">
        <v>-7.92092591319732</v>
      </c>
      <c r="CP14">
        <v>-12.225231149297199</v>
      </c>
    </row>
    <row r="15" spans="1:94" x14ac:dyDescent="0.25">
      <c r="A15">
        <v>2003</v>
      </c>
      <c r="B15">
        <v>21.224827586206899</v>
      </c>
      <c r="C15">
        <v>19.760000000000002</v>
      </c>
      <c r="E15">
        <f t="shared" si="0"/>
        <v>-4.7641627262388564</v>
      </c>
      <c r="F15">
        <v>0.117601896542829</v>
      </c>
      <c r="G15">
        <v>7.6611891179890703</v>
      </c>
      <c r="H15">
        <v>9.4690177709505203</v>
      </c>
      <c r="I15" t="s">
        <v>0</v>
      </c>
      <c r="J15" t="s">
        <v>0</v>
      </c>
      <c r="K15">
        <v>-5.3592887067244401</v>
      </c>
      <c r="L15" t="s">
        <v>0</v>
      </c>
      <c r="M15">
        <v>14.7196663374663</v>
      </c>
      <c r="N15">
        <v>-12.9596262131332</v>
      </c>
      <c r="O15">
        <v>2.7998498530309601</v>
      </c>
      <c r="P15">
        <v>-34.613996333643598</v>
      </c>
      <c r="Q15">
        <v>-6.3780258688218998</v>
      </c>
      <c r="R15">
        <v>-2.3267565489140298</v>
      </c>
      <c r="S15">
        <v>-18.984733603527999</v>
      </c>
      <c r="T15">
        <v>-19.4107161352959</v>
      </c>
      <c r="U15" t="s">
        <v>0</v>
      </c>
      <c r="V15">
        <v>-17.3618085604835</v>
      </c>
      <c r="W15">
        <v>-2.3610220371614199</v>
      </c>
      <c r="X15" t="s">
        <v>0</v>
      </c>
      <c r="Y15">
        <v>-1.7624527861856101</v>
      </c>
      <c r="Z15">
        <v>-15.722103692954001</v>
      </c>
      <c r="AA15">
        <v>-15.1233145282356</v>
      </c>
      <c r="AB15">
        <v>-7.7954592847836297</v>
      </c>
      <c r="AC15">
        <v>-1.5361770283130201</v>
      </c>
      <c r="AD15">
        <v>10.7914859628003</v>
      </c>
      <c r="AE15">
        <v>-10.861649142096599</v>
      </c>
      <c r="AF15">
        <v>-3.6521601157645902</v>
      </c>
      <c r="AG15">
        <v>-12.2133756194822</v>
      </c>
      <c r="AH15">
        <v>-6.8375418439597002</v>
      </c>
      <c r="AI15">
        <v>-1.10237251816135</v>
      </c>
      <c r="AJ15">
        <v>-8.0561852050625191</v>
      </c>
      <c r="AK15">
        <v>-15.126868706044901</v>
      </c>
      <c r="AL15">
        <v>-2.3407504286035898</v>
      </c>
      <c r="AM15">
        <v>-9.6416089020454194</v>
      </c>
      <c r="AN15" t="s">
        <v>0</v>
      </c>
      <c r="AO15">
        <v>19.86051623881</v>
      </c>
      <c r="AP15">
        <v>-14.8018518690597</v>
      </c>
      <c r="AQ15" t="s">
        <v>0</v>
      </c>
      <c r="AR15">
        <v>-5.8776785992232998</v>
      </c>
      <c r="AS15">
        <v>-3.8118414719922402</v>
      </c>
      <c r="AT15">
        <v>1.8980965635214999</v>
      </c>
      <c r="AU15" t="s">
        <v>0</v>
      </c>
      <c r="AV15">
        <v>-31.963128599561902</v>
      </c>
      <c r="AW15">
        <v>-40.268426322680803</v>
      </c>
      <c r="AX15" t="s">
        <v>0</v>
      </c>
      <c r="AY15">
        <v>-3.8087306179795499</v>
      </c>
      <c r="AZ15">
        <v>4.2936594858659003</v>
      </c>
      <c r="BA15" t="s">
        <v>0</v>
      </c>
      <c r="BB15">
        <v>-25.551532027979999</v>
      </c>
      <c r="BC15" t="s">
        <v>0</v>
      </c>
      <c r="BD15">
        <v>6.4088766291645101</v>
      </c>
      <c r="BE15" t="s">
        <v>0</v>
      </c>
      <c r="BF15">
        <v>-14.611314605958199</v>
      </c>
      <c r="BG15">
        <v>17.1372891702255</v>
      </c>
      <c r="BH15">
        <v>4.1984025306819399</v>
      </c>
      <c r="BI15">
        <v>6.0436496023055897</v>
      </c>
      <c r="BJ15">
        <v>-6.5056810980487496</v>
      </c>
      <c r="BK15">
        <v>-4.9269578086005703</v>
      </c>
      <c r="BL15" t="s">
        <v>0</v>
      </c>
      <c r="BM15">
        <v>5.8275484774661299</v>
      </c>
      <c r="BN15">
        <v>-18.552967273276099</v>
      </c>
      <c r="BO15">
        <v>5.0700076467327797</v>
      </c>
      <c r="BP15">
        <v>-6.1449744140694103</v>
      </c>
      <c r="BQ15" t="s">
        <v>0</v>
      </c>
      <c r="BR15">
        <v>35.3950925213638</v>
      </c>
      <c r="BS15">
        <v>0.92354021021510102</v>
      </c>
      <c r="BT15">
        <v>-2.9642897615694701</v>
      </c>
      <c r="BU15" t="s">
        <v>0</v>
      </c>
      <c r="BV15">
        <v>-12.4315517090805</v>
      </c>
      <c r="BW15">
        <v>-2.6331132728541302</v>
      </c>
      <c r="BX15" t="s">
        <v>0</v>
      </c>
      <c r="BY15">
        <v>1.0148323126890799</v>
      </c>
      <c r="BZ15">
        <v>-6.7008089416039898</v>
      </c>
      <c r="CA15">
        <v>-0.38325570863054298</v>
      </c>
      <c r="CB15">
        <v>-10.7225032456818</v>
      </c>
      <c r="CC15">
        <v>-10.560768374957</v>
      </c>
      <c r="CD15">
        <v>-9.7630893320088799</v>
      </c>
      <c r="CE15">
        <v>-13.4117936785753</v>
      </c>
      <c r="CF15">
        <v>-7.2075394502229999</v>
      </c>
      <c r="CG15">
        <v>-0.70816581074220097</v>
      </c>
      <c r="CH15">
        <v>17.6875985759327</v>
      </c>
      <c r="CI15">
        <v>5.3915484802022604</v>
      </c>
      <c r="CJ15">
        <v>-1.7897992588657301</v>
      </c>
      <c r="CK15" t="s">
        <v>0</v>
      </c>
      <c r="CL15">
        <v>-7.5562918648209898</v>
      </c>
      <c r="CM15">
        <v>-30.897774189528899</v>
      </c>
      <c r="CN15">
        <v>-8.0458554772584794</v>
      </c>
      <c r="CO15">
        <v>12.3239778515608</v>
      </c>
      <c r="CP15">
        <v>2.0765150695149699</v>
      </c>
    </row>
    <row r="16" spans="1:94" x14ac:dyDescent="0.25">
      <c r="A16">
        <v>2004</v>
      </c>
      <c r="B16">
        <v>14.8895038167939</v>
      </c>
      <c r="C16">
        <v>15.28</v>
      </c>
      <c r="E16">
        <f t="shared" si="0"/>
        <v>-3.2496560073178147</v>
      </c>
      <c r="F16">
        <v>-5.0300413974493496</v>
      </c>
      <c r="G16">
        <v>4.5609144582274403</v>
      </c>
      <c r="H16">
        <v>3.1993389149326199</v>
      </c>
      <c r="I16">
        <v>-51.643636837222701</v>
      </c>
      <c r="J16">
        <v>5.8657123968371296</v>
      </c>
      <c r="K16">
        <v>-7.5904270820673396</v>
      </c>
      <c r="L16" t="s">
        <v>0</v>
      </c>
      <c r="M16">
        <v>16.187768545428799</v>
      </c>
      <c r="N16">
        <v>-31.378987535152199</v>
      </c>
      <c r="O16">
        <v>-9.2557687311827301</v>
      </c>
      <c r="P16">
        <v>-5.4162024624705802</v>
      </c>
      <c r="Q16">
        <v>0.115527870211718</v>
      </c>
      <c r="R16">
        <v>-23.664753984039699</v>
      </c>
      <c r="S16">
        <v>-16.444013119105499</v>
      </c>
      <c r="T16">
        <v>-33.534440885976103</v>
      </c>
      <c r="U16" t="s">
        <v>0</v>
      </c>
      <c r="V16">
        <v>-9.1117898131400406</v>
      </c>
      <c r="W16">
        <v>0.43710710176294798</v>
      </c>
      <c r="X16">
        <v>26.373620096788201</v>
      </c>
      <c r="Y16">
        <v>-13.791004180676801</v>
      </c>
      <c r="Z16">
        <v>12.497763473815001</v>
      </c>
      <c r="AA16">
        <v>21.3175957299038</v>
      </c>
      <c r="AB16">
        <v>-3.4338794032819898E-2</v>
      </c>
      <c r="AC16">
        <v>3.8582979513499498</v>
      </c>
      <c r="AD16">
        <v>18.588585400663199</v>
      </c>
      <c r="AE16">
        <v>1.67174396124248</v>
      </c>
      <c r="AF16">
        <v>-9.8274066759640402</v>
      </c>
      <c r="AG16">
        <v>-23.898327715405902</v>
      </c>
      <c r="AH16">
        <v>-13.333732085719101</v>
      </c>
      <c r="AI16">
        <v>30.175542864986799</v>
      </c>
      <c r="AJ16">
        <v>-19.648520900234701</v>
      </c>
      <c r="AK16">
        <v>-22.0852593671923</v>
      </c>
      <c r="AL16">
        <v>-12.3148088438948</v>
      </c>
      <c r="AM16">
        <v>3.7487615472220899</v>
      </c>
      <c r="AN16">
        <v>-18.634136569668598</v>
      </c>
      <c r="AO16">
        <v>-2.5367985432498901</v>
      </c>
      <c r="AP16">
        <v>-5.6438091265202104</v>
      </c>
      <c r="AQ16" t="s">
        <v>0</v>
      </c>
      <c r="AR16">
        <v>-4.2205235428932699</v>
      </c>
      <c r="AS16">
        <v>4.4212865692331897</v>
      </c>
      <c r="AT16">
        <v>-12.658637573458</v>
      </c>
      <c r="AU16" t="s">
        <v>0</v>
      </c>
      <c r="AV16">
        <v>-1.3937477361676101</v>
      </c>
      <c r="AW16">
        <v>12.840728448262899</v>
      </c>
      <c r="AX16" t="s">
        <v>0</v>
      </c>
      <c r="AY16">
        <v>6.3985910752853297</v>
      </c>
      <c r="AZ16">
        <v>-18.143523278808001</v>
      </c>
      <c r="BA16">
        <v>9.7403032057848709</v>
      </c>
      <c r="BB16">
        <v>7.3407719427014904</v>
      </c>
      <c r="BC16">
        <v>1.3058999523566599</v>
      </c>
      <c r="BD16">
        <v>-47.530947168533402</v>
      </c>
      <c r="BE16" t="s">
        <v>0</v>
      </c>
      <c r="BF16">
        <v>1.5827341207583501</v>
      </c>
      <c r="BG16">
        <v>-11.633376416747801</v>
      </c>
      <c r="BH16">
        <v>8.3936576655622392</v>
      </c>
      <c r="BI16">
        <v>-10.771383611231601</v>
      </c>
      <c r="BJ16">
        <v>12.687349407003101</v>
      </c>
      <c r="BK16">
        <v>-2.2544843961093601</v>
      </c>
      <c r="BL16" t="s">
        <v>0</v>
      </c>
      <c r="BM16">
        <v>5.9113121063187704</v>
      </c>
      <c r="BN16">
        <v>18.106807672513099</v>
      </c>
      <c r="BO16">
        <v>15.533069576767099</v>
      </c>
      <c r="BP16">
        <v>17.037743913892498</v>
      </c>
      <c r="BQ16" t="s">
        <v>0</v>
      </c>
      <c r="BR16">
        <v>-11.067265967565501</v>
      </c>
      <c r="BS16">
        <v>-0.75743286900525997</v>
      </c>
      <c r="BT16">
        <v>-34.091818824620297</v>
      </c>
      <c r="BU16" t="s">
        <v>0</v>
      </c>
      <c r="BV16">
        <v>14.2409503615843</v>
      </c>
      <c r="BW16">
        <v>-13.352075188809399</v>
      </c>
      <c r="BX16" t="s">
        <v>0</v>
      </c>
      <c r="BY16">
        <v>-2.6340686574396899</v>
      </c>
      <c r="BZ16">
        <v>-11.1648730976849</v>
      </c>
      <c r="CA16">
        <v>-11.263672785755199</v>
      </c>
      <c r="CB16">
        <v>-4.1765000827059398</v>
      </c>
      <c r="CC16">
        <v>0.87271317605615195</v>
      </c>
      <c r="CD16">
        <v>0.80110223170777295</v>
      </c>
      <c r="CE16">
        <v>-3.4773219561093698</v>
      </c>
      <c r="CF16">
        <v>-18.802481781892599</v>
      </c>
      <c r="CG16">
        <v>-0.972179751533785</v>
      </c>
      <c r="CH16">
        <v>-8.6731054206158706</v>
      </c>
      <c r="CI16">
        <v>21.280614364989301</v>
      </c>
      <c r="CJ16">
        <v>2.4033299757384201</v>
      </c>
      <c r="CK16" t="s">
        <v>0</v>
      </c>
      <c r="CL16">
        <v>-5.10546964702508</v>
      </c>
      <c r="CM16">
        <v>8.8568234666114503</v>
      </c>
      <c r="CN16">
        <v>-5.91678782054679E-2</v>
      </c>
      <c r="CO16">
        <v>-2.8366727874847402</v>
      </c>
      <c r="CP16">
        <v>3.1696953478699302E-2</v>
      </c>
    </row>
    <row r="17" spans="1:94" x14ac:dyDescent="0.25">
      <c r="A17">
        <v>2005</v>
      </c>
      <c r="B17">
        <v>12.413</v>
      </c>
      <c r="C17">
        <v>12.49</v>
      </c>
      <c r="E17">
        <f t="shared" si="0"/>
        <v>-4.1841269805255576</v>
      </c>
      <c r="F17">
        <v>-11.8938975686498</v>
      </c>
      <c r="G17">
        <v>-9.0820226508354196</v>
      </c>
      <c r="H17">
        <v>-9.9418840216353797</v>
      </c>
      <c r="I17">
        <v>-14.117665882251901</v>
      </c>
      <c r="J17">
        <v>-7.6781903101170101</v>
      </c>
      <c r="K17">
        <v>-0.54233640332648803</v>
      </c>
      <c r="L17" t="s">
        <v>0</v>
      </c>
      <c r="M17">
        <v>-28.451388935151101</v>
      </c>
      <c r="N17">
        <v>5.8103048609066796</v>
      </c>
      <c r="O17">
        <v>-7.6806318980700299</v>
      </c>
      <c r="P17">
        <v>-13.778458349074899</v>
      </c>
      <c r="Q17">
        <v>6.6914277842726699</v>
      </c>
      <c r="R17">
        <v>-14.186022646484099</v>
      </c>
      <c r="S17">
        <v>32.666134628591003</v>
      </c>
      <c r="T17">
        <v>9.9683225954554899</v>
      </c>
      <c r="U17">
        <v>-19.198020014525301</v>
      </c>
      <c r="V17">
        <v>-2.0306052671406198</v>
      </c>
      <c r="W17">
        <v>0.42533701148359898</v>
      </c>
      <c r="X17">
        <v>6.7592882429833496</v>
      </c>
      <c r="Y17">
        <v>9.0737611792376303</v>
      </c>
      <c r="Z17">
        <v>-31.079882123861999</v>
      </c>
      <c r="AA17">
        <v>14.663215932556099</v>
      </c>
      <c r="AB17">
        <v>0.34245548032967599</v>
      </c>
      <c r="AC17">
        <v>-2.10355167843935</v>
      </c>
      <c r="AD17">
        <v>10.9554903799554</v>
      </c>
      <c r="AE17">
        <v>14.567084231400999</v>
      </c>
      <c r="AF17">
        <v>-5.7030036955162</v>
      </c>
      <c r="AG17">
        <v>-2.8038341630780201</v>
      </c>
      <c r="AH17">
        <v>-3.9130573087366201</v>
      </c>
      <c r="AI17">
        <v>-22.351354627163001</v>
      </c>
      <c r="AJ17">
        <v>-4.29368028424663</v>
      </c>
      <c r="AK17">
        <v>-39.1823675712956</v>
      </c>
      <c r="AL17">
        <v>8.2519625474711908</v>
      </c>
      <c r="AM17">
        <v>5.5882052877968</v>
      </c>
      <c r="AN17">
        <v>-81.404811341199505</v>
      </c>
      <c r="AO17">
        <v>-14.174496284979901</v>
      </c>
      <c r="AP17">
        <v>-7.7148062866719096</v>
      </c>
      <c r="AQ17" t="s">
        <v>0</v>
      </c>
      <c r="AR17">
        <v>-5.1596292857460497</v>
      </c>
      <c r="AS17">
        <v>-16.763212420327001</v>
      </c>
      <c r="AT17">
        <v>-11.8706688514254</v>
      </c>
      <c r="AU17" t="s">
        <v>0</v>
      </c>
      <c r="AV17">
        <v>10.7796213434341</v>
      </c>
      <c r="AW17">
        <v>-3.94632232949585</v>
      </c>
      <c r="AX17">
        <v>-10.205084804067001</v>
      </c>
      <c r="AY17">
        <v>1.95530641936056</v>
      </c>
      <c r="AZ17">
        <v>-17.503421995197701</v>
      </c>
      <c r="BA17">
        <v>-7.5401782750360598</v>
      </c>
      <c r="BB17">
        <v>-13.479152604861399</v>
      </c>
      <c r="BC17">
        <v>-6.96581335773074</v>
      </c>
      <c r="BD17">
        <v>-0.58458836578380902</v>
      </c>
      <c r="BE17" t="s">
        <v>0</v>
      </c>
      <c r="BF17">
        <v>-3.8210279721598699</v>
      </c>
      <c r="BG17">
        <v>18.3223567885743</v>
      </c>
      <c r="BH17">
        <v>13.054453321305299</v>
      </c>
      <c r="BI17">
        <v>-3.9727660013089401</v>
      </c>
      <c r="BJ17">
        <v>3.9315695411759899</v>
      </c>
      <c r="BK17">
        <v>3.97120782901295</v>
      </c>
      <c r="BL17">
        <v>-62.2722745385664</v>
      </c>
      <c r="BM17">
        <v>6.8735632765814803</v>
      </c>
      <c r="BN17">
        <v>-1.6834708501997999</v>
      </c>
      <c r="BO17">
        <v>-21.712577967964499</v>
      </c>
      <c r="BP17">
        <v>16.3942113362287</v>
      </c>
      <c r="BQ17">
        <v>1.1777909901927801</v>
      </c>
      <c r="BR17">
        <v>9.6273322386314906</v>
      </c>
      <c r="BS17">
        <v>-1.8897554899592</v>
      </c>
      <c r="BT17">
        <v>-9.7198470068867397</v>
      </c>
      <c r="BU17" t="s">
        <v>0</v>
      </c>
      <c r="BV17">
        <v>-13.390370699420499</v>
      </c>
      <c r="BW17">
        <v>-10.7133693708363</v>
      </c>
      <c r="BX17" t="s">
        <v>0</v>
      </c>
      <c r="BY17">
        <v>1.90177612441337</v>
      </c>
      <c r="BZ17">
        <v>6.8759415298293796</v>
      </c>
      <c r="CA17">
        <v>5.5287470957148104</v>
      </c>
      <c r="CB17">
        <v>-1.0689503287832001</v>
      </c>
      <c r="CC17">
        <v>6.9113671862039903</v>
      </c>
      <c r="CD17">
        <v>6.9136247797889201</v>
      </c>
      <c r="CE17">
        <v>4.2805962525475598</v>
      </c>
      <c r="CF17">
        <v>-0.74037536826837802</v>
      </c>
      <c r="CG17">
        <v>20.259034826756199</v>
      </c>
      <c r="CH17">
        <v>35.900571477106098</v>
      </c>
      <c r="CI17">
        <v>-13.4219573321553</v>
      </c>
      <c r="CJ17">
        <v>11.1741610260994</v>
      </c>
      <c r="CK17">
        <v>-26.219525134067499</v>
      </c>
      <c r="CL17">
        <v>2.80279397095816</v>
      </c>
      <c r="CM17">
        <v>-18.127742584934602</v>
      </c>
      <c r="CN17">
        <v>-20.150968333409502</v>
      </c>
      <c r="CO17">
        <v>-7.3964436966550204</v>
      </c>
      <c r="CP17">
        <v>1.94390737772003</v>
      </c>
    </row>
    <row r="18" spans="1:94" x14ac:dyDescent="0.25">
      <c r="A18">
        <v>2006</v>
      </c>
      <c r="B18">
        <v>12.3632307692308</v>
      </c>
      <c r="C18">
        <v>11.98</v>
      </c>
      <c r="E18">
        <f t="shared" si="0"/>
        <v>-0.62282593936158592</v>
      </c>
      <c r="F18">
        <v>1.43658847492441</v>
      </c>
      <c r="G18">
        <v>-12.8721242361165</v>
      </c>
      <c r="H18">
        <v>-5.3588959498895603</v>
      </c>
      <c r="I18">
        <v>4.6935304700056697E-2</v>
      </c>
      <c r="J18">
        <v>-14.9007794710372</v>
      </c>
      <c r="K18">
        <v>1.2307370668297899</v>
      </c>
      <c r="L18" t="s">
        <v>0</v>
      </c>
      <c r="M18">
        <v>9.0968821460017306</v>
      </c>
      <c r="N18">
        <v>8.5081039456582399</v>
      </c>
      <c r="O18">
        <v>-19.553860068998802</v>
      </c>
      <c r="P18">
        <v>-9.6215515500741802</v>
      </c>
      <c r="Q18">
        <v>10.7253726396792</v>
      </c>
      <c r="R18">
        <v>0.13687449754849701</v>
      </c>
      <c r="S18">
        <v>19.549479995761299</v>
      </c>
      <c r="T18">
        <v>-0.19177872725381201</v>
      </c>
      <c r="U18">
        <v>-5.0852537847447596</v>
      </c>
      <c r="V18">
        <v>-5.1671934776189197</v>
      </c>
      <c r="W18">
        <v>0.52654367373834499</v>
      </c>
      <c r="X18">
        <v>-2.3903571837193298</v>
      </c>
      <c r="Y18">
        <v>8.33842880911231</v>
      </c>
      <c r="Z18">
        <v>-8.1576193199835405</v>
      </c>
      <c r="AA18">
        <v>-4.9426035021551096</v>
      </c>
      <c r="AB18">
        <v>-1.7600335090182</v>
      </c>
      <c r="AC18">
        <v>-4.3952567196777901</v>
      </c>
      <c r="AD18">
        <v>-15.407904547117001</v>
      </c>
      <c r="AE18">
        <v>10.065264490378601</v>
      </c>
      <c r="AF18">
        <v>-11.261571889656199</v>
      </c>
      <c r="AG18">
        <v>0.73397076740953104</v>
      </c>
      <c r="AH18">
        <v>4.61072845166027</v>
      </c>
      <c r="AI18">
        <v>12.9112445354694</v>
      </c>
      <c r="AJ18">
        <v>12.109476869048899</v>
      </c>
      <c r="AK18">
        <v>-8.5443166537840192</v>
      </c>
      <c r="AL18">
        <v>18.7954521080439</v>
      </c>
      <c r="AM18">
        <v>-1.35362721908336</v>
      </c>
      <c r="AN18">
        <v>46.0089049600873</v>
      </c>
      <c r="AO18">
        <v>-37.457660988610797</v>
      </c>
      <c r="AP18">
        <v>18.9620781825328</v>
      </c>
      <c r="AQ18" t="s">
        <v>0</v>
      </c>
      <c r="AR18">
        <v>5.7945794124720296</v>
      </c>
      <c r="AS18">
        <v>-11.821179912044499</v>
      </c>
      <c r="AT18">
        <v>0.72418086741547705</v>
      </c>
      <c r="AU18" t="s">
        <v>0</v>
      </c>
      <c r="AV18">
        <v>10.591702054776301</v>
      </c>
      <c r="AW18">
        <v>26.630836949056899</v>
      </c>
      <c r="AX18">
        <v>-0.88358404921418099</v>
      </c>
      <c r="AY18">
        <v>7.4575061455313101</v>
      </c>
      <c r="AZ18">
        <v>-20.310777120154999</v>
      </c>
      <c r="BA18" t="s">
        <v>0</v>
      </c>
      <c r="BB18">
        <v>11.8400166399434</v>
      </c>
      <c r="BC18">
        <v>3.0731668073429801</v>
      </c>
      <c r="BD18">
        <v>-0.10135172020097</v>
      </c>
      <c r="BE18" t="s">
        <v>0</v>
      </c>
      <c r="BF18">
        <v>-5.2808088960099901</v>
      </c>
      <c r="BG18">
        <v>12.194417474645199</v>
      </c>
      <c r="BH18">
        <v>-26.558563111811299</v>
      </c>
      <c r="BI18">
        <v>10.222030915578699</v>
      </c>
      <c r="BJ18">
        <v>-9.2343550866944497</v>
      </c>
      <c r="BK18">
        <v>19.778486706320098</v>
      </c>
      <c r="BL18">
        <v>-15.5049281794851</v>
      </c>
      <c r="BM18">
        <v>1.0111079412464401</v>
      </c>
      <c r="BN18">
        <v>-13.0669259844731</v>
      </c>
      <c r="BO18">
        <v>17.456113172203398</v>
      </c>
      <c r="BP18">
        <v>15.283972985598499</v>
      </c>
      <c r="BQ18">
        <v>22.745340595617499</v>
      </c>
      <c r="BR18">
        <v>-14.0788005665115</v>
      </c>
      <c r="BS18">
        <v>0.35354341318937099</v>
      </c>
      <c r="BT18">
        <v>-16.206773448482402</v>
      </c>
      <c r="BU18" t="s">
        <v>0</v>
      </c>
      <c r="BV18">
        <v>-5.8546084411153902</v>
      </c>
      <c r="BW18">
        <v>11.905160659394801</v>
      </c>
      <c r="BX18" t="s">
        <v>0</v>
      </c>
      <c r="BY18">
        <v>-5.4210715660486004</v>
      </c>
      <c r="BZ18">
        <v>-8.3965933685700307</v>
      </c>
      <c r="CA18">
        <v>-4.9758756135263402</v>
      </c>
      <c r="CB18">
        <v>-0.91594562970207505</v>
      </c>
      <c r="CC18">
        <v>-7.9763771495477904</v>
      </c>
      <c r="CD18">
        <v>-1.5402944725388501</v>
      </c>
      <c r="CE18">
        <v>-9.1467861161233692</v>
      </c>
      <c r="CF18">
        <v>-11.402014162295099</v>
      </c>
      <c r="CG18">
        <v>-2.69195431535152</v>
      </c>
      <c r="CH18">
        <v>9.4150454245795991</v>
      </c>
      <c r="CI18">
        <v>6.8014563107837001</v>
      </c>
      <c r="CJ18">
        <v>-12.0960942871695</v>
      </c>
      <c r="CK18">
        <v>-13.4259953539436</v>
      </c>
      <c r="CL18">
        <v>-2.48460637732278</v>
      </c>
      <c r="CM18">
        <v>-15.978934067815</v>
      </c>
      <c r="CN18">
        <v>-10.108094357949801</v>
      </c>
      <c r="CO18">
        <v>-12.9402799544274</v>
      </c>
      <c r="CP18">
        <v>-1.3174963148615999</v>
      </c>
    </row>
    <row r="19" spans="1:94" x14ac:dyDescent="0.25">
      <c r="A19">
        <v>2007</v>
      </c>
      <c r="B19">
        <v>16.864061302682</v>
      </c>
      <c r="C19">
        <v>15.82</v>
      </c>
      <c r="E19">
        <f t="shared" si="0"/>
        <v>0.19162439849269092</v>
      </c>
      <c r="F19">
        <v>8.9826730258895502</v>
      </c>
      <c r="G19">
        <v>-0.85742501411277805</v>
      </c>
      <c r="H19">
        <v>0.30743112299511199</v>
      </c>
      <c r="I19" t="s">
        <v>0</v>
      </c>
      <c r="J19">
        <v>-15.054238108436699</v>
      </c>
      <c r="K19">
        <v>4.6187881941483804</v>
      </c>
      <c r="L19" t="s">
        <v>0</v>
      </c>
      <c r="M19">
        <v>3.4016511871694801</v>
      </c>
      <c r="N19">
        <v>-0.28977578709211799</v>
      </c>
      <c r="O19">
        <v>-3.41929825468219</v>
      </c>
      <c r="P19">
        <v>-8.4086484822153693</v>
      </c>
      <c r="Q19">
        <v>-3.7896118248069399</v>
      </c>
      <c r="R19">
        <v>11.6760772622824</v>
      </c>
      <c r="S19">
        <v>-0.64073874091729</v>
      </c>
      <c r="T19">
        <v>-0.21954643278497701</v>
      </c>
      <c r="U19">
        <v>-20.101373521801701</v>
      </c>
      <c r="V19">
        <v>23.4900256337618</v>
      </c>
      <c r="W19">
        <v>-13.6769224463653</v>
      </c>
      <c r="X19">
        <v>29.5440776489705</v>
      </c>
      <c r="Y19">
        <v>52.332094592603298</v>
      </c>
      <c r="Z19">
        <v>15.2019106676346</v>
      </c>
      <c r="AA19">
        <v>5.4690697888524102</v>
      </c>
      <c r="AB19">
        <v>-1.23596713828492</v>
      </c>
      <c r="AC19">
        <v>2.5608889811418898</v>
      </c>
      <c r="AD19">
        <v>9.1052525788740102</v>
      </c>
      <c r="AE19">
        <v>-2.3152296182915002</v>
      </c>
      <c r="AF19">
        <v>6.1857835188677903</v>
      </c>
      <c r="AG19">
        <v>0.69087070389898697</v>
      </c>
      <c r="AH19">
        <v>-8.4736956461058508</v>
      </c>
      <c r="AI19">
        <v>17.804561183900901</v>
      </c>
      <c r="AJ19">
        <v>5.0950258516406404</v>
      </c>
      <c r="AK19">
        <v>6.7429444643952197</v>
      </c>
      <c r="AL19">
        <v>5.9793652626390301</v>
      </c>
      <c r="AM19">
        <v>-2.2304749004019602</v>
      </c>
      <c r="AN19" t="s">
        <v>0</v>
      </c>
      <c r="AO19">
        <v>10.938942670782501</v>
      </c>
      <c r="AP19">
        <v>-13.3718344619256</v>
      </c>
      <c r="AQ19">
        <v>-29.358263541397601</v>
      </c>
      <c r="AR19">
        <v>-4.0605116726620896</v>
      </c>
      <c r="AS19">
        <v>-4.6156995691536604</v>
      </c>
      <c r="AT19">
        <v>18.926444996063299</v>
      </c>
      <c r="AU19" t="s">
        <v>0</v>
      </c>
      <c r="AV19">
        <v>16.310109784981201</v>
      </c>
      <c r="AW19">
        <v>-21.7007533786477</v>
      </c>
      <c r="AX19">
        <v>-5.4133060175858301</v>
      </c>
      <c r="AY19">
        <v>2.6453501544540399</v>
      </c>
      <c r="AZ19">
        <v>-30.844447851710299</v>
      </c>
      <c r="BA19" t="s">
        <v>0</v>
      </c>
      <c r="BB19">
        <v>6.6132047147614497</v>
      </c>
      <c r="BC19">
        <v>-12.463511732774601</v>
      </c>
      <c r="BD19">
        <v>-17.620250569757999</v>
      </c>
      <c r="BE19" t="s">
        <v>0</v>
      </c>
      <c r="BF19">
        <v>1.9327225305093201</v>
      </c>
      <c r="BG19">
        <v>11.9450315838093</v>
      </c>
      <c r="BH19">
        <v>-8.46063690162282</v>
      </c>
      <c r="BI19">
        <v>1.68683597826416</v>
      </c>
      <c r="BJ19">
        <v>9.4044089889455993</v>
      </c>
      <c r="BK19">
        <v>-20.2316093860581</v>
      </c>
      <c r="BL19" t="s">
        <v>0</v>
      </c>
      <c r="BM19">
        <v>-21.133132331994101</v>
      </c>
      <c r="BN19">
        <v>23.083512516764401</v>
      </c>
      <c r="BO19">
        <v>14.744778612671199</v>
      </c>
      <c r="BP19">
        <v>14.3922385122954</v>
      </c>
      <c r="BQ19">
        <v>-9.5029177480732301</v>
      </c>
      <c r="BR19">
        <v>18.6899686747564</v>
      </c>
      <c r="BS19">
        <v>-5.0679723067858804</v>
      </c>
      <c r="BT19">
        <v>9.2614517958459395</v>
      </c>
      <c r="BU19">
        <v>-12.1763224171219</v>
      </c>
      <c r="BV19">
        <v>1.12126405414757</v>
      </c>
      <c r="BW19">
        <v>-26.3135687862599</v>
      </c>
      <c r="BX19" t="s">
        <v>0</v>
      </c>
      <c r="BY19">
        <v>7.7470286288583301</v>
      </c>
      <c r="BZ19">
        <v>-1.3798767424010701</v>
      </c>
      <c r="CA19">
        <v>10.3606682375981</v>
      </c>
      <c r="CB19">
        <v>5.3172662845166103</v>
      </c>
      <c r="CC19">
        <v>-9.9526512726064702</v>
      </c>
      <c r="CD19">
        <v>-7.2420807052420004</v>
      </c>
      <c r="CE19">
        <v>10.0469992923049</v>
      </c>
      <c r="CF19">
        <v>-19.9359892478119</v>
      </c>
      <c r="CG19">
        <v>26.3275537922183</v>
      </c>
      <c r="CH19">
        <v>-31.483801646441702</v>
      </c>
      <c r="CI19">
        <v>-0.93687735311763698</v>
      </c>
      <c r="CJ19">
        <v>1.66886798005207</v>
      </c>
      <c r="CK19">
        <v>-9.6293083971972901</v>
      </c>
      <c r="CL19">
        <v>-1.3491181801262799</v>
      </c>
      <c r="CM19">
        <v>-1.3545815104054499</v>
      </c>
      <c r="CN19">
        <v>-2.14794124600144</v>
      </c>
      <c r="CO19">
        <v>1.1161869006734999</v>
      </c>
      <c r="CP19">
        <v>-9.4878411858494296</v>
      </c>
    </row>
    <row r="20" spans="1:94" x14ac:dyDescent="0.25">
      <c r="A20">
        <v>2008</v>
      </c>
      <c r="B20">
        <v>31.569580152671801</v>
      </c>
      <c r="C20">
        <v>24.69</v>
      </c>
      <c r="E20">
        <f t="shared" si="0"/>
        <v>1.3198272749162026</v>
      </c>
      <c r="F20">
        <v>9.9720027443975798</v>
      </c>
      <c r="G20">
        <v>0.17702073281264999</v>
      </c>
      <c r="H20">
        <v>7.1698375662173399</v>
      </c>
      <c r="I20">
        <v>37.5150019153998</v>
      </c>
      <c r="J20">
        <v>-4.14572387583324</v>
      </c>
      <c r="K20">
        <v>9.0407678963325306</v>
      </c>
      <c r="L20">
        <v>-21.028044506706902</v>
      </c>
      <c r="M20">
        <v>3.5308776760346299</v>
      </c>
      <c r="N20">
        <v>14.163581509160901</v>
      </c>
      <c r="O20">
        <v>6.8420606033637803</v>
      </c>
      <c r="P20">
        <v>13.0468008690139</v>
      </c>
      <c r="Q20">
        <v>-1.43539012466113</v>
      </c>
      <c r="R20">
        <v>12.8350745558699</v>
      </c>
      <c r="S20">
        <v>-8.8469410778954707</v>
      </c>
      <c r="T20">
        <v>10.693305852317</v>
      </c>
      <c r="U20">
        <v>19.655446310777201</v>
      </c>
      <c r="V20">
        <v>3.6474274391011701</v>
      </c>
      <c r="W20">
        <v>1.0787155552244601</v>
      </c>
      <c r="X20">
        <v>-44.937307685082203</v>
      </c>
      <c r="Y20">
        <v>-3.1551863299593399</v>
      </c>
      <c r="Z20">
        <v>-22.011946403271399</v>
      </c>
      <c r="AA20">
        <v>0.77192311481313403</v>
      </c>
      <c r="AB20">
        <v>-9.7066142344573295E-2</v>
      </c>
      <c r="AC20">
        <v>-14.707261006367499</v>
      </c>
      <c r="AD20">
        <v>-2.5909124318891101</v>
      </c>
      <c r="AE20">
        <v>-2.2629982000022602</v>
      </c>
      <c r="AF20">
        <v>-20.5444271308689</v>
      </c>
      <c r="AG20">
        <v>1.9008665245493701</v>
      </c>
      <c r="AH20">
        <v>-20.752552425471301</v>
      </c>
      <c r="AI20">
        <v>5.5133882189747503</v>
      </c>
      <c r="AJ20">
        <v>11.4918353454932</v>
      </c>
      <c r="AK20">
        <v>-8.6380039873915904E-2</v>
      </c>
      <c r="AL20">
        <v>10.2811488632021</v>
      </c>
      <c r="AM20">
        <v>-2.2572782574069201</v>
      </c>
      <c r="AN20">
        <v>59.731632053970301</v>
      </c>
      <c r="AO20">
        <v>-0.25194956277005098</v>
      </c>
      <c r="AP20">
        <v>8.9617521453826097</v>
      </c>
      <c r="AQ20">
        <v>23.913005201653299</v>
      </c>
      <c r="AR20">
        <v>34.551257813286298</v>
      </c>
      <c r="AS20">
        <v>17.5774367604965</v>
      </c>
      <c r="AT20">
        <v>18.291836528841198</v>
      </c>
      <c r="AU20">
        <v>-57.141248746104502</v>
      </c>
      <c r="AV20">
        <v>-5.2447326832701897</v>
      </c>
      <c r="AW20">
        <v>-18.815113692674501</v>
      </c>
      <c r="AX20">
        <v>12.072220485212201</v>
      </c>
      <c r="AY20">
        <v>4.2263720510329996</v>
      </c>
      <c r="AZ20">
        <v>-7.7821222609266902</v>
      </c>
      <c r="BA20">
        <v>-23.387857857327798</v>
      </c>
      <c r="BB20">
        <v>6.3197508900745003</v>
      </c>
      <c r="BC20">
        <v>24.663408763653798</v>
      </c>
      <c r="BD20">
        <v>0.865787526011779</v>
      </c>
      <c r="BE20">
        <v>1.51692311700188</v>
      </c>
      <c r="BF20">
        <v>-2.1192525055690199</v>
      </c>
      <c r="BG20">
        <v>2.0626814699829499</v>
      </c>
      <c r="BH20">
        <v>7.5632688332523097</v>
      </c>
      <c r="BI20">
        <v>-1.20731588933199</v>
      </c>
      <c r="BJ20">
        <v>24.4419595148598</v>
      </c>
      <c r="BK20">
        <v>0.83757382392171198</v>
      </c>
      <c r="BL20">
        <v>-48.088805956995202</v>
      </c>
      <c r="BM20">
        <v>39.446039730381401</v>
      </c>
      <c r="BN20">
        <v>24.264569248910199</v>
      </c>
      <c r="BO20">
        <v>3.75766216417703</v>
      </c>
      <c r="BP20">
        <v>-10.2585454903152</v>
      </c>
      <c r="BQ20">
        <v>6.0968002997203099</v>
      </c>
      <c r="BR20">
        <v>7.6858741733107596</v>
      </c>
      <c r="BS20">
        <v>12.861729524125099</v>
      </c>
      <c r="BT20">
        <v>11.593162614283701</v>
      </c>
      <c r="BU20">
        <v>8.9049655896900592</v>
      </c>
      <c r="BV20">
        <v>10.326242081868401</v>
      </c>
      <c r="BW20">
        <v>-42.5374395463691</v>
      </c>
      <c r="BX20">
        <v>-18.518203783150401</v>
      </c>
      <c r="BY20">
        <v>-7.0047416980866499</v>
      </c>
      <c r="BZ20">
        <v>-9.6427791635024995</v>
      </c>
      <c r="CA20">
        <v>-2.8263795987507501</v>
      </c>
      <c r="CB20">
        <v>-26.943259465293401</v>
      </c>
      <c r="CC20">
        <v>-0.78114701775595596</v>
      </c>
      <c r="CD20">
        <v>-4.2101252344292099</v>
      </c>
      <c r="CE20">
        <v>-11.1088363984215</v>
      </c>
      <c r="CF20">
        <v>6.3059852032076797</v>
      </c>
      <c r="CG20">
        <v>-7.0641264319534898</v>
      </c>
      <c r="CH20">
        <v>12.063382533946999</v>
      </c>
      <c r="CI20">
        <v>11.1011892917079</v>
      </c>
      <c r="CJ20">
        <v>-1.9438537180666799</v>
      </c>
      <c r="CK20">
        <v>16.339669385861001</v>
      </c>
      <c r="CL20">
        <v>2.90283590678398</v>
      </c>
      <c r="CM20">
        <v>-6.9833598258507301</v>
      </c>
      <c r="CN20">
        <v>5.3888656268011204</v>
      </c>
      <c r="CO20">
        <v>-1.67492421289691</v>
      </c>
      <c r="CP20">
        <v>-4.1027598014765196</v>
      </c>
    </row>
    <row r="21" spans="1:94" x14ac:dyDescent="0.25">
      <c r="A21">
        <v>2009</v>
      </c>
      <c r="B21">
        <v>30.393103448275902</v>
      </c>
      <c r="C21">
        <v>28.11</v>
      </c>
      <c r="E21">
        <f t="shared" si="0"/>
        <v>-0.93188494232863794</v>
      </c>
      <c r="F21">
        <v>-17.239757478631201</v>
      </c>
      <c r="G21">
        <v>-1.15564590155506</v>
      </c>
      <c r="H21">
        <v>-4.0694056640133196</v>
      </c>
      <c r="I21" t="s">
        <v>0</v>
      </c>
      <c r="J21">
        <v>6.5715875340071701</v>
      </c>
      <c r="K21">
        <v>11.280657417216499</v>
      </c>
      <c r="L21">
        <v>-18.791602793949799</v>
      </c>
      <c r="M21">
        <v>-11.353560927102601</v>
      </c>
      <c r="N21">
        <v>24.9440391168967</v>
      </c>
      <c r="O21">
        <v>2.6654225283453599</v>
      </c>
      <c r="P21">
        <v>-5.8091297620215299</v>
      </c>
      <c r="Q21">
        <v>9.4239806194693294</v>
      </c>
      <c r="R21">
        <v>-2.0019825294561402</v>
      </c>
      <c r="S21">
        <v>-29.083429485928701</v>
      </c>
      <c r="T21">
        <v>-6.3632940489703396</v>
      </c>
      <c r="U21">
        <v>-12.0525632469387</v>
      </c>
      <c r="V21">
        <v>-11.3747055617049</v>
      </c>
      <c r="W21">
        <v>-1.4996847768182</v>
      </c>
      <c r="X21">
        <v>-10.402753036571299</v>
      </c>
      <c r="Y21">
        <v>19.2104302484443</v>
      </c>
      <c r="Z21">
        <v>-10.020849981703201</v>
      </c>
      <c r="AA21">
        <v>6.0723942193134404</v>
      </c>
      <c r="AB21">
        <v>-0.40971725209223597</v>
      </c>
      <c r="AC21">
        <v>0.83839923201628597</v>
      </c>
      <c r="AD21">
        <v>5.9169325447743004</v>
      </c>
      <c r="AE21">
        <v>-16.315305706061899</v>
      </c>
      <c r="AF21">
        <v>5.73881200106098</v>
      </c>
      <c r="AG21">
        <v>15.0953216009932</v>
      </c>
      <c r="AH21">
        <v>-4.39052808381898</v>
      </c>
      <c r="AI21">
        <v>12.4779544099811</v>
      </c>
      <c r="AJ21">
        <v>-4.0013859063216701</v>
      </c>
      <c r="AK21">
        <v>1.93391053280382</v>
      </c>
      <c r="AL21">
        <v>-11.1622251237941</v>
      </c>
      <c r="AM21">
        <v>0.63200805959959905</v>
      </c>
      <c r="AN21">
        <v>7.2297235915316298</v>
      </c>
      <c r="AO21">
        <v>-2.2763961117260201</v>
      </c>
      <c r="AP21">
        <v>0.94719788945911698</v>
      </c>
      <c r="AQ21">
        <v>8.7954549074274908</v>
      </c>
      <c r="AR21">
        <v>2.4616356646744402</v>
      </c>
      <c r="AS21">
        <v>-15.302228513373599</v>
      </c>
      <c r="AT21">
        <v>-1.2866845741806501</v>
      </c>
      <c r="AU21">
        <v>-7.9952172201599501</v>
      </c>
      <c r="AV21">
        <v>-26.759852626762001</v>
      </c>
      <c r="AW21">
        <v>-17.198705005162601</v>
      </c>
      <c r="AX21">
        <v>-4.3955356257703802</v>
      </c>
      <c r="AY21">
        <v>13.1270661667401</v>
      </c>
      <c r="AZ21">
        <v>-10.8144990569185</v>
      </c>
      <c r="BA21">
        <v>18.4105962622608</v>
      </c>
      <c r="BB21">
        <v>-7.7019912420081598</v>
      </c>
      <c r="BC21">
        <v>0.16739255104494299</v>
      </c>
      <c r="BD21">
        <v>-5.7342233059742398E-2</v>
      </c>
      <c r="BE21">
        <v>-9.5379980071702697</v>
      </c>
      <c r="BF21">
        <v>2.5730462481675098</v>
      </c>
      <c r="BG21">
        <v>1.28769287631665</v>
      </c>
      <c r="BH21">
        <v>-0.38187425050026902</v>
      </c>
      <c r="BI21">
        <v>14.091382877246399</v>
      </c>
      <c r="BJ21">
        <v>3.4769543278579498</v>
      </c>
      <c r="BK21">
        <v>-0.12609660643684301</v>
      </c>
      <c r="BL21" t="s">
        <v>0</v>
      </c>
      <c r="BM21">
        <v>5.2539794088233096</v>
      </c>
      <c r="BN21">
        <v>12.1705874651446</v>
      </c>
      <c r="BO21">
        <v>13.704916716044201</v>
      </c>
      <c r="BP21">
        <v>17.792535715502101</v>
      </c>
      <c r="BQ21">
        <v>7.5240988283900201</v>
      </c>
      <c r="BR21">
        <v>19.037722703804</v>
      </c>
      <c r="BS21">
        <v>13.920896761467199</v>
      </c>
      <c r="BT21">
        <v>-11.8148509130326</v>
      </c>
      <c r="BU21">
        <v>15.376121238314701</v>
      </c>
      <c r="BV21">
        <v>-0.44558091938758099</v>
      </c>
      <c r="BW21">
        <v>-0.651210082004129</v>
      </c>
      <c r="BX21">
        <v>-3.3465318599489402</v>
      </c>
      <c r="BY21">
        <v>0.85540977502107296</v>
      </c>
      <c r="BZ21">
        <v>4.8964123170391902</v>
      </c>
      <c r="CA21">
        <v>-3.0856794506515</v>
      </c>
      <c r="CB21">
        <v>-0.33711968646252799</v>
      </c>
      <c r="CC21">
        <v>2.3032076031912698</v>
      </c>
      <c r="CD21">
        <v>9.1163876889685405</v>
      </c>
      <c r="CE21">
        <v>-0.91904793756697301</v>
      </c>
      <c r="CF21">
        <v>-27.276509872144199</v>
      </c>
      <c r="CG21">
        <v>-0.68348820783672404</v>
      </c>
      <c r="CH21">
        <v>-31.637433524136998</v>
      </c>
      <c r="CI21">
        <v>-16.453843265189501</v>
      </c>
      <c r="CJ21">
        <v>4.4670347151261298</v>
      </c>
      <c r="CK21">
        <v>-24.274634635550001</v>
      </c>
      <c r="CL21">
        <v>-2.3081942740168699</v>
      </c>
      <c r="CM21">
        <v>10.798974825095801</v>
      </c>
      <c r="CN21">
        <v>9.6060984752917697</v>
      </c>
      <c r="CO21">
        <v>-17.317110401197901</v>
      </c>
      <c r="CP21">
        <v>-1.3851842776551999</v>
      </c>
    </row>
    <row r="22" spans="1:94" x14ac:dyDescent="0.25">
      <c r="A22">
        <v>2010</v>
      </c>
      <c r="B22">
        <v>21.7713409961686</v>
      </c>
      <c r="C22">
        <v>21.56</v>
      </c>
      <c r="E22">
        <f t="shared" si="0"/>
        <v>5.620483243144168</v>
      </c>
      <c r="F22">
        <v>-21.018922713780501</v>
      </c>
      <c r="G22">
        <v>-1.7980378102618599</v>
      </c>
      <c r="H22">
        <v>4.8484672459970097</v>
      </c>
      <c r="I22">
        <v>25.646328784323298</v>
      </c>
      <c r="J22">
        <v>3.4623635656555201</v>
      </c>
      <c r="K22">
        <v>3.5459304152868998</v>
      </c>
      <c r="L22">
        <v>-30.6297800228608</v>
      </c>
      <c r="M22">
        <v>3.6423822631651999</v>
      </c>
      <c r="N22">
        <v>7.1556910443515598</v>
      </c>
      <c r="O22">
        <v>-1.41505977512946</v>
      </c>
      <c r="P22">
        <v>-5.2908053213599304</v>
      </c>
      <c r="Q22">
        <v>17.160006009383199</v>
      </c>
      <c r="R22">
        <v>1.1875873627060001</v>
      </c>
      <c r="S22">
        <v>-21.845614007600201</v>
      </c>
      <c r="T22">
        <v>-23.8687389469202</v>
      </c>
      <c r="U22">
        <v>6.9431537691854901</v>
      </c>
      <c r="V22">
        <v>8.34034695374317</v>
      </c>
      <c r="W22">
        <v>-2.7696473194982998</v>
      </c>
      <c r="X22">
        <v>0.82424919044261602</v>
      </c>
      <c r="Y22">
        <v>24.678920180197299</v>
      </c>
      <c r="Z22">
        <v>4.3631264336025204</v>
      </c>
      <c r="AA22">
        <v>-5.0812285423219798E-2</v>
      </c>
      <c r="AB22">
        <v>0.136291752427042</v>
      </c>
      <c r="AC22">
        <v>-1.48735034432225</v>
      </c>
      <c r="AD22">
        <v>5.7919424153810999</v>
      </c>
      <c r="AE22">
        <v>7.9479931199582596</v>
      </c>
      <c r="AF22">
        <v>11.4318551414097</v>
      </c>
      <c r="AG22">
        <v>14.9605466155115</v>
      </c>
      <c r="AH22">
        <v>6.4082291919419196</v>
      </c>
      <c r="AI22">
        <v>6.8928693267329102</v>
      </c>
      <c r="AJ22">
        <v>27.6849333077671</v>
      </c>
      <c r="AK22">
        <v>9.13508958771782</v>
      </c>
      <c r="AL22">
        <v>2.19219481784079</v>
      </c>
      <c r="AM22">
        <v>1.07765458831996</v>
      </c>
      <c r="AN22">
        <v>8.8106235737686305</v>
      </c>
      <c r="AO22">
        <v>-2.8048059110218002</v>
      </c>
      <c r="AP22">
        <v>17.993194820900399</v>
      </c>
      <c r="AQ22">
        <v>28.578643045998898</v>
      </c>
      <c r="AR22">
        <v>-6.2868023286148196</v>
      </c>
      <c r="AS22">
        <v>-4.0493347567192597</v>
      </c>
      <c r="AT22">
        <v>10.484649635563599</v>
      </c>
      <c r="AU22">
        <v>-13.207023873551799</v>
      </c>
      <c r="AV22">
        <v>1.45595961000087</v>
      </c>
      <c r="AW22">
        <v>17.398459439918099</v>
      </c>
      <c r="AX22">
        <v>9.8954506978510999</v>
      </c>
      <c r="AY22">
        <v>11.1178972175498</v>
      </c>
      <c r="AZ22">
        <v>-9.1203589695004403</v>
      </c>
      <c r="BA22">
        <v>14.7395144341191</v>
      </c>
      <c r="BB22">
        <v>-2.6541450011952601</v>
      </c>
      <c r="BC22">
        <v>27.3651055360701</v>
      </c>
      <c r="BD22">
        <v>-22.0090208060995</v>
      </c>
      <c r="BE22">
        <v>9.4928868970112195</v>
      </c>
      <c r="BF22">
        <v>3.3949595746747697E-2</v>
      </c>
      <c r="BG22">
        <v>-1.1042695382849099</v>
      </c>
      <c r="BH22">
        <v>17.639047618522302</v>
      </c>
      <c r="BI22">
        <v>-1.80219871760623</v>
      </c>
      <c r="BJ22">
        <v>3.6790887553484901</v>
      </c>
      <c r="BK22">
        <v>11.715359316272799</v>
      </c>
      <c r="BL22">
        <v>-10.1522881857024</v>
      </c>
      <c r="BM22">
        <v>-6.9153564162755297</v>
      </c>
      <c r="BN22">
        <v>33.549767218718003</v>
      </c>
      <c r="BO22">
        <v>5.65735356167683</v>
      </c>
      <c r="BP22">
        <v>18.4553224374339</v>
      </c>
      <c r="BQ22">
        <v>4.4067916687499098</v>
      </c>
      <c r="BR22">
        <v>20.035992414267199</v>
      </c>
      <c r="BS22">
        <v>20.915652256095701</v>
      </c>
      <c r="BT22">
        <v>14.1847911320924</v>
      </c>
      <c r="BU22">
        <v>9.1645024713852301</v>
      </c>
      <c r="BV22">
        <v>12.7364296623242</v>
      </c>
      <c r="BW22">
        <v>-28.772981916999299</v>
      </c>
      <c r="BX22">
        <v>22.387264100865501</v>
      </c>
      <c r="BY22">
        <v>0.98219524294155802</v>
      </c>
      <c r="BZ22">
        <v>3.8257857477877799</v>
      </c>
      <c r="CA22">
        <v>8.9641367437830297</v>
      </c>
      <c r="CB22">
        <v>11.5697294484123</v>
      </c>
      <c r="CC22">
        <v>0.57758276982259804</v>
      </c>
      <c r="CD22">
        <v>10.891474122002901</v>
      </c>
      <c r="CE22">
        <v>-1.19779359611678</v>
      </c>
      <c r="CF22">
        <v>-8.9927898099056893</v>
      </c>
      <c r="CG22">
        <v>24.246519479770601</v>
      </c>
      <c r="CH22">
        <v>32.259477203838301</v>
      </c>
      <c r="CI22">
        <v>7.5426899077339504</v>
      </c>
      <c r="CJ22">
        <v>13.917712308833501</v>
      </c>
      <c r="CK22">
        <v>15.967870866415501</v>
      </c>
      <c r="CL22">
        <v>6.8433206699219404</v>
      </c>
      <c r="CM22">
        <v>1.0468774546538699</v>
      </c>
      <c r="CN22">
        <v>22.302046427995698</v>
      </c>
      <c r="CO22">
        <v>3.6310717380701401</v>
      </c>
      <c r="CP22">
        <v>7.5466066812985302</v>
      </c>
    </row>
    <row r="23" spans="1:94" x14ac:dyDescent="0.25">
      <c r="A23">
        <v>2011</v>
      </c>
      <c r="B23">
        <v>23.4578846153846</v>
      </c>
      <c r="C23">
        <v>20.395</v>
      </c>
      <c r="E23">
        <f t="shared" si="0"/>
        <v>-6.9957020936463072</v>
      </c>
      <c r="F23">
        <v>0.68314803741888896</v>
      </c>
      <c r="G23">
        <v>-12.403884227408801</v>
      </c>
      <c r="H23">
        <v>2.0475590486013102</v>
      </c>
      <c r="I23">
        <v>-10.264809922859</v>
      </c>
      <c r="J23">
        <v>12.382219037514799</v>
      </c>
      <c r="K23">
        <v>-3.2751216732284099</v>
      </c>
      <c r="L23">
        <v>-25.3095405287267</v>
      </c>
      <c r="M23">
        <v>-15.589677628575499</v>
      </c>
      <c r="N23">
        <v>-13.4241042164033</v>
      </c>
      <c r="O23">
        <v>-12.661734018145699</v>
      </c>
      <c r="P23">
        <v>-2.8313285535491599</v>
      </c>
      <c r="Q23">
        <v>-6.54653758673191</v>
      </c>
      <c r="R23">
        <v>-19.112096384969501</v>
      </c>
      <c r="S23">
        <v>-20.391251901825498</v>
      </c>
      <c r="T23">
        <v>-15.442326405021801</v>
      </c>
      <c r="U23">
        <v>8.6310157368590499</v>
      </c>
      <c r="V23">
        <v>-15.1816592610712</v>
      </c>
      <c r="W23">
        <v>-7.6853166762149998</v>
      </c>
      <c r="X23">
        <v>10.694606222717301</v>
      </c>
      <c r="Y23">
        <v>-14.882220388596799</v>
      </c>
      <c r="Z23">
        <v>-21.274133511302502</v>
      </c>
      <c r="AA23">
        <v>-7.27686346272377</v>
      </c>
      <c r="AB23">
        <v>3.7097810663993903E-2</v>
      </c>
      <c r="AC23">
        <v>-4.0421453701059598</v>
      </c>
      <c r="AD23">
        <v>1.5431793420531501</v>
      </c>
      <c r="AE23">
        <v>-3.9148166050355102</v>
      </c>
      <c r="AF23">
        <v>-9.5453845731377402</v>
      </c>
      <c r="AG23">
        <v>6.4826733592786496</v>
      </c>
      <c r="AH23">
        <v>-8.6028299327504207</v>
      </c>
      <c r="AI23">
        <v>-6.9101825836070701</v>
      </c>
      <c r="AJ23">
        <v>-9.0560075776853601</v>
      </c>
      <c r="AK23">
        <v>-6.7750224889364201</v>
      </c>
      <c r="AL23">
        <v>-22.946206181927199</v>
      </c>
      <c r="AM23">
        <v>-0.42793747069535498</v>
      </c>
      <c r="AN23">
        <v>14.7168477599289</v>
      </c>
      <c r="AO23">
        <v>17.9152797609764</v>
      </c>
      <c r="AP23">
        <v>2.2139886826116499</v>
      </c>
      <c r="AQ23">
        <v>27.595461886488302</v>
      </c>
      <c r="AR23">
        <v>3.0420839391298999</v>
      </c>
      <c r="AS23">
        <v>3.0441949264292001</v>
      </c>
      <c r="AT23">
        <v>-24.185352944601199</v>
      </c>
      <c r="AU23">
        <v>-33.933846008968104</v>
      </c>
      <c r="AV23">
        <v>11.8687211459292</v>
      </c>
      <c r="AW23">
        <v>-17.3358310721705</v>
      </c>
      <c r="AX23">
        <v>-38.642709815099103</v>
      </c>
      <c r="AY23">
        <v>-17.238151185391899</v>
      </c>
      <c r="AZ23">
        <v>-6.0079031187309697</v>
      </c>
      <c r="BA23">
        <v>12.896146398351499</v>
      </c>
      <c r="BB23">
        <v>-6.3890408623844799</v>
      </c>
      <c r="BC23">
        <v>11.272770028318501</v>
      </c>
      <c r="BD23">
        <v>-21.8876935583734</v>
      </c>
      <c r="BE23">
        <v>-17.169149773147801</v>
      </c>
      <c r="BF23">
        <v>-2.29821440875283</v>
      </c>
      <c r="BG23">
        <v>-14.9425489790654</v>
      </c>
      <c r="BH23">
        <v>-15.379808009577401</v>
      </c>
      <c r="BI23">
        <v>-3.99586226093956</v>
      </c>
      <c r="BJ23">
        <v>5.3484343152950302</v>
      </c>
      <c r="BK23">
        <v>19.9414498120282</v>
      </c>
      <c r="BL23" t="s">
        <v>0</v>
      </c>
      <c r="BM23">
        <v>-46.016493961451701</v>
      </c>
      <c r="BN23">
        <v>2.1688136250372398</v>
      </c>
      <c r="BO23">
        <v>-10.2693570527268</v>
      </c>
      <c r="BP23">
        <v>-5.0763090069699803</v>
      </c>
      <c r="BQ23">
        <v>-20.583096946894699</v>
      </c>
      <c r="BR23">
        <v>-9.4060085572364809</v>
      </c>
      <c r="BS23">
        <v>-4.42873014518561</v>
      </c>
      <c r="BT23">
        <v>-55.939125582517399</v>
      </c>
      <c r="BU23">
        <v>2.93992064226489</v>
      </c>
      <c r="BV23">
        <v>-15.740389449406999</v>
      </c>
      <c r="BW23">
        <v>-5.3417117423913503</v>
      </c>
      <c r="BX23">
        <v>28.6109840214909</v>
      </c>
      <c r="BY23">
        <v>-14.158330336376601</v>
      </c>
      <c r="BZ23">
        <v>-5.2668134913358502</v>
      </c>
      <c r="CA23">
        <v>-5.9956484471275404</v>
      </c>
      <c r="CB23">
        <v>-0.76163448061898897</v>
      </c>
      <c r="CC23">
        <v>-8.9782651560198001</v>
      </c>
      <c r="CD23">
        <v>-27.680857293513601</v>
      </c>
      <c r="CE23">
        <v>-3.2956728394326502</v>
      </c>
      <c r="CF23">
        <v>-15.8055797791376</v>
      </c>
      <c r="CG23">
        <v>-5.4610898196526501</v>
      </c>
      <c r="CH23">
        <v>-23.083420803369702</v>
      </c>
      <c r="CI23">
        <v>-25.6590902932627</v>
      </c>
      <c r="CJ23">
        <v>-3.1576714393673799</v>
      </c>
      <c r="CK23">
        <v>17.294807063762502</v>
      </c>
      <c r="CL23">
        <v>-5.4634794440611101</v>
      </c>
      <c r="CM23">
        <v>-4.6003702867490599</v>
      </c>
      <c r="CN23">
        <v>-3.3600274362262401</v>
      </c>
      <c r="CO23">
        <v>12.869754962753699</v>
      </c>
      <c r="CP23">
        <v>-11.1545168873078</v>
      </c>
    </row>
    <row r="24" spans="1:94" x14ac:dyDescent="0.25">
      <c r="A24">
        <v>2012</v>
      </c>
      <c r="B24">
        <v>17.048735632183899</v>
      </c>
      <c r="C24">
        <v>17.29</v>
      </c>
      <c r="E24">
        <f t="shared" si="0"/>
        <v>-3.7046446223506422</v>
      </c>
      <c r="F24">
        <v>-28.8572480956399</v>
      </c>
      <c r="G24">
        <v>-9.3175694316424291</v>
      </c>
      <c r="H24">
        <v>-1.44473738006012</v>
      </c>
      <c r="I24">
        <v>9.4529982294916195</v>
      </c>
      <c r="J24">
        <v>-2.1279514042560601</v>
      </c>
      <c r="K24">
        <v>-2.0444974335057502</v>
      </c>
      <c r="L24">
        <v>-8.5445722844778302</v>
      </c>
      <c r="M24">
        <v>-33.261146648967802</v>
      </c>
      <c r="N24">
        <v>-23.633017298232499</v>
      </c>
      <c r="O24">
        <v>7.6108809497329499</v>
      </c>
      <c r="P24">
        <v>-9.4960144178420993</v>
      </c>
      <c r="Q24">
        <v>-9.9581757324944604</v>
      </c>
      <c r="R24">
        <v>-14.395463880621699</v>
      </c>
      <c r="S24">
        <v>-11.2732726892042</v>
      </c>
      <c r="T24">
        <v>-5.1980146680066897</v>
      </c>
      <c r="U24">
        <v>-9.9637927508685493</v>
      </c>
      <c r="V24">
        <v>6.9124087850091298</v>
      </c>
      <c r="W24">
        <v>-18.943485488001802</v>
      </c>
      <c r="X24">
        <v>-43.420758938527698</v>
      </c>
      <c r="Y24">
        <v>-3.3568503620611598</v>
      </c>
      <c r="Z24">
        <v>4.2148338053154903</v>
      </c>
      <c r="AA24">
        <v>-2.8196867534937802</v>
      </c>
      <c r="AB24">
        <v>-2.1612656142126401</v>
      </c>
      <c r="AC24">
        <v>-9.9356606445965695E-2</v>
      </c>
      <c r="AD24">
        <v>-5.9140355439093897</v>
      </c>
      <c r="AE24">
        <v>-11.252795966677001</v>
      </c>
      <c r="AF24">
        <v>-11.9322108447472</v>
      </c>
      <c r="AG24">
        <v>-19.596820333665001</v>
      </c>
      <c r="AH24">
        <v>-1.06708166314748</v>
      </c>
      <c r="AI24">
        <v>-20.491659170538</v>
      </c>
      <c r="AJ24">
        <v>-3.3784448573098298</v>
      </c>
      <c r="AK24">
        <v>5.0908882273538403</v>
      </c>
      <c r="AL24">
        <v>4.27260324009276</v>
      </c>
      <c r="AM24">
        <v>-5.3584009722615802</v>
      </c>
      <c r="AN24">
        <v>7.6933590976230199</v>
      </c>
      <c r="AO24">
        <v>11.8108586979357</v>
      </c>
      <c r="AP24">
        <v>6.5590889678331301</v>
      </c>
      <c r="AQ24">
        <v>15.3044939853537</v>
      </c>
      <c r="AR24">
        <v>-5.45386384179064</v>
      </c>
      <c r="AS24">
        <v>1.2592394507971101</v>
      </c>
      <c r="AT24">
        <v>-20.9710580252105</v>
      </c>
      <c r="AU24">
        <v>-16.8949216346229</v>
      </c>
      <c r="AV24">
        <v>-3.9888940660210501</v>
      </c>
      <c r="AW24">
        <v>-5.4654283096339498</v>
      </c>
      <c r="AX24">
        <v>-10.494931683943401</v>
      </c>
      <c r="AY24">
        <v>16.522468995199802</v>
      </c>
      <c r="AZ24">
        <v>5.6043148369078102</v>
      </c>
      <c r="BA24">
        <v>-4.9212781173002096</v>
      </c>
      <c r="BB24">
        <v>8.1237433627922293</v>
      </c>
      <c r="BC24">
        <v>-12.470527484763901</v>
      </c>
      <c r="BD24">
        <v>-27.374229118471298</v>
      </c>
      <c r="BE24">
        <v>-16.711835606896699</v>
      </c>
      <c r="BF24">
        <v>-3.3376819199471299</v>
      </c>
      <c r="BG24">
        <v>7.3991165575891404</v>
      </c>
      <c r="BH24">
        <v>1.88969095629243</v>
      </c>
      <c r="BI24">
        <v>-3.3382744867491301</v>
      </c>
      <c r="BJ24">
        <v>24.206752150738101</v>
      </c>
      <c r="BK24">
        <v>-3.2767986535231901</v>
      </c>
      <c r="BL24">
        <v>7.3759733086931201</v>
      </c>
      <c r="BM24">
        <v>2.14461309196576</v>
      </c>
      <c r="BN24">
        <v>9.4862000067216705</v>
      </c>
      <c r="BO24">
        <v>-2.7536638518540699</v>
      </c>
      <c r="BP24">
        <v>1.4206272911448301</v>
      </c>
      <c r="BQ24">
        <v>-3.5432582360923801</v>
      </c>
      <c r="BR24">
        <v>-2.6014353314378602</v>
      </c>
      <c r="BS24">
        <v>-7.76005483705418</v>
      </c>
      <c r="BT24">
        <v>-17.4602424891333</v>
      </c>
      <c r="BU24">
        <v>-0.83011493153772897</v>
      </c>
      <c r="BV24">
        <v>10.5864310938515</v>
      </c>
      <c r="BW24">
        <v>11.7180566867926</v>
      </c>
      <c r="BX24">
        <v>28.606243080512598</v>
      </c>
      <c r="BY24">
        <v>-11.169643298223701</v>
      </c>
      <c r="BZ24">
        <v>0.35181210059069201</v>
      </c>
      <c r="CA24">
        <v>-6.3681651249006404</v>
      </c>
      <c r="CB24">
        <v>8.8102028437352899</v>
      </c>
      <c r="CC24">
        <v>-5.2966844081630997</v>
      </c>
      <c r="CD24">
        <v>-3.1532472543663799</v>
      </c>
      <c r="CE24">
        <v>6.8232572633725699</v>
      </c>
      <c r="CF24">
        <v>-7.6548303003606799</v>
      </c>
      <c r="CG24">
        <v>-1.1253204130666801</v>
      </c>
      <c r="CH24">
        <v>-22.879115752496599</v>
      </c>
      <c r="CI24">
        <v>-25.852031639718099</v>
      </c>
      <c r="CJ24">
        <v>2.45964550639275</v>
      </c>
      <c r="CK24">
        <v>13.3182545603915</v>
      </c>
      <c r="CL24">
        <v>0.35211420249865499</v>
      </c>
      <c r="CM24">
        <v>-2.8832046016214998</v>
      </c>
      <c r="CN24">
        <v>2.0783199482722599</v>
      </c>
      <c r="CO24">
        <v>6.9067172904299996</v>
      </c>
      <c r="CP24">
        <v>-10.740517310911301</v>
      </c>
    </row>
    <row r="25" spans="1:94" x14ac:dyDescent="0.25">
      <c r="A25" t="s">
        <v>111</v>
      </c>
      <c r="B25">
        <f xml:space="preserve"> CORREL(B2:B24,E2:E24)</f>
        <v>-2.2260196597935555E-2</v>
      </c>
      <c r="C25">
        <f xml:space="preserve"> CORREL(C2:C24,E2:E24)</f>
        <v>-2.4603633539428415E-2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AD25"/>
  <sheetViews>
    <sheetView topLeftCell="U1" workbookViewId="0">
      <selection activeCell="E2" sqref="E2"/>
    </sheetView>
  </sheetViews>
  <sheetFormatPr defaultColWidth="8.85546875" defaultRowHeight="15" x14ac:dyDescent="0.25"/>
  <sheetData>
    <row r="1" spans="1:30" x14ac:dyDescent="0.25">
      <c r="A1" t="s">
        <v>1</v>
      </c>
      <c r="B1" t="s">
        <v>109</v>
      </c>
      <c r="C1" t="s">
        <v>110</v>
      </c>
      <c r="E1" t="s">
        <v>113</v>
      </c>
      <c r="F1" t="s">
        <v>3</v>
      </c>
      <c r="G1" t="s">
        <v>4</v>
      </c>
      <c r="H1" t="s">
        <v>6</v>
      </c>
      <c r="I1" t="s">
        <v>10</v>
      </c>
      <c r="J1" t="s">
        <v>12</v>
      </c>
      <c r="K1" t="s">
        <v>17</v>
      </c>
      <c r="L1" t="s">
        <v>18</v>
      </c>
      <c r="M1" t="s">
        <v>22</v>
      </c>
      <c r="N1" t="s">
        <v>23</v>
      </c>
      <c r="O1" t="s">
        <v>24</v>
      </c>
      <c r="P1" t="s">
        <v>32</v>
      </c>
      <c r="Q1" t="s">
        <v>34</v>
      </c>
      <c r="R1" t="s">
        <v>36</v>
      </c>
      <c r="S1" t="s">
        <v>49</v>
      </c>
      <c r="T1" t="s">
        <v>53</v>
      </c>
      <c r="U1" t="s">
        <v>54</v>
      </c>
      <c r="V1" t="s">
        <v>56</v>
      </c>
      <c r="W1" t="s">
        <v>62</v>
      </c>
      <c r="X1" t="s">
        <v>63</v>
      </c>
      <c r="Y1" t="s">
        <v>70</v>
      </c>
      <c r="Z1" t="s">
        <v>72</v>
      </c>
      <c r="AA1" t="s">
        <v>74</v>
      </c>
      <c r="AB1" t="s">
        <v>75</v>
      </c>
      <c r="AC1" t="s">
        <v>83</v>
      </c>
      <c r="AD1" t="s">
        <v>84</v>
      </c>
    </row>
    <row r="2" spans="1:30" x14ac:dyDescent="0.25">
      <c r="A2">
        <v>1990</v>
      </c>
      <c r="B2">
        <v>22.442538461538401</v>
      </c>
      <c r="C2">
        <v>22.45</v>
      </c>
      <c r="E2">
        <f t="shared" ref="E2:E24" si="0">AVERAGE(F2:AD2)</f>
        <v>-4.6100660423090787</v>
      </c>
      <c r="F2">
        <v>-3.7504714277017301</v>
      </c>
      <c r="G2">
        <v>-5.4514632564226702</v>
      </c>
      <c r="H2">
        <v>5.7592797962909499</v>
      </c>
      <c r="I2">
        <v>11.894255332660499</v>
      </c>
      <c r="J2" t="s">
        <v>0</v>
      </c>
      <c r="K2" t="s">
        <v>0</v>
      </c>
      <c r="L2">
        <v>-11.5168076668695</v>
      </c>
      <c r="M2" t="s">
        <v>0</v>
      </c>
      <c r="N2">
        <v>-4.2774684372935896</v>
      </c>
      <c r="O2">
        <v>-6.9744263481543696</v>
      </c>
      <c r="P2">
        <v>-12.047978018183599</v>
      </c>
      <c r="Q2" t="s">
        <v>0</v>
      </c>
      <c r="R2">
        <v>-18.6931017931581</v>
      </c>
      <c r="S2" t="s">
        <v>0</v>
      </c>
      <c r="T2">
        <v>-7.4989595238914699</v>
      </c>
      <c r="U2">
        <v>11.294459624433401</v>
      </c>
      <c r="V2">
        <v>1.3472131097131701</v>
      </c>
      <c r="W2" t="s">
        <v>0</v>
      </c>
      <c r="X2" t="s">
        <v>0</v>
      </c>
      <c r="Y2" t="s">
        <v>0</v>
      </c>
      <c r="Z2">
        <v>-21.805263222047301</v>
      </c>
      <c r="AA2">
        <v>-2.1656730511923898</v>
      </c>
      <c r="AB2">
        <v>-2.2936666520064701</v>
      </c>
      <c r="AC2">
        <v>-18.2168785264242</v>
      </c>
      <c r="AD2">
        <v>6.0258273409930299</v>
      </c>
    </row>
    <row r="3" spans="1:30" x14ac:dyDescent="0.25">
      <c r="A3">
        <v>1991</v>
      </c>
      <c r="B3">
        <v>17.739808429118799</v>
      </c>
      <c r="C3">
        <v>17.32</v>
      </c>
      <c r="E3">
        <f t="shared" si="0"/>
        <v>-0.58430832734031757</v>
      </c>
      <c r="F3">
        <v>3.9260696165333</v>
      </c>
      <c r="G3">
        <v>1.4903789372305201</v>
      </c>
      <c r="H3">
        <v>6.8954958672131399</v>
      </c>
      <c r="I3">
        <v>-3.8924271739018801</v>
      </c>
      <c r="J3" t="s">
        <v>0</v>
      </c>
      <c r="K3" t="s">
        <v>0</v>
      </c>
      <c r="L3">
        <v>-1.1532790337571901</v>
      </c>
      <c r="M3">
        <v>-35.283644890138099</v>
      </c>
      <c r="N3">
        <v>1.8944259399469401</v>
      </c>
      <c r="O3">
        <v>2.6158039996809599</v>
      </c>
      <c r="P3">
        <v>7.1665897117143</v>
      </c>
      <c r="Q3">
        <v>2.7730733858192602</v>
      </c>
      <c r="R3">
        <v>-4.1726221661327498</v>
      </c>
      <c r="S3" t="s">
        <v>0</v>
      </c>
      <c r="T3">
        <v>2.71726453645319</v>
      </c>
      <c r="U3">
        <v>15.2916604222407</v>
      </c>
      <c r="V3">
        <v>2.4446478591138101</v>
      </c>
      <c r="W3" t="s">
        <v>0</v>
      </c>
      <c r="X3" t="s">
        <v>0</v>
      </c>
      <c r="Y3" t="s">
        <v>0</v>
      </c>
      <c r="Z3">
        <v>6.2020700223295098</v>
      </c>
      <c r="AA3">
        <v>1.71386976023913</v>
      </c>
      <c r="AB3">
        <v>-7.4249852459353596</v>
      </c>
      <c r="AC3">
        <v>2.2169592910068898</v>
      </c>
      <c r="AD3">
        <v>-16.523209059122401</v>
      </c>
    </row>
    <row r="4" spans="1:30" x14ac:dyDescent="0.25">
      <c r="A4">
        <v>1992</v>
      </c>
      <c r="B4">
        <v>14.9802290076336</v>
      </c>
      <c r="C4">
        <v>15.19</v>
      </c>
      <c r="E4">
        <f t="shared" si="0"/>
        <v>-11.571661566265766</v>
      </c>
      <c r="F4">
        <v>-15.275901714672001</v>
      </c>
      <c r="G4">
        <v>-4.5837119741572403</v>
      </c>
      <c r="H4">
        <v>6.3182662642080096</v>
      </c>
      <c r="I4">
        <v>-13.3370555029793</v>
      </c>
      <c r="J4" t="s">
        <v>0</v>
      </c>
      <c r="K4" t="s">
        <v>0</v>
      </c>
      <c r="L4">
        <v>0.88505668231940204</v>
      </c>
      <c r="M4">
        <v>-21.353303620896298</v>
      </c>
      <c r="N4">
        <v>-5.5544690076903596</v>
      </c>
      <c r="O4">
        <v>-2.2238023762504202</v>
      </c>
      <c r="P4">
        <v>-18.629109588611598</v>
      </c>
      <c r="Q4">
        <v>-38.795254160876901</v>
      </c>
      <c r="R4">
        <v>-17.043666043365899</v>
      </c>
      <c r="S4" t="s">
        <v>0</v>
      </c>
      <c r="T4">
        <v>1.6500158766418</v>
      </c>
      <c r="U4">
        <v>-3.7280190683920398</v>
      </c>
      <c r="V4">
        <v>-16.155893499437799</v>
      </c>
      <c r="W4" t="s">
        <v>0</v>
      </c>
      <c r="X4" t="s">
        <v>0</v>
      </c>
      <c r="Y4" t="s">
        <v>0</v>
      </c>
      <c r="Z4">
        <v>-29.039604490364798</v>
      </c>
      <c r="AA4">
        <v>-13.658854249130499</v>
      </c>
      <c r="AB4">
        <v>-8.0085315245924296</v>
      </c>
      <c r="AC4">
        <v>-4.6061170986590403</v>
      </c>
      <c r="AD4">
        <v>-16.721614662142098</v>
      </c>
    </row>
    <row r="5" spans="1:30" x14ac:dyDescent="0.25">
      <c r="A5">
        <v>1993</v>
      </c>
      <c r="B5">
        <v>12.2973946360153</v>
      </c>
      <c r="C5">
        <v>12.41</v>
      </c>
      <c r="E5">
        <f t="shared" si="0"/>
        <v>-0.58772162354228663</v>
      </c>
      <c r="F5">
        <v>3.49776834488513</v>
      </c>
      <c r="G5">
        <v>0.78478555005281703</v>
      </c>
      <c r="H5">
        <v>-27.073088055830802</v>
      </c>
      <c r="I5">
        <v>-0.94189225242765695</v>
      </c>
      <c r="J5" t="s">
        <v>0</v>
      </c>
      <c r="K5" t="s">
        <v>0</v>
      </c>
      <c r="L5">
        <v>-6.0062828051132602</v>
      </c>
      <c r="M5">
        <v>8.5489112058613408</v>
      </c>
      <c r="N5">
        <v>-5.8594805279412201</v>
      </c>
      <c r="O5">
        <v>-6.2947701828687599</v>
      </c>
      <c r="P5">
        <v>-8.7859521412109594</v>
      </c>
      <c r="Q5">
        <v>10.567835391989201</v>
      </c>
      <c r="R5">
        <v>-14.5087485978343</v>
      </c>
      <c r="S5" t="s">
        <v>0</v>
      </c>
      <c r="T5">
        <v>-7.7073179325631003</v>
      </c>
      <c r="U5">
        <v>11.5674196377069</v>
      </c>
      <c r="V5">
        <v>2.2976129771595999</v>
      </c>
      <c r="W5" t="s">
        <v>0</v>
      </c>
      <c r="X5">
        <v>-2.0875311059037198</v>
      </c>
      <c r="Y5" t="s">
        <v>0</v>
      </c>
      <c r="Z5">
        <v>2.6220236387168301</v>
      </c>
      <c r="AA5">
        <v>17.932004272162601</v>
      </c>
      <c r="AB5">
        <v>3.9470630472623598</v>
      </c>
      <c r="AC5">
        <v>5.3610047141758796</v>
      </c>
      <c r="AD5">
        <v>0.38420235087538401</v>
      </c>
    </row>
    <row r="6" spans="1:30" x14ac:dyDescent="0.25">
      <c r="A6">
        <v>1994</v>
      </c>
      <c r="B6">
        <v>13.4970384615385</v>
      </c>
      <c r="C6">
        <v>13.78</v>
      </c>
      <c r="E6">
        <f t="shared" si="0"/>
        <v>12.705197020708606</v>
      </c>
      <c r="F6">
        <v>-8.4829722547477608</v>
      </c>
      <c r="G6">
        <v>19.469709340086801</v>
      </c>
      <c r="H6">
        <v>19.441546681219702</v>
      </c>
      <c r="I6">
        <v>-27.454190715862602</v>
      </c>
      <c r="J6" t="s">
        <v>0</v>
      </c>
      <c r="K6" t="s">
        <v>0</v>
      </c>
      <c r="L6">
        <v>45.697069821914198</v>
      </c>
      <c r="M6">
        <v>12.3629717414633</v>
      </c>
      <c r="N6">
        <v>14.1035981135092</v>
      </c>
      <c r="O6">
        <v>16.370397543838202</v>
      </c>
      <c r="P6">
        <v>11.0392792831493</v>
      </c>
      <c r="Q6">
        <v>21.636031754286901</v>
      </c>
      <c r="R6">
        <v>-8.8912824127614005</v>
      </c>
      <c r="S6" t="s">
        <v>0</v>
      </c>
      <c r="T6">
        <v>11.8495254787919</v>
      </c>
      <c r="U6">
        <v>-9.6458940601387901</v>
      </c>
      <c r="V6">
        <v>18.763180032072299</v>
      </c>
      <c r="W6" t="s">
        <v>0</v>
      </c>
      <c r="X6">
        <v>54.6108380323329</v>
      </c>
      <c r="Y6" t="s">
        <v>0</v>
      </c>
      <c r="Z6">
        <v>38.771191208835198</v>
      </c>
      <c r="AA6">
        <v>1.8932202328689001</v>
      </c>
      <c r="AB6">
        <v>17.666992814654002</v>
      </c>
      <c r="AC6">
        <v>20.912350804311998</v>
      </c>
      <c r="AD6">
        <v>-16.0096230256522</v>
      </c>
    </row>
    <row r="7" spans="1:30" x14ac:dyDescent="0.25">
      <c r="A7">
        <v>1995</v>
      </c>
      <c r="B7">
        <v>12.0075769230769</v>
      </c>
      <c r="C7">
        <v>12.255000000000001</v>
      </c>
      <c r="E7">
        <f t="shared" si="0"/>
        <v>-3.643898839385566</v>
      </c>
      <c r="F7">
        <v>-0.57128288476950795</v>
      </c>
      <c r="G7">
        <v>-0.38624522356140301</v>
      </c>
      <c r="H7">
        <v>4.05982257680032</v>
      </c>
      <c r="I7">
        <v>-23.256406394963498</v>
      </c>
      <c r="J7" t="s">
        <v>0</v>
      </c>
      <c r="K7" t="s">
        <v>0</v>
      </c>
      <c r="L7">
        <v>-2.49577362335117</v>
      </c>
      <c r="M7">
        <v>-3.0356335080628001</v>
      </c>
      <c r="N7">
        <v>-5.5832864764293699</v>
      </c>
      <c r="O7">
        <v>0.31588828494811599</v>
      </c>
      <c r="P7">
        <v>8.2326984980565197</v>
      </c>
      <c r="Q7">
        <v>16.1234716795671</v>
      </c>
      <c r="R7">
        <v>-15.953461164604001</v>
      </c>
      <c r="S7" t="s">
        <v>0</v>
      </c>
      <c r="T7">
        <v>-6.7986059674524299E-2</v>
      </c>
      <c r="U7">
        <v>-10.8320707072925</v>
      </c>
      <c r="V7">
        <v>-2.4254107354485801</v>
      </c>
      <c r="W7" t="s">
        <v>0</v>
      </c>
      <c r="X7">
        <v>-4.2037071661400196</v>
      </c>
      <c r="Y7" t="s">
        <v>0</v>
      </c>
      <c r="Z7">
        <v>-5.9665062718280204</v>
      </c>
      <c r="AA7">
        <v>-23.891881002515198</v>
      </c>
      <c r="AB7">
        <v>-1.1281113697546801</v>
      </c>
      <c r="AC7">
        <v>14.730426983418401</v>
      </c>
      <c r="AD7">
        <v>-16.542522222106498</v>
      </c>
    </row>
    <row r="8" spans="1:30" x14ac:dyDescent="0.25">
      <c r="A8">
        <v>1996</v>
      </c>
      <c r="B8">
        <v>15.940114503816799</v>
      </c>
      <c r="C8">
        <v>16.184999999999999</v>
      </c>
      <c r="E8">
        <f t="shared" si="0"/>
        <v>6.4755545124248952</v>
      </c>
      <c r="F8">
        <v>0.106973404500875</v>
      </c>
      <c r="G8">
        <v>6.1769597230453899</v>
      </c>
      <c r="H8">
        <v>6.98782251534114</v>
      </c>
      <c r="I8">
        <v>-12.550740905698699</v>
      </c>
      <c r="J8" t="s">
        <v>0</v>
      </c>
      <c r="K8" t="s">
        <v>0</v>
      </c>
      <c r="L8">
        <v>12.081175074989099</v>
      </c>
      <c r="M8">
        <v>13.4377144737665</v>
      </c>
      <c r="N8">
        <v>14.085237825118901</v>
      </c>
      <c r="O8">
        <v>2.1402376190260801</v>
      </c>
      <c r="P8">
        <v>0.20065393877124699</v>
      </c>
      <c r="Q8">
        <v>7.8386918930089804</v>
      </c>
      <c r="R8">
        <v>5.1968627295088599</v>
      </c>
      <c r="S8" t="s">
        <v>0</v>
      </c>
      <c r="T8">
        <v>-0.97412935931005495</v>
      </c>
      <c r="U8">
        <v>7.7947740353047701</v>
      </c>
      <c r="V8">
        <v>11.930998252496501</v>
      </c>
      <c r="W8" t="s">
        <v>0</v>
      </c>
      <c r="X8">
        <v>12.7835669622346</v>
      </c>
      <c r="Y8" t="s">
        <v>0</v>
      </c>
      <c r="Z8">
        <v>14.3582104054633</v>
      </c>
      <c r="AA8">
        <v>15.047183572736101</v>
      </c>
      <c r="AB8">
        <v>17.120429990549798</v>
      </c>
      <c r="AC8">
        <v>5.7122581820632696</v>
      </c>
      <c r="AD8">
        <v>-9.9637900844187506</v>
      </c>
    </row>
    <row r="9" spans="1:30" x14ac:dyDescent="0.25">
      <c r="A9">
        <v>1997</v>
      </c>
      <c r="B9">
        <v>21.507126436781601</v>
      </c>
      <c r="C9">
        <v>20.84</v>
      </c>
      <c r="E9">
        <f t="shared" si="0"/>
        <v>-0.67492913438006996</v>
      </c>
      <c r="F9">
        <v>-7.59627718214937</v>
      </c>
      <c r="G9">
        <v>3.8640422970496799</v>
      </c>
      <c r="H9">
        <v>-1.4881389331505499</v>
      </c>
      <c r="I9">
        <v>2.4046027075601599</v>
      </c>
      <c r="J9" t="s">
        <v>0</v>
      </c>
      <c r="K9" t="s">
        <v>0</v>
      </c>
      <c r="L9">
        <v>2.1620674014975498</v>
      </c>
      <c r="M9">
        <v>-6.8764004669154604</v>
      </c>
      <c r="N9">
        <v>-1.14741570705804</v>
      </c>
      <c r="O9">
        <v>2.2291632937249699</v>
      </c>
      <c r="P9">
        <v>-17.134953374554801</v>
      </c>
      <c r="Q9">
        <v>-11.630598870244199</v>
      </c>
      <c r="R9">
        <v>49.117916491365399</v>
      </c>
      <c r="S9" t="s">
        <v>0</v>
      </c>
      <c r="T9">
        <v>0.42699913927351901</v>
      </c>
      <c r="U9">
        <v>7.7598827634325298</v>
      </c>
      <c r="V9">
        <v>-10.059078400873499</v>
      </c>
      <c r="W9" t="s">
        <v>0</v>
      </c>
      <c r="X9">
        <v>-2.9957032794535801</v>
      </c>
      <c r="Y9" t="s">
        <v>0</v>
      </c>
      <c r="Z9">
        <v>-1.7498919430294999</v>
      </c>
      <c r="AA9">
        <v>-13.584623119749599</v>
      </c>
      <c r="AB9">
        <v>-6.4531335048557601</v>
      </c>
      <c r="AC9">
        <v>-9.8389310595883099</v>
      </c>
      <c r="AD9">
        <v>9.0918890601174596</v>
      </c>
    </row>
    <row r="10" spans="1:30" x14ac:dyDescent="0.25">
      <c r="A10">
        <v>1998</v>
      </c>
      <c r="B10">
        <v>24.720114942528699</v>
      </c>
      <c r="C10">
        <v>22.85</v>
      </c>
      <c r="E10">
        <f t="shared" si="0"/>
        <v>7.5484871102774775</v>
      </c>
      <c r="F10">
        <v>9.3153807648728399</v>
      </c>
      <c r="G10">
        <v>3.1041860171884501</v>
      </c>
      <c r="H10">
        <v>1.5566867284422301</v>
      </c>
      <c r="I10">
        <v>31.0390853717686</v>
      </c>
      <c r="J10" t="s">
        <v>0</v>
      </c>
      <c r="K10" t="s">
        <v>0</v>
      </c>
      <c r="L10">
        <v>-4.3149646704723201</v>
      </c>
      <c r="M10">
        <v>0.70811040048228302</v>
      </c>
      <c r="N10">
        <v>-0.11813533191792699</v>
      </c>
      <c r="O10">
        <v>2.8085191558154201</v>
      </c>
      <c r="P10">
        <v>4.7082639116640896</v>
      </c>
      <c r="Q10">
        <v>1.88399227739018</v>
      </c>
      <c r="R10">
        <v>-2.9679608403722</v>
      </c>
      <c r="S10" t="s">
        <v>0</v>
      </c>
      <c r="T10">
        <v>-0.40741117525905701</v>
      </c>
      <c r="U10">
        <v>4.9868761813180198</v>
      </c>
      <c r="V10">
        <v>29.540601633572599</v>
      </c>
      <c r="W10" t="s">
        <v>0</v>
      </c>
      <c r="X10">
        <v>0.606132301509831</v>
      </c>
      <c r="Y10" t="s">
        <v>0</v>
      </c>
      <c r="Z10">
        <v>1.4223183036348099</v>
      </c>
      <c r="AA10">
        <v>21.428931258134199</v>
      </c>
      <c r="AB10">
        <v>-9.5122189419789205</v>
      </c>
      <c r="AC10">
        <v>42.080983183002701</v>
      </c>
      <c r="AD10">
        <v>13.1003656767537</v>
      </c>
    </row>
    <row r="11" spans="1:30" x14ac:dyDescent="0.25">
      <c r="A11">
        <v>1999</v>
      </c>
      <c r="B11">
        <v>23.532528735632201</v>
      </c>
      <c r="C11">
        <v>24.02</v>
      </c>
      <c r="E11">
        <f t="shared" si="0"/>
        <v>3.1357596676535828</v>
      </c>
      <c r="F11">
        <v>-3.1848360310046302</v>
      </c>
      <c r="G11">
        <v>-0.43960526794275301</v>
      </c>
      <c r="H11">
        <v>0.58229871755322904</v>
      </c>
      <c r="I11">
        <v>-6.3019696957137299</v>
      </c>
      <c r="J11" t="s">
        <v>0</v>
      </c>
      <c r="K11" t="s">
        <v>0</v>
      </c>
      <c r="L11">
        <v>0.60425110567996398</v>
      </c>
      <c r="M11">
        <v>0.52418139283309995</v>
      </c>
      <c r="N11">
        <v>-1.43561009262186</v>
      </c>
      <c r="O11">
        <v>-9.3867012130601796E-3</v>
      </c>
      <c r="P11">
        <v>-2.8741640194319902</v>
      </c>
      <c r="Q11">
        <v>1.93803575206304</v>
      </c>
      <c r="R11">
        <v>6.4078098873589404</v>
      </c>
      <c r="S11" t="s">
        <v>0</v>
      </c>
      <c r="T11">
        <v>-1.46316923382085</v>
      </c>
      <c r="U11">
        <v>5.0799399771176397</v>
      </c>
      <c r="V11">
        <v>10.5767454285954</v>
      </c>
      <c r="W11" t="s">
        <v>0</v>
      </c>
      <c r="X11">
        <v>14.262512614689101</v>
      </c>
      <c r="Y11" t="s">
        <v>0</v>
      </c>
      <c r="Z11">
        <v>-3.5035624023404899</v>
      </c>
      <c r="AA11">
        <v>3.78617322600451</v>
      </c>
      <c r="AB11">
        <v>6.0945761478398897</v>
      </c>
      <c r="AC11">
        <v>21.892759338781701</v>
      </c>
      <c r="AD11">
        <v>10.1782132086445</v>
      </c>
    </row>
    <row r="12" spans="1:30" x14ac:dyDescent="0.25">
      <c r="A12">
        <v>2000</v>
      </c>
      <c r="B12">
        <v>22.597615384615398</v>
      </c>
      <c r="C12">
        <v>23.04</v>
      </c>
      <c r="E12">
        <f t="shared" si="0"/>
        <v>5.7667865850794584</v>
      </c>
      <c r="F12">
        <v>31.899702757231999</v>
      </c>
      <c r="G12">
        <v>3.6944087760870001</v>
      </c>
      <c r="H12">
        <v>2.3400472198579401</v>
      </c>
      <c r="I12">
        <v>-31.585032742820701</v>
      </c>
      <c r="J12" t="s">
        <v>0</v>
      </c>
      <c r="K12">
        <v>4.0852714677692497</v>
      </c>
      <c r="L12">
        <v>5.1109352951863798</v>
      </c>
      <c r="M12">
        <v>0.81406738020606895</v>
      </c>
      <c r="N12">
        <v>0.84799507825977105</v>
      </c>
      <c r="O12">
        <v>4.6978758476063698</v>
      </c>
      <c r="P12">
        <v>-1.5922499232684399</v>
      </c>
      <c r="Q12">
        <v>1.21576886139407</v>
      </c>
      <c r="R12">
        <v>-8.61977451308619</v>
      </c>
      <c r="S12" t="s">
        <v>0</v>
      </c>
      <c r="T12">
        <v>0.579418935474038</v>
      </c>
      <c r="U12">
        <v>17.475637365875102</v>
      </c>
      <c r="V12">
        <v>-2.4233719934643401</v>
      </c>
      <c r="W12" t="s">
        <v>0</v>
      </c>
      <c r="X12">
        <v>4.0235806018152704</v>
      </c>
      <c r="Y12">
        <v>78.964822540383693</v>
      </c>
      <c r="Z12">
        <v>0.99518639667971298</v>
      </c>
      <c r="AA12">
        <v>10.0297540071647</v>
      </c>
      <c r="AB12">
        <v>8.4712952129409</v>
      </c>
      <c r="AC12">
        <v>17.995683427700499</v>
      </c>
      <c r="AD12">
        <v>-22.151717127245</v>
      </c>
    </row>
    <row r="13" spans="1:30" x14ac:dyDescent="0.25">
      <c r="A13">
        <v>2001</v>
      </c>
      <c r="B13">
        <v>24.467126436781601</v>
      </c>
      <c r="C13">
        <v>24.12</v>
      </c>
      <c r="E13">
        <f t="shared" si="0"/>
        <v>-1.9936334932388169</v>
      </c>
      <c r="F13">
        <v>-12.852723854266699</v>
      </c>
      <c r="G13">
        <v>0.139826742108909</v>
      </c>
      <c r="H13">
        <v>7.5417667816225303E-2</v>
      </c>
      <c r="I13">
        <v>-13.198119580456201</v>
      </c>
      <c r="J13" t="s">
        <v>0</v>
      </c>
      <c r="K13">
        <v>-0.72142716806334295</v>
      </c>
      <c r="L13">
        <v>1.47091488853032</v>
      </c>
      <c r="M13">
        <v>0.362731822328414</v>
      </c>
      <c r="N13">
        <v>3.8499177215868499E-2</v>
      </c>
      <c r="O13">
        <v>0.521390910216184</v>
      </c>
      <c r="P13">
        <v>0.26692003077427301</v>
      </c>
      <c r="Q13">
        <v>6.1912560990151598E-3</v>
      </c>
      <c r="R13">
        <v>-2.00721520680777</v>
      </c>
      <c r="S13" t="s">
        <v>0</v>
      </c>
      <c r="T13">
        <v>0.66807157346795498</v>
      </c>
      <c r="U13">
        <v>19.5080578612192</v>
      </c>
      <c r="V13">
        <v>-2.2879907966916901</v>
      </c>
      <c r="W13">
        <v>-26.155100042897399</v>
      </c>
      <c r="X13">
        <v>0.120552038338076</v>
      </c>
      <c r="Y13">
        <v>-9.2959910220572795</v>
      </c>
      <c r="Z13">
        <v>0.13126458866308599</v>
      </c>
      <c r="AA13">
        <v>-6.2310798802580498</v>
      </c>
      <c r="AB13">
        <v>-7.3940644106707101</v>
      </c>
      <c r="AC13">
        <v>-0.72363094482247503</v>
      </c>
      <c r="AD13">
        <v>11.703934005721299</v>
      </c>
    </row>
    <row r="14" spans="1:30" x14ac:dyDescent="0.25">
      <c r="A14">
        <v>2002</v>
      </c>
      <c r="B14">
        <v>26.351340996168599</v>
      </c>
      <c r="C14">
        <v>26.06</v>
      </c>
      <c r="E14">
        <f t="shared" si="0"/>
        <v>-4.2724395773681483</v>
      </c>
      <c r="F14">
        <v>-4.0506419458171399</v>
      </c>
      <c r="G14">
        <v>3.3608758073174099</v>
      </c>
      <c r="H14">
        <v>-0.99046103437029798</v>
      </c>
      <c r="I14">
        <v>4.7031869687246699</v>
      </c>
      <c r="J14" t="s">
        <v>0</v>
      </c>
      <c r="K14">
        <v>-0.99963196981740099</v>
      </c>
      <c r="L14">
        <v>0.57494187146973297</v>
      </c>
      <c r="M14">
        <v>-0.95993985769253198</v>
      </c>
      <c r="N14">
        <v>-1.3632173659517799</v>
      </c>
      <c r="O14">
        <v>-1.2713337440881201</v>
      </c>
      <c r="P14">
        <v>-1.30076039599786</v>
      </c>
      <c r="Q14">
        <v>-2.48794677471155</v>
      </c>
      <c r="R14">
        <v>-19.763897716613599</v>
      </c>
      <c r="S14" t="s">
        <v>0</v>
      </c>
      <c r="T14">
        <v>-0.46892019491744502</v>
      </c>
      <c r="U14">
        <v>15.8355132771553</v>
      </c>
      <c r="V14">
        <v>2.9478216498114298</v>
      </c>
      <c r="W14">
        <v>-40.9202866069338</v>
      </c>
      <c r="X14">
        <v>-1.6122445142919599</v>
      </c>
      <c r="Y14">
        <v>7.3355864653912901</v>
      </c>
      <c r="Z14">
        <v>-0.858522240961065</v>
      </c>
      <c r="AA14">
        <v>5.4978544148628403</v>
      </c>
      <c r="AB14">
        <v>-9.8981938272431798</v>
      </c>
      <c r="AC14">
        <v>-0.23458398383975501</v>
      </c>
      <c r="AD14">
        <v>-51.341308560952598</v>
      </c>
    </row>
    <row r="15" spans="1:30" x14ac:dyDescent="0.25">
      <c r="A15">
        <v>2003</v>
      </c>
      <c r="B15">
        <v>21.224827586206899</v>
      </c>
      <c r="C15">
        <v>19.760000000000002</v>
      </c>
      <c r="E15">
        <f t="shared" si="0"/>
        <v>-2.5374572852528745</v>
      </c>
      <c r="F15">
        <v>-5.8377147291352101</v>
      </c>
      <c r="G15">
        <v>-0.28476938764320903</v>
      </c>
      <c r="H15">
        <v>-0.52582801467748697</v>
      </c>
      <c r="I15">
        <v>1.59960066522741</v>
      </c>
      <c r="J15" t="s">
        <v>0</v>
      </c>
      <c r="K15">
        <v>-5.4753423887794499</v>
      </c>
      <c r="L15">
        <v>-2.0079549216303199</v>
      </c>
      <c r="M15">
        <v>-0.124497090780295</v>
      </c>
      <c r="N15">
        <v>-1.5714771408314301</v>
      </c>
      <c r="O15">
        <v>-0.27102720092865701</v>
      </c>
      <c r="P15">
        <v>-0.56629250230596995</v>
      </c>
      <c r="Q15">
        <v>-1.3571881241345101</v>
      </c>
      <c r="R15">
        <v>-34.012501116083797</v>
      </c>
      <c r="S15" t="s">
        <v>0</v>
      </c>
      <c r="T15">
        <v>-0.82357470103538299</v>
      </c>
      <c r="U15">
        <v>5.1830657849316601</v>
      </c>
      <c r="V15">
        <v>6.1098232106918804</v>
      </c>
      <c r="W15">
        <v>14.4743114668932</v>
      </c>
      <c r="X15">
        <v>-0.236373771234312</v>
      </c>
      <c r="Y15">
        <v>9.4132837056363794</v>
      </c>
      <c r="Z15">
        <v>-0.31967923938988502</v>
      </c>
      <c r="AA15">
        <v>-2.8447255889908498</v>
      </c>
      <c r="AB15">
        <v>-12.484009586079299</v>
      </c>
      <c r="AC15">
        <v>-6.1649029691215604</v>
      </c>
      <c r="AD15">
        <v>-20.233743921415002</v>
      </c>
    </row>
    <row r="16" spans="1:30" x14ac:dyDescent="0.25">
      <c r="A16">
        <v>2004</v>
      </c>
      <c r="B16">
        <v>14.8895038167939</v>
      </c>
      <c r="C16">
        <v>15.28</v>
      </c>
      <c r="E16">
        <f t="shared" si="0"/>
        <v>-1.4796991346458452</v>
      </c>
      <c r="F16">
        <v>8.4555530554277905</v>
      </c>
      <c r="G16">
        <v>-2.0324549437075499</v>
      </c>
      <c r="H16">
        <v>-1.3812552968423499</v>
      </c>
      <c r="I16">
        <v>5.4703198578481</v>
      </c>
      <c r="J16" t="s">
        <v>0</v>
      </c>
      <c r="K16">
        <v>10.518631789701001</v>
      </c>
      <c r="L16">
        <v>-2.5471987978259101</v>
      </c>
      <c r="M16">
        <v>-1.2955142646458</v>
      </c>
      <c r="N16">
        <v>-2.5799384077226901</v>
      </c>
      <c r="O16">
        <v>-1.3022298535885</v>
      </c>
      <c r="P16">
        <v>-0.73927417824128805</v>
      </c>
      <c r="Q16">
        <v>-1.36474170691319</v>
      </c>
      <c r="R16">
        <v>12.430431966552799</v>
      </c>
      <c r="S16" t="s">
        <v>0</v>
      </c>
      <c r="T16">
        <v>-4.2193042323716297</v>
      </c>
      <c r="U16">
        <v>-19.2796690467475</v>
      </c>
      <c r="V16">
        <v>-3.5525706314844601</v>
      </c>
      <c r="W16">
        <v>-9.8279304893111998</v>
      </c>
      <c r="X16">
        <v>-1.63277721560607</v>
      </c>
      <c r="Y16">
        <v>0.54969982605015499</v>
      </c>
      <c r="Z16">
        <v>-0.84673439610196499</v>
      </c>
      <c r="AA16">
        <v>-5.9410041635257196</v>
      </c>
      <c r="AB16">
        <v>0.29992687745824798</v>
      </c>
      <c r="AC16">
        <v>-10.066244686608</v>
      </c>
      <c r="AD16">
        <v>-3.1488011586487099</v>
      </c>
    </row>
    <row r="17" spans="1:30" x14ac:dyDescent="0.25">
      <c r="A17">
        <v>2005</v>
      </c>
      <c r="B17">
        <v>12.413</v>
      </c>
      <c r="C17">
        <v>12.49</v>
      </c>
      <c r="E17">
        <f t="shared" si="0"/>
        <v>-1.4626194544989868</v>
      </c>
      <c r="F17">
        <v>-2.2985742064061099</v>
      </c>
      <c r="G17">
        <v>-0.19854142674717001</v>
      </c>
      <c r="H17">
        <v>-0.53797968792753204</v>
      </c>
      <c r="I17">
        <v>-1.1619550197262201</v>
      </c>
      <c r="J17" t="s">
        <v>0</v>
      </c>
      <c r="K17">
        <v>-1.28206555435379</v>
      </c>
      <c r="L17">
        <v>-1.06583417300317</v>
      </c>
      <c r="M17">
        <v>-0.48121643351424798</v>
      </c>
      <c r="N17">
        <v>-0.50874826880843205</v>
      </c>
      <c r="O17">
        <v>-0.162432451892769</v>
      </c>
      <c r="P17">
        <v>-1.5297087735853401</v>
      </c>
      <c r="Q17">
        <v>-0.35773015448545198</v>
      </c>
      <c r="R17">
        <v>-3.9465110754914101</v>
      </c>
      <c r="S17" t="s">
        <v>0</v>
      </c>
      <c r="T17">
        <v>-0.64269634244604401</v>
      </c>
      <c r="U17">
        <v>6.2570098292780099</v>
      </c>
      <c r="V17">
        <v>2.2534073698588299</v>
      </c>
      <c r="W17">
        <v>-25.9410560513086</v>
      </c>
      <c r="X17">
        <v>-0.27576547935902301</v>
      </c>
      <c r="Y17">
        <v>12.010264239791701</v>
      </c>
      <c r="Z17">
        <v>-0.475177795151495</v>
      </c>
      <c r="AA17">
        <v>-3.78342461372345</v>
      </c>
      <c r="AB17">
        <v>-3.2435164141486998</v>
      </c>
      <c r="AC17">
        <v>2.6193340712476401</v>
      </c>
      <c r="AD17">
        <v>-8.8873290415739206</v>
      </c>
    </row>
    <row r="18" spans="1:30" x14ac:dyDescent="0.25">
      <c r="A18">
        <v>2006</v>
      </c>
      <c r="B18">
        <v>12.3632307692308</v>
      </c>
      <c r="C18">
        <v>11.98</v>
      </c>
      <c r="E18">
        <f t="shared" si="0"/>
        <v>1.737189426838329</v>
      </c>
      <c r="F18">
        <v>6.1379913311946304</v>
      </c>
      <c r="G18">
        <v>0.226495227046001</v>
      </c>
      <c r="H18">
        <v>0.34032624436137798</v>
      </c>
      <c r="I18">
        <v>-3.0555284491885701</v>
      </c>
      <c r="J18" t="s">
        <v>0</v>
      </c>
      <c r="K18">
        <v>1.46652482264642</v>
      </c>
      <c r="L18">
        <v>2.0642585782323302</v>
      </c>
      <c r="M18">
        <v>5.2625198095597597E-2</v>
      </c>
      <c r="N18">
        <v>0.74718023275740097</v>
      </c>
      <c r="O18">
        <v>0.52257249010720797</v>
      </c>
      <c r="P18">
        <v>-0.42997881477657501</v>
      </c>
      <c r="Q18">
        <v>-0.34383637133164802</v>
      </c>
      <c r="R18">
        <v>6.1179298187438098</v>
      </c>
      <c r="S18" t="s">
        <v>0</v>
      </c>
      <c r="T18">
        <v>-0.424494266718696</v>
      </c>
      <c r="U18">
        <v>8.7146158416387003</v>
      </c>
      <c r="V18">
        <v>4.5697266513925001</v>
      </c>
      <c r="W18">
        <v>19.591331905767301</v>
      </c>
      <c r="X18">
        <v>0.61767098984522295</v>
      </c>
      <c r="Y18">
        <v>0.83284931639438797</v>
      </c>
      <c r="Z18">
        <v>0.50942229183139898</v>
      </c>
      <c r="AA18">
        <v>4.34991231588271</v>
      </c>
      <c r="AB18">
        <v>-3.0466963517938601</v>
      </c>
      <c r="AC18">
        <v>-1.01232198823926</v>
      </c>
      <c r="AD18">
        <v>-8.5932201966068202</v>
      </c>
    </row>
    <row r="19" spans="1:30" x14ac:dyDescent="0.25">
      <c r="A19">
        <v>2007</v>
      </c>
      <c r="B19">
        <v>16.864061302682</v>
      </c>
      <c r="C19">
        <v>15.82</v>
      </c>
      <c r="E19">
        <f t="shared" si="0"/>
        <v>-1.3841242108919596</v>
      </c>
      <c r="F19">
        <v>0.56522192849761399</v>
      </c>
      <c r="G19">
        <v>-0.25648524154279101</v>
      </c>
      <c r="H19">
        <v>0.22095463455099201</v>
      </c>
      <c r="I19">
        <v>-6.0683843679471199</v>
      </c>
      <c r="J19" t="s">
        <v>0</v>
      </c>
      <c r="K19">
        <v>-0.57841830967511498</v>
      </c>
      <c r="L19">
        <v>4.3813495618606</v>
      </c>
      <c r="M19">
        <v>1.9096794829764001E-2</v>
      </c>
      <c r="N19">
        <v>-1.0573199310237</v>
      </c>
      <c r="O19">
        <v>0.44930620645702402</v>
      </c>
      <c r="P19">
        <v>3.98761042981549</v>
      </c>
      <c r="Q19">
        <v>2.1766514940097199</v>
      </c>
      <c r="R19">
        <v>-2.3254061001140802</v>
      </c>
      <c r="S19" t="s">
        <v>0</v>
      </c>
      <c r="T19">
        <v>-0.16248905223398</v>
      </c>
      <c r="U19">
        <v>3.13264460107438</v>
      </c>
      <c r="V19">
        <v>4.2406154071444702</v>
      </c>
      <c r="W19">
        <v>-5.1464541819833602</v>
      </c>
      <c r="X19">
        <v>0.45635979560689999</v>
      </c>
      <c r="Y19">
        <v>3.4772432961714101</v>
      </c>
      <c r="Z19">
        <v>0.158498357727339</v>
      </c>
      <c r="AA19">
        <v>-19.450226203367698</v>
      </c>
      <c r="AB19">
        <v>-5.8220523551856296</v>
      </c>
      <c r="AC19">
        <v>-1.8854800735402999</v>
      </c>
      <c r="AD19">
        <v>-12.347693541647001</v>
      </c>
    </row>
    <row r="20" spans="1:30" x14ac:dyDescent="0.25">
      <c r="A20">
        <v>2008</v>
      </c>
      <c r="B20">
        <v>31.569580152671801</v>
      </c>
      <c r="C20">
        <v>24.69</v>
      </c>
      <c r="E20">
        <f t="shared" si="0"/>
        <v>-4.1505961125643749</v>
      </c>
      <c r="F20">
        <v>-8.3271887855421802</v>
      </c>
      <c r="G20">
        <v>-2.41249842342667</v>
      </c>
      <c r="H20">
        <v>-0.46306228819229001</v>
      </c>
      <c r="I20">
        <v>-1.06612417156978</v>
      </c>
      <c r="J20">
        <v>-17.810544783004602</v>
      </c>
      <c r="K20">
        <v>-12.5234959746215</v>
      </c>
      <c r="L20">
        <v>-2.1057614878467499</v>
      </c>
      <c r="M20">
        <v>-1.5795356718693701</v>
      </c>
      <c r="N20">
        <v>-1.4850797776915501</v>
      </c>
      <c r="O20">
        <v>-1.2997459165501799</v>
      </c>
      <c r="P20">
        <v>-4.41921479891157</v>
      </c>
      <c r="Q20">
        <v>-1.6826586709139399</v>
      </c>
      <c r="R20">
        <v>2.9194174722367601</v>
      </c>
      <c r="S20" t="s">
        <v>0</v>
      </c>
      <c r="T20">
        <v>-1.90871358258512</v>
      </c>
      <c r="U20">
        <v>-9.6486962538028003</v>
      </c>
      <c r="V20">
        <v>-14.0152383965411</v>
      </c>
      <c r="W20">
        <v>-5.1256732470763602</v>
      </c>
      <c r="X20">
        <v>-1.02747422133623</v>
      </c>
      <c r="Y20">
        <v>-9.1060279855807096</v>
      </c>
      <c r="Z20">
        <v>-0.97567654025218098</v>
      </c>
      <c r="AA20">
        <v>3.3239341366008399</v>
      </c>
      <c r="AB20">
        <v>-8.7415793829279096</v>
      </c>
      <c r="AC20">
        <v>17.884557761456001</v>
      </c>
      <c r="AD20">
        <v>-18.0182257115958</v>
      </c>
    </row>
    <row r="21" spans="1:30" x14ac:dyDescent="0.25">
      <c r="A21">
        <v>2009</v>
      </c>
      <c r="B21">
        <v>30.393103448275902</v>
      </c>
      <c r="C21">
        <v>28.11</v>
      </c>
      <c r="E21">
        <f t="shared" si="0"/>
        <v>1.8426761463768813</v>
      </c>
      <c r="F21">
        <v>-5.8438921996558602</v>
      </c>
      <c r="G21">
        <v>2.2971214103860502</v>
      </c>
      <c r="H21">
        <v>2.3214728118285102</v>
      </c>
      <c r="I21">
        <v>7.0759591049556301</v>
      </c>
      <c r="J21">
        <v>1.66949012834734</v>
      </c>
      <c r="K21">
        <v>12.753126194180499</v>
      </c>
      <c r="L21">
        <v>2.0553575908439301</v>
      </c>
      <c r="M21">
        <v>2.1882744673467198</v>
      </c>
      <c r="N21">
        <v>3.0174453376988</v>
      </c>
      <c r="O21">
        <v>2.5328839934654299</v>
      </c>
      <c r="P21">
        <v>4.6924458710641703</v>
      </c>
      <c r="Q21">
        <v>1.0971754325274601</v>
      </c>
      <c r="R21">
        <v>-1.8939184810229901</v>
      </c>
      <c r="S21" t="s">
        <v>0</v>
      </c>
      <c r="T21">
        <v>1.4184656304440899</v>
      </c>
      <c r="U21">
        <v>-7.0113092996820399</v>
      </c>
      <c r="V21">
        <v>8.2307955678668794</v>
      </c>
      <c r="W21">
        <v>10.7785319732477</v>
      </c>
      <c r="X21">
        <v>1.82108405839813</v>
      </c>
      <c r="Y21">
        <v>1.0655774638973099</v>
      </c>
      <c r="Z21">
        <v>1.73382274432703</v>
      </c>
      <c r="AA21">
        <v>1.6323219320270701</v>
      </c>
      <c r="AB21">
        <v>8.1530590306135799</v>
      </c>
      <c r="AC21">
        <v>-20.468788891717299</v>
      </c>
      <c r="AD21">
        <v>2.9077256416570201</v>
      </c>
    </row>
    <row r="22" spans="1:30" x14ac:dyDescent="0.25">
      <c r="A22">
        <v>2010</v>
      </c>
      <c r="B22">
        <v>21.7713409961686</v>
      </c>
      <c r="C22">
        <v>21.56</v>
      </c>
      <c r="E22">
        <f t="shared" si="0"/>
        <v>2.7812442982436227</v>
      </c>
      <c r="F22">
        <v>-9.0128163445024505</v>
      </c>
      <c r="G22">
        <v>3.6840199679252401</v>
      </c>
      <c r="H22">
        <v>3.2674440589985201</v>
      </c>
      <c r="I22">
        <v>14.4019425845537</v>
      </c>
      <c r="J22">
        <v>10.4477578137713</v>
      </c>
      <c r="K22">
        <v>-2.3060885915798801</v>
      </c>
      <c r="L22">
        <v>1.6984663160864799</v>
      </c>
      <c r="M22">
        <v>1.84978030508688</v>
      </c>
      <c r="N22">
        <v>2.2767917647691398</v>
      </c>
      <c r="O22">
        <v>1.2543250147368801</v>
      </c>
      <c r="P22">
        <v>13.2412409110804</v>
      </c>
      <c r="Q22">
        <v>2.1544111301224498</v>
      </c>
      <c r="R22">
        <v>7.6149860387860899</v>
      </c>
      <c r="S22">
        <v>1.02117087163737</v>
      </c>
      <c r="T22">
        <v>1.5401558634591299</v>
      </c>
      <c r="U22">
        <v>-11.322285288172001</v>
      </c>
      <c r="V22">
        <v>-7.0221077558085501</v>
      </c>
      <c r="W22">
        <v>5.5950330006376801</v>
      </c>
      <c r="X22">
        <v>5.6482149754455397</v>
      </c>
      <c r="Y22">
        <v>16.152434710208102</v>
      </c>
      <c r="Z22">
        <v>3.5821735947909001</v>
      </c>
      <c r="AA22">
        <v>-4.3355312280948102</v>
      </c>
      <c r="AB22">
        <v>17.658376408236499</v>
      </c>
      <c r="AC22">
        <v>6.6935831564100399</v>
      </c>
      <c r="AD22">
        <v>-16.252371822494101</v>
      </c>
    </row>
    <row r="23" spans="1:30" x14ac:dyDescent="0.25">
      <c r="A23">
        <v>2011</v>
      </c>
      <c r="B23">
        <v>23.4578846153846</v>
      </c>
      <c r="C23">
        <v>20.395</v>
      </c>
      <c r="E23">
        <f t="shared" si="0"/>
        <v>-7.3377330426367893</v>
      </c>
      <c r="F23">
        <v>-17.097556422041901</v>
      </c>
      <c r="G23">
        <v>-1.50920037545485</v>
      </c>
      <c r="H23">
        <v>5.01452646579824</v>
      </c>
      <c r="I23">
        <v>-23.4210538434595</v>
      </c>
      <c r="J23">
        <v>9.0415010820887005</v>
      </c>
      <c r="K23">
        <v>-6.68840935852855</v>
      </c>
      <c r="L23">
        <v>5.0510872120507502</v>
      </c>
      <c r="M23">
        <v>-4.8788249878646903</v>
      </c>
      <c r="N23">
        <v>-0.59022741389075895</v>
      </c>
      <c r="O23">
        <v>-2.9343159579167102</v>
      </c>
      <c r="P23">
        <v>-18.558648006060999</v>
      </c>
      <c r="Q23">
        <v>13.5342356472374</v>
      </c>
      <c r="R23">
        <v>19.799379952691801</v>
      </c>
      <c r="S23">
        <v>-26.369846361830199</v>
      </c>
      <c r="T23">
        <v>-4.6477678992926998</v>
      </c>
      <c r="U23">
        <v>-38.055308608764904</v>
      </c>
      <c r="V23">
        <v>-6.9990733962910996</v>
      </c>
      <c r="W23">
        <v>-15.597795619523801</v>
      </c>
      <c r="X23">
        <v>20.766399449497602</v>
      </c>
      <c r="Y23">
        <v>-30.469254055373501</v>
      </c>
      <c r="Z23">
        <v>-0.68234939933675798</v>
      </c>
      <c r="AA23">
        <v>-12.1166107539424</v>
      </c>
      <c r="AB23">
        <v>-28.381614360295</v>
      </c>
      <c r="AC23">
        <v>-22.277056708758899</v>
      </c>
      <c r="AD23">
        <v>4.6244576533429704</v>
      </c>
    </row>
    <row r="24" spans="1:30" x14ac:dyDescent="0.25">
      <c r="A24">
        <v>2012</v>
      </c>
      <c r="B24">
        <v>17.048735632183899</v>
      </c>
      <c r="C24">
        <v>17.29</v>
      </c>
      <c r="E24">
        <f t="shared" si="0"/>
        <v>-3.768677605446634</v>
      </c>
      <c r="F24">
        <v>-18.503129416682999</v>
      </c>
      <c r="G24">
        <v>-1.9387472654748601</v>
      </c>
      <c r="H24">
        <v>13.2411149859822</v>
      </c>
      <c r="I24">
        <v>-23.606426433079399</v>
      </c>
      <c r="J24">
        <v>7.4516031161548399</v>
      </c>
      <c r="K24">
        <v>1.0566854751378101</v>
      </c>
      <c r="L24">
        <v>1.46729301506704</v>
      </c>
      <c r="M24">
        <v>1.03045862460003</v>
      </c>
      <c r="N24">
        <v>4.5838619147957602E-2</v>
      </c>
      <c r="O24">
        <v>-1.8844312999107202E-2</v>
      </c>
      <c r="P24">
        <v>-6.8307304793497297</v>
      </c>
      <c r="Q24">
        <v>-10.5482982482353</v>
      </c>
      <c r="R24">
        <v>-7.4167109515910896</v>
      </c>
      <c r="S24">
        <v>3.25735258847561</v>
      </c>
      <c r="T24">
        <v>-0.61412072965860898</v>
      </c>
      <c r="U24">
        <v>-28.2851503928723</v>
      </c>
      <c r="V24">
        <v>-8.5806029160230501</v>
      </c>
      <c r="W24">
        <v>-20.544630757830699</v>
      </c>
      <c r="X24">
        <v>53.511895855305603</v>
      </c>
      <c r="Y24">
        <v>-16.9321999851235</v>
      </c>
      <c r="Z24">
        <v>-2.6693634236273298</v>
      </c>
      <c r="AA24">
        <v>-3.4721596610278</v>
      </c>
      <c r="AB24">
        <v>-5.9306189835523897</v>
      </c>
      <c r="AC24">
        <v>-3.72249071351116</v>
      </c>
      <c r="AD24">
        <v>-15.664957745397601</v>
      </c>
    </row>
    <row r="25" spans="1:30" x14ac:dyDescent="0.25">
      <c r="A25" t="s">
        <v>111</v>
      </c>
      <c r="B25">
        <f xml:space="preserve"> CORREL(B2:B24,E2:E24)</f>
        <v>-5.4029409714453733E-2</v>
      </c>
      <c r="C25">
        <f xml:space="preserve"> CORREL(C2:C24,E2:E24)</f>
        <v>2.9460583510741204E-3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X25"/>
  <sheetViews>
    <sheetView workbookViewId="0">
      <selection activeCell="E2" sqref="E2"/>
    </sheetView>
  </sheetViews>
  <sheetFormatPr defaultColWidth="8.85546875" defaultRowHeight="15" x14ac:dyDescent="0.25"/>
  <sheetData>
    <row r="1" spans="1:24" x14ac:dyDescent="0.25">
      <c r="A1" t="s">
        <v>1</v>
      </c>
      <c r="B1" t="s">
        <v>109</v>
      </c>
      <c r="C1" t="s">
        <v>110</v>
      </c>
      <c r="E1" t="s">
        <v>112</v>
      </c>
      <c r="F1" t="s">
        <v>3</v>
      </c>
      <c r="G1" t="s">
        <v>6</v>
      </c>
      <c r="H1" t="s">
        <v>9</v>
      </c>
      <c r="I1" t="s">
        <v>10</v>
      </c>
      <c r="J1" t="s">
        <v>23</v>
      </c>
      <c r="K1" t="s">
        <v>24</v>
      </c>
      <c r="L1" t="s">
        <v>26</v>
      </c>
      <c r="M1" t="s">
        <v>27</v>
      </c>
      <c r="N1" t="s">
        <v>34</v>
      </c>
      <c r="O1" t="s">
        <v>36</v>
      </c>
      <c r="P1" t="s">
        <v>46</v>
      </c>
      <c r="Q1" t="s">
        <v>49</v>
      </c>
      <c r="R1" t="s">
        <v>53</v>
      </c>
      <c r="S1" t="s">
        <v>54</v>
      </c>
      <c r="T1" t="s">
        <v>67</v>
      </c>
      <c r="U1" t="s">
        <v>70</v>
      </c>
      <c r="V1" t="s">
        <v>80</v>
      </c>
      <c r="W1" t="s">
        <v>83</v>
      </c>
      <c r="X1" t="s">
        <v>84</v>
      </c>
    </row>
    <row r="2" spans="1:24" x14ac:dyDescent="0.25">
      <c r="A2">
        <v>1990</v>
      </c>
      <c r="B2">
        <v>22.442538461538401</v>
      </c>
      <c r="C2">
        <v>22.45</v>
      </c>
      <c r="E2">
        <f t="shared" ref="E2:E24" si="0">AVERAGE(F2:X2)</f>
        <v>-11.221293665793754</v>
      </c>
      <c r="F2">
        <v>8.2057312040960397</v>
      </c>
      <c r="G2" t="s">
        <v>0</v>
      </c>
      <c r="H2" t="s">
        <v>0</v>
      </c>
      <c r="I2" t="s">
        <v>0</v>
      </c>
      <c r="J2">
        <v>-9.7760806470175599</v>
      </c>
      <c r="K2">
        <v>-6.2264190488855604</v>
      </c>
      <c r="L2" t="s">
        <v>0</v>
      </c>
      <c r="M2" t="s">
        <v>0</v>
      </c>
      <c r="N2" t="s">
        <v>0</v>
      </c>
      <c r="O2" t="s">
        <v>0</v>
      </c>
      <c r="P2" t="s">
        <v>0</v>
      </c>
      <c r="Q2" t="s">
        <v>0</v>
      </c>
      <c r="R2">
        <v>-17.969299126181198</v>
      </c>
      <c r="S2" t="s">
        <v>0</v>
      </c>
      <c r="T2" t="s">
        <v>0</v>
      </c>
      <c r="U2">
        <v>-15.5055740277363</v>
      </c>
      <c r="V2" t="s">
        <v>0</v>
      </c>
      <c r="W2">
        <v>-20.252708745684501</v>
      </c>
      <c r="X2">
        <v>-17.024705269147201</v>
      </c>
    </row>
    <row r="3" spans="1:24" x14ac:dyDescent="0.25">
      <c r="A3">
        <v>1991</v>
      </c>
      <c r="B3">
        <v>17.739808429118799</v>
      </c>
      <c r="C3">
        <v>17.32</v>
      </c>
      <c r="E3">
        <f t="shared" si="0"/>
        <v>0.94271535247555427</v>
      </c>
      <c r="F3">
        <v>11.0382478754206</v>
      </c>
      <c r="G3" t="s">
        <v>0</v>
      </c>
      <c r="H3" t="s">
        <v>0</v>
      </c>
      <c r="I3" t="s">
        <v>0</v>
      </c>
      <c r="J3">
        <v>-2.50441580960196</v>
      </c>
      <c r="K3">
        <v>-1.0795384243258099</v>
      </c>
      <c r="L3" t="s">
        <v>0</v>
      </c>
      <c r="M3" t="s">
        <v>0</v>
      </c>
      <c r="N3" t="s">
        <v>0</v>
      </c>
      <c r="O3" t="s">
        <v>0</v>
      </c>
      <c r="P3" t="s">
        <v>0</v>
      </c>
      <c r="Q3" t="s">
        <v>0</v>
      </c>
      <c r="R3">
        <v>3.6210220883770701</v>
      </c>
      <c r="S3" t="s">
        <v>0</v>
      </c>
      <c r="T3" t="s">
        <v>0</v>
      </c>
      <c r="U3">
        <v>-0.30324143689423</v>
      </c>
      <c r="V3" t="s">
        <v>0</v>
      </c>
      <c r="W3">
        <v>8.9341345441287103</v>
      </c>
      <c r="X3">
        <v>-13.107201369775501</v>
      </c>
    </row>
    <row r="4" spans="1:24" x14ac:dyDescent="0.25">
      <c r="A4">
        <v>1992</v>
      </c>
      <c r="B4">
        <v>14.9802290076336</v>
      </c>
      <c r="C4">
        <v>15.19</v>
      </c>
      <c r="E4">
        <f t="shared" si="0"/>
        <v>-0.35614264673518303</v>
      </c>
      <c r="F4">
        <v>-8.3213058299693294</v>
      </c>
      <c r="G4" t="s">
        <v>0</v>
      </c>
      <c r="H4" t="s">
        <v>0</v>
      </c>
      <c r="I4" t="s">
        <v>0</v>
      </c>
      <c r="J4">
        <v>-1.4977203670864401</v>
      </c>
      <c r="K4">
        <v>-14.1575704861073</v>
      </c>
      <c r="L4" t="s">
        <v>0</v>
      </c>
      <c r="M4" t="s">
        <v>0</v>
      </c>
      <c r="N4" t="s">
        <v>0</v>
      </c>
      <c r="O4" t="s">
        <v>0</v>
      </c>
      <c r="P4" t="s">
        <v>0</v>
      </c>
      <c r="Q4" t="s">
        <v>0</v>
      </c>
      <c r="R4">
        <v>7.2715470201675299</v>
      </c>
      <c r="S4" t="s">
        <v>0</v>
      </c>
      <c r="T4" t="s">
        <v>0</v>
      </c>
      <c r="U4">
        <v>13.434435351773001</v>
      </c>
      <c r="V4" t="s">
        <v>0</v>
      </c>
      <c r="W4">
        <v>5.2190555915274901</v>
      </c>
      <c r="X4">
        <v>-4.4414398074512302</v>
      </c>
    </row>
    <row r="5" spans="1:24" x14ac:dyDescent="0.25">
      <c r="A5">
        <v>1993</v>
      </c>
      <c r="B5">
        <v>12.2973946360153</v>
      </c>
      <c r="C5">
        <v>12.41</v>
      </c>
      <c r="E5">
        <f t="shared" si="0"/>
        <v>6.0526126194895324</v>
      </c>
      <c r="F5">
        <v>13.5242076295721</v>
      </c>
      <c r="G5" t="s">
        <v>0</v>
      </c>
      <c r="H5" t="s">
        <v>0</v>
      </c>
      <c r="I5" t="s">
        <v>0</v>
      </c>
      <c r="J5">
        <v>7.9770707520916</v>
      </c>
      <c r="K5">
        <v>-3.5429256050266198</v>
      </c>
      <c r="L5" t="s">
        <v>0</v>
      </c>
      <c r="M5" t="s">
        <v>0</v>
      </c>
      <c r="N5" t="s">
        <v>0</v>
      </c>
      <c r="O5" t="s">
        <v>0</v>
      </c>
      <c r="P5" t="s">
        <v>0</v>
      </c>
      <c r="Q5" t="s">
        <v>0</v>
      </c>
      <c r="R5">
        <v>10.6759628664364</v>
      </c>
      <c r="S5" t="s">
        <v>0</v>
      </c>
      <c r="T5" t="s">
        <v>0</v>
      </c>
      <c r="U5">
        <v>-7.4781441433965501</v>
      </c>
      <c r="V5" t="s">
        <v>0</v>
      </c>
      <c r="W5">
        <v>10.5877515051411</v>
      </c>
      <c r="X5">
        <v>10.624365331608701</v>
      </c>
    </row>
    <row r="6" spans="1:24" x14ac:dyDescent="0.25">
      <c r="A6">
        <v>1994</v>
      </c>
      <c r="B6">
        <v>13.4970384615385</v>
      </c>
      <c r="C6">
        <v>13.78</v>
      </c>
      <c r="E6">
        <f t="shared" si="0"/>
        <v>14.480450455064529</v>
      </c>
      <c r="F6">
        <v>1.2391517800680401</v>
      </c>
      <c r="G6" t="s">
        <v>0</v>
      </c>
      <c r="H6" t="s">
        <v>0</v>
      </c>
      <c r="I6">
        <v>10.1302034469657</v>
      </c>
      <c r="J6">
        <v>11.2225782584045</v>
      </c>
      <c r="K6">
        <v>30.841483738754199</v>
      </c>
      <c r="L6" t="s">
        <v>0</v>
      </c>
      <c r="M6" t="s">
        <v>0</v>
      </c>
      <c r="N6" t="s">
        <v>0</v>
      </c>
      <c r="O6" t="s">
        <v>0</v>
      </c>
      <c r="P6" t="s">
        <v>0</v>
      </c>
      <c r="Q6" t="s">
        <v>0</v>
      </c>
      <c r="R6">
        <v>17.356680654502998</v>
      </c>
      <c r="S6" t="s">
        <v>0</v>
      </c>
      <c r="T6" t="s">
        <v>0</v>
      </c>
      <c r="U6">
        <v>26.3944333096143</v>
      </c>
      <c r="V6" t="s">
        <v>0</v>
      </c>
      <c r="W6">
        <v>17.427101430571302</v>
      </c>
      <c r="X6">
        <v>1.23197102163521</v>
      </c>
    </row>
    <row r="7" spans="1:24" x14ac:dyDescent="0.25">
      <c r="A7">
        <v>1995</v>
      </c>
      <c r="B7">
        <v>12.0075769230769</v>
      </c>
      <c r="C7">
        <v>12.255000000000001</v>
      </c>
      <c r="E7">
        <f t="shared" si="0"/>
        <v>-5.8911474399988366</v>
      </c>
      <c r="F7">
        <v>-4.0550380675474003</v>
      </c>
      <c r="G7">
        <v>-10.977639920581201</v>
      </c>
      <c r="H7" t="s">
        <v>0</v>
      </c>
      <c r="I7">
        <v>-2.1110517088982399</v>
      </c>
      <c r="J7">
        <v>-7.2473988986841302</v>
      </c>
      <c r="K7">
        <v>-47.337964101953602</v>
      </c>
      <c r="L7" t="s">
        <v>0</v>
      </c>
      <c r="M7" t="s">
        <v>0</v>
      </c>
      <c r="N7" t="s">
        <v>0</v>
      </c>
      <c r="O7" t="s">
        <v>0</v>
      </c>
      <c r="P7" t="s">
        <v>0</v>
      </c>
      <c r="Q7" t="s">
        <v>0</v>
      </c>
      <c r="R7">
        <v>6.5710196021460803</v>
      </c>
      <c r="S7" t="s">
        <v>0</v>
      </c>
      <c r="T7" t="s">
        <v>0</v>
      </c>
      <c r="U7">
        <v>-2.5800788586843399</v>
      </c>
      <c r="V7" t="s">
        <v>0</v>
      </c>
      <c r="W7">
        <v>8.1549108023176302</v>
      </c>
      <c r="X7">
        <v>6.5629141918956897</v>
      </c>
    </row>
    <row r="8" spans="1:24" x14ac:dyDescent="0.25">
      <c r="A8">
        <v>1996</v>
      </c>
      <c r="B8">
        <v>15.940114503816799</v>
      </c>
      <c r="C8">
        <v>16.184999999999999</v>
      </c>
      <c r="E8">
        <f t="shared" si="0"/>
        <v>7.3718196155054949</v>
      </c>
      <c r="F8">
        <v>-15.902678428404601</v>
      </c>
      <c r="G8">
        <v>-0.191092796440756</v>
      </c>
      <c r="H8" t="s">
        <v>0</v>
      </c>
      <c r="I8">
        <v>-10.301681700831301</v>
      </c>
      <c r="J8">
        <v>3.1727900847989399</v>
      </c>
      <c r="K8">
        <v>76.740877691645807</v>
      </c>
      <c r="L8" t="s">
        <v>0</v>
      </c>
      <c r="M8" t="s">
        <v>0</v>
      </c>
      <c r="N8" t="s">
        <v>0</v>
      </c>
      <c r="O8" t="s">
        <v>0</v>
      </c>
      <c r="P8" t="s">
        <v>0</v>
      </c>
      <c r="Q8" t="s">
        <v>0</v>
      </c>
      <c r="R8">
        <v>29.957545820205301</v>
      </c>
      <c r="S8" t="s">
        <v>0</v>
      </c>
      <c r="T8" t="s">
        <v>0</v>
      </c>
      <c r="U8">
        <v>-1.84119476661378</v>
      </c>
      <c r="V8" t="s">
        <v>0</v>
      </c>
      <c r="W8">
        <v>-8.0192806419832294</v>
      </c>
      <c r="X8">
        <v>-7.2689087228269198</v>
      </c>
    </row>
    <row r="9" spans="1:24" x14ac:dyDescent="0.25">
      <c r="A9">
        <v>1997</v>
      </c>
      <c r="B9">
        <v>21.507126436781601</v>
      </c>
      <c r="C9">
        <v>20.84</v>
      </c>
      <c r="E9">
        <f t="shared" si="0"/>
        <v>-3.2850725369940648</v>
      </c>
      <c r="F9">
        <v>-19.512609164488602</v>
      </c>
      <c r="G9">
        <v>-0.928710503281447</v>
      </c>
      <c r="H9" t="s">
        <v>0</v>
      </c>
      <c r="I9">
        <v>-7.0540142549648399</v>
      </c>
      <c r="J9">
        <v>-21.342544153484301</v>
      </c>
      <c r="K9">
        <v>23.296223169844399</v>
      </c>
      <c r="L9" t="s">
        <v>0</v>
      </c>
      <c r="M9" t="s">
        <v>0</v>
      </c>
      <c r="N9" t="s">
        <v>0</v>
      </c>
      <c r="O9" t="s">
        <v>0</v>
      </c>
      <c r="P9" t="s">
        <v>0</v>
      </c>
      <c r="Q9" t="s">
        <v>0</v>
      </c>
      <c r="R9">
        <v>22.333078555788099</v>
      </c>
      <c r="S9" t="s">
        <v>0</v>
      </c>
      <c r="T9" t="s">
        <v>0</v>
      </c>
      <c r="U9">
        <v>-9.0975846223504906</v>
      </c>
      <c r="V9" t="s">
        <v>0</v>
      </c>
      <c r="W9">
        <v>-31.58429213142</v>
      </c>
      <c r="X9">
        <v>14.3248002714106</v>
      </c>
    </row>
    <row r="10" spans="1:24" x14ac:dyDescent="0.25">
      <c r="A10">
        <v>1998</v>
      </c>
      <c r="B10">
        <v>24.720114942528699</v>
      </c>
      <c r="C10">
        <v>22.85</v>
      </c>
      <c r="E10">
        <f t="shared" si="0"/>
        <v>10.821786205361983</v>
      </c>
      <c r="F10">
        <v>-0.68589533777309697</v>
      </c>
      <c r="G10">
        <v>-10.2829777775134</v>
      </c>
      <c r="H10" t="s">
        <v>0</v>
      </c>
      <c r="I10">
        <v>19.127969646232099</v>
      </c>
      <c r="J10">
        <v>4.4705011424626804</v>
      </c>
      <c r="K10">
        <v>64.844512972441606</v>
      </c>
      <c r="L10" t="s">
        <v>0</v>
      </c>
      <c r="M10" t="s">
        <v>0</v>
      </c>
      <c r="N10" t="s">
        <v>0</v>
      </c>
      <c r="O10" t="s">
        <v>0</v>
      </c>
      <c r="P10" t="s">
        <v>0</v>
      </c>
      <c r="Q10" t="s">
        <v>0</v>
      </c>
      <c r="R10">
        <v>28.779276236525099</v>
      </c>
      <c r="S10" t="s">
        <v>0</v>
      </c>
      <c r="T10" t="s">
        <v>0</v>
      </c>
      <c r="U10">
        <v>-7.0569801717395597</v>
      </c>
      <c r="V10" t="s">
        <v>0</v>
      </c>
      <c r="W10">
        <v>14.5196508997503</v>
      </c>
      <c r="X10">
        <v>-16.319981762127899</v>
      </c>
    </row>
    <row r="11" spans="1:24" x14ac:dyDescent="0.25">
      <c r="A11">
        <v>1999</v>
      </c>
      <c r="B11">
        <v>23.532528735632201</v>
      </c>
      <c r="C11">
        <v>24.02</v>
      </c>
      <c r="E11">
        <f t="shared" si="0"/>
        <v>2.670389283490926</v>
      </c>
      <c r="F11">
        <v>11.689322853602899</v>
      </c>
      <c r="G11">
        <v>16.745285796844801</v>
      </c>
      <c r="H11" t="s">
        <v>0</v>
      </c>
      <c r="I11">
        <v>18.015399922723201</v>
      </c>
      <c r="J11">
        <v>13.2927971053271</v>
      </c>
      <c r="K11">
        <v>0.25440977098871698</v>
      </c>
      <c r="L11" t="s">
        <v>0</v>
      </c>
      <c r="M11" t="s">
        <v>0</v>
      </c>
      <c r="N11" t="s">
        <v>0</v>
      </c>
      <c r="O11" t="s">
        <v>0</v>
      </c>
      <c r="P11" t="s">
        <v>0</v>
      </c>
      <c r="Q11" t="s">
        <v>0</v>
      </c>
      <c r="R11">
        <v>-15.327785650446</v>
      </c>
      <c r="S11" t="s">
        <v>0</v>
      </c>
      <c r="T11" t="s">
        <v>0</v>
      </c>
      <c r="U11">
        <v>-8.7295668503467301</v>
      </c>
      <c r="V11" t="s">
        <v>0</v>
      </c>
      <c r="W11">
        <v>-7.2715575039071396</v>
      </c>
      <c r="X11">
        <v>-4.6348018933685102</v>
      </c>
    </row>
    <row r="12" spans="1:24" x14ac:dyDescent="0.25">
      <c r="A12">
        <v>2000</v>
      </c>
      <c r="B12">
        <v>22.597615384615398</v>
      </c>
      <c r="C12">
        <v>23.04</v>
      </c>
      <c r="E12">
        <f t="shared" si="0"/>
        <v>-5.7903422783769916</v>
      </c>
      <c r="F12">
        <v>13.412929146674299</v>
      </c>
      <c r="G12">
        <v>-2.97737482129996E-2</v>
      </c>
      <c r="H12" t="s">
        <v>0</v>
      </c>
      <c r="I12">
        <v>-9.9927842427427898</v>
      </c>
      <c r="J12">
        <v>16.2819662784859</v>
      </c>
      <c r="K12">
        <v>-84.609443058205102</v>
      </c>
      <c r="L12" t="s">
        <v>0</v>
      </c>
      <c r="M12" t="s">
        <v>0</v>
      </c>
      <c r="N12">
        <v>-6.9904740903459199</v>
      </c>
      <c r="O12" t="s">
        <v>0</v>
      </c>
      <c r="P12" t="s">
        <v>0</v>
      </c>
      <c r="Q12" t="s">
        <v>0</v>
      </c>
      <c r="R12">
        <v>9.8472162557451703</v>
      </c>
      <c r="S12" t="s">
        <v>0</v>
      </c>
      <c r="T12" t="s">
        <v>0</v>
      </c>
      <c r="U12">
        <v>-7.6687260283317</v>
      </c>
      <c r="V12" t="s">
        <v>0</v>
      </c>
      <c r="W12">
        <v>9.7594562968027496</v>
      </c>
      <c r="X12">
        <v>2.08621040636049</v>
      </c>
    </row>
    <row r="13" spans="1:24" x14ac:dyDescent="0.25">
      <c r="A13">
        <v>2001</v>
      </c>
      <c r="B13">
        <v>24.467126436781601</v>
      </c>
      <c r="C13">
        <v>24.12</v>
      </c>
      <c r="E13">
        <f t="shared" si="0"/>
        <v>7.7155771679661758</v>
      </c>
      <c r="F13">
        <v>9.8794171204863197</v>
      </c>
      <c r="G13">
        <v>3.54241736670145</v>
      </c>
      <c r="H13" t="s">
        <v>0</v>
      </c>
      <c r="I13">
        <v>3.96062426907493</v>
      </c>
      <c r="J13">
        <v>3.9426571759906701</v>
      </c>
      <c r="K13">
        <v>7.1922410075075298</v>
      </c>
      <c r="L13" t="s">
        <v>0</v>
      </c>
      <c r="M13" t="s">
        <v>0</v>
      </c>
      <c r="N13">
        <v>31.770475010692</v>
      </c>
      <c r="O13" t="s">
        <v>0</v>
      </c>
      <c r="P13" t="s">
        <v>0</v>
      </c>
      <c r="Q13" t="s">
        <v>0</v>
      </c>
      <c r="R13">
        <v>-0.54085920218531003</v>
      </c>
      <c r="S13" t="s">
        <v>0</v>
      </c>
      <c r="T13" t="s">
        <v>0</v>
      </c>
      <c r="U13">
        <v>-4.27355871300374</v>
      </c>
      <c r="V13" t="s">
        <v>0</v>
      </c>
      <c r="W13">
        <v>32.3242030656182</v>
      </c>
      <c r="X13">
        <v>-10.6418454212203</v>
      </c>
    </row>
    <row r="14" spans="1:24" x14ac:dyDescent="0.25">
      <c r="A14">
        <v>2002</v>
      </c>
      <c r="B14">
        <v>26.351340996168599</v>
      </c>
      <c r="C14">
        <v>26.06</v>
      </c>
      <c r="E14">
        <f t="shared" si="0"/>
        <v>1.1971975397118306</v>
      </c>
      <c r="F14">
        <v>8.5389775292569805</v>
      </c>
      <c r="G14">
        <v>6.4011604014114702</v>
      </c>
      <c r="H14" t="s">
        <v>0</v>
      </c>
      <c r="I14">
        <v>13.7239973397218</v>
      </c>
      <c r="J14">
        <v>28.9349715814839</v>
      </c>
      <c r="K14">
        <v>-12.229819483629701</v>
      </c>
      <c r="L14" t="s">
        <v>0</v>
      </c>
      <c r="M14" t="s">
        <v>0</v>
      </c>
      <c r="N14">
        <v>8.6365007011052803</v>
      </c>
      <c r="O14" t="s">
        <v>0</v>
      </c>
      <c r="P14" t="s">
        <v>0</v>
      </c>
      <c r="Q14" t="s">
        <v>0</v>
      </c>
      <c r="R14">
        <v>5.9418449066958399</v>
      </c>
      <c r="S14" t="s">
        <v>0</v>
      </c>
      <c r="T14" t="s">
        <v>0</v>
      </c>
      <c r="U14">
        <v>-3.9676500302198798</v>
      </c>
      <c r="V14" t="s">
        <v>0</v>
      </c>
      <c r="W14">
        <v>-8.8432979509219898</v>
      </c>
      <c r="X14">
        <v>-35.164709597785397</v>
      </c>
    </row>
    <row r="15" spans="1:24" x14ac:dyDescent="0.25">
      <c r="A15">
        <v>2003</v>
      </c>
      <c r="B15">
        <v>21.224827586206899</v>
      </c>
      <c r="C15">
        <v>19.760000000000002</v>
      </c>
      <c r="E15">
        <f t="shared" si="0"/>
        <v>0.93384264567373343</v>
      </c>
      <c r="F15">
        <v>-6.2237260061984303</v>
      </c>
      <c r="G15">
        <v>-8.50518771986901</v>
      </c>
      <c r="H15" t="s">
        <v>0</v>
      </c>
      <c r="I15">
        <v>-10.7281677330413</v>
      </c>
      <c r="J15">
        <v>-15.366833373072801</v>
      </c>
      <c r="K15">
        <v>8.1442483568862496</v>
      </c>
      <c r="L15" t="s">
        <v>0</v>
      </c>
      <c r="M15" t="s">
        <v>0</v>
      </c>
      <c r="N15">
        <v>9.4413327898948403</v>
      </c>
      <c r="O15">
        <v>-6.3015827382466103</v>
      </c>
      <c r="P15" t="s">
        <v>0</v>
      </c>
      <c r="Q15" t="s">
        <v>0</v>
      </c>
      <c r="R15">
        <v>16.5793881248314</v>
      </c>
      <c r="S15">
        <v>41.112996737205997</v>
      </c>
      <c r="T15" t="s">
        <v>0</v>
      </c>
      <c r="U15">
        <v>8.2095279146825995</v>
      </c>
      <c r="V15" t="s">
        <v>0</v>
      </c>
      <c r="W15">
        <v>-16.504699350053201</v>
      </c>
      <c r="X15">
        <v>-8.65118525493493</v>
      </c>
    </row>
    <row r="16" spans="1:24" x14ac:dyDescent="0.25">
      <c r="A16">
        <v>2004</v>
      </c>
      <c r="B16">
        <v>14.8895038167939</v>
      </c>
      <c r="C16">
        <v>15.28</v>
      </c>
      <c r="E16">
        <f t="shared" si="0"/>
        <v>-5.0813801347576879</v>
      </c>
      <c r="F16">
        <v>-13.0385380337902</v>
      </c>
      <c r="G16">
        <v>-0.54039540265034003</v>
      </c>
      <c r="H16" t="s">
        <v>0</v>
      </c>
      <c r="I16">
        <v>3.3848525263071498</v>
      </c>
      <c r="J16">
        <v>15.875214839653401</v>
      </c>
      <c r="K16">
        <v>-12.364581069761</v>
      </c>
      <c r="L16" t="s">
        <v>0</v>
      </c>
      <c r="M16" t="s">
        <v>0</v>
      </c>
      <c r="N16">
        <v>-7.66501068405654</v>
      </c>
      <c r="O16">
        <v>-19.376615797489599</v>
      </c>
      <c r="P16" t="s">
        <v>0</v>
      </c>
      <c r="Q16" t="s">
        <v>0</v>
      </c>
      <c r="R16">
        <v>-13.0293131539485</v>
      </c>
      <c r="S16">
        <v>-7.6552097588618198</v>
      </c>
      <c r="T16" t="s">
        <v>0</v>
      </c>
      <c r="U16">
        <v>-4.5190007657312101</v>
      </c>
      <c r="V16" t="s">
        <v>0</v>
      </c>
      <c r="W16">
        <v>-23.232191739746099</v>
      </c>
      <c r="X16">
        <v>21.184227422982499</v>
      </c>
    </row>
    <row r="17" spans="1:24" x14ac:dyDescent="0.25">
      <c r="A17">
        <v>2005</v>
      </c>
      <c r="B17">
        <v>12.413</v>
      </c>
      <c r="C17">
        <v>12.49</v>
      </c>
      <c r="E17">
        <f t="shared" si="0"/>
        <v>1.8585691980038315</v>
      </c>
      <c r="F17">
        <v>-19.3548204840768</v>
      </c>
      <c r="G17">
        <v>24.496460722973801</v>
      </c>
      <c r="H17" t="s">
        <v>0</v>
      </c>
      <c r="I17">
        <v>3.1433185677602999</v>
      </c>
      <c r="J17">
        <v>6.3976328087502203</v>
      </c>
      <c r="K17">
        <v>-6.5709044339797096</v>
      </c>
      <c r="L17" t="s">
        <v>0</v>
      </c>
      <c r="M17" t="s">
        <v>0</v>
      </c>
      <c r="N17">
        <v>-15.3895296063133</v>
      </c>
      <c r="O17">
        <v>7.3608216646976503</v>
      </c>
      <c r="P17" t="s">
        <v>0</v>
      </c>
      <c r="Q17" t="s">
        <v>0</v>
      </c>
      <c r="R17">
        <v>1.9595089746676899</v>
      </c>
      <c r="S17">
        <v>13.9736410565112</v>
      </c>
      <c r="T17">
        <v>33.478709220323999</v>
      </c>
      <c r="U17">
        <v>-14.3069224069899</v>
      </c>
      <c r="V17" t="s">
        <v>0</v>
      </c>
      <c r="W17">
        <v>-1.4266711067573801</v>
      </c>
      <c r="X17">
        <v>-9.5998454035179606</v>
      </c>
    </row>
    <row r="18" spans="1:24" x14ac:dyDescent="0.25">
      <c r="A18">
        <v>2006</v>
      </c>
      <c r="B18">
        <v>12.3632307692308</v>
      </c>
      <c r="C18">
        <v>11.98</v>
      </c>
      <c r="E18">
        <f t="shared" si="0"/>
        <v>-1.5154279570506277</v>
      </c>
      <c r="F18">
        <v>-10.032872274101001</v>
      </c>
      <c r="G18">
        <v>17.2006556080654</v>
      </c>
      <c r="H18">
        <v>-31.1785069382099</v>
      </c>
      <c r="I18">
        <v>9.3165527126185097</v>
      </c>
      <c r="J18">
        <v>-0.89124732541681295</v>
      </c>
      <c r="K18">
        <v>-1.42701064276606</v>
      </c>
      <c r="L18">
        <v>-29.362087950609698</v>
      </c>
      <c r="M18">
        <v>22.603585562098001</v>
      </c>
      <c r="N18">
        <v>12.401928629995099</v>
      </c>
      <c r="O18">
        <v>4.3614755654476101</v>
      </c>
      <c r="P18" t="s">
        <v>0</v>
      </c>
      <c r="Q18" t="s">
        <v>0</v>
      </c>
      <c r="R18">
        <v>8.6750015058778693</v>
      </c>
      <c r="S18">
        <v>7.2283131099721301</v>
      </c>
      <c r="T18">
        <v>18.279457936086999</v>
      </c>
      <c r="U18">
        <v>0.85543871194171195</v>
      </c>
      <c r="V18" t="s">
        <v>0</v>
      </c>
      <c r="W18">
        <v>-19.179519397673999</v>
      </c>
      <c r="X18">
        <v>-33.098012126135899</v>
      </c>
    </row>
    <row r="19" spans="1:24" x14ac:dyDescent="0.25">
      <c r="A19">
        <v>2007</v>
      </c>
      <c r="B19">
        <v>16.864061302682</v>
      </c>
      <c r="C19">
        <v>15.82</v>
      </c>
      <c r="E19">
        <f t="shared" si="0"/>
        <v>-7.4774229132694545</v>
      </c>
      <c r="F19">
        <v>-3.6212936880492101</v>
      </c>
      <c r="G19">
        <v>-9.2251763722735998</v>
      </c>
      <c r="H19">
        <v>-12.290656426170299</v>
      </c>
      <c r="I19">
        <v>-12.9896841781548</v>
      </c>
      <c r="J19">
        <v>-16.332962421731601</v>
      </c>
      <c r="K19">
        <v>-20.208594119310899</v>
      </c>
      <c r="L19">
        <v>-4.6349277664239601</v>
      </c>
      <c r="M19">
        <v>5.9310524137264604</v>
      </c>
      <c r="N19">
        <v>-16.6553621762144</v>
      </c>
      <c r="O19">
        <v>-12.498626004424301</v>
      </c>
      <c r="P19" t="s">
        <v>0</v>
      </c>
      <c r="Q19" t="s">
        <v>0</v>
      </c>
      <c r="R19">
        <v>-5.2789144043234302</v>
      </c>
      <c r="S19">
        <v>10.5940808022753</v>
      </c>
      <c r="T19">
        <v>-1.04972639863036</v>
      </c>
      <c r="U19">
        <v>-6.3624080441239501</v>
      </c>
      <c r="V19" t="s">
        <v>0</v>
      </c>
      <c r="W19">
        <v>-7.1748409509695499</v>
      </c>
      <c r="X19">
        <v>-7.8407268775126902</v>
      </c>
    </row>
    <row r="20" spans="1:24" x14ac:dyDescent="0.25">
      <c r="A20">
        <v>2008</v>
      </c>
      <c r="B20">
        <v>31.569580152671801</v>
      </c>
      <c r="C20">
        <v>24.69</v>
      </c>
      <c r="E20">
        <f t="shared" si="0"/>
        <v>1.4206132593981775</v>
      </c>
      <c r="F20">
        <v>5.2060287323017604</v>
      </c>
      <c r="G20">
        <v>-2.8731776188280902</v>
      </c>
      <c r="H20">
        <v>-10.698173820115599</v>
      </c>
      <c r="I20">
        <v>-4.6079887914381903</v>
      </c>
      <c r="J20">
        <v>-0.869462496890407</v>
      </c>
      <c r="K20">
        <v>0.65653141949421101</v>
      </c>
      <c r="L20">
        <v>-3.2535822052267398E-2</v>
      </c>
      <c r="M20">
        <v>2.6328651123073099</v>
      </c>
      <c r="N20">
        <v>-2.2274928772581499</v>
      </c>
      <c r="O20">
        <v>-12.773490486897799</v>
      </c>
      <c r="P20" t="s">
        <v>0</v>
      </c>
      <c r="Q20" t="s">
        <v>0</v>
      </c>
      <c r="R20">
        <v>16.202982123905901</v>
      </c>
      <c r="S20">
        <v>6.9105808032988003</v>
      </c>
      <c r="T20">
        <v>33.019433314407401</v>
      </c>
      <c r="U20">
        <v>26.538632197447601</v>
      </c>
      <c r="V20" t="s">
        <v>0</v>
      </c>
      <c r="W20">
        <v>-9.8235021663402406</v>
      </c>
      <c r="X20">
        <v>-24.531417472971398</v>
      </c>
    </row>
    <row r="21" spans="1:24" x14ac:dyDescent="0.25">
      <c r="A21">
        <v>2009</v>
      </c>
      <c r="B21">
        <v>30.393103448275902</v>
      </c>
      <c r="C21">
        <v>28.11</v>
      </c>
      <c r="E21">
        <f t="shared" si="0"/>
        <v>-2.4173785334840838</v>
      </c>
      <c r="F21">
        <v>-12.7202077328604</v>
      </c>
      <c r="G21">
        <v>-1.17624402656202</v>
      </c>
      <c r="H21">
        <v>5.7429467137668002</v>
      </c>
      <c r="I21">
        <v>-18.130420227502601</v>
      </c>
      <c r="J21">
        <v>1.4001016961282899</v>
      </c>
      <c r="K21">
        <v>13.1456158230281</v>
      </c>
      <c r="L21">
        <v>4.0184471995554398</v>
      </c>
      <c r="M21">
        <v>-17.1184160636776</v>
      </c>
      <c r="N21">
        <v>12.1141208287039</v>
      </c>
      <c r="O21">
        <v>-1.8869459340909001</v>
      </c>
      <c r="P21" t="s">
        <v>0</v>
      </c>
      <c r="Q21" t="s">
        <v>0</v>
      </c>
      <c r="R21">
        <v>0.66530324940883701</v>
      </c>
      <c r="S21">
        <v>-8.0251767301259296</v>
      </c>
      <c r="T21">
        <v>4.4958048727493196</v>
      </c>
      <c r="U21">
        <v>-15.0346400163771</v>
      </c>
      <c r="V21" t="s">
        <v>0</v>
      </c>
      <c r="W21">
        <v>-3.05886466339728</v>
      </c>
      <c r="X21">
        <v>-3.1094815244921898</v>
      </c>
    </row>
    <row r="22" spans="1:24" x14ac:dyDescent="0.25">
      <c r="A22">
        <v>2010</v>
      </c>
      <c r="B22">
        <v>21.7713409961686</v>
      </c>
      <c r="C22">
        <v>21.56</v>
      </c>
      <c r="E22">
        <f t="shared" si="0"/>
        <v>4.0595238470051376</v>
      </c>
      <c r="F22">
        <v>-12.6605291256601</v>
      </c>
      <c r="G22">
        <v>2.4137765219730301</v>
      </c>
      <c r="H22">
        <v>-12.844445659943799</v>
      </c>
      <c r="I22">
        <v>8.3359327812175597</v>
      </c>
      <c r="J22">
        <v>2.6868318569149601</v>
      </c>
      <c r="K22">
        <v>-11.6169767434425</v>
      </c>
      <c r="L22">
        <v>-9.5286932849835306</v>
      </c>
      <c r="M22">
        <v>37.370308336170297</v>
      </c>
      <c r="N22">
        <v>17.753493546552299</v>
      </c>
      <c r="O22">
        <v>3.62206172848283</v>
      </c>
      <c r="P22">
        <v>0.182528789871617</v>
      </c>
      <c r="Q22" t="s">
        <v>0</v>
      </c>
      <c r="R22">
        <v>6.1958152317180701</v>
      </c>
      <c r="S22">
        <v>-4.8940060785741997</v>
      </c>
      <c r="T22">
        <v>19.643761278410398</v>
      </c>
      <c r="U22">
        <v>8.5088959730108602</v>
      </c>
      <c r="V22" t="s">
        <v>0</v>
      </c>
      <c r="W22">
        <v>12.184509978007</v>
      </c>
      <c r="X22">
        <v>1.6586402693625599</v>
      </c>
    </row>
    <row r="23" spans="1:24" x14ac:dyDescent="0.25">
      <c r="A23">
        <v>2011</v>
      </c>
      <c r="B23">
        <v>23.4578846153846</v>
      </c>
      <c r="C23">
        <v>20.395</v>
      </c>
      <c r="E23">
        <f t="shared" si="0"/>
        <v>-10.004806458916278</v>
      </c>
      <c r="F23">
        <v>-5.6413861150091602</v>
      </c>
      <c r="G23">
        <v>-1.13839536420946</v>
      </c>
      <c r="H23">
        <v>-12.9289956519992</v>
      </c>
      <c r="I23">
        <v>2.8595585106354</v>
      </c>
      <c r="J23">
        <v>-5.1273416163928003</v>
      </c>
      <c r="K23">
        <v>-9.8021804646768</v>
      </c>
      <c r="L23">
        <v>-13.0854253795896</v>
      </c>
      <c r="M23">
        <v>-3.9325473569284402</v>
      </c>
      <c r="N23">
        <v>0.46636533294719101</v>
      </c>
      <c r="O23">
        <v>23.159117743302499</v>
      </c>
      <c r="P23">
        <v>-19.9790581615237</v>
      </c>
      <c r="Q23">
        <v>1.40593658212926</v>
      </c>
      <c r="R23">
        <v>-11.1675188949297</v>
      </c>
      <c r="S23">
        <v>-20.911882514328099</v>
      </c>
      <c r="T23">
        <v>-20.6209933826831</v>
      </c>
      <c r="U23">
        <v>-47.264281780177001</v>
      </c>
      <c r="V23">
        <v>-23.491133679678299</v>
      </c>
      <c r="W23">
        <v>-13.5746183972664</v>
      </c>
      <c r="X23">
        <v>-9.3165421290318999</v>
      </c>
    </row>
    <row r="24" spans="1:24" x14ac:dyDescent="0.25">
      <c r="A24">
        <v>2012</v>
      </c>
      <c r="B24">
        <v>17.048735632183899</v>
      </c>
      <c r="C24">
        <v>17.29</v>
      </c>
      <c r="E24">
        <f t="shared" si="0"/>
        <v>-4.8691215902823979</v>
      </c>
      <c r="F24">
        <v>-12.460854596315601</v>
      </c>
      <c r="G24">
        <v>0.42582897320943403</v>
      </c>
      <c r="H24">
        <v>-3.0464521996553602</v>
      </c>
      <c r="I24">
        <v>-25.8358454159013</v>
      </c>
      <c r="J24">
        <v>-6.8883657347946503</v>
      </c>
      <c r="K24">
        <v>20.457120865574598</v>
      </c>
      <c r="L24">
        <v>-3.20500789986475</v>
      </c>
      <c r="M24">
        <v>-11.8545766286865</v>
      </c>
      <c r="N24">
        <v>1.4529131018136801</v>
      </c>
      <c r="O24">
        <v>24.379983018150199</v>
      </c>
      <c r="P24">
        <v>12.9797563104446</v>
      </c>
      <c r="Q24">
        <v>-14.856795891209501</v>
      </c>
      <c r="R24">
        <v>-9.1241300097287503</v>
      </c>
      <c r="S24">
        <v>-6.5231592073502496</v>
      </c>
      <c r="T24">
        <v>7.8492846862362704</v>
      </c>
      <c r="U24">
        <v>-5.5212732125772801</v>
      </c>
      <c r="V24">
        <v>-35.131954835757497</v>
      </c>
      <c r="W24">
        <v>-13.5288144962456</v>
      </c>
      <c r="X24">
        <v>-12.0809670427073</v>
      </c>
    </row>
    <row r="25" spans="1:24" x14ac:dyDescent="0.25">
      <c r="A25" t="s">
        <v>111</v>
      </c>
      <c r="B25">
        <f xml:space="preserve"> CORREL(B2:B24,E2:E24)</f>
        <v>-5.0761283507561566E-2</v>
      </c>
      <c r="C25">
        <f xml:space="preserve"> CORREL(C2:C24,E2:E24)</f>
        <v>-4.1484193160080687E-2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U28"/>
  <sheetViews>
    <sheetView workbookViewId="0"/>
  </sheetViews>
  <sheetFormatPr defaultColWidth="8.85546875" defaultRowHeight="15" x14ac:dyDescent="0.25"/>
  <sheetData>
    <row r="1" spans="1:21" x14ac:dyDescent="0.25">
      <c r="A1" t="s">
        <v>170</v>
      </c>
      <c r="E1" s="4"/>
      <c r="F1" t="s">
        <v>1</v>
      </c>
      <c r="G1" t="s">
        <v>114</v>
      </c>
      <c r="H1" t="s">
        <v>115</v>
      </c>
      <c r="I1" t="s">
        <v>116</v>
      </c>
      <c r="K1" t="s">
        <v>114</v>
      </c>
      <c r="L1" t="s">
        <v>115</v>
      </c>
      <c r="M1" t="s">
        <v>116</v>
      </c>
      <c r="O1" t="s">
        <v>114</v>
      </c>
      <c r="P1" t="s">
        <v>115</v>
      </c>
      <c r="Q1" t="s">
        <v>116</v>
      </c>
      <c r="S1" t="s">
        <v>114</v>
      </c>
      <c r="T1" t="s">
        <v>115</v>
      </c>
      <c r="U1" t="s">
        <v>116</v>
      </c>
    </row>
    <row r="2" spans="1:21" x14ac:dyDescent="0.25">
      <c r="A2" s="4" t="s">
        <v>139</v>
      </c>
      <c r="C2" s="4"/>
      <c r="D2" s="4"/>
      <c r="E2" s="4"/>
      <c r="F2">
        <v>1986</v>
      </c>
      <c r="G2">
        <v>-1.5191992966673418</v>
      </c>
      <c r="H2">
        <v>2.1801529614009953</v>
      </c>
      <c r="I2">
        <v>-3.3863133510462977</v>
      </c>
      <c r="K2">
        <v>-1.5191992966673418</v>
      </c>
      <c r="L2">
        <v>-12.345935684660319</v>
      </c>
      <c r="M2">
        <v>20.488364280805929</v>
      </c>
      <c r="O2">
        <v>20.491560837061147</v>
      </c>
      <c r="P2">
        <v>2.1801529614009953</v>
      </c>
      <c r="Q2">
        <v>20.488364280805929</v>
      </c>
      <c r="S2">
        <v>20.491560837061147</v>
      </c>
      <c r="T2">
        <v>-12.345935684660319</v>
      </c>
      <c r="U2">
        <v>-3.3863133510462977</v>
      </c>
    </row>
    <row r="3" spans="1:21" x14ac:dyDescent="0.25">
      <c r="A3" s="5"/>
      <c r="B3" s="4" t="s">
        <v>171</v>
      </c>
      <c r="C3" s="4" t="s">
        <v>172</v>
      </c>
      <c r="D3" s="4" t="s">
        <v>169</v>
      </c>
      <c r="E3" s="4"/>
      <c r="F3">
        <v>1987</v>
      </c>
      <c r="G3">
        <v>20.491560837061147</v>
      </c>
      <c r="H3">
        <v>-12.345935684660319</v>
      </c>
      <c r="I3">
        <v>20.488364280805929</v>
      </c>
      <c r="K3">
        <v>20.491560837061147</v>
      </c>
      <c r="L3">
        <v>-4.3519225172385863</v>
      </c>
      <c r="M3">
        <v>-5.0043565276595396</v>
      </c>
      <c r="O3">
        <v>-1.039267814895428</v>
      </c>
      <c r="P3">
        <v>-12.345935684660319</v>
      </c>
      <c r="Q3">
        <v>-5.0043565276595396</v>
      </c>
      <c r="S3">
        <v>-1.039267814895428</v>
      </c>
      <c r="T3">
        <v>-4.3519225172385863</v>
      </c>
      <c r="U3">
        <v>20.488364280805929</v>
      </c>
    </row>
    <row r="4" spans="1:21" x14ac:dyDescent="0.25">
      <c r="A4" s="4" t="s">
        <v>171</v>
      </c>
      <c r="B4" s="3">
        <v>1</v>
      </c>
      <c r="C4" s="3"/>
      <c r="D4" s="3"/>
      <c r="E4" s="4"/>
      <c r="F4">
        <v>1988</v>
      </c>
      <c r="G4">
        <v>-1.039267814895428</v>
      </c>
      <c r="H4">
        <v>-4.3519225172385863</v>
      </c>
      <c r="I4">
        <v>-5.0043565276595396</v>
      </c>
      <c r="K4">
        <v>-1.039267814895428</v>
      </c>
      <c r="L4">
        <v>-1.7986837542341374</v>
      </c>
      <c r="M4">
        <v>2.3947605296190404</v>
      </c>
      <c r="O4">
        <v>10.578410820446885</v>
      </c>
      <c r="P4">
        <v>-4.3519225172385863</v>
      </c>
      <c r="Q4">
        <v>2.3947605296190404</v>
      </c>
      <c r="S4">
        <v>10.578410820446885</v>
      </c>
      <c r="T4">
        <v>-1.7986837542341374</v>
      </c>
      <c r="U4">
        <v>-5.0043565276595396</v>
      </c>
    </row>
    <row r="5" spans="1:21" x14ac:dyDescent="0.25">
      <c r="A5" s="4" t="s">
        <v>172</v>
      </c>
      <c r="B5" s="3">
        <v>2.1956748969334052E-2</v>
      </c>
      <c r="C5" s="3">
        <v>1</v>
      </c>
      <c r="D5" s="3"/>
      <c r="E5" s="4"/>
      <c r="F5">
        <v>1989</v>
      </c>
      <c r="G5">
        <v>10.578410820446885</v>
      </c>
      <c r="H5">
        <v>-1.7986837542341374</v>
      </c>
      <c r="I5">
        <v>2.3947605296190404</v>
      </c>
      <c r="K5">
        <v>10.578410820446885</v>
      </c>
      <c r="L5">
        <v>-9.0095730180648772</v>
      </c>
      <c r="M5">
        <v>-13.256116833163883</v>
      </c>
      <c r="O5">
        <v>0.59408067278063015</v>
      </c>
      <c r="P5">
        <v>-1.7986837542341374</v>
      </c>
      <c r="Q5">
        <v>-13.256116833163883</v>
      </c>
      <c r="S5">
        <v>0.59408067278063015</v>
      </c>
      <c r="T5">
        <v>-9.0095730180648772</v>
      </c>
      <c r="U5">
        <v>2.3947605296190404</v>
      </c>
    </row>
    <row r="6" spans="1:21" x14ac:dyDescent="0.25">
      <c r="A6" s="4" t="s">
        <v>169</v>
      </c>
      <c r="B6" s="3">
        <v>0.51192471646592363</v>
      </c>
      <c r="C6" s="3">
        <v>1.4384860407171652E-2</v>
      </c>
      <c r="D6" s="3">
        <v>1</v>
      </c>
      <c r="E6" s="4"/>
      <c r="F6">
        <v>1990</v>
      </c>
      <c r="G6">
        <v>0.59408067278063015</v>
      </c>
      <c r="H6">
        <v>-9.0095730180648772</v>
      </c>
      <c r="I6">
        <v>-13.256116833163883</v>
      </c>
      <c r="K6">
        <v>0.59408067278063015</v>
      </c>
      <c r="L6">
        <v>-5.6984457154382122</v>
      </c>
      <c r="M6">
        <v>-7.6894694742278773</v>
      </c>
      <c r="O6">
        <v>-18.800737087947809</v>
      </c>
      <c r="P6">
        <v>-9.0095730180648772</v>
      </c>
      <c r="Q6">
        <v>-7.6894694742278773</v>
      </c>
      <c r="S6">
        <v>-18.800737087947809</v>
      </c>
      <c r="T6">
        <v>-5.6984457154382122</v>
      </c>
      <c r="U6">
        <v>-13.256116833163883</v>
      </c>
    </row>
    <row r="7" spans="1:21" x14ac:dyDescent="0.25">
      <c r="A7" s="4"/>
      <c r="B7" s="4"/>
      <c r="C7" s="4"/>
      <c r="D7" s="4"/>
      <c r="E7" s="4"/>
      <c r="F7">
        <v>1991</v>
      </c>
      <c r="G7">
        <v>-18.800737087947809</v>
      </c>
      <c r="H7">
        <v>-5.6984457154382122</v>
      </c>
      <c r="I7">
        <v>-7.6894694742278773</v>
      </c>
      <c r="K7">
        <v>-18.800737087947809</v>
      </c>
      <c r="L7">
        <v>-15.304200953941967</v>
      </c>
      <c r="M7">
        <v>1.0543278285656239</v>
      </c>
      <c r="O7">
        <v>-4.6772609794812867</v>
      </c>
      <c r="P7">
        <v>-5.6984457154382122</v>
      </c>
      <c r="Q7">
        <v>1.0543278285656239</v>
      </c>
      <c r="S7">
        <v>-4.6772609794812867</v>
      </c>
      <c r="T7">
        <v>-15.304200953941967</v>
      </c>
      <c r="U7">
        <v>-7.6894694742278773</v>
      </c>
    </row>
    <row r="8" spans="1:21" x14ac:dyDescent="0.25">
      <c r="A8" s="4" t="s">
        <v>138</v>
      </c>
      <c r="C8" s="4"/>
      <c r="D8" s="4"/>
      <c r="E8" s="4"/>
      <c r="F8">
        <v>1992</v>
      </c>
      <c r="G8">
        <v>-4.6772609794812867</v>
      </c>
      <c r="H8">
        <v>-15.304200953941967</v>
      </c>
      <c r="I8">
        <v>1.0543278285656239</v>
      </c>
      <c r="K8">
        <v>-4.6772609794812867</v>
      </c>
      <c r="L8">
        <v>-2.0274011681996882</v>
      </c>
      <c r="M8">
        <v>-6.1756576332320083</v>
      </c>
      <c r="O8">
        <v>8.5484249832234802</v>
      </c>
      <c r="P8">
        <v>-15.304200953941967</v>
      </c>
      <c r="Q8">
        <v>-6.1756576332320083</v>
      </c>
      <c r="S8">
        <v>8.5484249832234802</v>
      </c>
      <c r="T8">
        <v>-2.0274011681996882</v>
      </c>
      <c r="U8">
        <v>1.0543278285656239</v>
      </c>
    </row>
    <row r="9" spans="1:21" x14ac:dyDescent="0.25">
      <c r="A9" s="5"/>
      <c r="B9" s="4" t="s">
        <v>171</v>
      </c>
      <c r="C9" s="4" t="s">
        <v>172</v>
      </c>
      <c r="D9" s="4" t="s">
        <v>169</v>
      </c>
      <c r="E9" s="4"/>
      <c r="F9">
        <v>1993</v>
      </c>
      <c r="G9">
        <v>8.5484249832234802</v>
      </c>
      <c r="H9">
        <v>-2.0274011681996882</v>
      </c>
      <c r="I9">
        <v>-6.1756576332320083</v>
      </c>
      <c r="K9">
        <v>8.5484249832234802</v>
      </c>
      <c r="L9">
        <v>4.0940239241303935</v>
      </c>
      <c r="M9">
        <v>-0.40369315733239319</v>
      </c>
      <c r="O9">
        <v>5.0207729169625503</v>
      </c>
      <c r="P9">
        <v>-2.0274011681996882</v>
      </c>
      <c r="Q9">
        <v>-0.40369315733239319</v>
      </c>
      <c r="S9">
        <v>5.0207729169625503</v>
      </c>
      <c r="T9">
        <v>4.0940239241303935</v>
      </c>
      <c r="U9">
        <v>-6.1756576332320083</v>
      </c>
    </row>
    <row r="10" spans="1:21" x14ac:dyDescent="0.25">
      <c r="A10" s="4" t="s">
        <v>171</v>
      </c>
      <c r="B10" s="3">
        <v>1</v>
      </c>
      <c r="C10" s="3"/>
      <c r="D10" s="3"/>
      <c r="E10" s="4"/>
      <c r="F10">
        <v>1994</v>
      </c>
      <c r="G10">
        <v>5.0207729169625503</v>
      </c>
      <c r="H10">
        <v>4.0940239241303935</v>
      </c>
      <c r="I10">
        <v>-0.40369315733239319</v>
      </c>
      <c r="K10">
        <v>5.0207729169625503</v>
      </c>
      <c r="L10">
        <v>-2.6547763336059078</v>
      </c>
      <c r="M10">
        <v>3.9541008678801628</v>
      </c>
      <c r="O10">
        <v>0.92415429308419972</v>
      </c>
      <c r="P10">
        <v>4.0940239241303935</v>
      </c>
      <c r="Q10">
        <v>3.9541008678801628</v>
      </c>
      <c r="S10">
        <v>0.92415429308419972</v>
      </c>
      <c r="T10">
        <v>-2.6547763336059078</v>
      </c>
      <c r="U10">
        <v>-0.40369315733239319</v>
      </c>
    </row>
    <row r="11" spans="1:21" x14ac:dyDescent="0.25">
      <c r="A11" s="4" t="s">
        <v>172</v>
      </c>
      <c r="B11" s="3">
        <v>0.39212128440830463</v>
      </c>
      <c r="C11" s="3">
        <v>1</v>
      </c>
      <c r="D11" s="3"/>
      <c r="E11" s="4"/>
      <c r="F11">
        <v>1995</v>
      </c>
      <c r="G11">
        <v>0.92415429308419972</v>
      </c>
      <c r="H11">
        <v>-2.6547763336059078</v>
      </c>
      <c r="I11">
        <v>3.9541008678801628</v>
      </c>
      <c r="K11">
        <v>0.92415429308419972</v>
      </c>
      <c r="L11">
        <v>-10.281303761195501</v>
      </c>
      <c r="M11">
        <v>0.74431028182912429</v>
      </c>
      <c r="O11">
        <v>-0.13898784708553555</v>
      </c>
      <c r="P11">
        <v>-2.6547763336059078</v>
      </c>
      <c r="Q11">
        <v>0.74431028182912429</v>
      </c>
      <c r="S11">
        <v>-0.13898784708553555</v>
      </c>
      <c r="T11">
        <v>-10.281303761195501</v>
      </c>
      <c r="U11">
        <v>3.9541008678801628</v>
      </c>
    </row>
    <row r="12" spans="1:21" x14ac:dyDescent="0.25">
      <c r="A12" s="4" t="s">
        <v>169</v>
      </c>
      <c r="B12" s="3">
        <v>-5.6720357873163769E-2</v>
      </c>
      <c r="C12" s="3">
        <v>2.0353954960169843E-2</v>
      </c>
      <c r="D12" s="3">
        <v>1</v>
      </c>
      <c r="E12" s="4"/>
      <c r="F12">
        <v>1996</v>
      </c>
      <c r="G12">
        <v>-0.13898784708553555</v>
      </c>
      <c r="H12">
        <v>-10.281303761195501</v>
      </c>
      <c r="I12">
        <v>0.74431028182912429</v>
      </c>
      <c r="K12">
        <v>-0.13898784708553555</v>
      </c>
      <c r="L12">
        <v>-5.8025355019338898</v>
      </c>
      <c r="M12">
        <v>-15.060232197725551</v>
      </c>
      <c r="O12">
        <v>10.155086523887245</v>
      </c>
      <c r="P12">
        <v>-10.281303761195501</v>
      </c>
      <c r="Q12">
        <v>-15.060232197725551</v>
      </c>
      <c r="S12">
        <v>10.155086523887245</v>
      </c>
      <c r="T12">
        <v>-5.8025355019338898</v>
      </c>
      <c r="U12">
        <v>0.74431028182912429</v>
      </c>
    </row>
    <row r="13" spans="1:21" x14ac:dyDescent="0.25">
      <c r="A13" s="4"/>
      <c r="B13" s="4"/>
      <c r="C13" s="4"/>
      <c r="D13" s="4"/>
      <c r="E13" s="4"/>
      <c r="F13">
        <v>1997</v>
      </c>
      <c r="G13">
        <v>10.155086523887245</v>
      </c>
      <c r="H13">
        <v>-5.8025355019338898</v>
      </c>
      <c r="I13">
        <v>-15.060232197725551</v>
      </c>
      <c r="K13">
        <v>10.155086523887245</v>
      </c>
      <c r="L13">
        <v>2.4742364815390299</v>
      </c>
      <c r="M13">
        <v>-7.0598010572069017</v>
      </c>
      <c r="O13">
        <v>5.8760090991731264</v>
      </c>
      <c r="P13">
        <v>-5.8025355019338898</v>
      </c>
      <c r="Q13">
        <v>-7.0598010572069017</v>
      </c>
      <c r="S13">
        <v>5.8760090991731264</v>
      </c>
      <c r="T13">
        <v>2.4742364815390299</v>
      </c>
      <c r="U13">
        <v>-15.060232197725551</v>
      </c>
    </row>
    <row r="14" spans="1:21" x14ac:dyDescent="0.25">
      <c r="A14" s="4" t="s">
        <v>142</v>
      </c>
      <c r="C14" s="4"/>
      <c r="D14" s="4"/>
      <c r="E14" s="4"/>
      <c r="F14">
        <v>1998</v>
      </c>
      <c r="G14">
        <v>5.8760090991731264</v>
      </c>
      <c r="H14">
        <v>2.4742364815390299</v>
      </c>
      <c r="I14">
        <v>-7.0598010572069017</v>
      </c>
      <c r="K14">
        <v>5.8760090991731264</v>
      </c>
      <c r="L14">
        <v>0.58210070188487451</v>
      </c>
      <c r="M14">
        <v>3.3311592730948871</v>
      </c>
      <c r="O14">
        <v>3.5174511564784896</v>
      </c>
      <c r="P14">
        <v>2.4742364815390299</v>
      </c>
      <c r="Q14">
        <v>3.3311592730948871</v>
      </c>
      <c r="S14">
        <v>3.5174511564784896</v>
      </c>
      <c r="T14">
        <v>0.58210070188487451</v>
      </c>
      <c r="U14">
        <v>-7.0598010572069017</v>
      </c>
    </row>
    <row r="15" spans="1:21" x14ac:dyDescent="0.25">
      <c r="A15" s="5"/>
      <c r="B15" s="4" t="s">
        <v>171</v>
      </c>
      <c r="C15" s="4" t="s">
        <v>172</v>
      </c>
      <c r="D15" s="4" t="s">
        <v>169</v>
      </c>
      <c r="E15" s="4"/>
      <c r="F15">
        <v>1999</v>
      </c>
      <c r="G15">
        <v>3.5174511564784896</v>
      </c>
      <c r="H15">
        <v>0.58210070188487451</v>
      </c>
      <c r="I15">
        <v>3.3311592730948871</v>
      </c>
      <c r="K15">
        <v>3.5174511564784896</v>
      </c>
      <c r="L15">
        <v>-5.3827348448114014</v>
      </c>
      <c r="M15">
        <v>-7.9946628310016576</v>
      </c>
      <c r="O15">
        <v>0.75645537148272857</v>
      </c>
      <c r="P15">
        <v>0.58210070188487451</v>
      </c>
      <c r="Q15">
        <v>-7.9946628310016576</v>
      </c>
      <c r="S15">
        <v>0.75645537148272857</v>
      </c>
      <c r="T15">
        <v>-5.3827348448114014</v>
      </c>
      <c r="U15">
        <v>3.3311592730948871</v>
      </c>
    </row>
    <row r="16" spans="1:21" x14ac:dyDescent="0.25">
      <c r="A16" s="4" t="s">
        <v>171</v>
      </c>
      <c r="B16" s="3">
        <v>1</v>
      </c>
      <c r="C16" s="3"/>
      <c r="D16" s="3"/>
      <c r="E16" s="4"/>
      <c r="F16">
        <v>2000</v>
      </c>
      <c r="G16">
        <v>0.75645537148272857</v>
      </c>
      <c r="H16">
        <v>-5.3827348448114014</v>
      </c>
      <c r="I16">
        <v>-7.9946628310016576</v>
      </c>
      <c r="K16">
        <v>0.75645537148272857</v>
      </c>
      <c r="L16">
        <v>-4.7893199039268435</v>
      </c>
      <c r="M16">
        <v>0.87321854994006787</v>
      </c>
      <c r="O16">
        <v>0.56684246095745394</v>
      </c>
      <c r="P16">
        <v>-5.3827348448114014</v>
      </c>
      <c r="Q16">
        <v>0.87321854994006787</v>
      </c>
      <c r="S16">
        <v>0.56684246095745394</v>
      </c>
      <c r="T16">
        <v>-4.7893199039268435</v>
      </c>
      <c r="U16">
        <v>-7.9946628310016576</v>
      </c>
    </row>
    <row r="17" spans="1:21" x14ac:dyDescent="0.25">
      <c r="A17" s="4" t="s">
        <v>172</v>
      </c>
      <c r="B17" s="3">
        <v>-1.2386523012153402E-2</v>
      </c>
      <c r="C17" s="3">
        <v>1</v>
      </c>
      <c r="D17" s="3"/>
      <c r="E17" s="4"/>
      <c r="F17">
        <v>2001</v>
      </c>
      <c r="G17">
        <v>0.56684246095745394</v>
      </c>
      <c r="H17">
        <v>-4.7893199039268435</v>
      </c>
      <c r="I17">
        <v>0.87321854994006787</v>
      </c>
      <c r="K17">
        <v>0.56684246095745394</v>
      </c>
      <c r="L17">
        <v>-4.8958223278851163</v>
      </c>
      <c r="M17">
        <v>-0.55735336038323868</v>
      </c>
      <c r="O17">
        <v>-0.99973059610193105</v>
      </c>
      <c r="P17">
        <v>-4.7893199039268435</v>
      </c>
      <c r="Q17">
        <v>-0.55735336038323868</v>
      </c>
      <c r="S17">
        <v>-0.99973059610193105</v>
      </c>
      <c r="T17">
        <v>-4.8958223278851163</v>
      </c>
      <c r="U17">
        <v>0.87321854994006787</v>
      </c>
    </row>
    <row r="18" spans="1:21" x14ac:dyDescent="0.25">
      <c r="A18" s="4" t="s">
        <v>169</v>
      </c>
      <c r="B18" s="3">
        <v>0.51139467715641451</v>
      </c>
      <c r="C18" s="3">
        <v>0.25668557132315073</v>
      </c>
      <c r="D18" s="3">
        <v>1</v>
      </c>
      <c r="E18" s="4"/>
      <c r="F18">
        <v>2002</v>
      </c>
      <c r="G18">
        <v>-0.99973059610193105</v>
      </c>
      <c r="H18">
        <v>-4.8958223278851163</v>
      </c>
      <c r="I18">
        <v>-0.55735336038323868</v>
      </c>
      <c r="K18">
        <v>-0.99973059610193105</v>
      </c>
      <c r="L18">
        <v>3.2912315748644638</v>
      </c>
      <c r="M18">
        <v>2.3997870475006766</v>
      </c>
      <c r="O18">
        <v>3.8980284656456248</v>
      </c>
      <c r="P18">
        <v>-4.8958223278851163</v>
      </c>
      <c r="Q18">
        <v>2.3997870475006766</v>
      </c>
      <c r="S18">
        <v>3.8980284656456248</v>
      </c>
      <c r="T18">
        <v>3.2912315748644638</v>
      </c>
      <c r="U18">
        <v>-0.55735336038323868</v>
      </c>
    </row>
    <row r="19" spans="1:21" x14ac:dyDescent="0.25">
      <c r="A19" s="4"/>
      <c r="B19" s="4"/>
      <c r="C19" s="4"/>
      <c r="D19" s="4"/>
      <c r="E19" s="4"/>
      <c r="F19">
        <v>2003</v>
      </c>
      <c r="G19">
        <v>3.8980284656456248</v>
      </c>
      <c r="H19">
        <v>3.2912315748644638</v>
      </c>
      <c r="I19">
        <v>2.3997870475006766</v>
      </c>
      <c r="K19">
        <v>3.8980284656456248</v>
      </c>
      <c r="L19">
        <v>0.89666973460299026</v>
      </c>
      <c r="M19">
        <v>6.7616855149191872</v>
      </c>
      <c r="O19">
        <v>6.9428422562660215</v>
      </c>
      <c r="P19">
        <v>3.2912315748644638</v>
      </c>
      <c r="Q19">
        <v>6.7616855149191872</v>
      </c>
      <c r="S19">
        <v>6.9428422562660215</v>
      </c>
      <c r="T19">
        <v>0.89666973460299026</v>
      </c>
      <c r="U19">
        <v>2.3997870475006766</v>
      </c>
    </row>
    <row r="20" spans="1:21" x14ac:dyDescent="0.25">
      <c r="A20" s="4" t="s">
        <v>141</v>
      </c>
      <c r="B20" s="4"/>
      <c r="C20" s="4"/>
      <c r="D20" s="4"/>
      <c r="E20" s="4"/>
      <c r="F20">
        <v>2004</v>
      </c>
      <c r="G20">
        <v>6.9428422562660215</v>
      </c>
      <c r="H20">
        <v>0.89666973460299026</v>
      </c>
      <c r="I20">
        <v>6.7616855149191872</v>
      </c>
      <c r="K20">
        <v>6.9428422562660215</v>
      </c>
      <c r="L20">
        <v>6.2081698429138052</v>
      </c>
      <c r="M20">
        <v>3.1903507680380834</v>
      </c>
      <c r="O20">
        <v>4.0741025559070109E-4</v>
      </c>
      <c r="P20">
        <v>0.89666973460299026</v>
      </c>
      <c r="Q20">
        <v>3.1903507680380834</v>
      </c>
      <c r="S20">
        <v>4.0741025559070109E-4</v>
      </c>
      <c r="T20">
        <v>6.2081698429138052</v>
      </c>
      <c r="U20">
        <v>6.7616855149191872</v>
      </c>
    </row>
    <row r="21" spans="1:21" x14ac:dyDescent="0.25">
      <c r="A21" s="5"/>
      <c r="B21" s="4" t="s">
        <v>171</v>
      </c>
      <c r="C21" s="4" t="s">
        <v>172</v>
      </c>
      <c r="D21" s="4" t="s">
        <v>169</v>
      </c>
      <c r="E21" s="4"/>
      <c r="F21">
        <v>2005</v>
      </c>
      <c r="G21">
        <v>4.0741025559070109E-4</v>
      </c>
      <c r="H21">
        <v>6.2081698429138052</v>
      </c>
      <c r="I21">
        <v>3.1903507680380834</v>
      </c>
      <c r="K21">
        <v>4.0741025559070109E-4</v>
      </c>
      <c r="L21">
        <v>-3.5188354352003994</v>
      </c>
      <c r="M21">
        <v>-12.440736901952762</v>
      </c>
      <c r="O21">
        <v>-5.379552819864017</v>
      </c>
      <c r="P21">
        <v>6.2081698429138052</v>
      </c>
      <c r="Q21">
        <v>-12.440736901952762</v>
      </c>
      <c r="S21">
        <v>-5.379552819864017</v>
      </c>
      <c r="T21">
        <v>-3.5188354352003994</v>
      </c>
      <c r="U21">
        <v>3.1903507680380834</v>
      </c>
    </row>
    <row r="22" spans="1:21" x14ac:dyDescent="0.25">
      <c r="A22" s="4" t="s">
        <v>171</v>
      </c>
      <c r="B22" s="3">
        <v>1</v>
      </c>
      <c r="C22" s="3"/>
      <c r="D22" s="3"/>
      <c r="E22" s="4"/>
      <c r="F22">
        <v>2006</v>
      </c>
      <c r="G22">
        <v>-5.379552819864017</v>
      </c>
      <c r="H22">
        <v>-3.5188354352003994</v>
      </c>
      <c r="I22">
        <v>-12.440736901952762</v>
      </c>
      <c r="K22">
        <v>-5.379552819864017</v>
      </c>
      <c r="L22">
        <v>-1.8453874569017805</v>
      </c>
      <c r="M22">
        <v>-0.70324293922706804</v>
      </c>
      <c r="O22">
        <v>1.2602285163976437</v>
      </c>
      <c r="P22">
        <v>-3.5188354352003994</v>
      </c>
      <c r="Q22">
        <v>-0.70324293922706804</v>
      </c>
      <c r="S22">
        <v>1.2602285163976437</v>
      </c>
      <c r="T22">
        <v>-1.8453874569017805</v>
      </c>
      <c r="U22">
        <v>-12.440736901952762</v>
      </c>
    </row>
    <row r="23" spans="1:21" x14ac:dyDescent="0.25">
      <c r="A23" s="4" t="s">
        <v>172</v>
      </c>
      <c r="B23" s="3">
        <v>3.7553447919285027E-2</v>
      </c>
      <c r="C23" s="3">
        <v>1</v>
      </c>
      <c r="D23" s="3"/>
      <c r="E23" s="4"/>
      <c r="F23">
        <v>2007</v>
      </c>
      <c r="G23">
        <v>1.2602285163976437</v>
      </c>
      <c r="H23">
        <v>-1.8453874569017805</v>
      </c>
      <c r="I23">
        <v>-0.70324293922706804</v>
      </c>
      <c r="K23">
        <v>1.2602285163976437</v>
      </c>
      <c r="L23">
        <v>-3.6062847744571975</v>
      </c>
      <c r="M23">
        <v>4.7834773001442219</v>
      </c>
      <c r="O23">
        <v>4.0584550321635238</v>
      </c>
      <c r="P23">
        <v>-1.8453874569017805</v>
      </c>
      <c r="Q23">
        <v>4.7834773001442219</v>
      </c>
      <c r="S23">
        <v>4.0584550321635238</v>
      </c>
      <c r="T23">
        <v>-3.6062847744571975</v>
      </c>
      <c r="U23">
        <v>-0.70324293922706804</v>
      </c>
    </row>
    <row r="24" spans="1:21" x14ac:dyDescent="0.25">
      <c r="A24" s="4" t="s">
        <v>169</v>
      </c>
      <c r="B24" s="3">
        <v>0.1021267339430547</v>
      </c>
      <c r="C24" s="3">
        <v>2.5502970903754533E-2</v>
      </c>
      <c r="D24" s="3">
        <v>1</v>
      </c>
      <c r="E24" s="4"/>
      <c r="F24">
        <v>2008</v>
      </c>
      <c r="G24">
        <v>4.0584550321635238</v>
      </c>
      <c r="H24">
        <v>-3.6062847744571975</v>
      </c>
      <c r="I24">
        <v>4.7834773001442219</v>
      </c>
      <c r="K24">
        <v>4.0584550321635238</v>
      </c>
      <c r="L24">
        <v>3.220713486599506</v>
      </c>
      <c r="M24">
        <v>-3.2597838066132159</v>
      </c>
      <c r="O24">
        <v>-1.2328118468945233</v>
      </c>
      <c r="P24">
        <v>-3.6062847744571975</v>
      </c>
      <c r="Q24">
        <v>-3.2597838066132159</v>
      </c>
      <c r="S24">
        <v>-1.2328118468945233</v>
      </c>
      <c r="T24">
        <v>3.220713486599506</v>
      </c>
      <c r="U24">
        <v>4.7834773001442219</v>
      </c>
    </row>
    <row r="25" spans="1:21" x14ac:dyDescent="0.25">
      <c r="A25" s="4"/>
      <c r="B25" s="4"/>
      <c r="C25" s="4"/>
      <c r="D25" s="4"/>
      <c r="F25">
        <v>2009</v>
      </c>
      <c r="G25">
        <v>-1.2328118468945233</v>
      </c>
      <c r="H25">
        <v>3.220713486599506</v>
      </c>
      <c r="I25">
        <v>-3.2597838066132159</v>
      </c>
      <c r="K25">
        <v>-1.2328118468945233</v>
      </c>
      <c r="L25">
        <v>4.8440897237101872</v>
      </c>
      <c r="M25">
        <v>-1.5097941239754757</v>
      </c>
      <c r="O25">
        <v>-2.78672775485119</v>
      </c>
      <c r="P25">
        <v>3.220713486599506</v>
      </c>
      <c r="Q25">
        <v>-1.5097941239754757</v>
      </c>
      <c r="S25">
        <v>-2.78672775485119</v>
      </c>
      <c r="T25">
        <v>4.8440897237101872</v>
      </c>
      <c r="U25">
        <v>-3.2597838066132159</v>
      </c>
    </row>
    <row r="26" spans="1:21" x14ac:dyDescent="0.25">
      <c r="F26">
        <v>2010</v>
      </c>
      <c r="G26">
        <v>-2.78672775485119</v>
      </c>
      <c r="H26">
        <v>4.8440897237101872</v>
      </c>
      <c r="I26">
        <v>-1.5097941239754757</v>
      </c>
      <c r="K26">
        <v>-2.78672775485119</v>
      </c>
      <c r="L26">
        <v>-4.8842840428624266</v>
      </c>
      <c r="M26">
        <v>-12.996973815501454</v>
      </c>
      <c r="O26">
        <v>-6.6273671026819025</v>
      </c>
      <c r="P26">
        <v>4.8440897237101872</v>
      </c>
      <c r="Q26">
        <v>-12.996973815501454</v>
      </c>
      <c r="S26">
        <v>-6.6273671026819025</v>
      </c>
      <c r="T26">
        <v>-4.8842840428624266</v>
      </c>
      <c r="U26">
        <v>-1.5097941239754757</v>
      </c>
    </row>
    <row r="27" spans="1:21" x14ac:dyDescent="0.25">
      <c r="F27">
        <v>2011</v>
      </c>
      <c r="G27">
        <v>-6.6273671026819025</v>
      </c>
      <c r="H27">
        <v>-4.8842840428624266</v>
      </c>
      <c r="I27">
        <v>-12.996973815501454</v>
      </c>
      <c r="K27">
        <v>-6.6273671026819025</v>
      </c>
      <c r="L27">
        <v>-5.2019882487228948</v>
      </c>
      <c r="M27">
        <v>-12.792518198729164</v>
      </c>
      <c r="O27">
        <v>-5.4250569460893292</v>
      </c>
      <c r="P27">
        <v>-4.8842840428624266</v>
      </c>
      <c r="Q27">
        <v>-12.792518198729164</v>
      </c>
      <c r="S27">
        <v>-5.4250569460893292</v>
      </c>
      <c r="T27">
        <v>-5.2019882487228948</v>
      </c>
      <c r="U27">
        <v>-12.996973815501454</v>
      </c>
    </row>
    <row r="28" spans="1:21" x14ac:dyDescent="0.25">
      <c r="F28">
        <v>2012</v>
      </c>
      <c r="G28">
        <v>-5.4250569460893292</v>
      </c>
      <c r="H28">
        <v>-5.2019882487228948</v>
      </c>
      <c r="I28">
        <v>-12.792518198729164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CP29"/>
  <sheetViews>
    <sheetView workbookViewId="0">
      <selection activeCell="E2" sqref="E2"/>
    </sheetView>
  </sheetViews>
  <sheetFormatPr defaultColWidth="8.85546875" defaultRowHeight="15" x14ac:dyDescent="0.25"/>
  <sheetData>
    <row r="1" spans="1:94" x14ac:dyDescent="0.25">
      <c r="A1" t="s">
        <v>1</v>
      </c>
      <c r="B1" t="s">
        <v>117</v>
      </c>
      <c r="C1" t="s">
        <v>118</v>
      </c>
      <c r="E1" t="s">
        <v>114</v>
      </c>
      <c r="F1" t="s">
        <v>97</v>
      </c>
      <c r="G1" t="s">
        <v>3</v>
      </c>
      <c r="H1" t="s">
        <v>4</v>
      </c>
      <c r="I1" t="s">
        <v>5</v>
      </c>
      <c r="J1" t="s">
        <v>98</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99</v>
      </c>
      <c r="BT1" t="s">
        <v>100</v>
      </c>
      <c r="BU1" t="s">
        <v>66</v>
      </c>
      <c r="BV1" t="s">
        <v>67</v>
      </c>
      <c r="BW1" t="s">
        <v>68</v>
      </c>
      <c r="BX1" t="s">
        <v>69</v>
      </c>
      <c r="BY1" t="s">
        <v>70</v>
      </c>
      <c r="BZ1" t="s">
        <v>71</v>
      </c>
      <c r="CA1" t="s">
        <v>72</v>
      </c>
      <c r="CB1" t="s">
        <v>73</v>
      </c>
      <c r="CC1" t="s">
        <v>74</v>
      </c>
      <c r="CD1" t="s">
        <v>75</v>
      </c>
      <c r="CE1" t="s">
        <v>76</v>
      </c>
      <c r="CF1" t="s">
        <v>77</v>
      </c>
      <c r="CG1" t="s">
        <v>78</v>
      </c>
      <c r="CH1" t="s">
        <v>79</v>
      </c>
      <c r="CI1" t="s">
        <v>80</v>
      </c>
      <c r="CJ1" t="s">
        <v>81</v>
      </c>
      <c r="CK1" t="s">
        <v>82</v>
      </c>
      <c r="CL1" t="s">
        <v>83</v>
      </c>
      <c r="CM1" t="s">
        <v>84</v>
      </c>
      <c r="CN1" t="s">
        <v>85</v>
      </c>
      <c r="CO1" t="s">
        <v>86</v>
      </c>
      <c r="CP1" t="s">
        <v>87</v>
      </c>
    </row>
    <row r="2" spans="1:94" x14ac:dyDescent="0.25">
      <c r="A2">
        <v>1986</v>
      </c>
      <c r="B2">
        <v>0.81419230769230799</v>
      </c>
      <c r="C2">
        <v>0.83</v>
      </c>
      <c r="E2">
        <f>AVERAGE(F2:CP2)</f>
        <v>-1.5191992966673418</v>
      </c>
      <c r="F2" t="s">
        <v>0</v>
      </c>
      <c r="G2">
        <v>1.42690970764072</v>
      </c>
      <c r="H2">
        <v>16.959424691612298</v>
      </c>
      <c r="I2" t="s">
        <v>0</v>
      </c>
      <c r="J2" t="s">
        <v>0</v>
      </c>
      <c r="K2">
        <v>-8.44066922924765</v>
      </c>
      <c r="L2" t="s">
        <v>0</v>
      </c>
      <c r="M2">
        <v>14.338912956276401</v>
      </c>
      <c r="N2" t="s">
        <v>0</v>
      </c>
      <c r="O2">
        <v>8.3867325855375796</v>
      </c>
      <c r="P2" t="s">
        <v>0</v>
      </c>
      <c r="Q2" t="s">
        <v>0</v>
      </c>
      <c r="R2" t="s">
        <v>0</v>
      </c>
      <c r="S2" t="s">
        <v>0</v>
      </c>
      <c r="T2" t="s">
        <v>0</v>
      </c>
      <c r="U2" t="s">
        <v>0</v>
      </c>
      <c r="V2" t="s">
        <v>0</v>
      </c>
      <c r="W2">
        <v>-10.4433431919218</v>
      </c>
      <c r="X2" t="s">
        <v>0</v>
      </c>
      <c r="Y2" t="s">
        <v>0</v>
      </c>
      <c r="Z2" t="s">
        <v>0</v>
      </c>
      <c r="AA2" t="s">
        <v>0</v>
      </c>
      <c r="AB2">
        <v>-28.035680160298899</v>
      </c>
      <c r="AC2">
        <v>-11.2995316739906</v>
      </c>
      <c r="AD2" t="s">
        <v>0</v>
      </c>
      <c r="AE2" t="s">
        <v>0</v>
      </c>
      <c r="AF2">
        <v>6.2339101894819899</v>
      </c>
      <c r="AG2" t="s">
        <v>0</v>
      </c>
      <c r="AH2" t="s">
        <v>0</v>
      </c>
      <c r="AI2" t="s">
        <v>0</v>
      </c>
      <c r="AJ2" t="s">
        <v>0</v>
      </c>
      <c r="AK2">
        <v>2.8702666712751199</v>
      </c>
      <c r="AL2" t="s">
        <v>0</v>
      </c>
      <c r="AM2">
        <v>9.5625377539768106</v>
      </c>
      <c r="AN2" t="s">
        <v>0</v>
      </c>
      <c r="AO2">
        <v>-25.1255769758829</v>
      </c>
      <c r="AP2" t="s">
        <v>0</v>
      </c>
      <c r="AQ2" t="s">
        <v>0</v>
      </c>
      <c r="AR2" t="s">
        <v>0</v>
      </c>
      <c r="AS2" t="s">
        <v>0</v>
      </c>
      <c r="AT2" t="s">
        <v>0</v>
      </c>
      <c r="AU2" t="s">
        <v>0</v>
      </c>
      <c r="AV2" t="s">
        <v>0</v>
      </c>
      <c r="AW2" t="s">
        <v>0</v>
      </c>
      <c r="AX2" t="s">
        <v>0</v>
      </c>
      <c r="AY2">
        <v>16.844534380387898</v>
      </c>
      <c r="AZ2" t="s">
        <v>0</v>
      </c>
      <c r="BA2" t="s">
        <v>0</v>
      </c>
      <c r="BB2" t="s">
        <v>0</v>
      </c>
      <c r="BC2" t="s">
        <v>0</v>
      </c>
      <c r="BD2" t="s">
        <v>0</v>
      </c>
      <c r="BE2" t="s">
        <v>0</v>
      </c>
      <c r="BF2">
        <v>-23.324907724721999</v>
      </c>
      <c r="BG2" t="s">
        <v>0</v>
      </c>
      <c r="BH2" t="s">
        <v>0</v>
      </c>
      <c r="BI2">
        <v>-7.2286117644811103</v>
      </c>
      <c r="BJ2" t="s">
        <v>0</v>
      </c>
      <c r="BK2" t="s">
        <v>0</v>
      </c>
      <c r="BL2" t="s">
        <v>0</v>
      </c>
      <c r="BM2" t="s">
        <v>0</v>
      </c>
      <c r="BN2" t="s">
        <v>0</v>
      </c>
      <c r="BO2" t="s">
        <v>0</v>
      </c>
      <c r="BP2" t="s">
        <v>0</v>
      </c>
      <c r="BQ2" t="s">
        <v>0</v>
      </c>
      <c r="BR2" t="s">
        <v>0</v>
      </c>
      <c r="BS2" t="s">
        <v>0</v>
      </c>
      <c r="BT2" t="s">
        <v>0</v>
      </c>
      <c r="BU2" t="s">
        <v>0</v>
      </c>
      <c r="BV2">
        <v>11.086341212483401</v>
      </c>
      <c r="BW2" t="s">
        <v>0</v>
      </c>
      <c r="BX2" t="s">
        <v>0</v>
      </c>
      <c r="BY2">
        <v>5.7601631049186697E-2</v>
      </c>
      <c r="BZ2">
        <v>-14.554607505318501</v>
      </c>
      <c r="CA2">
        <v>-4.1051820620258397</v>
      </c>
      <c r="CB2" t="s">
        <v>0</v>
      </c>
      <c r="CC2">
        <v>9.4339248630431296</v>
      </c>
      <c r="CD2">
        <v>-17.774068629291499</v>
      </c>
      <c r="CE2">
        <v>-9.5799983326474507</v>
      </c>
      <c r="CF2" t="s">
        <v>0</v>
      </c>
      <c r="CG2" t="s">
        <v>0</v>
      </c>
      <c r="CH2" t="s">
        <v>0</v>
      </c>
      <c r="CI2" t="s">
        <v>0</v>
      </c>
      <c r="CJ2" t="s">
        <v>0</v>
      </c>
      <c r="CK2" t="s">
        <v>0</v>
      </c>
      <c r="CL2">
        <v>10.060683399031699</v>
      </c>
      <c r="CM2">
        <v>16.189614088015801</v>
      </c>
      <c r="CN2" t="s">
        <v>0</v>
      </c>
      <c r="CO2" t="s">
        <v>0</v>
      </c>
      <c r="CP2" t="s">
        <v>0</v>
      </c>
    </row>
    <row r="3" spans="1:94" x14ac:dyDescent="0.25">
      <c r="A3">
        <v>1987</v>
      </c>
      <c r="B3">
        <v>1.3298467432950201</v>
      </c>
      <c r="C3">
        <v>1.3</v>
      </c>
      <c r="E3">
        <f t="shared" ref="E3:E28" si="0">AVERAGE(F3:CP3)</f>
        <v>20.491560837061147</v>
      </c>
      <c r="F3" t="s">
        <v>0</v>
      </c>
      <c r="G3">
        <v>42.402278229760498</v>
      </c>
      <c r="H3">
        <v>38.176768042901003</v>
      </c>
      <c r="I3" t="s">
        <v>0</v>
      </c>
      <c r="J3" t="s">
        <v>0</v>
      </c>
      <c r="K3">
        <v>25.462676001575499</v>
      </c>
      <c r="L3" t="s">
        <v>0</v>
      </c>
      <c r="M3">
        <v>15.591325421388101</v>
      </c>
      <c r="N3" t="s">
        <v>0</v>
      </c>
      <c r="O3">
        <v>60.953513751373698</v>
      </c>
      <c r="P3">
        <v>21.248126689228702</v>
      </c>
      <c r="Q3" t="s">
        <v>0</v>
      </c>
      <c r="R3" t="s">
        <v>0</v>
      </c>
      <c r="S3" t="s">
        <v>0</v>
      </c>
      <c r="T3" t="s">
        <v>0</v>
      </c>
      <c r="U3" t="s">
        <v>0</v>
      </c>
      <c r="V3" t="s">
        <v>0</v>
      </c>
      <c r="W3">
        <v>-53.233490932139702</v>
      </c>
      <c r="X3" t="s">
        <v>0</v>
      </c>
      <c r="Y3" t="s">
        <v>0</v>
      </c>
      <c r="Z3" t="s">
        <v>0</v>
      </c>
      <c r="AA3">
        <v>22.778807491767701</v>
      </c>
      <c r="AB3">
        <v>23.206912497346401</v>
      </c>
      <c r="AC3">
        <v>49.536972361375298</v>
      </c>
      <c r="AD3" t="s">
        <v>0</v>
      </c>
      <c r="AE3" t="s">
        <v>0</v>
      </c>
      <c r="AF3">
        <v>42.106808357009797</v>
      </c>
      <c r="AG3" t="s">
        <v>0</v>
      </c>
      <c r="AH3" t="s">
        <v>0</v>
      </c>
      <c r="AI3">
        <v>7.8254882305373501</v>
      </c>
      <c r="AJ3" t="s">
        <v>0</v>
      </c>
      <c r="AK3">
        <v>34.758501490105203</v>
      </c>
      <c r="AL3">
        <v>-37.868411803922399</v>
      </c>
      <c r="AM3">
        <v>41.914583244541198</v>
      </c>
      <c r="AN3" t="s">
        <v>0</v>
      </c>
      <c r="AO3">
        <v>-33.455894542048398</v>
      </c>
      <c r="AP3" t="s">
        <v>0</v>
      </c>
      <c r="AQ3" t="s">
        <v>0</v>
      </c>
      <c r="AR3" t="s">
        <v>0</v>
      </c>
      <c r="AS3" t="s">
        <v>0</v>
      </c>
      <c r="AT3" t="s">
        <v>0</v>
      </c>
      <c r="AU3" t="s">
        <v>0</v>
      </c>
      <c r="AV3" t="s">
        <v>0</v>
      </c>
      <c r="AW3" t="s">
        <v>0</v>
      </c>
      <c r="AX3" t="s">
        <v>0</v>
      </c>
      <c r="AY3">
        <v>-3.7316162918177</v>
      </c>
      <c r="AZ3" t="s">
        <v>0</v>
      </c>
      <c r="BA3" t="s">
        <v>0</v>
      </c>
      <c r="BB3" t="s">
        <v>0</v>
      </c>
      <c r="BC3" t="s">
        <v>0</v>
      </c>
      <c r="BD3" t="s">
        <v>0</v>
      </c>
      <c r="BE3" t="s">
        <v>0</v>
      </c>
      <c r="BF3">
        <v>49.231183841071399</v>
      </c>
      <c r="BG3" t="s">
        <v>0</v>
      </c>
      <c r="BH3" t="s">
        <v>0</v>
      </c>
      <c r="BI3">
        <v>45.266107908504701</v>
      </c>
      <c r="BJ3" t="s">
        <v>0</v>
      </c>
      <c r="BK3" t="s">
        <v>0</v>
      </c>
      <c r="BL3" t="s">
        <v>0</v>
      </c>
      <c r="BM3" t="s">
        <v>0</v>
      </c>
      <c r="BN3" t="s">
        <v>0</v>
      </c>
      <c r="BO3" t="s">
        <v>0</v>
      </c>
      <c r="BP3" t="s">
        <v>0</v>
      </c>
      <c r="BQ3" t="s">
        <v>0</v>
      </c>
      <c r="BR3" t="s">
        <v>0</v>
      </c>
      <c r="BS3" t="s">
        <v>0</v>
      </c>
      <c r="BT3" t="s">
        <v>0</v>
      </c>
      <c r="BU3" t="s">
        <v>0</v>
      </c>
      <c r="BV3">
        <v>9.3620052312396105</v>
      </c>
      <c r="BW3" t="s">
        <v>0</v>
      </c>
      <c r="BX3" t="s">
        <v>0</v>
      </c>
      <c r="BY3">
        <v>-6.9226792995882098</v>
      </c>
      <c r="BZ3">
        <v>9.5244652169150399</v>
      </c>
      <c r="CA3">
        <v>26.5652253850125</v>
      </c>
      <c r="CB3" t="s">
        <v>0</v>
      </c>
      <c r="CC3">
        <v>-9.4347751188774005</v>
      </c>
      <c r="CD3">
        <v>41.869393963833303</v>
      </c>
      <c r="CE3">
        <v>13.949270843379599</v>
      </c>
      <c r="CF3">
        <v>44.7521747634257</v>
      </c>
      <c r="CG3" t="s">
        <v>0</v>
      </c>
      <c r="CH3" t="s">
        <v>0</v>
      </c>
      <c r="CI3" t="s">
        <v>0</v>
      </c>
      <c r="CJ3" t="s">
        <v>0</v>
      </c>
      <c r="CK3" t="s">
        <v>0</v>
      </c>
      <c r="CL3">
        <v>41.0629965278304</v>
      </c>
      <c r="CM3">
        <v>31.3565467730443</v>
      </c>
      <c r="CN3" t="s">
        <v>0</v>
      </c>
      <c r="CO3" t="s">
        <v>0</v>
      </c>
      <c r="CP3" t="s">
        <v>0</v>
      </c>
    </row>
    <row r="4" spans="1:94" x14ac:dyDescent="0.25">
      <c r="A4">
        <v>1988</v>
      </c>
      <c r="B4">
        <v>1.2304214559386999</v>
      </c>
      <c r="C4">
        <v>1.26</v>
      </c>
      <c r="E4">
        <f t="shared" si="0"/>
        <v>-1.039267814895428</v>
      </c>
      <c r="F4" t="s">
        <v>0</v>
      </c>
      <c r="G4">
        <v>22.612298338221901</v>
      </c>
      <c r="H4">
        <v>0.70457740437591099</v>
      </c>
      <c r="I4" t="s">
        <v>0</v>
      </c>
      <c r="J4" t="s">
        <v>0</v>
      </c>
      <c r="K4">
        <v>-8.5855525551207901</v>
      </c>
      <c r="L4" t="s">
        <v>0</v>
      </c>
      <c r="M4">
        <v>-0.32906244540353802</v>
      </c>
      <c r="N4" t="s">
        <v>0</v>
      </c>
      <c r="O4">
        <v>6.96481798749838</v>
      </c>
      <c r="P4">
        <v>8.1630237380790795</v>
      </c>
      <c r="Q4" t="s">
        <v>0</v>
      </c>
      <c r="R4" t="s">
        <v>0</v>
      </c>
      <c r="S4" t="s">
        <v>0</v>
      </c>
      <c r="T4" t="s">
        <v>0</v>
      </c>
      <c r="U4" t="s">
        <v>0</v>
      </c>
      <c r="V4" t="s">
        <v>0</v>
      </c>
      <c r="W4">
        <v>25.833551835956001</v>
      </c>
      <c r="X4" t="s">
        <v>0</v>
      </c>
      <c r="Y4" t="s">
        <v>0</v>
      </c>
      <c r="Z4" t="s">
        <v>0</v>
      </c>
      <c r="AA4">
        <v>-14.6994091763267</v>
      </c>
      <c r="AB4">
        <v>2.4033348140331401</v>
      </c>
      <c r="AC4">
        <v>7.5663639579932997</v>
      </c>
      <c r="AD4" t="s">
        <v>0</v>
      </c>
      <c r="AE4" t="s">
        <v>0</v>
      </c>
      <c r="AF4">
        <v>-14.4987202248169</v>
      </c>
      <c r="AG4" t="s">
        <v>0</v>
      </c>
      <c r="AH4" t="s">
        <v>0</v>
      </c>
      <c r="AI4">
        <v>-9.8625730326514702</v>
      </c>
      <c r="AJ4" t="s">
        <v>0</v>
      </c>
      <c r="AK4">
        <v>24.4444931974813</v>
      </c>
      <c r="AL4">
        <v>19.957185013471801</v>
      </c>
      <c r="AM4">
        <v>-17.9470709499805</v>
      </c>
      <c r="AN4" t="s">
        <v>0</v>
      </c>
      <c r="AO4">
        <v>18.087251037366499</v>
      </c>
      <c r="AP4" t="s">
        <v>0</v>
      </c>
      <c r="AQ4" t="s">
        <v>0</v>
      </c>
      <c r="AR4" t="s">
        <v>0</v>
      </c>
      <c r="AS4" t="s">
        <v>0</v>
      </c>
      <c r="AT4" t="s">
        <v>0</v>
      </c>
      <c r="AU4" t="s">
        <v>0</v>
      </c>
      <c r="AV4" t="s">
        <v>0</v>
      </c>
      <c r="AW4" t="s">
        <v>0</v>
      </c>
      <c r="AX4" t="s">
        <v>0</v>
      </c>
      <c r="AY4">
        <v>-39.390876416139598</v>
      </c>
      <c r="AZ4" t="s">
        <v>0</v>
      </c>
      <c r="BA4" t="s">
        <v>0</v>
      </c>
      <c r="BB4">
        <v>-18.076710198731298</v>
      </c>
      <c r="BC4" t="s">
        <v>0</v>
      </c>
      <c r="BD4">
        <v>-22.1201663409514</v>
      </c>
      <c r="BE4" t="s">
        <v>0</v>
      </c>
      <c r="BF4">
        <v>31.097987801463599</v>
      </c>
      <c r="BG4">
        <v>26.7771976261491</v>
      </c>
      <c r="BH4" t="s">
        <v>0</v>
      </c>
      <c r="BI4">
        <v>-25.135002102119302</v>
      </c>
      <c r="BJ4" t="s">
        <v>0</v>
      </c>
      <c r="BK4" t="s">
        <v>0</v>
      </c>
      <c r="BL4" t="s">
        <v>0</v>
      </c>
      <c r="BM4" t="s">
        <v>0</v>
      </c>
      <c r="BN4">
        <v>-17.525080797383101</v>
      </c>
      <c r="BO4" t="s">
        <v>0</v>
      </c>
      <c r="BP4" t="s">
        <v>0</v>
      </c>
      <c r="BQ4" t="s">
        <v>0</v>
      </c>
      <c r="BR4" t="s">
        <v>0</v>
      </c>
      <c r="BS4" t="s">
        <v>0</v>
      </c>
      <c r="BT4" t="s">
        <v>0</v>
      </c>
      <c r="BU4" t="s">
        <v>0</v>
      </c>
      <c r="BV4">
        <v>-24.880752929120298</v>
      </c>
      <c r="BW4" t="s">
        <v>0</v>
      </c>
      <c r="BX4" t="s">
        <v>0</v>
      </c>
      <c r="BY4">
        <v>9.6095561676074404</v>
      </c>
      <c r="BZ4">
        <v>4.8977166499183804</v>
      </c>
      <c r="CA4">
        <v>-2.0581329802844799</v>
      </c>
      <c r="CB4" t="s">
        <v>0</v>
      </c>
      <c r="CC4">
        <v>-8.2030625260533103</v>
      </c>
      <c r="CD4">
        <v>5.11183551935925</v>
      </c>
      <c r="CE4">
        <v>-1.3722870769035</v>
      </c>
      <c r="CF4">
        <v>-27.561528029606599</v>
      </c>
      <c r="CG4" t="s">
        <v>0</v>
      </c>
      <c r="CH4" t="s">
        <v>0</v>
      </c>
      <c r="CI4">
        <v>-9.2811635836090005</v>
      </c>
      <c r="CJ4" t="s">
        <v>0</v>
      </c>
      <c r="CK4" t="s">
        <v>0</v>
      </c>
      <c r="CL4">
        <v>0.88314217900504099</v>
      </c>
      <c r="CM4">
        <v>11.0777123907771</v>
      </c>
      <c r="CN4" t="s">
        <v>0</v>
      </c>
      <c r="CO4" t="s">
        <v>0</v>
      </c>
      <c r="CP4" t="s">
        <v>0</v>
      </c>
    </row>
    <row r="5" spans="1:94" x14ac:dyDescent="0.25">
      <c r="A5">
        <v>1989</v>
      </c>
      <c r="B5">
        <v>1.11203846153846</v>
      </c>
      <c r="C5">
        <v>1.1399999999999999</v>
      </c>
      <c r="E5">
        <f t="shared" si="0"/>
        <v>10.578410820446885</v>
      </c>
      <c r="F5" t="s">
        <v>0</v>
      </c>
      <c r="G5">
        <v>40.367971702015502</v>
      </c>
      <c r="H5">
        <v>7.9057162990597298</v>
      </c>
      <c r="I5" t="s">
        <v>0</v>
      </c>
      <c r="J5" t="s">
        <v>0</v>
      </c>
      <c r="K5">
        <v>-18.773504149452599</v>
      </c>
      <c r="L5" t="s">
        <v>0</v>
      </c>
      <c r="M5">
        <v>-0.81248450686219897</v>
      </c>
      <c r="N5" t="s">
        <v>0</v>
      </c>
      <c r="O5">
        <v>19.202211084323199</v>
      </c>
      <c r="P5">
        <v>-17.5198517965907</v>
      </c>
      <c r="Q5" t="s">
        <v>0</v>
      </c>
      <c r="R5" t="s">
        <v>0</v>
      </c>
      <c r="S5" t="s">
        <v>0</v>
      </c>
      <c r="T5" t="s">
        <v>0</v>
      </c>
      <c r="U5" t="s">
        <v>0</v>
      </c>
      <c r="V5" t="s">
        <v>0</v>
      </c>
      <c r="W5">
        <v>18.686373613182202</v>
      </c>
      <c r="X5" t="s">
        <v>0</v>
      </c>
      <c r="Y5" t="s">
        <v>0</v>
      </c>
      <c r="Z5" t="s">
        <v>0</v>
      </c>
      <c r="AA5">
        <v>-12.8899830875782</v>
      </c>
      <c r="AB5">
        <v>-18.056233612774498</v>
      </c>
      <c r="AC5">
        <v>20.2123151015243</v>
      </c>
      <c r="AD5" t="s">
        <v>0</v>
      </c>
      <c r="AE5">
        <v>3.2802550658180101</v>
      </c>
      <c r="AF5">
        <v>44.459077494247097</v>
      </c>
      <c r="AG5" t="s">
        <v>0</v>
      </c>
      <c r="AH5" t="s">
        <v>0</v>
      </c>
      <c r="AI5">
        <v>-24.2896156931881</v>
      </c>
      <c r="AJ5" t="s">
        <v>0</v>
      </c>
      <c r="AK5">
        <v>34.070943536985098</v>
      </c>
      <c r="AL5">
        <v>-9.2459025435329796</v>
      </c>
      <c r="AM5">
        <v>22.946645267246801</v>
      </c>
      <c r="AN5" t="s">
        <v>0</v>
      </c>
      <c r="AO5">
        <v>-9.5922481642719895</v>
      </c>
      <c r="AP5">
        <v>-31.176244335917598</v>
      </c>
      <c r="AQ5" t="s">
        <v>0</v>
      </c>
      <c r="AR5" t="s">
        <v>0</v>
      </c>
      <c r="AS5" t="s">
        <v>0</v>
      </c>
      <c r="AT5" t="s">
        <v>0</v>
      </c>
      <c r="AU5" t="s">
        <v>0</v>
      </c>
      <c r="AV5" t="s">
        <v>0</v>
      </c>
      <c r="AW5" t="s">
        <v>0</v>
      </c>
      <c r="AX5" t="s">
        <v>0</v>
      </c>
      <c r="AY5">
        <v>53.679669471364001</v>
      </c>
      <c r="AZ5" t="s">
        <v>0</v>
      </c>
      <c r="BA5" t="s">
        <v>0</v>
      </c>
      <c r="BB5">
        <v>45.409668938959697</v>
      </c>
      <c r="BC5" t="s">
        <v>0</v>
      </c>
      <c r="BD5">
        <v>8.5634536417352205</v>
      </c>
      <c r="BE5" t="s">
        <v>0</v>
      </c>
      <c r="BF5">
        <v>4.1735645554424003</v>
      </c>
      <c r="BG5">
        <v>47.293873669342702</v>
      </c>
      <c r="BH5" t="s">
        <v>0</v>
      </c>
      <c r="BI5">
        <v>50.845055896578501</v>
      </c>
      <c r="BJ5" t="s">
        <v>0</v>
      </c>
      <c r="BK5">
        <v>3.0160097469364699</v>
      </c>
      <c r="BL5" t="s">
        <v>0</v>
      </c>
      <c r="BM5" t="s">
        <v>0</v>
      </c>
      <c r="BN5">
        <v>13.4316994978306</v>
      </c>
      <c r="BO5" t="s">
        <v>0</v>
      </c>
      <c r="BP5" t="s">
        <v>0</v>
      </c>
      <c r="BQ5" t="s">
        <v>0</v>
      </c>
      <c r="BR5" t="s">
        <v>0</v>
      </c>
      <c r="BS5" t="s">
        <v>0</v>
      </c>
      <c r="BT5" t="s">
        <v>0</v>
      </c>
      <c r="BU5" t="s">
        <v>0</v>
      </c>
      <c r="BV5">
        <v>40.100842526423399</v>
      </c>
      <c r="BW5" t="s">
        <v>0</v>
      </c>
      <c r="BX5" t="s">
        <v>0</v>
      </c>
      <c r="BY5">
        <v>16.043756813487501</v>
      </c>
      <c r="BZ5">
        <v>-0.96373507807108205</v>
      </c>
      <c r="CA5">
        <v>20.785097801764898</v>
      </c>
      <c r="CB5" t="s">
        <v>0</v>
      </c>
      <c r="CC5">
        <v>37.007999398453101</v>
      </c>
      <c r="CD5">
        <v>18.942044014998999</v>
      </c>
      <c r="CE5">
        <v>-7.8615659870983601</v>
      </c>
      <c r="CF5">
        <v>9.9336760518237206</v>
      </c>
      <c r="CG5" t="s">
        <v>0</v>
      </c>
      <c r="CH5" t="s">
        <v>0</v>
      </c>
      <c r="CI5">
        <v>-0.54099993207559205</v>
      </c>
      <c r="CJ5" t="s">
        <v>0</v>
      </c>
      <c r="CK5" t="s">
        <v>0</v>
      </c>
      <c r="CL5">
        <v>-15.7771558616848</v>
      </c>
      <c r="CM5">
        <v>-21.4571960839097</v>
      </c>
      <c r="CN5" t="s">
        <v>0</v>
      </c>
      <c r="CO5" t="s">
        <v>0</v>
      </c>
      <c r="CP5" t="s">
        <v>0</v>
      </c>
    </row>
    <row r="6" spans="1:94" x14ac:dyDescent="0.25">
      <c r="A6">
        <v>1990</v>
      </c>
      <c r="B6">
        <v>0.73996168582375499</v>
      </c>
      <c r="C6">
        <v>0.7</v>
      </c>
      <c r="E6">
        <f t="shared" si="0"/>
        <v>0.59408067278063015</v>
      </c>
      <c r="F6">
        <v>1.9277363614112799</v>
      </c>
      <c r="G6">
        <v>-2.99078631977557</v>
      </c>
      <c r="H6">
        <v>-7.1677684027753497</v>
      </c>
      <c r="I6" t="s">
        <v>0</v>
      </c>
      <c r="J6">
        <v>-0.67228413180608704</v>
      </c>
      <c r="K6">
        <v>-10.5122853457655</v>
      </c>
      <c r="L6" t="s">
        <v>0</v>
      </c>
      <c r="M6">
        <v>-2.2531046833436301</v>
      </c>
      <c r="N6" t="s">
        <v>0</v>
      </c>
      <c r="O6">
        <v>12.2572299624295</v>
      </c>
      <c r="P6">
        <v>-3.3081174880325599</v>
      </c>
      <c r="Q6" t="s">
        <v>0</v>
      </c>
      <c r="R6" t="s">
        <v>0</v>
      </c>
      <c r="S6" t="s">
        <v>0</v>
      </c>
      <c r="T6" t="s">
        <v>0</v>
      </c>
      <c r="U6" t="s">
        <v>0</v>
      </c>
      <c r="V6" t="s">
        <v>0</v>
      </c>
      <c r="W6">
        <v>2.8271930895431998</v>
      </c>
      <c r="X6" t="s">
        <v>0</v>
      </c>
      <c r="Y6" t="s">
        <v>0</v>
      </c>
      <c r="Z6" t="s">
        <v>0</v>
      </c>
      <c r="AA6">
        <v>-1.8758963286750501</v>
      </c>
      <c r="AB6">
        <v>4.0832173923588204</v>
      </c>
      <c r="AC6">
        <v>8.2185934961536908</v>
      </c>
      <c r="AD6" t="s">
        <v>0</v>
      </c>
      <c r="AE6">
        <v>-19.1579483537535</v>
      </c>
      <c r="AF6">
        <v>20.5707796595083</v>
      </c>
      <c r="AG6" t="s">
        <v>0</v>
      </c>
      <c r="AH6" t="s">
        <v>0</v>
      </c>
      <c r="AI6">
        <v>-1.4222181796625499</v>
      </c>
      <c r="AJ6" t="s">
        <v>0</v>
      </c>
      <c r="AK6">
        <v>-18.407122342199202</v>
      </c>
      <c r="AL6">
        <v>-10.5981152485015</v>
      </c>
      <c r="AM6">
        <v>-21.448883365213302</v>
      </c>
      <c r="AN6" t="s">
        <v>0</v>
      </c>
      <c r="AO6">
        <v>17.416360139747599</v>
      </c>
      <c r="AP6">
        <v>-16.729120811975399</v>
      </c>
      <c r="AQ6" t="s">
        <v>0</v>
      </c>
      <c r="AR6">
        <v>-17.485958786395098</v>
      </c>
      <c r="AS6" t="s">
        <v>0</v>
      </c>
      <c r="AT6" t="s">
        <v>0</v>
      </c>
      <c r="AU6" t="s">
        <v>0</v>
      </c>
      <c r="AV6" t="s">
        <v>0</v>
      </c>
      <c r="AW6" t="s">
        <v>0</v>
      </c>
      <c r="AX6" t="s">
        <v>0</v>
      </c>
      <c r="AY6">
        <v>27.6726742247867</v>
      </c>
      <c r="AZ6" t="s">
        <v>0</v>
      </c>
      <c r="BA6" t="s">
        <v>0</v>
      </c>
      <c r="BB6">
        <v>-13.8534956607845</v>
      </c>
      <c r="BC6" t="s">
        <v>0</v>
      </c>
      <c r="BD6">
        <v>13.428272788349799</v>
      </c>
      <c r="BE6" t="s">
        <v>0</v>
      </c>
      <c r="BF6">
        <v>5.2456174719736</v>
      </c>
      <c r="BG6">
        <v>4.2286617919214402</v>
      </c>
      <c r="BH6" t="s">
        <v>0</v>
      </c>
      <c r="BI6">
        <v>12.466111431101201</v>
      </c>
      <c r="BJ6" t="s">
        <v>0</v>
      </c>
      <c r="BK6">
        <v>-9.3709010826190706</v>
      </c>
      <c r="BL6" t="s">
        <v>0</v>
      </c>
      <c r="BM6" t="s">
        <v>0</v>
      </c>
      <c r="BN6">
        <v>12.841612887256501</v>
      </c>
      <c r="BO6" t="s">
        <v>0</v>
      </c>
      <c r="BP6">
        <v>4.2536322178424104</v>
      </c>
      <c r="BQ6" t="s">
        <v>0</v>
      </c>
      <c r="BR6" t="s">
        <v>0</v>
      </c>
      <c r="BS6" t="s">
        <v>0</v>
      </c>
      <c r="BT6" t="s">
        <v>0</v>
      </c>
      <c r="BU6" t="s">
        <v>0</v>
      </c>
      <c r="BV6">
        <v>10.584251741771601</v>
      </c>
      <c r="BW6" t="s">
        <v>0</v>
      </c>
      <c r="BX6" t="s">
        <v>0</v>
      </c>
      <c r="BY6">
        <v>18.878229242445801</v>
      </c>
      <c r="BZ6">
        <v>7.5518343073515704</v>
      </c>
      <c r="CA6">
        <v>-15.575246344403</v>
      </c>
      <c r="CB6" t="s">
        <v>0</v>
      </c>
      <c r="CC6">
        <v>-9.0733269758642301</v>
      </c>
      <c r="CD6">
        <v>-4.9062433399812901</v>
      </c>
      <c r="CE6">
        <v>0.32520741947688098</v>
      </c>
      <c r="CF6">
        <v>8.3458199966841597</v>
      </c>
      <c r="CG6" t="s">
        <v>0</v>
      </c>
      <c r="CH6" t="s">
        <v>0</v>
      </c>
      <c r="CI6">
        <v>-8.7669527996569094</v>
      </c>
      <c r="CJ6" t="s">
        <v>0</v>
      </c>
      <c r="CK6" t="s">
        <v>0</v>
      </c>
      <c r="CL6">
        <v>11.000177817306399</v>
      </c>
      <c r="CM6">
        <v>14.097329717761699</v>
      </c>
      <c r="CN6">
        <v>2.3066210907875999</v>
      </c>
      <c r="CO6" t="s">
        <v>0</v>
      </c>
      <c r="CP6" t="s">
        <v>0</v>
      </c>
    </row>
    <row r="7" spans="1:94" x14ac:dyDescent="0.25">
      <c r="A7">
        <v>1991</v>
      </c>
      <c r="B7">
        <v>0.572835249042145</v>
      </c>
      <c r="C7">
        <v>0.56000000000000005</v>
      </c>
      <c r="E7">
        <f t="shared" si="0"/>
        <v>-18.800737087947809</v>
      </c>
      <c r="F7">
        <v>14.1506236462179</v>
      </c>
      <c r="G7">
        <v>-9.0291145283136807</v>
      </c>
      <c r="H7">
        <v>-34.501301740650803</v>
      </c>
      <c r="I7" t="s">
        <v>0</v>
      </c>
      <c r="J7">
        <v>-13.295275055125099</v>
      </c>
      <c r="K7">
        <v>-22.6461683124061</v>
      </c>
      <c r="L7" t="s">
        <v>0</v>
      </c>
      <c r="M7">
        <v>-3.2828556126715598</v>
      </c>
      <c r="N7" t="s">
        <v>0</v>
      </c>
      <c r="O7">
        <v>-8.2874199280317509</v>
      </c>
      <c r="P7">
        <v>-16.2485741392058</v>
      </c>
      <c r="Q7" t="s">
        <v>0</v>
      </c>
      <c r="R7" t="s">
        <v>0</v>
      </c>
      <c r="S7" t="s">
        <v>0</v>
      </c>
      <c r="T7" t="s">
        <v>0</v>
      </c>
      <c r="U7" t="s">
        <v>0</v>
      </c>
      <c r="V7" t="s">
        <v>0</v>
      </c>
      <c r="W7">
        <v>11.945013401658199</v>
      </c>
      <c r="X7" t="s">
        <v>0</v>
      </c>
      <c r="Y7" t="s">
        <v>0</v>
      </c>
      <c r="Z7" t="s">
        <v>0</v>
      </c>
      <c r="AA7">
        <v>-18.031271585681701</v>
      </c>
      <c r="AB7">
        <v>-27.396869662315002</v>
      </c>
      <c r="AC7">
        <v>-5.3514500150158302</v>
      </c>
      <c r="AD7" t="s">
        <v>0</v>
      </c>
      <c r="AE7">
        <v>-26.574314006948399</v>
      </c>
      <c r="AF7">
        <v>-41.754485053214701</v>
      </c>
      <c r="AG7">
        <v>18.116301482093899</v>
      </c>
      <c r="AH7" t="s">
        <v>0</v>
      </c>
      <c r="AI7">
        <v>-0.60459588520970198</v>
      </c>
      <c r="AJ7" t="s">
        <v>0</v>
      </c>
      <c r="AK7">
        <v>-11.993338068557099</v>
      </c>
      <c r="AL7">
        <v>-27.3630078002932</v>
      </c>
      <c r="AM7">
        <v>-51.560681496364801</v>
      </c>
      <c r="AN7" t="s">
        <v>0</v>
      </c>
      <c r="AO7">
        <v>-16.281658549942399</v>
      </c>
      <c r="AP7">
        <v>-28.943177550706299</v>
      </c>
      <c r="AQ7" t="s">
        <v>0</v>
      </c>
      <c r="AR7">
        <v>-11.0053068912132</v>
      </c>
      <c r="AS7" t="s">
        <v>0</v>
      </c>
      <c r="AT7" t="s">
        <v>0</v>
      </c>
      <c r="AU7" t="s">
        <v>0</v>
      </c>
      <c r="AV7" t="s">
        <v>0</v>
      </c>
      <c r="AW7" t="s">
        <v>0</v>
      </c>
      <c r="AX7" t="s">
        <v>0</v>
      </c>
      <c r="AY7">
        <v>-25.137328194966901</v>
      </c>
      <c r="AZ7" t="s">
        <v>0</v>
      </c>
      <c r="BA7" t="s">
        <v>0</v>
      </c>
      <c r="BB7">
        <v>-14.9376623210776</v>
      </c>
      <c r="BC7" t="s">
        <v>0</v>
      </c>
      <c r="BD7">
        <v>13.677712682056301</v>
      </c>
      <c r="BE7" t="s">
        <v>0</v>
      </c>
      <c r="BF7">
        <v>-10.5469705817108</v>
      </c>
      <c r="BG7">
        <v>-21.268923813618802</v>
      </c>
      <c r="BH7" t="s">
        <v>0</v>
      </c>
      <c r="BI7">
        <v>-60.294060231392002</v>
      </c>
      <c r="BJ7" t="s">
        <v>0</v>
      </c>
      <c r="BK7">
        <v>-18.002516871437901</v>
      </c>
      <c r="BL7" t="s">
        <v>0</v>
      </c>
      <c r="BM7">
        <v>-4.5253079776170697</v>
      </c>
      <c r="BN7">
        <v>-15.6622419690274</v>
      </c>
      <c r="BO7" t="s">
        <v>0</v>
      </c>
      <c r="BP7">
        <v>-44.403527862361599</v>
      </c>
      <c r="BQ7" t="s">
        <v>0</v>
      </c>
      <c r="BR7" t="s">
        <v>0</v>
      </c>
      <c r="BS7" t="s">
        <v>0</v>
      </c>
      <c r="BT7" t="s">
        <v>0</v>
      </c>
      <c r="BU7" t="s">
        <v>0</v>
      </c>
      <c r="BV7">
        <v>-37.363214595445399</v>
      </c>
      <c r="BW7" t="s">
        <v>0</v>
      </c>
      <c r="BX7" t="s">
        <v>0</v>
      </c>
      <c r="BY7">
        <v>-28.390910714585001</v>
      </c>
      <c r="BZ7">
        <v>-47.531345592158601</v>
      </c>
      <c r="CA7">
        <v>-41.943199611132201</v>
      </c>
      <c r="CB7">
        <v>-11.446426442031299</v>
      </c>
      <c r="CC7">
        <v>-24.8143729596767</v>
      </c>
      <c r="CD7">
        <v>-24.9479321268856</v>
      </c>
      <c r="CE7">
        <v>-17.149015311578498</v>
      </c>
      <c r="CF7">
        <v>-48.840802165561897</v>
      </c>
      <c r="CG7" t="s">
        <v>0</v>
      </c>
      <c r="CH7" t="s">
        <v>0</v>
      </c>
      <c r="CI7">
        <v>-32.8046872312351</v>
      </c>
      <c r="CJ7" t="s">
        <v>0</v>
      </c>
      <c r="CK7" t="s">
        <v>0</v>
      </c>
      <c r="CL7">
        <v>-20.512390225320999</v>
      </c>
      <c r="CM7">
        <v>4.1259915508070604</v>
      </c>
      <c r="CN7">
        <v>16.624890960203601</v>
      </c>
      <c r="CO7" t="s">
        <v>0</v>
      </c>
      <c r="CP7" t="s">
        <v>0</v>
      </c>
    </row>
    <row r="8" spans="1:94" x14ac:dyDescent="0.25">
      <c r="A8">
        <v>1992</v>
      </c>
      <c r="B8">
        <v>0.377251908396947</v>
      </c>
      <c r="C8">
        <v>0.36</v>
      </c>
      <c r="E8">
        <f t="shared" si="0"/>
        <v>-4.6772609794812867</v>
      </c>
      <c r="F8">
        <v>14.4915178023551</v>
      </c>
      <c r="G8">
        <v>5.3469818532250102</v>
      </c>
      <c r="H8">
        <v>3.3502705474489899E-2</v>
      </c>
      <c r="I8" t="s">
        <v>0</v>
      </c>
      <c r="J8">
        <v>23.401260185208699</v>
      </c>
      <c r="K8">
        <v>-10.758216409778599</v>
      </c>
      <c r="L8" t="s">
        <v>0</v>
      </c>
      <c r="M8">
        <v>2.1503223411485601</v>
      </c>
      <c r="N8" t="s">
        <v>0</v>
      </c>
      <c r="O8">
        <v>-16.150488169763701</v>
      </c>
      <c r="P8">
        <v>11.3974409647019</v>
      </c>
      <c r="Q8" t="s">
        <v>0</v>
      </c>
      <c r="R8">
        <v>-33.298248849909299</v>
      </c>
      <c r="S8" t="s">
        <v>0</v>
      </c>
      <c r="T8" t="s">
        <v>0</v>
      </c>
      <c r="U8" t="s">
        <v>0</v>
      </c>
      <c r="V8" t="s">
        <v>0</v>
      </c>
      <c r="W8">
        <v>-10.317495793127501</v>
      </c>
      <c r="X8" t="s">
        <v>0</v>
      </c>
      <c r="Y8" t="s">
        <v>0</v>
      </c>
      <c r="Z8" t="s">
        <v>0</v>
      </c>
      <c r="AA8">
        <v>6.4417770618047996</v>
      </c>
      <c r="AB8">
        <v>-16.531397168594701</v>
      </c>
      <c r="AC8">
        <v>-4.8568713722558199</v>
      </c>
      <c r="AD8" t="s">
        <v>0</v>
      </c>
      <c r="AE8">
        <v>18.355161678745201</v>
      </c>
      <c r="AF8">
        <v>3.6580045934865701</v>
      </c>
      <c r="AG8">
        <v>-3.6346192035603</v>
      </c>
      <c r="AH8" t="s">
        <v>0</v>
      </c>
      <c r="AI8">
        <v>-8.2539516480084298</v>
      </c>
      <c r="AJ8" t="s">
        <v>0</v>
      </c>
      <c r="AK8">
        <v>-29.209859175613701</v>
      </c>
      <c r="AL8">
        <v>2.2868217784250202</v>
      </c>
      <c r="AM8">
        <v>-2.19210101921409</v>
      </c>
      <c r="AN8" t="s">
        <v>0</v>
      </c>
      <c r="AO8">
        <v>-9.0270573340635902</v>
      </c>
      <c r="AP8">
        <v>-19.865632821903301</v>
      </c>
      <c r="AQ8" t="s">
        <v>0</v>
      </c>
      <c r="AR8">
        <v>-9.1997430274278997</v>
      </c>
      <c r="AS8" t="s">
        <v>0</v>
      </c>
      <c r="AT8" t="s">
        <v>0</v>
      </c>
      <c r="AU8" t="s">
        <v>0</v>
      </c>
      <c r="AV8" t="s">
        <v>0</v>
      </c>
      <c r="AW8" t="s">
        <v>0</v>
      </c>
      <c r="AX8" t="s">
        <v>0</v>
      </c>
      <c r="AY8">
        <v>-9.4216804435154593</v>
      </c>
      <c r="AZ8" t="s">
        <v>0</v>
      </c>
      <c r="BA8" t="s">
        <v>0</v>
      </c>
      <c r="BB8">
        <v>-10.8726159890522</v>
      </c>
      <c r="BC8" t="s">
        <v>0</v>
      </c>
      <c r="BD8">
        <v>-2.7195692361651198</v>
      </c>
      <c r="BE8" t="s">
        <v>0</v>
      </c>
      <c r="BF8">
        <v>-7.2101583006170502</v>
      </c>
      <c r="BG8">
        <v>-1.98283268975771</v>
      </c>
      <c r="BH8" t="s">
        <v>0</v>
      </c>
      <c r="BI8">
        <v>-5.1434969024781898</v>
      </c>
      <c r="BJ8" t="s">
        <v>0</v>
      </c>
      <c r="BK8">
        <v>-7.6955528778372102</v>
      </c>
      <c r="BL8">
        <v>-46.315791809108802</v>
      </c>
      <c r="BM8">
        <v>16.454934718931302</v>
      </c>
      <c r="BN8">
        <v>-15.6839715503161</v>
      </c>
      <c r="BO8">
        <v>7.2843365841875096</v>
      </c>
      <c r="BP8">
        <v>5.5344081594868397</v>
      </c>
      <c r="BQ8" t="s">
        <v>0</v>
      </c>
      <c r="BR8" t="s">
        <v>0</v>
      </c>
      <c r="BS8" t="s">
        <v>0</v>
      </c>
      <c r="BT8" t="s">
        <v>0</v>
      </c>
      <c r="BU8" t="s">
        <v>0</v>
      </c>
      <c r="BV8">
        <v>-14.007904686278099</v>
      </c>
      <c r="BW8" t="s">
        <v>0</v>
      </c>
      <c r="BX8" t="s">
        <v>0</v>
      </c>
      <c r="BY8">
        <v>11.042852898630199</v>
      </c>
      <c r="BZ8">
        <v>5.8433204811308004</v>
      </c>
      <c r="CA8">
        <v>-31.944585487271301</v>
      </c>
      <c r="CB8">
        <v>3.5200391650783498</v>
      </c>
      <c r="CC8">
        <v>-10.626688156609299</v>
      </c>
      <c r="CD8">
        <v>-28.959256869304198</v>
      </c>
      <c r="CE8">
        <v>4.39180697381948</v>
      </c>
      <c r="CF8">
        <v>18.4521518020481</v>
      </c>
      <c r="CG8" t="s">
        <v>0</v>
      </c>
      <c r="CH8" t="s">
        <v>0</v>
      </c>
      <c r="CI8">
        <v>-17.111097962153998</v>
      </c>
      <c r="CJ8" t="s">
        <v>0</v>
      </c>
      <c r="CK8" t="s">
        <v>0</v>
      </c>
      <c r="CL8">
        <v>0.34461938688164701</v>
      </c>
      <c r="CM8">
        <v>-6.8522018527788102</v>
      </c>
      <c r="CN8">
        <v>4.9032986565931003</v>
      </c>
      <c r="CO8" t="s">
        <v>0</v>
      </c>
      <c r="CP8" t="s">
        <v>0</v>
      </c>
    </row>
    <row r="9" spans="1:94" x14ac:dyDescent="0.25">
      <c r="A9">
        <v>1993</v>
      </c>
      <c r="B9">
        <v>0.288314176245211</v>
      </c>
      <c r="C9">
        <v>0.28999999999999998</v>
      </c>
      <c r="E9">
        <f t="shared" si="0"/>
        <v>8.5484249832234802</v>
      </c>
      <c r="F9">
        <v>9.4829796998458296</v>
      </c>
      <c r="G9">
        <v>18.958144514924498</v>
      </c>
      <c r="H9">
        <v>3.8844667500485</v>
      </c>
      <c r="I9" t="s">
        <v>0</v>
      </c>
      <c r="J9">
        <v>15.7243638035945</v>
      </c>
      <c r="K9">
        <v>13.458017196348299</v>
      </c>
      <c r="L9" t="s">
        <v>0</v>
      </c>
      <c r="M9">
        <v>12.0781945350461</v>
      </c>
      <c r="N9" t="s">
        <v>0</v>
      </c>
      <c r="O9">
        <v>-2.2651869010977901</v>
      </c>
      <c r="P9">
        <v>4.3157976550294901</v>
      </c>
      <c r="Q9" t="s">
        <v>0</v>
      </c>
      <c r="R9">
        <v>17.930337442151199</v>
      </c>
      <c r="S9" t="s">
        <v>0</v>
      </c>
      <c r="T9" t="s">
        <v>0</v>
      </c>
      <c r="U9" t="s">
        <v>0</v>
      </c>
      <c r="V9" t="s">
        <v>0</v>
      </c>
      <c r="W9">
        <v>36.297051834524197</v>
      </c>
      <c r="X9">
        <v>61.226881488089802</v>
      </c>
      <c r="Y9" t="s">
        <v>0</v>
      </c>
      <c r="Z9" t="s">
        <v>0</v>
      </c>
      <c r="AA9">
        <v>13.760612223274601</v>
      </c>
      <c r="AB9">
        <v>10.200085402825399</v>
      </c>
      <c r="AC9">
        <v>-0.54388764379360299</v>
      </c>
      <c r="AD9" t="s">
        <v>0</v>
      </c>
      <c r="AE9">
        <v>3.8932073397039701</v>
      </c>
      <c r="AF9">
        <v>4.9863121030704303</v>
      </c>
      <c r="AG9">
        <v>5.7678894672625498</v>
      </c>
      <c r="AH9">
        <v>12.2996947124087</v>
      </c>
      <c r="AI9">
        <v>4.4840583249318797</v>
      </c>
      <c r="AJ9" t="s">
        <v>0</v>
      </c>
      <c r="AK9">
        <v>34.131448120586498</v>
      </c>
      <c r="AL9">
        <v>6.0802529516160604</v>
      </c>
      <c r="AM9">
        <v>9.64607312365826</v>
      </c>
      <c r="AN9" t="s">
        <v>0</v>
      </c>
      <c r="AO9">
        <v>2.60898075979927</v>
      </c>
      <c r="AP9">
        <v>7.9948435551457697</v>
      </c>
      <c r="AQ9" t="s">
        <v>0</v>
      </c>
      <c r="AR9">
        <v>8.4910409880918998</v>
      </c>
      <c r="AS9" t="s">
        <v>0</v>
      </c>
      <c r="AT9" t="s">
        <v>0</v>
      </c>
      <c r="AU9" t="s">
        <v>0</v>
      </c>
      <c r="AV9" t="s">
        <v>0</v>
      </c>
      <c r="AW9" t="s">
        <v>0</v>
      </c>
      <c r="AX9" t="s">
        <v>0</v>
      </c>
      <c r="AY9">
        <v>11.246872110700201</v>
      </c>
      <c r="AZ9" t="s">
        <v>0</v>
      </c>
      <c r="BA9" t="s">
        <v>0</v>
      </c>
      <c r="BB9">
        <v>8.4638330117837803</v>
      </c>
      <c r="BC9" t="s">
        <v>0</v>
      </c>
      <c r="BD9">
        <v>11.4027794827463</v>
      </c>
      <c r="BE9" t="s">
        <v>0</v>
      </c>
      <c r="BF9">
        <v>7.2432901201466997</v>
      </c>
      <c r="BG9">
        <v>-1.8545180302687501</v>
      </c>
      <c r="BH9" t="s">
        <v>0</v>
      </c>
      <c r="BI9">
        <v>10.806879211204899</v>
      </c>
      <c r="BJ9" t="s">
        <v>0</v>
      </c>
      <c r="BK9">
        <v>-5.38398663760836</v>
      </c>
      <c r="BL9">
        <v>21.364661540734701</v>
      </c>
      <c r="BM9">
        <v>0.63129934679852995</v>
      </c>
      <c r="BN9">
        <v>4.0051218346812396</v>
      </c>
      <c r="BO9">
        <v>2.2849233780643599</v>
      </c>
      <c r="BP9">
        <v>0.81598473111848002</v>
      </c>
      <c r="BQ9" t="s">
        <v>0</v>
      </c>
      <c r="BR9" t="s">
        <v>0</v>
      </c>
      <c r="BS9" t="s">
        <v>0</v>
      </c>
      <c r="BT9" t="s">
        <v>0</v>
      </c>
      <c r="BU9" t="s">
        <v>0</v>
      </c>
      <c r="BV9">
        <v>13.890215147911899</v>
      </c>
      <c r="BW9" t="s">
        <v>0</v>
      </c>
      <c r="BX9" t="s">
        <v>0</v>
      </c>
      <c r="BY9">
        <v>18.1021424757772</v>
      </c>
      <c r="BZ9">
        <v>-2.7150998259735699</v>
      </c>
      <c r="CA9">
        <v>6.2887247579708303</v>
      </c>
      <c r="CB9">
        <v>-20.913258149552899</v>
      </c>
      <c r="CC9">
        <v>3.5531265170861599</v>
      </c>
      <c r="CD9">
        <v>6.3470800165425603</v>
      </c>
      <c r="CE9">
        <v>-5.26144709971092</v>
      </c>
      <c r="CF9">
        <v>9.84787757025315</v>
      </c>
      <c r="CG9" t="s">
        <v>0</v>
      </c>
      <c r="CH9" t="s">
        <v>0</v>
      </c>
      <c r="CI9">
        <v>9.2323342959280605</v>
      </c>
      <c r="CJ9" t="s">
        <v>0</v>
      </c>
      <c r="CK9" t="s">
        <v>0</v>
      </c>
      <c r="CL9">
        <v>13.9760295726823</v>
      </c>
      <c r="CM9">
        <v>-13.6840667914737</v>
      </c>
      <c r="CN9">
        <v>2.8387911265443599</v>
      </c>
      <c r="CO9" t="s">
        <v>0</v>
      </c>
      <c r="CP9" t="s">
        <v>0</v>
      </c>
    </row>
    <row r="10" spans="1:94" x14ac:dyDescent="0.25">
      <c r="A10">
        <v>1994</v>
      </c>
      <c r="B10">
        <v>0.46565384615384597</v>
      </c>
      <c r="C10">
        <v>0.45</v>
      </c>
      <c r="E10">
        <f t="shared" si="0"/>
        <v>5.0207729169625503</v>
      </c>
      <c r="F10">
        <v>-0.100501324028201</v>
      </c>
      <c r="G10">
        <v>1.81760101733823</v>
      </c>
      <c r="H10">
        <v>-14.766668831135201</v>
      </c>
      <c r="I10" t="s">
        <v>0</v>
      </c>
      <c r="J10">
        <v>8.3688030012335304</v>
      </c>
      <c r="K10">
        <v>1.2689246610187299</v>
      </c>
      <c r="L10" t="s">
        <v>0</v>
      </c>
      <c r="M10">
        <v>8.0203812936382608</v>
      </c>
      <c r="N10" t="s">
        <v>0</v>
      </c>
      <c r="O10">
        <v>8.2648221551242607</v>
      </c>
      <c r="P10">
        <v>-2.8733350488637801</v>
      </c>
      <c r="Q10" t="s">
        <v>0</v>
      </c>
      <c r="R10">
        <v>2.94248215021861</v>
      </c>
      <c r="S10" t="s">
        <v>0</v>
      </c>
      <c r="T10" t="s">
        <v>0</v>
      </c>
      <c r="U10" t="s">
        <v>0</v>
      </c>
      <c r="V10">
        <v>5.6192942086368296</v>
      </c>
      <c r="W10">
        <v>-5.8345645218113296</v>
      </c>
      <c r="X10">
        <v>27.433211378969499</v>
      </c>
      <c r="Y10" t="s">
        <v>0</v>
      </c>
      <c r="Z10" t="s">
        <v>0</v>
      </c>
      <c r="AA10">
        <v>7.95943695512966</v>
      </c>
      <c r="AB10">
        <v>22.277533598289999</v>
      </c>
      <c r="AC10">
        <v>12.5196688233257</v>
      </c>
      <c r="AD10" t="s">
        <v>0</v>
      </c>
      <c r="AE10">
        <v>5.7404991723740899</v>
      </c>
      <c r="AF10">
        <v>5.0462379889112698</v>
      </c>
      <c r="AG10">
        <v>20.462184008036701</v>
      </c>
      <c r="AH10">
        <v>1.82329950254368</v>
      </c>
      <c r="AI10">
        <v>12.8050154369695</v>
      </c>
      <c r="AJ10" t="s">
        <v>0</v>
      </c>
      <c r="AK10">
        <v>-2.3477468517816198</v>
      </c>
      <c r="AL10">
        <v>-0.92927450640294396</v>
      </c>
      <c r="AM10">
        <v>-1.3768052159444299</v>
      </c>
      <c r="AN10" t="s">
        <v>0</v>
      </c>
      <c r="AO10">
        <v>14.5725669021383</v>
      </c>
      <c r="AP10">
        <v>-3.4627121852345102</v>
      </c>
      <c r="AQ10" t="s">
        <v>0</v>
      </c>
      <c r="AR10">
        <v>5.4214989346995903</v>
      </c>
      <c r="AS10" t="s">
        <v>0</v>
      </c>
      <c r="AT10" t="s">
        <v>0</v>
      </c>
      <c r="AU10" t="s">
        <v>0</v>
      </c>
      <c r="AV10" t="s">
        <v>0</v>
      </c>
      <c r="AW10" t="s">
        <v>0</v>
      </c>
      <c r="AX10" t="s">
        <v>0</v>
      </c>
      <c r="AY10">
        <v>40.7762945126331</v>
      </c>
      <c r="AZ10" t="s">
        <v>0</v>
      </c>
      <c r="BA10" t="s">
        <v>0</v>
      </c>
      <c r="BB10">
        <v>-16.366970989245502</v>
      </c>
      <c r="BC10" t="s">
        <v>0</v>
      </c>
      <c r="BD10">
        <v>-23.714162646183102</v>
      </c>
      <c r="BE10" t="s">
        <v>0</v>
      </c>
      <c r="BF10">
        <v>13.967848231086</v>
      </c>
      <c r="BG10">
        <v>8.6242549902924104</v>
      </c>
      <c r="BH10" t="s">
        <v>0</v>
      </c>
      <c r="BI10">
        <v>2.4418421996008699</v>
      </c>
      <c r="BJ10" t="s">
        <v>0</v>
      </c>
      <c r="BK10">
        <v>17.6310740540994</v>
      </c>
      <c r="BL10">
        <v>7.50910777411403</v>
      </c>
      <c r="BM10">
        <v>12.048276260079501</v>
      </c>
      <c r="BN10">
        <v>6.2682811969856704</v>
      </c>
      <c r="BO10">
        <v>6.4298789788964301</v>
      </c>
      <c r="BP10">
        <v>-11.970719474119401</v>
      </c>
      <c r="BQ10" t="s">
        <v>0</v>
      </c>
      <c r="BR10" t="s">
        <v>0</v>
      </c>
      <c r="BS10" t="s">
        <v>0</v>
      </c>
      <c r="BT10" t="s">
        <v>0</v>
      </c>
      <c r="BU10" t="s">
        <v>0</v>
      </c>
      <c r="BV10">
        <v>4.9915202163038197</v>
      </c>
      <c r="BW10">
        <v>7.7571474759242101</v>
      </c>
      <c r="BX10" t="s">
        <v>0</v>
      </c>
      <c r="BY10">
        <v>-31.881831085488699</v>
      </c>
      <c r="BZ10">
        <v>3.14638884059445</v>
      </c>
      <c r="CA10">
        <v>17.1429447798143</v>
      </c>
      <c r="CB10">
        <v>1.21866665371105</v>
      </c>
      <c r="CC10">
        <v>6.71103163456511</v>
      </c>
      <c r="CD10">
        <v>14.2006673216201</v>
      </c>
      <c r="CE10">
        <v>-3.2350195216714202</v>
      </c>
      <c r="CF10">
        <v>2.9606048086531098</v>
      </c>
      <c r="CG10" t="s">
        <v>0</v>
      </c>
      <c r="CH10" t="s">
        <v>0</v>
      </c>
      <c r="CI10">
        <v>7.5914018562619896</v>
      </c>
      <c r="CJ10" t="s">
        <v>0</v>
      </c>
      <c r="CK10" t="s">
        <v>0</v>
      </c>
      <c r="CL10">
        <v>11.383493199818499</v>
      </c>
      <c r="CM10">
        <v>7.4758490788665499</v>
      </c>
      <c r="CN10">
        <v>7.3004686314456997</v>
      </c>
      <c r="CO10" t="s">
        <v>0</v>
      </c>
      <c r="CP10" t="s">
        <v>0</v>
      </c>
    </row>
    <row r="11" spans="1:94" x14ac:dyDescent="0.25">
      <c r="A11">
        <v>1995</v>
      </c>
      <c r="B11">
        <v>0.51915384615384597</v>
      </c>
      <c r="C11">
        <v>0.53</v>
      </c>
      <c r="E11">
        <f t="shared" si="0"/>
        <v>0.92415429308419972</v>
      </c>
      <c r="F11">
        <v>-18.234487141105699</v>
      </c>
      <c r="G11">
        <v>17.987432848221101</v>
      </c>
      <c r="H11">
        <v>7.91733878417008</v>
      </c>
      <c r="I11" t="s">
        <v>0</v>
      </c>
      <c r="J11">
        <v>2.7707349026358199</v>
      </c>
      <c r="K11">
        <v>3.35648890697105</v>
      </c>
      <c r="L11" t="s">
        <v>0</v>
      </c>
      <c r="M11">
        <v>5.9034242257592897</v>
      </c>
      <c r="N11" t="s">
        <v>0</v>
      </c>
      <c r="O11">
        <v>21.010495403954401</v>
      </c>
      <c r="P11">
        <v>12.7840598151344</v>
      </c>
      <c r="Q11">
        <v>-8.0796830484399198</v>
      </c>
      <c r="R11">
        <v>2.0167546592093899</v>
      </c>
      <c r="S11" t="s">
        <v>0</v>
      </c>
      <c r="T11" t="s">
        <v>0</v>
      </c>
      <c r="U11" t="s">
        <v>0</v>
      </c>
      <c r="V11">
        <v>17.837645547045501</v>
      </c>
      <c r="W11">
        <v>-2.2002279553236801</v>
      </c>
      <c r="X11">
        <v>-8.2482377952751307</v>
      </c>
      <c r="Y11">
        <v>-9.4508048273453902</v>
      </c>
      <c r="Z11" t="s">
        <v>0</v>
      </c>
      <c r="AA11">
        <v>5.0215386511905704</v>
      </c>
      <c r="AB11">
        <v>-0.63786748582247599</v>
      </c>
      <c r="AC11">
        <v>6.4265409953396802</v>
      </c>
      <c r="AD11" t="s">
        <v>0</v>
      </c>
      <c r="AE11">
        <v>6.2870619483671799</v>
      </c>
      <c r="AF11">
        <v>11.0172226923409</v>
      </c>
      <c r="AG11">
        <v>-21.7415927399163</v>
      </c>
      <c r="AH11">
        <v>10.457948822090501</v>
      </c>
      <c r="AI11">
        <v>3.5296489433643199</v>
      </c>
      <c r="AJ11" t="s">
        <v>0</v>
      </c>
      <c r="AK11">
        <v>5.2910661532570904</v>
      </c>
      <c r="AL11">
        <v>-7.3464188112052504</v>
      </c>
      <c r="AM11">
        <v>-1.05225231815841</v>
      </c>
      <c r="AN11" t="s">
        <v>0</v>
      </c>
      <c r="AO11">
        <v>22.422413435622001</v>
      </c>
      <c r="AP11">
        <v>5.3725587127013297</v>
      </c>
      <c r="AQ11" t="s">
        <v>0</v>
      </c>
      <c r="AR11">
        <v>-14.7668830373782</v>
      </c>
      <c r="AS11">
        <v>-4.1154762304180998</v>
      </c>
      <c r="AT11" t="s">
        <v>0</v>
      </c>
      <c r="AU11" t="s">
        <v>0</v>
      </c>
      <c r="AV11" t="s">
        <v>0</v>
      </c>
      <c r="AW11" t="s">
        <v>0</v>
      </c>
      <c r="AX11" t="s">
        <v>0</v>
      </c>
      <c r="AY11">
        <v>-3.1420252952807699</v>
      </c>
      <c r="AZ11" t="s">
        <v>0</v>
      </c>
      <c r="BA11" t="s">
        <v>0</v>
      </c>
      <c r="BB11">
        <v>-9.0257296462530192</v>
      </c>
      <c r="BC11" t="s">
        <v>0</v>
      </c>
      <c r="BD11">
        <v>3.9412343999663499</v>
      </c>
      <c r="BE11" t="s">
        <v>0</v>
      </c>
      <c r="BF11">
        <v>-4.4632531509103197</v>
      </c>
      <c r="BG11">
        <v>-9.8819681264733603</v>
      </c>
      <c r="BH11">
        <v>-11.2794802167416</v>
      </c>
      <c r="BI11">
        <v>4.5634573764856903</v>
      </c>
      <c r="BJ11" t="s">
        <v>0</v>
      </c>
      <c r="BK11">
        <v>-4.5657574810713797</v>
      </c>
      <c r="BL11">
        <v>21.880814291236099</v>
      </c>
      <c r="BM11">
        <v>-16.697832711013401</v>
      </c>
      <c r="BN11">
        <v>-28.155955937832701</v>
      </c>
      <c r="BO11">
        <v>8.2691203774846702</v>
      </c>
      <c r="BP11">
        <v>11.1852038380195</v>
      </c>
      <c r="BQ11" t="s">
        <v>0</v>
      </c>
      <c r="BR11" t="s">
        <v>0</v>
      </c>
      <c r="BS11">
        <v>-59.011438001020302</v>
      </c>
      <c r="BT11" t="s">
        <v>0</v>
      </c>
      <c r="BU11" t="s">
        <v>0</v>
      </c>
      <c r="BV11">
        <v>4.8051154580000404</v>
      </c>
      <c r="BW11">
        <v>-5.6433800298890198</v>
      </c>
      <c r="BX11" t="s">
        <v>0</v>
      </c>
      <c r="BY11">
        <v>-7.5705945850344902E-2</v>
      </c>
      <c r="BZ11">
        <v>11.0093086249487</v>
      </c>
      <c r="CA11">
        <v>26.869124708848201</v>
      </c>
      <c r="CB11">
        <v>39.599294250080803</v>
      </c>
      <c r="CC11">
        <v>-6.8826609003053596</v>
      </c>
      <c r="CD11">
        <v>-4.7193200548438101</v>
      </c>
      <c r="CE11">
        <v>1.22238503869819</v>
      </c>
      <c r="CF11">
        <v>9.9106991880242603</v>
      </c>
      <c r="CG11" t="s">
        <v>0</v>
      </c>
      <c r="CH11" t="s">
        <v>0</v>
      </c>
      <c r="CI11">
        <v>-5.1540719948608302</v>
      </c>
      <c r="CJ11" t="s">
        <v>0</v>
      </c>
      <c r="CK11" t="s">
        <v>0</v>
      </c>
      <c r="CL11">
        <v>-2.76636933995439</v>
      </c>
      <c r="CM11">
        <v>10.325875208252</v>
      </c>
      <c r="CN11">
        <v>-0.97633327893056299</v>
      </c>
      <c r="CO11" t="s">
        <v>0</v>
      </c>
      <c r="CP11" t="s">
        <v>0</v>
      </c>
    </row>
    <row r="12" spans="1:94" x14ac:dyDescent="0.25">
      <c r="A12">
        <v>1996</v>
      </c>
      <c r="B12">
        <v>0.48026717557251902</v>
      </c>
      <c r="C12">
        <v>0.48</v>
      </c>
      <c r="E12">
        <f t="shared" si="0"/>
        <v>-0.13898784708553555</v>
      </c>
      <c r="F12">
        <v>29.921659262663098</v>
      </c>
      <c r="G12">
        <v>-4.2686612962742903</v>
      </c>
      <c r="H12">
        <v>-26.388695309678699</v>
      </c>
      <c r="I12" t="s">
        <v>0</v>
      </c>
      <c r="J12">
        <v>7.2129175245647703</v>
      </c>
      <c r="K12">
        <v>-17.102774664501698</v>
      </c>
      <c r="L12" t="s">
        <v>0</v>
      </c>
      <c r="M12">
        <v>-4.41548944887316</v>
      </c>
      <c r="N12" t="s">
        <v>0</v>
      </c>
      <c r="O12">
        <v>-17.5413001863154</v>
      </c>
      <c r="P12">
        <v>2.9574035885097101</v>
      </c>
      <c r="Q12">
        <v>-14.342748444886601</v>
      </c>
      <c r="R12">
        <v>-21.780299616938301</v>
      </c>
      <c r="S12">
        <v>23.618122829314402</v>
      </c>
      <c r="T12" t="s">
        <v>0</v>
      </c>
      <c r="U12" t="s">
        <v>0</v>
      </c>
      <c r="V12">
        <v>-8.0804317055226704</v>
      </c>
      <c r="W12">
        <v>21.047846682190499</v>
      </c>
      <c r="X12">
        <v>-5.5474002380270901</v>
      </c>
      <c r="Y12">
        <v>6.37564901812115</v>
      </c>
      <c r="Z12">
        <v>11.6554229476342</v>
      </c>
      <c r="AA12">
        <v>4.2494436054038296</v>
      </c>
      <c r="AB12">
        <v>6.0014300648550201</v>
      </c>
      <c r="AC12">
        <v>-4.08211761062375</v>
      </c>
      <c r="AD12">
        <v>42.215615267552202</v>
      </c>
      <c r="AE12">
        <v>-7.2770523055225498</v>
      </c>
      <c r="AF12">
        <v>5.2798256302241198</v>
      </c>
      <c r="AG12">
        <v>9.1078682866296692</v>
      </c>
      <c r="AH12">
        <v>-18.503838311644898</v>
      </c>
      <c r="AI12">
        <v>3.3336294019779902</v>
      </c>
      <c r="AJ12" t="s">
        <v>0</v>
      </c>
      <c r="AK12">
        <v>-9.87048730815828</v>
      </c>
      <c r="AL12">
        <v>6.0790101683122302</v>
      </c>
      <c r="AM12">
        <v>-4.1654020268516403</v>
      </c>
      <c r="AN12">
        <v>54.247509471894503</v>
      </c>
      <c r="AO12">
        <v>-0.586811394971397</v>
      </c>
      <c r="AP12">
        <v>4.6286301973716899</v>
      </c>
      <c r="AQ12" t="s">
        <v>0</v>
      </c>
      <c r="AR12">
        <v>-9.0886581777490196</v>
      </c>
      <c r="AS12">
        <v>-9.0225068270676694</v>
      </c>
      <c r="AT12" t="s">
        <v>0</v>
      </c>
      <c r="AU12" t="s">
        <v>0</v>
      </c>
      <c r="AV12" t="s">
        <v>0</v>
      </c>
      <c r="AW12" t="s">
        <v>0</v>
      </c>
      <c r="AX12" t="s">
        <v>0</v>
      </c>
      <c r="AY12">
        <v>3.0920423670797499</v>
      </c>
      <c r="AZ12">
        <v>-10.701915021179399</v>
      </c>
      <c r="BA12">
        <v>-36.443716606532597</v>
      </c>
      <c r="BB12">
        <v>23.392486010291901</v>
      </c>
      <c r="BC12" t="s">
        <v>0</v>
      </c>
      <c r="BD12">
        <v>-40.796066547383901</v>
      </c>
      <c r="BE12" t="s">
        <v>0</v>
      </c>
      <c r="BF12">
        <v>-0.95156066984633003</v>
      </c>
      <c r="BG12">
        <v>14.452582237800801</v>
      </c>
      <c r="BH12">
        <v>-12.546926637319601</v>
      </c>
      <c r="BI12">
        <v>-9.3005324552714193</v>
      </c>
      <c r="BJ12" t="s">
        <v>0</v>
      </c>
      <c r="BK12">
        <v>-10.1127267707617</v>
      </c>
      <c r="BL12">
        <v>-39.9623449643246</v>
      </c>
      <c r="BM12">
        <v>14.2773658054048</v>
      </c>
      <c r="BN12">
        <v>19.2872408171031</v>
      </c>
      <c r="BO12">
        <v>-10.362773496204399</v>
      </c>
      <c r="BP12">
        <v>-8.9410756840265009</v>
      </c>
      <c r="BQ12" t="s">
        <v>0</v>
      </c>
      <c r="BR12" t="s">
        <v>0</v>
      </c>
      <c r="BS12">
        <v>-5.7784175137481899</v>
      </c>
      <c r="BT12" t="s">
        <v>0</v>
      </c>
      <c r="BU12" t="s">
        <v>0</v>
      </c>
      <c r="BV12">
        <v>29.209569919993399</v>
      </c>
      <c r="BW12">
        <v>15.790105113574899</v>
      </c>
      <c r="BX12" t="s">
        <v>0</v>
      </c>
      <c r="BY12">
        <v>-1.60029296820783</v>
      </c>
      <c r="BZ12">
        <v>-9.2895902863953594</v>
      </c>
      <c r="CA12">
        <v>2.92817084132587</v>
      </c>
      <c r="CB12">
        <v>10.429296596936499</v>
      </c>
      <c r="CC12">
        <v>0.55632514966790603</v>
      </c>
      <c r="CD12">
        <v>-6.0598023542291601</v>
      </c>
      <c r="CE12">
        <v>-6.6061561615412403</v>
      </c>
      <c r="CF12">
        <v>14.7964619447246</v>
      </c>
      <c r="CG12">
        <v>-0.17454780140428</v>
      </c>
      <c r="CH12" t="s">
        <v>0</v>
      </c>
      <c r="CI12">
        <v>-3.2935401219956502</v>
      </c>
      <c r="CJ12" t="s">
        <v>0</v>
      </c>
      <c r="CK12" t="s">
        <v>0</v>
      </c>
      <c r="CL12">
        <v>-8.9248660532717405</v>
      </c>
      <c r="CM12">
        <v>2.1470585251235499</v>
      </c>
      <c r="CN12">
        <v>6.7256154975305904</v>
      </c>
      <c r="CO12" t="s">
        <v>0</v>
      </c>
      <c r="CP12" t="s">
        <v>0</v>
      </c>
    </row>
    <row r="13" spans="1:94" x14ac:dyDescent="0.25">
      <c r="A13">
        <v>1997</v>
      </c>
      <c r="B13">
        <v>0.64402298850574702</v>
      </c>
      <c r="C13">
        <v>0.67</v>
      </c>
      <c r="E13">
        <f t="shared" si="0"/>
        <v>10.155086523887245</v>
      </c>
      <c r="F13">
        <v>26.227735057048701</v>
      </c>
      <c r="G13">
        <v>29.7112168332362</v>
      </c>
      <c r="H13">
        <v>10.8117220984018</v>
      </c>
      <c r="I13" t="s">
        <v>0</v>
      </c>
      <c r="J13">
        <v>-26.657462924159699</v>
      </c>
      <c r="K13">
        <v>17.084431525955999</v>
      </c>
      <c r="L13" t="s">
        <v>0</v>
      </c>
      <c r="M13">
        <v>39.725208646438702</v>
      </c>
      <c r="N13" t="s">
        <v>0</v>
      </c>
      <c r="O13">
        <v>30.921619065786999</v>
      </c>
      <c r="P13">
        <v>33.218876305898704</v>
      </c>
      <c r="Q13">
        <v>21.604850510859301</v>
      </c>
      <c r="R13">
        <v>-11.9310068103427</v>
      </c>
      <c r="S13">
        <v>44.287897334346098</v>
      </c>
      <c r="T13">
        <v>-15.546881787507299</v>
      </c>
      <c r="U13" t="s">
        <v>0</v>
      </c>
      <c r="V13">
        <v>-3.6999271415757602</v>
      </c>
      <c r="W13">
        <v>-3.3832552123042299</v>
      </c>
      <c r="X13">
        <v>4.4072312805065996</v>
      </c>
      <c r="Y13">
        <v>8.2890933377778993</v>
      </c>
      <c r="Z13">
        <v>18.663160698401601</v>
      </c>
      <c r="AA13">
        <v>20.381710655179901</v>
      </c>
      <c r="AB13">
        <v>15.239856615005399</v>
      </c>
      <c r="AC13">
        <v>5.5328629913912701</v>
      </c>
      <c r="AD13">
        <v>51.0991414050008</v>
      </c>
      <c r="AE13">
        <v>-5.9608031027188897</v>
      </c>
      <c r="AF13">
        <v>44.684494221035699</v>
      </c>
      <c r="AG13">
        <v>19.404562950566099</v>
      </c>
      <c r="AH13">
        <v>2.8223665680089498</v>
      </c>
      <c r="AI13">
        <v>-12.968416286879799</v>
      </c>
      <c r="AJ13" t="s">
        <v>0</v>
      </c>
      <c r="AK13">
        <v>20.679727170900399</v>
      </c>
      <c r="AL13">
        <v>15.248224001707401</v>
      </c>
      <c r="AM13">
        <v>-13.6496839187591</v>
      </c>
      <c r="AN13">
        <v>35.786063836465097</v>
      </c>
      <c r="AO13">
        <v>-15.9184721941596</v>
      </c>
      <c r="AP13">
        <v>-5.1138667517268299</v>
      </c>
      <c r="AQ13" t="s">
        <v>0</v>
      </c>
      <c r="AR13">
        <v>-6.0820841539097898</v>
      </c>
      <c r="AS13">
        <v>18.911294898804599</v>
      </c>
      <c r="AT13" t="s">
        <v>0</v>
      </c>
      <c r="AU13" t="s">
        <v>0</v>
      </c>
      <c r="AV13" t="s">
        <v>0</v>
      </c>
      <c r="AW13" t="s">
        <v>0</v>
      </c>
      <c r="AX13" t="s">
        <v>0</v>
      </c>
      <c r="AY13">
        <v>30.533614549433899</v>
      </c>
      <c r="AZ13">
        <v>-3.7546616332180598</v>
      </c>
      <c r="BA13">
        <v>20.036068335292601</v>
      </c>
      <c r="BB13">
        <v>20.4028434733025</v>
      </c>
      <c r="BC13" t="s">
        <v>0</v>
      </c>
      <c r="BD13">
        <v>-23.442571640941001</v>
      </c>
      <c r="BE13" t="s">
        <v>0</v>
      </c>
      <c r="BF13">
        <v>17.470512030416</v>
      </c>
      <c r="BG13">
        <v>54.311005512044602</v>
      </c>
      <c r="BH13">
        <v>-4.2453133493153397</v>
      </c>
      <c r="BI13">
        <v>15.684664263195</v>
      </c>
      <c r="BJ13">
        <v>-11.7109781801912</v>
      </c>
      <c r="BK13">
        <v>23.3093010793771</v>
      </c>
      <c r="BL13" t="s">
        <v>0</v>
      </c>
      <c r="BM13">
        <v>30.083015959395699</v>
      </c>
      <c r="BN13">
        <v>-19.2657199973216</v>
      </c>
      <c r="BO13">
        <v>47.022566489589501</v>
      </c>
      <c r="BP13">
        <v>8.4233304353066494</v>
      </c>
      <c r="BQ13" t="s">
        <v>0</v>
      </c>
      <c r="BR13" t="s">
        <v>0</v>
      </c>
      <c r="BS13">
        <v>-62.697183658150898</v>
      </c>
      <c r="BT13" t="s">
        <v>0</v>
      </c>
      <c r="BU13" t="s">
        <v>0</v>
      </c>
      <c r="BV13">
        <v>13.8361738650412</v>
      </c>
      <c r="BW13">
        <v>7.4975113268134201</v>
      </c>
      <c r="BX13" t="s">
        <v>0</v>
      </c>
      <c r="BY13">
        <v>41.3220191351609</v>
      </c>
      <c r="BZ13">
        <v>43.257865424714502</v>
      </c>
      <c r="CA13">
        <v>-7.5986322003858202</v>
      </c>
      <c r="CB13">
        <v>-26.246482659803601</v>
      </c>
      <c r="CC13">
        <v>3.86698816485324</v>
      </c>
      <c r="CD13">
        <v>0.36340768059874801</v>
      </c>
      <c r="CE13">
        <v>14.619117866533699</v>
      </c>
      <c r="CF13">
        <v>-11.2955395985484</v>
      </c>
      <c r="CG13">
        <v>25.922934346225102</v>
      </c>
      <c r="CH13" t="s">
        <v>0</v>
      </c>
      <c r="CI13">
        <v>6.9117624475368</v>
      </c>
      <c r="CJ13" t="s">
        <v>0</v>
      </c>
      <c r="CK13" t="s">
        <v>0</v>
      </c>
      <c r="CL13">
        <v>4.2679613172952697</v>
      </c>
      <c r="CM13">
        <v>-18.563956332117101</v>
      </c>
      <c r="CN13">
        <v>22.098572939685699</v>
      </c>
      <c r="CO13" t="s">
        <v>0</v>
      </c>
      <c r="CP13">
        <v>-6.0159745399413103</v>
      </c>
    </row>
    <row r="14" spans="1:94" x14ac:dyDescent="0.25">
      <c r="A14">
        <v>1998</v>
      </c>
      <c r="B14">
        <v>0.74203065134099599</v>
      </c>
      <c r="C14">
        <v>0.74</v>
      </c>
      <c r="E14">
        <f t="shared" si="0"/>
        <v>5.8760090991731264</v>
      </c>
      <c r="F14">
        <v>-13.185488394692801</v>
      </c>
      <c r="G14">
        <v>25.988646772895201</v>
      </c>
      <c r="H14">
        <v>10.459452902851</v>
      </c>
      <c r="I14" t="s">
        <v>0</v>
      </c>
      <c r="J14">
        <v>-2.56222128430647</v>
      </c>
      <c r="K14">
        <v>23.674215106371602</v>
      </c>
      <c r="L14" t="s">
        <v>0</v>
      </c>
      <c r="M14">
        <v>25.062843335460201</v>
      </c>
      <c r="N14" t="s">
        <v>0</v>
      </c>
      <c r="O14">
        <v>11.656074016126899</v>
      </c>
      <c r="P14">
        <v>-18.269094366081699</v>
      </c>
      <c r="Q14">
        <v>-16.327824890793099</v>
      </c>
      <c r="R14">
        <v>9.9844759736008406</v>
      </c>
      <c r="S14">
        <v>-50.663184138388097</v>
      </c>
      <c r="T14">
        <v>16.148582828537101</v>
      </c>
      <c r="U14" t="s">
        <v>0</v>
      </c>
      <c r="V14">
        <v>5.2616130684456603</v>
      </c>
      <c r="W14">
        <v>-24.7008768769422</v>
      </c>
      <c r="X14">
        <v>-13.3799764887743</v>
      </c>
      <c r="Y14">
        <v>7.62788847686795</v>
      </c>
      <c r="Z14">
        <v>12.192204237373399</v>
      </c>
      <c r="AA14">
        <v>12.2222508700353</v>
      </c>
      <c r="AB14">
        <v>3.81437987136565</v>
      </c>
      <c r="AC14">
        <v>3.5808861058759098</v>
      </c>
      <c r="AD14">
        <v>-9.4591551874256802E-2</v>
      </c>
      <c r="AE14">
        <v>-11.931061335903699</v>
      </c>
      <c r="AF14">
        <v>23.83987432747</v>
      </c>
      <c r="AG14">
        <v>10.1658089352344</v>
      </c>
      <c r="AH14">
        <v>-6.7363644643006797</v>
      </c>
      <c r="AI14">
        <v>-0.54173415928172697</v>
      </c>
      <c r="AJ14" t="s">
        <v>0</v>
      </c>
      <c r="AK14">
        <v>29.387867847861301</v>
      </c>
      <c r="AL14">
        <v>16.602448559019098</v>
      </c>
      <c r="AM14">
        <v>-10.413841463073901</v>
      </c>
      <c r="AN14">
        <v>1.7153703710531301</v>
      </c>
      <c r="AO14">
        <v>4.3973855150301704</v>
      </c>
      <c r="AP14">
        <v>-28.7424564938195</v>
      </c>
      <c r="AQ14" t="s">
        <v>0</v>
      </c>
      <c r="AR14">
        <v>17.944525487715701</v>
      </c>
      <c r="AS14">
        <v>-3.0362057305486001</v>
      </c>
      <c r="AT14" t="s">
        <v>0</v>
      </c>
      <c r="AU14" t="s">
        <v>0</v>
      </c>
      <c r="AV14" t="s">
        <v>0</v>
      </c>
      <c r="AW14" t="s">
        <v>0</v>
      </c>
      <c r="AX14" t="s">
        <v>0</v>
      </c>
      <c r="AY14">
        <v>43.184252377768402</v>
      </c>
      <c r="AZ14">
        <v>-9.3629546510252606</v>
      </c>
      <c r="BA14">
        <v>17.456017622798399</v>
      </c>
      <c r="BB14">
        <v>11.0265207796644</v>
      </c>
      <c r="BC14" t="s">
        <v>0</v>
      </c>
      <c r="BD14">
        <v>14.1247666797146</v>
      </c>
      <c r="BE14" t="s">
        <v>0</v>
      </c>
      <c r="BF14">
        <v>-4.5432750271545901</v>
      </c>
      <c r="BG14">
        <v>15.0089420235376</v>
      </c>
      <c r="BH14">
        <v>-15.264502823308501</v>
      </c>
      <c r="BI14">
        <v>15.695783603179301</v>
      </c>
      <c r="BJ14">
        <v>-13.4468865735883</v>
      </c>
      <c r="BK14">
        <v>2.4577406646445299</v>
      </c>
      <c r="BL14" t="s">
        <v>0</v>
      </c>
      <c r="BM14">
        <v>17.747066993008001</v>
      </c>
      <c r="BN14">
        <v>23.313924208964401</v>
      </c>
      <c r="BO14">
        <v>34.320181030866202</v>
      </c>
      <c r="BP14">
        <v>8.1896930217471304</v>
      </c>
      <c r="BQ14" t="s">
        <v>0</v>
      </c>
      <c r="BR14">
        <v>7.5708299408336899</v>
      </c>
      <c r="BS14">
        <v>-20.1473587825731</v>
      </c>
      <c r="BT14">
        <v>85.742620638222206</v>
      </c>
      <c r="BU14" t="s">
        <v>0</v>
      </c>
      <c r="BV14">
        <v>8.0928942839662401</v>
      </c>
      <c r="BW14">
        <v>-4.42146352687132</v>
      </c>
      <c r="BX14" t="s">
        <v>0</v>
      </c>
      <c r="BY14">
        <v>-2.0089764463982198</v>
      </c>
      <c r="BZ14">
        <v>8.7493954169971104</v>
      </c>
      <c r="CA14">
        <v>-3.2843773688962701</v>
      </c>
      <c r="CB14">
        <v>-11.7642787880371</v>
      </c>
      <c r="CC14">
        <v>16.4031828236614</v>
      </c>
      <c r="CD14">
        <v>9.5599127689588794</v>
      </c>
      <c r="CE14">
        <v>9.4136894446817507</v>
      </c>
      <c r="CF14">
        <v>22.2434072605664</v>
      </c>
      <c r="CG14">
        <v>-8.1134294263833606</v>
      </c>
      <c r="CH14">
        <v>-12.6684119473209</v>
      </c>
      <c r="CI14">
        <v>18.481411391742402</v>
      </c>
      <c r="CJ14">
        <v>33.605833325153803</v>
      </c>
      <c r="CK14" t="s">
        <v>0</v>
      </c>
      <c r="CL14">
        <v>6.2320867431605604</v>
      </c>
      <c r="CM14">
        <v>-8.2239277352566091</v>
      </c>
      <c r="CN14">
        <v>19.950039186934401</v>
      </c>
      <c r="CO14" t="s">
        <v>0</v>
      </c>
      <c r="CP14">
        <v>4.85841483775092</v>
      </c>
    </row>
    <row r="15" spans="1:94" x14ac:dyDescent="0.25">
      <c r="A15">
        <v>1999</v>
      </c>
      <c r="B15">
        <v>0.72386973180076597</v>
      </c>
      <c r="C15">
        <v>0.7</v>
      </c>
      <c r="E15">
        <f t="shared" si="0"/>
        <v>3.5174511564784896</v>
      </c>
      <c r="F15">
        <v>17.453195255432799</v>
      </c>
      <c r="G15">
        <v>13.4677594142396</v>
      </c>
      <c r="H15">
        <v>7.1922379679366299</v>
      </c>
      <c r="I15" t="s">
        <v>0</v>
      </c>
      <c r="J15">
        <v>-2.66470977223082</v>
      </c>
      <c r="K15">
        <v>11.9538268400887</v>
      </c>
      <c r="L15" t="s">
        <v>0</v>
      </c>
      <c r="M15">
        <v>-15.308721446106899</v>
      </c>
      <c r="N15" t="s">
        <v>0</v>
      </c>
      <c r="O15">
        <v>8.83971949396072</v>
      </c>
      <c r="P15">
        <v>-7.2271553932384398</v>
      </c>
      <c r="Q15">
        <v>6.6704716686509897</v>
      </c>
      <c r="R15">
        <v>7.9234324431495402</v>
      </c>
      <c r="S15">
        <v>-21.988776575405598</v>
      </c>
      <c r="T15">
        <v>37.206740073270801</v>
      </c>
      <c r="U15" t="s">
        <v>0</v>
      </c>
      <c r="V15">
        <v>15.1375694936206</v>
      </c>
      <c r="W15">
        <v>-12.2229392286633</v>
      </c>
      <c r="X15">
        <v>-2.6444310741649799</v>
      </c>
      <c r="Y15">
        <v>1.8066059769990099</v>
      </c>
      <c r="Z15">
        <v>22.735064534363602</v>
      </c>
      <c r="AA15">
        <v>13.7297661549157</v>
      </c>
      <c r="AB15">
        <v>6.0060867457881502</v>
      </c>
      <c r="AC15">
        <v>6.3092323670112203</v>
      </c>
      <c r="AD15">
        <v>11.3012599848908</v>
      </c>
      <c r="AE15">
        <v>9.9338314261655807</v>
      </c>
      <c r="AF15">
        <v>19.856427772777302</v>
      </c>
      <c r="AG15">
        <v>-17.024246047646599</v>
      </c>
      <c r="AH15">
        <v>-18.3871230787211</v>
      </c>
      <c r="AI15">
        <v>-5.5274460691685396</v>
      </c>
      <c r="AJ15" t="s">
        <v>0</v>
      </c>
      <c r="AK15">
        <v>2.9658435360672399</v>
      </c>
      <c r="AL15">
        <v>6.56288305107865</v>
      </c>
      <c r="AM15">
        <v>3.2429330409670101</v>
      </c>
      <c r="AN15">
        <v>-18.431161744615199</v>
      </c>
      <c r="AO15">
        <v>-3.9803406060330002</v>
      </c>
      <c r="AP15">
        <v>7.17718761886215</v>
      </c>
      <c r="AQ15" t="s">
        <v>0</v>
      </c>
      <c r="AR15">
        <v>2.6033850306223201</v>
      </c>
      <c r="AS15">
        <v>1.60021093247418</v>
      </c>
      <c r="AT15" t="s">
        <v>0</v>
      </c>
      <c r="AU15" t="s">
        <v>0</v>
      </c>
      <c r="AV15" t="s">
        <v>0</v>
      </c>
      <c r="AW15">
        <v>23.847286907771299</v>
      </c>
      <c r="AX15" t="s">
        <v>0</v>
      </c>
      <c r="AY15">
        <v>-1.9405888062472001</v>
      </c>
      <c r="AZ15">
        <v>3.0305311375131598</v>
      </c>
      <c r="BA15">
        <v>-30.326353346741001</v>
      </c>
      <c r="BB15">
        <v>-3.4387271000968598</v>
      </c>
      <c r="BC15" t="s">
        <v>0</v>
      </c>
      <c r="BD15">
        <v>-11.041256135545</v>
      </c>
      <c r="BE15" t="s">
        <v>0</v>
      </c>
      <c r="BF15">
        <v>10.3067131736337</v>
      </c>
      <c r="BG15">
        <v>-3.76220879816072</v>
      </c>
      <c r="BH15">
        <v>-5.6986369594025996</v>
      </c>
      <c r="BI15">
        <v>3.3457659935863702</v>
      </c>
      <c r="BJ15">
        <v>7.3100641588041801</v>
      </c>
      <c r="BK15">
        <v>-9.8479283354928295</v>
      </c>
      <c r="BL15" t="s">
        <v>0</v>
      </c>
      <c r="BM15">
        <v>31.938007656872699</v>
      </c>
      <c r="BN15">
        <v>11.628948608706301</v>
      </c>
      <c r="BO15">
        <v>18.946716705464301</v>
      </c>
      <c r="BP15">
        <v>-9.2242321257544599</v>
      </c>
      <c r="BQ15" t="s">
        <v>0</v>
      </c>
      <c r="BR15">
        <v>-10.132171007804301</v>
      </c>
      <c r="BS15">
        <v>-1.8546107043264199</v>
      </c>
      <c r="BT15">
        <v>68.797790329057193</v>
      </c>
      <c r="BU15" t="s">
        <v>0</v>
      </c>
      <c r="BV15">
        <v>7.6907221115494497</v>
      </c>
      <c r="BW15">
        <v>17.3887025780421</v>
      </c>
      <c r="BX15" t="s">
        <v>0</v>
      </c>
      <c r="BY15">
        <v>34.265986421539502</v>
      </c>
      <c r="BZ15">
        <v>-10.3615942198791</v>
      </c>
      <c r="CA15">
        <v>10.017927168163499</v>
      </c>
      <c r="CB15">
        <v>2.9018591048345099</v>
      </c>
      <c r="CC15">
        <v>10.688232483887001</v>
      </c>
      <c r="CD15">
        <v>-5.8224691445768402</v>
      </c>
      <c r="CE15">
        <v>-0.16488495928833499</v>
      </c>
      <c r="CF15">
        <v>5.7426321427164204</v>
      </c>
      <c r="CG15">
        <v>-29.833565007275201</v>
      </c>
      <c r="CH15">
        <v>16.982263750275401</v>
      </c>
      <c r="CI15">
        <v>9.78837845103177</v>
      </c>
      <c r="CJ15">
        <v>-38.853379738119401</v>
      </c>
      <c r="CK15" t="s">
        <v>0</v>
      </c>
      <c r="CL15">
        <v>-0.632070998014157</v>
      </c>
      <c r="CM15">
        <v>9.7383972118657898</v>
      </c>
      <c r="CN15">
        <v>-11.2075253989212</v>
      </c>
      <c r="CO15" t="s">
        <v>0</v>
      </c>
      <c r="CP15">
        <v>13.255689012964901</v>
      </c>
    </row>
    <row r="16" spans="1:94" x14ac:dyDescent="0.25">
      <c r="A16">
        <v>2000</v>
      </c>
      <c r="B16">
        <v>0.67492307692307596</v>
      </c>
      <c r="C16">
        <v>0.65</v>
      </c>
      <c r="E16">
        <f t="shared" si="0"/>
        <v>0.75645537148272857</v>
      </c>
      <c r="F16">
        <v>-8.1524671610971602</v>
      </c>
      <c r="G16">
        <v>-1.98543249722938</v>
      </c>
      <c r="H16">
        <v>-12.6325061441415</v>
      </c>
      <c r="I16">
        <v>-21.4940957851692</v>
      </c>
      <c r="J16">
        <v>14.6889113757928</v>
      </c>
      <c r="K16">
        <v>-47.202270739503199</v>
      </c>
      <c r="L16" t="s">
        <v>0</v>
      </c>
      <c r="M16">
        <v>10.033421051554701</v>
      </c>
      <c r="N16" t="s">
        <v>0</v>
      </c>
      <c r="O16">
        <v>1.50274007023283</v>
      </c>
      <c r="P16">
        <v>24.270907656905599</v>
      </c>
      <c r="Q16">
        <v>-6.4892902278539504</v>
      </c>
      <c r="R16">
        <v>10.67497001968</v>
      </c>
      <c r="S16">
        <v>14.174226364350501</v>
      </c>
      <c r="T16">
        <v>12.9527483975336</v>
      </c>
      <c r="U16" t="s">
        <v>0</v>
      </c>
      <c r="V16">
        <v>1.79269152640285</v>
      </c>
      <c r="W16">
        <v>3.2470915814455599</v>
      </c>
      <c r="X16" t="s">
        <v>0</v>
      </c>
      <c r="Y16">
        <v>-15.125422886919299</v>
      </c>
      <c r="Z16">
        <v>-8.2869952411627903</v>
      </c>
      <c r="AA16">
        <v>0.46777574834274599</v>
      </c>
      <c r="AB16">
        <v>-5.58863036409356</v>
      </c>
      <c r="AC16">
        <v>-6.1058054753217199</v>
      </c>
      <c r="AD16">
        <v>7.5960477643620798</v>
      </c>
      <c r="AE16">
        <v>6.6703286786836697</v>
      </c>
      <c r="AF16">
        <v>10.402435030913299</v>
      </c>
      <c r="AG16">
        <v>9.8952969107566808</v>
      </c>
      <c r="AH16">
        <v>-13.2298144138231</v>
      </c>
      <c r="AI16">
        <v>-12.342777366429599</v>
      </c>
      <c r="AJ16" t="s">
        <v>0</v>
      </c>
      <c r="AK16">
        <v>-12.510787699268</v>
      </c>
      <c r="AL16">
        <v>-21.630733058572599</v>
      </c>
      <c r="AM16">
        <v>-4.0324572514381902</v>
      </c>
      <c r="AN16">
        <v>-13.855372997555101</v>
      </c>
      <c r="AO16">
        <v>-3.68939110094367</v>
      </c>
      <c r="AP16">
        <v>3.1013629983825499</v>
      </c>
      <c r="AQ16" t="s">
        <v>0</v>
      </c>
      <c r="AR16">
        <v>-8.2946177550339701</v>
      </c>
      <c r="AS16">
        <v>-11.7950542874087</v>
      </c>
      <c r="AT16">
        <v>16.579329829495698</v>
      </c>
      <c r="AU16" t="s">
        <v>0</v>
      </c>
      <c r="AV16">
        <v>19.931395195654201</v>
      </c>
      <c r="AW16">
        <v>10.417967859284801</v>
      </c>
      <c r="AX16" t="s">
        <v>0</v>
      </c>
      <c r="AY16">
        <v>18.5091900096056</v>
      </c>
      <c r="AZ16">
        <v>-7.6494485499224103</v>
      </c>
      <c r="BA16">
        <v>17.982721323744801</v>
      </c>
      <c r="BB16">
        <v>5.1806935262165803</v>
      </c>
      <c r="BC16" t="s">
        <v>0</v>
      </c>
      <c r="BD16">
        <v>6.9936720455511798</v>
      </c>
      <c r="BE16" t="s">
        <v>0</v>
      </c>
      <c r="BF16">
        <v>-7.4776995770023804</v>
      </c>
      <c r="BG16">
        <v>0.373092985283762</v>
      </c>
      <c r="BH16">
        <v>9.7021449068619301</v>
      </c>
      <c r="BI16">
        <v>-9.0189292210883902</v>
      </c>
      <c r="BJ16">
        <v>-35.0424142953688</v>
      </c>
      <c r="BK16">
        <v>-4.2032527499126999</v>
      </c>
      <c r="BL16">
        <v>-13.539232767870301</v>
      </c>
      <c r="BM16">
        <v>-3.8245098621769298</v>
      </c>
      <c r="BN16">
        <v>0.49864563080019098</v>
      </c>
      <c r="BO16">
        <v>0.70706666539129504</v>
      </c>
      <c r="BP16">
        <v>9.5377672778746305</v>
      </c>
      <c r="BQ16" t="s">
        <v>0</v>
      </c>
      <c r="BR16">
        <v>-8.44913764537106</v>
      </c>
      <c r="BS16">
        <v>21.0086888929252</v>
      </c>
      <c r="BT16">
        <v>9.6452851829892001</v>
      </c>
      <c r="BU16" t="s">
        <v>0</v>
      </c>
      <c r="BV16">
        <v>-6.9326802531206999</v>
      </c>
      <c r="BW16">
        <v>-27.801983489637401</v>
      </c>
      <c r="BX16" t="s">
        <v>0</v>
      </c>
      <c r="BY16">
        <v>14.3736038621975</v>
      </c>
      <c r="BZ16">
        <v>7.9401395448228902</v>
      </c>
      <c r="CA16">
        <v>-1.8578793891037699</v>
      </c>
      <c r="CB16">
        <v>1.5834724886432801</v>
      </c>
      <c r="CC16">
        <v>2.5004020759927399</v>
      </c>
      <c r="CD16">
        <v>-2.8442756049222702</v>
      </c>
      <c r="CE16">
        <v>4.23745725357022</v>
      </c>
      <c r="CF16">
        <v>3.3363472679879802</v>
      </c>
      <c r="CG16">
        <v>18.293188777814599</v>
      </c>
      <c r="CH16">
        <v>14.481538925769099</v>
      </c>
      <c r="CI16">
        <v>-7.0639022810560297</v>
      </c>
      <c r="CJ16">
        <v>86.654996568646595</v>
      </c>
      <c r="CK16" t="s">
        <v>0</v>
      </c>
      <c r="CL16">
        <v>-0.69695872935665204</v>
      </c>
      <c r="CM16">
        <v>-9.4652827484503099</v>
      </c>
      <c r="CN16">
        <v>11.452385720569801</v>
      </c>
      <c r="CO16" t="s">
        <v>0</v>
      </c>
      <c r="CP16">
        <v>-7.1029418859865503</v>
      </c>
    </row>
    <row r="17" spans="1:94" x14ac:dyDescent="0.25">
      <c r="A17">
        <v>2001</v>
      </c>
      <c r="B17">
        <v>0.35977011494252897</v>
      </c>
      <c r="C17">
        <v>0.32</v>
      </c>
      <c r="E17">
        <f t="shared" si="0"/>
        <v>0.56684246095745394</v>
      </c>
      <c r="F17">
        <v>-13.969361526490101</v>
      </c>
      <c r="G17">
        <v>6.87054031435905</v>
      </c>
      <c r="H17">
        <v>-18.241673651727801</v>
      </c>
      <c r="I17" t="s">
        <v>0</v>
      </c>
      <c r="J17">
        <v>-1.41102816509979</v>
      </c>
      <c r="K17">
        <v>7.6298878446452303</v>
      </c>
      <c r="L17" t="s">
        <v>0</v>
      </c>
      <c r="M17">
        <v>-15.171499556832201</v>
      </c>
      <c r="N17">
        <v>11.666753719869799</v>
      </c>
      <c r="O17">
        <v>3.76748725164224</v>
      </c>
      <c r="P17">
        <v>1.5446480594246701</v>
      </c>
      <c r="Q17">
        <v>7.1463782975768702</v>
      </c>
      <c r="R17">
        <v>12.750181451472301</v>
      </c>
      <c r="S17">
        <v>50.205203128205</v>
      </c>
      <c r="T17">
        <v>-1.4660790910705299</v>
      </c>
      <c r="U17" t="s">
        <v>0</v>
      </c>
      <c r="V17">
        <v>-7.8393493105577301</v>
      </c>
      <c r="W17">
        <v>-3.7234221336493598</v>
      </c>
      <c r="X17" t="s">
        <v>0</v>
      </c>
      <c r="Y17">
        <v>-12.52942604807</v>
      </c>
      <c r="Z17">
        <v>2.3463442380011301</v>
      </c>
      <c r="AA17">
        <v>7.5687781982041198</v>
      </c>
      <c r="AB17">
        <v>1.41516759913735</v>
      </c>
      <c r="AC17">
        <v>2.1790314498361001</v>
      </c>
      <c r="AD17">
        <v>4.3526031854454903</v>
      </c>
      <c r="AE17">
        <v>1.9448977869130399</v>
      </c>
      <c r="AF17">
        <v>1.8157979152249299</v>
      </c>
      <c r="AG17">
        <v>9.5776697783028304</v>
      </c>
      <c r="AH17">
        <v>1.34126396881211</v>
      </c>
      <c r="AI17">
        <v>42.405332527390598</v>
      </c>
      <c r="AJ17">
        <v>-22.7290787293358</v>
      </c>
      <c r="AK17">
        <v>-4.4894745323328404</v>
      </c>
      <c r="AL17">
        <v>-2.9552948551870601</v>
      </c>
      <c r="AM17">
        <v>8.5914111816604599</v>
      </c>
      <c r="AN17" t="s">
        <v>0</v>
      </c>
      <c r="AO17">
        <v>15.749984033745401</v>
      </c>
      <c r="AP17">
        <v>10.667765487680599</v>
      </c>
      <c r="AQ17" t="s">
        <v>0</v>
      </c>
      <c r="AR17">
        <v>-3.14726636243652</v>
      </c>
      <c r="AS17">
        <v>-9.1742314003202896</v>
      </c>
      <c r="AT17">
        <v>-1.9493717827281201</v>
      </c>
      <c r="AU17" t="s">
        <v>0</v>
      </c>
      <c r="AV17">
        <v>-20.612727980193</v>
      </c>
      <c r="AW17">
        <v>4.2888755904484199</v>
      </c>
      <c r="AX17" t="s">
        <v>0</v>
      </c>
      <c r="AY17">
        <v>-10.528206196886799</v>
      </c>
      <c r="AZ17">
        <v>-5.3957444347415198</v>
      </c>
      <c r="BA17" t="s">
        <v>0</v>
      </c>
      <c r="BB17">
        <v>2.13005586455869</v>
      </c>
      <c r="BC17" t="s">
        <v>0</v>
      </c>
      <c r="BD17">
        <v>-10.7092885173876</v>
      </c>
      <c r="BE17" t="s">
        <v>0</v>
      </c>
      <c r="BF17">
        <v>-0.987222722340931</v>
      </c>
      <c r="BG17">
        <v>10.08593003971</v>
      </c>
      <c r="BH17">
        <v>8.2750157106434497</v>
      </c>
      <c r="BI17">
        <v>1.89356800752628</v>
      </c>
      <c r="BJ17">
        <v>7.7897159792337698</v>
      </c>
      <c r="BK17">
        <v>-11.916098933509</v>
      </c>
      <c r="BL17">
        <v>-0.57424158208301201</v>
      </c>
      <c r="BM17">
        <v>36.395692578070097</v>
      </c>
      <c r="BN17">
        <v>-3.6525994418493402</v>
      </c>
      <c r="BO17">
        <v>-20.959189033682001</v>
      </c>
      <c r="BP17">
        <v>4.2451222107473301</v>
      </c>
      <c r="BQ17" t="s">
        <v>0</v>
      </c>
      <c r="BR17">
        <v>-0.45770255443302599</v>
      </c>
      <c r="BS17">
        <v>-25.721727130786402</v>
      </c>
      <c r="BT17">
        <v>-21.578847976984999</v>
      </c>
      <c r="BU17" t="s">
        <v>0</v>
      </c>
      <c r="BV17">
        <v>18.0482558870088</v>
      </c>
      <c r="BW17">
        <v>-27.759333801481599</v>
      </c>
      <c r="BX17" t="s">
        <v>0</v>
      </c>
      <c r="BY17">
        <v>-15.086239602872601</v>
      </c>
      <c r="BZ17">
        <v>-1.5228127582147399</v>
      </c>
      <c r="CA17">
        <v>3.3466513320012701</v>
      </c>
      <c r="CB17">
        <v>-4.0174838408343696</v>
      </c>
      <c r="CC17">
        <v>18.930678937194699</v>
      </c>
      <c r="CD17">
        <v>-4.0751723506400603</v>
      </c>
      <c r="CE17">
        <v>4.7194152162808702</v>
      </c>
      <c r="CF17">
        <v>-17.911875435112002</v>
      </c>
      <c r="CG17">
        <v>-6.5797313065889904</v>
      </c>
      <c r="CH17">
        <v>2.2571998945818601</v>
      </c>
      <c r="CI17">
        <v>6.5927767710648899</v>
      </c>
      <c r="CJ17">
        <v>2.5795750040791301</v>
      </c>
      <c r="CK17" t="s">
        <v>0</v>
      </c>
      <c r="CL17">
        <v>13.402699007212201</v>
      </c>
      <c r="CM17">
        <v>10.251076492890601</v>
      </c>
      <c r="CN17">
        <v>-11.742455663334299</v>
      </c>
      <c r="CO17">
        <v>10.5571314510814</v>
      </c>
      <c r="CP17">
        <v>5.2050371287629797</v>
      </c>
    </row>
    <row r="18" spans="1:94" x14ac:dyDescent="0.25">
      <c r="A18">
        <v>2002</v>
      </c>
      <c r="B18">
        <v>0.17854406130268199</v>
      </c>
      <c r="C18">
        <v>0.18</v>
      </c>
      <c r="E18">
        <f t="shared" si="0"/>
        <v>-0.99973059610193105</v>
      </c>
      <c r="F18">
        <v>-5.7524410953354597</v>
      </c>
      <c r="G18">
        <v>-4.5459069115469299</v>
      </c>
      <c r="H18">
        <v>-9.5461253797455203</v>
      </c>
      <c r="I18">
        <v>31.751401635502699</v>
      </c>
      <c r="J18">
        <v>-14.052364797006399</v>
      </c>
      <c r="K18">
        <v>-0.84148505061602896</v>
      </c>
      <c r="L18" t="s">
        <v>0</v>
      </c>
      <c r="M18">
        <v>5.8127997796266602</v>
      </c>
      <c r="N18">
        <v>2.5312620479642001</v>
      </c>
      <c r="O18">
        <v>-3.5065813118442302</v>
      </c>
      <c r="P18">
        <v>-25.145905033333801</v>
      </c>
      <c r="Q18">
        <v>-2.4462820756280301</v>
      </c>
      <c r="R18">
        <v>4.9726485223937704</v>
      </c>
      <c r="S18">
        <v>-24.324940071333899</v>
      </c>
      <c r="T18">
        <v>7.5418906714245502</v>
      </c>
      <c r="U18" t="s">
        <v>0</v>
      </c>
      <c r="V18">
        <v>5.4819908980373402</v>
      </c>
      <c r="W18">
        <v>-7.2333167049704601</v>
      </c>
      <c r="X18">
        <v>-12.131428170130601</v>
      </c>
      <c r="Y18">
        <v>-11.4517171352589</v>
      </c>
      <c r="Z18">
        <v>-13.5119964772991</v>
      </c>
      <c r="AA18">
        <v>7.7121222466207104</v>
      </c>
      <c r="AB18">
        <v>-1.8895687294247701</v>
      </c>
      <c r="AC18">
        <v>1.2619914077930601E-2</v>
      </c>
      <c r="AD18">
        <v>-3.2999848281134501</v>
      </c>
      <c r="AE18">
        <v>9.4165790963497606</v>
      </c>
      <c r="AF18">
        <v>4.03139270640962</v>
      </c>
      <c r="AG18">
        <v>8.2498794146894703</v>
      </c>
      <c r="AH18">
        <v>-16.164190002682801</v>
      </c>
      <c r="AI18">
        <v>-5.34498112518928</v>
      </c>
      <c r="AJ18">
        <v>14.5914483692169</v>
      </c>
      <c r="AK18">
        <v>-10.367367816508899</v>
      </c>
      <c r="AL18">
        <v>11.883820260162899</v>
      </c>
      <c r="AM18">
        <v>-6.0660247424413596</v>
      </c>
      <c r="AN18">
        <v>24.1696453265053</v>
      </c>
      <c r="AO18">
        <v>-20.880460448721401</v>
      </c>
      <c r="AP18">
        <v>8.5561208945972993</v>
      </c>
      <c r="AQ18" t="s">
        <v>0</v>
      </c>
      <c r="AR18">
        <v>1.2273692317556799</v>
      </c>
      <c r="AS18">
        <v>-9.0085455250062694</v>
      </c>
      <c r="AT18">
        <v>-5.78871961537524</v>
      </c>
      <c r="AU18" t="s">
        <v>0</v>
      </c>
      <c r="AV18">
        <v>-0.97703131319321201</v>
      </c>
      <c r="AW18">
        <v>-1.4210137677582499</v>
      </c>
      <c r="AX18" t="s">
        <v>0</v>
      </c>
      <c r="AY18">
        <v>1.7706206095992501</v>
      </c>
      <c r="AZ18">
        <v>-21.012206165281299</v>
      </c>
      <c r="BA18">
        <v>-40.385430381391203</v>
      </c>
      <c r="BB18">
        <v>1.0824526979923399</v>
      </c>
      <c r="BC18" t="s">
        <v>0</v>
      </c>
      <c r="BD18">
        <v>-25.548129863288501</v>
      </c>
      <c r="BE18" t="s">
        <v>0</v>
      </c>
      <c r="BF18">
        <v>-2.9889419503997798</v>
      </c>
      <c r="BG18">
        <v>-19.351065883188198</v>
      </c>
      <c r="BH18">
        <v>7.8186008283475097</v>
      </c>
      <c r="BI18">
        <v>6.0552360398035603</v>
      </c>
      <c r="BJ18">
        <v>2.0647602488544701</v>
      </c>
      <c r="BK18">
        <v>6.54695374161793</v>
      </c>
      <c r="BL18">
        <v>-27.0130919446318</v>
      </c>
      <c r="BM18">
        <v>4.6351035505531897</v>
      </c>
      <c r="BN18">
        <v>13.212558455834399</v>
      </c>
      <c r="BO18">
        <v>16.321259586662801</v>
      </c>
      <c r="BP18">
        <v>3.7955055217227698</v>
      </c>
      <c r="BQ18" t="s">
        <v>0</v>
      </c>
      <c r="BR18">
        <v>4.0156394465365199</v>
      </c>
      <c r="BS18">
        <v>6.1762897874559597</v>
      </c>
      <c r="BT18">
        <v>8.1561679493663792</v>
      </c>
      <c r="BU18" t="s">
        <v>0</v>
      </c>
      <c r="BV18">
        <v>23.307975485248999</v>
      </c>
      <c r="BW18">
        <v>-3.9164276908439999</v>
      </c>
      <c r="BX18" t="s">
        <v>0</v>
      </c>
      <c r="BY18">
        <v>-5.2207221309778999</v>
      </c>
      <c r="BZ18">
        <v>-10.083780189849501</v>
      </c>
      <c r="CA18">
        <v>1.4842805786025199</v>
      </c>
      <c r="CB18">
        <v>6.1504560113297897</v>
      </c>
      <c r="CC18">
        <v>0.89446667923725398</v>
      </c>
      <c r="CD18">
        <v>-9.8728082712241907</v>
      </c>
      <c r="CE18">
        <v>-3.2123711122528502</v>
      </c>
      <c r="CF18">
        <v>25.159485942293799</v>
      </c>
      <c r="CG18">
        <v>9.6105444044592101</v>
      </c>
      <c r="CH18">
        <v>-19.575280978034101</v>
      </c>
      <c r="CI18">
        <v>8.8051098129320202</v>
      </c>
      <c r="CJ18">
        <v>9.09194753777013</v>
      </c>
      <c r="CK18" t="s">
        <v>0</v>
      </c>
      <c r="CL18">
        <v>-6.0746184712450697</v>
      </c>
      <c r="CM18">
        <v>8.3978032402400196</v>
      </c>
      <c r="CN18">
        <v>10.209996701072599</v>
      </c>
      <c r="CO18">
        <v>-17.091375158888301</v>
      </c>
      <c r="CP18">
        <v>16.359435951142199</v>
      </c>
    </row>
    <row r="19" spans="1:94" x14ac:dyDescent="0.25">
      <c r="A19">
        <v>2003</v>
      </c>
      <c r="B19">
        <v>0.194789272030651</v>
      </c>
      <c r="C19">
        <v>0.2</v>
      </c>
      <c r="E19">
        <f t="shared" si="0"/>
        <v>3.8980284656456248</v>
      </c>
      <c r="F19">
        <v>15.202878342205</v>
      </c>
      <c r="G19">
        <v>4.1098648267823101</v>
      </c>
      <c r="H19">
        <v>-2.8930067355738198</v>
      </c>
      <c r="I19">
        <v>-29.613121427307501</v>
      </c>
      <c r="J19" t="s">
        <v>0</v>
      </c>
      <c r="K19">
        <v>11.6183884501637</v>
      </c>
      <c r="L19" t="s">
        <v>0</v>
      </c>
      <c r="M19">
        <v>12.6304193514489</v>
      </c>
      <c r="N19">
        <v>12.8140768642544</v>
      </c>
      <c r="O19">
        <v>-4.7403257726719801</v>
      </c>
      <c r="P19">
        <v>23.3604461841994</v>
      </c>
      <c r="Q19">
        <v>-4.3166951682865804</v>
      </c>
      <c r="R19">
        <v>13.137689172965301</v>
      </c>
      <c r="S19">
        <v>21.499229139060699</v>
      </c>
      <c r="T19">
        <v>11.6141716979427</v>
      </c>
      <c r="U19" t="s">
        <v>0</v>
      </c>
      <c r="V19">
        <v>-5.69105677009685</v>
      </c>
      <c r="W19">
        <v>-7.6044848198633996</v>
      </c>
      <c r="X19" t="s">
        <v>0</v>
      </c>
      <c r="Y19">
        <v>-9.3454273029408004</v>
      </c>
      <c r="Z19">
        <v>11.8517340759775</v>
      </c>
      <c r="AA19">
        <v>11.589525879840901</v>
      </c>
      <c r="AB19">
        <v>4.1392619672395501</v>
      </c>
      <c r="AC19">
        <v>6.6920861156558002</v>
      </c>
      <c r="AD19">
        <v>-6.5957130037614098</v>
      </c>
      <c r="AE19">
        <v>16.417774674931302</v>
      </c>
      <c r="AF19">
        <v>2.6206638521102099</v>
      </c>
      <c r="AG19">
        <v>4.6761653117878899</v>
      </c>
      <c r="AH19">
        <v>4.8238598917037203</v>
      </c>
      <c r="AI19">
        <v>1.6795220205607899</v>
      </c>
      <c r="AJ19">
        <v>16.519376093233401</v>
      </c>
      <c r="AK19">
        <v>0.44486833712787199</v>
      </c>
      <c r="AL19">
        <v>5.6160422181108203</v>
      </c>
      <c r="AM19">
        <v>-3.1639463169580502</v>
      </c>
      <c r="AN19" t="s">
        <v>0</v>
      </c>
      <c r="AO19">
        <v>-17.0382897616538</v>
      </c>
      <c r="AP19">
        <v>3.67592904357309</v>
      </c>
      <c r="AQ19" t="s">
        <v>0</v>
      </c>
      <c r="AR19">
        <v>-14.0526290839671</v>
      </c>
      <c r="AS19">
        <v>-0.22072917667973399</v>
      </c>
      <c r="AT19">
        <v>-5.7654910322225703</v>
      </c>
      <c r="AU19" t="s">
        <v>0</v>
      </c>
      <c r="AV19">
        <v>4.0220862752954902</v>
      </c>
      <c r="AW19">
        <v>25.606494038584199</v>
      </c>
      <c r="AX19" t="s">
        <v>0</v>
      </c>
      <c r="AY19">
        <v>6.04235533944642</v>
      </c>
      <c r="AZ19">
        <v>26.836472742907699</v>
      </c>
      <c r="BA19">
        <v>-13.880175386447</v>
      </c>
      <c r="BB19">
        <v>47.766933720438097</v>
      </c>
      <c r="BC19">
        <v>10.853817426746501</v>
      </c>
      <c r="BD19">
        <v>17.805711244848599</v>
      </c>
      <c r="BE19" t="s">
        <v>0</v>
      </c>
      <c r="BF19">
        <v>4.02083015855432</v>
      </c>
      <c r="BG19">
        <v>3.55060066546632</v>
      </c>
      <c r="BH19">
        <v>-6.0794661098789504</v>
      </c>
      <c r="BI19">
        <v>4.0093651288679002</v>
      </c>
      <c r="BJ19">
        <v>16.116841353548701</v>
      </c>
      <c r="BK19">
        <v>-6.8223110561741702</v>
      </c>
      <c r="BL19">
        <v>26.707198924773799</v>
      </c>
      <c r="BM19">
        <v>-6.4897146974221203</v>
      </c>
      <c r="BN19">
        <v>-6.0356636424374699</v>
      </c>
      <c r="BO19">
        <v>8.2225389249046206</v>
      </c>
      <c r="BP19">
        <v>17.983926809635701</v>
      </c>
      <c r="BQ19" t="s">
        <v>0</v>
      </c>
      <c r="BR19">
        <v>-23.713194159155201</v>
      </c>
      <c r="BS19">
        <v>-6.0649982288497402</v>
      </c>
      <c r="BT19">
        <v>-15.279716851575399</v>
      </c>
      <c r="BU19" t="s">
        <v>0</v>
      </c>
      <c r="BV19">
        <v>0.78581753815553401</v>
      </c>
      <c r="BW19">
        <v>-16.6830779402496</v>
      </c>
      <c r="BX19" t="s">
        <v>0</v>
      </c>
      <c r="BY19">
        <v>1.2936435033339E-2</v>
      </c>
      <c r="BZ19">
        <v>1.3605805991434801</v>
      </c>
      <c r="CA19">
        <v>-4.6892024080930099</v>
      </c>
      <c r="CB19">
        <v>16.0637454650969</v>
      </c>
      <c r="CC19">
        <v>14.1713376606473</v>
      </c>
      <c r="CD19">
        <v>5.3111224651823097</v>
      </c>
      <c r="CE19">
        <v>-0.77690562456048395</v>
      </c>
      <c r="CF19">
        <v>6.4620967369800599</v>
      </c>
      <c r="CG19">
        <v>-2.2382323274337601</v>
      </c>
      <c r="CH19">
        <v>-4.8595013600588297</v>
      </c>
      <c r="CI19">
        <v>-15.6351061930757</v>
      </c>
      <c r="CJ19">
        <v>15.8348303385487</v>
      </c>
      <c r="CK19" t="s">
        <v>0</v>
      </c>
      <c r="CL19">
        <v>9.7056849375943806</v>
      </c>
      <c r="CM19">
        <v>15.2830972531595</v>
      </c>
      <c r="CN19">
        <v>15.6328034722242</v>
      </c>
      <c r="CO19">
        <v>-4.9002163745980303</v>
      </c>
      <c r="CP19">
        <v>4.5353629544011103</v>
      </c>
    </row>
    <row r="20" spans="1:94" x14ac:dyDescent="0.25">
      <c r="A20">
        <v>2004</v>
      </c>
      <c r="B20">
        <v>0.23068702290076301</v>
      </c>
      <c r="C20">
        <v>0.24</v>
      </c>
      <c r="E20">
        <f t="shared" si="0"/>
        <v>6.9428422562660215</v>
      </c>
      <c r="F20">
        <v>11.8237483130602</v>
      </c>
      <c r="G20">
        <v>24.528403427789499</v>
      </c>
      <c r="H20">
        <v>-0.60285001678651895</v>
      </c>
      <c r="I20">
        <v>20.712484116371101</v>
      </c>
      <c r="J20">
        <v>-6.6540714848552698</v>
      </c>
      <c r="K20">
        <v>7.0972287938600802</v>
      </c>
      <c r="L20" t="s">
        <v>0</v>
      </c>
      <c r="M20">
        <v>20.229808811938099</v>
      </c>
      <c r="N20">
        <v>-2.1901786792703701</v>
      </c>
      <c r="O20">
        <v>22.6929260524082</v>
      </c>
      <c r="P20">
        <v>16.509216354206</v>
      </c>
      <c r="Q20">
        <v>-3.4571416379894599</v>
      </c>
      <c r="R20">
        <v>13.0776893919437</v>
      </c>
      <c r="S20">
        <v>2.75675862199475</v>
      </c>
      <c r="T20">
        <v>22.041354764184401</v>
      </c>
      <c r="U20" t="s">
        <v>0</v>
      </c>
      <c r="V20">
        <v>16.695789913289701</v>
      </c>
      <c r="W20">
        <v>8.2762556645287297</v>
      </c>
      <c r="X20">
        <v>-58.971025113534502</v>
      </c>
      <c r="Y20">
        <v>3.1188854803398098</v>
      </c>
      <c r="Z20">
        <v>-11.3696459487191</v>
      </c>
      <c r="AA20">
        <v>17.762880007067899</v>
      </c>
      <c r="AB20">
        <v>0.97982019442478896</v>
      </c>
      <c r="AC20">
        <v>-1.2914166676369201</v>
      </c>
      <c r="AD20">
        <v>1.6427047082903601</v>
      </c>
      <c r="AE20">
        <v>2.7268588717430799</v>
      </c>
      <c r="AF20">
        <v>14.977152347976199</v>
      </c>
      <c r="AG20">
        <v>15.9644069017</v>
      </c>
      <c r="AH20">
        <v>18.529460047202701</v>
      </c>
      <c r="AI20">
        <v>5.5886622892237199</v>
      </c>
      <c r="AJ20">
        <v>33.752332652083602</v>
      </c>
      <c r="AK20">
        <v>18.3327263991116</v>
      </c>
      <c r="AL20">
        <v>49.306636118686697</v>
      </c>
      <c r="AM20">
        <v>0.751508855820745</v>
      </c>
      <c r="AN20">
        <v>-37.865368984616801</v>
      </c>
      <c r="AO20">
        <v>13.270980895221999</v>
      </c>
      <c r="AP20">
        <v>6.7893189962797802</v>
      </c>
      <c r="AQ20" t="s">
        <v>0</v>
      </c>
      <c r="AR20">
        <v>27.4930708975138</v>
      </c>
      <c r="AS20">
        <v>-7.2988671525589099</v>
      </c>
      <c r="AT20">
        <v>17.218333637875801</v>
      </c>
      <c r="AU20" t="s">
        <v>0</v>
      </c>
      <c r="AV20">
        <v>-1.87353650958958</v>
      </c>
      <c r="AW20">
        <v>-7.7088161428529398</v>
      </c>
      <c r="AX20" t="s">
        <v>0</v>
      </c>
      <c r="AY20">
        <v>6.4514008003131202</v>
      </c>
      <c r="AZ20">
        <v>26.361536737808301</v>
      </c>
      <c r="BA20">
        <v>-11.848992482632401</v>
      </c>
      <c r="BB20">
        <v>-3.2499968633478198</v>
      </c>
      <c r="BC20">
        <v>-6.30698198365035</v>
      </c>
      <c r="BD20">
        <v>27.745964570711902</v>
      </c>
      <c r="BE20" t="s">
        <v>0</v>
      </c>
      <c r="BF20">
        <v>3.43104117660303</v>
      </c>
      <c r="BG20">
        <v>23.9328516404147</v>
      </c>
      <c r="BH20">
        <v>-8.0024619206185701</v>
      </c>
      <c r="BI20">
        <v>3.35225016529118</v>
      </c>
      <c r="BJ20">
        <v>-18.653522794219398</v>
      </c>
      <c r="BK20">
        <v>7.0030786688046103</v>
      </c>
      <c r="BL20" t="s">
        <v>0</v>
      </c>
      <c r="BM20">
        <v>11.028606405374701</v>
      </c>
      <c r="BN20">
        <v>18.627682424146901</v>
      </c>
      <c r="BO20">
        <v>0.59467532988870198</v>
      </c>
      <c r="BP20">
        <v>11.573765595352199</v>
      </c>
      <c r="BQ20" t="s">
        <v>0</v>
      </c>
      <c r="BR20">
        <v>11.8534414480983</v>
      </c>
      <c r="BS20">
        <v>1.0422680991428499</v>
      </c>
      <c r="BT20">
        <v>35.342513179191798</v>
      </c>
      <c r="BU20" t="s">
        <v>0</v>
      </c>
      <c r="BV20">
        <v>16.5506443023129</v>
      </c>
      <c r="BW20">
        <v>3.0016643364886102</v>
      </c>
      <c r="BX20" t="s">
        <v>0</v>
      </c>
      <c r="BY20">
        <v>17.1541422238171</v>
      </c>
      <c r="BZ20">
        <v>22.972787902200501</v>
      </c>
      <c r="CA20">
        <v>1.8556616205839001</v>
      </c>
      <c r="CB20">
        <v>2.35672251973129</v>
      </c>
      <c r="CC20">
        <v>3.4369252916678299</v>
      </c>
      <c r="CD20">
        <v>3.6806364541997301</v>
      </c>
      <c r="CE20">
        <v>-11.90889528396</v>
      </c>
      <c r="CF20">
        <v>15.3095102725771</v>
      </c>
      <c r="CG20">
        <v>-0.76312264526914397</v>
      </c>
      <c r="CH20">
        <v>7.5010345680803097</v>
      </c>
      <c r="CI20">
        <v>-2.4953080179400802</v>
      </c>
      <c r="CJ20">
        <v>5.1817480225089501</v>
      </c>
      <c r="CK20" t="s">
        <v>0</v>
      </c>
      <c r="CL20">
        <v>6.2134052615928299</v>
      </c>
      <c r="CM20">
        <v>24.121123904440001</v>
      </c>
      <c r="CN20">
        <v>11.831156967246899</v>
      </c>
      <c r="CO20">
        <v>-12.9074088988884</v>
      </c>
      <c r="CP20">
        <v>-7.1943381970410103</v>
      </c>
    </row>
    <row r="21" spans="1:94" x14ac:dyDescent="0.25">
      <c r="A21">
        <v>2005</v>
      </c>
      <c r="B21">
        <v>0.38861538461538497</v>
      </c>
      <c r="C21">
        <v>0.4</v>
      </c>
      <c r="E21">
        <f t="shared" si="0"/>
        <v>4.0741025559070109E-4</v>
      </c>
      <c r="F21">
        <v>-10.219983964404101</v>
      </c>
      <c r="G21">
        <v>-2.6385828209986602</v>
      </c>
      <c r="H21">
        <v>9.2216850915528799</v>
      </c>
      <c r="I21">
        <v>28.584731203909001</v>
      </c>
      <c r="J21">
        <v>3.2065357209546299</v>
      </c>
      <c r="K21">
        <v>-0.38147222999359098</v>
      </c>
      <c r="L21" t="s">
        <v>0</v>
      </c>
      <c r="M21">
        <v>-31.399302432629799</v>
      </c>
      <c r="N21">
        <v>-9.8562089061674101</v>
      </c>
      <c r="O21">
        <v>18.272656658685001</v>
      </c>
      <c r="P21">
        <v>-4.1797800866914496</v>
      </c>
      <c r="Q21">
        <v>12.480334527846701</v>
      </c>
      <c r="R21">
        <v>2.7757998561858299</v>
      </c>
      <c r="S21">
        <v>49.351998260692199</v>
      </c>
      <c r="T21">
        <v>-16.0960661067618</v>
      </c>
      <c r="U21">
        <v>16.135969996852999</v>
      </c>
      <c r="V21">
        <v>-8.5211332385468594</v>
      </c>
      <c r="W21">
        <v>-18.577647753301498</v>
      </c>
      <c r="X21">
        <v>2.08937980933701</v>
      </c>
      <c r="Y21">
        <v>-11.039703944190199</v>
      </c>
      <c r="Z21">
        <v>-40.489761456333298</v>
      </c>
      <c r="AA21">
        <v>12.724481180927899</v>
      </c>
      <c r="AB21">
        <v>4.2656258897759498</v>
      </c>
      <c r="AC21">
        <v>-0.467000906646859</v>
      </c>
      <c r="AD21">
        <v>17.391216763430201</v>
      </c>
      <c r="AE21">
        <v>-2.0874349774872298</v>
      </c>
      <c r="AF21">
        <v>0.87571556911766602</v>
      </c>
      <c r="AG21">
        <v>3.4104646242530601</v>
      </c>
      <c r="AH21">
        <v>-16.5463069571144</v>
      </c>
      <c r="AI21">
        <v>3.5450431436932299</v>
      </c>
      <c r="AJ21">
        <v>-2.0913839367755398</v>
      </c>
      <c r="AK21">
        <v>-46.767303333931402</v>
      </c>
      <c r="AL21">
        <v>2.2217691783359399</v>
      </c>
      <c r="AM21">
        <v>-4.8890780449326199</v>
      </c>
      <c r="AN21" t="s">
        <v>0</v>
      </c>
      <c r="AO21">
        <v>18.164852470524799</v>
      </c>
      <c r="AP21">
        <v>5.0239827037709004</v>
      </c>
      <c r="AQ21" t="s">
        <v>0</v>
      </c>
      <c r="AR21">
        <v>2.6644861988063702</v>
      </c>
      <c r="AS21">
        <v>6.7846670765360901</v>
      </c>
      <c r="AT21">
        <v>4.7957975789513601</v>
      </c>
      <c r="AU21" t="s">
        <v>0</v>
      </c>
      <c r="AV21">
        <v>26.421488841196702</v>
      </c>
      <c r="AW21">
        <v>-2.5371619725130898</v>
      </c>
      <c r="AX21">
        <v>-5.3576770991581499</v>
      </c>
      <c r="AY21">
        <v>-13.993864951452601</v>
      </c>
      <c r="AZ21">
        <v>-7.6633047717689804</v>
      </c>
      <c r="BA21" t="s">
        <v>0</v>
      </c>
      <c r="BB21">
        <v>-6.4164661475370197</v>
      </c>
      <c r="BC21">
        <v>-6.9103803768768097</v>
      </c>
      <c r="BD21">
        <v>-31.6618144524348</v>
      </c>
      <c r="BE21" t="s">
        <v>0</v>
      </c>
      <c r="BF21">
        <v>1.66529059422169</v>
      </c>
      <c r="BG21">
        <v>9.0722807503178693</v>
      </c>
      <c r="BH21">
        <v>15.904772161478199</v>
      </c>
      <c r="BI21">
        <v>20.730193881965299</v>
      </c>
      <c r="BJ21">
        <v>2.7738026289159098E-2</v>
      </c>
      <c r="BK21">
        <v>-1.64860819500807</v>
      </c>
      <c r="BL21" t="s">
        <v>0</v>
      </c>
      <c r="BM21">
        <v>-5.4137687505179999</v>
      </c>
      <c r="BN21">
        <v>7.6004915869680696</v>
      </c>
      <c r="BO21">
        <v>6.6944561438083898</v>
      </c>
      <c r="BP21">
        <v>-6.5473609227932901</v>
      </c>
      <c r="BQ21">
        <v>2.90294596035312</v>
      </c>
      <c r="BR21">
        <v>-10.741020868125799</v>
      </c>
      <c r="BS21">
        <v>17.453287657184699</v>
      </c>
      <c r="BT21">
        <v>-2.6087481859128601</v>
      </c>
      <c r="BU21" t="s">
        <v>0</v>
      </c>
      <c r="BV21">
        <v>6.2424754467816497</v>
      </c>
      <c r="BW21">
        <v>-12.549330573068699</v>
      </c>
      <c r="BX21" t="s">
        <v>0</v>
      </c>
      <c r="BY21">
        <v>12.3912429710821</v>
      </c>
      <c r="BZ21">
        <v>-9.5892584299077193</v>
      </c>
      <c r="CA21">
        <v>-0.78722510832734804</v>
      </c>
      <c r="CB21">
        <v>3.9494803955217401</v>
      </c>
      <c r="CC21">
        <v>-0.72216001752254</v>
      </c>
      <c r="CD21">
        <v>7.4048062378771498</v>
      </c>
      <c r="CE21">
        <v>21.561588013814401</v>
      </c>
      <c r="CF21">
        <v>12.6719579071351</v>
      </c>
      <c r="CG21">
        <v>1.3059656788782599E-2</v>
      </c>
      <c r="CH21">
        <v>5.30752005085888</v>
      </c>
      <c r="CI21">
        <v>-6.5594600795229203</v>
      </c>
      <c r="CJ21">
        <v>-10.651942344419901</v>
      </c>
      <c r="CK21">
        <v>-37.778404816537503</v>
      </c>
      <c r="CL21">
        <v>2.6054504366946798</v>
      </c>
      <c r="CM21">
        <v>-17.695161182192798</v>
      </c>
      <c r="CN21">
        <v>1.5895055259036901</v>
      </c>
      <c r="CO21">
        <v>1.01110069094308</v>
      </c>
      <c r="CP21">
        <v>16.9055367216287</v>
      </c>
    </row>
    <row r="22" spans="1:94" x14ac:dyDescent="0.25">
      <c r="A22">
        <v>2006</v>
      </c>
      <c r="B22">
        <v>0.44346153846153802</v>
      </c>
      <c r="C22">
        <v>0.46</v>
      </c>
      <c r="E22">
        <f t="shared" si="0"/>
        <v>-5.379552819864017</v>
      </c>
      <c r="F22">
        <v>-5.0678020772202199</v>
      </c>
      <c r="G22">
        <v>-9.4415479046514896</v>
      </c>
      <c r="H22">
        <v>4.2553226759843303</v>
      </c>
      <c r="I22">
        <v>-13.813960913559299</v>
      </c>
      <c r="J22">
        <v>-1.5494674865882501</v>
      </c>
      <c r="K22">
        <v>2.5613109277687598</v>
      </c>
      <c r="L22" t="s">
        <v>0</v>
      </c>
      <c r="M22">
        <v>-25.878657036123901</v>
      </c>
      <c r="N22">
        <v>17.6942622376808</v>
      </c>
      <c r="O22">
        <v>20.523713749577499</v>
      </c>
      <c r="P22">
        <v>-11.2200808901262</v>
      </c>
      <c r="Q22">
        <v>16.467079466853601</v>
      </c>
      <c r="R22">
        <v>-17.863373632849299</v>
      </c>
      <c r="S22">
        <v>6.7103282377060696</v>
      </c>
      <c r="T22">
        <v>2.87185977144674</v>
      </c>
      <c r="U22">
        <v>-13.668460072156799</v>
      </c>
      <c r="V22">
        <v>-2.2226686473969899</v>
      </c>
      <c r="W22">
        <v>8.8637418046294094</v>
      </c>
      <c r="X22">
        <v>0.37183772923590203</v>
      </c>
      <c r="Y22">
        <v>-5.8735557619061201</v>
      </c>
      <c r="Z22">
        <v>-16.870435761012299</v>
      </c>
      <c r="AA22">
        <v>-1.14841772114744</v>
      </c>
      <c r="AB22">
        <v>-1.1900602694717399</v>
      </c>
      <c r="AC22">
        <v>-0.89099770235924303</v>
      </c>
      <c r="AD22">
        <v>0.70387358730827998</v>
      </c>
      <c r="AE22">
        <v>-4.67305745767439</v>
      </c>
      <c r="AF22">
        <v>-10.461010090238799</v>
      </c>
      <c r="AG22">
        <v>-16.8512183071972</v>
      </c>
      <c r="AH22">
        <v>-1.7572798183453999</v>
      </c>
      <c r="AI22">
        <v>6.2636394199538801</v>
      </c>
      <c r="AJ22">
        <v>-2.5547520176301401</v>
      </c>
      <c r="AK22">
        <v>-5.1035121337343696</v>
      </c>
      <c r="AL22">
        <v>-5.1972454595069797</v>
      </c>
      <c r="AM22">
        <v>-0.98190520915032697</v>
      </c>
      <c r="AN22" t="s">
        <v>0</v>
      </c>
      <c r="AO22">
        <v>-24.136354123512699</v>
      </c>
      <c r="AP22">
        <v>-8.5153918334281506</v>
      </c>
      <c r="AQ22" t="s">
        <v>0</v>
      </c>
      <c r="AR22">
        <v>-1.7893512283291699</v>
      </c>
      <c r="AS22">
        <v>-2.1463180908744199</v>
      </c>
      <c r="AT22">
        <v>-3.98174650665768</v>
      </c>
      <c r="AU22" t="s">
        <v>0</v>
      </c>
      <c r="AV22">
        <v>18.654364023027899</v>
      </c>
      <c r="AW22">
        <v>7.4472499816220497</v>
      </c>
      <c r="AX22">
        <v>10.135534670800499</v>
      </c>
      <c r="AY22">
        <v>-9.7793237616541298</v>
      </c>
      <c r="AZ22">
        <v>-19.8444296776829</v>
      </c>
      <c r="BA22" t="s">
        <v>0</v>
      </c>
      <c r="BB22">
        <v>-5.4316911615790602</v>
      </c>
      <c r="BC22">
        <v>-16.807596172178499</v>
      </c>
      <c r="BD22">
        <v>-1.51700653485378</v>
      </c>
      <c r="BE22" t="s">
        <v>0</v>
      </c>
      <c r="BF22">
        <v>-1.2510340264829101</v>
      </c>
      <c r="BG22">
        <v>-4.97365853862948</v>
      </c>
      <c r="BH22">
        <v>3.6116111643687798</v>
      </c>
      <c r="BI22">
        <v>9.2804590117533401</v>
      </c>
      <c r="BJ22">
        <v>-22.617431254377699</v>
      </c>
      <c r="BK22">
        <v>6.1195950845855798</v>
      </c>
      <c r="BL22">
        <v>-12.364560119062601</v>
      </c>
      <c r="BM22">
        <v>-1.55294481164361</v>
      </c>
      <c r="BN22">
        <v>-13.7948365718124</v>
      </c>
      <c r="BO22">
        <v>-11.003506146796701</v>
      </c>
      <c r="BP22">
        <v>-40.257975326538599</v>
      </c>
      <c r="BQ22">
        <v>-1.64426132143931</v>
      </c>
      <c r="BR22">
        <v>-20.112659398620099</v>
      </c>
      <c r="BS22">
        <v>-8.8325258169618497</v>
      </c>
      <c r="BT22">
        <v>7.0238075827290798</v>
      </c>
      <c r="BU22" t="s">
        <v>0</v>
      </c>
      <c r="BV22">
        <v>-13.588680829815599</v>
      </c>
      <c r="BW22">
        <v>-14.294089184401001</v>
      </c>
      <c r="BX22" t="s">
        <v>0</v>
      </c>
      <c r="BY22">
        <v>-3.9152566800048101</v>
      </c>
      <c r="BZ22">
        <v>-10.0051093445006</v>
      </c>
      <c r="CA22">
        <v>-6.5229046761408096</v>
      </c>
      <c r="CB22">
        <v>-7.9456707246691201</v>
      </c>
      <c r="CC22">
        <v>-9.8637280126656908</v>
      </c>
      <c r="CD22">
        <v>-0.42599234823092003</v>
      </c>
      <c r="CE22">
        <v>-5.3020484650005901</v>
      </c>
      <c r="CF22">
        <v>-28.138511946594502</v>
      </c>
      <c r="CG22">
        <v>0.17001265280640601</v>
      </c>
      <c r="CH22">
        <v>13.6271328551965</v>
      </c>
      <c r="CI22">
        <v>-18.591981303686001</v>
      </c>
      <c r="CJ22">
        <v>-17.9601972468854</v>
      </c>
      <c r="CK22">
        <v>-3.8354849142063099</v>
      </c>
      <c r="CL22">
        <v>-3.47318377425279</v>
      </c>
      <c r="CM22">
        <v>-22.578536407224</v>
      </c>
      <c r="CN22">
        <v>-14.791378282095399</v>
      </c>
      <c r="CO22">
        <v>-11.937584621707501</v>
      </c>
      <c r="CP22">
        <v>0.70389251122295904</v>
      </c>
    </row>
    <row r="23" spans="1:94" x14ac:dyDescent="0.25">
      <c r="A23">
        <v>2007</v>
      </c>
      <c r="B23">
        <v>0.88436781609195403</v>
      </c>
      <c r="C23">
        <v>0.61</v>
      </c>
      <c r="E23">
        <f t="shared" si="0"/>
        <v>1.2602285163976437</v>
      </c>
      <c r="F23">
        <v>25.879335701696998</v>
      </c>
      <c r="G23">
        <v>4.9186050300138202</v>
      </c>
      <c r="H23">
        <v>-1.3899737597741599</v>
      </c>
      <c r="I23">
        <v>-15.459859412182601</v>
      </c>
      <c r="J23">
        <v>-10.9055355000243</v>
      </c>
      <c r="K23">
        <v>3.1400184214583202</v>
      </c>
      <c r="L23" t="s">
        <v>0</v>
      </c>
      <c r="M23">
        <v>-0.60493582388367895</v>
      </c>
      <c r="N23">
        <v>-3.70604243133171</v>
      </c>
      <c r="O23">
        <v>6.2594464334346496</v>
      </c>
      <c r="P23">
        <v>-0.27563474066383298</v>
      </c>
      <c r="Q23">
        <v>8.1179839040790305E-2</v>
      </c>
      <c r="R23">
        <v>21.143692273328899</v>
      </c>
      <c r="S23">
        <v>3.6329131562064498</v>
      </c>
      <c r="T23">
        <v>1.8783968297965801</v>
      </c>
      <c r="U23">
        <v>-25.148898322929</v>
      </c>
      <c r="V23">
        <v>32.450720553300101</v>
      </c>
      <c r="W23">
        <v>-5.1034348899922604</v>
      </c>
      <c r="X23">
        <v>10.4863333321257</v>
      </c>
      <c r="Y23">
        <v>23.068068433424699</v>
      </c>
      <c r="Z23">
        <v>5.5355387671685197</v>
      </c>
      <c r="AA23">
        <v>6.9030008134584504</v>
      </c>
      <c r="AB23">
        <v>1.60966257421435</v>
      </c>
      <c r="AC23">
        <v>5.8062284917039104</v>
      </c>
      <c r="AD23">
        <v>-13.291418024858499</v>
      </c>
      <c r="AE23">
        <v>-10.1216285132009</v>
      </c>
      <c r="AF23">
        <v>11.185563175608401</v>
      </c>
      <c r="AG23">
        <v>6.53812744792255</v>
      </c>
      <c r="AH23">
        <v>0.39867811926895802</v>
      </c>
      <c r="AI23">
        <v>11.602023711626201</v>
      </c>
      <c r="AJ23">
        <v>15.4860754268209</v>
      </c>
      <c r="AK23">
        <v>11.722120469125199</v>
      </c>
      <c r="AL23">
        <v>-14.009412028272299</v>
      </c>
      <c r="AM23">
        <v>0.43520365904733199</v>
      </c>
      <c r="AN23" t="s">
        <v>0</v>
      </c>
      <c r="AO23">
        <v>1.74023869324672</v>
      </c>
      <c r="AP23">
        <v>-14.483497627152399</v>
      </c>
      <c r="AQ23">
        <v>-19.6645168601632</v>
      </c>
      <c r="AR23">
        <v>-18.853091930280399</v>
      </c>
      <c r="AS23">
        <v>2.50828678950172</v>
      </c>
      <c r="AT23">
        <v>27.350044307542301</v>
      </c>
      <c r="AU23" t="s">
        <v>0</v>
      </c>
      <c r="AV23">
        <v>26.926063874569401</v>
      </c>
      <c r="AW23">
        <v>-26.6461287006003</v>
      </c>
      <c r="AX23">
        <v>-15.1955812650762</v>
      </c>
      <c r="AY23">
        <v>11.240191642586</v>
      </c>
      <c r="AZ23">
        <v>-33.776651028855902</v>
      </c>
      <c r="BA23">
        <v>-20.089401829980101</v>
      </c>
      <c r="BB23">
        <v>9.3820749223731106</v>
      </c>
      <c r="BC23">
        <v>-16.117755754695398</v>
      </c>
      <c r="BD23">
        <v>-18.690415881797598</v>
      </c>
      <c r="BE23" t="s">
        <v>0</v>
      </c>
      <c r="BF23">
        <v>0.92731302971206697</v>
      </c>
      <c r="BG23">
        <v>4.1028352219175899</v>
      </c>
      <c r="BH23">
        <v>-15.5954224606275</v>
      </c>
      <c r="BI23">
        <v>2.5593735130673001</v>
      </c>
      <c r="BJ23">
        <v>13.8673260304083</v>
      </c>
      <c r="BK23">
        <v>-5.7467964460800101</v>
      </c>
      <c r="BL23">
        <v>55.689434731497002</v>
      </c>
      <c r="BM23">
        <v>-13.352055388060601</v>
      </c>
      <c r="BN23">
        <v>-8.5905064196386398</v>
      </c>
      <c r="BO23">
        <v>8.6003668554512007</v>
      </c>
      <c r="BP23">
        <v>31.330818928263302</v>
      </c>
      <c r="BQ23">
        <v>-5.1205610873816802E-2</v>
      </c>
      <c r="BR23">
        <v>20.356860421953101</v>
      </c>
      <c r="BS23">
        <v>-19.776406138437501</v>
      </c>
      <c r="BT23">
        <v>9.2602762716899303</v>
      </c>
      <c r="BU23">
        <v>-7.0685692941069904</v>
      </c>
      <c r="BV23">
        <v>4.2796665599075103</v>
      </c>
      <c r="BW23">
        <v>-18.911905057846202</v>
      </c>
      <c r="BX23" t="s">
        <v>0</v>
      </c>
      <c r="BY23">
        <v>10.143064700392101</v>
      </c>
      <c r="BZ23">
        <v>3.4867092241329898</v>
      </c>
      <c r="CA23">
        <v>14.189515019884499</v>
      </c>
      <c r="CB23">
        <v>8.7251118449493497</v>
      </c>
      <c r="CC23">
        <v>-3.3680504919093601</v>
      </c>
      <c r="CD23">
        <v>-3.5223849974521899</v>
      </c>
      <c r="CE23">
        <v>11.3478781150353</v>
      </c>
      <c r="CF23">
        <v>-9.6077184784057508</v>
      </c>
      <c r="CG23">
        <v>23.220665119837999</v>
      </c>
      <c r="CH23">
        <v>-10.8484604586275</v>
      </c>
      <c r="CI23">
        <v>0.69745029839725703</v>
      </c>
      <c r="CJ23">
        <v>6.5710318143984701</v>
      </c>
      <c r="CK23">
        <v>-8.9903765787172105</v>
      </c>
      <c r="CL23">
        <v>-1.0501581512981799</v>
      </c>
      <c r="CM23">
        <v>6.1355718568198698</v>
      </c>
      <c r="CN23">
        <v>-14.254904060324</v>
      </c>
      <c r="CO23">
        <v>-1.2715390943884199</v>
      </c>
      <c r="CP23">
        <v>6.6003663825845198</v>
      </c>
    </row>
    <row r="24" spans="1:94" x14ac:dyDescent="0.25">
      <c r="A24">
        <v>2008</v>
      </c>
      <c r="B24">
        <v>1.4597709923664099</v>
      </c>
      <c r="C24">
        <v>1.2649999999999999</v>
      </c>
      <c r="E24">
        <f t="shared" si="0"/>
        <v>4.0584550321635238</v>
      </c>
      <c r="F24">
        <v>10.0120110328509</v>
      </c>
      <c r="G24">
        <v>-3.5488218168083998</v>
      </c>
      <c r="H24">
        <v>9.1753947624747205</v>
      </c>
      <c r="I24">
        <v>50.1454406651836</v>
      </c>
      <c r="J24">
        <v>-13.6323926514543</v>
      </c>
      <c r="K24">
        <v>6.4421222031703298</v>
      </c>
      <c r="L24">
        <v>40.696477743107202</v>
      </c>
      <c r="M24">
        <v>7.50236998699246</v>
      </c>
      <c r="N24">
        <v>10.643098516013399</v>
      </c>
      <c r="O24">
        <v>3.1180108657584098</v>
      </c>
      <c r="P24">
        <v>18.477342459607701</v>
      </c>
      <c r="Q24">
        <v>0.29381906066143798</v>
      </c>
      <c r="R24">
        <v>32.695087388225403</v>
      </c>
      <c r="S24">
        <v>-5.5441144979764401</v>
      </c>
      <c r="T24">
        <v>6.3316059087729997</v>
      </c>
      <c r="U24">
        <v>17.494542830352898</v>
      </c>
      <c r="V24">
        <v>1.9883917092080401</v>
      </c>
      <c r="W24">
        <v>5.0748368100208596</v>
      </c>
      <c r="X24">
        <v>-62.725423860323801</v>
      </c>
      <c r="Y24">
        <v>7.0039081958779104</v>
      </c>
      <c r="Z24">
        <v>-19.829353813122399</v>
      </c>
      <c r="AA24">
        <v>4.2887660162874299</v>
      </c>
      <c r="AB24">
        <v>0.61621237756874303</v>
      </c>
      <c r="AC24">
        <v>-11.9927840866888</v>
      </c>
      <c r="AD24">
        <v>-0.47350143213109602</v>
      </c>
      <c r="AE24">
        <v>0.50104262876179495</v>
      </c>
      <c r="AF24">
        <v>-10.3055299687254</v>
      </c>
      <c r="AG24">
        <v>3.1309252342619902</v>
      </c>
      <c r="AH24">
        <v>-23.132235310454401</v>
      </c>
      <c r="AI24">
        <v>19.3003154246862</v>
      </c>
      <c r="AJ24">
        <v>18.062659984271999</v>
      </c>
      <c r="AK24">
        <v>11.729248851911599</v>
      </c>
      <c r="AL24">
        <v>11.1630593162953</v>
      </c>
      <c r="AM24">
        <v>0.70929652877835303</v>
      </c>
      <c r="AN24">
        <v>-18.639575775252698</v>
      </c>
      <c r="AO24">
        <v>5.3940506587515804</v>
      </c>
      <c r="AP24">
        <v>21.689204779072099</v>
      </c>
      <c r="AQ24">
        <v>13.2794723371423</v>
      </c>
      <c r="AR24">
        <v>13.4870704806172</v>
      </c>
      <c r="AS24">
        <v>18.221386065686001</v>
      </c>
      <c r="AT24">
        <v>32.529592835613002</v>
      </c>
      <c r="AU24">
        <v>-64.916668311330596</v>
      </c>
      <c r="AV24">
        <v>-8.7171210018391907</v>
      </c>
      <c r="AW24">
        <v>-18.533309049043901</v>
      </c>
      <c r="AX24">
        <v>5.4760468881350297</v>
      </c>
      <c r="AY24">
        <v>17.5169091760703</v>
      </c>
      <c r="AZ24">
        <v>-25.135425182077501</v>
      </c>
      <c r="BA24">
        <v>2.6142612674809902</v>
      </c>
      <c r="BB24">
        <v>4.62715182826987</v>
      </c>
      <c r="BC24">
        <v>27.571648823462201</v>
      </c>
      <c r="BD24">
        <v>1.93400489237212</v>
      </c>
      <c r="BE24">
        <v>24.5862700937132</v>
      </c>
      <c r="BF24">
        <v>-1.5003725376599999</v>
      </c>
      <c r="BG24">
        <v>7.1507502090264596</v>
      </c>
      <c r="BH24">
        <v>-9.6643574502840295</v>
      </c>
      <c r="BI24">
        <v>-1.6420862263925899</v>
      </c>
      <c r="BJ24">
        <v>38.5478900779339</v>
      </c>
      <c r="BK24">
        <v>-0.48595785084835103</v>
      </c>
      <c r="BL24">
        <v>17.283812205169699</v>
      </c>
      <c r="BM24">
        <v>37.9155789731605</v>
      </c>
      <c r="BN24">
        <v>25.563142759458898</v>
      </c>
      <c r="BO24">
        <v>5.5359963097159799</v>
      </c>
      <c r="BP24">
        <v>-0.89576633443095899</v>
      </c>
      <c r="BQ24">
        <v>-1.8731879360727699</v>
      </c>
      <c r="BR24">
        <v>14.956175240604701</v>
      </c>
      <c r="BS24">
        <v>32.283713266898403</v>
      </c>
      <c r="BT24">
        <v>-16.410095327730499</v>
      </c>
      <c r="BU24">
        <v>0.34949620925978298</v>
      </c>
      <c r="BV24">
        <v>14.416702684193799</v>
      </c>
      <c r="BW24">
        <v>-42.634762557685697</v>
      </c>
      <c r="BX24">
        <v>-4.8355103531268799</v>
      </c>
      <c r="BY24">
        <v>-6.82856741485213</v>
      </c>
      <c r="BZ24">
        <v>-7.7906735974397803</v>
      </c>
      <c r="CA24">
        <v>-0.33187176257386902</v>
      </c>
      <c r="CB24">
        <v>24.914474740180001</v>
      </c>
      <c r="CC24">
        <v>1.24641983207528</v>
      </c>
      <c r="CD24">
        <v>1.5097420948247899</v>
      </c>
      <c r="CE24">
        <v>-0.78471110139892597</v>
      </c>
      <c r="CF24">
        <v>12.275825920247099</v>
      </c>
      <c r="CG24">
        <v>10.234409101322401</v>
      </c>
      <c r="CH24">
        <v>11.245119860133499</v>
      </c>
      <c r="CI24">
        <v>12.362804529884</v>
      </c>
      <c r="CJ24">
        <v>2.5335260871201801</v>
      </c>
      <c r="CK24">
        <v>5.3490889895223299</v>
      </c>
      <c r="CL24">
        <v>4.30221008825536</v>
      </c>
      <c r="CM24">
        <v>-4.6133888845920596</v>
      </c>
      <c r="CN24">
        <v>11.1898126884701</v>
      </c>
      <c r="CO24">
        <v>-18.0845713166355</v>
      </c>
      <c r="CP24">
        <v>-9.9851132234381197</v>
      </c>
    </row>
    <row r="25" spans="1:94" x14ac:dyDescent="0.25">
      <c r="A25">
        <v>2009</v>
      </c>
      <c r="B25">
        <v>0.50724137931034396</v>
      </c>
      <c r="C25">
        <v>0.33</v>
      </c>
      <c r="E25">
        <f t="shared" si="0"/>
        <v>-1.2328118468945233</v>
      </c>
      <c r="F25">
        <v>-17.208364326505102</v>
      </c>
      <c r="G25">
        <v>-1.97968440006218</v>
      </c>
      <c r="H25">
        <v>-3.9987820869667599</v>
      </c>
      <c r="I25" t="s">
        <v>0</v>
      </c>
      <c r="J25">
        <v>10.2206225640605</v>
      </c>
      <c r="K25">
        <v>9.8023174905569306</v>
      </c>
      <c r="L25">
        <v>-18.700895847046102</v>
      </c>
      <c r="M25">
        <v>-13.5097179538582</v>
      </c>
      <c r="N25">
        <v>11.8060212144642</v>
      </c>
      <c r="O25">
        <v>-4.7082440482350298</v>
      </c>
      <c r="P25">
        <v>-10.872285557179699</v>
      </c>
      <c r="Q25">
        <v>9.4964692975537908</v>
      </c>
      <c r="R25">
        <v>0.46166449414669603</v>
      </c>
      <c r="S25">
        <v>-10.0319088007501</v>
      </c>
      <c r="T25">
        <v>-5.8610542580699203</v>
      </c>
      <c r="U25">
        <v>-13.027900597371699</v>
      </c>
      <c r="V25">
        <v>-12.6232998452112</v>
      </c>
      <c r="W25">
        <v>3.8158036316862498</v>
      </c>
      <c r="X25">
        <v>-13.7452874373735</v>
      </c>
      <c r="Y25">
        <v>15.085319605343599</v>
      </c>
      <c r="Z25">
        <v>-8.0563690952034399</v>
      </c>
      <c r="AA25">
        <v>6.2938019931400797</v>
      </c>
      <c r="AB25">
        <v>0.25045232307793702</v>
      </c>
      <c r="AC25">
        <v>2.0983077796587102</v>
      </c>
      <c r="AD25">
        <v>-2.0400419796537301</v>
      </c>
      <c r="AE25">
        <v>-14.865225658625899</v>
      </c>
      <c r="AF25">
        <v>2.9902029017212</v>
      </c>
      <c r="AG25">
        <v>14.674254888998201</v>
      </c>
      <c r="AH25">
        <v>-4.7306564272868501</v>
      </c>
      <c r="AI25">
        <v>14.355562580261299</v>
      </c>
      <c r="AJ25">
        <v>-1.37607844602908</v>
      </c>
      <c r="AK25">
        <v>5.5029041966285801</v>
      </c>
      <c r="AL25">
        <v>-12.659034604417601</v>
      </c>
      <c r="AM25">
        <v>1.9862254504983099</v>
      </c>
      <c r="AN25">
        <v>6.6069471317677797</v>
      </c>
      <c r="AO25">
        <v>-4.5093714552781998</v>
      </c>
      <c r="AP25">
        <v>-1.02186518950598</v>
      </c>
      <c r="AQ25">
        <v>13.810571542668701</v>
      </c>
      <c r="AR25">
        <v>-4.6156928818379903</v>
      </c>
      <c r="AS25">
        <v>-10.149998576089899</v>
      </c>
      <c r="AT25">
        <v>-0.63471297245694203</v>
      </c>
      <c r="AU25">
        <v>-9.0155714601725094</v>
      </c>
      <c r="AV25">
        <v>-23.104045161292799</v>
      </c>
      <c r="AW25">
        <v>-11.1884610158969</v>
      </c>
      <c r="AX25">
        <v>5.01164412644499</v>
      </c>
      <c r="AY25">
        <v>5.4951260883697604</v>
      </c>
      <c r="AZ25">
        <v>-14.6601168118065</v>
      </c>
      <c r="BA25">
        <v>7.0871688790804104</v>
      </c>
      <c r="BB25">
        <v>-3.5903905073245399</v>
      </c>
      <c r="BC25">
        <v>-1.9960057985131301</v>
      </c>
      <c r="BD25">
        <v>2.7867756863310098</v>
      </c>
      <c r="BE25">
        <v>-10.262513570083</v>
      </c>
      <c r="BF25">
        <v>3.0343754709378699</v>
      </c>
      <c r="BG25">
        <v>-11.109096303702399</v>
      </c>
      <c r="BH25">
        <v>8.0970243804595494</v>
      </c>
      <c r="BI25">
        <v>15.2836699322624</v>
      </c>
      <c r="BJ25">
        <v>-4.7842133630091803</v>
      </c>
      <c r="BK25">
        <v>4.5560129242569998</v>
      </c>
      <c r="BL25" t="s">
        <v>0</v>
      </c>
      <c r="BM25">
        <v>6.7396057865955497</v>
      </c>
      <c r="BN25">
        <v>20.293322526229101</v>
      </c>
      <c r="BO25">
        <v>15.2762500189272</v>
      </c>
      <c r="BP25">
        <v>15.567246807816799</v>
      </c>
      <c r="BQ25">
        <v>-5.8015914932867698</v>
      </c>
      <c r="BR25">
        <v>18.2423330853631</v>
      </c>
      <c r="BS25">
        <v>13.852871411255199</v>
      </c>
      <c r="BT25">
        <v>-11.8572536611768</v>
      </c>
      <c r="BU25">
        <v>20.288945048758801</v>
      </c>
      <c r="BV25">
        <v>-4.2979283334076799</v>
      </c>
      <c r="BW25">
        <v>3.2841376885840399</v>
      </c>
      <c r="BX25">
        <v>-3.7594226600303</v>
      </c>
      <c r="BY25">
        <v>2.6346000865870298</v>
      </c>
      <c r="BZ25">
        <v>-2.9024496152699499</v>
      </c>
      <c r="CA25">
        <v>-2.2855274104388901</v>
      </c>
      <c r="CB25">
        <v>0.204655026198064</v>
      </c>
      <c r="CC25">
        <v>5.7929798035652702</v>
      </c>
      <c r="CD25">
        <v>9.8168673068339096</v>
      </c>
      <c r="CE25">
        <v>-20.013455188299801</v>
      </c>
      <c r="CF25">
        <v>-31.886564470851699</v>
      </c>
      <c r="CG25">
        <v>1.6194741311331899</v>
      </c>
      <c r="CH25">
        <v>-27.997576480381799</v>
      </c>
      <c r="CI25">
        <v>-10.5418526201512</v>
      </c>
      <c r="CJ25">
        <v>9.6984135857060405</v>
      </c>
      <c r="CK25">
        <v>-23.362120635926502</v>
      </c>
      <c r="CL25">
        <v>-3.0501847839874299</v>
      </c>
      <c r="CM25">
        <v>8.7924524655292196</v>
      </c>
      <c r="CN25">
        <v>6.1770643616193102</v>
      </c>
      <c r="CO25">
        <v>-17.386074006255701</v>
      </c>
      <c r="CP25">
        <v>-0.36620859862052102</v>
      </c>
    </row>
    <row r="26" spans="1:94" x14ac:dyDescent="0.25">
      <c r="A26">
        <v>2010</v>
      </c>
      <c r="B26">
        <v>0.19402298850574701</v>
      </c>
      <c r="C26">
        <v>0.16</v>
      </c>
      <c r="E26">
        <f t="shared" si="0"/>
        <v>-2.78672775485119</v>
      </c>
      <c r="F26">
        <v>-11.7303050553506</v>
      </c>
      <c r="G26">
        <v>-6.4652854165768803</v>
      </c>
      <c r="H26">
        <v>-2.1245529020827698</v>
      </c>
      <c r="I26">
        <v>14.399225654816499</v>
      </c>
      <c r="J26">
        <v>-5.5241978076542502</v>
      </c>
      <c r="K26">
        <v>1.93085022918615</v>
      </c>
      <c r="L26">
        <v>-15.177294920098699</v>
      </c>
      <c r="M26">
        <v>-3.53523204263983</v>
      </c>
      <c r="N26">
        <v>-23.221233432727299</v>
      </c>
      <c r="O26">
        <v>-4.8592233024475604</v>
      </c>
      <c r="P26">
        <v>-15.0767840770276</v>
      </c>
      <c r="Q26">
        <v>-7.9777117255593799</v>
      </c>
      <c r="R26">
        <v>9.9987245369378606</v>
      </c>
      <c r="S26">
        <v>1.3353022254224201</v>
      </c>
      <c r="T26">
        <v>-33.235832957358099</v>
      </c>
      <c r="U26">
        <v>7.25801792610436</v>
      </c>
      <c r="V26">
        <v>-7.8284900459004803</v>
      </c>
      <c r="W26">
        <v>-0.36924593812142398</v>
      </c>
      <c r="X26">
        <v>-13.213415520421099</v>
      </c>
      <c r="Y26">
        <v>-17.1206562129411</v>
      </c>
      <c r="Z26">
        <v>9.2078705158993603</v>
      </c>
      <c r="AA26">
        <v>-2.7038807775797302</v>
      </c>
      <c r="AB26">
        <v>0.422566224894041</v>
      </c>
      <c r="AC26">
        <v>-0.34057257727418699</v>
      </c>
      <c r="AD26">
        <v>1.4809978980059799</v>
      </c>
      <c r="AE26">
        <v>1.83801053780611</v>
      </c>
      <c r="AF26">
        <v>-11.040037364060201</v>
      </c>
      <c r="AG26">
        <v>10.4221238640986</v>
      </c>
      <c r="AH26">
        <v>8.5017322552461305</v>
      </c>
      <c r="AI26">
        <v>-3.4776747049064598</v>
      </c>
      <c r="AJ26">
        <v>1.9119386798461899</v>
      </c>
      <c r="AK26">
        <v>0.74003614712798105</v>
      </c>
      <c r="AL26">
        <v>1.2292327475573399</v>
      </c>
      <c r="AM26">
        <v>0.23541243884548599</v>
      </c>
      <c r="AN26">
        <v>-0.63232723251440703</v>
      </c>
      <c r="AO26">
        <v>-8.3621046911996508</v>
      </c>
      <c r="AP26">
        <v>-12.4683467727927</v>
      </c>
      <c r="AQ26">
        <v>26.3451901216288</v>
      </c>
      <c r="AR26">
        <v>-18.662712229177401</v>
      </c>
      <c r="AS26">
        <v>11.080477210352599</v>
      </c>
      <c r="AT26">
        <v>-1.5294620503793199</v>
      </c>
      <c r="AU26">
        <v>-14.5939535692061</v>
      </c>
      <c r="AV26">
        <v>16.9075526790201</v>
      </c>
      <c r="AW26">
        <v>8.8662141836657309</v>
      </c>
      <c r="AX26">
        <v>17.087276859139301</v>
      </c>
      <c r="AY26">
        <v>-17.1465115513024</v>
      </c>
      <c r="AZ26">
        <v>-4.1173451342775103</v>
      </c>
      <c r="BA26">
        <v>4.7853294196552003</v>
      </c>
      <c r="BB26">
        <v>-2.0998652601020402</v>
      </c>
      <c r="BC26">
        <v>17.797763035887101</v>
      </c>
      <c r="BD26">
        <v>-0.25092237798817502</v>
      </c>
      <c r="BE26">
        <v>6.9345887400280501</v>
      </c>
      <c r="BF26">
        <v>0.157266797806557</v>
      </c>
      <c r="BG26">
        <v>-10.231326074976099</v>
      </c>
      <c r="BH26">
        <v>-4.1617031565710096</v>
      </c>
      <c r="BI26">
        <v>-5.4993582514110999</v>
      </c>
      <c r="BJ26">
        <v>-16.889366989399999</v>
      </c>
      <c r="BK26">
        <v>12.944013359490899</v>
      </c>
      <c r="BL26">
        <v>-10.0734464829128</v>
      </c>
      <c r="BM26">
        <v>-5.5600249759903297</v>
      </c>
      <c r="BN26">
        <v>-20.092449193198899</v>
      </c>
      <c r="BO26">
        <v>6.0107425671825796</v>
      </c>
      <c r="BP26">
        <v>10.7706898162134</v>
      </c>
      <c r="BQ26">
        <v>-41.3321956178278</v>
      </c>
      <c r="BR26">
        <v>21.648221158540299</v>
      </c>
      <c r="BS26">
        <v>20.914849440215502</v>
      </c>
      <c r="BT26">
        <v>9.4303284970710202</v>
      </c>
      <c r="BU26">
        <v>-1.01089259388916</v>
      </c>
      <c r="BV26">
        <v>-13.5251041753764</v>
      </c>
      <c r="BW26">
        <v>-8.0624509183051192</v>
      </c>
      <c r="BX26">
        <v>12.05072222632</v>
      </c>
      <c r="BY26">
        <v>-7.0653115236104904</v>
      </c>
      <c r="BZ26">
        <v>-11.8797058616535</v>
      </c>
      <c r="CA26">
        <v>4.36956699353044</v>
      </c>
      <c r="CB26">
        <v>16.544803717883099</v>
      </c>
      <c r="CC26">
        <v>-2.54231882658671</v>
      </c>
      <c r="CD26">
        <v>4.8919344502413802</v>
      </c>
      <c r="CE26">
        <v>-17.3593707125221</v>
      </c>
      <c r="CF26">
        <v>-24.2504722121162</v>
      </c>
      <c r="CG26">
        <v>4.7453888307893104</v>
      </c>
      <c r="CH26">
        <v>-33.422327288833998</v>
      </c>
      <c r="CI26">
        <v>2.0170604218834902</v>
      </c>
      <c r="CJ26">
        <v>-35.864042191099799</v>
      </c>
      <c r="CK26">
        <v>-13.907974924072199</v>
      </c>
      <c r="CL26">
        <v>-0.15456869754132199</v>
      </c>
      <c r="CM26">
        <v>-13.033001131870201</v>
      </c>
      <c r="CN26">
        <v>-17.090395960447498</v>
      </c>
      <c r="CO26">
        <v>8.0174559950755597</v>
      </c>
      <c r="CP26">
        <v>14.6447368247092</v>
      </c>
    </row>
    <row r="27" spans="1:94" x14ac:dyDescent="0.25">
      <c r="A27">
        <v>2011</v>
      </c>
      <c r="B27">
        <v>0.26615384615384602</v>
      </c>
      <c r="C27">
        <v>0.23</v>
      </c>
      <c r="E27">
        <f t="shared" si="0"/>
        <v>-6.6273671026819025</v>
      </c>
      <c r="F27">
        <v>-2.3067261870618698</v>
      </c>
      <c r="G27">
        <v>-18.272739904670001</v>
      </c>
      <c r="H27">
        <v>2.8140422874843001</v>
      </c>
      <c r="I27">
        <v>-2.2333690791528098</v>
      </c>
      <c r="J27">
        <v>9.9399102097267793</v>
      </c>
      <c r="K27">
        <v>-2.6236047582132902</v>
      </c>
      <c r="L27">
        <v>-24.890682339575999</v>
      </c>
      <c r="M27">
        <v>-10.981243525136</v>
      </c>
      <c r="N27">
        <v>-9.9219374314694502</v>
      </c>
      <c r="O27">
        <v>-12.4321158397067</v>
      </c>
      <c r="P27">
        <v>-6.9943481635028402</v>
      </c>
      <c r="Q27">
        <v>-7.51811258644896</v>
      </c>
      <c r="R27">
        <v>-23.366596009155401</v>
      </c>
      <c r="S27">
        <v>-34.680446221107097</v>
      </c>
      <c r="T27">
        <v>-9.9807579808634408</v>
      </c>
      <c r="U27">
        <v>-2.2725057369772701</v>
      </c>
      <c r="V27">
        <v>4.5899258293132004</v>
      </c>
      <c r="W27">
        <v>-4.3426870570726699</v>
      </c>
      <c r="X27">
        <v>0.46955535106840701</v>
      </c>
      <c r="Y27">
        <v>-13.580352438595501</v>
      </c>
      <c r="Z27">
        <v>-13.0871030275088</v>
      </c>
      <c r="AA27">
        <v>-3.7790142040086501</v>
      </c>
      <c r="AB27">
        <v>3.26990720078442E-2</v>
      </c>
      <c r="AC27">
        <v>-1.4100818595723601</v>
      </c>
      <c r="AD27">
        <v>-6.1784608661994902</v>
      </c>
      <c r="AE27">
        <v>-12.8981437661753</v>
      </c>
      <c r="AF27">
        <v>-21.2940053781495</v>
      </c>
      <c r="AG27">
        <v>11.708969982441699</v>
      </c>
      <c r="AH27">
        <v>-14.165239966839099</v>
      </c>
      <c r="AI27">
        <v>-1.5882485478706401</v>
      </c>
      <c r="AJ27">
        <v>-24.590168395695599</v>
      </c>
      <c r="AK27">
        <v>-3.96439426132845</v>
      </c>
      <c r="AL27">
        <v>2.88746457814911</v>
      </c>
      <c r="AM27">
        <v>0.90472194899659497</v>
      </c>
      <c r="AN27">
        <v>-4.74070546189194</v>
      </c>
      <c r="AO27">
        <v>-23.167511947364599</v>
      </c>
      <c r="AP27">
        <v>-5.4314880098165901</v>
      </c>
      <c r="AQ27">
        <v>26.9257662650021</v>
      </c>
      <c r="AR27">
        <v>-1.2025086299619301</v>
      </c>
      <c r="AS27">
        <v>-21.6665422259914</v>
      </c>
      <c r="AT27">
        <v>-15.8412957276061</v>
      </c>
      <c r="AU27">
        <v>11.738668030687499</v>
      </c>
      <c r="AV27">
        <v>4.8244386333225604</v>
      </c>
      <c r="AW27">
        <v>-19.307397546168101</v>
      </c>
      <c r="AX27">
        <v>-21.694075858094902</v>
      </c>
      <c r="AY27">
        <v>-28.6112822938425</v>
      </c>
      <c r="AZ27">
        <v>1.69282044369671</v>
      </c>
      <c r="BA27">
        <v>-9.7164566562196395</v>
      </c>
      <c r="BB27">
        <v>-8.5883281879580693</v>
      </c>
      <c r="BC27">
        <v>14.8048165002494</v>
      </c>
      <c r="BD27">
        <v>-14.951103785025399</v>
      </c>
      <c r="BE27">
        <v>-10.0536829437366</v>
      </c>
      <c r="BF27">
        <v>-1.6437020206506601</v>
      </c>
      <c r="BG27">
        <v>-29.212053807537899</v>
      </c>
      <c r="BH27">
        <v>8.2553767875374007</v>
      </c>
      <c r="BI27">
        <v>-3.07445978347039</v>
      </c>
      <c r="BJ27">
        <v>-14.650837002794001</v>
      </c>
      <c r="BK27">
        <v>-11.66219128252</v>
      </c>
      <c r="BL27">
        <v>64.435691713475606</v>
      </c>
      <c r="BM27">
        <v>-11.4826126602327</v>
      </c>
      <c r="BN27">
        <v>-16.235888685953199</v>
      </c>
      <c r="BO27">
        <v>3.0748671422987899</v>
      </c>
      <c r="BP27">
        <v>-8.6372606729718306</v>
      </c>
      <c r="BQ27">
        <v>-18.858935899422701</v>
      </c>
      <c r="BR27">
        <v>-5.8611098115072799</v>
      </c>
      <c r="BS27">
        <v>4.7124239079412398</v>
      </c>
      <c r="BT27">
        <v>-9.5244366707536194</v>
      </c>
      <c r="BU27">
        <v>10.970789121926099</v>
      </c>
      <c r="BV27">
        <v>-11.094142256318399</v>
      </c>
      <c r="BW27">
        <v>3.2299661755343299</v>
      </c>
      <c r="BX27">
        <v>-23.913774726567901</v>
      </c>
      <c r="BY27">
        <v>-5.65257023440833</v>
      </c>
      <c r="BZ27">
        <v>-10.8753155040528</v>
      </c>
      <c r="CA27">
        <v>-3.95142593607933</v>
      </c>
      <c r="CB27">
        <v>7.9502912611690499</v>
      </c>
      <c r="CC27">
        <v>-4.5128379205199396</v>
      </c>
      <c r="CD27">
        <v>-19.295805831290899</v>
      </c>
      <c r="CE27">
        <v>-18.143591050417001</v>
      </c>
      <c r="CF27">
        <v>-22.431347337666502</v>
      </c>
      <c r="CG27">
        <v>-9.5746870242371607</v>
      </c>
      <c r="CH27">
        <v>-22.263731622764201</v>
      </c>
      <c r="CI27">
        <v>-36.640068885066597</v>
      </c>
      <c r="CJ27">
        <v>1.48578889510556</v>
      </c>
      <c r="CK27">
        <v>21.988943905631601</v>
      </c>
      <c r="CL27">
        <v>-9.0755952766914607</v>
      </c>
      <c r="CM27">
        <v>-5.3318993711497704</v>
      </c>
      <c r="CN27">
        <v>13.2141483740849</v>
      </c>
      <c r="CO27">
        <v>1.2864113332320399</v>
      </c>
      <c r="CP27">
        <v>-15.8484238079925</v>
      </c>
    </row>
    <row r="28" spans="1:94" x14ac:dyDescent="0.25">
      <c r="A28">
        <v>2012</v>
      </c>
      <c r="B28">
        <v>0.319885057471264</v>
      </c>
      <c r="C28">
        <v>0.36</v>
      </c>
      <c r="E28">
        <f t="shared" si="0"/>
        <v>-5.4250569460893292</v>
      </c>
      <c r="F28">
        <v>-12.8317970605417</v>
      </c>
      <c r="G28">
        <v>-18.393341019383801</v>
      </c>
      <c r="H28">
        <v>-5.3858366729117497</v>
      </c>
      <c r="I28">
        <v>18.220865577461101</v>
      </c>
      <c r="J28">
        <v>-7.5916976043738602</v>
      </c>
      <c r="K28">
        <v>-5.5819556304494604</v>
      </c>
      <c r="L28">
        <v>-10.4167209212623</v>
      </c>
      <c r="M28">
        <v>-21.983814181918401</v>
      </c>
      <c r="N28">
        <v>-9.6532101075586905</v>
      </c>
      <c r="O28">
        <v>-8.6864710842049302</v>
      </c>
      <c r="P28">
        <v>-9.3096455627678605</v>
      </c>
      <c r="Q28">
        <v>10.0887229650859</v>
      </c>
      <c r="R28">
        <v>-12.225073075394</v>
      </c>
      <c r="S28">
        <v>1.18506817016291</v>
      </c>
      <c r="T28">
        <v>-17.760041717868901</v>
      </c>
      <c r="U28">
        <v>-10.1032411121252</v>
      </c>
      <c r="V28">
        <v>-12.6332212880789</v>
      </c>
      <c r="W28">
        <v>-47.106344508848899</v>
      </c>
      <c r="X28" t="s">
        <v>0</v>
      </c>
      <c r="Y28">
        <v>15.9347586167007</v>
      </c>
      <c r="Z28">
        <v>1.5019203346705601</v>
      </c>
      <c r="AA28">
        <v>-4.4949897459363504</v>
      </c>
      <c r="AB28">
        <v>-1.10523856519349</v>
      </c>
      <c r="AC28">
        <v>1.1712211612026699</v>
      </c>
      <c r="AD28">
        <v>-19.441668687721201</v>
      </c>
      <c r="AE28">
        <v>-7.9599269965224702</v>
      </c>
      <c r="AF28">
        <v>-13.583685910463</v>
      </c>
      <c r="AG28">
        <v>-10.1291624365616</v>
      </c>
      <c r="AH28">
        <v>16.2328426886633</v>
      </c>
      <c r="AI28">
        <v>-6.5021702853883303</v>
      </c>
      <c r="AJ28">
        <v>2.8591068191237499</v>
      </c>
      <c r="AK28">
        <v>-5.5578897328784098</v>
      </c>
      <c r="AL28">
        <v>-1.01871400974585</v>
      </c>
      <c r="AM28">
        <v>-1.74831845725686</v>
      </c>
      <c r="AN28">
        <v>8.3248179997704597</v>
      </c>
      <c r="AO28">
        <v>-17.846095910815301</v>
      </c>
      <c r="AP28">
        <v>-13.326535115992201</v>
      </c>
      <c r="AQ28">
        <v>-23.1334137952595</v>
      </c>
      <c r="AR28">
        <v>-19.389196017794699</v>
      </c>
      <c r="AS28">
        <v>-12.5249535064497</v>
      </c>
      <c r="AT28">
        <v>-26.2363150378564</v>
      </c>
      <c r="AU28" t="s">
        <v>0</v>
      </c>
      <c r="AV28">
        <v>6.3428912334460099</v>
      </c>
      <c r="AW28">
        <v>-5.5178228992494702</v>
      </c>
      <c r="AX28">
        <v>-13.340425880818101</v>
      </c>
      <c r="AY28">
        <v>-14.134204357524601</v>
      </c>
      <c r="AZ28">
        <v>-2.9788159871518798</v>
      </c>
      <c r="BA28">
        <v>14.6985778033371</v>
      </c>
      <c r="BB28">
        <v>-5.7184449969771602</v>
      </c>
      <c r="BC28">
        <v>2.5077833177598201</v>
      </c>
      <c r="BD28">
        <v>-29.626757594830401</v>
      </c>
      <c r="BE28">
        <v>-8.7248129485764405</v>
      </c>
      <c r="BF28">
        <v>-4.04400008523504</v>
      </c>
      <c r="BG28">
        <v>-18.918590135822399</v>
      </c>
      <c r="BH28">
        <v>27.2909133096468</v>
      </c>
      <c r="BI28">
        <v>-5.3265283128811101</v>
      </c>
      <c r="BJ28">
        <v>-0.732998639813076</v>
      </c>
      <c r="BK28">
        <v>12.527735940138101</v>
      </c>
      <c r="BL28" t="s">
        <v>0</v>
      </c>
      <c r="BM28">
        <v>4.8531594618031999</v>
      </c>
      <c r="BN28">
        <v>-5.3786586090966502</v>
      </c>
      <c r="BO28">
        <v>-4.5218408150918403</v>
      </c>
      <c r="BP28">
        <v>11.4458873889768</v>
      </c>
      <c r="BQ28">
        <v>-3.5771271933940501</v>
      </c>
      <c r="BR28">
        <v>15.5828349752703</v>
      </c>
      <c r="BS28">
        <v>13.672767055146901</v>
      </c>
      <c r="BT28" t="s">
        <v>0</v>
      </c>
      <c r="BU28">
        <v>-10.092701719538599</v>
      </c>
      <c r="BV28">
        <v>-6.0600453385564101</v>
      </c>
      <c r="BW28">
        <v>1.3503572198588301</v>
      </c>
      <c r="BX28">
        <v>5.5769237988882399</v>
      </c>
      <c r="BY28">
        <v>-27.841827285174698</v>
      </c>
      <c r="BZ28">
        <v>9.2858973808747596</v>
      </c>
      <c r="CA28">
        <v>4.5344317710957798</v>
      </c>
      <c r="CB28">
        <v>-23.435367086317601</v>
      </c>
      <c r="CC28">
        <v>-8.7908064367990306</v>
      </c>
      <c r="CD28">
        <v>-1.7955742489492501</v>
      </c>
      <c r="CE28">
        <v>3.26909520128042</v>
      </c>
      <c r="CF28">
        <v>0.82706172004292</v>
      </c>
      <c r="CG28">
        <v>0.29630354130660802</v>
      </c>
      <c r="CH28">
        <v>-23.795484664583899</v>
      </c>
      <c r="CI28">
        <v>-14.1788117100569</v>
      </c>
      <c r="CJ28">
        <v>1.0821563635453399</v>
      </c>
      <c r="CK28" t="s">
        <v>0</v>
      </c>
      <c r="CL28">
        <v>2.32465767319384</v>
      </c>
      <c r="CM28">
        <v>-14.8261287588898</v>
      </c>
      <c r="CN28">
        <v>-5.4586912923915598</v>
      </c>
      <c r="CO28">
        <v>-9.2679957299831592</v>
      </c>
      <c r="CP28">
        <v>-6.9483944727295297</v>
      </c>
    </row>
    <row r="29" spans="1:94" x14ac:dyDescent="0.25">
      <c r="A29" t="s">
        <v>119</v>
      </c>
      <c r="B29">
        <f xml:space="preserve"> CORREL(B2:B28,E2:E28)</f>
        <v>0.3859211953054219</v>
      </c>
      <c r="C29">
        <f xml:space="preserve"> CORREL(C2:C28,E2:E28)</f>
        <v>0.40533338541248076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D29"/>
  <sheetViews>
    <sheetView topLeftCell="U1" workbookViewId="0">
      <selection activeCell="E2" sqref="E2"/>
    </sheetView>
  </sheetViews>
  <sheetFormatPr defaultColWidth="8.85546875" defaultRowHeight="15" x14ac:dyDescent="0.25"/>
  <sheetData>
    <row r="1" spans="1:30" x14ac:dyDescent="0.25">
      <c r="A1" t="s">
        <v>1</v>
      </c>
      <c r="B1" t="s">
        <v>117</v>
      </c>
      <c r="C1" t="s">
        <v>118</v>
      </c>
      <c r="E1" t="s">
        <v>115</v>
      </c>
      <c r="F1" t="s">
        <v>3</v>
      </c>
      <c r="G1" t="s">
        <v>4</v>
      </c>
      <c r="H1" t="s">
        <v>6</v>
      </c>
      <c r="I1" t="s">
        <v>10</v>
      </c>
      <c r="J1" t="s">
        <v>12</v>
      </c>
      <c r="K1" t="s">
        <v>17</v>
      </c>
      <c r="L1" t="s">
        <v>18</v>
      </c>
      <c r="M1" t="s">
        <v>22</v>
      </c>
      <c r="N1" t="s">
        <v>23</v>
      </c>
      <c r="O1" t="s">
        <v>24</v>
      </c>
      <c r="P1" t="s">
        <v>32</v>
      </c>
      <c r="Q1" t="s">
        <v>34</v>
      </c>
      <c r="R1" t="s">
        <v>36</v>
      </c>
      <c r="S1" t="s">
        <v>49</v>
      </c>
      <c r="T1" t="s">
        <v>53</v>
      </c>
      <c r="U1" t="s">
        <v>54</v>
      </c>
      <c r="V1" t="s">
        <v>56</v>
      </c>
      <c r="W1" t="s">
        <v>62</v>
      </c>
      <c r="X1" t="s">
        <v>63</v>
      </c>
      <c r="Y1" t="s">
        <v>70</v>
      </c>
      <c r="Z1" t="s">
        <v>72</v>
      </c>
      <c r="AA1" t="s">
        <v>74</v>
      </c>
      <c r="AB1" t="s">
        <v>75</v>
      </c>
      <c r="AC1" t="s">
        <v>83</v>
      </c>
      <c r="AD1" t="s">
        <v>84</v>
      </c>
    </row>
    <row r="2" spans="1:30" x14ac:dyDescent="0.25">
      <c r="A2">
        <v>1986</v>
      </c>
      <c r="B2">
        <v>0.81419230769230799</v>
      </c>
      <c r="C2">
        <v>0.83</v>
      </c>
      <c r="E2">
        <f>AVERAGE(F2:AD2)</f>
        <v>2.1801529614009953</v>
      </c>
      <c r="F2" t="s">
        <v>0</v>
      </c>
      <c r="G2">
        <v>6.6269337450795298</v>
      </c>
      <c r="H2">
        <v>10.017618081957099</v>
      </c>
      <c r="I2">
        <v>8.5898258479179095</v>
      </c>
      <c r="J2" t="s">
        <v>0</v>
      </c>
      <c r="K2" t="s">
        <v>0</v>
      </c>
      <c r="L2">
        <v>-14.591702803111099</v>
      </c>
      <c r="M2" t="s">
        <v>0</v>
      </c>
      <c r="N2">
        <v>2.84567716182345</v>
      </c>
      <c r="O2">
        <v>-2.6625912534599099</v>
      </c>
      <c r="P2">
        <v>-3.4765384486643902</v>
      </c>
      <c r="Q2" t="s">
        <v>0</v>
      </c>
      <c r="R2">
        <v>-10.9515144458087</v>
      </c>
      <c r="S2" t="s">
        <v>0</v>
      </c>
      <c r="T2">
        <v>4.1620805396170102</v>
      </c>
      <c r="U2" t="s">
        <v>0</v>
      </c>
      <c r="V2" t="s">
        <v>0</v>
      </c>
      <c r="W2" t="s">
        <v>0</v>
      </c>
      <c r="X2" t="s">
        <v>0</v>
      </c>
      <c r="Y2" t="s">
        <v>0</v>
      </c>
      <c r="Z2" t="s">
        <v>0</v>
      </c>
      <c r="AA2">
        <v>4.5710449166050999</v>
      </c>
      <c r="AB2">
        <v>14.289621834472101</v>
      </c>
      <c r="AC2">
        <v>5.68707094855111</v>
      </c>
      <c r="AD2">
        <v>3.2344623732337299</v>
      </c>
    </row>
    <row r="3" spans="1:30" x14ac:dyDescent="0.25">
      <c r="A3">
        <v>1987</v>
      </c>
      <c r="B3">
        <v>1.3298467432950201</v>
      </c>
      <c r="C3">
        <v>1.3</v>
      </c>
      <c r="E3">
        <f t="shared" ref="E3:E28" si="0">AVERAGE(F3:AD3)</f>
        <v>-12.345935684660319</v>
      </c>
      <c r="F3">
        <v>-38.622554244177103</v>
      </c>
      <c r="G3">
        <v>-5.39538971325904</v>
      </c>
      <c r="H3">
        <v>-6.7673317996581703</v>
      </c>
      <c r="I3">
        <v>-3.4004363985784998E-2</v>
      </c>
      <c r="J3" t="s">
        <v>0</v>
      </c>
      <c r="K3" t="s">
        <v>0</v>
      </c>
      <c r="L3">
        <v>-9.9875986935723002</v>
      </c>
      <c r="M3" t="s">
        <v>0</v>
      </c>
      <c r="N3">
        <v>-18.348902140420101</v>
      </c>
      <c r="O3">
        <v>-7.7670765237838699</v>
      </c>
      <c r="P3">
        <v>-2.15783429115884</v>
      </c>
      <c r="Q3" t="s">
        <v>0</v>
      </c>
      <c r="R3">
        <v>-12.917359527634099</v>
      </c>
      <c r="S3" t="s">
        <v>0</v>
      </c>
      <c r="T3">
        <v>-9.8884653184103293</v>
      </c>
      <c r="U3" t="s">
        <v>0</v>
      </c>
      <c r="V3" t="s">
        <v>0</v>
      </c>
      <c r="W3" t="s">
        <v>0</v>
      </c>
      <c r="X3" t="s">
        <v>0</v>
      </c>
      <c r="Y3" t="s">
        <v>0</v>
      </c>
      <c r="Z3" t="s">
        <v>0</v>
      </c>
      <c r="AA3">
        <v>-31.6723698118114</v>
      </c>
      <c r="AB3">
        <v>-11.3416987492506</v>
      </c>
      <c r="AC3">
        <v>-32.307864760499299</v>
      </c>
      <c r="AD3">
        <v>14.365350352376501</v>
      </c>
    </row>
    <row r="4" spans="1:30" x14ac:dyDescent="0.25">
      <c r="A4">
        <v>1988</v>
      </c>
      <c r="B4">
        <v>1.2304214559386999</v>
      </c>
      <c r="C4">
        <v>1.26</v>
      </c>
      <c r="E4">
        <f t="shared" si="0"/>
        <v>-4.3519225172385863</v>
      </c>
      <c r="F4">
        <v>4.8476531578740598</v>
      </c>
      <c r="G4">
        <v>-8.1596718333334195</v>
      </c>
      <c r="H4">
        <v>-5.3942460137210704</v>
      </c>
      <c r="I4">
        <v>0.74025079979577202</v>
      </c>
      <c r="J4" t="s">
        <v>0</v>
      </c>
      <c r="K4" t="s">
        <v>0</v>
      </c>
      <c r="L4">
        <v>-2.34536903479417</v>
      </c>
      <c r="M4" t="s">
        <v>0</v>
      </c>
      <c r="N4">
        <v>-9.4168366001652402</v>
      </c>
      <c r="O4">
        <v>-2.6475071805945198</v>
      </c>
      <c r="P4">
        <v>3.5410554244060499</v>
      </c>
      <c r="Q4" t="s">
        <v>0</v>
      </c>
      <c r="R4">
        <v>-7.8729010297780899</v>
      </c>
      <c r="S4" t="s">
        <v>0</v>
      </c>
      <c r="T4">
        <v>-3.15334999808988</v>
      </c>
      <c r="U4" t="s">
        <v>0</v>
      </c>
      <c r="V4" t="s">
        <v>0</v>
      </c>
      <c r="W4" t="s">
        <v>0</v>
      </c>
      <c r="X4" t="s">
        <v>0</v>
      </c>
      <c r="Y4" t="s">
        <v>0</v>
      </c>
      <c r="Z4" t="s">
        <v>0</v>
      </c>
      <c r="AA4">
        <v>-3.7019386128229401</v>
      </c>
      <c r="AB4">
        <v>-2.7690454952495598</v>
      </c>
      <c r="AC4">
        <v>-13.091608510457</v>
      </c>
      <c r="AD4">
        <v>-11.5034003144102</v>
      </c>
    </row>
    <row r="5" spans="1:30" x14ac:dyDescent="0.25">
      <c r="A5">
        <v>1989</v>
      </c>
      <c r="B5">
        <v>1.11203846153846</v>
      </c>
      <c r="C5">
        <v>1.1399999999999999</v>
      </c>
      <c r="E5">
        <f t="shared" si="0"/>
        <v>-1.7986837542341374</v>
      </c>
      <c r="F5">
        <v>-8.9909122443030292</v>
      </c>
      <c r="G5">
        <v>-3.7817485236110699</v>
      </c>
      <c r="H5">
        <v>1.3401225194436099</v>
      </c>
      <c r="I5">
        <v>6.0788550435208998E-2</v>
      </c>
      <c r="J5" t="s">
        <v>0</v>
      </c>
      <c r="K5" t="s">
        <v>0</v>
      </c>
      <c r="L5">
        <v>-4.6404010744540498</v>
      </c>
      <c r="M5" t="s">
        <v>0</v>
      </c>
      <c r="N5">
        <v>-6.22473612512609</v>
      </c>
      <c r="O5">
        <v>-5.6122579344825398</v>
      </c>
      <c r="P5">
        <v>0.87604756876162104</v>
      </c>
      <c r="Q5" t="s">
        <v>0</v>
      </c>
      <c r="R5">
        <v>0.44268700903154501</v>
      </c>
      <c r="S5" t="s">
        <v>0</v>
      </c>
      <c r="T5">
        <v>-2.7424439417109201</v>
      </c>
      <c r="U5">
        <v>-8.11358111236936</v>
      </c>
      <c r="V5">
        <v>2.9008005500698699</v>
      </c>
      <c r="W5" t="s">
        <v>0</v>
      </c>
      <c r="X5" t="s">
        <v>0</v>
      </c>
      <c r="Y5" t="s">
        <v>0</v>
      </c>
      <c r="Z5" t="s">
        <v>0</v>
      </c>
      <c r="AA5">
        <v>1.74701323233677E-2</v>
      </c>
      <c r="AB5">
        <v>11.448279046357101</v>
      </c>
      <c r="AC5">
        <v>4.5645774077153396</v>
      </c>
      <c r="AD5">
        <v>-10.3236318958268</v>
      </c>
    </row>
    <row r="6" spans="1:30" x14ac:dyDescent="0.25">
      <c r="A6">
        <v>1990</v>
      </c>
      <c r="B6">
        <v>0.73996168582375499</v>
      </c>
      <c r="C6">
        <v>0.7</v>
      </c>
      <c r="E6">
        <f t="shared" si="0"/>
        <v>-9.0095730180648772</v>
      </c>
      <c r="F6">
        <v>7.2288173448904196</v>
      </c>
      <c r="G6">
        <v>-14.2996091305035</v>
      </c>
      <c r="H6">
        <v>-5.6546247471441804</v>
      </c>
      <c r="I6">
        <v>-0.85414379257877704</v>
      </c>
      <c r="J6" t="s">
        <v>0</v>
      </c>
      <c r="K6" t="s">
        <v>0</v>
      </c>
      <c r="L6">
        <v>-18.865369161719801</v>
      </c>
      <c r="M6" t="s">
        <v>0</v>
      </c>
      <c r="N6">
        <v>-8.5046112608953699</v>
      </c>
      <c r="O6">
        <v>-8.3549024703827097</v>
      </c>
      <c r="P6">
        <v>-4.27035986588462</v>
      </c>
      <c r="Q6" t="s">
        <v>0</v>
      </c>
      <c r="R6">
        <v>-2.3017948262914101</v>
      </c>
      <c r="S6" t="s">
        <v>0</v>
      </c>
      <c r="T6">
        <v>-17.421646240241</v>
      </c>
      <c r="U6">
        <v>-22.682825576311899</v>
      </c>
      <c r="V6">
        <v>-7.3593593365060297</v>
      </c>
      <c r="W6" t="s">
        <v>0</v>
      </c>
      <c r="X6" t="s">
        <v>0</v>
      </c>
      <c r="Y6" t="s">
        <v>0</v>
      </c>
      <c r="Z6">
        <v>-22.195470499382498</v>
      </c>
      <c r="AA6">
        <v>-18.894023501388599</v>
      </c>
      <c r="AB6">
        <v>1.13677851212367</v>
      </c>
      <c r="AC6">
        <v>-5.5087045794149603</v>
      </c>
      <c r="AD6">
        <v>-4.3608921754716601</v>
      </c>
    </row>
    <row r="7" spans="1:30" x14ac:dyDescent="0.25">
      <c r="A7">
        <v>1991</v>
      </c>
      <c r="B7">
        <v>0.572835249042145</v>
      </c>
      <c r="C7">
        <v>0.56000000000000005</v>
      </c>
      <c r="E7">
        <f t="shared" si="0"/>
        <v>-5.6984457154382122</v>
      </c>
      <c r="F7">
        <v>12.322690255560699</v>
      </c>
      <c r="G7">
        <v>-1.9269530863726501</v>
      </c>
      <c r="H7">
        <v>-1.1035807028278699</v>
      </c>
      <c r="I7">
        <v>4.2845722839890903E-2</v>
      </c>
      <c r="J7" t="s">
        <v>0</v>
      </c>
      <c r="K7" t="s">
        <v>0</v>
      </c>
      <c r="L7">
        <v>-6.5668765293912799</v>
      </c>
      <c r="M7" t="s">
        <v>0</v>
      </c>
      <c r="N7">
        <v>-2.22970279523184</v>
      </c>
      <c r="O7">
        <v>-2.31456814489832</v>
      </c>
      <c r="P7">
        <v>-11.819463062692</v>
      </c>
      <c r="Q7">
        <v>0.190723193588582</v>
      </c>
      <c r="R7">
        <v>-14.3266086020415</v>
      </c>
      <c r="S7" t="s">
        <v>0</v>
      </c>
      <c r="T7">
        <v>-3.4468296377746599</v>
      </c>
      <c r="U7">
        <v>-4.1089414840798497</v>
      </c>
      <c r="V7">
        <v>-3.5958590634944598</v>
      </c>
      <c r="W7" t="s">
        <v>0</v>
      </c>
      <c r="X7" t="s">
        <v>0</v>
      </c>
      <c r="Y7" t="s">
        <v>0</v>
      </c>
      <c r="Z7">
        <v>3.1369393040588398</v>
      </c>
      <c r="AA7">
        <v>-17.6617715889675</v>
      </c>
      <c r="AB7">
        <v>-22.566170407720101</v>
      </c>
      <c r="AC7">
        <v>-14.280498665891299</v>
      </c>
      <c r="AD7">
        <v>-12.3173975825525</v>
      </c>
    </row>
    <row r="8" spans="1:30" x14ac:dyDescent="0.25">
      <c r="A8">
        <v>1992</v>
      </c>
      <c r="B8">
        <v>0.377251908396947</v>
      </c>
      <c r="C8">
        <v>0.36</v>
      </c>
      <c r="E8">
        <f t="shared" si="0"/>
        <v>-15.304200953941967</v>
      </c>
      <c r="F8">
        <v>-13.3664522205334</v>
      </c>
      <c r="G8">
        <v>-1.2039203552675799</v>
      </c>
      <c r="H8">
        <v>-1.6530227398396999</v>
      </c>
      <c r="I8">
        <v>1.4644200501323199</v>
      </c>
      <c r="J8" t="s">
        <v>0</v>
      </c>
      <c r="K8" t="s">
        <v>0</v>
      </c>
      <c r="L8">
        <v>-6.4733165326658799</v>
      </c>
      <c r="M8">
        <v>-10.5083669201242</v>
      </c>
      <c r="N8">
        <v>-10.060123857577</v>
      </c>
      <c r="O8">
        <v>-6.2124551275481803</v>
      </c>
      <c r="P8">
        <v>-28.858242649284598</v>
      </c>
      <c r="Q8">
        <v>-37.758462007625802</v>
      </c>
      <c r="R8">
        <v>-19.455639186705501</v>
      </c>
      <c r="S8" t="s">
        <v>0</v>
      </c>
      <c r="T8">
        <v>-3.1582744200851498</v>
      </c>
      <c r="U8">
        <v>-16.884887055846701</v>
      </c>
      <c r="V8">
        <v>-25.8174876278492</v>
      </c>
      <c r="W8" t="s">
        <v>0</v>
      </c>
      <c r="X8" t="s">
        <v>0</v>
      </c>
      <c r="Y8" t="s">
        <v>0</v>
      </c>
      <c r="Z8">
        <v>-43.134255664177502</v>
      </c>
      <c r="AA8">
        <v>-31.043546956287301</v>
      </c>
      <c r="AB8">
        <v>-2.70339476171893</v>
      </c>
      <c r="AC8">
        <v>-11.956671042966899</v>
      </c>
      <c r="AD8">
        <v>-21.995719048926201</v>
      </c>
    </row>
    <row r="9" spans="1:30" x14ac:dyDescent="0.25">
      <c r="A9">
        <v>1993</v>
      </c>
      <c r="B9">
        <v>0.288314176245211</v>
      </c>
      <c r="C9">
        <v>0.28999999999999998</v>
      </c>
      <c r="E9">
        <f t="shared" si="0"/>
        <v>-2.0274011681996882</v>
      </c>
      <c r="F9">
        <v>12.7872423725163</v>
      </c>
      <c r="G9">
        <v>-1.53002843871512</v>
      </c>
      <c r="H9">
        <v>-9.2903236383383607</v>
      </c>
      <c r="I9">
        <v>0.25718384155621998</v>
      </c>
      <c r="J9" t="s">
        <v>0</v>
      </c>
      <c r="K9" t="s">
        <v>0</v>
      </c>
      <c r="L9">
        <v>-0.71199581999519501</v>
      </c>
      <c r="M9">
        <v>11.4137032077097</v>
      </c>
      <c r="N9">
        <v>-0.604745394385233</v>
      </c>
      <c r="O9">
        <v>-2.5311723324664501</v>
      </c>
      <c r="P9">
        <v>2.4357398008178999</v>
      </c>
      <c r="Q9">
        <v>-16.238425228806999</v>
      </c>
      <c r="R9">
        <v>-5.7293064852761999</v>
      </c>
      <c r="S9" t="s">
        <v>0</v>
      </c>
      <c r="T9">
        <v>9.9470457768234197E-2</v>
      </c>
      <c r="U9">
        <v>-18.4811895512895</v>
      </c>
      <c r="V9">
        <v>4.9598498866188097</v>
      </c>
      <c r="W9" t="s">
        <v>0</v>
      </c>
      <c r="X9">
        <v>6.5442609474353297</v>
      </c>
      <c r="Y9" t="s">
        <v>0</v>
      </c>
      <c r="Z9">
        <v>9.0517459212124098</v>
      </c>
      <c r="AA9">
        <v>-3.1958937405832399</v>
      </c>
      <c r="AB9">
        <v>-8.1699689833244395</v>
      </c>
      <c r="AC9">
        <v>-14.237749099181899</v>
      </c>
      <c r="AD9">
        <v>-7.3764210872660296</v>
      </c>
    </row>
    <row r="10" spans="1:30" x14ac:dyDescent="0.25">
      <c r="A10">
        <v>1994</v>
      </c>
      <c r="B10">
        <v>0.46565384615384597</v>
      </c>
      <c r="C10">
        <v>0.45</v>
      </c>
      <c r="E10">
        <f t="shared" si="0"/>
        <v>4.0940239241303935</v>
      </c>
      <c r="F10">
        <v>6.4576364363287002</v>
      </c>
      <c r="G10">
        <v>-4.1259721578982802</v>
      </c>
      <c r="H10">
        <v>-1.98996772977053</v>
      </c>
      <c r="I10">
        <v>-10.0134975075875</v>
      </c>
      <c r="J10" t="s">
        <v>0</v>
      </c>
      <c r="K10" t="s">
        <v>0</v>
      </c>
      <c r="L10">
        <v>11.788539413360001</v>
      </c>
      <c r="M10">
        <v>8.84505828837713</v>
      </c>
      <c r="N10">
        <v>-4.2026988117644803</v>
      </c>
      <c r="O10">
        <v>-1.5674574577726901</v>
      </c>
      <c r="P10">
        <v>15.174334952792501</v>
      </c>
      <c r="Q10">
        <v>16.354185578020701</v>
      </c>
      <c r="R10">
        <v>-10.3019545106763</v>
      </c>
      <c r="S10" t="s">
        <v>0</v>
      </c>
      <c r="T10">
        <v>-3.6369820335127399</v>
      </c>
      <c r="U10">
        <v>8.5977777276246901</v>
      </c>
      <c r="V10">
        <v>-10.597639187994799</v>
      </c>
      <c r="W10" t="s">
        <v>0</v>
      </c>
      <c r="X10">
        <v>35.145258734825703</v>
      </c>
      <c r="Y10" t="s">
        <v>0</v>
      </c>
      <c r="Z10">
        <v>12.6011560749554</v>
      </c>
      <c r="AA10">
        <v>-0.432156810276354</v>
      </c>
      <c r="AB10">
        <v>-11.901148270144001</v>
      </c>
      <c r="AC10">
        <v>9.5440608076344198</v>
      </c>
      <c r="AD10">
        <v>16.141944946086301</v>
      </c>
    </row>
    <row r="11" spans="1:30" x14ac:dyDescent="0.25">
      <c r="A11">
        <v>1995</v>
      </c>
      <c r="B11">
        <v>0.51915384615384597</v>
      </c>
      <c r="C11">
        <v>0.53</v>
      </c>
      <c r="E11">
        <f t="shared" si="0"/>
        <v>-2.6547763336059078</v>
      </c>
      <c r="F11">
        <v>-1.97277015074662</v>
      </c>
      <c r="G11">
        <v>1.2535502868445401</v>
      </c>
      <c r="H11">
        <v>6.6767231289267501</v>
      </c>
      <c r="I11">
        <v>-1.3281180515062401</v>
      </c>
      <c r="J11" t="s">
        <v>0</v>
      </c>
      <c r="K11" t="s">
        <v>0</v>
      </c>
      <c r="L11">
        <v>-4.7254076165182397</v>
      </c>
      <c r="M11">
        <v>-2.5984802280647599</v>
      </c>
      <c r="N11">
        <v>-7.7541531634073104</v>
      </c>
      <c r="O11">
        <v>-0.41966598810913103</v>
      </c>
      <c r="P11">
        <v>5.47907126238447</v>
      </c>
      <c r="Q11">
        <v>6.9301774947653598</v>
      </c>
      <c r="R11">
        <v>-3.344126036884</v>
      </c>
      <c r="S11" t="s">
        <v>0</v>
      </c>
      <c r="T11">
        <v>1.21346888874777</v>
      </c>
      <c r="U11">
        <v>-18.858919515395201</v>
      </c>
      <c r="V11">
        <v>-0.59538333474402805</v>
      </c>
      <c r="W11" t="s">
        <v>0</v>
      </c>
      <c r="X11">
        <v>-2.6849848368707101</v>
      </c>
      <c r="Y11" t="s">
        <v>0</v>
      </c>
      <c r="Z11">
        <v>-8.3168362941337897</v>
      </c>
      <c r="AA11">
        <v>-16.6513297629246</v>
      </c>
      <c r="AB11">
        <v>1.93084087072448</v>
      </c>
      <c r="AC11">
        <v>4.2879579397066001</v>
      </c>
      <c r="AD11">
        <v>-11.617141564913499</v>
      </c>
    </row>
    <row r="12" spans="1:30" x14ac:dyDescent="0.25">
      <c r="A12">
        <v>1996</v>
      </c>
      <c r="B12">
        <v>0.48026717557251902</v>
      </c>
      <c r="C12">
        <v>0.48</v>
      </c>
      <c r="E12">
        <f t="shared" si="0"/>
        <v>-10.281303761195501</v>
      </c>
      <c r="F12">
        <v>-18.300556958759302</v>
      </c>
      <c r="G12">
        <v>-12.3098839372791</v>
      </c>
      <c r="H12">
        <v>-9.4740505386300207</v>
      </c>
      <c r="I12">
        <v>-28.344796343385699</v>
      </c>
      <c r="J12" t="s">
        <v>0</v>
      </c>
      <c r="K12" t="s">
        <v>0</v>
      </c>
      <c r="L12">
        <v>-14.281747474648601</v>
      </c>
      <c r="M12">
        <v>-23.475320584027202</v>
      </c>
      <c r="N12">
        <v>-5.3076295584055</v>
      </c>
      <c r="O12">
        <v>-12.2621687909024</v>
      </c>
      <c r="P12">
        <v>3.7989702550187299</v>
      </c>
      <c r="Q12">
        <v>-28.534565285902001</v>
      </c>
      <c r="R12">
        <v>-5.4726947240408901</v>
      </c>
      <c r="S12" t="s">
        <v>0</v>
      </c>
      <c r="T12">
        <v>-1.48926132279082</v>
      </c>
      <c r="U12">
        <v>-6.7666030459323498E-2</v>
      </c>
      <c r="V12">
        <v>-14.182567143134801</v>
      </c>
      <c r="W12" t="s">
        <v>0</v>
      </c>
      <c r="X12">
        <v>-2.0781869077697102</v>
      </c>
      <c r="Y12" t="s">
        <v>0</v>
      </c>
      <c r="Z12">
        <v>-15.700817991332</v>
      </c>
      <c r="AA12">
        <v>-6.7835970216762203</v>
      </c>
      <c r="AB12">
        <v>-0.49420688878612401</v>
      </c>
      <c r="AC12">
        <v>-11.809090608122499</v>
      </c>
      <c r="AD12">
        <v>0.94376263112343395</v>
      </c>
    </row>
    <row r="13" spans="1:30" x14ac:dyDescent="0.25">
      <c r="A13">
        <v>1997</v>
      </c>
      <c r="B13">
        <v>0.64402298850574702</v>
      </c>
      <c r="C13">
        <v>0.67</v>
      </c>
      <c r="E13">
        <f t="shared" si="0"/>
        <v>-5.8025355019338898</v>
      </c>
      <c r="F13">
        <v>16.6922236594982</v>
      </c>
      <c r="G13">
        <v>2.78652274894129</v>
      </c>
      <c r="H13">
        <v>4.8207398680344404</v>
      </c>
      <c r="I13">
        <v>1.0036295505550199</v>
      </c>
      <c r="J13" t="s">
        <v>0</v>
      </c>
      <c r="K13" t="s">
        <v>0</v>
      </c>
      <c r="L13">
        <v>-1.5481445506659399</v>
      </c>
      <c r="M13">
        <v>-10.4742439498773</v>
      </c>
      <c r="N13">
        <v>1.0571955392305801</v>
      </c>
      <c r="O13">
        <v>0.96866009063609204</v>
      </c>
      <c r="P13">
        <v>-9.7118484305083896</v>
      </c>
      <c r="Q13">
        <v>-17.150444307132901</v>
      </c>
      <c r="R13">
        <v>-22.3881220937165</v>
      </c>
      <c r="S13" t="s">
        <v>0</v>
      </c>
      <c r="T13">
        <v>1.09511916407551</v>
      </c>
      <c r="U13">
        <v>15.3522405272887</v>
      </c>
      <c r="V13">
        <v>-33.833251310044297</v>
      </c>
      <c r="W13" t="s">
        <v>0</v>
      </c>
      <c r="X13">
        <v>-6.8539630578488397</v>
      </c>
      <c r="Y13" t="s">
        <v>0</v>
      </c>
      <c r="Z13">
        <v>-7.3086059783660602</v>
      </c>
      <c r="AA13">
        <v>-27.113104089091902</v>
      </c>
      <c r="AB13">
        <v>8.7598031265262204</v>
      </c>
      <c r="AC13">
        <v>-19.517685170788901</v>
      </c>
      <c r="AD13">
        <v>-12.687431375422801</v>
      </c>
    </row>
    <row r="14" spans="1:30" x14ac:dyDescent="0.25">
      <c r="A14">
        <v>1998</v>
      </c>
      <c r="B14">
        <v>0.74203065134099599</v>
      </c>
      <c r="C14">
        <v>0.74</v>
      </c>
      <c r="E14">
        <f t="shared" si="0"/>
        <v>2.4742364815390299</v>
      </c>
      <c r="F14">
        <v>12.521880037747</v>
      </c>
      <c r="G14">
        <v>-0.62465161158556304</v>
      </c>
      <c r="H14">
        <v>-2.1106713328814699</v>
      </c>
      <c r="I14">
        <v>-4.9594634767131298</v>
      </c>
      <c r="J14" t="s">
        <v>0</v>
      </c>
      <c r="K14" t="s">
        <v>0</v>
      </c>
      <c r="L14">
        <v>-0.393773704418933</v>
      </c>
      <c r="M14">
        <v>-1.6217335974710501</v>
      </c>
      <c r="N14">
        <v>-7.3274287591090101E-2</v>
      </c>
      <c r="O14">
        <v>-1.69186392506283</v>
      </c>
      <c r="P14">
        <v>-9.1177095055467703</v>
      </c>
      <c r="Q14">
        <v>-0.77515778197951601</v>
      </c>
      <c r="R14">
        <v>11.4663039294598</v>
      </c>
      <c r="S14" t="s">
        <v>0</v>
      </c>
      <c r="T14">
        <v>1.8016293963888801</v>
      </c>
      <c r="U14">
        <v>18.336728162739</v>
      </c>
      <c r="V14">
        <v>34.588156225057297</v>
      </c>
      <c r="W14" t="s">
        <v>0</v>
      </c>
      <c r="X14">
        <v>-0.11151341195409301</v>
      </c>
      <c r="Y14" t="s">
        <v>0</v>
      </c>
      <c r="Z14">
        <v>-1.75334814998733</v>
      </c>
      <c r="AA14">
        <v>11.4416059596323</v>
      </c>
      <c r="AB14">
        <v>-4.5107350856468003</v>
      </c>
      <c r="AC14">
        <v>-6.2649335265923201</v>
      </c>
      <c r="AD14">
        <v>-6.6627446828127699</v>
      </c>
    </row>
    <row r="15" spans="1:30" x14ac:dyDescent="0.25">
      <c r="A15">
        <v>1999</v>
      </c>
      <c r="B15">
        <v>0.72386973180076597</v>
      </c>
      <c r="C15">
        <v>0.7</v>
      </c>
      <c r="E15">
        <f t="shared" si="0"/>
        <v>0.58210070188487451</v>
      </c>
      <c r="F15">
        <v>5.4517976441256097</v>
      </c>
      <c r="G15">
        <v>3.2427835608350102</v>
      </c>
      <c r="H15">
        <v>3.0810168979214598</v>
      </c>
      <c r="I15">
        <v>5.89107306613929</v>
      </c>
      <c r="J15" t="s">
        <v>0</v>
      </c>
      <c r="K15" t="s">
        <v>0</v>
      </c>
      <c r="L15">
        <v>2.6691146904200198</v>
      </c>
      <c r="M15">
        <v>3.12963690140145</v>
      </c>
      <c r="N15">
        <v>0.32635283754827099</v>
      </c>
      <c r="O15">
        <v>2.3509169921806898</v>
      </c>
      <c r="P15">
        <v>3.1318600811459198</v>
      </c>
      <c r="Q15">
        <v>1.7030353751499401</v>
      </c>
      <c r="R15">
        <v>1.0526865473876901</v>
      </c>
      <c r="S15" t="s">
        <v>0</v>
      </c>
      <c r="T15">
        <v>0.11238787116495499</v>
      </c>
      <c r="U15">
        <v>-1.51441679552595</v>
      </c>
      <c r="V15">
        <v>-15.3365077441598</v>
      </c>
      <c r="W15" t="s">
        <v>0</v>
      </c>
      <c r="X15">
        <v>-8.1042310064777006</v>
      </c>
      <c r="Y15" t="s">
        <v>0</v>
      </c>
      <c r="Z15">
        <v>12.0063309323371</v>
      </c>
      <c r="AA15">
        <v>-1.81172237701155</v>
      </c>
      <c r="AB15">
        <v>4.4071284448862498</v>
      </c>
      <c r="AC15">
        <v>3.2250096202647298</v>
      </c>
      <c r="AD15">
        <v>-13.3722395020359</v>
      </c>
    </row>
    <row r="16" spans="1:30" x14ac:dyDescent="0.25">
      <c r="A16">
        <v>2000</v>
      </c>
      <c r="B16">
        <v>0.67492307692307596</v>
      </c>
      <c r="C16">
        <v>0.65</v>
      </c>
      <c r="E16">
        <f t="shared" si="0"/>
        <v>-5.3827348448114014</v>
      </c>
      <c r="F16">
        <v>-25.8852415823557</v>
      </c>
      <c r="G16">
        <v>-3.1547137391637801</v>
      </c>
      <c r="H16">
        <v>-1.20839838306611</v>
      </c>
      <c r="I16">
        <v>4.2160446526641699</v>
      </c>
      <c r="J16" t="s">
        <v>0</v>
      </c>
      <c r="K16">
        <v>11.050555082579301</v>
      </c>
      <c r="L16">
        <v>-2.8397737052291498</v>
      </c>
      <c r="M16">
        <v>-1.6312147819352001</v>
      </c>
      <c r="N16">
        <v>-0.583621070266645</v>
      </c>
      <c r="O16">
        <v>-2.31641578792892</v>
      </c>
      <c r="P16">
        <v>1.8384398470652901</v>
      </c>
      <c r="Q16">
        <v>-1.0364569317261401</v>
      </c>
      <c r="R16">
        <v>13.593100451247</v>
      </c>
      <c r="S16" t="s">
        <v>0</v>
      </c>
      <c r="T16">
        <v>-0.84609694553691395</v>
      </c>
      <c r="U16">
        <v>-24.3541243329779</v>
      </c>
      <c r="V16">
        <v>-13.6564526677133</v>
      </c>
      <c r="W16" t="s">
        <v>0</v>
      </c>
      <c r="X16">
        <v>-4.8464081205924296</v>
      </c>
      <c r="Y16" t="s">
        <v>0</v>
      </c>
      <c r="Z16">
        <v>-6.1076114707621496</v>
      </c>
      <c r="AA16">
        <v>-10.879749433830799</v>
      </c>
      <c r="AB16">
        <v>-11.261019864761399</v>
      </c>
      <c r="AC16">
        <v>-29.6498061387516</v>
      </c>
      <c r="AD16">
        <v>-3.4784668179970599</v>
      </c>
    </row>
    <row r="17" spans="1:30" x14ac:dyDescent="0.25">
      <c r="A17">
        <v>2001</v>
      </c>
      <c r="B17">
        <v>0.35977011494252897</v>
      </c>
      <c r="C17">
        <v>0.32</v>
      </c>
      <c r="E17">
        <f t="shared" si="0"/>
        <v>-4.7893199039268435</v>
      </c>
      <c r="F17">
        <v>-18.189828716376901</v>
      </c>
      <c r="G17">
        <v>-0.62140264756764896</v>
      </c>
      <c r="H17">
        <v>-1.3961727610311201</v>
      </c>
      <c r="I17">
        <v>-10.0436624186147</v>
      </c>
      <c r="J17" t="s">
        <v>0</v>
      </c>
      <c r="K17">
        <v>-19.7238588467577</v>
      </c>
      <c r="L17">
        <v>-2.8382780005349</v>
      </c>
      <c r="M17">
        <v>-0.39823066807384999</v>
      </c>
      <c r="N17">
        <v>-0.94453316643510699</v>
      </c>
      <c r="O17">
        <v>-0.57733863966363697</v>
      </c>
      <c r="P17">
        <v>-0.62305303885753505</v>
      </c>
      <c r="Q17">
        <v>-3.02594256222336</v>
      </c>
      <c r="R17">
        <v>2.5842984022898299</v>
      </c>
      <c r="S17" t="s">
        <v>0</v>
      </c>
      <c r="T17">
        <v>-1.1310915820558001</v>
      </c>
      <c r="U17">
        <v>1.6072659979751101</v>
      </c>
      <c r="V17">
        <v>1.66640950962497</v>
      </c>
      <c r="W17">
        <v>-20.7242843825608</v>
      </c>
      <c r="X17">
        <v>-0.89892515732536504</v>
      </c>
      <c r="Y17">
        <v>-12.763775090741801</v>
      </c>
      <c r="Z17">
        <v>-1.7158415407472201</v>
      </c>
      <c r="AA17">
        <v>-2.95943685482571</v>
      </c>
      <c r="AB17">
        <v>-16.891020144256601</v>
      </c>
      <c r="AC17">
        <v>1.55297829409979</v>
      </c>
      <c r="AD17">
        <v>-2.0986337756573299</v>
      </c>
    </row>
    <row r="18" spans="1:30" x14ac:dyDescent="0.25">
      <c r="A18">
        <v>2002</v>
      </c>
      <c r="B18">
        <v>0.17854406130268199</v>
      </c>
      <c r="C18">
        <v>0.18</v>
      </c>
      <c r="E18">
        <f t="shared" si="0"/>
        <v>-4.8958223278851163</v>
      </c>
      <c r="F18">
        <v>-4.9700785680511403</v>
      </c>
      <c r="G18">
        <v>-10.439750106902499</v>
      </c>
      <c r="H18">
        <v>-5.2154094914317097</v>
      </c>
      <c r="I18">
        <v>-6.2269207613824804</v>
      </c>
      <c r="J18" t="s">
        <v>0</v>
      </c>
      <c r="K18">
        <v>0.58483567029684702</v>
      </c>
      <c r="L18">
        <v>-1.2533692278562301</v>
      </c>
      <c r="M18">
        <v>-4.5733961341969804</v>
      </c>
      <c r="N18">
        <v>-5.58314708668191</v>
      </c>
      <c r="O18">
        <v>-5.5778640520657898</v>
      </c>
      <c r="P18">
        <v>-5.3335750021925596</v>
      </c>
      <c r="Q18">
        <v>-3.59129998365457</v>
      </c>
      <c r="R18">
        <v>-7.9052388760591699</v>
      </c>
      <c r="S18" t="s">
        <v>0</v>
      </c>
      <c r="T18">
        <v>-2.8374770803278602</v>
      </c>
      <c r="U18">
        <v>9.1780204798688594</v>
      </c>
      <c r="V18">
        <v>-9.0243988216749393</v>
      </c>
      <c r="W18">
        <v>-16.7097991480038</v>
      </c>
      <c r="X18">
        <v>-4.0528146576909903</v>
      </c>
      <c r="Y18">
        <v>10.382370789062</v>
      </c>
      <c r="Z18">
        <v>-4.4553769699935097</v>
      </c>
      <c r="AA18">
        <v>-6.5393898091868898</v>
      </c>
      <c r="AB18">
        <v>-3.7428236623175999</v>
      </c>
      <c r="AC18">
        <v>0.769553870023856</v>
      </c>
      <c r="AD18">
        <v>-25.486564910938601</v>
      </c>
    </row>
    <row r="19" spans="1:30" x14ac:dyDescent="0.25">
      <c r="A19">
        <v>2003</v>
      </c>
      <c r="B19">
        <v>0.194789272030651</v>
      </c>
      <c r="C19">
        <v>0.2</v>
      </c>
      <c r="E19">
        <f t="shared" si="0"/>
        <v>3.2912315748644638</v>
      </c>
      <c r="F19">
        <v>14.8697871296483</v>
      </c>
      <c r="G19">
        <v>1.13493528530155</v>
      </c>
      <c r="H19">
        <v>1.24957984461544</v>
      </c>
      <c r="I19">
        <v>7.3512653095049201</v>
      </c>
      <c r="J19" t="s">
        <v>0</v>
      </c>
      <c r="K19">
        <v>-11.100793074123001</v>
      </c>
      <c r="L19">
        <v>3.4765630791875299</v>
      </c>
      <c r="M19">
        <v>0.86826483247915598</v>
      </c>
      <c r="N19">
        <v>2.3748680945349898</v>
      </c>
      <c r="O19">
        <v>0.74920397938787198</v>
      </c>
      <c r="P19">
        <v>1.2349506851288199</v>
      </c>
      <c r="Q19">
        <v>1.43868188111691</v>
      </c>
      <c r="R19">
        <v>10.147986802281901</v>
      </c>
      <c r="S19" t="s">
        <v>0</v>
      </c>
      <c r="T19">
        <v>1.4799275015562501</v>
      </c>
      <c r="U19">
        <v>0.30568547068368401</v>
      </c>
      <c r="V19">
        <v>-6.7414092636552896</v>
      </c>
      <c r="W19">
        <v>8.0523946089785206</v>
      </c>
      <c r="X19">
        <v>0.87450281666414797</v>
      </c>
      <c r="Y19">
        <v>13.6762434384625</v>
      </c>
      <c r="Z19">
        <v>0.88874467791366396</v>
      </c>
      <c r="AA19">
        <v>-5.8396599620056699</v>
      </c>
      <c r="AB19">
        <v>12.398333704194</v>
      </c>
      <c r="AC19">
        <v>1.0191399151771701</v>
      </c>
      <c r="AD19">
        <v>15.789129464849299</v>
      </c>
    </row>
    <row r="20" spans="1:30" x14ac:dyDescent="0.25">
      <c r="A20">
        <v>2004</v>
      </c>
      <c r="B20">
        <v>0.23068702290076301</v>
      </c>
      <c r="C20">
        <v>0.24</v>
      </c>
      <c r="E20">
        <f t="shared" si="0"/>
        <v>0.89666973460299026</v>
      </c>
      <c r="F20">
        <v>14.189131168225501</v>
      </c>
      <c r="G20">
        <v>-0.81329376218364802</v>
      </c>
      <c r="H20">
        <v>-0.21747447530167099</v>
      </c>
      <c r="I20">
        <v>0.111950902328196</v>
      </c>
      <c r="J20" t="s">
        <v>0</v>
      </c>
      <c r="K20">
        <v>-6.8673120336273001</v>
      </c>
      <c r="L20">
        <v>0.75551999568858696</v>
      </c>
      <c r="M20">
        <v>-0.23636177239613701</v>
      </c>
      <c r="N20">
        <v>-0.79232347619489496</v>
      </c>
      <c r="O20">
        <v>-0.38862160449872402</v>
      </c>
      <c r="P20">
        <v>0.21791047638146199</v>
      </c>
      <c r="Q20">
        <v>-0.24065967972805399</v>
      </c>
      <c r="R20">
        <v>1.5388653615311301</v>
      </c>
      <c r="S20" t="s">
        <v>0</v>
      </c>
      <c r="T20">
        <v>-2.03162666476294</v>
      </c>
      <c r="U20">
        <v>15.145773925166299</v>
      </c>
      <c r="V20">
        <v>-6.8838110542812201</v>
      </c>
      <c r="W20">
        <v>-0.76878350860376798</v>
      </c>
      <c r="X20">
        <v>-0.70599072935586105</v>
      </c>
      <c r="Y20">
        <v>2.9794148071520201</v>
      </c>
      <c r="Z20">
        <v>-0.26598189432050401</v>
      </c>
      <c r="AA20">
        <v>2.5809369041508998</v>
      </c>
      <c r="AB20">
        <v>0.86833647166972106</v>
      </c>
      <c r="AC20">
        <v>1.5158049606325199</v>
      </c>
      <c r="AD20">
        <v>0.93199957819716095</v>
      </c>
    </row>
    <row r="21" spans="1:30" x14ac:dyDescent="0.25">
      <c r="A21">
        <v>2005</v>
      </c>
      <c r="B21">
        <v>0.38861538461538497</v>
      </c>
      <c r="C21">
        <v>0.4</v>
      </c>
      <c r="E21">
        <f t="shared" si="0"/>
        <v>6.2081698429138052</v>
      </c>
      <c r="F21">
        <v>14.979253176301301</v>
      </c>
      <c r="G21">
        <v>0.74836661183469699</v>
      </c>
      <c r="H21">
        <v>1.21454313920796</v>
      </c>
      <c r="I21">
        <v>13.9399491328805</v>
      </c>
      <c r="J21" t="s">
        <v>0</v>
      </c>
      <c r="K21">
        <v>7.4078642734818401E-2</v>
      </c>
      <c r="L21">
        <v>1.0223236729091201</v>
      </c>
      <c r="M21">
        <v>0.98231564609629596</v>
      </c>
      <c r="N21">
        <v>1.24231567031504</v>
      </c>
      <c r="O21">
        <v>0.99323626201912396</v>
      </c>
      <c r="P21">
        <v>0.338379045615469</v>
      </c>
      <c r="Q21">
        <v>1.1817726770140999</v>
      </c>
      <c r="R21">
        <v>18.909070963435202</v>
      </c>
      <c r="S21" t="s">
        <v>0</v>
      </c>
      <c r="T21">
        <v>0.91285548684707896</v>
      </c>
      <c r="U21">
        <v>13.3620322873833</v>
      </c>
      <c r="V21">
        <v>17.837051967002601</v>
      </c>
      <c r="W21">
        <v>11.4964849529315</v>
      </c>
      <c r="X21">
        <v>0.99664323713103897</v>
      </c>
      <c r="Y21">
        <v>1.6578917147591901</v>
      </c>
      <c r="Z21">
        <v>0.87236693593413905</v>
      </c>
      <c r="AA21">
        <v>9.7564559252675895</v>
      </c>
      <c r="AB21">
        <v>6.8342678246780899</v>
      </c>
      <c r="AC21">
        <v>18.9623794966767</v>
      </c>
      <c r="AD21">
        <v>4.4738719180426898</v>
      </c>
    </row>
    <row r="22" spans="1:30" x14ac:dyDescent="0.25">
      <c r="A22">
        <v>2006</v>
      </c>
      <c r="B22">
        <v>0.44346153846153802</v>
      </c>
      <c r="C22">
        <v>0.46</v>
      </c>
      <c r="E22">
        <f t="shared" si="0"/>
        <v>-3.5188354352003994</v>
      </c>
      <c r="F22">
        <v>-23.785878317571999</v>
      </c>
      <c r="G22">
        <v>-0.71336709822737998</v>
      </c>
      <c r="H22">
        <v>-0.32721725101122001</v>
      </c>
      <c r="I22">
        <v>-4.0444896179946301</v>
      </c>
      <c r="J22" t="s">
        <v>0</v>
      </c>
      <c r="K22">
        <v>-1.5182757376856399</v>
      </c>
      <c r="L22">
        <v>-0.32562681286950101</v>
      </c>
      <c r="M22">
        <v>-0.63906822885743997</v>
      </c>
      <c r="N22">
        <v>-0.227510222720682</v>
      </c>
      <c r="O22">
        <v>-0.50423264173660698</v>
      </c>
      <c r="P22">
        <v>-0.61951955766947697</v>
      </c>
      <c r="Q22">
        <v>-0.58355252450579098</v>
      </c>
      <c r="R22">
        <v>-15.605386822007199</v>
      </c>
      <c r="S22" t="s">
        <v>0</v>
      </c>
      <c r="T22">
        <v>-0.50030831767603001</v>
      </c>
      <c r="U22">
        <v>-8.9947004648361109</v>
      </c>
      <c r="V22">
        <v>-2.4163434340769898</v>
      </c>
      <c r="W22">
        <v>-2.2749022564360102</v>
      </c>
      <c r="X22">
        <v>-9.7136722957344601E-2</v>
      </c>
      <c r="Y22">
        <v>0.13214368703096799</v>
      </c>
      <c r="Z22">
        <v>-5.43461896591566E-2</v>
      </c>
      <c r="AA22">
        <v>-5.7028709502153596</v>
      </c>
      <c r="AB22">
        <v>-5.4930576058072802</v>
      </c>
      <c r="AC22">
        <v>-4.2009023892987303</v>
      </c>
      <c r="AD22">
        <v>-2.4366655328195699</v>
      </c>
    </row>
    <row r="23" spans="1:30" x14ac:dyDescent="0.25">
      <c r="A23">
        <v>2007</v>
      </c>
      <c r="B23">
        <v>0.88436781609195403</v>
      </c>
      <c r="C23">
        <v>0.61</v>
      </c>
      <c r="E23">
        <f t="shared" si="0"/>
        <v>-1.8453874569017805</v>
      </c>
      <c r="F23">
        <v>-3.7097826180703501</v>
      </c>
      <c r="G23">
        <v>-0.26985755410245799</v>
      </c>
      <c r="H23">
        <v>2.31731751519249E-3</v>
      </c>
      <c r="I23">
        <v>-9.5029456249016704</v>
      </c>
      <c r="J23" t="s">
        <v>0</v>
      </c>
      <c r="K23">
        <v>-5.4765475011928499</v>
      </c>
      <c r="L23">
        <v>0.22163512827920301</v>
      </c>
      <c r="M23">
        <v>8.5464414886814694E-2</v>
      </c>
      <c r="N23">
        <v>0.50263973917887494</v>
      </c>
      <c r="O23">
        <v>0.73773422609330896</v>
      </c>
      <c r="P23">
        <v>5.1490304847193196</v>
      </c>
      <c r="Q23">
        <v>1.56727614381057</v>
      </c>
      <c r="R23">
        <v>-2.5806440782319999</v>
      </c>
      <c r="S23" t="s">
        <v>0</v>
      </c>
      <c r="T23">
        <v>-0.14597662072755199</v>
      </c>
      <c r="U23">
        <v>-6.7287226812868903</v>
      </c>
      <c r="V23">
        <v>4.6286988003128799</v>
      </c>
      <c r="W23">
        <v>-7.3748927132278599</v>
      </c>
      <c r="X23">
        <v>0.28254037983562302</v>
      </c>
      <c r="Y23">
        <v>-0.99317776482676801</v>
      </c>
      <c r="Z23">
        <v>4.3313501286178301E-2</v>
      </c>
      <c r="AA23">
        <v>-9.1675624496302408</v>
      </c>
      <c r="AB23">
        <v>-2.7163302868081902</v>
      </c>
      <c r="AC23">
        <v>-3.0622269234956199</v>
      </c>
      <c r="AD23">
        <v>-3.9358948281564698</v>
      </c>
    </row>
    <row r="24" spans="1:30" x14ac:dyDescent="0.25">
      <c r="A24">
        <v>2008</v>
      </c>
      <c r="B24">
        <v>1.4597709923664099</v>
      </c>
      <c r="C24">
        <v>1.2649999999999999</v>
      </c>
      <c r="E24">
        <f t="shared" si="0"/>
        <v>-3.6062847744571975</v>
      </c>
      <c r="F24">
        <v>-11.661351195072699</v>
      </c>
      <c r="G24">
        <v>-2.3678774798405602</v>
      </c>
      <c r="H24">
        <v>-1.5264697087630501</v>
      </c>
      <c r="I24">
        <v>-1.3177106234362299</v>
      </c>
      <c r="J24">
        <v>-20.558920102439401</v>
      </c>
      <c r="K24">
        <v>-11.131886248084999</v>
      </c>
      <c r="L24">
        <v>-1.7649634908396801</v>
      </c>
      <c r="M24">
        <v>-1.5354931847087401</v>
      </c>
      <c r="N24">
        <v>-1.9232743775349199</v>
      </c>
      <c r="O24">
        <v>-1.6234424624970101</v>
      </c>
      <c r="P24">
        <v>-5.9618615825414301</v>
      </c>
      <c r="Q24">
        <v>-1.01386501196461</v>
      </c>
      <c r="R24">
        <v>0.259815064775893</v>
      </c>
      <c r="S24" t="s">
        <v>0</v>
      </c>
      <c r="T24">
        <v>-1.6185605819681801</v>
      </c>
      <c r="U24">
        <v>-4.1267934504071402</v>
      </c>
      <c r="V24">
        <v>-17.8964658551761</v>
      </c>
      <c r="W24">
        <v>-6.7254518225777797</v>
      </c>
      <c r="X24">
        <v>-0.75670688643805295</v>
      </c>
      <c r="Y24">
        <v>0.115349511420234</v>
      </c>
      <c r="Z24">
        <v>-0.98372346346518202</v>
      </c>
      <c r="AA24">
        <v>3.2395622432744098</v>
      </c>
      <c r="AB24">
        <v>-10.8093013555259</v>
      </c>
      <c r="AC24">
        <v>21.657645703885599</v>
      </c>
      <c r="AD24">
        <v>-6.5190882270472104</v>
      </c>
    </row>
    <row r="25" spans="1:30" x14ac:dyDescent="0.25">
      <c r="A25">
        <v>2009</v>
      </c>
      <c r="B25">
        <v>0.50724137931034396</v>
      </c>
      <c r="C25">
        <v>0.33</v>
      </c>
      <c r="E25">
        <f t="shared" si="0"/>
        <v>3.220713486599506</v>
      </c>
      <c r="F25">
        <v>-1.5065055344090199</v>
      </c>
      <c r="G25">
        <v>2.7020518015524901</v>
      </c>
      <c r="H25">
        <v>2.6436485775784</v>
      </c>
      <c r="I25">
        <v>13.387104868226499</v>
      </c>
      <c r="J25">
        <v>8.4280260285907609</v>
      </c>
      <c r="K25">
        <v>10.5316879440667</v>
      </c>
      <c r="L25">
        <v>2.5876571680733198</v>
      </c>
      <c r="M25">
        <v>2.37611062050749</v>
      </c>
      <c r="N25">
        <v>3.34566281320883</v>
      </c>
      <c r="O25">
        <v>2.6462684595340802</v>
      </c>
      <c r="P25">
        <v>2.3292686911454599</v>
      </c>
      <c r="Q25">
        <v>1.80060606279562</v>
      </c>
      <c r="R25">
        <v>4.8457794501151499</v>
      </c>
      <c r="S25" t="s">
        <v>0</v>
      </c>
      <c r="T25">
        <v>2.0263684808673101</v>
      </c>
      <c r="U25">
        <v>-13.428728839157101</v>
      </c>
      <c r="V25">
        <v>9.5898803914695794</v>
      </c>
      <c r="W25">
        <v>15.3935804485609</v>
      </c>
      <c r="X25">
        <v>1.5158434167492201</v>
      </c>
      <c r="Y25">
        <v>0.79865680428256502</v>
      </c>
      <c r="Z25">
        <v>1.5556977964910199</v>
      </c>
      <c r="AA25">
        <v>3.6374729215656898</v>
      </c>
      <c r="AB25">
        <v>11.6028421429865</v>
      </c>
      <c r="AC25">
        <v>-21.056974750563</v>
      </c>
      <c r="AD25">
        <v>9.5451179141496798</v>
      </c>
    </row>
    <row r="26" spans="1:30" x14ac:dyDescent="0.25">
      <c r="A26">
        <v>2010</v>
      </c>
      <c r="B26">
        <v>0.19402298850574701</v>
      </c>
      <c r="C26">
        <v>0.16</v>
      </c>
      <c r="E26">
        <f t="shared" si="0"/>
        <v>4.8440897237101872</v>
      </c>
      <c r="F26">
        <v>-5.6691599041235197</v>
      </c>
      <c r="G26">
        <v>3.5890627690702801</v>
      </c>
      <c r="H26">
        <v>6.7845621688236797</v>
      </c>
      <c r="I26">
        <v>7.7089387022462299</v>
      </c>
      <c r="J26">
        <v>10.4924009832495</v>
      </c>
      <c r="K26">
        <v>6.2480219613739498</v>
      </c>
      <c r="L26">
        <v>2.2912127441164598</v>
      </c>
      <c r="M26">
        <v>0.74882056746584202</v>
      </c>
      <c r="N26">
        <v>2.1462514946662301</v>
      </c>
      <c r="O26">
        <v>0.88998157167286296</v>
      </c>
      <c r="P26">
        <v>15.269554179351401</v>
      </c>
      <c r="Q26">
        <v>9.07915735616543</v>
      </c>
      <c r="R26">
        <v>19.979117551641799</v>
      </c>
      <c r="S26">
        <v>-23.790239970542999</v>
      </c>
      <c r="T26">
        <v>1.7106073320785</v>
      </c>
      <c r="U26">
        <v>-5.4612081206879104</v>
      </c>
      <c r="V26">
        <v>4.7918527992133999</v>
      </c>
      <c r="W26">
        <v>12.31893731591</v>
      </c>
      <c r="X26">
        <v>0.63710225886794103</v>
      </c>
      <c r="Y26">
        <v>17.230561188798301</v>
      </c>
      <c r="Z26">
        <v>10.0630109593477</v>
      </c>
      <c r="AA26">
        <v>-2.9437757691540298</v>
      </c>
      <c r="AB26">
        <v>26.810900679178999</v>
      </c>
      <c r="AC26">
        <v>23.392582086290201</v>
      </c>
      <c r="AD26">
        <v>-23.2160098122656</v>
      </c>
    </row>
    <row r="27" spans="1:30" x14ac:dyDescent="0.25">
      <c r="A27">
        <v>2011</v>
      </c>
      <c r="B27">
        <v>0.26615384615384602</v>
      </c>
      <c r="C27">
        <v>0.23</v>
      </c>
      <c r="E27">
        <f t="shared" si="0"/>
        <v>-4.8842840428624266</v>
      </c>
      <c r="F27">
        <v>-18.005244564039199</v>
      </c>
      <c r="G27">
        <v>1.32236699644839</v>
      </c>
      <c r="H27">
        <v>7.53946621523676</v>
      </c>
      <c r="I27">
        <v>-20.499124729665098</v>
      </c>
      <c r="J27">
        <v>-20.139369475730799</v>
      </c>
      <c r="K27">
        <v>-5.4522066340392001</v>
      </c>
      <c r="L27">
        <v>8.7665893328104296</v>
      </c>
      <c r="M27">
        <v>-1.2192001704120401</v>
      </c>
      <c r="N27">
        <v>2.6442567197950999</v>
      </c>
      <c r="O27">
        <v>2.8840733796437399</v>
      </c>
      <c r="P27">
        <v>-12.3160902624905</v>
      </c>
      <c r="Q27">
        <v>27.853370160899999</v>
      </c>
      <c r="R27">
        <v>7.6228613717264899</v>
      </c>
      <c r="S27">
        <v>-34.389700788259802</v>
      </c>
      <c r="T27">
        <v>-1.3692601920738501</v>
      </c>
      <c r="U27">
        <v>-36.309120879112797</v>
      </c>
      <c r="V27">
        <v>-4.79994401922617</v>
      </c>
      <c r="W27">
        <v>-9.0987859845094992</v>
      </c>
      <c r="X27">
        <v>17.725264413152701</v>
      </c>
      <c r="Y27">
        <v>-12.0646866711364</v>
      </c>
      <c r="Z27">
        <v>21.434321638461999</v>
      </c>
      <c r="AA27">
        <v>-13.875292087436501</v>
      </c>
      <c r="AB27">
        <v>-25.961714363117501</v>
      </c>
      <c r="AC27">
        <v>-10.228363547496899</v>
      </c>
      <c r="AD27">
        <v>5.8284330690099901</v>
      </c>
    </row>
    <row r="28" spans="1:30" x14ac:dyDescent="0.25">
      <c r="A28">
        <v>2012</v>
      </c>
      <c r="B28">
        <v>0.319885057471264</v>
      </c>
      <c r="C28">
        <v>0.36</v>
      </c>
      <c r="E28">
        <f t="shared" si="0"/>
        <v>-5.2019882487228948</v>
      </c>
      <c r="F28">
        <v>-13.827847700685201</v>
      </c>
      <c r="G28">
        <v>3.1263839447405002</v>
      </c>
      <c r="H28">
        <v>13.8357190296701</v>
      </c>
      <c r="I28">
        <v>-51.594868612694903</v>
      </c>
      <c r="J28">
        <v>4.2453348547580898</v>
      </c>
      <c r="K28">
        <v>11.1741977062374</v>
      </c>
      <c r="L28">
        <v>0.45491103571491498</v>
      </c>
      <c r="M28">
        <v>0.167441490519423</v>
      </c>
      <c r="N28">
        <v>2.98222925438185</v>
      </c>
      <c r="O28">
        <v>1.29493022072327</v>
      </c>
      <c r="P28">
        <v>-15.4794141303692</v>
      </c>
      <c r="Q28">
        <v>-8.8211864677780198</v>
      </c>
      <c r="R28">
        <v>1.0184496994991299</v>
      </c>
      <c r="S28">
        <v>18.487540377363</v>
      </c>
      <c r="T28">
        <v>1.42560016661143</v>
      </c>
      <c r="U28">
        <v>-18.389358378262401</v>
      </c>
      <c r="V28">
        <v>-8.2570989639138102</v>
      </c>
      <c r="W28">
        <v>-30.712806469091699</v>
      </c>
      <c r="X28">
        <v>43.909457551801502</v>
      </c>
      <c r="Y28">
        <v>-54.2588382708729</v>
      </c>
      <c r="Z28">
        <v>-1.33529671178736</v>
      </c>
      <c r="AA28">
        <v>-19.2079848038954</v>
      </c>
      <c r="AB28">
        <v>-4.6477774389698698</v>
      </c>
      <c r="AC28">
        <v>-3.6966833752841199</v>
      </c>
      <c r="AD28">
        <v>-1.9427402264881399</v>
      </c>
    </row>
    <row r="29" spans="1:30" x14ac:dyDescent="0.25">
      <c r="A29" t="s">
        <v>119</v>
      </c>
      <c r="B29">
        <f xml:space="preserve"> CORREL(B2:B28,E2:E28)</f>
        <v>-0.2208394453216152</v>
      </c>
      <c r="C29">
        <f xml:space="preserve"> CORREL(C2:C28,E2:E28)</f>
        <v>-0.2432546539738786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X29"/>
  <sheetViews>
    <sheetView topLeftCell="U1" workbookViewId="0">
      <selection activeCell="AH32" sqref="AH32"/>
    </sheetView>
  </sheetViews>
  <sheetFormatPr defaultColWidth="8.85546875" defaultRowHeight="15" x14ac:dyDescent="0.25"/>
  <sheetData>
    <row r="1" spans="1:24" x14ac:dyDescent="0.25">
      <c r="A1" t="s">
        <v>1</v>
      </c>
      <c r="B1" t="s">
        <v>117</v>
      </c>
      <c r="C1" t="s">
        <v>118</v>
      </c>
      <c r="E1" t="s">
        <v>116</v>
      </c>
      <c r="F1" t="s">
        <v>3</v>
      </c>
      <c r="G1" t="s">
        <v>6</v>
      </c>
      <c r="H1" t="s">
        <v>9</v>
      </c>
      <c r="I1" t="s">
        <v>10</v>
      </c>
      <c r="J1" t="s">
        <v>23</v>
      </c>
      <c r="K1" t="s">
        <v>24</v>
      </c>
      <c r="L1" t="s">
        <v>26</v>
      </c>
      <c r="M1" t="s">
        <v>27</v>
      </c>
      <c r="N1" t="s">
        <v>34</v>
      </c>
      <c r="O1" t="s">
        <v>36</v>
      </c>
      <c r="P1" t="s">
        <v>46</v>
      </c>
      <c r="Q1" t="s">
        <v>49</v>
      </c>
      <c r="R1" t="s">
        <v>53</v>
      </c>
      <c r="S1" t="s">
        <v>54</v>
      </c>
      <c r="T1" t="s">
        <v>67</v>
      </c>
      <c r="U1" t="s">
        <v>70</v>
      </c>
      <c r="V1" t="s">
        <v>80</v>
      </c>
      <c r="W1" t="s">
        <v>83</v>
      </c>
      <c r="X1" t="s">
        <v>84</v>
      </c>
    </row>
    <row r="2" spans="1:24" x14ac:dyDescent="0.25">
      <c r="A2">
        <v>1986</v>
      </c>
      <c r="B2">
        <v>0.81419230769230799</v>
      </c>
      <c r="C2">
        <v>0.83</v>
      </c>
      <c r="E2">
        <f t="shared" ref="E2:E28" si="0">AVERAGE(F2:X2)</f>
        <v>-3.3863133510462977</v>
      </c>
      <c r="F2">
        <v>-5.27393184204763</v>
      </c>
      <c r="G2" t="s">
        <v>0</v>
      </c>
      <c r="H2" t="s">
        <v>0</v>
      </c>
      <c r="I2" t="s">
        <v>0</v>
      </c>
      <c r="J2" t="s">
        <v>0</v>
      </c>
      <c r="K2" t="s">
        <v>0</v>
      </c>
      <c r="L2" t="s">
        <v>0</v>
      </c>
      <c r="M2" t="s">
        <v>0</v>
      </c>
      <c r="N2" t="s">
        <v>0</v>
      </c>
      <c r="O2" t="s">
        <v>0</v>
      </c>
      <c r="P2" t="s">
        <v>0</v>
      </c>
      <c r="Q2" t="s">
        <v>0</v>
      </c>
      <c r="R2">
        <v>4.3827520397429804</v>
      </c>
      <c r="S2" t="s">
        <v>0</v>
      </c>
      <c r="T2" t="s">
        <v>0</v>
      </c>
      <c r="U2" t="s">
        <v>0</v>
      </c>
      <c r="V2" t="s">
        <v>0</v>
      </c>
      <c r="W2">
        <v>-13.3608951402014</v>
      </c>
      <c r="X2">
        <v>0.70682153832085703</v>
      </c>
    </row>
    <row r="3" spans="1:24" x14ac:dyDescent="0.25">
      <c r="A3">
        <v>1987</v>
      </c>
      <c r="B3">
        <v>1.3298467432950201</v>
      </c>
      <c r="C3">
        <v>1.3</v>
      </c>
      <c r="E3">
        <f t="shared" si="0"/>
        <v>20.488364280805929</v>
      </c>
      <c r="F3">
        <v>48.820612918597703</v>
      </c>
      <c r="G3" t="s">
        <v>0</v>
      </c>
      <c r="H3" t="s">
        <v>0</v>
      </c>
      <c r="I3" t="s">
        <v>0</v>
      </c>
      <c r="J3" t="s">
        <v>0</v>
      </c>
      <c r="K3" t="s">
        <v>0</v>
      </c>
      <c r="L3" t="s">
        <v>0</v>
      </c>
      <c r="M3" t="s">
        <v>0</v>
      </c>
      <c r="N3" t="s">
        <v>0</v>
      </c>
      <c r="O3" t="s">
        <v>0</v>
      </c>
      <c r="P3" t="s">
        <v>0</v>
      </c>
      <c r="Q3" t="s">
        <v>0</v>
      </c>
      <c r="R3">
        <v>-11.4907391298935</v>
      </c>
      <c r="S3" t="s">
        <v>0</v>
      </c>
      <c r="T3" t="s">
        <v>0</v>
      </c>
      <c r="U3" t="s">
        <v>0</v>
      </c>
      <c r="V3" t="s">
        <v>0</v>
      </c>
      <c r="W3">
        <v>63.336800201587899</v>
      </c>
      <c r="X3">
        <v>-18.7132168670684</v>
      </c>
    </row>
    <row r="4" spans="1:24" x14ac:dyDescent="0.25">
      <c r="A4">
        <v>1988</v>
      </c>
      <c r="B4">
        <v>1.2304214559386999</v>
      </c>
      <c r="C4">
        <v>1.26</v>
      </c>
      <c r="E4">
        <f t="shared" si="0"/>
        <v>-5.0043565276595396</v>
      </c>
      <c r="F4">
        <v>9.0110096877266308</v>
      </c>
      <c r="G4" t="s">
        <v>0</v>
      </c>
      <c r="H4" t="s">
        <v>0</v>
      </c>
      <c r="I4" t="s">
        <v>0</v>
      </c>
      <c r="J4">
        <v>9.1265594233302192</v>
      </c>
      <c r="K4">
        <v>-55.825105341131</v>
      </c>
      <c r="L4" t="s">
        <v>0</v>
      </c>
      <c r="M4" t="s">
        <v>0</v>
      </c>
      <c r="N4" t="s">
        <v>0</v>
      </c>
      <c r="O4" t="s">
        <v>0</v>
      </c>
      <c r="P4" t="s">
        <v>0</v>
      </c>
      <c r="Q4" t="s">
        <v>0</v>
      </c>
      <c r="R4">
        <v>-5.6771129425439604</v>
      </c>
      <c r="S4" t="s">
        <v>0</v>
      </c>
      <c r="T4" t="s">
        <v>0</v>
      </c>
      <c r="U4" t="s">
        <v>0</v>
      </c>
      <c r="V4" t="s">
        <v>0</v>
      </c>
      <c r="W4">
        <v>12.5025627506581</v>
      </c>
      <c r="X4">
        <v>0.83594725600277797</v>
      </c>
    </row>
    <row r="5" spans="1:24" x14ac:dyDescent="0.25">
      <c r="A5">
        <v>1989</v>
      </c>
      <c r="B5">
        <v>1.11203846153846</v>
      </c>
      <c r="C5">
        <v>1.1399999999999999</v>
      </c>
      <c r="E5">
        <f t="shared" si="0"/>
        <v>2.3947605296190404</v>
      </c>
      <c r="F5">
        <v>41.064429504329397</v>
      </c>
      <c r="G5" t="s">
        <v>0</v>
      </c>
      <c r="H5" t="s">
        <v>0</v>
      </c>
      <c r="I5" t="s">
        <v>0</v>
      </c>
      <c r="J5">
        <v>2.0662290069083999</v>
      </c>
      <c r="K5">
        <v>8.12226158215074</v>
      </c>
      <c r="L5" t="s">
        <v>0</v>
      </c>
      <c r="M5" t="s">
        <v>0</v>
      </c>
      <c r="N5" t="s">
        <v>0</v>
      </c>
      <c r="O5" t="s">
        <v>0</v>
      </c>
      <c r="P5" t="s">
        <v>0</v>
      </c>
      <c r="Q5" t="s">
        <v>0</v>
      </c>
      <c r="R5">
        <v>-6.2180299059397903</v>
      </c>
      <c r="S5" t="s">
        <v>0</v>
      </c>
      <c r="T5" t="s">
        <v>0</v>
      </c>
      <c r="U5" t="s">
        <v>0</v>
      </c>
      <c r="V5" t="s">
        <v>0</v>
      </c>
      <c r="W5">
        <v>-31.8786360365389</v>
      </c>
      <c r="X5">
        <v>1.2123090268043899</v>
      </c>
    </row>
    <row r="6" spans="1:24" x14ac:dyDescent="0.25">
      <c r="A6">
        <v>1990</v>
      </c>
      <c r="B6">
        <v>0.73996168582375499</v>
      </c>
      <c r="C6">
        <v>0.7</v>
      </c>
      <c r="E6">
        <f t="shared" si="0"/>
        <v>-13.256116833163883</v>
      </c>
      <c r="F6">
        <v>6.77663089943443</v>
      </c>
      <c r="G6" t="s">
        <v>0</v>
      </c>
      <c r="H6" t="s">
        <v>0</v>
      </c>
      <c r="I6" t="s">
        <v>0</v>
      </c>
      <c r="J6">
        <v>-13.9774511422247</v>
      </c>
      <c r="K6">
        <v>-39.128328158124397</v>
      </c>
      <c r="L6" t="s">
        <v>0</v>
      </c>
      <c r="M6" t="s">
        <v>0</v>
      </c>
      <c r="N6" t="s">
        <v>0</v>
      </c>
      <c r="O6" t="s">
        <v>0</v>
      </c>
      <c r="P6" t="s">
        <v>0</v>
      </c>
      <c r="Q6" t="s">
        <v>0</v>
      </c>
      <c r="R6">
        <v>-24.921389825713302</v>
      </c>
      <c r="S6" t="s">
        <v>0</v>
      </c>
      <c r="T6" t="s">
        <v>0</v>
      </c>
      <c r="U6">
        <v>-26.4175237910971</v>
      </c>
      <c r="V6" t="s">
        <v>0</v>
      </c>
      <c r="W6">
        <v>12.315091009116699</v>
      </c>
      <c r="X6">
        <v>-7.4398468235388204</v>
      </c>
    </row>
    <row r="7" spans="1:24" x14ac:dyDescent="0.25">
      <c r="A7">
        <v>1991</v>
      </c>
      <c r="B7">
        <v>0.572835249042145</v>
      </c>
      <c r="C7">
        <v>0.56000000000000005</v>
      </c>
      <c r="E7">
        <f t="shared" si="0"/>
        <v>-7.6894694742278773</v>
      </c>
      <c r="F7">
        <v>-16.627014667116999</v>
      </c>
      <c r="G7" t="s">
        <v>0</v>
      </c>
      <c r="H7" t="s">
        <v>0</v>
      </c>
      <c r="I7" t="s">
        <v>0</v>
      </c>
      <c r="J7">
        <v>-2.7400330445948602</v>
      </c>
      <c r="K7">
        <v>1.5555567949460201</v>
      </c>
      <c r="L7" t="s">
        <v>0</v>
      </c>
      <c r="M7" t="s">
        <v>0</v>
      </c>
      <c r="N7" t="s">
        <v>0</v>
      </c>
      <c r="O7" t="s">
        <v>0</v>
      </c>
      <c r="P7" t="s">
        <v>0</v>
      </c>
      <c r="Q7" t="s">
        <v>0</v>
      </c>
      <c r="R7">
        <v>-11.5808652575534</v>
      </c>
      <c r="S7" t="s">
        <v>0</v>
      </c>
      <c r="T7" t="s">
        <v>0</v>
      </c>
      <c r="U7">
        <v>14.4600327845581</v>
      </c>
      <c r="V7" t="s">
        <v>0</v>
      </c>
      <c r="W7">
        <v>-24.325363549794901</v>
      </c>
      <c r="X7">
        <v>-14.5685993800391</v>
      </c>
    </row>
    <row r="8" spans="1:24" x14ac:dyDescent="0.25">
      <c r="A8">
        <v>1992</v>
      </c>
      <c r="B8">
        <v>0.377251908396947</v>
      </c>
      <c r="C8">
        <v>0.36</v>
      </c>
      <c r="E8">
        <f t="shared" si="0"/>
        <v>1.0543278285656239</v>
      </c>
      <c r="F8">
        <v>4.6678938224370699</v>
      </c>
      <c r="G8" t="s">
        <v>0</v>
      </c>
      <c r="H8" t="s">
        <v>0</v>
      </c>
      <c r="I8" t="s">
        <v>0</v>
      </c>
      <c r="J8">
        <v>-10.1975603783417</v>
      </c>
      <c r="K8">
        <v>-11.333679086786701</v>
      </c>
      <c r="L8" t="s">
        <v>0</v>
      </c>
      <c r="M8" t="s">
        <v>0</v>
      </c>
      <c r="N8" t="s">
        <v>0</v>
      </c>
      <c r="O8" t="s">
        <v>0</v>
      </c>
      <c r="P8" t="s">
        <v>0</v>
      </c>
      <c r="Q8" t="s">
        <v>0</v>
      </c>
      <c r="R8">
        <v>14.3919397799982</v>
      </c>
      <c r="S8" t="s">
        <v>0</v>
      </c>
      <c r="T8" t="s">
        <v>0</v>
      </c>
      <c r="U8">
        <v>6.3752137497355896</v>
      </c>
      <c r="V8" t="s">
        <v>0</v>
      </c>
      <c r="W8">
        <v>4.4815400316809901</v>
      </c>
      <c r="X8">
        <v>-1.0050531187640801</v>
      </c>
    </row>
    <row r="9" spans="1:24" x14ac:dyDescent="0.25">
      <c r="A9">
        <v>1993</v>
      </c>
      <c r="B9">
        <v>0.288314176245211</v>
      </c>
      <c r="C9">
        <v>0.28999999999999998</v>
      </c>
      <c r="E9">
        <f t="shared" si="0"/>
        <v>-6.1756576332320083</v>
      </c>
      <c r="F9">
        <v>3.04478967373971</v>
      </c>
      <c r="G9" t="s">
        <v>0</v>
      </c>
      <c r="H9" t="s">
        <v>0</v>
      </c>
      <c r="I9" t="s">
        <v>0</v>
      </c>
      <c r="J9">
        <v>-37.7844592851568</v>
      </c>
      <c r="K9">
        <v>-37.224380935821102</v>
      </c>
      <c r="L9" t="s">
        <v>0</v>
      </c>
      <c r="M9" t="s">
        <v>0</v>
      </c>
      <c r="N9" t="s">
        <v>0</v>
      </c>
      <c r="O9" t="s">
        <v>0</v>
      </c>
      <c r="P9" t="s">
        <v>0</v>
      </c>
      <c r="Q9" t="s">
        <v>0</v>
      </c>
      <c r="R9">
        <v>2.0713801050653702</v>
      </c>
      <c r="S9" t="s">
        <v>0</v>
      </c>
      <c r="T9" t="s">
        <v>0</v>
      </c>
      <c r="U9">
        <v>18.992206946081801</v>
      </c>
      <c r="V9" t="s">
        <v>0</v>
      </c>
      <c r="W9">
        <v>17.332037368707699</v>
      </c>
      <c r="X9">
        <v>-9.6611773052407308</v>
      </c>
    </row>
    <row r="10" spans="1:24" x14ac:dyDescent="0.25">
      <c r="A10">
        <v>1994</v>
      </c>
      <c r="B10">
        <v>0.46565384615384597</v>
      </c>
      <c r="C10">
        <v>0.45</v>
      </c>
      <c r="E10">
        <f t="shared" si="0"/>
        <v>-0.40369315733239319</v>
      </c>
      <c r="F10">
        <v>-3.61113504568327</v>
      </c>
      <c r="G10" t="s">
        <v>0</v>
      </c>
      <c r="H10" t="s">
        <v>0</v>
      </c>
      <c r="I10">
        <v>0.447502290979374</v>
      </c>
      <c r="J10">
        <v>-12.061460960895699</v>
      </c>
      <c r="K10">
        <v>15.860234128696201</v>
      </c>
      <c r="L10" t="s">
        <v>0</v>
      </c>
      <c r="M10" t="s">
        <v>0</v>
      </c>
      <c r="N10" t="s">
        <v>0</v>
      </c>
      <c r="O10" t="s">
        <v>0</v>
      </c>
      <c r="P10" t="s">
        <v>0</v>
      </c>
      <c r="Q10" t="s">
        <v>0</v>
      </c>
      <c r="R10">
        <v>-15.0637653979693</v>
      </c>
      <c r="S10" t="s">
        <v>0</v>
      </c>
      <c r="T10" t="s">
        <v>0</v>
      </c>
      <c r="U10">
        <v>6.2744228426947597</v>
      </c>
      <c r="V10" t="s">
        <v>0</v>
      </c>
      <c r="W10">
        <v>-1.9125129897198201</v>
      </c>
      <c r="X10">
        <v>6.8371698732386097</v>
      </c>
    </row>
    <row r="11" spans="1:24" x14ac:dyDescent="0.25">
      <c r="A11">
        <v>1995</v>
      </c>
      <c r="B11">
        <v>0.51915384615384597</v>
      </c>
      <c r="C11">
        <v>0.53</v>
      </c>
      <c r="E11">
        <f t="shared" si="0"/>
        <v>3.9541008678801628</v>
      </c>
      <c r="F11">
        <v>11.6098964596206</v>
      </c>
      <c r="G11">
        <v>-11.5484899110724</v>
      </c>
      <c r="H11" t="s">
        <v>0</v>
      </c>
      <c r="I11">
        <v>-0.20541449476955101</v>
      </c>
      <c r="J11">
        <v>10.6793082989408</v>
      </c>
      <c r="K11">
        <v>56.137643408890099</v>
      </c>
      <c r="L11" t="s">
        <v>0</v>
      </c>
      <c r="M11" t="s">
        <v>0</v>
      </c>
      <c r="N11" t="s">
        <v>0</v>
      </c>
      <c r="O11" t="s">
        <v>0</v>
      </c>
      <c r="P11" t="s">
        <v>0</v>
      </c>
      <c r="Q11" t="s">
        <v>0</v>
      </c>
      <c r="R11">
        <v>0.90841972690491002</v>
      </c>
      <c r="S11" t="s">
        <v>0</v>
      </c>
      <c r="T11" t="s">
        <v>0</v>
      </c>
      <c r="U11">
        <v>-14.1537256168669</v>
      </c>
      <c r="V11" t="s">
        <v>0</v>
      </c>
      <c r="W11">
        <v>3.63526805154891</v>
      </c>
      <c r="X11">
        <v>-21.475998112275001</v>
      </c>
    </row>
    <row r="12" spans="1:24" x14ac:dyDescent="0.25">
      <c r="A12">
        <v>1996</v>
      </c>
      <c r="B12">
        <v>0.48026717557251902</v>
      </c>
      <c r="C12">
        <v>0.48</v>
      </c>
      <c r="E12">
        <f t="shared" si="0"/>
        <v>0.74431028182912429</v>
      </c>
      <c r="F12">
        <v>-19.948943287789099</v>
      </c>
      <c r="G12">
        <v>-21.3349512010338</v>
      </c>
      <c r="H12" t="s">
        <v>0</v>
      </c>
      <c r="I12">
        <v>-2.8540669282320499</v>
      </c>
      <c r="J12">
        <v>9.1291673947163101</v>
      </c>
      <c r="K12">
        <v>63.800343188948503</v>
      </c>
      <c r="L12" t="s">
        <v>0</v>
      </c>
      <c r="M12" t="s">
        <v>0</v>
      </c>
      <c r="N12" t="s">
        <v>0</v>
      </c>
      <c r="O12" t="s">
        <v>0</v>
      </c>
      <c r="P12" t="s">
        <v>0</v>
      </c>
      <c r="Q12" t="s">
        <v>0</v>
      </c>
      <c r="R12">
        <v>-28.851195910047199</v>
      </c>
      <c r="S12" t="s">
        <v>0</v>
      </c>
      <c r="T12" t="s">
        <v>0</v>
      </c>
      <c r="U12">
        <v>20.418109177279099</v>
      </c>
      <c r="V12" t="s">
        <v>0</v>
      </c>
      <c r="W12">
        <v>-14.804625861376801</v>
      </c>
      <c r="X12">
        <v>1.1449559639971501</v>
      </c>
    </row>
    <row r="13" spans="1:24" x14ac:dyDescent="0.25">
      <c r="A13">
        <v>1997</v>
      </c>
      <c r="B13">
        <v>0.64402298850574702</v>
      </c>
      <c r="C13">
        <v>0.67</v>
      </c>
      <c r="E13">
        <f t="shared" si="0"/>
        <v>-15.060232197725551</v>
      </c>
      <c r="F13">
        <v>47.3280003817584</v>
      </c>
      <c r="G13">
        <v>-29.7027726620646</v>
      </c>
      <c r="H13" t="s">
        <v>0</v>
      </c>
      <c r="I13">
        <v>4.2499380954814701</v>
      </c>
      <c r="J13">
        <v>-26.784325324561401</v>
      </c>
      <c r="K13">
        <v>-75.431338702879202</v>
      </c>
      <c r="L13" t="s">
        <v>0</v>
      </c>
      <c r="M13" t="s">
        <v>0</v>
      </c>
      <c r="N13" t="s">
        <v>0</v>
      </c>
      <c r="O13" t="s">
        <v>0</v>
      </c>
      <c r="P13" t="s">
        <v>0</v>
      </c>
      <c r="Q13" t="s">
        <v>0</v>
      </c>
      <c r="R13">
        <v>-41.461478837696497</v>
      </c>
      <c r="S13" t="s">
        <v>0</v>
      </c>
      <c r="T13" t="s">
        <v>0</v>
      </c>
      <c r="U13">
        <v>-18.887142522238499</v>
      </c>
      <c r="V13" t="s">
        <v>0</v>
      </c>
      <c r="W13">
        <v>7.5495362643637902</v>
      </c>
      <c r="X13">
        <v>-2.4025064716934099</v>
      </c>
    </row>
    <row r="14" spans="1:24" x14ac:dyDescent="0.25">
      <c r="A14">
        <v>1998</v>
      </c>
      <c r="B14">
        <v>0.74203065134099599</v>
      </c>
      <c r="C14">
        <v>0.74</v>
      </c>
      <c r="E14">
        <f t="shared" si="0"/>
        <v>-7.0598010572069017</v>
      </c>
      <c r="F14">
        <v>8.0188583413229306</v>
      </c>
      <c r="G14">
        <v>-9.95600627287416E-2</v>
      </c>
      <c r="H14" t="s">
        <v>0</v>
      </c>
      <c r="I14">
        <v>-10.291374825608401</v>
      </c>
      <c r="J14">
        <v>21.2531006178517</v>
      </c>
      <c r="K14">
        <v>-77.838967363668601</v>
      </c>
      <c r="L14" t="s">
        <v>0</v>
      </c>
      <c r="M14" t="s">
        <v>0</v>
      </c>
      <c r="N14" t="s">
        <v>0</v>
      </c>
      <c r="O14" t="s">
        <v>0</v>
      </c>
      <c r="P14" t="s">
        <v>0</v>
      </c>
      <c r="Q14" t="s">
        <v>0</v>
      </c>
      <c r="R14">
        <v>9.3675680695619903</v>
      </c>
      <c r="S14" t="s">
        <v>0</v>
      </c>
      <c r="T14" t="s">
        <v>0</v>
      </c>
      <c r="U14">
        <v>-5.2639972143219902</v>
      </c>
      <c r="V14" t="s">
        <v>0</v>
      </c>
      <c r="W14">
        <v>17.702766091475599</v>
      </c>
      <c r="X14">
        <v>-26.3866031687466</v>
      </c>
    </row>
    <row r="15" spans="1:24" x14ac:dyDescent="0.25">
      <c r="A15">
        <v>1999</v>
      </c>
      <c r="B15">
        <v>0.72386973180076597</v>
      </c>
      <c r="C15">
        <v>0.7</v>
      </c>
      <c r="E15">
        <f t="shared" si="0"/>
        <v>3.3311592730948871</v>
      </c>
      <c r="F15">
        <v>9.8870367726589894</v>
      </c>
      <c r="G15">
        <v>8.7556652162313107</v>
      </c>
      <c r="H15" t="s">
        <v>0</v>
      </c>
      <c r="I15">
        <v>-9.2703889519790401</v>
      </c>
      <c r="J15">
        <v>-2.6476706882486001</v>
      </c>
      <c r="K15">
        <v>-0.85720091397571996</v>
      </c>
      <c r="L15" t="s">
        <v>0</v>
      </c>
      <c r="M15" t="s">
        <v>0</v>
      </c>
      <c r="N15" t="s">
        <v>0</v>
      </c>
      <c r="O15" t="s">
        <v>0</v>
      </c>
      <c r="P15" t="s">
        <v>0</v>
      </c>
      <c r="Q15" t="s">
        <v>0</v>
      </c>
      <c r="R15">
        <v>28.847037200878798</v>
      </c>
      <c r="S15" t="s">
        <v>0</v>
      </c>
      <c r="T15" t="s">
        <v>0</v>
      </c>
      <c r="U15">
        <v>17.143551255490301</v>
      </c>
      <c r="V15" t="s">
        <v>0</v>
      </c>
      <c r="W15">
        <v>-5.8856257617154597</v>
      </c>
      <c r="X15">
        <v>-15.9919706714866</v>
      </c>
    </row>
    <row r="16" spans="1:24" x14ac:dyDescent="0.25">
      <c r="A16">
        <v>2000</v>
      </c>
      <c r="B16">
        <v>0.67492307692307596</v>
      </c>
      <c r="C16">
        <v>0.65</v>
      </c>
      <c r="E16">
        <f t="shared" si="0"/>
        <v>-7.9946628310016576</v>
      </c>
      <c r="F16">
        <v>-6.9760369366106403</v>
      </c>
      <c r="G16">
        <v>2.3286683314633301</v>
      </c>
      <c r="H16" t="s">
        <v>0</v>
      </c>
      <c r="I16">
        <v>0.16263618152225801</v>
      </c>
      <c r="J16">
        <v>-7.8060380050521401</v>
      </c>
      <c r="K16">
        <v>-24.338244501800801</v>
      </c>
      <c r="L16" t="s">
        <v>0</v>
      </c>
      <c r="M16" t="s">
        <v>0</v>
      </c>
      <c r="N16">
        <v>2.84872263138953</v>
      </c>
      <c r="O16" t="s">
        <v>0</v>
      </c>
      <c r="P16" t="s">
        <v>0</v>
      </c>
      <c r="Q16" t="s">
        <v>0</v>
      </c>
      <c r="R16">
        <v>-18.6280774867523</v>
      </c>
      <c r="S16" t="s">
        <v>0</v>
      </c>
      <c r="T16" t="s">
        <v>0</v>
      </c>
      <c r="U16">
        <v>6.5628065103056299</v>
      </c>
      <c r="V16" t="s">
        <v>0</v>
      </c>
      <c r="W16">
        <v>-29.226788478872201</v>
      </c>
      <c r="X16">
        <v>-4.8742765556092396</v>
      </c>
    </row>
    <row r="17" spans="1:24" x14ac:dyDescent="0.25">
      <c r="A17">
        <v>2001</v>
      </c>
      <c r="B17">
        <v>0.35977011494252897</v>
      </c>
      <c r="C17">
        <v>0.32</v>
      </c>
      <c r="E17">
        <f t="shared" si="0"/>
        <v>0.87321854994006787</v>
      </c>
      <c r="F17">
        <v>-17.898437086777399</v>
      </c>
      <c r="G17">
        <v>-9.8906171718949007</v>
      </c>
      <c r="H17" t="s">
        <v>0</v>
      </c>
      <c r="I17">
        <v>8.1737208443505001</v>
      </c>
      <c r="J17">
        <v>-14.7498451960581</v>
      </c>
      <c r="K17">
        <v>-25.182160459352801</v>
      </c>
      <c r="L17" t="s">
        <v>0</v>
      </c>
      <c r="M17" t="s">
        <v>0</v>
      </c>
      <c r="N17">
        <v>40.568047213394102</v>
      </c>
      <c r="O17" t="s">
        <v>0</v>
      </c>
      <c r="P17" t="s">
        <v>0</v>
      </c>
      <c r="Q17" t="s">
        <v>0</v>
      </c>
      <c r="R17">
        <v>0.41050699617650799</v>
      </c>
      <c r="S17" t="s">
        <v>0</v>
      </c>
      <c r="T17" t="s">
        <v>0</v>
      </c>
      <c r="U17">
        <v>-0.28547072597913098</v>
      </c>
      <c r="V17" t="s">
        <v>0</v>
      </c>
      <c r="W17">
        <v>15.019887076840799</v>
      </c>
      <c r="X17">
        <v>12.5665540087011</v>
      </c>
    </row>
    <row r="18" spans="1:24" x14ac:dyDescent="0.25">
      <c r="A18">
        <v>2002</v>
      </c>
      <c r="B18">
        <v>0.17854406130268199</v>
      </c>
      <c r="C18">
        <v>0.18</v>
      </c>
      <c r="E18">
        <f t="shared" si="0"/>
        <v>-0.55735336038323868</v>
      </c>
      <c r="F18">
        <v>-8.5679870532778999</v>
      </c>
      <c r="G18">
        <v>-3.7568611405838198E-2</v>
      </c>
      <c r="H18" t="s">
        <v>0</v>
      </c>
      <c r="I18">
        <v>-23.456253384092101</v>
      </c>
      <c r="J18">
        <v>-5.4368193542711998</v>
      </c>
      <c r="K18">
        <v>0.40754042292250198</v>
      </c>
      <c r="L18" t="s">
        <v>0</v>
      </c>
      <c r="M18" t="s">
        <v>0</v>
      </c>
      <c r="N18">
        <v>-11.947795408863</v>
      </c>
      <c r="O18">
        <v>21.598752100949401</v>
      </c>
      <c r="P18" t="s">
        <v>0</v>
      </c>
      <c r="Q18" t="s">
        <v>0</v>
      </c>
      <c r="R18">
        <v>2.1918364789242202</v>
      </c>
      <c r="S18" t="s">
        <v>0</v>
      </c>
      <c r="T18" t="s">
        <v>0</v>
      </c>
      <c r="U18">
        <v>11.337547480158999</v>
      </c>
      <c r="V18" t="s">
        <v>0</v>
      </c>
      <c r="W18">
        <v>18.630339392912799</v>
      </c>
      <c r="X18">
        <v>-10.850479028173501</v>
      </c>
    </row>
    <row r="19" spans="1:24" x14ac:dyDescent="0.25">
      <c r="A19">
        <v>2003</v>
      </c>
      <c r="B19">
        <v>0.194789272030651</v>
      </c>
      <c r="C19">
        <v>0.2</v>
      </c>
      <c r="E19">
        <f t="shared" si="0"/>
        <v>2.3997870475006766</v>
      </c>
      <c r="F19">
        <v>13.359231497892599</v>
      </c>
      <c r="G19">
        <v>6.0200117924787104</v>
      </c>
      <c r="H19" t="s">
        <v>0</v>
      </c>
      <c r="I19">
        <v>-13.064438467350399</v>
      </c>
      <c r="J19">
        <v>9.6393177057746495</v>
      </c>
      <c r="K19">
        <v>-3.8362868428837098</v>
      </c>
      <c r="L19" t="s">
        <v>0</v>
      </c>
      <c r="M19" t="s">
        <v>0</v>
      </c>
      <c r="N19">
        <v>-9.3493501753110309</v>
      </c>
      <c r="O19">
        <v>-6.4389057352903496</v>
      </c>
      <c r="P19" t="s">
        <v>0</v>
      </c>
      <c r="Q19" t="s">
        <v>0</v>
      </c>
      <c r="R19">
        <v>-0.32181522013345198</v>
      </c>
      <c r="S19">
        <v>4.4024646017579396</v>
      </c>
      <c r="T19" t="s">
        <v>0</v>
      </c>
      <c r="U19">
        <v>-2.8362647806926402</v>
      </c>
      <c r="V19" t="s">
        <v>0</v>
      </c>
      <c r="W19">
        <v>16.863242822698101</v>
      </c>
      <c r="X19">
        <v>14.360237371067701</v>
      </c>
    </row>
    <row r="20" spans="1:24" x14ac:dyDescent="0.25">
      <c r="A20">
        <v>2004</v>
      </c>
      <c r="B20">
        <v>0.23068702290076301</v>
      </c>
      <c r="C20">
        <v>0.24</v>
      </c>
      <c r="E20">
        <f t="shared" si="0"/>
        <v>6.7616855149191872</v>
      </c>
      <c r="F20">
        <v>22.418075026661299</v>
      </c>
      <c r="G20">
        <v>-12.4141280445072</v>
      </c>
      <c r="H20" t="s">
        <v>0</v>
      </c>
      <c r="I20">
        <v>6.43662071178034</v>
      </c>
      <c r="J20">
        <v>-19.5432950755884</v>
      </c>
      <c r="K20">
        <v>2.4131135105233001</v>
      </c>
      <c r="L20" t="s">
        <v>0</v>
      </c>
      <c r="M20" t="s">
        <v>0</v>
      </c>
      <c r="N20">
        <v>14.967554228567399</v>
      </c>
      <c r="O20">
        <v>2.6602577769267999</v>
      </c>
      <c r="P20" t="s">
        <v>0</v>
      </c>
      <c r="Q20" t="s">
        <v>0</v>
      </c>
      <c r="R20">
        <v>12.521054825333399</v>
      </c>
      <c r="S20">
        <v>19.194197423377201</v>
      </c>
      <c r="T20" t="s">
        <v>0</v>
      </c>
      <c r="U20">
        <v>1.8273813671853001</v>
      </c>
      <c r="V20" t="s">
        <v>0</v>
      </c>
      <c r="W20">
        <v>21.584212818817299</v>
      </c>
      <c r="X20">
        <v>9.0751816099534999</v>
      </c>
    </row>
    <row r="21" spans="1:24" x14ac:dyDescent="0.25">
      <c r="A21">
        <v>2005</v>
      </c>
      <c r="B21">
        <v>0.38861538461538497</v>
      </c>
      <c r="C21">
        <v>0.4</v>
      </c>
      <c r="E21">
        <f t="shared" si="0"/>
        <v>3.1903507680380834</v>
      </c>
      <c r="F21">
        <v>-12.666270552565299</v>
      </c>
      <c r="G21">
        <v>-18.567016068746501</v>
      </c>
      <c r="H21" t="s">
        <v>0</v>
      </c>
      <c r="I21">
        <v>8.6759032423801301</v>
      </c>
      <c r="J21">
        <v>7.4687439820307402</v>
      </c>
      <c r="K21">
        <v>9.6570759296972</v>
      </c>
      <c r="L21" t="s">
        <v>0</v>
      </c>
      <c r="M21" t="s">
        <v>0</v>
      </c>
      <c r="N21">
        <v>-6.8008518934266302</v>
      </c>
      <c r="O21">
        <v>31.879186278972099</v>
      </c>
      <c r="P21" t="s">
        <v>0</v>
      </c>
      <c r="Q21" t="s">
        <v>0</v>
      </c>
      <c r="R21">
        <v>11.5074326913516</v>
      </c>
      <c r="S21">
        <v>12.534332244917501</v>
      </c>
      <c r="T21" t="s">
        <v>0</v>
      </c>
      <c r="U21">
        <v>-3.39804443909303</v>
      </c>
      <c r="V21" t="s">
        <v>0</v>
      </c>
      <c r="W21">
        <v>8.2660264888844797</v>
      </c>
      <c r="X21">
        <v>-10.2723086879453</v>
      </c>
    </row>
    <row r="22" spans="1:24" x14ac:dyDescent="0.25">
      <c r="A22">
        <v>2006</v>
      </c>
      <c r="B22">
        <v>0.44346153846153802</v>
      </c>
      <c r="C22">
        <v>0.46</v>
      </c>
      <c r="E22">
        <f t="shared" si="0"/>
        <v>-12.440736901952762</v>
      </c>
      <c r="F22">
        <v>-6.6480575662164796</v>
      </c>
      <c r="G22">
        <v>0.28294714416003303</v>
      </c>
      <c r="H22" t="s">
        <v>0</v>
      </c>
      <c r="I22">
        <v>-4.0929672617713697</v>
      </c>
      <c r="J22">
        <v>-33.566185028527499</v>
      </c>
      <c r="K22">
        <v>3.0809353828971702</v>
      </c>
      <c r="L22">
        <v>22.0543372722802</v>
      </c>
      <c r="M22">
        <v>-9.4926642623722408</v>
      </c>
      <c r="N22">
        <v>4.9268801399089703</v>
      </c>
      <c r="O22">
        <v>-17.5630657467395</v>
      </c>
      <c r="P22" t="s">
        <v>0</v>
      </c>
      <c r="Q22" t="s">
        <v>0</v>
      </c>
      <c r="R22">
        <v>-24.928956084429199</v>
      </c>
      <c r="S22">
        <v>-22.7750094932588</v>
      </c>
      <c r="T22">
        <v>-18.5009431998607</v>
      </c>
      <c r="U22">
        <v>-15.596723713052301</v>
      </c>
      <c r="V22" t="s">
        <v>0</v>
      </c>
      <c r="W22">
        <v>-30.598803779945399</v>
      </c>
      <c r="X22">
        <v>-33.192777332364301</v>
      </c>
    </row>
    <row r="23" spans="1:24" x14ac:dyDescent="0.25">
      <c r="A23">
        <v>2007</v>
      </c>
      <c r="B23">
        <v>0.88436781609195403</v>
      </c>
      <c r="C23">
        <v>0.61</v>
      </c>
      <c r="E23">
        <f t="shared" si="0"/>
        <v>-0.70324293922706804</v>
      </c>
      <c r="F23">
        <v>2.5248532450616201</v>
      </c>
      <c r="G23">
        <v>1.55061684211638</v>
      </c>
      <c r="H23">
        <v>6.1344918266486603</v>
      </c>
      <c r="I23">
        <v>-26.769633665826301</v>
      </c>
      <c r="J23">
        <v>-6.37205745140011</v>
      </c>
      <c r="K23">
        <v>3.6011251632082399</v>
      </c>
      <c r="L23">
        <v>2.9424898466489</v>
      </c>
      <c r="M23">
        <v>2.5298827540486299</v>
      </c>
      <c r="N23">
        <v>16.537633746360001</v>
      </c>
      <c r="O23">
        <v>-8.7436802832264906</v>
      </c>
      <c r="P23" t="s">
        <v>0</v>
      </c>
      <c r="Q23" t="s">
        <v>0</v>
      </c>
      <c r="R23">
        <v>4.5759400618053201</v>
      </c>
      <c r="S23">
        <v>-2.80436402906538</v>
      </c>
      <c r="T23">
        <v>17.1070671062554</v>
      </c>
      <c r="U23">
        <v>-24.5625279260796</v>
      </c>
      <c r="V23" t="s">
        <v>0</v>
      </c>
      <c r="W23">
        <v>1.54464075022494</v>
      </c>
      <c r="X23">
        <v>-1.0483650144133001</v>
      </c>
    </row>
    <row r="24" spans="1:24" x14ac:dyDescent="0.25">
      <c r="A24">
        <v>2008</v>
      </c>
      <c r="B24">
        <v>1.4597709923664099</v>
      </c>
      <c r="C24">
        <v>1.2649999999999999</v>
      </c>
      <c r="E24">
        <f t="shared" si="0"/>
        <v>4.7834773001442219</v>
      </c>
      <c r="F24">
        <v>-0.121970120888392</v>
      </c>
      <c r="G24">
        <v>5.5256010632219796</v>
      </c>
      <c r="H24">
        <v>-8.2319902096697994</v>
      </c>
      <c r="I24">
        <v>-3.2638729333625802</v>
      </c>
      <c r="J24">
        <v>-2.1142478865210999</v>
      </c>
      <c r="K24">
        <v>2.9205907688875299</v>
      </c>
      <c r="L24">
        <v>6.4651010888572902</v>
      </c>
      <c r="M24">
        <v>5.2470143818411001</v>
      </c>
      <c r="N24">
        <v>3.7600588400034698</v>
      </c>
      <c r="O24">
        <v>0.98219666456635901</v>
      </c>
      <c r="P24" t="s">
        <v>0</v>
      </c>
      <c r="Q24" t="s">
        <v>0</v>
      </c>
      <c r="R24">
        <v>21.541388844367599</v>
      </c>
      <c r="S24">
        <v>4.5302218297492001</v>
      </c>
      <c r="T24">
        <v>26.658900903297599</v>
      </c>
      <c r="U24">
        <v>34.035306172588399</v>
      </c>
      <c r="V24" t="s">
        <v>0</v>
      </c>
      <c r="W24">
        <v>4.4060281989220904</v>
      </c>
      <c r="X24">
        <v>-25.8046908035532</v>
      </c>
    </row>
    <row r="25" spans="1:24" x14ac:dyDescent="0.25">
      <c r="A25">
        <v>2009</v>
      </c>
      <c r="B25">
        <v>0.50724137931034396</v>
      </c>
      <c r="C25">
        <v>0.33</v>
      </c>
      <c r="E25">
        <f t="shared" si="0"/>
        <v>-3.2597838066132159</v>
      </c>
      <c r="F25">
        <v>-9.3730929121743305</v>
      </c>
      <c r="G25">
        <v>-1.29525943467463</v>
      </c>
      <c r="H25">
        <v>10.183181528128801</v>
      </c>
      <c r="I25">
        <v>-17.1881007284791</v>
      </c>
      <c r="J25">
        <v>0.2707767183648</v>
      </c>
      <c r="K25">
        <v>11.354482435337101</v>
      </c>
      <c r="L25">
        <v>4.50818589098595</v>
      </c>
      <c r="M25">
        <v>-15.8640533252204</v>
      </c>
      <c r="N25">
        <v>7.1059087839333204</v>
      </c>
      <c r="O25">
        <v>-2.8604393201459302</v>
      </c>
      <c r="P25" t="s">
        <v>0</v>
      </c>
      <c r="Q25" t="s">
        <v>0</v>
      </c>
      <c r="R25">
        <v>1.5897171409228401</v>
      </c>
      <c r="S25">
        <v>-17.390653169934101</v>
      </c>
      <c r="T25">
        <v>-2.1207615225091998</v>
      </c>
      <c r="U25">
        <v>-18.8211940262402</v>
      </c>
      <c r="V25" t="s">
        <v>0</v>
      </c>
      <c r="W25">
        <v>-4.1942346528543499</v>
      </c>
      <c r="X25">
        <v>1.93899568874797</v>
      </c>
    </row>
    <row r="26" spans="1:24" x14ac:dyDescent="0.25">
      <c r="A26">
        <v>2010</v>
      </c>
      <c r="B26">
        <v>0.19402298850574701</v>
      </c>
      <c r="C26">
        <v>0.16</v>
      </c>
      <c r="E26">
        <f t="shared" si="0"/>
        <v>-1.5097941239754757</v>
      </c>
      <c r="F26">
        <v>-5.7055233874513602</v>
      </c>
      <c r="G26">
        <v>7.7381023720633393E-2</v>
      </c>
      <c r="H26">
        <v>-12.731313077864799</v>
      </c>
      <c r="I26">
        <v>-4.46136572971138</v>
      </c>
      <c r="J26">
        <v>-0.41617858840894001</v>
      </c>
      <c r="K26">
        <v>-1.4154853153775799</v>
      </c>
      <c r="L26">
        <v>15.9285432219864</v>
      </c>
      <c r="M26">
        <v>10.2242689317925</v>
      </c>
      <c r="N26">
        <v>2.9690769943960098</v>
      </c>
      <c r="O26">
        <v>9.5550982473662192</v>
      </c>
      <c r="P26">
        <v>-4.5526017443843099</v>
      </c>
      <c r="Q26" t="s">
        <v>0</v>
      </c>
      <c r="R26">
        <v>-2.95027729366879</v>
      </c>
      <c r="S26">
        <v>-18.561330637665801</v>
      </c>
      <c r="T26">
        <v>-13.8082617914494</v>
      </c>
      <c r="U26">
        <v>19.563605504446599</v>
      </c>
      <c r="V26" t="s">
        <v>0</v>
      </c>
      <c r="W26">
        <v>-0.73984763244739304</v>
      </c>
      <c r="X26">
        <v>-18.642288832861698</v>
      </c>
    </row>
    <row r="27" spans="1:24" x14ac:dyDescent="0.25">
      <c r="A27">
        <v>2011</v>
      </c>
      <c r="B27">
        <v>0.26615384615384602</v>
      </c>
      <c r="C27">
        <v>0.23</v>
      </c>
      <c r="E27">
        <f t="shared" si="0"/>
        <v>-12.996973815501454</v>
      </c>
      <c r="F27">
        <v>-21.369804835864802</v>
      </c>
      <c r="G27">
        <v>-2.5962268142001799</v>
      </c>
      <c r="H27">
        <v>-17.270260344961802</v>
      </c>
      <c r="I27">
        <v>-18.204526237932399</v>
      </c>
      <c r="J27">
        <v>-4.7006379159098701</v>
      </c>
      <c r="K27">
        <v>-23.392973192563499</v>
      </c>
      <c r="L27">
        <v>-9.9729195260168702</v>
      </c>
      <c r="M27">
        <v>-6.2773986264085</v>
      </c>
      <c r="N27">
        <v>-3.28576049243296</v>
      </c>
      <c r="O27">
        <v>-1.98718874514595</v>
      </c>
      <c r="P27">
        <v>-9.3517616690386802</v>
      </c>
      <c r="Q27">
        <v>-0.18561002676619201</v>
      </c>
      <c r="R27">
        <v>-4.0244661348737596</v>
      </c>
      <c r="S27">
        <v>-34.033319201555997</v>
      </c>
      <c r="T27">
        <v>-23.172961774253999</v>
      </c>
      <c r="U27">
        <v>-21.305038756620998</v>
      </c>
      <c r="V27">
        <v>-18.049405818784098</v>
      </c>
      <c r="W27">
        <v>-20.794342642067999</v>
      </c>
      <c r="X27">
        <v>-6.9678997391290398</v>
      </c>
    </row>
    <row r="28" spans="1:24" x14ac:dyDescent="0.25">
      <c r="A28">
        <v>2012</v>
      </c>
      <c r="B28">
        <v>0.319885057471264</v>
      </c>
      <c r="C28">
        <v>0.36</v>
      </c>
      <c r="E28">
        <f t="shared" si="0"/>
        <v>-12.792518198729164</v>
      </c>
      <c r="F28">
        <v>-28.4792069736298</v>
      </c>
      <c r="G28">
        <v>-5.8455092345529396</v>
      </c>
      <c r="H28">
        <v>-25.525888632406001</v>
      </c>
      <c r="I28">
        <v>-41.254049839859697</v>
      </c>
      <c r="J28">
        <v>-11.7667307072049</v>
      </c>
      <c r="K28">
        <v>3.6666456787580701</v>
      </c>
      <c r="L28">
        <v>-6.4830106517316404</v>
      </c>
      <c r="M28">
        <v>-2.88053997289652</v>
      </c>
      <c r="N28">
        <v>5.2573724719345396</v>
      </c>
      <c r="O28">
        <v>5.6335524967121904</v>
      </c>
      <c r="P28">
        <v>3.92485040351787</v>
      </c>
      <c r="Q28">
        <v>-23.5844727039721</v>
      </c>
      <c r="R28">
        <v>-8.0012403144048303</v>
      </c>
      <c r="S28">
        <v>-7.3229382138018098</v>
      </c>
      <c r="T28">
        <v>-22.504522776085299</v>
      </c>
      <c r="U28">
        <v>-26.294482190777099</v>
      </c>
      <c r="V28">
        <v>-23.779193245818099</v>
      </c>
      <c r="W28">
        <v>-8.5976827729461096</v>
      </c>
      <c r="X28">
        <v>-19.2207985966899</v>
      </c>
    </row>
    <row r="29" spans="1:24" x14ac:dyDescent="0.25">
      <c r="A29" t="s">
        <v>119</v>
      </c>
      <c r="B29">
        <f xml:space="preserve"> CORREL(B2:B28,E2:E28)</f>
        <v>0.28837145046750678</v>
      </c>
      <c r="C29">
        <f xml:space="preserve"> CORREL(C2:C28,E2:E28)</f>
        <v>0.26829056963267317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28"/>
  <sheetViews>
    <sheetView workbookViewId="0">
      <selection activeCell="D10" sqref="D10"/>
    </sheetView>
  </sheetViews>
  <sheetFormatPr defaultColWidth="8.85546875" defaultRowHeight="15" x14ac:dyDescent="0.25"/>
  <sheetData>
    <row r="1" spans="1:20" x14ac:dyDescent="0.25">
      <c r="A1" t="s">
        <v>173</v>
      </c>
      <c r="E1" t="s">
        <v>1</v>
      </c>
      <c r="F1" t="s">
        <v>120</v>
      </c>
      <c r="G1" t="s">
        <v>122</v>
      </c>
      <c r="H1" t="s">
        <v>123</v>
      </c>
      <c r="J1" t="s">
        <v>120</v>
      </c>
      <c r="K1" t="s">
        <v>122</v>
      </c>
      <c r="L1" t="s">
        <v>123</v>
      </c>
      <c r="N1" t="s">
        <v>120</v>
      </c>
      <c r="O1" t="s">
        <v>122</v>
      </c>
      <c r="P1" t="s">
        <v>123</v>
      </c>
      <c r="R1" t="s">
        <v>120</v>
      </c>
      <c r="S1" t="s">
        <v>122</v>
      </c>
      <c r="T1" t="s">
        <v>123</v>
      </c>
    </row>
    <row r="2" spans="1:20" x14ac:dyDescent="0.25">
      <c r="A2" s="4" t="s">
        <v>139</v>
      </c>
      <c r="B2" s="4"/>
      <c r="C2" s="4"/>
      <c r="D2" s="4"/>
      <c r="E2">
        <v>1986</v>
      </c>
      <c r="F2">
        <v>1.2052568835439994</v>
      </c>
      <c r="G2">
        <v>-0.26357125435138334</v>
      </c>
      <c r="H2">
        <v>-4.8570691983751697</v>
      </c>
      <c r="J2">
        <v>1.2052568835439994</v>
      </c>
      <c r="K2">
        <v>-8.9709477574256749</v>
      </c>
      <c r="L2">
        <v>25.548576667861617</v>
      </c>
      <c r="N2">
        <v>27.09668612840067</v>
      </c>
      <c r="O2">
        <v>-0.26357125435138334</v>
      </c>
      <c r="P2">
        <v>25.548576667861617</v>
      </c>
      <c r="R2">
        <v>27.09668612840067</v>
      </c>
      <c r="S2">
        <v>-8.9709477574256749</v>
      </c>
      <c r="T2">
        <v>-4.8570691983751697</v>
      </c>
    </row>
    <row r="3" spans="1:20" x14ac:dyDescent="0.25">
      <c r="A3" s="5"/>
      <c r="B3" s="4" t="s">
        <v>171</v>
      </c>
      <c r="C3" s="4" t="s">
        <v>172</v>
      </c>
      <c r="D3" s="4" t="s">
        <v>169</v>
      </c>
      <c r="E3">
        <v>1987</v>
      </c>
      <c r="F3">
        <v>27.09668612840067</v>
      </c>
      <c r="G3">
        <v>-8.9709477574256749</v>
      </c>
      <c r="H3">
        <v>25.548576667861617</v>
      </c>
      <c r="J3">
        <v>27.09668612840067</v>
      </c>
      <c r="K3">
        <v>15.521321528113349</v>
      </c>
      <c r="L3">
        <v>-0.95383762034235886</v>
      </c>
      <c r="N3">
        <v>6.487966098774268</v>
      </c>
      <c r="O3">
        <v>-8.9709477574256749</v>
      </c>
      <c r="P3">
        <v>-0.95383762034235886</v>
      </c>
      <c r="R3">
        <v>6.487966098774268</v>
      </c>
      <c r="S3">
        <v>15.521321528113349</v>
      </c>
      <c r="T3">
        <v>25.548576667861617</v>
      </c>
    </row>
    <row r="4" spans="1:20" x14ac:dyDescent="0.25">
      <c r="A4" s="4" t="s">
        <v>171</v>
      </c>
      <c r="B4" s="3">
        <v>1</v>
      </c>
      <c r="C4" s="3"/>
      <c r="D4" s="3"/>
      <c r="E4">
        <v>1988</v>
      </c>
      <c r="F4">
        <v>6.487966098774268</v>
      </c>
      <c r="G4">
        <v>15.521321528113349</v>
      </c>
      <c r="H4">
        <v>-0.95383762034235886</v>
      </c>
      <c r="J4">
        <v>6.487966098774268</v>
      </c>
      <c r="K4">
        <v>3.4482869536286178</v>
      </c>
      <c r="L4">
        <v>4.4452928646529264</v>
      </c>
      <c r="N4">
        <v>13.997071547500004</v>
      </c>
      <c r="O4">
        <v>15.521321528113349</v>
      </c>
      <c r="P4">
        <v>4.4452928646529264</v>
      </c>
      <c r="R4">
        <v>13.997071547500004</v>
      </c>
      <c r="S4">
        <v>3.4482869536286178</v>
      </c>
      <c r="T4">
        <v>-0.95383762034235886</v>
      </c>
    </row>
    <row r="5" spans="1:20" x14ac:dyDescent="0.25">
      <c r="A5" s="4" t="s">
        <v>172</v>
      </c>
      <c r="B5" s="3">
        <v>1.1568654240373047E-2</v>
      </c>
      <c r="C5" s="3">
        <v>1</v>
      </c>
      <c r="D5" s="3"/>
      <c r="E5">
        <v>1989</v>
      </c>
      <c r="F5">
        <v>13.997071547500004</v>
      </c>
      <c r="G5">
        <v>3.4482869536286178</v>
      </c>
      <c r="H5">
        <v>4.4452928646529264</v>
      </c>
      <c r="J5">
        <v>13.997071547500004</v>
      </c>
      <c r="K5">
        <v>-5.2222996886353741</v>
      </c>
      <c r="L5">
        <v>-5.6240051744384285</v>
      </c>
      <c r="N5">
        <v>7.1556047009586718</v>
      </c>
      <c r="O5">
        <v>3.4482869536286178</v>
      </c>
      <c r="P5">
        <v>-5.6240051744384285</v>
      </c>
      <c r="R5">
        <v>7.1556047009586718</v>
      </c>
      <c r="S5">
        <v>-5.2222996886353741</v>
      </c>
      <c r="T5">
        <v>4.4452928646529264</v>
      </c>
    </row>
    <row r="6" spans="1:20" x14ac:dyDescent="0.25">
      <c r="A6" s="4" t="s">
        <v>169</v>
      </c>
      <c r="B6" s="3">
        <v>0.72433567102131369</v>
      </c>
      <c r="C6" s="3">
        <v>-0.17411219016241539</v>
      </c>
      <c r="D6" s="3">
        <v>1</v>
      </c>
      <c r="E6">
        <v>1990</v>
      </c>
      <c r="F6">
        <v>7.1556047009586718</v>
      </c>
      <c r="G6">
        <v>-5.2222996886353741</v>
      </c>
      <c r="H6">
        <v>-5.6240051744384285</v>
      </c>
      <c r="J6">
        <v>7.1556047009586718</v>
      </c>
      <c r="K6">
        <v>-3.9971483222941635</v>
      </c>
      <c r="L6">
        <v>-0.67097966230348738</v>
      </c>
      <c r="N6">
        <v>6.0592651860057343</v>
      </c>
      <c r="O6">
        <v>-5.2222996886353741</v>
      </c>
      <c r="P6">
        <v>-0.67097966230348738</v>
      </c>
      <c r="R6">
        <v>6.0592651860057343</v>
      </c>
      <c r="S6">
        <v>-3.9971483222941635</v>
      </c>
      <c r="T6">
        <v>-5.6240051744384285</v>
      </c>
    </row>
    <row r="7" spans="1:20" x14ac:dyDescent="0.25">
      <c r="A7" s="4"/>
      <c r="B7" s="4"/>
      <c r="C7" s="4"/>
      <c r="D7" s="4"/>
      <c r="E7">
        <v>1991</v>
      </c>
      <c r="F7">
        <v>6.0592651860057343</v>
      </c>
      <c r="G7">
        <v>-3.9971483222941635</v>
      </c>
      <c r="H7">
        <v>-0.67097966230348738</v>
      </c>
      <c r="J7">
        <v>6.0592651860057343</v>
      </c>
      <c r="K7">
        <v>7.5901934185395588</v>
      </c>
      <c r="L7">
        <v>-6.6479367813130503</v>
      </c>
      <c r="N7">
        <v>3.8927366132913463</v>
      </c>
      <c r="O7">
        <v>-3.9971483222941635</v>
      </c>
      <c r="P7">
        <v>-6.6479367813130503</v>
      </c>
      <c r="R7">
        <v>3.8927366132913463</v>
      </c>
      <c r="S7">
        <v>7.5901934185395588</v>
      </c>
      <c r="T7">
        <v>-0.67097966230348738</v>
      </c>
    </row>
    <row r="8" spans="1:20" x14ac:dyDescent="0.25">
      <c r="A8" s="4" t="s">
        <v>138</v>
      </c>
      <c r="B8" s="4"/>
      <c r="C8" s="4"/>
      <c r="D8" s="4"/>
      <c r="E8">
        <v>1992</v>
      </c>
      <c r="F8">
        <v>3.8927366132913463</v>
      </c>
      <c r="G8">
        <v>7.5901934185395588</v>
      </c>
      <c r="H8">
        <v>-6.6479367813130503</v>
      </c>
      <c r="J8">
        <v>3.8927366132913463</v>
      </c>
      <c r="K8">
        <v>-5.6701384560060202</v>
      </c>
      <c r="L8">
        <v>-2.1027595640477594</v>
      </c>
      <c r="N8">
        <v>-1.8073044985685265</v>
      </c>
      <c r="O8">
        <v>7.5901934185395588</v>
      </c>
      <c r="P8">
        <v>-2.1027595640477594</v>
      </c>
      <c r="R8">
        <v>-1.8073044985685265</v>
      </c>
      <c r="S8">
        <v>-5.6701384560060202</v>
      </c>
      <c r="T8">
        <v>-6.6479367813130503</v>
      </c>
    </row>
    <row r="9" spans="1:20" x14ac:dyDescent="0.25">
      <c r="A9" s="5"/>
      <c r="B9" s="4" t="s">
        <v>171</v>
      </c>
      <c r="C9" s="4" t="s">
        <v>172</v>
      </c>
      <c r="D9" s="4" t="s">
        <v>169</v>
      </c>
      <c r="E9">
        <v>1993</v>
      </c>
      <c r="F9">
        <v>-1.8073044985685265</v>
      </c>
      <c r="G9">
        <v>-5.6701384560060202</v>
      </c>
      <c r="H9">
        <v>-2.1027595640477594</v>
      </c>
      <c r="J9">
        <v>-1.8073044985685265</v>
      </c>
      <c r="K9">
        <v>-6.2825420096407223</v>
      </c>
      <c r="L9">
        <v>-1.993813691248786</v>
      </c>
      <c r="N9">
        <v>5.6003177689380399</v>
      </c>
      <c r="O9">
        <v>-5.6701384560060202</v>
      </c>
      <c r="P9">
        <v>-1.993813691248786</v>
      </c>
      <c r="R9">
        <v>5.6003177689380399</v>
      </c>
      <c r="S9">
        <v>-6.2825420096407223</v>
      </c>
      <c r="T9">
        <v>-2.1027595640477594</v>
      </c>
    </row>
    <row r="10" spans="1:20" x14ac:dyDescent="0.25">
      <c r="A10" s="4" t="s">
        <v>171</v>
      </c>
      <c r="B10" s="3">
        <v>1</v>
      </c>
      <c r="C10" s="3"/>
      <c r="D10" s="3"/>
      <c r="E10">
        <v>1994</v>
      </c>
      <c r="F10">
        <v>5.6003177689380399</v>
      </c>
      <c r="G10">
        <v>-6.2825420096407223</v>
      </c>
      <c r="H10">
        <v>-1.993813691248786</v>
      </c>
      <c r="J10">
        <v>5.6003177689380399</v>
      </c>
      <c r="K10">
        <v>-2.2902343910735601</v>
      </c>
      <c r="L10">
        <v>-7.1676194583428376</v>
      </c>
      <c r="N10">
        <v>0.80170772738050422</v>
      </c>
      <c r="O10">
        <v>-6.2825420096407223</v>
      </c>
      <c r="P10">
        <v>-7.1676194583428376</v>
      </c>
      <c r="R10">
        <v>0.80170772738050422</v>
      </c>
      <c r="S10">
        <v>-2.2902343910735601</v>
      </c>
      <c r="T10">
        <v>-1.993813691248786</v>
      </c>
    </row>
    <row r="11" spans="1:20" x14ac:dyDescent="0.25">
      <c r="A11" s="4" t="s">
        <v>172</v>
      </c>
      <c r="B11" s="3">
        <v>0.34778636836355781</v>
      </c>
      <c r="C11" s="3">
        <v>1</v>
      </c>
      <c r="D11" s="3"/>
      <c r="E11">
        <v>1995</v>
      </c>
      <c r="F11">
        <v>0.80170772738050422</v>
      </c>
      <c r="G11">
        <v>-2.2902343910735601</v>
      </c>
      <c r="H11">
        <v>-7.1676194583428376</v>
      </c>
      <c r="J11">
        <v>0.80170772738050422</v>
      </c>
      <c r="K11">
        <v>4.3993005897833575</v>
      </c>
      <c r="L11">
        <v>-2.7135178994218787</v>
      </c>
      <c r="N11">
        <v>5.157967098191607</v>
      </c>
      <c r="O11">
        <v>-2.2902343910735601</v>
      </c>
      <c r="P11">
        <v>-2.7135178994218787</v>
      </c>
      <c r="R11">
        <v>5.157967098191607</v>
      </c>
      <c r="S11">
        <v>4.3993005897833575</v>
      </c>
      <c r="T11">
        <v>-7.1676194583428376</v>
      </c>
    </row>
    <row r="12" spans="1:20" x14ac:dyDescent="0.25">
      <c r="A12" s="4" t="s">
        <v>169</v>
      </c>
      <c r="B12" s="3">
        <v>-0.11958541080600368</v>
      </c>
      <c r="C12" s="3">
        <v>-0.17050392535687595</v>
      </c>
      <c r="D12" s="3">
        <v>1</v>
      </c>
      <c r="E12">
        <v>1996</v>
      </c>
      <c r="F12">
        <v>5.157967098191607</v>
      </c>
      <c r="G12">
        <v>4.3993005897833575</v>
      </c>
      <c r="H12">
        <v>-2.7135178994218787</v>
      </c>
      <c r="J12">
        <v>5.157967098191607</v>
      </c>
      <c r="K12">
        <v>-9.101199972687656</v>
      </c>
      <c r="L12">
        <v>3.6064113755813176</v>
      </c>
      <c r="N12">
        <v>9.9878902135664678</v>
      </c>
      <c r="O12">
        <v>4.3993005897833575</v>
      </c>
      <c r="P12">
        <v>3.6064113755813176</v>
      </c>
      <c r="R12">
        <v>9.9878902135664678</v>
      </c>
      <c r="S12">
        <v>-9.101199972687656</v>
      </c>
      <c r="T12">
        <v>-2.7135178994218787</v>
      </c>
    </row>
    <row r="13" spans="1:20" x14ac:dyDescent="0.25">
      <c r="A13" s="4"/>
      <c r="B13" s="4"/>
      <c r="C13" s="4"/>
      <c r="D13" s="4"/>
      <c r="E13">
        <v>1997</v>
      </c>
      <c r="F13">
        <v>9.9878902135664678</v>
      </c>
      <c r="G13">
        <v>-9.101199972687656</v>
      </c>
      <c r="H13">
        <v>3.6064113755813176</v>
      </c>
      <c r="J13">
        <v>9.9878902135664678</v>
      </c>
      <c r="K13">
        <v>-3.0679043767545475</v>
      </c>
      <c r="L13">
        <v>8.2591958472285256</v>
      </c>
      <c r="N13">
        <v>10.338620153111675</v>
      </c>
      <c r="O13">
        <v>-9.101199972687656</v>
      </c>
      <c r="P13">
        <v>8.2591958472285256</v>
      </c>
      <c r="R13">
        <v>10.338620153111675</v>
      </c>
      <c r="S13">
        <v>-3.0679043767545475</v>
      </c>
      <c r="T13">
        <v>3.6064113755813176</v>
      </c>
    </row>
    <row r="14" spans="1:20" x14ac:dyDescent="0.25">
      <c r="A14" s="4" t="s">
        <v>142</v>
      </c>
      <c r="B14" s="4"/>
      <c r="C14" s="4"/>
      <c r="D14" s="4"/>
      <c r="E14">
        <v>1998</v>
      </c>
      <c r="F14">
        <v>10.338620153111675</v>
      </c>
      <c r="G14">
        <v>-3.0679043767545475</v>
      </c>
      <c r="H14">
        <v>8.2591958472285256</v>
      </c>
      <c r="J14">
        <v>10.338620153111675</v>
      </c>
      <c r="K14">
        <v>-11.344335201044784</v>
      </c>
      <c r="L14">
        <v>1.5145879888342035</v>
      </c>
      <c r="N14">
        <v>3.6358133769131351</v>
      </c>
      <c r="O14">
        <v>-3.0679043767545475</v>
      </c>
      <c r="P14">
        <v>1.5145879888342035</v>
      </c>
      <c r="R14">
        <v>3.6358133769131351</v>
      </c>
      <c r="S14">
        <v>-11.344335201044784</v>
      </c>
      <c r="T14">
        <v>8.2591958472285256</v>
      </c>
    </row>
    <row r="15" spans="1:20" x14ac:dyDescent="0.25">
      <c r="A15" s="5"/>
      <c r="B15" s="4" t="s">
        <v>171</v>
      </c>
      <c r="C15" s="4" t="s">
        <v>172</v>
      </c>
      <c r="D15" s="4" t="s">
        <v>169</v>
      </c>
      <c r="E15">
        <v>1999</v>
      </c>
      <c r="F15">
        <v>3.6358133769131351</v>
      </c>
      <c r="G15">
        <v>-11.344335201044784</v>
      </c>
      <c r="H15">
        <v>1.5145879888342035</v>
      </c>
      <c r="J15">
        <v>3.6358133769131351</v>
      </c>
      <c r="K15">
        <v>-5.8246506635750288</v>
      </c>
      <c r="L15">
        <v>2.3458406956086697</v>
      </c>
      <c r="N15">
        <v>4.2479429740754036</v>
      </c>
      <c r="O15">
        <v>-11.344335201044784</v>
      </c>
      <c r="P15">
        <v>2.3458406956086697</v>
      </c>
      <c r="R15">
        <v>4.2479429740754036</v>
      </c>
      <c r="S15">
        <v>-5.8246506635750288</v>
      </c>
      <c r="T15">
        <v>1.5145879888342035</v>
      </c>
    </row>
    <row r="16" spans="1:20" x14ac:dyDescent="0.25">
      <c r="A16" s="4" t="s">
        <v>171</v>
      </c>
      <c r="B16" s="3">
        <v>1</v>
      </c>
      <c r="C16" s="3"/>
      <c r="D16" s="3"/>
      <c r="E16">
        <v>2000</v>
      </c>
      <c r="F16">
        <v>4.2479429740754036</v>
      </c>
      <c r="G16">
        <v>-5.8246506635750288</v>
      </c>
      <c r="H16">
        <v>2.3458406956086697</v>
      </c>
      <c r="J16">
        <v>4.2479429740754036</v>
      </c>
      <c r="K16">
        <v>-3.7687318416328734</v>
      </c>
      <c r="L16">
        <v>-1.4532392833600569</v>
      </c>
      <c r="N16">
        <v>1.0394631174978826</v>
      </c>
      <c r="O16">
        <v>-5.8246506635750288</v>
      </c>
      <c r="P16">
        <v>-1.4532392833600569</v>
      </c>
      <c r="R16">
        <v>1.0394631174978826</v>
      </c>
      <c r="S16">
        <v>-3.7687318416328734</v>
      </c>
      <c r="T16">
        <v>2.3458406956086697</v>
      </c>
    </row>
    <row r="17" spans="1:20" x14ac:dyDescent="0.25">
      <c r="A17" s="4" t="s">
        <v>172</v>
      </c>
      <c r="B17" s="3">
        <v>0.11120960755778532</v>
      </c>
      <c r="C17" s="3">
        <v>1</v>
      </c>
      <c r="D17" s="3"/>
      <c r="E17">
        <v>2001</v>
      </c>
      <c r="F17">
        <v>1.0394631174978826</v>
      </c>
      <c r="G17">
        <v>-3.7687318416328734</v>
      </c>
      <c r="H17">
        <v>-1.4532392833600569</v>
      </c>
      <c r="J17">
        <v>1.0394631174978826</v>
      </c>
      <c r="K17">
        <v>5.5495942208569184</v>
      </c>
      <c r="L17">
        <v>-1.3145683227438707</v>
      </c>
      <c r="N17">
        <v>4.1309588916617708</v>
      </c>
      <c r="O17">
        <v>-3.7687318416328734</v>
      </c>
      <c r="P17">
        <v>-1.3145683227438707</v>
      </c>
      <c r="R17">
        <v>4.1309588916617708</v>
      </c>
      <c r="S17">
        <v>5.5495942208569184</v>
      </c>
      <c r="T17">
        <v>-1.4532392833600569</v>
      </c>
    </row>
    <row r="18" spans="1:20" x14ac:dyDescent="0.25">
      <c r="A18" s="4" t="s">
        <v>169</v>
      </c>
      <c r="B18" s="3">
        <v>0.71571228795815156</v>
      </c>
      <c r="C18" s="3">
        <v>9.4931419038107215E-2</v>
      </c>
      <c r="D18" s="3">
        <v>1</v>
      </c>
      <c r="E18">
        <v>2002</v>
      </c>
      <c r="F18">
        <v>4.1309588916617708</v>
      </c>
      <c r="G18">
        <v>5.5495942208569184</v>
      </c>
      <c r="H18">
        <v>-1.3145683227438707</v>
      </c>
      <c r="J18">
        <v>4.1309588916617708</v>
      </c>
      <c r="K18">
        <v>5.3285820433907238</v>
      </c>
      <c r="L18">
        <v>-2.889680646149579</v>
      </c>
      <c r="N18">
        <v>2.3236758935098214</v>
      </c>
      <c r="O18">
        <v>5.5495942208569184</v>
      </c>
      <c r="P18">
        <v>-2.889680646149579</v>
      </c>
      <c r="R18">
        <v>2.3236758935098214</v>
      </c>
      <c r="S18">
        <v>5.3285820433907238</v>
      </c>
      <c r="T18">
        <v>-1.3145683227438707</v>
      </c>
    </row>
    <row r="19" spans="1:20" x14ac:dyDescent="0.25">
      <c r="A19" s="4"/>
      <c r="B19" s="4"/>
      <c r="C19" s="4"/>
      <c r="D19" s="4"/>
      <c r="E19">
        <v>2003</v>
      </c>
      <c r="F19">
        <v>2.3236758935098214</v>
      </c>
      <c r="G19">
        <v>5.3285820433907238</v>
      </c>
      <c r="H19">
        <v>-2.889680646149579</v>
      </c>
      <c r="J19">
        <v>2.3236758935098214</v>
      </c>
      <c r="K19">
        <v>0.96780686795392867</v>
      </c>
      <c r="L19">
        <v>5.5663778070544652</v>
      </c>
      <c r="N19">
        <v>9.725896564375093</v>
      </c>
      <c r="O19">
        <v>5.3285820433907238</v>
      </c>
      <c r="P19">
        <v>5.5663778070544652</v>
      </c>
      <c r="R19">
        <v>9.725896564375093</v>
      </c>
      <c r="S19">
        <v>0.96780686795392867</v>
      </c>
      <c r="T19">
        <v>-2.889680646149579</v>
      </c>
    </row>
    <row r="20" spans="1:20" x14ac:dyDescent="0.25">
      <c r="A20" s="4" t="s">
        <v>141</v>
      </c>
      <c r="B20" s="4"/>
      <c r="C20" s="4"/>
      <c r="D20" s="4"/>
      <c r="E20">
        <v>2004</v>
      </c>
      <c r="F20">
        <v>9.725896564375093</v>
      </c>
      <c r="G20">
        <v>0.96780686795392867</v>
      </c>
      <c r="H20">
        <v>5.5663778070544652</v>
      </c>
      <c r="J20">
        <v>9.725896564375093</v>
      </c>
      <c r="K20">
        <v>3.5647350193143947</v>
      </c>
      <c r="L20">
        <v>2.4174412643840641</v>
      </c>
      <c r="N20">
        <v>4.275204461179122</v>
      </c>
      <c r="O20">
        <v>0.96780686795392867</v>
      </c>
      <c r="P20">
        <v>2.4174412643840641</v>
      </c>
      <c r="R20">
        <v>4.275204461179122</v>
      </c>
      <c r="S20">
        <v>3.5647350193143947</v>
      </c>
      <c r="T20">
        <v>5.5663778070544652</v>
      </c>
    </row>
    <row r="21" spans="1:20" x14ac:dyDescent="0.25">
      <c r="A21" s="5"/>
      <c r="B21" s="4" t="s">
        <v>171</v>
      </c>
      <c r="C21" s="4" t="s">
        <v>172</v>
      </c>
      <c r="D21" s="4" t="s">
        <v>169</v>
      </c>
      <c r="E21">
        <v>2005</v>
      </c>
      <c r="F21">
        <v>4.275204461179122</v>
      </c>
      <c r="G21">
        <v>3.5647350193143947</v>
      </c>
      <c r="H21">
        <v>2.4174412643840641</v>
      </c>
      <c r="J21">
        <v>4.275204461179122</v>
      </c>
      <c r="K21">
        <v>-2.2528710439152762</v>
      </c>
      <c r="L21">
        <v>15.331166374010097</v>
      </c>
      <c r="N21">
        <v>6.1506165549104734</v>
      </c>
      <c r="O21">
        <v>3.5647350193143947</v>
      </c>
      <c r="P21">
        <v>15.331166374010097</v>
      </c>
      <c r="R21">
        <v>6.1506165549104734</v>
      </c>
      <c r="S21">
        <v>-2.2528710439152762</v>
      </c>
      <c r="T21">
        <v>2.4174412643840641</v>
      </c>
    </row>
    <row r="22" spans="1:20" x14ac:dyDescent="0.25">
      <c r="A22" s="4" t="s">
        <v>171</v>
      </c>
      <c r="B22" s="3">
        <v>1</v>
      </c>
      <c r="C22" s="3"/>
      <c r="D22" s="3"/>
      <c r="E22">
        <v>2006</v>
      </c>
      <c r="F22">
        <v>6.1506165549104734</v>
      </c>
      <c r="G22">
        <v>-2.2528710439152762</v>
      </c>
      <c r="H22">
        <v>15.331166374010097</v>
      </c>
      <c r="J22">
        <v>6.1506165549104734</v>
      </c>
      <c r="K22">
        <v>2.4248838433411652</v>
      </c>
      <c r="L22">
        <v>10.788357621086105</v>
      </c>
      <c r="N22">
        <v>12.743417293693145</v>
      </c>
      <c r="O22">
        <v>-2.2528710439152762</v>
      </c>
      <c r="P22">
        <v>10.788357621086105</v>
      </c>
      <c r="R22">
        <v>12.743417293693145</v>
      </c>
      <c r="S22">
        <v>2.4248838433411652</v>
      </c>
      <c r="T22">
        <v>15.331166374010097</v>
      </c>
    </row>
    <row r="23" spans="1:20" x14ac:dyDescent="0.25">
      <c r="A23" s="4" t="s">
        <v>172</v>
      </c>
      <c r="B23" s="3">
        <v>1.7600907418897645E-2</v>
      </c>
      <c r="C23" s="3">
        <v>1</v>
      </c>
      <c r="D23" s="3"/>
      <c r="E23">
        <v>2007</v>
      </c>
      <c r="F23">
        <v>12.743417293693145</v>
      </c>
      <c r="G23">
        <v>2.4248838433411652</v>
      </c>
      <c r="H23">
        <v>10.788357621086105</v>
      </c>
      <c r="J23">
        <v>12.743417293693145</v>
      </c>
      <c r="K23">
        <v>-2.1319933428387556</v>
      </c>
      <c r="L23">
        <v>7.907464540025849</v>
      </c>
      <c r="N23">
        <v>4.2578963993079748</v>
      </c>
      <c r="O23">
        <v>2.4248838433411652</v>
      </c>
      <c r="P23">
        <v>7.907464540025849</v>
      </c>
      <c r="R23">
        <v>4.2578963993079748</v>
      </c>
      <c r="S23">
        <v>-2.1319933428387556</v>
      </c>
      <c r="T23">
        <v>10.788357621086105</v>
      </c>
    </row>
    <row r="24" spans="1:20" x14ac:dyDescent="0.25">
      <c r="A24" s="4" t="s">
        <v>169</v>
      </c>
      <c r="B24" s="3">
        <v>-0.10323479067442598</v>
      </c>
      <c r="C24" s="3">
        <v>0.22557308645316934</v>
      </c>
      <c r="D24" s="3">
        <v>1</v>
      </c>
      <c r="E24">
        <v>2008</v>
      </c>
      <c r="F24">
        <v>4.2578963993079748</v>
      </c>
      <c r="G24">
        <v>-2.1319933428387556</v>
      </c>
      <c r="H24">
        <v>7.907464540025849</v>
      </c>
      <c r="J24">
        <v>4.2578963993079748</v>
      </c>
      <c r="K24">
        <v>-15.113655775416733</v>
      </c>
      <c r="L24">
        <v>3.8733105737278115</v>
      </c>
      <c r="N24">
        <v>-0.62853179956167948</v>
      </c>
      <c r="O24">
        <v>-2.1319933428387556</v>
      </c>
      <c r="P24">
        <v>3.8733105737278115</v>
      </c>
      <c r="R24">
        <v>-0.62853179956167948</v>
      </c>
      <c r="S24">
        <v>-15.113655775416733</v>
      </c>
      <c r="T24">
        <v>7.907464540025849</v>
      </c>
    </row>
    <row r="25" spans="1:20" x14ac:dyDescent="0.25">
      <c r="A25" s="4"/>
      <c r="B25" s="4"/>
      <c r="C25" s="4"/>
      <c r="D25" s="4"/>
      <c r="E25">
        <v>2009</v>
      </c>
      <c r="F25">
        <v>-0.62853179956167948</v>
      </c>
      <c r="G25">
        <v>-15.113655775416733</v>
      </c>
      <c r="H25">
        <v>3.8733105737278115</v>
      </c>
      <c r="J25">
        <v>-0.62853179956167948</v>
      </c>
      <c r="K25">
        <v>-1.795555082307785</v>
      </c>
      <c r="L25">
        <v>2.9668897852516314</v>
      </c>
      <c r="N25">
        <v>5.5636468615978458</v>
      </c>
      <c r="O25">
        <v>-15.113655775416733</v>
      </c>
      <c r="P25">
        <v>2.9668897852516314</v>
      </c>
      <c r="R25">
        <v>5.5636468615978458</v>
      </c>
      <c r="S25">
        <v>-1.795555082307785</v>
      </c>
      <c r="T25">
        <v>3.8733105737278115</v>
      </c>
    </row>
    <row r="26" spans="1:20" x14ac:dyDescent="0.25">
      <c r="E26">
        <v>2010</v>
      </c>
      <c r="F26">
        <v>5.5636468615978458</v>
      </c>
      <c r="G26">
        <v>-1.795555082307785</v>
      </c>
      <c r="H26">
        <v>2.9668897852516314</v>
      </c>
      <c r="J26">
        <v>5.5636468615978458</v>
      </c>
      <c r="K26">
        <v>6.0321363014248615</v>
      </c>
      <c r="L26">
        <v>11.173306490877714</v>
      </c>
      <c r="N26">
        <v>5.5042074399658834</v>
      </c>
      <c r="O26">
        <v>-1.795555082307785</v>
      </c>
      <c r="P26">
        <v>11.173306490877714</v>
      </c>
      <c r="R26">
        <v>5.5042074399658834</v>
      </c>
      <c r="S26">
        <v>6.0321363014248615</v>
      </c>
      <c r="T26">
        <v>2.9668897852516314</v>
      </c>
    </row>
    <row r="27" spans="1:20" x14ac:dyDescent="0.25">
      <c r="E27">
        <v>2011</v>
      </c>
      <c r="F27">
        <v>5.5042074399658834</v>
      </c>
      <c r="G27">
        <v>6.0321363014248615</v>
      </c>
      <c r="H27">
        <v>11.173306490877714</v>
      </c>
      <c r="J27">
        <v>5.5042074399658834</v>
      </c>
      <c r="K27">
        <v>-6.9869207207841395</v>
      </c>
      <c r="L27">
        <v>-2.3419635383552397</v>
      </c>
      <c r="N27">
        <v>-0.51630444782608753</v>
      </c>
      <c r="O27">
        <v>6.0321363014248615</v>
      </c>
      <c r="P27">
        <v>-2.3419635383552397</v>
      </c>
      <c r="R27">
        <v>-0.51630444782608753</v>
      </c>
      <c r="S27">
        <v>-6.9869207207841395</v>
      </c>
      <c r="T27">
        <v>11.173306490877714</v>
      </c>
    </row>
    <row r="28" spans="1:20" x14ac:dyDescent="0.25">
      <c r="E28">
        <v>2012</v>
      </c>
      <c r="F28">
        <v>-0.51630444782608753</v>
      </c>
      <c r="G28">
        <v>-6.9869207207841395</v>
      </c>
      <c r="H28">
        <v>-2.3419635383552397</v>
      </c>
      <c r="J28" t="s">
        <v>143</v>
      </c>
      <c r="O28" t="s">
        <v>143</v>
      </c>
      <c r="T28" t="s">
        <v>143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CO30"/>
  <sheetViews>
    <sheetView workbookViewId="0">
      <selection activeCell="D1" sqref="D1"/>
    </sheetView>
  </sheetViews>
  <sheetFormatPr defaultColWidth="8.85546875" defaultRowHeight="15" x14ac:dyDescent="0.25"/>
  <sheetData>
    <row r="1" spans="1:93" x14ac:dyDescent="0.25">
      <c r="A1" t="s">
        <v>1</v>
      </c>
      <c r="B1" t="s">
        <v>96</v>
      </c>
      <c r="D1" t="s">
        <v>120</v>
      </c>
      <c r="E1" t="s">
        <v>97</v>
      </c>
      <c r="F1" t="s">
        <v>3</v>
      </c>
      <c r="G1" t="s">
        <v>4</v>
      </c>
      <c r="H1" t="s">
        <v>5</v>
      </c>
      <c r="I1" t="s">
        <v>98</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99</v>
      </c>
      <c r="BS1" t="s">
        <v>100</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t="s">
        <v>85</v>
      </c>
      <c r="CN1" t="s">
        <v>86</v>
      </c>
      <c r="CO1" t="s">
        <v>87</v>
      </c>
    </row>
    <row r="2" spans="1:93" x14ac:dyDescent="0.25">
      <c r="A2">
        <v>1986</v>
      </c>
      <c r="B2">
        <v>9.5194828311252966</v>
      </c>
      <c r="D2">
        <f>AVERAGE(E2:CO2)</f>
        <v>1.2052568835439994</v>
      </c>
      <c r="E2" t="s">
        <v>0</v>
      </c>
      <c r="F2">
        <v>20.489161643150901</v>
      </c>
      <c r="G2">
        <v>8.6137717693852593</v>
      </c>
      <c r="H2" t="s">
        <v>0</v>
      </c>
      <c r="I2" t="s">
        <v>0</v>
      </c>
      <c r="J2">
        <v>-5.5384425666881301</v>
      </c>
      <c r="K2" t="s">
        <v>0</v>
      </c>
      <c r="L2">
        <v>-10.5515901348485</v>
      </c>
      <c r="M2" t="s">
        <v>0</v>
      </c>
      <c r="N2">
        <v>13.019488916317099</v>
      </c>
      <c r="O2" t="s">
        <v>0</v>
      </c>
      <c r="P2" t="s">
        <v>0</v>
      </c>
      <c r="Q2" t="s">
        <v>0</v>
      </c>
      <c r="R2" t="s">
        <v>0</v>
      </c>
      <c r="S2" t="s">
        <v>0</v>
      </c>
      <c r="T2" t="s">
        <v>0</v>
      </c>
      <c r="U2" t="s">
        <v>0</v>
      </c>
      <c r="V2">
        <v>-48.034862460600301</v>
      </c>
      <c r="W2" t="s">
        <v>0</v>
      </c>
      <c r="X2" t="s">
        <v>0</v>
      </c>
      <c r="Y2" t="s">
        <v>0</v>
      </c>
      <c r="Z2" t="s">
        <v>0</v>
      </c>
      <c r="AA2">
        <v>9.9244833135886701</v>
      </c>
      <c r="AB2">
        <v>-7.2398768336123602</v>
      </c>
      <c r="AC2" t="s">
        <v>0</v>
      </c>
      <c r="AD2" t="s">
        <v>0</v>
      </c>
      <c r="AE2">
        <v>8.2497757952770794</v>
      </c>
      <c r="AF2" t="s">
        <v>0</v>
      </c>
      <c r="AG2" t="s">
        <v>0</v>
      </c>
      <c r="AH2" t="s">
        <v>0</v>
      </c>
      <c r="AI2" t="s">
        <v>0</v>
      </c>
      <c r="AJ2">
        <v>-3.5763187630075599</v>
      </c>
      <c r="AK2" t="s">
        <v>0</v>
      </c>
      <c r="AL2">
        <v>-15.300161625237701</v>
      </c>
      <c r="AM2" t="s">
        <v>0</v>
      </c>
      <c r="AN2">
        <v>-10.612605347057301</v>
      </c>
      <c r="AO2" t="s">
        <v>0</v>
      </c>
      <c r="AP2" t="s">
        <v>0</v>
      </c>
      <c r="AQ2" t="s">
        <v>0</v>
      </c>
      <c r="AR2" t="s">
        <v>0</v>
      </c>
      <c r="AS2" t="s">
        <v>0</v>
      </c>
      <c r="AT2" t="s">
        <v>0</v>
      </c>
      <c r="AU2" t="s">
        <v>0</v>
      </c>
      <c r="AV2" t="s">
        <v>0</v>
      </c>
      <c r="AW2" t="s">
        <v>0</v>
      </c>
      <c r="AX2">
        <v>-3.4404108372256701</v>
      </c>
      <c r="AY2" t="s">
        <v>0</v>
      </c>
      <c r="AZ2" t="s">
        <v>0</v>
      </c>
      <c r="BA2" t="s">
        <v>0</v>
      </c>
      <c r="BB2" t="s">
        <v>0</v>
      </c>
      <c r="BC2" t="s">
        <v>0</v>
      </c>
      <c r="BD2" t="s">
        <v>0</v>
      </c>
      <c r="BE2">
        <v>6.6733219761626303</v>
      </c>
      <c r="BF2" t="s">
        <v>0</v>
      </c>
      <c r="BG2" t="s">
        <v>0</v>
      </c>
      <c r="BH2">
        <v>-13.3823977492404</v>
      </c>
      <c r="BI2" t="s">
        <v>0</v>
      </c>
      <c r="BJ2" t="s">
        <v>0</v>
      </c>
      <c r="BK2" t="s">
        <v>0</v>
      </c>
      <c r="BL2" t="s">
        <v>0</v>
      </c>
      <c r="BM2" t="s">
        <v>0</v>
      </c>
      <c r="BN2" t="s">
        <v>0</v>
      </c>
      <c r="BO2" t="s">
        <v>0</v>
      </c>
      <c r="BP2" t="s">
        <v>0</v>
      </c>
      <c r="BQ2" t="s">
        <v>0</v>
      </c>
      <c r="BR2" t="s">
        <v>0</v>
      </c>
      <c r="BS2" t="s">
        <v>0</v>
      </c>
      <c r="BT2" t="s">
        <v>0</v>
      </c>
      <c r="BU2">
        <v>-13.9392242668698</v>
      </c>
      <c r="BV2" t="s">
        <v>0</v>
      </c>
      <c r="BW2" t="s">
        <v>0</v>
      </c>
      <c r="BX2">
        <v>2.2964030951746199</v>
      </c>
      <c r="BY2">
        <v>8.9440487068086405</v>
      </c>
      <c r="BZ2">
        <v>13.4881096110998</v>
      </c>
      <c r="CA2" t="s">
        <v>0</v>
      </c>
      <c r="CB2">
        <v>79.031591134359005</v>
      </c>
      <c r="CC2">
        <v>-4.9672953291654096</v>
      </c>
      <c r="CD2">
        <v>8.9226137068771703</v>
      </c>
      <c r="CE2" t="s">
        <v>0</v>
      </c>
      <c r="CF2" t="s">
        <v>0</v>
      </c>
      <c r="CG2" t="s">
        <v>0</v>
      </c>
      <c r="CH2" t="s">
        <v>0</v>
      </c>
      <c r="CI2" t="s">
        <v>0</v>
      </c>
      <c r="CJ2" t="s">
        <v>0</v>
      </c>
      <c r="CK2">
        <v>-5.4857000974223098</v>
      </c>
      <c r="CL2">
        <v>-8.6577184521694406</v>
      </c>
      <c r="CM2" t="s">
        <v>0</v>
      </c>
      <c r="CN2" t="s">
        <v>0</v>
      </c>
      <c r="CO2" t="s">
        <v>0</v>
      </c>
    </row>
    <row r="3" spans="1:93" x14ac:dyDescent="0.25">
      <c r="A3">
        <v>1987</v>
      </c>
      <c r="B3">
        <v>3.3956733769161551</v>
      </c>
      <c r="D3">
        <f t="shared" ref="D3:D28" si="0">AVERAGE(E3:CO3)</f>
        <v>27.09668612840067</v>
      </c>
      <c r="E3" t="s">
        <v>0</v>
      </c>
      <c r="F3">
        <v>71.979266579267801</v>
      </c>
      <c r="G3">
        <v>36.672844650964798</v>
      </c>
      <c r="H3" t="s">
        <v>0</v>
      </c>
      <c r="I3" t="s">
        <v>0</v>
      </c>
      <c r="J3">
        <v>2.4208496755704698</v>
      </c>
      <c r="K3" t="s">
        <v>0</v>
      </c>
      <c r="L3">
        <v>5.3971194876872</v>
      </c>
      <c r="M3" t="s">
        <v>0</v>
      </c>
      <c r="N3">
        <v>15.063454509733001</v>
      </c>
      <c r="O3">
        <v>33.418576665995303</v>
      </c>
      <c r="P3" t="s">
        <v>0</v>
      </c>
      <c r="Q3" t="s">
        <v>0</v>
      </c>
      <c r="R3" t="s">
        <v>0</v>
      </c>
      <c r="S3" t="s">
        <v>0</v>
      </c>
      <c r="T3" t="s">
        <v>0</v>
      </c>
      <c r="U3" t="s">
        <v>0</v>
      </c>
      <c r="V3">
        <v>52.274096295238401</v>
      </c>
      <c r="W3" t="s">
        <v>0</v>
      </c>
      <c r="X3" t="s">
        <v>0</v>
      </c>
      <c r="Y3" t="s">
        <v>0</v>
      </c>
      <c r="Z3">
        <v>38.041882197485599</v>
      </c>
      <c r="AA3">
        <v>33.7250866339024</v>
      </c>
      <c r="AB3">
        <v>7.0416250491244998</v>
      </c>
      <c r="AC3" t="s">
        <v>0</v>
      </c>
      <c r="AD3" t="s">
        <v>0</v>
      </c>
      <c r="AE3">
        <v>21.819188814183899</v>
      </c>
      <c r="AF3" t="s">
        <v>0</v>
      </c>
      <c r="AG3" t="s">
        <v>0</v>
      </c>
      <c r="AH3">
        <v>-11.7840201248468</v>
      </c>
      <c r="AI3" t="s">
        <v>0</v>
      </c>
      <c r="AJ3">
        <v>39.810186810484801</v>
      </c>
      <c r="AK3">
        <v>19.034210911384498</v>
      </c>
      <c r="AL3">
        <v>40.595435742041602</v>
      </c>
      <c r="AM3" t="s">
        <v>0</v>
      </c>
      <c r="AN3">
        <v>40.450247532735297</v>
      </c>
      <c r="AO3" t="s">
        <v>0</v>
      </c>
      <c r="AP3" t="s">
        <v>0</v>
      </c>
      <c r="AQ3" t="s">
        <v>0</v>
      </c>
      <c r="AR3" t="s">
        <v>0</v>
      </c>
      <c r="AS3" t="s">
        <v>0</v>
      </c>
      <c r="AT3" t="s">
        <v>0</v>
      </c>
      <c r="AU3" t="s">
        <v>0</v>
      </c>
      <c r="AV3" t="s">
        <v>0</v>
      </c>
      <c r="AW3" t="s">
        <v>0</v>
      </c>
      <c r="AX3">
        <v>22.466000625857099</v>
      </c>
      <c r="AY3" t="s">
        <v>0</v>
      </c>
      <c r="AZ3" t="s">
        <v>0</v>
      </c>
      <c r="BA3" t="s">
        <v>0</v>
      </c>
      <c r="BB3" t="s">
        <v>0</v>
      </c>
      <c r="BC3" t="s">
        <v>0</v>
      </c>
      <c r="BD3" t="s">
        <v>0</v>
      </c>
      <c r="BE3">
        <v>11.846280751223301</v>
      </c>
      <c r="BF3" t="s">
        <v>0</v>
      </c>
      <c r="BG3" t="s">
        <v>0</v>
      </c>
      <c r="BH3">
        <v>42.487012251118898</v>
      </c>
      <c r="BI3" t="s">
        <v>0</v>
      </c>
      <c r="BJ3" t="s">
        <v>0</v>
      </c>
      <c r="BK3" t="s">
        <v>0</v>
      </c>
      <c r="BL3" t="s">
        <v>0</v>
      </c>
      <c r="BM3" t="s">
        <v>0</v>
      </c>
      <c r="BN3" t="s">
        <v>0</v>
      </c>
      <c r="BO3" t="s">
        <v>0</v>
      </c>
      <c r="BP3" t="s">
        <v>0</v>
      </c>
      <c r="BQ3" t="s">
        <v>0</v>
      </c>
      <c r="BR3" t="s">
        <v>0</v>
      </c>
      <c r="BS3" t="s">
        <v>0</v>
      </c>
      <c r="BT3" t="s">
        <v>0</v>
      </c>
      <c r="BU3">
        <v>26.557503387566101</v>
      </c>
      <c r="BV3" t="s">
        <v>0</v>
      </c>
      <c r="BW3" t="s">
        <v>0</v>
      </c>
      <c r="BX3">
        <v>71.615865720614494</v>
      </c>
      <c r="BY3">
        <v>10.794101453743901</v>
      </c>
      <c r="BZ3">
        <v>29.7438268821241</v>
      </c>
      <c r="CA3" t="s">
        <v>0</v>
      </c>
      <c r="CB3">
        <v>21.5591000725572</v>
      </c>
      <c r="CC3">
        <v>13.8102157599183</v>
      </c>
      <c r="CD3">
        <v>7.9867134469430301</v>
      </c>
      <c r="CE3">
        <v>48.878116101871903</v>
      </c>
      <c r="CF3" t="s">
        <v>0</v>
      </c>
      <c r="CG3" t="s">
        <v>0</v>
      </c>
      <c r="CH3" t="s">
        <v>0</v>
      </c>
      <c r="CI3" t="s">
        <v>0</v>
      </c>
      <c r="CJ3" t="s">
        <v>0</v>
      </c>
      <c r="CK3">
        <v>18.310645980601901</v>
      </c>
      <c r="CL3">
        <v>13.7884638585265</v>
      </c>
      <c r="CM3" t="s">
        <v>0</v>
      </c>
      <c r="CN3" t="s">
        <v>0</v>
      </c>
      <c r="CO3" t="s">
        <v>0</v>
      </c>
    </row>
    <row r="4" spans="1:93" x14ac:dyDescent="0.25">
      <c r="A4">
        <v>1988</v>
      </c>
      <c r="B4">
        <v>8.4709467764084518</v>
      </c>
      <c r="D4">
        <f t="shared" si="0"/>
        <v>6.487966098774268</v>
      </c>
      <c r="E4" t="s">
        <v>0</v>
      </c>
      <c r="F4">
        <v>12.840007115720899</v>
      </c>
      <c r="G4">
        <v>13.4663688729244</v>
      </c>
      <c r="H4" t="s">
        <v>0</v>
      </c>
      <c r="I4" t="s">
        <v>0</v>
      </c>
      <c r="J4">
        <v>3.8109446190926199</v>
      </c>
      <c r="K4" t="s">
        <v>0</v>
      </c>
      <c r="L4">
        <v>-11.695597327804901</v>
      </c>
      <c r="M4" t="s">
        <v>0</v>
      </c>
      <c r="N4">
        <v>31.8699149559516</v>
      </c>
      <c r="O4">
        <v>-25.957920795250701</v>
      </c>
      <c r="P4" t="s">
        <v>0</v>
      </c>
      <c r="Q4" t="s">
        <v>0</v>
      </c>
      <c r="R4" t="s">
        <v>0</v>
      </c>
      <c r="S4" t="s">
        <v>0</v>
      </c>
      <c r="T4" t="s">
        <v>0</v>
      </c>
      <c r="U4" t="s">
        <v>0</v>
      </c>
      <c r="V4">
        <v>67.092435458410506</v>
      </c>
      <c r="W4" t="s">
        <v>0</v>
      </c>
      <c r="X4" t="s">
        <v>0</v>
      </c>
      <c r="Y4" t="s">
        <v>0</v>
      </c>
      <c r="Z4">
        <v>13.800465022538599</v>
      </c>
      <c r="AA4">
        <v>-8.3247598843201498</v>
      </c>
      <c r="AB4">
        <v>-0.357271680856243</v>
      </c>
      <c r="AC4" t="s">
        <v>0</v>
      </c>
      <c r="AD4" t="s">
        <v>0</v>
      </c>
      <c r="AE4">
        <v>22.613119714712401</v>
      </c>
      <c r="AF4" t="s">
        <v>0</v>
      </c>
      <c r="AG4" t="s">
        <v>0</v>
      </c>
      <c r="AH4">
        <v>8.1078064982076494</v>
      </c>
      <c r="AI4" t="s">
        <v>0</v>
      </c>
      <c r="AJ4">
        <v>33.762433312123697</v>
      </c>
      <c r="AK4">
        <v>19.701808132908798</v>
      </c>
      <c r="AL4">
        <v>-2.29592104627433</v>
      </c>
      <c r="AM4" t="s">
        <v>0</v>
      </c>
      <c r="AN4">
        <v>-4.90976663667435</v>
      </c>
      <c r="AO4" t="s">
        <v>0</v>
      </c>
      <c r="AP4" t="s">
        <v>0</v>
      </c>
      <c r="AQ4" t="s">
        <v>0</v>
      </c>
      <c r="AR4" t="s">
        <v>0</v>
      </c>
      <c r="AS4" t="s">
        <v>0</v>
      </c>
      <c r="AT4" t="s">
        <v>0</v>
      </c>
      <c r="AU4" t="s">
        <v>0</v>
      </c>
      <c r="AV4" t="s">
        <v>0</v>
      </c>
      <c r="AW4" t="s">
        <v>0</v>
      </c>
      <c r="AX4">
        <v>-3.0119035984972098</v>
      </c>
      <c r="AY4" t="s">
        <v>0</v>
      </c>
      <c r="AZ4" t="s">
        <v>0</v>
      </c>
      <c r="BA4">
        <v>5.0891162268401704</v>
      </c>
      <c r="BB4" t="s">
        <v>0</v>
      </c>
      <c r="BC4">
        <v>-25.938598311287802</v>
      </c>
      <c r="BD4" t="s">
        <v>0</v>
      </c>
      <c r="BE4">
        <v>11.958127032898</v>
      </c>
      <c r="BF4">
        <v>6.7600147213541302</v>
      </c>
      <c r="BG4" t="s">
        <v>0</v>
      </c>
      <c r="BH4">
        <v>-9.4490546701773805</v>
      </c>
      <c r="BI4" t="s">
        <v>0</v>
      </c>
      <c r="BJ4" t="s">
        <v>0</v>
      </c>
      <c r="BK4" t="s">
        <v>0</v>
      </c>
      <c r="BL4" t="s">
        <v>0</v>
      </c>
      <c r="BM4">
        <v>-5.6450178031914096</v>
      </c>
      <c r="BN4" t="s">
        <v>0</v>
      </c>
      <c r="BO4" t="s">
        <v>0</v>
      </c>
      <c r="BP4" t="s">
        <v>0</v>
      </c>
      <c r="BQ4" t="s">
        <v>0</v>
      </c>
      <c r="BR4" t="s">
        <v>0</v>
      </c>
      <c r="BS4" t="s">
        <v>0</v>
      </c>
      <c r="BT4" t="s">
        <v>0</v>
      </c>
      <c r="BU4">
        <v>4.7191278607576397</v>
      </c>
      <c r="BV4" t="s">
        <v>0</v>
      </c>
      <c r="BW4" t="s">
        <v>0</v>
      </c>
      <c r="BX4">
        <v>29.804126088709999</v>
      </c>
      <c r="BY4">
        <v>4.9847530099186503</v>
      </c>
      <c r="BZ4">
        <v>11.462733397199299</v>
      </c>
      <c r="CA4" t="s">
        <v>0</v>
      </c>
      <c r="CB4">
        <v>36.243197123309798</v>
      </c>
      <c r="CC4">
        <v>26.708273668104098</v>
      </c>
      <c r="CD4">
        <v>-12.3184797878969</v>
      </c>
      <c r="CE4">
        <v>-30.246490772439198</v>
      </c>
      <c r="CF4" t="s">
        <v>0</v>
      </c>
      <c r="CG4" t="s">
        <v>0</v>
      </c>
      <c r="CH4">
        <v>-10.612104214051699</v>
      </c>
      <c r="CI4" t="s">
        <v>0</v>
      </c>
      <c r="CJ4" t="s">
        <v>0</v>
      </c>
      <c r="CK4">
        <v>-2.6229291650222999</v>
      </c>
      <c r="CL4">
        <v>9.1818902203867196</v>
      </c>
      <c r="CM4" t="s">
        <v>0</v>
      </c>
      <c r="CN4" t="s">
        <v>0</v>
      </c>
      <c r="CO4" t="s">
        <v>0</v>
      </c>
    </row>
    <row r="5" spans="1:93" x14ac:dyDescent="0.25">
      <c r="A5">
        <v>1989</v>
      </c>
      <c r="B5">
        <v>11.712738865322027</v>
      </c>
      <c r="D5">
        <f t="shared" si="0"/>
        <v>13.997071547500004</v>
      </c>
      <c r="E5" t="s">
        <v>0</v>
      </c>
      <c r="F5">
        <v>6.5795840594072503</v>
      </c>
      <c r="G5">
        <v>20.356844511530401</v>
      </c>
      <c r="H5" t="s">
        <v>0</v>
      </c>
      <c r="I5" t="s">
        <v>0</v>
      </c>
      <c r="J5">
        <v>1.4502001353732901</v>
      </c>
      <c r="K5" t="s">
        <v>0</v>
      </c>
      <c r="L5">
        <v>1.2684539283626</v>
      </c>
      <c r="M5" t="s">
        <v>0</v>
      </c>
      <c r="N5">
        <v>30.341854191530899</v>
      </c>
      <c r="O5">
        <v>3.8117892381710599</v>
      </c>
      <c r="P5" t="s">
        <v>0</v>
      </c>
      <c r="Q5" t="s">
        <v>0</v>
      </c>
      <c r="R5" t="s">
        <v>0</v>
      </c>
      <c r="S5" t="s">
        <v>0</v>
      </c>
      <c r="T5" t="s">
        <v>0</v>
      </c>
      <c r="U5" t="s">
        <v>0</v>
      </c>
      <c r="V5">
        <v>19.366726077177798</v>
      </c>
      <c r="W5" t="s">
        <v>0</v>
      </c>
      <c r="X5" t="s">
        <v>0</v>
      </c>
      <c r="Y5" t="s">
        <v>0</v>
      </c>
      <c r="Z5">
        <v>-4.6421109897665804</v>
      </c>
      <c r="AA5">
        <v>27.037496062181798</v>
      </c>
      <c r="AB5">
        <v>14.793802207298199</v>
      </c>
      <c r="AC5" t="s">
        <v>0</v>
      </c>
      <c r="AD5">
        <v>-2.5082685833038498</v>
      </c>
      <c r="AE5">
        <v>27.197079172599999</v>
      </c>
      <c r="AF5" t="s">
        <v>0</v>
      </c>
      <c r="AG5" t="s">
        <v>0</v>
      </c>
      <c r="AH5">
        <v>1.59309114587036</v>
      </c>
      <c r="AI5" t="s">
        <v>0</v>
      </c>
      <c r="AJ5">
        <v>37.4263113840857</v>
      </c>
      <c r="AK5">
        <v>7.4365834405759701</v>
      </c>
      <c r="AL5">
        <v>21.820578704214999</v>
      </c>
      <c r="AM5" t="s">
        <v>0</v>
      </c>
      <c r="AN5">
        <v>8.7366655769255601</v>
      </c>
      <c r="AO5">
        <v>13.254286625365101</v>
      </c>
      <c r="AP5" t="s">
        <v>0</v>
      </c>
      <c r="AQ5" t="s">
        <v>0</v>
      </c>
      <c r="AR5" t="s">
        <v>0</v>
      </c>
      <c r="AS5" t="s">
        <v>0</v>
      </c>
      <c r="AT5" t="s">
        <v>0</v>
      </c>
      <c r="AU5" t="s">
        <v>0</v>
      </c>
      <c r="AV5" t="s">
        <v>0</v>
      </c>
      <c r="AW5" t="s">
        <v>0</v>
      </c>
      <c r="AX5">
        <v>21.4469598726551</v>
      </c>
      <c r="AY5" t="s">
        <v>0</v>
      </c>
      <c r="AZ5" t="s">
        <v>0</v>
      </c>
      <c r="BA5">
        <v>50.812620952798603</v>
      </c>
      <c r="BB5" t="s">
        <v>0</v>
      </c>
      <c r="BC5">
        <v>-12.7736360118513</v>
      </c>
      <c r="BD5" t="s">
        <v>0</v>
      </c>
      <c r="BE5">
        <v>7.0197326292493498</v>
      </c>
      <c r="BF5">
        <v>24.438879944917201</v>
      </c>
      <c r="BG5" t="s">
        <v>0</v>
      </c>
      <c r="BH5">
        <v>52.8901144408864</v>
      </c>
      <c r="BI5" t="s">
        <v>0</v>
      </c>
      <c r="BJ5">
        <v>-3.84724291428777</v>
      </c>
      <c r="BK5" t="s">
        <v>0</v>
      </c>
      <c r="BL5" t="s">
        <v>0</v>
      </c>
      <c r="BM5">
        <v>4.9182206249181704</v>
      </c>
      <c r="BN5" t="s">
        <v>0</v>
      </c>
      <c r="BO5" t="s">
        <v>0</v>
      </c>
      <c r="BP5" t="s">
        <v>0</v>
      </c>
      <c r="BQ5" t="s">
        <v>0</v>
      </c>
      <c r="BR5" t="s">
        <v>0</v>
      </c>
      <c r="BS5" t="s">
        <v>0</v>
      </c>
      <c r="BT5" t="s">
        <v>0</v>
      </c>
      <c r="BU5">
        <v>24.413574846458101</v>
      </c>
      <c r="BV5" t="s">
        <v>0</v>
      </c>
      <c r="BW5" t="s">
        <v>0</v>
      </c>
      <c r="BX5">
        <v>40.5223986604339</v>
      </c>
      <c r="BY5">
        <v>-3.8186679313266598</v>
      </c>
      <c r="BZ5">
        <v>1.8927870052043201</v>
      </c>
      <c r="CA5" t="s">
        <v>0</v>
      </c>
      <c r="CB5">
        <v>15.9594998069448</v>
      </c>
      <c r="CC5">
        <v>16.570371942410599</v>
      </c>
      <c r="CD5">
        <v>9.5327065796479804</v>
      </c>
      <c r="CE5">
        <v>22.836492380566199</v>
      </c>
      <c r="CF5" t="s">
        <v>0</v>
      </c>
      <c r="CG5" t="s">
        <v>0</v>
      </c>
      <c r="CH5">
        <v>-16.844848959580101</v>
      </c>
      <c r="CI5" t="s">
        <v>0</v>
      </c>
      <c r="CJ5" t="s">
        <v>0</v>
      </c>
      <c r="CK5">
        <v>15.0288366789898</v>
      </c>
      <c r="CL5">
        <v>11.571879820865</v>
      </c>
      <c r="CM5" t="s">
        <v>0</v>
      </c>
      <c r="CN5" t="s">
        <v>0</v>
      </c>
      <c r="CO5" t="s">
        <v>0</v>
      </c>
    </row>
    <row r="6" spans="1:93" x14ac:dyDescent="0.25">
      <c r="A6">
        <v>1990</v>
      </c>
      <c r="B6">
        <v>-3.9951556463428295</v>
      </c>
      <c r="D6">
        <f t="shared" si="0"/>
        <v>7.1556047009586718</v>
      </c>
      <c r="E6">
        <v>-3.0315449964611201</v>
      </c>
      <c r="F6">
        <v>10.2566007057343</v>
      </c>
      <c r="G6">
        <v>13.4519117272188</v>
      </c>
      <c r="H6" t="s">
        <v>0</v>
      </c>
      <c r="I6">
        <v>-13.3047812515711</v>
      </c>
      <c r="J6">
        <v>13.766626635281201</v>
      </c>
      <c r="K6" t="s">
        <v>0</v>
      </c>
      <c r="L6">
        <v>11.916889483801899</v>
      </c>
      <c r="M6" t="s">
        <v>0</v>
      </c>
      <c r="N6">
        <v>13.2744805907495</v>
      </c>
      <c r="O6">
        <v>-4.6447133112728904</v>
      </c>
      <c r="P6" t="s">
        <v>0</v>
      </c>
      <c r="Q6" t="s">
        <v>0</v>
      </c>
      <c r="R6" t="s">
        <v>0</v>
      </c>
      <c r="S6" t="s">
        <v>0</v>
      </c>
      <c r="T6" t="s">
        <v>0</v>
      </c>
      <c r="U6" t="s">
        <v>0</v>
      </c>
      <c r="V6">
        <v>28.269825971099198</v>
      </c>
      <c r="W6" t="s">
        <v>0</v>
      </c>
      <c r="X6" t="s">
        <v>0</v>
      </c>
      <c r="Y6" t="s">
        <v>0</v>
      </c>
      <c r="Z6">
        <v>-5.3908508169874603</v>
      </c>
      <c r="AA6">
        <v>27.7536417762865</v>
      </c>
      <c r="AB6">
        <v>25.809632234176799</v>
      </c>
      <c r="AC6" t="s">
        <v>0</v>
      </c>
      <c r="AD6">
        <v>-2.3270642286251699</v>
      </c>
      <c r="AE6">
        <v>28.549117592213602</v>
      </c>
      <c r="AF6" t="s">
        <v>0</v>
      </c>
      <c r="AG6" t="s">
        <v>0</v>
      </c>
      <c r="AH6">
        <v>-5.5542515517631204</v>
      </c>
      <c r="AI6" t="s">
        <v>0</v>
      </c>
      <c r="AJ6">
        <v>23.739536871190499</v>
      </c>
      <c r="AK6">
        <v>-6.6392613933362901</v>
      </c>
      <c r="AL6">
        <v>10.956675997738399</v>
      </c>
      <c r="AM6" t="s">
        <v>0</v>
      </c>
      <c r="AN6">
        <v>6.3044195065415396</v>
      </c>
      <c r="AO6">
        <v>-8.8968312175177005</v>
      </c>
      <c r="AP6" t="s">
        <v>0</v>
      </c>
      <c r="AQ6">
        <v>6.6382060582422904</v>
      </c>
      <c r="AR6" t="s">
        <v>0</v>
      </c>
      <c r="AS6" t="s">
        <v>0</v>
      </c>
      <c r="AT6" t="s">
        <v>0</v>
      </c>
      <c r="AU6" t="s">
        <v>0</v>
      </c>
      <c r="AV6" t="s">
        <v>0</v>
      </c>
      <c r="AW6" t="s">
        <v>0</v>
      </c>
      <c r="AX6">
        <v>38.0537813693822</v>
      </c>
      <c r="AY6" t="s">
        <v>0</v>
      </c>
      <c r="AZ6" t="s">
        <v>0</v>
      </c>
      <c r="BA6">
        <v>11.685277999748999</v>
      </c>
      <c r="BB6" t="s">
        <v>0</v>
      </c>
      <c r="BC6">
        <v>4.15343696963523</v>
      </c>
      <c r="BD6" t="s">
        <v>0</v>
      </c>
      <c r="BE6">
        <v>13.4694451266574</v>
      </c>
      <c r="BF6">
        <v>6.9573740682661702</v>
      </c>
      <c r="BG6" t="s">
        <v>0</v>
      </c>
      <c r="BH6">
        <v>9.5037987496944201</v>
      </c>
      <c r="BI6" t="s">
        <v>0</v>
      </c>
      <c r="BJ6">
        <v>4.1666716637759196</v>
      </c>
      <c r="BK6" t="s">
        <v>0</v>
      </c>
      <c r="BL6" t="s">
        <v>0</v>
      </c>
      <c r="BM6">
        <v>6.8691294473287403</v>
      </c>
      <c r="BN6" t="s">
        <v>0</v>
      </c>
      <c r="BO6">
        <v>-2.60030937413226</v>
      </c>
      <c r="BP6" t="s">
        <v>0</v>
      </c>
      <c r="BQ6" t="s">
        <v>0</v>
      </c>
      <c r="BR6" t="s">
        <v>0</v>
      </c>
      <c r="BS6" t="s">
        <v>0</v>
      </c>
      <c r="BT6" t="s">
        <v>0</v>
      </c>
      <c r="BU6">
        <v>22.272071017823102</v>
      </c>
      <c r="BV6" t="s">
        <v>0</v>
      </c>
      <c r="BW6" t="s">
        <v>0</v>
      </c>
      <c r="BX6">
        <v>-0.321412613708283</v>
      </c>
      <c r="BY6">
        <v>-3.0808932351352598</v>
      </c>
      <c r="BZ6">
        <v>36.3081897787252</v>
      </c>
      <c r="CA6">
        <v>-58.017371044976798</v>
      </c>
      <c r="CB6">
        <v>5.5809099655952004</v>
      </c>
      <c r="CC6">
        <v>22.906124444482199</v>
      </c>
      <c r="CD6">
        <v>-7.4631061011550504</v>
      </c>
      <c r="CE6">
        <v>18.2347175810301</v>
      </c>
      <c r="CF6" t="s">
        <v>0</v>
      </c>
      <c r="CG6" t="s">
        <v>0</v>
      </c>
      <c r="CH6">
        <v>-13.5419597439037</v>
      </c>
      <c r="CI6" t="s">
        <v>0</v>
      </c>
      <c r="CJ6" t="s">
        <v>0</v>
      </c>
      <c r="CK6">
        <v>16.3704805420887</v>
      </c>
      <c r="CL6">
        <v>12.838992520735699</v>
      </c>
      <c r="CM6">
        <v>-7.5526133734746699</v>
      </c>
      <c r="CN6" t="s">
        <v>0</v>
      </c>
      <c r="CO6" t="s">
        <v>0</v>
      </c>
    </row>
    <row r="7" spans="1:93" x14ac:dyDescent="0.25">
      <c r="A7">
        <v>1991</v>
      </c>
      <c r="B7">
        <v>10.818995007169359</v>
      </c>
      <c r="D7">
        <f t="shared" si="0"/>
        <v>6.0592651860057343</v>
      </c>
      <c r="E7">
        <v>2.0621894969719201</v>
      </c>
      <c r="F7">
        <v>-23.356494750999399</v>
      </c>
      <c r="G7">
        <v>5.1375883140232501</v>
      </c>
      <c r="H7" t="s">
        <v>0</v>
      </c>
      <c r="I7">
        <v>-1.63248449937292</v>
      </c>
      <c r="J7">
        <v>6.2117947361807104</v>
      </c>
      <c r="K7" t="s">
        <v>0</v>
      </c>
      <c r="L7">
        <v>4.5673263982194996</v>
      </c>
      <c r="M7" t="s">
        <v>0</v>
      </c>
      <c r="N7">
        <v>-17.1192933936962</v>
      </c>
      <c r="O7">
        <v>-0.53264395227239403</v>
      </c>
      <c r="P7" t="s">
        <v>0</v>
      </c>
      <c r="Q7" t="s">
        <v>0</v>
      </c>
      <c r="R7" t="s">
        <v>0</v>
      </c>
      <c r="S7" t="s">
        <v>0</v>
      </c>
      <c r="T7" t="s">
        <v>0</v>
      </c>
      <c r="U7" t="s">
        <v>0</v>
      </c>
      <c r="V7">
        <v>88.7976308905358</v>
      </c>
      <c r="W7" t="s">
        <v>0</v>
      </c>
      <c r="X7" t="s">
        <v>0</v>
      </c>
      <c r="Y7" t="s">
        <v>0</v>
      </c>
      <c r="Z7">
        <v>32.399622193362902</v>
      </c>
      <c r="AA7">
        <v>7.1671242069579399</v>
      </c>
      <c r="AB7">
        <v>4.04368987525371</v>
      </c>
      <c r="AC7" t="s">
        <v>0</v>
      </c>
      <c r="AD7">
        <v>-10.2721594794138</v>
      </c>
      <c r="AE7">
        <v>16.631249751960599</v>
      </c>
      <c r="AF7">
        <v>-13.923737606574401</v>
      </c>
      <c r="AG7" t="s">
        <v>0</v>
      </c>
      <c r="AH7">
        <v>-30.317842840254801</v>
      </c>
      <c r="AI7" t="s">
        <v>0</v>
      </c>
      <c r="AJ7">
        <v>16.588046566068702</v>
      </c>
      <c r="AK7">
        <v>27.917756474033499</v>
      </c>
      <c r="AL7">
        <v>13.229144053040301</v>
      </c>
      <c r="AM7" t="s">
        <v>0</v>
      </c>
      <c r="AN7">
        <v>-7.9214508146598899</v>
      </c>
      <c r="AO7">
        <v>30.2809265987426</v>
      </c>
      <c r="AP7" t="s">
        <v>0</v>
      </c>
      <c r="AQ7">
        <v>3.7644046147453101</v>
      </c>
      <c r="AR7" t="s">
        <v>0</v>
      </c>
      <c r="AS7" t="s">
        <v>0</v>
      </c>
      <c r="AT7" t="s">
        <v>0</v>
      </c>
      <c r="AU7" t="s">
        <v>0</v>
      </c>
      <c r="AV7" t="s">
        <v>0</v>
      </c>
      <c r="AW7" t="s">
        <v>0</v>
      </c>
      <c r="AX7">
        <v>3.3947334446759099</v>
      </c>
      <c r="AY7" t="s">
        <v>0</v>
      </c>
      <c r="AZ7" t="s">
        <v>0</v>
      </c>
      <c r="BA7">
        <v>10.958414568059901</v>
      </c>
      <c r="BB7" t="s">
        <v>0</v>
      </c>
      <c r="BC7">
        <v>16.674576099193899</v>
      </c>
      <c r="BD7" t="s">
        <v>0</v>
      </c>
      <c r="BE7">
        <v>7.9209047612549197</v>
      </c>
      <c r="BF7">
        <v>-17.6060815940438</v>
      </c>
      <c r="BG7" t="s">
        <v>0</v>
      </c>
      <c r="BH7">
        <v>34.942462119447903</v>
      </c>
      <c r="BI7" t="s">
        <v>0</v>
      </c>
      <c r="BJ7">
        <v>-2.4705763025893601</v>
      </c>
      <c r="BK7" t="s">
        <v>0</v>
      </c>
      <c r="BL7">
        <v>-5.7856715978659699</v>
      </c>
      <c r="BM7">
        <v>-37.740042927513997</v>
      </c>
      <c r="BN7">
        <v>27.7815107167593</v>
      </c>
      <c r="BO7">
        <v>-14.6043799446298</v>
      </c>
      <c r="BP7" t="s">
        <v>0</v>
      </c>
      <c r="BQ7" t="s">
        <v>0</v>
      </c>
      <c r="BR7" t="s">
        <v>0</v>
      </c>
      <c r="BS7" t="s">
        <v>0</v>
      </c>
      <c r="BT7" t="s">
        <v>0</v>
      </c>
      <c r="BU7">
        <v>2.99792918787205</v>
      </c>
      <c r="BV7" t="s">
        <v>0</v>
      </c>
      <c r="BW7" t="s">
        <v>0</v>
      </c>
      <c r="BX7">
        <v>66.759544418585705</v>
      </c>
      <c r="BY7">
        <v>18.789277335791802</v>
      </c>
      <c r="BZ7">
        <v>4.3641741280384396</v>
      </c>
      <c r="CA7">
        <v>8.5616300049714198</v>
      </c>
      <c r="CB7">
        <v>14.8425013088728</v>
      </c>
      <c r="CC7">
        <v>6.4723979945368102</v>
      </c>
      <c r="CD7">
        <v>-28.244668602905499</v>
      </c>
      <c r="CE7">
        <v>-20.7877201993008</v>
      </c>
      <c r="CF7" t="s">
        <v>0</v>
      </c>
      <c r="CG7" t="s">
        <v>0</v>
      </c>
      <c r="CH7">
        <v>14.311430421658599</v>
      </c>
      <c r="CI7" t="s">
        <v>0</v>
      </c>
      <c r="CJ7" t="s">
        <v>0</v>
      </c>
      <c r="CK7">
        <v>11.597313613166399</v>
      </c>
      <c r="CL7">
        <v>-4.0234889168555501</v>
      </c>
      <c r="CM7">
        <v>5.8976416862298802</v>
      </c>
      <c r="CN7" t="s">
        <v>0</v>
      </c>
      <c r="CO7" t="s">
        <v>0</v>
      </c>
    </row>
    <row r="8" spans="1:93" x14ac:dyDescent="0.25">
      <c r="A8">
        <v>1992</v>
      </c>
      <c r="B8">
        <v>-3.7397716858007213</v>
      </c>
      <c r="D8">
        <f t="shared" si="0"/>
        <v>3.8927366132913463</v>
      </c>
      <c r="E8">
        <v>-5.2525957141273398</v>
      </c>
      <c r="F8">
        <v>-11.443485059674</v>
      </c>
      <c r="G8">
        <v>12.3710008350513</v>
      </c>
      <c r="H8" t="s">
        <v>0</v>
      </c>
      <c r="I8">
        <v>12.9617506315602</v>
      </c>
      <c r="J8">
        <v>-4.7497685021159297</v>
      </c>
      <c r="K8" t="s">
        <v>0</v>
      </c>
      <c r="L8">
        <v>-12.1523089682898</v>
      </c>
      <c r="M8" t="s">
        <v>0</v>
      </c>
      <c r="N8">
        <v>3.48316191135791</v>
      </c>
      <c r="O8">
        <v>-23.106179307395902</v>
      </c>
      <c r="P8" t="s">
        <v>0</v>
      </c>
      <c r="Q8">
        <v>-12.6614314782833</v>
      </c>
      <c r="R8" t="s">
        <v>0</v>
      </c>
      <c r="S8" t="s">
        <v>0</v>
      </c>
      <c r="T8" t="s">
        <v>0</v>
      </c>
      <c r="U8" t="s">
        <v>0</v>
      </c>
      <c r="V8">
        <v>-25.5422050237927</v>
      </c>
      <c r="W8" t="s">
        <v>0</v>
      </c>
      <c r="X8" t="s">
        <v>0</v>
      </c>
      <c r="Y8" t="s">
        <v>0</v>
      </c>
      <c r="Z8">
        <v>12.240857715237301</v>
      </c>
      <c r="AA8">
        <v>18.937005840689501</v>
      </c>
      <c r="AB8">
        <v>22.355275320751101</v>
      </c>
      <c r="AC8" t="s">
        <v>0</v>
      </c>
      <c r="AD8">
        <v>-4.5747157457481604</v>
      </c>
      <c r="AE8">
        <v>-16.779047744475101</v>
      </c>
      <c r="AF8">
        <v>2.7399155572086702</v>
      </c>
      <c r="AG8" t="s">
        <v>0</v>
      </c>
      <c r="AH8">
        <v>23.4396334289385</v>
      </c>
      <c r="AI8" t="s">
        <v>0</v>
      </c>
      <c r="AJ8">
        <v>6.1560796341242101</v>
      </c>
      <c r="AK8">
        <v>17.074945884370401</v>
      </c>
      <c r="AL8">
        <v>48.782658914230701</v>
      </c>
      <c r="AM8" t="s">
        <v>0</v>
      </c>
      <c r="AN8">
        <v>13.4978091072627</v>
      </c>
      <c r="AO8">
        <v>11.531501612044799</v>
      </c>
      <c r="AP8" t="s">
        <v>0</v>
      </c>
      <c r="AQ8">
        <v>13.599075377108401</v>
      </c>
      <c r="AR8" t="s">
        <v>0</v>
      </c>
      <c r="AS8" t="s">
        <v>0</v>
      </c>
      <c r="AT8" t="s">
        <v>0</v>
      </c>
      <c r="AU8" t="s">
        <v>0</v>
      </c>
      <c r="AV8" t="s">
        <v>0</v>
      </c>
      <c r="AW8" t="s">
        <v>0</v>
      </c>
      <c r="AX8">
        <v>3.3023309954014102</v>
      </c>
      <c r="AY8" t="s">
        <v>0</v>
      </c>
      <c r="AZ8" t="s">
        <v>0</v>
      </c>
      <c r="BA8">
        <v>9.3021698121219494</v>
      </c>
      <c r="BB8" t="s">
        <v>0</v>
      </c>
      <c r="BC8">
        <v>3.5843504871223102</v>
      </c>
      <c r="BD8" t="s">
        <v>0</v>
      </c>
      <c r="BE8">
        <v>-10.515960829373499</v>
      </c>
      <c r="BF8">
        <v>-12.4140344977154</v>
      </c>
      <c r="BG8" t="s">
        <v>0</v>
      </c>
      <c r="BH8">
        <v>2.2391848408910202</v>
      </c>
      <c r="BI8" t="s">
        <v>0</v>
      </c>
      <c r="BJ8">
        <v>-11.4125255470277</v>
      </c>
      <c r="BK8">
        <v>23.2300470666747</v>
      </c>
      <c r="BL8">
        <v>-2.9322293556635199</v>
      </c>
      <c r="BM8">
        <v>-1.9671035548743301</v>
      </c>
      <c r="BN8">
        <v>-9.1979727191422</v>
      </c>
      <c r="BO8">
        <v>1.45838069060238</v>
      </c>
      <c r="BP8" t="s">
        <v>0</v>
      </c>
      <c r="BQ8" t="s">
        <v>0</v>
      </c>
      <c r="BR8" t="s">
        <v>0</v>
      </c>
      <c r="BS8" t="s">
        <v>0</v>
      </c>
      <c r="BT8" t="s">
        <v>0</v>
      </c>
      <c r="BU8">
        <v>11.2028502749708</v>
      </c>
      <c r="BV8" t="s">
        <v>0</v>
      </c>
      <c r="BW8" t="s">
        <v>0</v>
      </c>
      <c r="BX8">
        <v>6.49531423202402</v>
      </c>
      <c r="BY8">
        <v>11.8929749181034</v>
      </c>
      <c r="BZ8">
        <v>38.680055479238199</v>
      </c>
      <c r="CA8">
        <v>-10.3023077600267</v>
      </c>
      <c r="CB8">
        <v>24.376569851988702</v>
      </c>
      <c r="CC8">
        <v>-2.7617371711113101</v>
      </c>
      <c r="CD8">
        <v>-19.581359609282199</v>
      </c>
      <c r="CE8">
        <v>-4.7133686581119196</v>
      </c>
      <c r="CF8" t="s">
        <v>0</v>
      </c>
      <c r="CG8" t="s">
        <v>0</v>
      </c>
      <c r="CH8">
        <v>-13.864557017490601</v>
      </c>
      <c r="CI8" t="s">
        <v>0</v>
      </c>
      <c r="CJ8" t="s">
        <v>0</v>
      </c>
      <c r="CK8">
        <v>43.504263507894798</v>
      </c>
      <c r="CL8">
        <v>-0.77756681595142396</v>
      </c>
      <c r="CM8">
        <v>5.1146545906883398</v>
      </c>
      <c r="CN8" t="s">
        <v>0</v>
      </c>
      <c r="CO8" t="s">
        <v>0</v>
      </c>
    </row>
    <row r="9" spans="1:93" x14ac:dyDescent="0.25">
      <c r="A9">
        <v>1993</v>
      </c>
      <c r="B9">
        <v>22.289720546594037</v>
      </c>
      <c r="D9">
        <f t="shared" si="0"/>
        <v>-1.8073044985685265</v>
      </c>
      <c r="E9">
        <v>-13.0207304700062</v>
      </c>
      <c r="F9">
        <v>2.5274382091316201</v>
      </c>
      <c r="G9">
        <v>-6.0899506368781999</v>
      </c>
      <c r="H9" t="s">
        <v>0</v>
      </c>
      <c r="I9">
        <v>-5.5753381059799203</v>
      </c>
      <c r="J9">
        <v>-14.1839849736176</v>
      </c>
      <c r="K9" t="s">
        <v>0</v>
      </c>
      <c r="L9">
        <v>9.60450040376322</v>
      </c>
      <c r="M9" t="s">
        <v>0</v>
      </c>
      <c r="N9">
        <v>-2.28542732219874</v>
      </c>
      <c r="O9">
        <v>-2.03938975396761</v>
      </c>
      <c r="P9" t="s">
        <v>0</v>
      </c>
      <c r="Q9">
        <v>-10.1397595592589</v>
      </c>
      <c r="R9" t="s">
        <v>0</v>
      </c>
      <c r="S9" t="s">
        <v>0</v>
      </c>
      <c r="T9" t="s">
        <v>0</v>
      </c>
      <c r="U9" t="s">
        <v>0</v>
      </c>
      <c r="V9">
        <v>25.975207778248599</v>
      </c>
      <c r="W9">
        <v>-84.001129834132001</v>
      </c>
      <c r="X9" t="s">
        <v>0</v>
      </c>
      <c r="Y9" t="s">
        <v>0</v>
      </c>
      <c r="Z9">
        <v>10.528258133026601</v>
      </c>
      <c r="AA9">
        <v>28.993006852859502</v>
      </c>
      <c r="AB9">
        <v>-2.1446188587082702</v>
      </c>
      <c r="AC9" t="s">
        <v>0</v>
      </c>
      <c r="AD9">
        <v>-19.5254870641709</v>
      </c>
      <c r="AE9">
        <v>-8.2199336704260304</v>
      </c>
      <c r="AF9">
        <v>-20.618670097658999</v>
      </c>
      <c r="AG9">
        <v>-11.847842847713</v>
      </c>
      <c r="AH9">
        <v>11.086608926584701</v>
      </c>
      <c r="AI9" t="s">
        <v>0</v>
      </c>
      <c r="AJ9">
        <v>1.73194520538242</v>
      </c>
      <c r="AK9">
        <v>-10.8031618023811</v>
      </c>
      <c r="AL9">
        <v>-15.4067407735547</v>
      </c>
      <c r="AM9" t="s">
        <v>0</v>
      </c>
      <c r="AN9">
        <v>-0.93762420858465301</v>
      </c>
      <c r="AO9">
        <v>5.4214393452061103</v>
      </c>
      <c r="AP9" t="s">
        <v>0</v>
      </c>
      <c r="AQ9">
        <v>5.6516031071250596</v>
      </c>
      <c r="AR9" t="s">
        <v>0</v>
      </c>
      <c r="AS9" t="s">
        <v>0</v>
      </c>
      <c r="AT9" t="s">
        <v>0</v>
      </c>
      <c r="AU9" t="s">
        <v>0</v>
      </c>
      <c r="AV9" t="s">
        <v>0</v>
      </c>
      <c r="AW9" t="s">
        <v>0</v>
      </c>
      <c r="AX9">
        <v>-1.2699600928587</v>
      </c>
      <c r="AY9" t="s">
        <v>0</v>
      </c>
      <c r="AZ9" t="s">
        <v>0</v>
      </c>
      <c r="BA9">
        <v>14.7074386445265</v>
      </c>
      <c r="BB9" t="s">
        <v>0</v>
      </c>
      <c r="BC9">
        <v>-4.7735325289471202</v>
      </c>
      <c r="BD9" t="s">
        <v>0</v>
      </c>
      <c r="BE9">
        <v>-23.5869533404328</v>
      </c>
      <c r="BF9">
        <v>2.6193157660944202</v>
      </c>
      <c r="BG9" t="s">
        <v>0</v>
      </c>
      <c r="BH9">
        <v>11.2730934887849</v>
      </c>
      <c r="BI9" t="s">
        <v>0</v>
      </c>
      <c r="BJ9">
        <v>-2.08737952024978</v>
      </c>
      <c r="BK9">
        <v>1.1658343977441601</v>
      </c>
      <c r="BL9">
        <v>-13.685299195653601</v>
      </c>
      <c r="BM9">
        <v>-3.1710702997718898</v>
      </c>
      <c r="BN9">
        <v>6.4942507257827096</v>
      </c>
      <c r="BO9">
        <v>-12.0690181632006</v>
      </c>
      <c r="BP9" t="s">
        <v>0</v>
      </c>
      <c r="BQ9" t="s">
        <v>0</v>
      </c>
      <c r="BR9" t="s">
        <v>0</v>
      </c>
      <c r="BS9" t="s">
        <v>0</v>
      </c>
      <c r="BT9" t="s">
        <v>0</v>
      </c>
      <c r="BU9">
        <v>13.1306833435073</v>
      </c>
      <c r="BV9" t="s">
        <v>0</v>
      </c>
      <c r="BW9" t="s">
        <v>0</v>
      </c>
      <c r="BX9">
        <v>2.1246649006092899</v>
      </c>
      <c r="BY9">
        <v>2.3645983825261001</v>
      </c>
      <c r="BZ9">
        <v>10.067155453098</v>
      </c>
      <c r="CA9">
        <v>-0.38534829573422302</v>
      </c>
      <c r="CB9">
        <v>1.7309792221567899</v>
      </c>
      <c r="CC9">
        <v>-2.7596809446671098</v>
      </c>
      <c r="CD9">
        <v>16.258886286839999</v>
      </c>
      <c r="CE9">
        <v>10.646137101487399</v>
      </c>
      <c r="CF9" t="s">
        <v>0</v>
      </c>
      <c r="CG9" t="s">
        <v>0</v>
      </c>
      <c r="CH9">
        <v>19.567801604752301</v>
      </c>
      <c r="CI9" t="s">
        <v>0</v>
      </c>
      <c r="CJ9" t="s">
        <v>0</v>
      </c>
      <c r="CK9">
        <v>-14.0132604847082</v>
      </c>
      <c r="CL9">
        <v>3.0026281308786702</v>
      </c>
      <c r="CM9">
        <v>-2.3974074930818801</v>
      </c>
      <c r="CN9" t="s">
        <v>0</v>
      </c>
      <c r="CO9" t="s">
        <v>0</v>
      </c>
    </row>
    <row r="10" spans="1:93" x14ac:dyDescent="0.25">
      <c r="A10">
        <v>1994</v>
      </c>
      <c r="B10">
        <v>4.0528280632531812</v>
      </c>
      <c r="D10">
        <f t="shared" si="0"/>
        <v>5.6003177689380399</v>
      </c>
      <c r="E10">
        <v>-6.2121305204224004</v>
      </c>
      <c r="F10">
        <v>19.0177066195319</v>
      </c>
      <c r="G10">
        <v>1.7232590943034301</v>
      </c>
      <c r="H10" t="s">
        <v>0</v>
      </c>
      <c r="I10">
        <v>-0.16600071426795501</v>
      </c>
      <c r="J10">
        <v>-1.39045583590683</v>
      </c>
      <c r="K10" t="s">
        <v>0</v>
      </c>
      <c r="L10">
        <v>-6.4461235966969701</v>
      </c>
      <c r="M10" t="s">
        <v>0</v>
      </c>
      <c r="N10">
        <v>13.1208649022761</v>
      </c>
      <c r="O10">
        <v>-0.37827444736879801</v>
      </c>
      <c r="P10">
        <v>-38.739558471745497</v>
      </c>
      <c r="Q10">
        <v>1.9402002318534399</v>
      </c>
      <c r="R10" t="s">
        <v>0</v>
      </c>
      <c r="S10" t="s">
        <v>0</v>
      </c>
      <c r="T10" t="s">
        <v>0</v>
      </c>
      <c r="U10">
        <v>-6.5010466987482198</v>
      </c>
      <c r="V10">
        <v>-34.716380272575002</v>
      </c>
      <c r="W10">
        <v>17.4774509244826</v>
      </c>
      <c r="X10" t="s">
        <v>0</v>
      </c>
      <c r="Y10" t="s">
        <v>0</v>
      </c>
      <c r="Z10">
        <v>39.921363185243003</v>
      </c>
      <c r="AA10">
        <v>12.5054017750093</v>
      </c>
      <c r="AB10">
        <v>36.3637025675053</v>
      </c>
      <c r="AC10" t="s">
        <v>0</v>
      </c>
      <c r="AD10">
        <v>6.2426387010057596</v>
      </c>
      <c r="AE10">
        <v>26.038746660520101</v>
      </c>
      <c r="AF10">
        <v>0.95014598832143804</v>
      </c>
      <c r="AG10">
        <v>-9.8810976084117303</v>
      </c>
      <c r="AH10">
        <v>-16.894812217173001</v>
      </c>
      <c r="AI10" t="s">
        <v>0</v>
      </c>
      <c r="AJ10">
        <v>40.756612550117701</v>
      </c>
      <c r="AK10">
        <v>9.8450242606552596</v>
      </c>
      <c r="AL10">
        <v>19.4188439764206</v>
      </c>
      <c r="AM10" t="s">
        <v>0</v>
      </c>
      <c r="AN10">
        <v>-36.159656824252103</v>
      </c>
      <c r="AO10">
        <v>6.2032242861134996</v>
      </c>
      <c r="AP10" t="s">
        <v>0</v>
      </c>
      <c r="AQ10">
        <v>-2.9280350874586798</v>
      </c>
      <c r="AR10" t="s">
        <v>0</v>
      </c>
      <c r="AS10" t="s">
        <v>0</v>
      </c>
      <c r="AT10" t="s">
        <v>0</v>
      </c>
      <c r="AU10" t="s">
        <v>0</v>
      </c>
      <c r="AV10" t="s">
        <v>0</v>
      </c>
      <c r="AW10" t="s">
        <v>0</v>
      </c>
      <c r="AX10">
        <v>22.006257987707599</v>
      </c>
      <c r="AY10" t="s">
        <v>0</v>
      </c>
      <c r="AZ10" t="s">
        <v>0</v>
      </c>
      <c r="BA10">
        <v>3.7975278107057</v>
      </c>
      <c r="BB10" t="s">
        <v>0</v>
      </c>
      <c r="BC10">
        <v>-3.2143054358582601</v>
      </c>
      <c r="BD10" t="s">
        <v>0</v>
      </c>
      <c r="BE10">
        <v>6.9475551704851801</v>
      </c>
      <c r="BF10">
        <v>15.2079961821617</v>
      </c>
      <c r="BG10" t="s">
        <v>0</v>
      </c>
      <c r="BH10">
        <v>25.360857039603001</v>
      </c>
      <c r="BI10" t="s">
        <v>0</v>
      </c>
      <c r="BJ10">
        <v>-6.7319350656403598</v>
      </c>
      <c r="BK10">
        <v>-9.2732888544530905</v>
      </c>
      <c r="BL10">
        <v>8.7858187937282608</v>
      </c>
      <c r="BM10">
        <v>12.1832541278843</v>
      </c>
      <c r="BN10">
        <v>5.8640622979123203</v>
      </c>
      <c r="BO10">
        <v>3.2416418275803398</v>
      </c>
      <c r="BP10" t="s">
        <v>0</v>
      </c>
      <c r="BQ10" t="s">
        <v>0</v>
      </c>
      <c r="BR10" t="s">
        <v>0</v>
      </c>
      <c r="BS10" t="s">
        <v>0</v>
      </c>
      <c r="BT10" t="s">
        <v>0</v>
      </c>
      <c r="BU10">
        <v>7.3193287861359799</v>
      </c>
      <c r="BV10">
        <v>2.33325543352752</v>
      </c>
      <c r="BW10" t="s">
        <v>0</v>
      </c>
      <c r="BX10">
        <v>9.5418203849420795</v>
      </c>
      <c r="BY10">
        <v>15.470691186139</v>
      </c>
      <c r="BZ10">
        <v>25.0107550665114</v>
      </c>
      <c r="CA10">
        <v>-13.904653349995799</v>
      </c>
      <c r="CB10">
        <v>17.169809591517801</v>
      </c>
      <c r="CC10">
        <v>5.5361692891808296</v>
      </c>
      <c r="CD10">
        <v>5.3277155821324804</v>
      </c>
      <c r="CE10">
        <v>37.570324337081203</v>
      </c>
      <c r="CF10" t="s">
        <v>0</v>
      </c>
      <c r="CG10" t="s">
        <v>0</v>
      </c>
      <c r="CH10">
        <v>-1.4422541715217301</v>
      </c>
      <c r="CI10" t="s">
        <v>0</v>
      </c>
      <c r="CJ10" t="s">
        <v>0</v>
      </c>
      <c r="CK10">
        <v>30.739233879138801</v>
      </c>
      <c r="CL10">
        <v>-13.180236013764</v>
      </c>
      <c r="CM10">
        <v>-5.9621735574583097</v>
      </c>
      <c r="CN10" t="s">
        <v>0</v>
      </c>
      <c r="CO10" t="s">
        <v>0</v>
      </c>
    </row>
    <row r="11" spans="1:93" x14ac:dyDescent="0.25">
      <c r="A11">
        <v>1995</v>
      </c>
      <c r="B11">
        <v>-0.2891084270826893</v>
      </c>
      <c r="D11">
        <f t="shared" si="0"/>
        <v>0.80170772738050422</v>
      </c>
      <c r="E11">
        <v>-3.3517495616622002</v>
      </c>
      <c r="F11">
        <v>23.685442894173899</v>
      </c>
      <c r="G11">
        <v>-6.3664729506449396</v>
      </c>
      <c r="H11" t="s">
        <v>0</v>
      </c>
      <c r="I11">
        <v>14.7899635704426</v>
      </c>
      <c r="J11">
        <v>-4.7612932458751498</v>
      </c>
      <c r="K11" t="s">
        <v>0</v>
      </c>
      <c r="L11">
        <v>2.4758035863866898</v>
      </c>
      <c r="M11" t="s">
        <v>0</v>
      </c>
      <c r="N11">
        <v>8.3321775767537591</v>
      </c>
      <c r="O11">
        <v>12.7178685885668</v>
      </c>
      <c r="P11">
        <v>6.6052891309881501</v>
      </c>
      <c r="Q11">
        <v>15.325419415761401</v>
      </c>
      <c r="R11" t="s">
        <v>0</v>
      </c>
      <c r="S11" t="s">
        <v>0</v>
      </c>
      <c r="T11" t="s">
        <v>0</v>
      </c>
      <c r="U11">
        <v>6.8495055029286096</v>
      </c>
      <c r="V11">
        <v>1.6391077920618899</v>
      </c>
      <c r="W11">
        <v>5.9442022843715598</v>
      </c>
      <c r="X11">
        <v>7.4520639373622002</v>
      </c>
      <c r="Y11" t="s">
        <v>0</v>
      </c>
      <c r="Z11">
        <v>7.5115544265427401</v>
      </c>
      <c r="AA11">
        <v>-1.1750498788808099</v>
      </c>
      <c r="AB11">
        <v>1.1849399336309101</v>
      </c>
      <c r="AC11" t="s">
        <v>0</v>
      </c>
      <c r="AD11">
        <v>5.7593852124980396</v>
      </c>
      <c r="AE11">
        <v>2.52727224949767</v>
      </c>
      <c r="AF11">
        <v>1.90208603078889</v>
      </c>
      <c r="AG11">
        <v>3.5287549812326402</v>
      </c>
      <c r="AH11">
        <v>-4.5631200999899599</v>
      </c>
      <c r="AI11" t="s">
        <v>0</v>
      </c>
      <c r="AJ11">
        <v>0.41819217356902899</v>
      </c>
      <c r="AK11">
        <v>-15.174855193431499</v>
      </c>
      <c r="AL11">
        <v>1.42417003177149</v>
      </c>
      <c r="AM11" t="s">
        <v>0</v>
      </c>
      <c r="AN11">
        <v>11.320990153736799</v>
      </c>
      <c r="AO11">
        <v>-10.8018390642182</v>
      </c>
      <c r="AP11" t="s">
        <v>0</v>
      </c>
      <c r="AQ11">
        <v>10.5822719972036</v>
      </c>
      <c r="AR11">
        <v>3.5047979334009498</v>
      </c>
      <c r="AS11" t="s">
        <v>0</v>
      </c>
      <c r="AT11" t="s">
        <v>0</v>
      </c>
      <c r="AU11" t="s">
        <v>0</v>
      </c>
      <c r="AV11" t="s">
        <v>0</v>
      </c>
      <c r="AW11" t="s">
        <v>0</v>
      </c>
      <c r="AX11">
        <v>0.35834571870395898</v>
      </c>
      <c r="AY11" t="s">
        <v>0</v>
      </c>
      <c r="AZ11" t="s">
        <v>0</v>
      </c>
      <c r="BA11">
        <v>-7.5200490886556697</v>
      </c>
      <c r="BB11" t="s">
        <v>0</v>
      </c>
      <c r="BC11">
        <v>-6.8382207775748203</v>
      </c>
      <c r="BD11" t="s">
        <v>0</v>
      </c>
      <c r="BE11">
        <v>-5.6386072667949003</v>
      </c>
      <c r="BF11">
        <v>1.3054302710961301</v>
      </c>
      <c r="BG11">
        <v>21.9941977493073</v>
      </c>
      <c r="BH11">
        <v>22.0302054366074</v>
      </c>
      <c r="BI11" t="s">
        <v>0</v>
      </c>
      <c r="BJ11">
        <v>-6.95203144679137</v>
      </c>
      <c r="BK11">
        <v>13.8085734492357</v>
      </c>
      <c r="BL11">
        <v>27.368793216401301</v>
      </c>
      <c r="BM11">
        <v>-12.8957459080153</v>
      </c>
      <c r="BN11">
        <v>-2.39477410721274</v>
      </c>
      <c r="BO11">
        <v>8.0811292021558696</v>
      </c>
      <c r="BP11" t="s">
        <v>0</v>
      </c>
      <c r="BQ11" t="s">
        <v>0</v>
      </c>
      <c r="BR11">
        <v>-62.974933956733103</v>
      </c>
      <c r="BS11" t="s">
        <v>0</v>
      </c>
      <c r="BT11" t="s">
        <v>0</v>
      </c>
      <c r="BU11">
        <v>-8.3545025420416206</v>
      </c>
      <c r="BV11">
        <v>2.20514256809534</v>
      </c>
      <c r="BW11" t="s">
        <v>0</v>
      </c>
      <c r="BX11">
        <v>-2.7038059117157398</v>
      </c>
      <c r="BY11">
        <v>-14.6654760959293</v>
      </c>
      <c r="BZ11">
        <v>6.76482166402171</v>
      </c>
      <c r="CA11">
        <v>-22.090108446111699</v>
      </c>
      <c r="CB11">
        <v>13.2321929976452</v>
      </c>
      <c r="CC11">
        <v>-16.770918044649299</v>
      </c>
      <c r="CD11">
        <v>11.5796099701146</v>
      </c>
      <c r="CE11">
        <v>17.273399058083001</v>
      </c>
      <c r="CF11" t="s">
        <v>0</v>
      </c>
      <c r="CG11" t="s">
        <v>0</v>
      </c>
      <c r="CH11">
        <v>-14.427358933866801</v>
      </c>
      <c r="CI11" t="s">
        <v>0</v>
      </c>
      <c r="CJ11" t="s">
        <v>0</v>
      </c>
      <c r="CK11">
        <v>-14.7976454029768</v>
      </c>
      <c r="CL11">
        <v>-5.40053275885949</v>
      </c>
      <c r="CM11">
        <v>-5.1666695618176997</v>
      </c>
      <c r="CN11" t="s">
        <v>0</v>
      </c>
      <c r="CO11" t="s">
        <v>0</v>
      </c>
    </row>
    <row r="12" spans="1:93" x14ac:dyDescent="0.25">
      <c r="A12">
        <v>1996</v>
      </c>
      <c r="B12">
        <v>12.734270934038205</v>
      </c>
      <c r="D12">
        <f t="shared" si="0"/>
        <v>5.157967098191607</v>
      </c>
      <c r="E12">
        <v>32.146471313959097</v>
      </c>
      <c r="F12">
        <v>25.4694145004765</v>
      </c>
      <c r="G12">
        <v>1.29073790184915</v>
      </c>
      <c r="H12" t="s">
        <v>0</v>
      </c>
      <c r="I12">
        <v>1.2816070521387799</v>
      </c>
      <c r="J12">
        <v>-7.7800849448604197</v>
      </c>
      <c r="K12" t="s">
        <v>0</v>
      </c>
      <c r="L12">
        <v>14.0599929571621</v>
      </c>
      <c r="M12" t="s">
        <v>0</v>
      </c>
      <c r="N12">
        <v>2.8094584926868902</v>
      </c>
      <c r="O12">
        <v>-2.2733948317163701</v>
      </c>
      <c r="P12">
        <v>2.6400993409776499</v>
      </c>
      <c r="Q12">
        <v>-7.22622239245272</v>
      </c>
      <c r="R12">
        <v>-44.247501264717997</v>
      </c>
      <c r="S12" t="s">
        <v>0</v>
      </c>
      <c r="T12" t="s">
        <v>0</v>
      </c>
      <c r="U12">
        <v>11.018535175499499</v>
      </c>
      <c r="V12">
        <v>37.121765159808298</v>
      </c>
      <c r="W12">
        <v>4.4102011321029302</v>
      </c>
      <c r="X12">
        <v>0.77676911307882401</v>
      </c>
      <c r="Y12">
        <v>-3.6169339049945899</v>
      </c>
      <c r="Z12">
        <v>5.2291558418179402</v>
      </c>
      <c r="AA12">
        <v>12.396878402110699</v>
      </c>
      <c r="AB12">
        <v>20.3048672669544</v>
      </c>
      <c r="AC12">
        <v>-31.9948226046785</v>
      </c>
      <c r="AD12">
        <v>-2.9197021757918802</v>
      </c>
      <c r="AE12">
        <v>21.003432830042598</v>
      </c>
      <c r="AF12">
        <v>21.501895087097701</v>
      </c>
      <c r="AG12">
        <v>10.233892111530199</v>
      </c>
      <c r="AH12">
        <v>9.0976764945410196</v>
      </c>
      <c r="AI12" t="s">
        <v>0</v>
      </c>
      <c r="AJ12">
        <v>24.814049011719302</v>
      </c>
      <c r="AK12">
        <v>3.2735951291039802</v>
      </c>
      <c r="AL12">
        <v>3.5151356612749298</v>
      </c>
      <c r="AM12">
        <v>-59.389392398028399</v>
      </c>
      <c r="AN12">
        <v>3.78037343462714</v>
      </c>
      <c r="AO12">
        <v>10.5418647228403</v>
      </c>
      <c r="AP12" t="s">
        <v>0</v>
      </c>
      <c r="AQ12">
        <v>-9.9549575083031101</v>
      </c>
      <c r="AR12">
        <v>-5.8701768229183502</v>
      </c>
      <c r="AS12" t="s">
        <v>0</v>
      </c>
      <c r="AT12" t="s">
        <v>0</v>
      </c>
      <c r="AU12" t="s">
        <v>0</v>
      </c>
      <c r="AV12" t="s">
        <v>0</v>
      </c>
      <c r="AW12" t="s">
        <v>0</v>
      </c>
      <c r="AX12">
        <v>11.7660022831822</v>
      </c>
      <c r="AY12">
        <v>27.8693497434062</v>
      </c>
      <c r="AZ12">
        <v>-37.727079832685902</v>
      </c>
      <c r="BA12">
        <v>14.286395972568</v>
      </c>
      <c r="BB12" t="s">
        <v>0</v>
      </c>
      <c r="BC12">
        <v>31.372248956180002</v>
      </c>
      <c r="BD12" t="s">
        <v>0</v>
      </c>
      <c r="BE12">
        <v>26.0369685069113</v>
      </c>
      <c r="BF12">
        <v>11.0752461222776</v>
      </c>
      <c r="BG12">
        <v>8.2441066958232199</v>
      </c>
      <c r="BH12">
        <v>14.432497569807801</v>
      </c>
      <c r="BI12" t="s">
        <v>0</v>
      </c>
      <c r="BJ12">
        <v>9.8232865552742901</v>
      </c>
      <c r="BK12">
        <v>11.384845295372299</v>
      </c>
      <c r="BL12">
        <v>-5.9140511565525902</v>
      </c>
      <c r="BM12">
        <v>22.904850647418499</v>
      </c>
      <c r="BN12">
        <v>-2.3059163911212499</v>
      </c>
      <c r="BO12">
        <v>8.3224429502745405</v>
      </c>
      <c r="BP12" t="s">
        <v>0</v>
      </c>
      <c r="BQ12" t="s">
        <v>0</v>
      </c>
      <c r="BR12">
        <v>10.5545528272906</v>
      </c>
      <c r="BS12" t="s">
        <v>0</v>
      </c>
      <c r="BT12" t="s">
        <v>0</v>
      </c>
      <c r="BU12">
        <v>1.1530500930524501</v>
      </c>
      <c r="BV12">
        <v>16.322277750047299</v>
      </c>
      <c r="BW12" t="s">
        <v>0</v>
      </c>
      <c r="BX12">
        <v>9.2296433118911096</v>
      </c>
      <c r="BY12">
        <v>-5.7811160575510696</v>
      </c>
      <c r="BZ12">
        <v>-2.2254140587343398</v>
      </c>
      <c r="CA12">
        <v>2.3014110033030999</v>
      </c>
      <c r="CB12">
        <v>4.6159859574111399</v>
      </c>
      <c r="CC12">
        <v>15.862841466538899</v>
      </c>
      <c r="CD12">
        <v>7.6091473410277501</v>
      </c>
      <c r="CE12">
        <v>-13.936533017033801</v>
      </c>
      <c r="CF12">
        <v>0.65142599236953702</v>
      </c>
      <c r="CG12" t="s">
        <v>0</v>
      </c>
      <c r="CH12">
        <v>-6.0913903548928801</v>
      </c>
      <c r="CI12" t="s">
        <v>0</v>
      </c>
      <c r="CJ12" t="s">
        <v>0</v>
      </c>
      <c r="CK12">
        <v>14.270458352606999</v>
      </c>
      <c r="CL12">
        <v>3.35895776407256E-2</v>
      </c>
      <c r="CM12">
        <v>20.524090896221601</v>
      </c>
      <c r="CN12" t="s">
        <v>0</v>
      </c>
      <c r="CO12" t="s">
        <v>0</v>
      </c>
    </row>
    <row r="13" spans="1:93" x14ac:dyDescent="0.25">
      <c r="A13">
        <v>1997</v>
      </c>
      <c r="B13">
        <v>1.9371286956165956</v>
      </c>
      <c r="D13">
        <f t="shared" si="0"/>
        <v>9.9878902135664678</v>
      </c>
      <c r="E13">
        <v>20.538255316969899</v>
      </c>
      <c r="F13">
        <v>16.087740299181501</v>
      </c>
      <c r="G13">
        <v>24.625258628106899</v>
      </c>
      <c r="H13" t="s">
        <v>0</v>
      </c>
      <c r="I13">
        <v>-15.346820636930399</v>
      </c>
      <c r="J13">
        <v>-10.6539109533306</v>
      </c>
      <c r="K13" t="s">
        <v>0</v>
      </c>
      <c r="L13">
        <v>30.890519672704801</v>
      </c>
      <c r="M13" t="s">
        <v>0</v>
      </c>
      <c r="N13">
        <v>14.0696602458207</v>
      </c>
      <c r="O13">
        <v>23.618676893157499</v>
      </c>
      <c r="P13">
        <v>-5.4725202295702999</v>
      </c>
      <c r="Q13">
        <v>-8.0544634500058692</v>
      </c>
      <c r="R13">
        <v>-27.9674335401156</v>
      </c>
      <c r="S13">
        <v>30.050371079495701</v>
      </c>
      <c r="T13" t="s">
        <v>0</v>
      </c>
      <c r="U13">
        <v>9.5576759680279793</v>
      </c>
      <c r="V13">
        <v>20.613056289725499</v>
      </c>
      <c r="W13">
        <v>1.1462522230839001</v>
      </c>
      <c r="X13">
        <v>15.637678823106899</v>
      </c>
      <c r="Y13">
        <v>-5.3022982833938697</v>
      </c>
      <c r="Z13">
        <v>12.9455935633158</v>
      </c>
      <c r="AA13">
        <v>-14.2065078582811</v>
      </c>
      <c r="AB13">
        <v>3.7675483909896701</v>
      </c>
      <c r="AC13">
        <v>18.639853186142702</v>
      </c>
      <c r="AD13">
        <v>17.58494676319</v>
      </c>
      <c r="AE13">
        <v>1.1988198511741599</v>
      </c>
      <c r="AF13">
        <v>-4.35654425240946</v>
      </c>
      <c r="AG13">
        <v>5.9516582275839003</v>
      </c>
      <c r="AH13">
        <v>4.8079930368616903</v>
      </c>
      <c r="AI13" t="s">
        <v>0</v>
      </c>
      <c r="AJ13">
        <v>26.378641545575601</v>
      </c>
      <c r="AK13">
        <v>2.36311490743853</v>
      </c>
      <c r="AL13">
        <v>20.131530931190198</v>
      </c>
      <c r="AM13">
        <v>-3.8377139745353399</v>
      </c>
      <c r="AN13">
        <v>34.736629691871201</v>
      </c>
      <c r="AO13">
        <v>0.803217488941388</v>
      </c>
      <c r="AP13" t="s">
        <v>0</v>
      </c>
      <c r="AQ13">
        <v>11.088731944331</v>
      </c>
      <c r="AR13">
        <v>19.507713349306201</v>
      </c>
      <c r="AS13" t="s">
        <v>0</v>
      </c>
      <c r="AT13" t="s">
        <v>0</v>
      </c>
      <c r="AU13" t="s">
        <v>0</v>
      </c>
      <c r="AV13" t="s">
        <v>0</v>
      </c>
      <c r="AW13" t="s">
        <v>0</v>
      </c>
      <c r="AX13">
        <v>-3.4831357616555798</v>
      </c>
      <c r="AY13">
        <v>30.820244432908801</v>
      </c>
      <c r="AZ13">
        <v>-26.395511405328001</v>
      </c>
      <c r="BA13">
        <v>30.463418296726299</v>
      </c>
      <c r="BB13" t="s">
        <v>0</v>
      </c>
      <c r="BC13">
        <v>-5.68519878997202</v>
      </c>
      <c r="BD13" t="s">
        <v>0</v>
      </c>
      <c r="BE13">
        <v>1.7444991234254099</v>
      </c>
      <c r="BF13">
        <v>6.7678598941045101</v>
      </c>
      <c r="BG13">
        <v>1.9463875944871001</v>
      </c>
      <c r="BH13">
        <v>13.9840839032791</v>
      </c>
      <c r="BI13">
        <v>0.10244929991947201</v>
      </c>
      <c r="BJ13">
        <v>29.9870527164294</v>
      </c>
      <c r="BK13" t="s">
        <v>0</v>
      </c>
      <c r="BL13">
        <v>45.446795358653098</v>
      </c>
      <c r="BM13">
        <v>45.130741988971799</v>
      </c>
      <c r="BN13">
        <v>16.4752046721181</v>
      </c>
      <c r="BO13">
        <v>21.530854593333</v>
      </c>
      <c r="BP13" t="s">
        <v>0</v>
      </c>
      <c r="BQ13" t="s">
        <v>0</v>
      </c>
      <c r="BR13">
        <v>20.798860017306499</v>
      </c>
      <c r="BS13" t="s">
        <v>0</v>
      </c>
      <c r="BT13" t="s">
        <v>0</v>
      </c>
      <c r="BU13">
        <v>30.9905659215489</v>
      </c>
      <c r="BV13">
        <v>-3.9299641423692502</v>
      </c>
      <c r="BW13" t="s">
        <v>0</v>
      </c>
      <c r="BX13">
        <v>24.900095620800901</v>
      </c>
      <c r="BY13">
        <v>-12.301640562763501</v>
      </c>
      <c r="BZ13">
        <v>-1.5835720693161399</v>
      </c>
      <c r="CA13">
        <v>1.0446151451705099</v>
      </c>
      <c r="CB13">
        <v>-4.2433376975373802</v>
      </c>
      <c r="CC13">
        <v>3.4391228360069599</v>
      </c>
      <c r="CD13">
        <v>-10.2634927652418</v>
      </c>
      <c r="CE13">
        <v>22.9060162884102</v>
      </c>
      <c r="CF13">
        <v>-9.7563507060608607</v>
      </c>
      <c r="CG13" t="s">
        <v>0</v>
      </c>
      <c r="CH13">
        <v>34.98345348894</v>
      </c>
      <c r="CI13" t="s">
        <v>0</v>
      </c>
      <c r="CJ13" t="s">
        <v>0</v>
      </c>
      <c r="CK13">
        <v>6.7263489298213699</v>
      </c>
      <c r="CL13">
        <v>5.4374699249557699</v>
      </c>
      <c r="CM13">
        <v>41.019565165945998</v>
      </c>
      <c r="CN13" t="s">
        <v>0</v>
      </c>
      <c r="CO13">
        <v>8.6543276436476404</v>
      </c>
    </row>
    <row r="14" spans="1:93" x14ac:dyDescent="0.25">
      <c r="A14">
        <v>1998</v>
      </c>
      <c r="B14">
        <v>-12.560520045582614</v>
      </c>
      <c r="D14">
        <f t="shared" si="0"/>
        <v>10.338620153111675</v>
      </c>
      <c r="E14">
        <v>-8.0691472661712993</v>
      </c>
      <c r="F14">
        <v>17.4624723274686</v>
      </c>
      <c r="G14">
        <v>18.219298858327701</v>
      </c>
      <c r="H14" t="s">
        <v>0</v>
      </c>
      <c r="I14">
        <v>-2.2157451507494299</v>
      </c>
      <c r="J14">
        <v>15.823613438462001</v>
      </c>
      <c r="K14" t="s">
        <v>0</v>
      </c>
      <c r="L14">
        <v>14.369628236757199</v>
      </c>
      <c r="M14" t="s">
        <v>0</v>
      </c>
      <c r="N14">
        <v>42.857454998869699</v>
      </c>
      <c r="O14">
        <v>18.2120115341895</v>
      </c>
      <c r="P14">
        <v>-6.8720401740067603</v>
      </c>
      <c r="Q14">
        <v>23.9232611268739</v>
      </c>
      <c r="R14">
        <v>-6.1012502951264702</v>
      </c>
      <c r="S14">
        <v>9.6301230873154893</v>
      </c>
      <c r="T14" t="s">
        <v>0</v>
      </c>
      <c r="U14">
        <v>21.370625434633801</v>
      </c>
      <c r="V14">
        <v>35.740765731654903</v>
      </c>
      <c r="W14">
        <v>5.8852001119042097</v>
      </c>
      <c r="X14">
        <v>6.0566221281577004</v>
      </c>
      <c r="Y14">
        <v>-7.0980908091428399</v>
      </c>
      <c r="Z14">
        <v>25.7570453796389</v>
      </c>
      <c r="AA14">
        <v>26.482725453213899</v>
      </c>
      <c r="AB14">
        <v>23.749317813129899</v>
      </c>
      <c r="AC14">
        <v>30.160194920810401</v>
      </c>
      <c r="AD14">
        <v>26.148862872041001</v>
      </c>
      <c r="AE14">
        <v>1.56944986697069</v>
      </c>
      <c r="AF14">
        <v>29.218418526053799</v>
      </c>
      <c r="AG14">
        <v>-8.4106733276838703</v>
      </c>
      <c r="AH14">
        <v>5.5545347300309302</v>
      </c>
      <c r="AI14" t="s">
        <v>0</v>
      </c>
      <c r="AJ14">
        <v>7.5125847528479301</v>
      </c>
      <c r="AK14">
        <v>21.681302301623699</v>
      </c>
      <c r="AL14">
        <v>5.1339563072664101</v>
      </c>
      <c r="AM14">
        <v>-74.907599956514801</v>
      </c>
      <c r="AN14">
        <v>3.1983458871566799</v>
      </c>
      <c r="AO14">
        <v>13.564972676487001</v>
      </c>
      <c r="AP14" t="s">
        <v>0</v>
      </c>
      <c r="AQ14">
        <v>5.27236075071034</v>
      </c>
      <c r="AR14">
        <v>-12.793343940300501</v>
      </c>
      <c r="AS14" t="s">
        <v>0</v>
      </c>
      <c r="AT14" t="s">
        <v>0</v>
      </c>
      <c r="AU14" t="s">
        <v>0</v>
      </c>
      <c r="AV14" t="s">
        <v>0</v>
      </c>
      <c r="AW14" t="s">
        <v>0</v>
      </c>
      <c r="AX14">
        <v>-6.3778976854709599</v>
      </c>
      <c r="AY14">
        <v>24.3068340408187</v>
      </c>
      <c r="AZ14">
        <v>31.516195751438602</v>
      </c>
      <c r="BA14">
        <v>5.6405876154139998</v>
      </c>
      <c r="BB14" t="s">
        <v>0</v>
      </c>
      <c r="BC14">
        <v>17.666192279226301</v>
      </c>
      <c r="BD14" t="s">
        <v>0</v>
      </c>
      <c r="BE14">
        <v>2.8023395760171299</v>
      </c>
      <c r="BF14">
        <v>17.1884810721515</v>
      </c>
      <c r="BG14">
        <v>-6.1619927733118001</v>
      </c>
      <c r="BH14">
        <v>44.277891178166399</v>
      </c>
      <c r="BI14">
        <v>4.92759499418574</v>
      </c>
      <c r="BJ14">
        <v>16.0927359050056</v>
      </c>
      <c r="BK14">
        <v>43.9983575708712</v>
      </c>
      <c r="BL14">
        <v>22.2842957085374</v>
      </c>
      <c r="BM14">
        <v>-8.0569851417022509</v>
      </c>
      <c r="BN14">
        <v>13.523314551958199</v>
      </c>
      <c r="BO14">
        <v>1.45266795885283</v>
      </c>
      <c r="BP14" t="s">
        <v>0</v>
      </c>
      <c r="BQ14">
        <v>14.2681961947582</v>
      </c>
      <c r="BR14">
        <v>19.541175933878399</v>
      </c>
      <c r="BS14">
        <v>27.740552568514101</v>
      </c>
      <c r="BT14" t="s">
        <v>0</v>
      </c>
      <c r="BU14">
        <v>-8.5806557719978507</v>
      </c>
      <c r="BV14">
        <v>-4.3770003464273204</v>
      </c>
      <c r="BW14" t="s">
        <v>0</v>
      </c>
      <c r="BX14">
        <v>11.740301611033299</v>
      </c>
      <c r="BY14">
        <v>-8.2000576206620597</v>
      </c>
      <c r="BZ14">
        <v>23.513704427932801</v>
      </c>
      <c r="CA14">
        <v>-3.6768013050684498</v>
      </c>
      <c r="CB14">
        <v>25.687133102160701</v>
      </c>
      <c r="CC14">
        <v>30.5834774838493</v>
      </c>
      <c r="CD14">
        <v>-0.90459423433816299</v>
      </c>
      <c r="CE14">
        <v>-32.125137388646998</v>
      </c>
      <c r="CF14">
        <v>-2.2003333864600401</v>
      </c>
      <c r="CG14">
        <v>-13.753937114886</v>
      </c>
      <c r="CH14">
        <v>22.332223307953701</v>
      </c>
      <c r="CI14">
        <v>20.314368825204799</v>
      </c>
      <c r="CJ14" t="s">
        <v>0</v>
      </c>
      <c r="CK14">
        <v>6.2917554849231401</v>
      </c>
      <c r="CL14">
        <v>21.8412550280609</v>
      </c>
      <c r="CM14">
        <v>19.604897227248699</v>
      </c>
      <c r="CN14" t="s">
        <v>0</v>
      </c>
      <c r="CO14">
        <v>11.233635908838901</v>
      </c>
    </row>
    <row r="15" spans="1:93" x14ac:dyDescent="0.25">
      <c r="A15">
        <v>1999</v>
      </c>
      <c r="B15">
        <v>13.906813265534431</v>
      </c>
      <c r="D15">
        <f t="shared" si="0"/>
        <v>3.6358133769131351</v>
      </c>
      <c r="E15">
        <v>9.1110595741010005</v>
      </c>
      <c r="F15">
        <v>-1.84115560124064</v>
      </c>
      <c r="G15">
        <v>21.784705129997199</v>
      </c>
      <c r="H15" t="s">
        <v>0</v>
      </c>
      <c r="I15">
        <v>15.8403122319327</v>
      </c>
      <c r="J15">
        <v>-3.7333266561826202</v>
      </c>
      <c r="K15" t="s">
        <v>0</v>
      </c>
      <c r="L15">
        <v>-7.62954021173082</v>
      </c>
      <c r="M15" t="s">
        <v>0</v>
      </c>
      <c r="N15">
        <v>3.7934919473703599</v>
      </c>
      <c r="O15">
        <v>40.0916330121605</v>
      </c>
      <c r="P15">
        <v>-5.2741320826068199</v>
      </c>
      <c r="Q15">
        <v>35.876044521380699</v>
      </c>
      <c r="R15">
        <v>-43.217009559990203</v>
      </c>
      <c r="S15">
        <v>14.2922125234787</v>
      </c>
      <c r="T15" t="s">
        <v>0</v>
      </c>
      <c r="U15">
        <v>9.2778389604528009</v>
      </c>
      <c r="V15">
        <v>18.309395445337199</v>
      </c>
      <c r="W15">
        <v>-9.17844775020688</v>
      </c>
      <c r="X15">
        <v>24.942566729039601</v>
      </c>
      <c r="Y15">
        <v>21.358492002074801</v>
      </c>
      <c r="Z15">
        <v>2.9792993528087601</v>
      </c>
      <c r="AA15">
        <v>-1.2176454840999</v>
      </c>
      <c r="AB15">
        <v>18.593522109334899</v>
      </c>
      <c r="AC15">
        <v>16.325001470919499</v>
      </c>
      <c r="AD15">
        <v>-16.1957191147477</v>
      </c>
      <c r="AE15">
        <v>8.6571409104107602</v>
      </c>
      <c r="AF15">
        <v>19.168882204515899</v>
      </c>
      <c r="AG15">
        <v>1.8054742789703699</v>
      </c>
      <c r="AH15">
        <v>-7.9153368814687299</v>
      </c>
      <c r="AI15" t="s">
        <v>0</v>
      </c>
      <c r="AJ15">
        <v>-13.6521283443525</v>
      </c>
      <c r="AK15">
        <v>4.7736897179882803E-2</v>
      </c>
      <c r="AL15">
        <v>5.7134656994107802</v>
      </c>
      <c r="AM15">
        <v>1.7634829318268399</v>
      </c>
      <c r="AN15">
        <v>7.4298892466210704</v>
      </c>
      <c r="AO15">
        <v>-7.2723169366079796</v>
      </c>
      <c r="AP15" t="s">
        <v>0</v>
      </c>
      <c r="AQ15">
        <v>-26.019407635066699</v>
      </c>
      <c r="AR15">
        <v>-10.668926718324601</v>
      </c>
      <c r="AS15" t="s">
        <v>0</v>
      </c>
      <c r="AT15" t="s">
        <v>0</v>
      </c>
      <c r="AU15" t="s">
        <v>0</v>
      </c>
      <c r="AV15">
        <v>2.01892844552708</v>
      </c>
      <c r="AW15" t="s">
        <v>0</v>
      </c>
      <c r="AX15">
        <v>22.208222309716302</v>
      </c>
      <c r="AY15">
        <v>-7.6876351518322998</v>
      </c>
      <c r="AZ15">
        <v>-9.6326432111544502</v>
      </c>
      <c r="BA15">
        <v>19.808366328090301</v>
      </c>
      <c r="BB15" t="s">
        <v>0</v>
      </c>
      <c r="BC15">
        <v>-23.416146605744501</v>
      </c>
      <c r="BD15" t="s">
        <v>0</v>
      </c>
      <c r="BE15">
        <v>8.9236460881980495</v>
      </c>
      <c r="BF15">
        <v>18.305900703107699</v>
      </c>
      <c r="BG15">
        <v>2.3401756780778902</v>
      </c>
      <c r="BH15">
        <v>7.2029069107308503</v>
      </c>
      <c r="BI15">
        <v>19.1201649890894</v>
      </c>
      <c r="BJ15">
        <v>2.1123748167312999</v>
      </c>
      <c r="BK15" t="s">
        <v>0</v>
      </c>
      <c r="BL15">
        <v>21.932374966075798</v>
      </c>
      <c r="BM15">
        <v>-4.43748416798792</v>
      </c>
      <c r="BN15">
        <v>16.921119277661699</v>
      </c>
      <c r="BO15">
        <v>13.873222799659001</v>
      </c>
      <c r="BP15" t="s">
        <v>0</v>
      </c>
      <c r="BQ15">
        <v>-5.7189649928824497</v>
      </c>
      <c r="BR15">
        <v>6.6774568984399298</v>
      </c>
      <c r="BS15">
        <v>-10.110828688025601</v>
      </c>
      <c r="BT15" t="s">
        <v>0</v>
      </c>
      <c r="BU15">
        <v>10.730573264520601</v>
      </c>
      <c r="BV15">
        <v>-5.6701949807738599</v>
      </c>
      <c r="BW15" t="s">
        <v>0</v>
      </c>
      <c r="BX15">
        <v>16.934926809489301</v>
      </c>
      <c r="BY15">
        <v>7.3242984074186497</v>
      </c>
      <c r="BZ15">
        <v>11.622378775480801</v>
      </c>
      <c r="CA15">
        <v>0.79316105326798803</v>
      </c>
      <c r="CB15">
        <v>9.1430536126898705</v>
      </c>
      <c r="CC15">
        <v>12.292917224469701</v>
      </c>
      <c r="CD15">
        <v>0.26654179370015901</v>
      </c>
      <c r="CE15">
        <v>14.346923290203501</v>
      </c>
      <c r="CF15">
        <v>-17.639240917194499</v>
      </c>
      <c r="CG15">
        <v>-22.549196340380799</v>
      </c>
      <c r="CH15">
        <v>6.8012166725238803</v>
      </c>
      <c r="CI15">
        <v>-19.839360832018301</v>
      </c>
      <c r="CJ15" t="s">
        <v>0</v>
      </c>
      <c r="CK15">
        <v>-2.6639283350601799</v>
      </c>
      <c r="CL15">
        <v>-14.981076140284401</v>
      </c>
      <c r="CM15">
        <v>8.6033554354168391</v>
      </c>
      <c r="CN15" t="s">
        <v>0</v>
      </c>
      <c r="CO15">
        <v>-1.16131062881294</v>
      </c>
    </row>
    <row r="16" spans="1:93" x14ac:dyDescent="0.25">
      <c r="A16">
        <v>2000</v>
      </c>
      <c r="B16">
        <v>-12.186342494776513</v>
      </c>
      <c r="D16">
        <f t="shared" si="0"/>
        <v>4.2479429740754036</v>
      </c>
      <c r="E16">
        <v>13.251055023738701</v>
      </c>
      <c r="F16">
        <v>36.721854496814302</v>
      </c>
      <c r="G16">
        <v>-11.505964761327601</v>
      </c>
      <c r="H16">
        <v>-1.32693690972037</v>
      </c>
      <c r="I16">
        <v>-6.0344569363737204</v>
      </c>
      <c r="J16">
        <v>-4.5140202354343399</v>
      </c>
      <c r="K16" t="s">
        <v>0</v>
      </c>
      <c r="L16">
        <v>-2.54848836643776</v>
      </c>
      <c r="M16" t="s">
        <v>0</v>
      </c>
      <c r="N16">
        <v>-4.1300428507049496</v>
      </c>
      <c r="O16">
        <v>-3.6530039287963398</v>
      </c>
      <c r="P16">
        <v>10.9710111624223</v>
      </c>
      <c r="Q16">
        <v>-11.717914308096301</v>
      </c>
      <c r="R16">
        <v>-36.036448054473702</v>
      </c>
      <c r="S16">
        <v>7.2861215198964198</v>
      </c>
      <c r="T16" t="s">
        <v>0</v>
      </c>
      <c r="U16">
        <v>17.550379782695501</v>
      </c>
      <c r="V16">
        <v>1.22974184422429</v>
      </c>
      <c r="W16">
        <v>38.411370598618902</v>
      </c>
      <c r="X16">
        <v>-4.2165293704010702</v>
      </c>
      <c r="Y16">
        <v>25.6613566395378</v>
      </c>
      <c r="Z16">
        <v>4.7589126847586698</v>
      </c>
      <c r="AA16">
        <v>12.308115314621601</v>
      </c>
      <c r="AB16">
        <v>-2.8986626588974702</v>
      </c>
      <c r="AC16">
        <v>-4.2099514866173999</v>
      </c>
      <c r="AD16">
        <v>5.5177338476589401</v>
      </c>
      <c r="AE16">
        <v>50.554313052654201</v>
      </c>
      <c r="AF16">
        <v>16.248339373370101</v>
      </c>
      <c r="AG16">
        <v>-12.0711068156915</v>
      </c>
      <c r="AH16">
        <v>11.871220722831101</v>
      </c>
      <c r="AI16" t="s">
        <v>0</v>
      </c>
      <c r="AJ16">
        <v>-27.920087963439801</v>
      </c>
      <c r="AK16">
        <v>0.72979174258177504</v>
      </c>
      <c r="AL16">
        <v>-5.1905490510140204</v>
      </c>
      <c r="AM16">
        <v>4.4958833680829802</v>
      </c>
      <c r="AN16">
        <v>49.138044451316297</v>
      </c>
      <c r="AO16">
        <v>5.5331460205904097</v>
      </c>
      <c r="AP16" t="s">
        <v>0</v>
      </c>
      <c r="AQ16">
        <v>0.591622305690509</v>
      </c>
      <c r="AR16">
        <v>-5.0955797666645601</v>
      </c>
      <c r="AS16">
        <v>4.4189588735675098</v>
      </c>
      <c r="AT16" t="s">
        <v>0</v>
      </c>
      <c r="AU16">
        <v>-16.867288778566</v>
      </c>
      <c r="AV16">
        <v>12.766712132951</v>
      </c>
      <c r="AW16" t="s">
        <v>0</v>
      </c>
      <c r="AX16">
        <v>23.172926990500098</v>
      </c>
      <c r="AY16">
        <v>11.3276886641874</v>
      </c>
      <c r="AZ16">
        <v>-22.6328194520949</v>
      </c>
      <c r="BA16">
        <v>32.210989306606599</v>
      </c>
      <c r="BB16" t="s">
        <v>0</v>
      </c>
      <c r="BC16">
        <v>11.8431257209471</v>
      </c>
      <c r="BD16" t="s">
        <v>0</v>
      </c>
      <c r="BE16">
        <v>-1.85825591927648</v>
      </c>
      <c r="BF16">
        <v>37.971583977490901</v>
      </c>
      <c r="BG16">
        <v>-4.95644222304528</v>
      </c>
      <c r="BH16">
        <v>2.2432710637154699E-2</v>
      </c>
      <c r="BI16">
        <v>4.1389019475230704</v>
      </c>
      <c r="BJ16">
        <v>-14.8134705914111</v>
      </c>
      <c r="BK16">
        <v>-2.1337641554241502</v>
      </c>
      <c r="BL16">
        <v>4.2244907998748698</v>
      </c>
      <c r="BM16">
        <v>23.964151047691299</v>
      </c>
      <c r="BN16">
        <v>35.365873826462703</v>
      </c>
      <c r="BO16">
        <v>-11.832552699295899</v>
      </c>
      <c r="BP16" t="s">
        <v>0</v>
      </c>
      <c r="BQ16">
        <v>-24.113557848313601</v>
      </c>
      <c r="BR16">
        <v>24.405653338414002</v>
      </c>
      <c r="BS16">
        <v>-3.9602165513149301</v>
      </c>
      <c r="BT16" t="s">
        <v>0</v>
      </c>
      <c r="BU16">
        <v>21.1304843527776</v>
      </c>
      <c r="BV16">
        <v>-15.547670699382399</v>
      </c>
      <c r="BW16" t="s">
        <v>0</v>
      </c>
      <c r="BX16">
        <v>34.518744997847598</v>
      </c>
      <c r="BY16">
        <v>18.130685704475901</v>
      </c>
      <c r="BZ16">
        <v>-5.4026763543496203</v>
      </c>
      <c r="CA16">
        <v>-6.6930014221893597</v>
      </c>
      <c r="CB16">
        <v>-15.6928011425519</v>
      </c>
      <c r="CC16">
        <v>-12.6405017620728</v>
      </c>
      <c r="CD16">
        <v>12.812881034842</v>
      </c>
      <c r="CE16">
        <v>24.1125401439927</v>
      </c>
      <c r="CF16">
        <v>-42.119916674925399</v>
      </c>
      <c r="CG16">
        <v>6.6562610051292399</v>
      </c>
      <c r="CH16">
        <v>5.60215140330636</v>
      </c>
      <c r="CI16">
        <v>8.2326097280441903</v>
      </c>
      <c r="CJ16" t="s">
        <v>0</v>
      </c>
      <c r="CK16">
        <v>8.1765283303644392</v>
      </c>
      <c r="CL16">
        <v>-0.63715068913061401</v>
      </c>
      <c r="CM16">
        <v>2.5057075339709698</v>
      </c>
      <c r="CN16">
        <v>-13.4508264052093</v>
      </c>
      <c r="CO16">
        <v>0.72422533866574101</v>
      </c>
    </row>
    <row r="17" spans="1:93" x14ac:dyDescent="0.25">
      <c r="A17">
        <v>2001</v>
      </c>
      <c r="B17">
        <v>-8.3220073941903223</v>
      </c>
      <c r="D17">
        <f t="shared" si="0"/>
        <v>1.0394631174978826</v>
      </c>
      <c r="E17">
        <v>-2.3581640011121201</v>
      </c>
      <c r="F17">
        <v>-11.6748990205868</v>
      </c>
      <c r="G17">
        <v>8.5596646107126499</v>
      </c>
      <c r="H17">
        <v>-2.1492819670850598</v>
      </c>
      <c r="I17">
        <v>1.0557352576099199</v>
      </c>
      <c r="J17">
        <v>3.3531915927716098</v>
      </c>
      <c r="K17" t="s">
        <v>0</v>
      </c>
      <c r="L17">
        <v>17.9629377843901</v>
      </c>
      <c r="M17">
        <v>5.4486807376793696</v>
      </c>
      <c r="N17">
        <v>-3.4462936215405402</v>
      </c>
      <c r="O17">
        <v>-6.9014675779880701</v>
      </c>
      <c r="P17">
        <v>9.0606039954576705</v>
      </c>
      <c r="Q17">
        <v>-15.297111056283001</v>
      </c>
      <c r="R17">
        <v>-77.805621376348498</v>
      </c>
      <c r="S17">
        <v>8.4011462715344294</v>
      </c>
      <c r="T17" t="s">
        <v>0</v>
      </c>
      <c r="U17">
        <v>-1.96592560843368</v>
      </c>
      <c r="V17">
        <v>18.4120934889003</v>
      </c>
      <c r="W17" t="s">
        <v>0</v>
      </c>
      <c r="X17">
        <v>-7.4665380003132098</v>
      </c>
      <c r="Y17">
        <v>23.338270316321399</v>
      </c>
      <c r="Z17">
        <v>-11.8316983090684</v>
      </c>
      <c r="AA17">
        <v>10.481879254207101</v>
      </c>
      <c r="AB17">
        <v>-2.7837157985652499</v>
      </c>
      <c r="AC17">
        <v>-4.4610937734735501</v>
      </c>
      <c r="AD17">
        <v>4.5263028717421703</v>
      </c>
      <c r="AE17">
        <v>-13.9313630215247</v>
      </c>
      <c r="AF17">
        <v>5.4261323990435804</v>
      </c>
      <c r="AG17">
        <v>4.0876457889241697</v>
      </c>
      <c r="AH17">
        <v>-22.025733289294099</v>
      </c>
      <c r="AI17">
        <v>15.953473292929701</v>
      </c>
      <c r="AJ17">
        <v>22.8356353678905</v>
      </c>
      <c r="AK17">
        <v>7.4988192437570698</v>
      </c>
      <c r="AL17">
        <v>7.3251400487154701</v>
      </c>
      <c r="AM17">
        <v>-36.268215371244203</v>
      </c>
      <c r="AN17">
        <v>11.5513207826623</v>
      </c>
      <c r="AO17">
        <v>11.2553104644801</v>
      </c>
      <c r="AP17" t="s">
        <v>0</v>
      </c>
      <c r="AQ17">
        <v>-4.4221066024432396</v>
      </c>
      <c r="AR17">
        <v>11.523666275295099</v>
      </c>
      <c r="AS17">
        <v>-2.1826542782939602</v>
      </c>
      <c r="AT17" t="s">
        <v>0</v>
      </c>
      <c r="AU17">
        <v>-0.94202346802778403</v>
      </c>
      <c r="AV17">
        <v>14.225309364244801</v>
      </c>
      <c r="AW17" t="s">
        <v>0</v>
      </c>
      <c r="AX17">
        <v>10.443769066898399</v>
      </c>
      <c r="AY17">
        <v>-5.34911763056318</v>
      </c>
      <c r="AZ17">
        <v>9.9851395183592899</v>
      </c>
      <c r="BA17">
        <v>-9.5436500297657805</v>
      </c>
      <c r="BB17" t="s">
        <v>0</v>
      </c>
      <c r="BC17">
        <v>0.28455854686937299</v>
      </c>
      <c r="BD17" t="s">
        <v>0</v>
      </c>
      <c r="BE17">
        <v>4.51576852682423</v>
      </c>
      <c r="BF17">
        <v>-15.815211075092201</v>
      </c>
      <c r="BG17">
        <v>-6.8395165821311599</v>
      </c>
      <c r="BH17">
        <v>46.647649627062101</v>
      </c>
      <c r="BI17">
        <v>2.5789905767324099</v>
      </c>
      <c r="BJ17">
        <v>-1.2223107357329801</v>
      </c>
      <c r="BK17">
        <v>2.5611630715131</v>
      </c>
      <c r="BL17">
        <v>18.550904596050799</v>
      </c>
      <c r="BM17">
        <v>12.691185407124999</v>
      </c>
      <c r="BN17">
        <v>6.0804092472077098</v>
      </c>
      <c r="BO17">
        <v>2.4068834966505301</v>
      </c>
      <c r="BP17" t="s">
        <v>0</v>
      </c>
      <c r="BQ17">
        <v>5.8385600217891103</v>
      </c>
      <c r="BR17">
        <v>-1.2587283527195301</v>
      </c>
      <c r="BS17">
        <v>7.5179553654819298</v>
      </c>
      <c r="BT17" t="s">
        <v>0</v>
      </c>
      <c r="BU17">
        <v>14.8938175323542</v>
      </c>
      <c r="BV17">
        <v>8.90923974050596</v>
      </c>
      <c r="BW17" t="s">
        <v>0</v>
      </c>
      <c r="BX17">
        <v>-5.5181398243931197</v>
      </c>
      <c r="BY17">
        <v>-26.562500911005401</v>
      </c>
      <c r="BZ17">
        <v>-2.0452055817016199</v>
      </c>
      <c r="CA17">
        <v>-1.6007793627826501</v>
      </c>
      <c r="CB17">
        <v>-2.2447833971757198</v>
      </c>
      <c r="CC17">
        <v>25.208294020309001</v>
      </c>
      <c r="CD17">
        <v>-4.8539320251671603</v>
      </c>
      <c r="CE17">
        <v>6.6106044238512005E-2</v>
      </c>
      <c r="CF17">
        <v>-5.5126420390671997</v>
      </c>
      <c r="CG17">
        <v>-14.649661122560801</v>
      </c>
      <c r="CH17">
        <v>30.011065746924199</v>
      </c>
      <c r="CI17">
        <v>-11.541383787929099</v>
      </c>
      <c r="CJ17" t="s">
        <v>0</v>
      </c>
      <c r="CK17">
        <v>5.6064996971032697</v>
      </c>
      <c r="CL17">
        <v>-1.8720184203832499</v>
      </c>
      <c r="CM17">
        <v>-0.51018987842080799</v>
      </c>
      <c r="CN17">
        <v>7.7408132479329499</v>
      </c>
      <c r="CO17">
        <v>-19.929395361646801</v>
      </c>
    </row>
    <row r="18" spans="1:93" x14ac:dyDescent="0.25">
      <c r="A18">
        <v>2002</v>
      </c>
      <c r="B18">
        <v>1.0797404607494852</v>
      </c>
      <c r="D18">
        <f t="shared" si="0"/>
        <v>4.1309588916617708</v>
      </c>
      <c r="E18">
        <v>-6.8383665932338102</v>
      </c>
      <c r="F18">
        <v>-3.02195546814453</v>
      </c>
      <c r="G18">
        <v>-5.2155525469242701</v>
      </c>
      <c r="H18">
        <v>39.451247348777002</v>
      </c>
      <c r="I18">
        <v>12.6368099878027</v>
      </c>
      <c r="J18">
        <v>16.7651699981724</v>
      </c>
      <c r="K18" t="s">
        <v>0</v>
      </c>
      <c r="L18">
        <v>21.020980201690701</v>
      </c>
      <c r="M18">
        <v>13.8988220727024</v>
      </c>
      <c r="N18">
        <v>-5.3552937465929098</v>
      </c>
      <c r="O18">
        <v>-2.66302344025905</v>
      </c>
      <c r="P18">
        <v>3.5584617888182501</v>
      </c>
      <c r="Q18">
        <v>-1.6169841923611901</v>
      </c>
      <c r="R18">
        <v>11.873784762458101</v>
      </c>
      <c r="S18">
        <v>-10.2846492803106</v>
      </c>
      <c r="T18" t="s">
        <v>0</v>
      </c>
      <c r="U18">
        <v>-2.54226859394204</v>
      </c>
      <c r="V18">
        <v>5.8713033606806997</v>
      </c>
      <c r="W18">
        <v>43.195018272033003</v>
      </c>
      <c r="X18">
        <v>5.0817796857653903</v>
      </c>
      <c r="Y18">
        <v>7.1106511689929697</v>
      </c>
      <c r="Z18">
        <v>-11.1157418312704</v>
      </c>
      <c r="AA18">
        <v>1.11401907903138</v>
      </c>
      <c r="AB18">
        <v>-18.797633534871601</v>
      </c>
      <c r="AC18">
        <v>7.8002412674803603</v>
      </c>
      <c r="AD18">
        <v>-15.694962773784599</v>
      </c>
      <c r="AE18">
        <v>16.5168023157633</v>
      </c>
      <c r="AF18">
        <v>13.1845737708746</v>
      </c>
      <c r="AG18">
        <v>26.608027892663401</v>
      </c>
      <c r="AH18">
        <v>17.5531573275914</v>
      </c>
      <c r="AI18">
        <v>12.095210041169</v>
      </c>
      <c r="AJ18">
        <v>0.71861016115373</v>
      </c>
      <c r="AK18">
        <v>5.3888580408835898</v>
      </c>
      <c r="AL18">
        <v>0.13357728671597599</v>
      </c>
      <c r="AM18">
        <v>18.6891371587426</v>
      </c>
      <c r="AN18">
        <v>0.24707238401738801</v>
      </c>
      <c r="AO18">
        <v>12.8871794300102</v>
      </c>
      <c r="AP18" t="s">
        <v>0</v>
      </c>
      <c r="AQ18">
        <v>-8.0711394603767896</v>
      </c>
      <c r="AR18">
        <v>10.8945502241795</v>
      </c>
      <c r="AS18">
        <v>-1.4475217583617801</v>
      </c>
      <c r="AT18" t="s">
        <v>0</v>
      </c>
      <c r="AU18">
        <v>8.0217630690759592</v>
      </c>
      <c r="AV18">
        <v>36.926185954664902</v>
      </c>
      <c r="AW18" t="s">
        <v>0</v>
      </c>
      <c r="AX18">
        <v>9.3856337677376906</v>
      </c>
      <c r="AY18">
        <v>-5.1512766779041996</v>
      </c>
      <c r="AZ18">
        <v>-10.091062535817199</v>
      </c>
      <c r="BA18">
        <v>-3.5533870264699998</v>
      </c>
      <c r="BB18" t="s">
        <v>0</v>
      </c>
      <c r="BC18">
        <v>8.5683633701092496</v>
      </c>
      <c r="BD18" t="s">
        <v>0</v>
      </c>
      <c r="BE18">
        <v>2.17009597349234</v>
      </c>
      <c r="BF18">
        <v>22.409452946234801</v>
      </c>
      <c r="BG18">
        <v>-19.962643521342802</v>
      </c>
      <c r="BH18">
        <v>0.46949253856559597</v>
      </c>
      <c r="BI18">
        <v>-6.0408247271277</v>
      </c>
      <c r="BJ18">
        <v>3.1343845947526998</v>
      </c>
      <c r="BK18">
        <v>-6.4333987240425499</v>
      </c>
      <c r="BL18">
        <v>7.2606009479430096</v>
      </c>
      <c r="BM18">
        <v>7.2381384576254897</v>
      </c>
      <c r="BN18">
        <v>-1.14138836626465</v>
      </c>
      <c r="BO18">
        <v>3.5780129175257902</v>
      </c>
      <c r="BP18" t="s">
        <v>0</v>
      </c>
      <c r="BQ18">
        <v>-1.41041782721618</v>
      </c>
      <c r="BR18">
        <v>27.794858844516401</v>
      </c>
      <c r="BS18">
        <v>-11.3909461119238</v>
      </c>
      <c r="BT18" t="s">
        <v>0</v>
      </c>
      <c r="BU18">
        <v>19.081636504393199</v>
      </c>
      <c r="BV18">
        <v>7.2959216391379504</v>
      </c>
      <c r="BW18" t="s">
        <v>0</v>
      </c>
      <c r="BX18">
        <v>14.2772469800209</v>
      </c>
      <c r="BY18">
        <v>14.689325830807199</v>
      </c>
      <c r="BZ18">
        <v>-26.444637663199799</v>
      </c>
      <c r="CA18">
        <v>2.94115766486048</v>
      </c>
      <c r="CB18">
        <v>-13.4531656210469</v>
      </c>
      <c r="CC18">
        <v>-8.6693295867349303</v>
      </c>
      <c r="CD18">
        <v>-3.91296665790134</v>
      </c>
      <c r="CE18">
        <v>13.7237655748694</v>
      </c>
      <c r="CF18">
        <v>18.257835753832602</v>
      </c>
      <c r="CG18">
        <v>13.346905487062999</v>
      </c>
      <c r="CH18">
        <v>4.5841802529117404</v>
      </c>
      <c r="CI18">
        <v>10.1912102790979</v>
      </c>
      <c r="CJ18" t="s">
        <v>0</v>
      </c>
      <c r="CK18">
        <v>8.0506460181112107</v>
      </c>
      <c r="CL18">
        <v>-31.456587015162299</v>
      </c>
      <c r="CM18">
        <v>-26.580681054775599</v>
      </c>
      <c r="CN18">
        <v>-1.8188553351037</v>
      </c>
      <c r="CO18">
        <v>4.6995948265658001</v>
      </c>
    </row>
    <row r="19" spans="1:93" x14ac:dyDescent="0.25">
      <c r="A19">
        <v>2003</v>
      </c>
      <c r="B19">
        <v>33.722385257055507</v>
      </c>
      <c r="D19">
        <f t="shared" si="0"/>
        <v>2.3236758935098214</v>
      </c>
      <c r="E19">
        <v>22.2121660885674</v>
      </c>
      <c r="F19">
        <v>-1.14589345571893</v>
      </c>
      <c r="G19">
        <v>-10.643973286231599</v>
      </c>
      <c r="H19">
        <v>-11.5840500467366</v>
      </c>
      <c r="I19" t="s">
        <v>0</v>
      </c>
      <c r="J19">
        <v>-2.8015293265843102</v>
      </c>
      <c r="K19" t="s">
        <v>0</v>
      </c>
      <c r="L19">
        <v>5.5741268041280803</v>
      </c>
      <c r="M19">
        <v>23.200417403801801</v>
      </c>
      <c r="N19">
        <v>26.944305524991801</v>
      </c>
      <c r="O19">
        <v>2.9138229972439902</v>
      </c>
      <c r="P19">
        <v>8.8103359705646191</v>
      </c>
      <c r="Q19">
        <v>-24.303786622209099</v>
      </c>
      <c r="R19">
        <v>4.4883447190061396</v>
      </c>
      <c r="S19">
        <v>-15.135272674888499</v>
      </c>
      <c r="T19" t="s">
        <v>0</v>
      </c>
      <c r="U19">
        <v>-16.235366932480702</v>
      </c>
      <c r="V19">
        <v>18.4621871196515</v>
      </c>
      <c r="W19">
        <v>-5.7243708039816701</v>
      </c>
      <c r="X19">
        <v>11.6232458951047</v>
      </c>
      <c r="Y19">
        <v>-8.3767240076090399</v>
      </c>
      <c r="Z19">
        <v>5.7186202269649096</v>
      </c>
      <c r="AA19">
        <v>9.2124179690798904</v>
      </c>
      <c r="AB19">
        <v>8.5737269988965501</v>
      </c>
      <c r="AC19">
        <v>6.2924554145831699</v>
      </c>
      <c r="AD19">
        <v>1.2666185864231001</v>
      </c>
      <c r="AE19">
        <v>-3.171993349703</v>
      </c>
      <c r="AF19">
        <v>-2.9151745279546502</v>
      </c>
      <c r="AG19">
        <v>4.0840484025504802</v>
      </c>
      <c r="AH19">
        <v>-4.2170127222362899</v>
      </c>
      <c r="AI19">
        <v>-21.891344026370199</v>
      </c>
      <c r="AJ19">
        <v>17.976287713029301</v>
      </c>
      <c r="AK19">
        <v>-4.1338143825258804</v>
      </c>
      <c r="AL19">
        <v>-4.2113936254403601</v>
      </c>
      <c r="AM19">
        <v>-12.785881989837</v>
      </c>
      <c r="AN19">
        <v>20.399960573677699</v>
      </c>
      <c r="AO19">
        <v>-1.3089414093187499</v>
      </c>
      <c r="AP19" t="s">
        <v>0</v>
      </c>
      <c r="AQ19">
        <v>9.08487355453798</v>
      </c>
      <c r="AR19">
        <v>-7.2589100805461797</v>
      </c>
      <c r="AS19">
        <v>9.2140786072039003</v>
      </c>
      <c r="AT19" t="s">
        <v>0</v>
      </c>
      <c r="AU19">
        <v>-2.1801243134954098</v>
      </c>
      <c r="AV19">
        <v>0.68073902465994995</v>
      </c>
      <c r="AW19" t="s">
        <v>0</v>
      </c>
      <c r="AX19">
        <v>11.2882160708042</v>
      </c>
      <c r="AY19">
        <v>26.941286017266201</v>
      </c>
      <c r="AZ19">
        <v>-8.0290789037037893</v>
      </c>
      <c r="BA19">
        <v>-19.846967267498702</v>
      </c>
      <c r="BB19">
        <v>12.862217560989601</v>
      </c>
      <c r="BC19">
        <v>20.669812180757599</v>
      </c>
      <c r="BD19" t="s">
        <v>0</v>
      </c>
      <c r="BE19">
        <v>4.3255689852475898</v>
      </c>
      <c r="BF19">
        <v>9.2020410334992206</v>
      </c>
      <c r="BG19">
        <v>-3.756341056114</v>
      </c>
      <c r="BH19">
        <v>12.2076443999524</v>
      </c>
      <c r="BI19">
        <v>5.8170281131215997</v>
      </c>
      <c r="BJ19">
        <v>3.8476719833215398</v>
      </c>
      <c r="BK19">
        <v>4.7814712195806299</v>
      </c>
      <c r="BL19">
        <v>12.077856754585399</v>
      </c>
      <c r="BM19">
        <v>-2.5198439599811202</v>
      </c>
      <c r="BN19">
        <v>-6.1886446373969601</v>
      </c>
      <c r="BO19">
        <v>9.2747197213178492</v>
      </c>
      <c r="BP19" t="s">
        <v>0</v>
      </c>
      <c r="BQ19">
        <v>10.445230711548099</v>
      </c>
      <c r="BR19">
        <v>-7.1499346642108703</v>
      </c>
      <c r="BS19">
        <v>1.2743982461002401</v>
      </c>
      <c r="BT19" t="s">
        <v>0</v>
      </c>
      <c r="BU19">
        <v>10.967740626847601</v>
      </c>
      <c r="BV19">
        <v>13.3431861347129</v>
      </c>
      <c r="BW19" t="s">
        <v>0</v>
      </c>
      <c r="BX19">
        <v>-8.7931320758599298</v>
      </c>
      <c r="BY19">
        <v>11.944656674841699</v>
      </c>
      <c r="BZ19">
        <v>18.209683676971</v>
      </c>
      <c r="CA19">
        <v>-2.79238520218943</v>
      </c>
      <c r="CB19">
        <v>25.253783086305098</v>
      </c>
      <c r="CC19">
        <v>2.45230336774461</v>
      </c>
      <c r="CD19">
        <v>-12.440837907063599</v>
      </c>
      <c r="CE19">
        <v>-2.7584954691727699</v>
      </c>
      <c r="CF19">
        <v>-5.7865354624703196</v>
      </c>
      <c r="CG19">
        <v>5.1467808736787699</v>
      </c>
      <c r="CH19">
        <v>-9.0990050784219108</v>
      </c>
      <c r="CI19">
        <v>-2.3475078560982099</v>
      </c>
      <c r="CJ19" t="s">
        <v>0</v>
      </c>
      <c r="CK19">
        <v>6.9241072671036896</v>
      </c>
      <c r="CL19">
        <v>-2.4774164785864099</v>
      </c>
      <c r="CM19">
        <v>-2.7345302526040198</v>
      </c>
      <c r="CN19">
        <v>-4.85663605143273</v>
      </c>
      <c r="CO19">
        <v>-13.1406147005255</v>
      </c>
    </row>
    <row r="20" spans="1:93" x14ac:dyDescent="0.25">
      <c r="A20">
        <v>2004</v>
      </c>
      <c r="B20">
        <v>27.781882830595389</v>
      </c>
      <c r="D20">
        <f t="shared" si="0"/>
        <v>9.725896564375093</v>
      </c>
      <c r="E20">
        <v>13.9565373993322</v>
      </c>
      <c r="F20">
        <v>20.566149750802499</v>
      </c>
      <c r="G20">
        <v>5.9748504431968898</v>
      </c>
      <c r="H20">
        <v>17.7632722449715</v>
      </c>
      <c r="I20">
        <v>-15.695485281542201</v>
      </c>
      <c r="J20">
        <v>15.6060166891381</v>
      </c>
      <c r="K20" t="s">
        <v>0</v>
      </c>
      <c r="L20">
        <v>29.344365817525901</v>
      </c>
      <c r="M20">
        <v>11.4098911499411</v>
      </c>
      <c r="N20">
        <v>24.9341802430394</v>
      </c>
      <c r="O20">
        <v>17.3120838019858</v>
      </c>
      <c r="P20">
        <v>1.82141970847569</v>
      </c>
      <c r="Q20">
        <v>12.372116727578399</v>
      </c>
      <c r="R20">
        <v>-4.7952484032785003</v>
      </c>
      <c r="S20">
        <v>26.0423825971532</v>
      </c>
      <c r="T20">
        <v>-0.50166374578107997</v>
      </c>
      <c r="U20">
        <v>24.102379400530701</v>
      </c>
      <c r="V20">
        <v>24.385502951920898</v>
      </c>
      <c r="W20">
        <v>27.241875203130899</v>
      </c>
      <c r="X20">
        <v>0.182857379234691</v>
      </c>
      <c r="Y20">
        <v>22.2560222776372</v>
      </c>
      <c r="Z20">
        <v>4.8294054127384198</v>
      </c>
      <c r="AA20">
        <v>5.9052434874128901</v>
      </c>
      <c r="AB20">
        <v>9.3392836386694906</v>
      </c>
      <c r="AC20">
        <v>-12.5307546973303</v>
      </c>
      <c r="AD20">
        <v>26.343522290398202</v>
      </c>
      <c r="AE20">
        <v>6.9271966958500899</v>
      </c>
      <c r="AF20">
        <v>33.3941992369151</v>
      </c>
      <c r="AG20">
        <v>-8.7058679504093099</v>
      </c>
      <c r="AH20">
        <v>2.5088641275742698</v>
      </c>
      <c r="AI20">
        <v>1.7778753811818799</v>
      </c>
      <c r="AJ20">
        <v>25.236993424414099</v>
      </c>
      <c r="AK20">
        <v>9.2372819592681008</v>
      </c>
      <c r="AL20">
        <v>-4.6062843994895299</v>
      </c>
      <c r="AM20">
        <v>21.0321221503524</v>
      </c>
      <c r="AN20">
        <v>12.612128095455899</v>
      </c>
      <c r="AO20">
        <v>16.566299161077001</v>
      </c>
      <c r="AP20" t="s">
        <v>0</v>
      </c>
      <c r="AQ20">
        <v>27.505119127699601</v>
      </c>
      <c r="AR20">
        <v>2.03926720831097</v>
      </c>
      <c r="AS20">
        <v>1.5565459151109899</v>
      </c>
      <c r="AT20" t="s">
        <v>0</v>
      </c>
      <c r="AU20">
        <v>27.182943236653301</v>
      </c>
      <c r="AV20">
        <v>-8.3961501944661006</v>
      </c>
      <c r="AW20" t="s">
        <v>0</v>
      </c>
      <c r="AX20">
        <v>36.216751893770301</v>
      </c>
      <c r="AY20">
        <v>20.812704013952398</v>
      </c>
      <c r="AZ20">
        <v>4.4884929627105201</v>
      </c>
      <c r="BA20">
        <v>16.132398217599999</v>
      </c>
      <c r="BB20">
        <v>8.8459032439795102</v>
      </c>
      <c r="BC20">
        <v>-1.7485560842827399</v>
      </c>
      <c r="BD20" t="s">
        <v>0</v>
      </c>
      <c r="BE20">
        <v>6.28972738277999</v>
      </c>
      <c r="BF20">
        <v>22.518749651686498</v>
      </c>
      <c r="BG20">
        <v>3.9002175649872401</v>
      </c>
      <c r="BH20">
        <v>10.298482779165401</v>
      </c>
      <c r="BI20">
        <v>16.110423823214902</v>
      </c>
      <c r="BJ20">
        <v>-10.245687173479199</v>
      </c>
      <c r="BK20">
        <v>-38.669202085853399</v>
      </c>
      <c r="BL20">
        <v>13.921288699855401</v>
      </c>
      <c r="BM20">
        <v>-13.9684452159218</v>
      </c>
      <c r="BN20">
        <v>8.2502876877100508</v>
      </c>
      <c r="BO20">
        <v>25.844330641178399</v>
      </c>
      <c r="BP20" t="s">
        <v>0</v>
      </c>
      <c r="BQ20">
        <v>-6.8256895242278901</v>
      </c>
      <c r="BR20">
        <v>19.711054845992599</v>
      </c>
      <c r="BS20">
        <v>-16.287792438921102</v>
      </c>
      <c r="BT20" t="s">
        <v>0</v>
      </c>
      <c r="BU20">
        <v>30.443328210182901</v>
      </c>
      <c r="BV20">
        <v>6.33119823740281</v>
      </c>
      <c r="BW20" t="s">
        <v>0</v>
      </c>
      <c r="BX20">
        <v>11.3241288590533</v>
      </c>
      <c r="BY20">
        <v>9.0729306777288095</v>
      </c>
      <c r="BZ20">
        <v>4.5544145352179202</v>
      </c>
      <c r="CA20">
        <v>-2.9146950110175802</v>
      </c>
      <c r="CB20">
        <v>18.924222842999701</v>
      </c>
      <c r="CC20">
        <v>10.973457591172201</v>
      </c>
      <c r="CD20">
        <v>15.182848885768299</v>
      </c>
      <c r="CE20">
        <v>0.34049069888364297</v>
      </c>
      <c r="CF20">
        <v>2.0214337198646501</v>
      </c>
      <c r="CG20">
        <v>25.039916924501199</v>
      </c>
      <c r="CH20">
        <v>24.240885676466402</v>
      </c>
      <c r="CI20">
        <v>3.6330332775374599</v>
      </c>
      <c r="CJ20" t="s">
        <v>0</v>
      </c>
      <c r="CK20">
        <v>36.588276368463397</v>
      </c>
      <c r="CL20">
        <v>9.4095462939112906</v>
      </c>
      <c r="CM20">
        <v>14.7661391291825</v>
      </c>
      <c r="CN20">
        <v>-33.371917107084599</v>
      </c>
      <c r="CO20">
        <v>-8.1180952085048208</v>
      </c>
    </row>
    <row r="21" spans="1:93" x14ac:dyDescent="0.25">
      <c r="A21">
        <v>2005</v>
      </c>
      <c r="B21">
        <v>22.027934779693989</v>
      </c>
      <c r="D21">
        <f t="shared" si="0"/>
        <v>4.275204461179122</v>
      </c>
      <c r="E21">
        <v>19.873386081854999</v>
      </c>
      <c r="F21">
        <v>-3.1799325905436202</v>
      </c>
      <c r="G21">
        <v>11.8403059711273</v>
      </c>
      <c r="H21">
        <v>4.7853293553238299</v>
      </c>
      <c r="I21">
        <v>-6.0568798590461901</v>
      </c>
      <c r="J21">
        <v>15.7390686590138</v>
      </c>
      <c r="K21" t="s">
        <v>0</v>
      </c>
      <c r="L21">
        <v>-11.8353186566977</v>
      </c>
      <c r="M21">
        <v>3.3964914664848398</v>
      </c>
      <c r="N21">
        <v>26.775751418237</v>
      </c>
      <c r="O21">
        <v>1.2297661685572701</v>
      </c>
      <c r="P21">
        <v>-1.2964825356374801</v>
      </c>
      <c r="Q21">
        <v>-1.6285017574440299</v>
      </c>
      <c r="R21">
        <v>36.127790780849203</v>
      </c>
      <c r="S21">
        <v>8.2467583163076608</v>
      </c>
      <c r="T21">
        <v>4.9553119875323999</v>
      </c>
      <c r="U21">
        <v>11.254248681491299</v>
      </c>
      <c r="V21">
        <v>17.245533038008801</v>
      </c>
      <c r="W21">
        <v>13.299846565707799</v>
      </c>
      <c r="X21">
        <v>8.2193578610454701</v>
      </c>
      <c r="Y21">
        <v>18.766055737075501</v>
      </c>
      <c r="Z21">
        <v>-9.1385962750951499</v>
      </c>
      <c r="AA21">
        <v>5.14677049236386</v>
      </c>
      <c r="AB21">
        <v>6.5262553151730103</v>
      </c>
      <c r="AC21">
        <v>7.1245822290136998</v>
      </c>
      <c r="AD21">
        <v>-19.526279566022598</v>
      </c>
      <c r="AE21">
        <v>14.483051574572899</v>
      </c>
      <c r="AF21">
        <v>20.943140139781502</v>
      </c>
      <c r="AG21">
        <v>-8.3760683645197105</v>
      </c>
      <c r="AH21">
        <v>12.9717359031784</v>
      </c>
      <c r="AI21">
        <v>15.168846055683</v>
      </c>
      <c r="AJ21">
        <v>-41.042517670130103</v>
      </c>
      <c r="AK21">
        <v>1.6747755783635601</v>
      </c>
      <c r="AL21">
        <v>-6.3704720294904602</v>
      </c>
      <c r="AM21">
        <v>-7.67301283869923</v>
      </c>
      <c r="AN21">
        <v>2.0088904824167799</v>
      </c>
      <c r="AO21">
        <v>12.0133239886664</v>
      </c>
      <c r="AP21" t="s">
        <v>0</v>
      </c>
      <c r="AQ21">
        <v>3.9955676693723001</v>
      </c>
      <c r="AR21">
        <v>5.3236756615910004</v>
      </c>
      <c r="AS21">
        <v>0.52475309031824102</v>
      </c>
      <c r="AT21" t="s">
        <v>0</v>
      </c>
      <c r="AU21">
        <v>14.926086051710801</v>
      </c>
      <c r="AV21">
        <v>23.712636011604602</v>
      </c>
      <c r="AW21">
        <v>0.76665860780453798</v>
      </c>
      <c r="AX21">
        <v>1.10373437136146</v>
      </c>
      <c r="AY21">
        <v>4.15332508113669</v>
      </c>
      <c r="AZ21">
        <v>-5.7797392593390198</v>
      </c>
      <c r="BA21">
        <v>6.7036642440463803</v>
      </c>
      <c r="BB21">
        <v>-3.0691766485335701</v>
      </c>
      <c r="BC21">
        <v>-5.3634722228255098</v>
      </c>
      <c r="BD21" t="s">
        <v>0</v>
      </c>
      <c r="BE21">
        <v>14.3271251985294</v>
      </c>
      <c r="BF21">
        <v>-10.5207186380081</v>
      </c>
      <c r="BG21">
        <v>-22.286400906588401</v>
      </c>
      <c r="BH21">
        <v>13.6070715160074</v>
      </c>
      <c r="BI21">
        <v>9.7950089371580695</v>
      </c>
      <c r="BJ21">
        <v>-6.7987930386053996</v>
      </c>
      <c r="BK21">
        <v>48.346555193641599</v>
      </c>
      <c r="BL21">
        <v>15.082696633129499</v>
      </c>
      <c r="BM21">
        <v>3.2271292684981598</v>
      </c>
      <c r="BN21">
        <v>10.937091167726701</v>
      </c>
      <c r="BO21">
        <v>19.3855124280553</v>
      </c>
      <c r="BP21">
        <v>-6.8878040770554403</v>
      </c>
      <c r="BQ21">
        <v>-2.9988476356718898</v>
      </c>
      <c r="BR21">
        <v>37.205788604765203</v>
      </c>
      <c r="BS21">
        <v>-30.166365664608101</v>
      </c>
      <c r="BT21" t="s">
        <v>0</v>
      </c>
      <c r="BU21">
        <v>10.0663608078663</v>
      </c>
      <c r="BV21">
        <v>-2.04385423036035</v>
      </c>
      <c r="BW21" t="s">
        <v>0</v>
      </c>
      <c r="BX21">
        <v>7.01409415838123</v>
      </c>
      <c r="BY21">
        <v>-1.4735020790070199</v>
      </c>
      <c r="BZ21">
        <v>0.54172502154826696</v>
      </c>
      <c r="CA21">
        <v>2.2682182776665001</v>
      </c>
      <c r="CB21">
        <v>-11.668692134955499</v>
      </c>
      <c r="CC21">
        <v>1.51944251660954</v>
      </c>
      <c r="CD21">
        <v>18.788902473800299</v>
      </c>
      <c r="CE21">
        <v>9.8859974130911592</v>
      </c>
      <c r="CF21">
        <v>-1.06108309851297</v>
      </c>
      <c r="CG21">
        <v>10.237670875144101</v>
      </c>
      <c r="CH21">
        <v>12.260162454624099</v>
      </c>
      <c r="CI21">
        <v>-11.9320294751231</v>
      </c>
      <c r="CJ21">
        <v>8.2512402661913598</v>
      </c>
      <c r="CK21">
        <v>-20.0164962089891</v>
      </c>
      <c r="CL21">
        <v>24.645004756899901</v>
      </c>
      <c r="CM21">
        <v>-15.384136550480401</v>
      </c>
      <c r="CN21">
        <v>-8.1533999154454992</v>
      </c>
      <c r="CO21">
        <v>-1.8487284008075899</v>
      </c>
    </row>
    <row r="22" spans="1:93" x14ac:dyDescent="0.25">
      <c r="A22">
        <v>2006</v>
      </c>
      <c r="B22">
        <v>23.776174199428144</v>
      </c>
      <c r="D22">
        <f t="shared" si="0"/>
        <v>6.1506165549104734</v>
      </c>
      <c r="E22">
        <v>24.591417971434399</v>
      </c>
      <c r="F22">
        <v>7.6680946648361799</v>
      </c>
      <c r="G22">
        <v>9.6501919919775094</v>
      </c>
      <c r="H22">
        <v>-18.866536773456701</v>
      </c>
      <c r="I22">
        <v>-5.2609162474457403</v>
      </c>
      <c r="J22">
        <v>7.8153860210492203</v>
      </c>
      <c r="K22" t="s">
        <v>0</v>
      </c>
      <c r="L22">
        <v>11.5887339586164</v>
      </c>
      <c r="M22">
        <v>4.52130738800816</v>
      </c>
      <c r="N22">
        <v>-1.0103723426446201</v>
      </c>
      <c r="O22">
        <v>25.5554408811639</v>
      </c>
      <c r="P22">
        <v>-1.5677727949053599</v>
      </c>
      <c r="Q22">
        <v>32.645816644009102</v>
      </c>
      <c r="R22">
        <v>-10.8802163553495</v>
      </c>
      <c r="S22">
        <v>-15.3101216827285</v>
      </c>
      <c r="T22">
        <v>3.00353613549738</v>
      </c>
      <c r="U22">
        <v>18.8700259770693</v>
      </c>
      <c r="V22">
        <v>27.331150340687401</v>
      </c>
      <c r="W22">
        <v>13.354343266631099</v>
      </c>
      <c r="X22">
        <v>12.1777670535759</v>
      </c>
      <c r="Y22">
        <v>-3.2560306126157199</v>
      </c>
      <c r="Z22">
        <v>15.616950575549099</v>
      </c>
      <c r="AA22">
        <v>8.9708905442007598</v>
      </c>
      <c r="AB22">
        <v>7.7824426885307396</v>
      </c>
      <c r="AC22">
        <v>-2.8340564472389498</v>
      </c>
      <c r="AD22">
        <v>-11.183518698696</v>
      </c>
      <c r="AE22">
        <v>11.6184009673812</v>
      </c>
      <c r="AF22">
        <v>13.481714699107201</v>
      </c>
      <c r="AG22">
        <v>-3.0233652544604901</v>
      </c>
      <c r="AH22">
        <v>6.6472373879329298</v>
      </c>
      <c r="AI22">
        <v>39.385238765762701</v>
      </c>
      <c r="AJ22">
        <v>16.641513191212599</v>
      </c>
      <c r="AK22">
        <v>-5.8351553926761399</v>
      </c>
      <c r="AL22">
        <v>14.885935997847</v>
      </c>
      <c r="AM22">
        <v>-2.04578116889336</v>
      </c>
      <c r="AN22">
        <v>-4.7814017424420197</v>
      </c>
      <c r="AO22">
        <v>-26.831968113086301</v>
      </c>
      <c r="AP22" t="s">
        <v>0</v>
      </c>
      <c r="AQ22">
        <v>8.7313204855342796</v>
      </c>
      <c r="AR22">
        <v>5.1410072044006698</v>
      </c>
      <c r="AS22">
        <v>-21.524168623254901</v>
      </c>
      <c r="AT22" t="s">
        <v>0</v>
      </c>
      <c r="AU22">
        <v>-4.5613932964583599</v>
      </c>
      <c r="AV22">
        <v>24.116394872186198</v>
      </c>
      <c r="AW22">
        <v>-13.0917538108882</v>
      </c>
      <c r="AX22">
        <v>9.24041045228328</v>
      </c>
      <c r="AY22">
        <v>-0.53272719213347497</v>
      </c>
      <c r="AZ22" t="s">
        <v>0</v>
      </c>
      <c r="BA22">
        <v>23.5645844306278</v>
      </c>
      <c r="BB22">
        <v>-2.59906579263227</v>
      </c>
      <c r="BC22">
        <v>-19.893637615336502</v>
      </c>
      <c r="BD22" t="s">
        <v>0</v>
      </c>
      <c r="BE22">
        <v>4.79756158337001</v>
      </c>
      <c r="BF22">
        <v>-0.84647129914827701</v>
      </c>
      <c r="BG22">
        <v>3.41270440621979</v>
      </c>
      <c r="BH22">
        <v>38.146003028333098</v>
      </c>
      <c r="BI22">
        <v>-8.3675413620854808</v>
      </c>
      <c r="BJ22">
        <v>13.697352132880701</v>
      </c>
      <c r="BK22">
        <v>14.898913316390299</v>
      </c>
      <c r="BL22">
        <v>10.209532002946199</v>
      </c>
      <c r="BM22">
        <v>-7.2063575585007298</v>
      </c>
      <c r="BN22">
        <v>20.933868993036501</v>
      </c>
      <c r="BO22">
        <v>32.899567061188698</v>
      </c>
      <c r="BP22">
        <v>9.8277171544661908</v>
      </c>
      <c r="BQ22">
        <v>-11.592430655494599</v>
      </c>
      <c r="BR22">
        <v>36.668623957201198</v>
      </c>
      <c r="BS22">
        <v>-19.2832941074209</v>
      </c>
      <c r="BT22" t="s">
        <v>0</v>
      </c>
      <c r="BU22">
        <v>12.0937815422529</v>
      </c>
      <c r="BV22">
        <v>-16.9866850577592</v>
      </c>
      <c r="BW22" t="s">
        <v>0</v>
      </c>
      <c r="BX22">
        <v>24.115498293959099</v>
      </c>
      <c r="BY22">
        <v>9.5646643426593592</v>
      </c>
      <c r="BZ22">
        <v>13.391799348688499</v>
      </c>
      <c r="CA22">
        <v>2.1929893334331001</v>
      </c>
      <c r="CB22">
        <v>7.5032503161022701</v>
      </c>
      <c r="CC22">
        <v>12.488876898705801</v>
      </c>
      <c r="CD22">
        <v>17.489136066957499</v>
      </c>
      <c r="CE22">
        <v>-6.9903846478262297</v>
      </c>
      <c r="CF22">
        <v>5.0493690093302801</v>
      </c>
      <c r="CG22">
        <v>6.2157761803449496</v>
      </c>
      <c r="CH22">
        <v>39.881486483666301</v>
      </c>
      <c r="CI22">
        <v>11.575455878772701</v>
      </c>
      <c r="CJ22">
        <v>-5.2752522636665402</v>
      </c>
      <c r="CK22">
        <v>13.4713841127059</v>
      </c>
      <c r="CL22">
        <v>-14.893346763800899</v>
      </c>
      <c r="CM22">
        <v>9.60745571195128</v>
      </c>
      <c r="CN22">
        <v>0.90710283103289102</v>
      </c>
      <c r="CO22">
        <v>-4.9548433680032904</v>
      </c>
    </row>
    <row r="23" spans="1:93" x14ac:dyDescent="0.25">
      <c r="A23">
        <v>2007</v>
      </c>
      <c r="B23">
        <v>24.186601040727911</v>
      </c>
      <c r="D23">
        <f t="shared" si="0"/>
        <v>12.743417293693145</v>
      </c>
      <c r="E23">
        <v>19.937397607475901</v>
      </c>
      <c r="F23">
        <v>26.706565149591501</v>
      </c>
      <c r="G23">
        <v>17.023421439802799</v>
      </c>
      <c r="H23">
        <v>-20.562203135097398</v>
      </c>
      <c r="I23">
        <v>-18.443124937776702</v>
      </c>
      <c r="J23">
        <v>17.198144654139401</v>
      </c>
      <c r="K23" t="s">
        <v>0</v>
      </c>
      <c r="L23">
        <v>4.6646325754876203</v>
      </c>
      <c r="M23">
        <v>8.5747565799992103</v>
      </c>
      <c r="N23">
        <v>12.262948909835099</v>
      </c>
      <c r="O23">
        <v>28.497473739080899</v>
      </c>
      <c r="P23">
        <v>-3.5457469842238001</v>
      </c>
      <c r="Q23">
        <v>25.125295861714299</v>
      </c>
      <c r="R23">
        <v>71.584363982306499</v>
      </c>
      <c r="S23">
        <v>12.3525227053228</v>
      </c>
      <c r="T23">
        <v>44.637803366534101</v>
      </c>
      <c r="U23">
        <v>25.156364947371401</v>
      </c>
      <c r="V23">
        <v>28.589129825147399</v>
      </c>
      <c r="W23">
        <v>0.20968553107023599</v>
      </c>
      <c r="X23">
        <v>19.414456437789902</v>
      </c>
      <c r="Y23">
        <v>2.2848093482149001</v>
      </c>
      <c r="Z23">
        <v>22.821129923864898</v>
      </c>
      <c r="AA23">
        <v>4.7268469301353004</v>
      </c>
      <c r="AB23">
        <v>5.8356254046283604</v>
      </c>
      <c r="AC23">
        <v>12.213694199790501</v>
      </c>
      <c r="AD23">
        <v>20.379324541431799</v>
      </c>
      <c r="AE23">
        <v>-5.2028251473564797</v>
      </c>
      <c r="AF23">
        <v>41.730727560115099</v>
      </c>
      <c r="AG23">
        <v>26.1788064507986</v>
      </c>
      <c r="AH23">
        <v>5.2719028283133298</v>
      </c>
      <c r="AI23">
        <v>-3.2974776242496699</v>
      </c>
      <c r="AJ23">
        <v>20.125534235589999</v>
      </c>
      <c r="AK23">
        <v>19.573145434431201</v>
      </c>
      <c r="AL23">
        <v>1.8757076828505299</v>
      </c>
      <c r="AM23">
        <v>7.8467844745396604</v>
      </c>
      <c r="AN23">
        <v>21.187514531549699</v>
      </c>
      <c r="AO23">
        <v>4.0944325907125796</v>
      </c>
      <c r="AP23">
        <v>-10.976681280818401</v>
      </c>
      <c r="AQ23">
        <v>8.3024761382971803</v>
      </c>
      <c r="AR23">
        <v>-1.3493991415056701</v>
      </c>
      <c r="AS23">
        <v>25.569681406329099</v>
      </c>
      <c r="AT23" t="s">
        <v>0</v>
      </c>
      <c r="AU23">
        <v>22.7892894747071</v>
      </c>
      <c r="AV23">
        <v>1.86002929297135</v>
      </c>
      <c r="AW23">
        <v>10.580929645807499</v>
      </c>
      <c r="AX23">
        <v>19.172402127345698</v>
      </c>
      <c r="AY23">
        <v>42.688727662115497</v>
      </c>
      <c r="AZ23">
        <v>11.851384775536101</v>
      </c>
      <c r="BA23">
        <v>1.8371692215945401</v>
      </c>
      <c r="BB23">
        <v>-17.55980573882</v>
      </c>
      <c r="BC23">
        <v>-3.1549571999175199</v>
      </c>
      <c r="BD23" t="s">
        <v>0</v>
      </c>
      <c r="BE23">
        <v>15.4980804841398</v>
      </c>
      <c r="BF23">
        <v>24.099281979324999</v>
      </c>
      <c r="BG23">
        <v>2.6304505761266999</v>
      </c>
      <c r="BH23">
        <v>26.3254615450061</v>
      </c>
      <c r="BI23">
        <v>-8.2482746618653096</v>
      </c>
      <c r="BJ23">
        <v>9.9952023253420208</v>
      </c>
      <c r="BK23">
        <v>11.799471402291401</v>
      </c>
      <c r="BL23">
        <v>3.65262586111916</v>
      </c>
      <c r="BM23">
        <v>39.485021392502198</v>
      </c>
      <c r="BN23">
        <v>22.376433988119</v>
      </c>
      <c r="BO23">
        <v>41.652532026473502</v>
      </c>
      <c r="BP23">
        <v>-1.81767472475287</v>
      </c>
      <c r="BQ23">
        <v>21.129135996532899</v>
      </c>
      <c r="BR23">
        <v>8.8252009138303098</v>
      </c>
      <c r="BS23">
        <v>4.7902969740158197</v>
      </c>
      <c r="BT23">
        <v>-11.688082309834201</v>
      </c>
      <c r="BU23">
        <v>10.988730832257399</v>
      </c>
      <c r="BV23">
        <v>7.4860465511486698</v>
      </c>
      <c r="BW23" t="s">
        <v>0</v>
      </c>
      <c r="BX23">
        <v>12.463714053633501</v>
      </c>
      <c r="BY23">
        <v>4.0408263479604498</v>
      </c>
      <c r="BZ23">
        <v>26.1527082888433</v>
      </c>
      <c r="CA23">
        <v>12.5827783605412</v>
      </c>
      <c r="CB23">
        <v>10.434239677649</v>
      </c>
      <c r="CC23">
        <v>14.841198485973701</v>
      </c>
      <c r="CD23">
        <v>28.709370019164499</v>
      </c>
      <c r="CE23">
        <v>7.5348756167772999</v>
      </c>
      <c r="CF23">
        <v>28.211101451767298</v>
      </c>
      <c r="CG23">
        <v>9.0331379502631499</v>
      </c>
      <c r="CH23">
        <v>31.303990223215099</v>
      </c>
      <c r="CI23">
        <v>5.1417119982664303</v>
      </c>
      <c r="CJ23">
        <v>15.0392713364726</v>
      </c>
      <c r="CK23">
        <v>12.1871583040733</v>
      </c>
      <c r="CL23">
        <v>4.5643234090934302</v>
      </c>
      <c r="CM23">
        <v>2.4322349871375399</v>
      </c>
      <c r="CN23">
        <v>-5.1606952953455698</v>
      </c>
      <c r="CO23">
        <v>-3.9422344079202798</v>
      </c>
    </row>
    <row r="24" spans="1:93" x14ac:dyDescent="0.25">
      <c r="A24">
        <v>2008</v>
      </c>
      <c r="B24">
        <v>-72.883745061230101</v>
      </c>
      <c r="D24">
        <f t="shared" si="0"/>
        <v>4.2578963993079748</v>
      </c>
      <c r="E24">
        <v>-2.9609324449457501</v>
      </c>
      <c r="F24">
        <v>9.3646387333055898</v>
      </c>
      <c r="G24">
        <v>8.2360896290008192</v>
      </c>
      <c r="H24">
        <v>12.020418651616</v>
      </c>
      <c r="I24">
        <v>-21.701300351186301</v>
      </c>
      <c r="J24">
        <v>-0.93035594485300499</v>
      </c>
      <c r="K24">
        <v>7.7796065090792199</v>
      </c>
      <c r="L24">
        <v>-25.658379560701398</v>
      </c>
      <c r="M24">
        <v>19.3651610715443</v>
      </c>
      <c r="N24">
        <v>-0.120078515950027</v>
      </c>
      <c r="O24">
        <v>31.248292114002599</v>
      </c>
      <c r="P24">
        <v>2.59098098016596</v>
      </c>
      <c r="Q24">
        <v>13.017603593692799</v>
      </c>
      <c r="R24">
        <v>-4.00435252582984</v>
      </c>
      <c r="S24">
        <v>22.169586855328799</v>
      </c>
      <c r="T24">
        <v>-4.1418010016561198</v>
      </c>
      <c r="U24">
        <v>-13.8381574483832</v>
      </c>
      <c r="V24">
        <v>-1.10601863182642</v>
      </c>
      <c r="W24">
        <v>0.53298679029229001</v>
      </c>
      <c r="X24">
        <v>15.0682657222843</v>
      </c>
      <c r="Y24">
        <v>-7.2630018250498898</v>
      </c>
      <c r="Z24">
        <v>-14.339101763339499</v>
      </c>
      <c r="AA24">
        <v>-0.67007946132390805</v>
      </c>
      <c r="AB24">
        <v>17.099750250589601</v>
      </c>
      <c r="AC24">
        <v>6.79774832623694</v>
      </c>
      <c r="AD24">
        <v>0.85235681054500401</v>
      </c>
      <c r="AE24">
        <v>-5.7525350843644603</v>
      </c>
      <c r="AF24">
        <v>-14.675557726166099</v>
      </c>
      <c r="AG24">
        <v>24.255739620708098</v>
      </c>
      <c r="AH24">
        <v>1.0653529207183401</v>
      </c>
      <c r="AI24">
        <v>0.83554362828263595</v>
      </c>
      <c r="AJ24">
        <v>-15.406877558208301</v>
      </c>
      <c r="AK24">
        <v>10.3250431335749</v>
      </c>
      <c r="AL24">
        <v>-1.8460377421080401</v>
      </c>
      <c r="AM24">
        <v>34.209274108610998</v>
      </c>
      <c r="AN24">
        <v>6.23601571638069</v>
      </c>
      <c r="AO24">
        <v>2.7669724233112398</v>
      </c>
      <c r="AP24">
        <v>12.031849049997801</v>
      </c>
      <c r="AQ24">
        <v>-15.8838444315264</v>
      </c>
      <c r="AR24">
        <v>-3.0375655284670802</v>
      </c>
      <c r="AS24">
        <v>6.36452869071198</v>
      </c>
      <c r="AT24">
        <v>24.931619839069501</v>
      </c>
      <c r="AU24">
        <v>29.312258571163198</v>
      </c>
      <c r="AV24">
        <v>-4.2683736384212203</v>
      </c>
      <c r="AW24">
        <v>35.7935005837113</v>
      </c>
      <c r="AX24">
        <v>-22.580302775540201</v>
      </c>
      <c r="AY24">
        <v>-2.4083587009967098</v>
      </c>
      <c r="AZ24">
        <v>-2.0213377363193898</v>
      </c>
      <c r="BA24">
        <v>2.8958251027923998</v>
      </c>
      <c r="BB24">
        <v>22.980300970951699</v>
      </c>
      <c r="BC24">
        <v>-4.6261099835235804</v>
      </c>
      <c r="BD24">
        <v>4.2922857096286604</v>
      </c>
      <c r="BE24">
        <v>-4.0477251532784102</v>
      </c>
      <c r="BF24">
        <v>14.364281326051699</v>
      </c>
      <c r="BG24">
        <v>1.4412372950689201</v>
      </c>
      <c r="BH24">
        <v>6.4845561027032499</v>
      </c>
      <c r="BI24">
        <v>26.828636905157001</v>
      </c>
      <c r="BJ24">
        <v>15.3805254609148</v>
      </c>
      <c r="BK24">
        <v>-14.477392851798999</v>
      </c>
      <c r="BL24">
        <v>25.394779337061699</v>
      </c>
      <c r="BM24">
        <v>0.17586793313655799</v>
      </c>
      <c r="BN24">
        <v>-3.7678272383626998</v>
      </c>
      <c r="BO24">
        <v>-4.5397900443761703</v>
      </c>
      <c r="BP24">
        <v>-1.11212082028101</v>
      </c>
      <c r="BQ24">
        <v>-2.2236483320495402</v>
      </c>
      <c r="BR24">
        <v>-3.4854279235181602</v>
      </c>
      <c r="BS24">
        <v>18.527706049208799</v>
      </c>
      <c r="BT24">
        <v>25.1744265878948</v>
      </c>
      <c r="BU24">
        <v>-0.51583626541742</v>
      </c>
      <c r="BV24">
        <v>-9.1549530765184901</v>
      </c>
      <c r="BW24">
        <v>46.180916383775703</v>
      </c>
      <c r="BX24">
        <v>-3.18365864997801</v>
      </c>
      <c r="BY24">
        <v>19.275619967715301</v>
      </c>
      <c r="BZ24">
        <v>-6.0989570656484204</v>
      </c>
      <c r="CA24">
        <v>10.2645200070755</v>
      </c>
      <c r="CB24">
        <v>-10.1119398836139</v>
      </c>
      <c r="CC24">
        <v>-2.4443566372122798</v>
      </c>
      <c r="CD24">
        <v>0.49319545002146697</v>
      </c>
      <c r="CE24">
        <v>31.3016937106851</v>
      </c>
      <c r="CF24">
        <v>10.135771116127501</v>
      </c>
      <c r="CG24">
        <v>17.2078287322413</v>
      </c>
      <c r="CH24">
        <v>2.1786578238129302</v>
      </c>
      <c r="CI24">
        <v>-40.932670744655297</v>
      </c>
      <c r="CJ24">
        <v>2.5755364591498302</v>
      </c>
      <c r="CK24">
        <v>-7.2145884081747198</v>
      </c>
      <c r="CL24">
        <v>5.8541367688446497</v>
      </c>
      <c r="CM24">
        <v>12.0204377121552</v>
      </c>
      <c r="CN24">
        <v>6.6860458234594597</v>
      </c>
      <c r="CO24">
        <v>-0.88184004557899698</v>
      </c>
    </row>
    <row r="25" spans="1:93" x14ac:dyDescent="0.25">
      <c r="A25">
        <v>2009</v>
      </c>
      <c r="B25">
        <v>28.06305224879695</v>
      </c>
      <c r="D25">
        <f t="shared" si="0"/>
        <v>-0.62853179956167948</v>
      </c>
      <c r="E25">
        <v>9.7964799022569409</v>
      </c>
      <c r="F25">
        <v>1.1504022048109399</v>
      </c>
      <c r="G25">
        <v>0.61137540744465502</v>
      </c>
      <c r="H25">
        <v>5.5852406658881701</v>
      </c>
      <c r="I25">
        <v>10.894223686681499</v>
      </c>
      <c r="J25">
        <v>18.1917000207768</v>
      </c>
      <c r="K25">
        <v>2.1983912322261001</v>
      </c>
      <c r="L25">
        <v>11.744588359290599</v>
      </c>
      <c r="M25">
        <v>9.4289915536495101</v>
      </c>
      <c r="N25">
        <v>33.878531582689398</v>
      </c>
      <c r="O25">
        <v>25.832709294648499</v>
      </c>
      <c r="P25">
        <v>12.1702941628134</v>
      </c>
      <c r="Q25">
        <v>-11.6179207992993</v>
      </c>
      <c r="R25">
        <v>-16.333486421471999</v>
      </c>
      <c r="S25">
        <v>-0.99379352271336097</v>
      </c>
      <c r="T25">
        <v>-28.942042658044599</v>
      </c>
      <c r="U25">
        <v>-4.7813840080219503</v>
      </c>
      <c r="V25">
        <v>-8.1174719425029291</v>
      </c>
      <c r="W25">
        <v>-2.11730966852046</v>
      </c>
      <c r="X25">
        <v>10.369868629792601</v>
      </c>
      <c r="Y25">
        <v>-6.3703119507152799</v>
      </c>
      <c r="Z25">
        <v>-23.912334276945401</v>
      </c>
      <c r="AA25">
        <v>1.6224623272601899</v>
      </c>
      <c r="AB25">
        <v>-7.3514759765231199</v>
      </c>
      <c r="AC25">
        <v>-1.98899065381549</v>
      </c>
      <c r="AD25">
        <v>-25.003304883763299</v>
      </c>
      <c r="AE25">
        <v>-18.340081383446101</v>
      </c>
      <c r="AF25">
        <v>-10.776803320764101</v>
      </c>
      <c r="AG25">
        <v>-20.4144877545206</v>
      </c>
      <c r="AH25">
        <v>9.7099886573306602</v>
      </c>
      <c r="AI25">
        <v>0.581736292486703</v>
      </c>
      <c r="AJ25">
        <v>14.0591115099829</v>
      </c>
      <c r="AK25">
        <v>-8.2374322048403599</v>
      </c>
      <c r="AL25">
        <v>-3.87468430975417E-2</v>
      </c>
      <c r="AM25">
        <v>-4.0805730460988796</v>
      </c>
      <c r="AN25">
        <v>9.2066888936094706</v>
      </c>
      <c r="AO25">
        <v>2.7483798744649501</v>
      </c>
      <c r="AP25">
        <v>-21.337089449251401</v>
      </c>
      <c r="AQ25">
        <v>0.53903541629474205</v>
      </c>
      <c r="AR25">
        <v>-0.92400135168073705</v>
      </c>
      <c r="AS25">
        <v>2.2431909210979502</v>
      </c>
      <c r="AT25">
        <v>-10.101091926363701</v>
      </c>
      <c r="AU25">
        <v>9.3208653913923705</v>
      </c>
      <c r="AV25">
        <v>-5.2807981501816696</v>
      </c>
      <c r="AW25">
        <v>2.1006341537026301</v>
      </c>
      <c r="AX25">
        <v>3.9381931459436701</v>
      </c>
      <c r="AY25">
        <v>-5.6575188830295904</v>
      </c>
      <c r="AZ25">
        <v>1.4741896701942001</v>
      </c>
      <c r="BA25">
        <v>17.1815013306583</v>
      </c>
      <c r="BB25">
        <v>-4.3361222001983704</v>
      </c>
      <c r="BC25">
        <v>-12.031452425509899</v>
      </c>
      <c r="BD25">
        <v>-9.57846921335641</v>
      </c>
      <c r="BE25">
        <v>-0.36639316819322698</v>
      </c>
      <c r="BF25">
        <v>-15.855967876327</v>
      </c>
      <c r="BG25">
        <v>3.3841863175268099</v>
      </c>
      <c r="BH25">
        <v>2.5023908964501</v>
      </c>
      <c r="BI25">
        <v>7.6272276385834701</v>
      </c>
      <c r="BJ25">
        <v>-4.90189009012607</v>
      </c>
      <c r="BK25">
        <v>0.40979363200562002</v>
      </c>
      <c r="BL25">
        <v>15.2926356798489</v>
      </c>
      <c r="BM25">
        <v>-0.99212810086967496</v>
      </c>
      <c r="BN25">
        <v>-4.6454341009511904</v>
      </c>
      <c r="BO25">
        <v>-5.7479892186801997</v>
      </c>
      <c r="BP25">
        <v>7.0368373685960304</v>
      </c>
      <c r="BQ25">
        <v>1.71558935623969</v>
      </c>
      <c r="BR25">
        <v>12.304383322372299</v>
      </c>
      <c r="BS25">
        <v>12.973745588944</v>
      </c>
      <c r="BT25">
        <v>-10.227708736767999</v>
      </c>
      <c r="BU25">
        <v>2.8488389360810902</v>
      </c>
      <c r="BV25">
        <v>-13.931243853983799</v>
      </c>
      <c r="BW25">
        <v>14.586014300771399</v>
      </c>
      <c r="BX25">
        <v>0.72897728543983897</v>
      </c>
      <c r="BY25">
        <v>20.493191025943901</v>
      </c>
      <c r="BZ25">
        <v>-0.68023920631554802</v>
      </c>
      <c r="CA25">
        <v>-6.1405239324453902</v>
      </c>
      <c r="CB25">
        <v>-5.1334098139354802</v>
      </c>
      <c r="CC25">
        <v>-16.878293841102099</v>
      </c>
      <c r="CD25">
        <v>11.4048472979889</v>
      </c>
      <c r="CE25">
        <v>-4.3173587524465002</v>
      </c>
      <c r="CF25">
        <v>-1.44251608330984</v>
      </c>
      <c r="CG25">
        <v>-20.9858486697863</v>
      </c>
      <c r="CH25">
        <v>12.9985208280723</v>
      </c>
      <c r="CI25">
        <v>-16.268805980748098</v>
      </c>
      <c r="CJ25">
        <v>10.957270670667601</v>
      </c>
      <c r="CK25">
        <v>-10.728801787337</v>
      </c>
      <c r="CL25">
        <v>3.8778251782141502</v>
      </c>
      <c r="CM25">
        <v>-1.73468916007626</v>
      </c>
      <c r="CN25">
        <v>-8.0500105969199804</v>
      </c>
      <c r="CO25">
        <v>-5.9666318871252697</v>
      </c>
    </row>
    <row r="26" spans="1:93" x14ac:dyDescent="0.25">
      <c r="A26">
        <v>2010</v>
      </c>
      <c r="B26">
        <v>10.427414989993517</v>
      </c>
      <c r="D26">
        <f t="shared" si="0"/>
        <v>5.5636468615978458</v>
      </c>
      <c r="E26">
        <v>-11.7531444844972</v>
      </c>
      <c r="F26">
        <v>18.716640839537799</v>
      </c>
      <c r="G26">
        <v>-0.381534397292626</v>
      </c>
      <c r="H26">
        <v>-12.9554772363332</v>
      </c>
      <c r="I26">
        <v>-0.18810673632228</v>
      </c>
      <c r="J26">
        <v>3.0275742416920699</v>
      </c>
      <c r="K26">
        <v>6.7133365223192101</v>
      </c>
      <c r="L26">
        <v>3.5198889865627101</v>
      </c>
      <c r="M26">
        <v>2.9097797245280699</v>
      </c>
      <c r="N26">
        <v>13.481691442454499</v>
      </c>
      <c r="O26">
        <v>8.5623455523944791</v>
      </c>
      <c r="P26">
        <v>20.1397360718939</v>
      </c>
      <c r="Q26">
        <v>-12.883621053707101</v>
      </c>
      <c r="R26">
        <v>6.4682187869687597</v>
      </c>
      <c r="S26">
        <v>28.023467750958499</v>
      </c>
      <c r="T26">
        <v>-5.1933680393493198</v>
      </c>
      <c r="U26">
        <v>-4.1378925828282096</v>
      </c>
      <c r="V26">
        <v>5.3120215233379398</v>
      </c>
      <c r="W26">
        <v>30.564549714744501</v>
      </c>
      <c r="X26">
        <v>8.97036156078806</v>
      </c>
      <c r="Y26">
        <v>23.848755077276198</v>
      </c>
      <c r="Z26">
        <v>-11.4091807992495</v>
      </c>
      <c r="AA26">
        <v>0.57994892576222401</v>
      </c>
      <c r="AB26">
        <v>1.03542741102095</v>
      </c>
      <c r="AC26">
        <v>5.6949276231878398</v>
      </c>
      <c r="AD26">
        <v>-4.5146585905166603</v>
      </c>
      <c r="AE26">
        <v>18.133416041542301</v>
      </c>
      <c r="AF26">
        <v>-9.0880478133494194</v>
      </c>
      <c r="AG26">
        <v>33.300516503872302</v>
      </c>
      <c r="AH26">
        <v>-5.2840134671769698</v>
      </c>
      <c r="AI26">
        <v>11.725837787393701</v>
      </c>
      <c r="AJ26">
        <v>-11.904267183857099</v>
      </c>
      <c r="AK26">
        <v>3.42196730033054</v>
      </c>
      <c r="AL26">
        <v>2.47218560200653</v>
      </c>
      <c r="AM26">
        <v>1.7084519261503199</v>
      </c>
      <c r="AN26">
        <v>5.5077794666371203</v>
      </c>
      <c r="AO26">
        <v>17.889533372040798</v>
      </c>
      <c r="AP26">
        <v>41.781993505101298</v>
      </c>
      <c r="AQ26">
        <v>16.47603761129</v>
      </c>
      <c r="AR26">
        <v>7.7353442831072403</v>
      </c>
      <c r="AS26">
        <v>-0.291089164622715</v>
      </c>
      <c r="AT26">
        <v>11.4767173880328</v>
      </c>
      <c r="AU26">
        <v>19.118250532836498</v>
      </c>
      <c r="AV26">
        <v>-10.535557024586399</v>
      </c>
      <c r="AW26">
        <v>-4.1212204095587204</v>
      </c>
      <c r="AX26">
        <v>24.502018459965399</v>
      </c>
      <c r="AY26">
        <v>6.7479803670341099</v>
      </c>
      <c r="AZ26">
        <v>-15.0036427726857</v>
      </c>
      <c r="BA26">
        <v>9.90210969183339</v>
      </c>
      <c r="BB26">
        <v>-1.28738744479866</v>
      </c>
      <c r="BC26">
        <v>19.079678431319099</v>
      </c>
      <c r="BD26">
        <v>-4.5560344318888903</v>
      </c>
      <c r="BE26">
        <v>-1.6692834611216101</v>
      </c>
      <c r="BF26">
        <v>16.512314718348801</v>
      </c>
      <c r="BG26">
        <v>10.9276088679183</v>
      </c>
      <c r="BH26">
        <v>-4.7651311447001099</v>
      </c>
      <c r="BI26">
        <v>14.504213613287</v>
      </c>
      <c r="BJ26">
        <v>2.1584364735091999</v>
      </c>
      <c r="BK26">
        <v>7.0998225381019902</v>
      </c>
      <c r="BL26">
        <v>4.0387623684357097</v>
      </c>
      <c r="BM26">
        <v>12.7352348150908</v>
      </c>
      <c r="BN26">
        <v>-2.8463957945670701</v>
      </c>
      <c r="BO26">
        <v>-2.11798923130491</v>
      </c>
      <c r="BP26">
        <v>29.5668016989191</v>
      </c>
      <c r="BQ26">
        <v>-14.843412564389499</v>
      </c>
      <c r="BR26">
        <v>24.1499587657154</v>
      </c>
      <c r="BS26">
        <v>4.69177556582608</v>
      </c>
      <c r="BT26">
        <v>6.5765276893663902</v>
      </c>
      <c r="BU26">
        <v>18.926528082791702</v>
      </c>
      <c r="BV26">
        <v>-25.716141541021599</v>
      </c>
      <c r="BW26">
        <v>-1.43233465799777</v>
      </c>
      <c r="BX26">
        <v>-0.47126367958593102</v>
      </c>
      <c r="BY26">
        <v>12.117820554659</v>
      </c>
      <c r="BZ26">
        <v>5.0270016534549002</v>
      </c>
      <c r="CA26">
        <v>-6.1782927441764697</v>
      </c>
      <c r="CB26">
        <v>2.7194789817694698</v>
      </c>
      <c r="CC26">
        <v>-3.7016066780569199</v>
      </c>
      <c r="CD26">
        <v>23.602398350849398</v>
      </c>
      <c r="CE26">
        <v>8.4570553274267404</v>
      </c>
      <c r="CF26">
        <v>7.2850716313063604</v>
      </c>
      <c r="CG26">
        <v>2.5564286331250301</v>
      </c>
      <c r="CH26">
        <v>-17.650339748895899</v>
      </c>
      <c r="CI26">
        <v>34.434933574373098</v>
      </c>
      <c r="CJ26">
        <v>22.415777977866199</v>
      </c>
      <c r="CK26">
        <v>2.1152761253237502</v>
      </c>
      <c r="CL26">
        <v>-12.409427285622201</v>
      </c>
      <c r="CM26">
        <v>0.72395120211000696</v>
      </c>
      <c r="CN26">
        <v>8.9881198940227804</v>
      </c>
      <c r="CO26">
        <v>-6.4253562832494504</v>
      </c>
    </row>
    <row r="27" spans="1:93" x14ac:dyDescent="0.25">
      <c r="A27">
        <v>2011</v>
      </c>
      <c r="B27">
        <v>-19.417506721939407</v>
      </c>
      <c r="D27">
        <f t="shared" si="0"/>
        <v>5.5042074399658834</v>
      </c>
      <c r="E27">
        <v>22.158094720032398</v>
      </c>
      <c r="F27">
        <v>0.53378016197469003</v>
      </c>
      <c r="G27">
        <v>-15.108833914030599</v>
      </c>
      <c r="H27">
        <v>-9.3525346391351896</v>
      </c>
      <c r="I27">
        <v>-3.5100016140384098</v>
      </c>
      <c r="J27">
        <v>5.2555622289175696</v>
      </c>
      <c r="K27">
        <v>13.4327677990113</v>
      </c>
      <c r="L27">
        <v>25.2263150103458</v>
      </c>
      <c r="M27">
        <v>18.540208359351201</v>
      </c>
      <c r="N27">
        <v>0.80519749111601902</v>
      </c>
      <c r="O27">
        <v>6.9592772369201104</v>
      </c>
      <c r="P27">
        <v>6.52356250615198</v>
      </c>
      <c r="Q27">
        <v>15.4533212049936</v>
      </c>
      <c r="R27">
        <v>-7.0894756410535997</v>
      </c>
      <c r="S27">
        <v>14.798285567834601</v>
      </c>
      <c r="T27">
        <v>-5.7861363525572402</v>
      </c>
      <c r="U27">
        <v>-5.2338803873534703</v>
      </c>
      <c r="V27">
        <v>1.9219300399355199</v>
      </c>
      <c r="W27">
        <v>-7.7283079089139504</v>
      </c>
      <c r="X27">
        <v>-4.4388476563883996</v>
      </c>
      <c r="Y27">
        <v>16.672658219523701</v>
      </c>
      <c r="Z27">
        <v>-4.1190440704738203</v>
      </c>
      <c r="AA27">
        <v>0.34631648752274202</v>
      </c>
      <c r="AB27">
        <v>1.9978896116498801</v>
      </c>
      <c r="AC27">
        <v>-9.6203951827470409</v>
      </c>
      <c r="AD27">
        <v>-8.62155680437386</v>
      </c>
      <c r="AE27">
        <v>18.701947240165101</v>
      </c>
      <c r="AF27">
        <v>-10.0641289682703</v>
      </c>
      <c r="AG27">
        <v>16.901611532572801</v>
      </c>
      <c r="AH27">
        <v>12.1758477986253</v>
      </c>
      <c r="AI27">
        <v>0.46767534168174801</v>
      </c>
      <c r="AJ27">
        <v>9.1020484732518696</v>
      </c>
      <c r="AK27">
        <v>10.960041240939599</v>
      </c>
      <c r="AL27">
        <v>3.6272999540424</v>
      </c>
      <c r="AM27">
        <v>7.6879020047082998</v>
      </c>
      <c r="AN27">
        <v>-16.751381375907499</v>
      </c>
      <c r="AO27">
        <v>5.48509921057064</v>
      </c>
      <c r="AP27">
        <v>41.291893226748599</v>
      </c>
      <c r="AQ27">
        <v>8.2769861678443402</v>
      </c>
      <c r="AR27">
        <v>-2.52158868407184</v>
      </c>
      <c r="AS27">
        <v>-2.29723764301901</v>
      </c>
      <c r="AT27">
        <v>13.243029550732199</v>
      </c>
      <c r="AU27">
        <v>-34.028147801143099</v>
      </c>
      <c r="AV27">
        <v>-4.5913397347304503</v>
      </c>
      <c r="AW27">
        <v>16.737905859767199</v>
      </c>
      <c r="AX27">
        <v>17.565929922075298</v>
      </c>
      <c r="AY27">
        <v>23.881099315414101</v>
      </c>
      <c r="AZ27">
        <v>10.131142271312999</v>
      </c>
      <c r="BA27">
        <v>9.5525732678373192</v>
      </c>
      <c r="BB27">
        <v>5.1613683630244296</v>
      </c>
      <c r="BC27">
        <v>-5.8393334496512699</v>
      </c>
      <c r="BD27">
        <v>16.462648176081501</v>
      </c>
      <c r="BE27">
        <v>2.3593764881401298</v>
      </c>
      <c r="BF27">
        <v>2.2164267806566098</v>
      </c>
      <c r="BG27">
        <v>2.6607184259305101</v>
      </c>
      <c r="BH27">
        <v>6.1286719733142601</v>
      </c>
      <c r="BI27">
        <v>-5.0791921934815498</v>
      </c>
      <c r="BJ27">
        <v>-2.2137485798880201</v>
      </c>
      <c r="BK27">
        <v>5.0437853089519296</v>
      </c>
      <c r="BL27">
        <v>30.0407816984672</v>
      </c>
      <c r="BM27">
        <v>20.414833349841501</v>
      </c>
      <c r="BN27">
        <v>2.0660979032626301</v>
      </c>
      <c r="BO27">
        <v>-5.02931080315396</v>
      </c>
      <c r="BP27">
        <v>7.5641998595391904</v>
      </c>
      <c r="BQ27">
        <v>8.6766232184092598</v>
      </c>
      <c r="BR27">
        <v>1.5379542622587199</v>
      </c>
      <c r="BS27">
        <v>46.309750813776397</v>
      </c>
      <c r="BT27">
        <v>0.38083699075675198</v>
      </c>
      <c r="BU27">
        <v>8.8026520252751403</v>
      </c>
      <c r="BV27">
        <v>-10.641997425172001</v>
      </c>
      <c r="BW27">
        <v>34.838655907702403</v>
      </c>
      <c r="BX27">
        <v>6.4976872742009899</v>
      </c>
      <c r="BY27">
        <v>5.0443051905870302</v>
      </c>
      <c r="BZ27">
        <v>2.6017590790424698</v>
      </c>
      <c r="CA27">
        <v>-17.170514015026001</v>
      </c>
      <c r="CB27">
        <v>11.6977583282897</v>
      </c>
      <c r="CC27">
        <v>6.5531797292531504</v>
      </c>
      <c r="CD27">
        <v>10.770976917874201</v>
      </c>
      <c r="CE27">
        <v>-7.5164223815264197</v>
      </c>
      <c r="CF27">
        <v>1.82126723431895</v>
      </c>
      <c r="CG27">
        <v>-5.3751061875927704</v>
      </c>
      <c r="CH27">
        <v>33.228245463099199</v>
      </c>
      <c r="CI27">
        <v>5.50145280645327</v>
      </c>
      <c r="CJ27">
        <v>21.667519559991501</v>
      </c>
      <c r="CK27">
        <v>6.4644044128520104</v>
      </c>
      <c r="CL27">
        <v>14.1254893122951</v>
      </c>
      <c r="CM27">
        <v>0.62438377235367604</v>
      </c>
      <c r="CN27">
        <v>-7.6754939526867298</v>
      </c>
      <c r="CO27">
        <v>3.5994098737795599</v>
      </c>
    </row>
    <row r="28" spans="1:93" x14ac:dyDescent="0.25">
      <c r="A28">
        <v>2012</v>
      </c>
      <c r="B28">
        <v>11.19895291777471</v>
      </c>
      <c r="D28">
        <f t="shared" si="0"/>
        <v>-0.51630444782608753</v>
      </c>
      <c r="E28">
        <v>7.2023921222314602</v>
      </c>
      <c r="F28">
        <v>21.585365900351601</v>
      </c>
      <c r="G28">
        <v>-7.7236180515435402</v>
      </c>
      <c r="H28">
        <v>-37.340193694400902</v>
      </c>
      <c r="I28">
        <v>-5.1867292777866503</v>
      </c>
      <c r="J28">
        <v>-12.7107355818915</v>
      </c>
      <c r="K28">
        <v>9.2828348816583706</v>
      </c>
      <c r="L28">
        <v>-12.9684906464796</v>
      </c>
      <c r="M28">
        <v>-14.400506028703999</v>
      </c>
      <c r="N28">
        <v>-3.8981581140874799</v>
      </c>
      <c r="O28">
        <v>0.81402118031579096</v>
      </c>
      <c r="P28">
        <v>8.3708108243443906</v>
      </c>
      <c r="Q28">
        <v>-23.1814523269238</v>
      </c>
      <c r="R28">
        <v>-19.871204913819</v>
      </c>
      <c r="S28">
        <v>-21.490385741334801</v>
      </c>
      <c r="T28">
        <v>4.1138183797501604</v>
      </c>
      <c r="U28">
        <v>-5.0236348096122798</v>
      </c>
      <c r="V28">
        <v>-3.3773725760747202</v>
      </c>
      <c r="W28">
        <v>-6.4097034654476701</v>
      </c>
      <c r="X28">
        <v>-6.9259536831061901</v>
      </c>
      <c r="Y28">
        <v>14.491406853118599</v>
      </c>
      <c r="Z28">
        <v>-3.6153372915428701</v>
      </c>
      <c r="AA28">
        <v>-1.6422174792814399</v>
      </c>
      <c r="AB28">
        <v>-2.89220333089132</v>
      </c>
      <c r="AC28">
        <v>-2.7108616422891498</v>
      </c>
      <c r="AD28">
        <v>1.2883232510790299</v>
      </c>
      <c r="AE28">
        <v>6.7171294307448797</v>
      </c>
      <c r="AF28">
        <v>6.92752163381817</v>
      </c>
      <c r="AG28">
        <v>-30.3598360119279</v>
      </c>
      <c r="AH28">
        <v>15.9461619488149</v>
      </c>
      <c r="AI28">
        <v>-10.0021388068148</v>
      </c>
      <c r="AJ28">
        <v>-11.690722973566499</v>
      </c>
      <c r="AK28">
        <v>3.2718852979763202</v>
      </c>
      <c r="AL28">
        <v>-10.292770027209301</v>
      </c>
      <c r="AM28">
        <v>1.59855818450678</v>
      </c>
      <c r="AN28">
        <v>17.021093916134301</v>
      </c>
      <c r="AO28">
        <v>-0.49919550145507302</v>
      </c>
      <c r="AP28">
        <v>20.2938380449935</v>
      </c>
      <c r="AQ28">
        <v>11.734230012068499</v>
      </c>
      <c r="AR28">
        <v>6.0597519567198201</v>
      </c>
      <c r="AS28">
        <v>-19.076082776342499</v>
      </c>
      <c r="AT28">
        <v>17.630556341174898</v>
      </c>
      <c r="AU28">
        <v>9.5786463956594208</v>
      </c>
      <c r="AV28">
        <v>-0.48825386676639898</v>
      </c>
      <c r="AW28">
        <v>13.475730365517601</v>
      </c>
      <c r="AX28">
        <v>-10.045497737269599</v>
      </c>
      <c r="AY28">
        <v>-23.026753021504401</v>
      </c>
      <c r="AZ28">
        <v>11.907244323605401</v>
      </c>
      <c r="BA28">
        <v>4.9917828952485204</v>
      </c>
      <c r="BB28">
        <v>7.9931251771827601</v>
      </c>
      <c r="BC28">
        <v>15.552398245419701</v>
      </c>
      <c r="BD28">
        <v>7.9673928984880202</v>
      </c>
      <c r="BE28">
        <v>0.20985080669221601</v>
      </c>
      <c r="BF28">
        <v>-7.7612477272919396</v>
      </c>
      <c r="BG28">
        <v>2.3446940845750701</v>
      </c>
      <c r="BH28">
        <v>-3.6767314507705202</v>
      </c>
      <c r="BI28">
        <v>-8.3200230080840694</v>
      </c>
      <c r="BJ28">
        <v>6.7170443023525799</v>
      </c>
      <c r="BK28">
        <v>-2.6868736270526701</v>
      </c>
      <c r="BL28">
        <v>28.284000988528302</v>
      </c>
      <c r="BM28">
        <v>18.6807770454996</v>
      </c>
      <c r="BN28">
        <v>2.9396517007816101</v>
      </c>
      <c r="BO28">
        <v>13.1670096990419</v>
      </c>
      <c r="BP28">
        <v>2.5368268238307401</v>
      </c>
      <c r="BQ28">
        <v>-17.5586437121679</v>
      </c>
      <c r="BR28">
        <v>15.726068760577499</v>
      </c>
      <c r="BS28">
        <v>-17.538945691711099</v>
      </c>
      <c r="BT28">
        <v>9.30675037497695</v>
      </c>
      <c r="BU28">
        <v>8.7895371288188606</v>
      </c>
      <c r="BV28">
        <v>-13.575123128321</v>
      </c>
      <c r="BW28">
        <v>14.396549673214601</v>
      </c>
      <c r="BX28">
        <v>-7.7503332328830998</v>
      </c>
      <c r="BY28">
        <v>4.4566599289631501</v>
      </c>
      <c r="BZ28">
        <v>-12.770288641543299</v>
      </c>
      <c r="CA28">
        <v>-7.6134721564998804</v>
      </c>
      <c r="CB28">
        <v>-6.6049873845728202</v>
      </c>
      <c r="CC28">
        <v>3.3888506357983599</v>
      </c>
      <c r="CD28">
        <v>12.423714543882999</v>
      </c>
      <c r="CE28">
        <v>-17.142765921384498</v>
      </c>
      <c r="CF28">
        <v>-15.9176517662686</v>
      </c>
      <c r="CG28">
        <v>-18.7770896041377</v>
      </c>
      <c r="CH28">
        <v>1.2912955411978</v>
      </c>
      <c r="CI28">
        <v>-7.8925714472697202</v>
      </c>
      <c r="CJ28">
        <v>20.890259190411001</v>
      </c>
      <c r="CK28">
        <v>0.44523767806681702</v>
      </c>
      <c r="CL28">
        <v>-5.2743451244187796</v>
      </c>
      <c r="CM28">
        <v>11.287535236608999</v>
      </c>
      <c r="CN28">
        <v>5.0358391621904097</v>
      </c>
      <c r="CO28">
        <v>3.6258333789968198</v>
      </c>
    </row>
    <row r="29" spans="1:93" x14ac:dyDescent="0.25">
      <c r="A29" t="s">
        <v>121</v>
      </c>
      <c r="B29">
        <f>CORREL(B2:B28, D2:D28)</f>
        <v>-2.4283780420120089E-2</v>
      </c>
    </row>
    <row r="30" spans="1:93" x14ac:dyDescent="0.25">
      <c r="A30" t="s">
        <v>121</v>
      </c>
      <c r="B30">
        <f>CORREL(B16:B28, D16:D28)</f>
        <v>0.11062060149421953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AC30"/>
  <sheetViews>
    <sheetView workbookViewId="0">
      <selection activeCell="D2" sqref="D2"/>
    </sheetView>
  </sheetViews>
  <sheetFormatPr defaultColWidth="8.85546875" defaultRowHeight="15" x14ac:dyDescent="0.25"/>
  <sheetData>
    <row r="1" spans="1:29" x14ac:dyDescent="0.25">
      <c r="A1" t="s">
        <v>1</v>
      </c>
      <c r="B1" t="s">
        <v>107</v>
      </c>
      <c r="D1" t="s">
        <v>122</v>
      </c>
      <c r="E1" t="s">
        <v>3</v>
      </c>
      <c r="F1" t="s">
        <v>4</v>
      </c>
      <c r="G1" t="s">
        <v>6</v>
      </c>
      <c r="H1" t="s">
        <v>10</v>
      </c>
      <c r="I1" t="s">
        <v>12</v>
      </c>
      <c r="J1" t="s">
        <v>17</v>
      </c>
      <c r="K1" t="s">
        <v>18</v>
      </c>
      <c r="L1" t="s">
        <v>22</v>
      </c>
      <c r="M1" t="s">
        <v>23</v>
      </c>
      <c r="N1" t="s">
        <v>24</v>
      </c>
      <c r="O1" t="s">
        <v>32</v>
      </c>
      <c r="P1" t="s">
        <v>34</v>
      </c>
      <c r="Q1" t="s">
        <v>36</v>
      </c>
      <c r="R1" t="s">
        <v>49</v>
      </c>
      <c r="S1" t="s">
        <v>53</v>
      </c>
      <c r="T1" t="s">
        <v>54</v>
      </c>
      <c r="U1" t="s">
        <v>56</v>
      </c>
      <c r="V1" t="s">
        <v>62</v>
      </c>
      <c r="W1" t="s">
        <v>63</v>
      </c>
      <c r="X1" t="s">
        <v>70</v>
      </c>
      <c r="Y1" t="s">
        <v>72</v>
      </c>
      <c r="Z1" t="s">
        <v>74</v>
      </c>
      <c r="AA1" t="s">
        <v>75</v>
      </c>
      <c r="AB1" t="s">
        <v>83</v>
      </c>
      <c r="AC1" t="s">
        <v>84</v>
      </c>
    </row>
    <row r="2" spans="1:29" x14ac:dyDescent="0.25">
      <c r="A2">
        <v>1986</v>
      </c>
      <c r="B2">
        <v>7.9634632688084652</v>
      </c>
      <c r="D2">
        <f>AVERAGE(E2:AC2)</f>
        <v>-0.26357125435138334</v>
      </c>
      <c r="E2" t="s">
        <v>0</v>
      </c>
      <c r="F2">
        <v>-18.250309759532701</v>
      </c>
      <c r="G2">
        <v>14.0588256263324</v>
      </c>
      <c r="H2">
        <v>1.49927952939877</v>
      </c>
      <c r="I2" t="s">
        <v>0</v>
      </c>
      <c r="J2" t="s">
        <v>0</v>
      </c>
      <c r="K2">
        <v>-18.769068269573498</v>
      </c>
      <c r="L2" t="s">
        <v>0</v>
      </c>
      <c r="M2">
        <v>-28.9065039122675</v>
      </c>
      <c r="N2">
        <v>7.03201818095582</v>
      </c>
      <c r="O2">
        <v>6.6837031375167397</v>
      </c>
      <c r="P2" t="s">
        <v>0</v>
      </c>
      <c r="Q2">
        <v>15.023871792602799</v>
      </c>
      <c r="R2" t="s">
        <v>0</v>
      </c>
      <c r="S2">
        <v>18.779021445178699</v>
      </c>
      <c r="T2" t="s">
        <v>0</v>
      </c>
      <c r="U2" t="s">
        <v>0</v>
      </c>
      <c r="V2" t="s">
        <v>0</v>
      </c>
      <c r="W2" t="s">
        <v>0</v>
      </c>
      <c r="X2" t="s">
        <v>0</v>
      </c>
      <c r="Y2" t="s">
        <v>0</v>
      </c>
      <c r="Z2">
        <v>-5.8696531608141704</v>
      </c>
      <c r="AA2">
        <v>15.136098050393899</v>
      </c>
      <c r="AB2">
        <v>-9.4183862660928206</v>
      </c>
      <c r="AC2">
        <v>-0.42532270066640898</v>
      </c>
    </row>
    <row r="3" spans="1:29" x14ac:dyDescent="0.25">
      <c r="A3">
        <v>1987</v>
      </c>
      <c r="B3">
        <v>10.009178848320831</v>
      </c>
      <c r="D3">
        <f t="shared" ref="D3:D28" si="0">AVERAGE(E3:AC3)</f>
        <v>-8.9709477574256749</v>
      </c>
      <c r="E3">
        <v>50.994039226090401</v>
      </c>
      <c r="F3">
        <v>5.6467431047933196</v>
      </c>
      <c r="G3">
        <v>-5.0556826311495104</v>
      </c>
      <c r="H3">
        <v>-1.88194345390604</v>
      </c>
      <c r="I3" t="s">
        <v>0</v>
      </c>
      <c r="J3" t="s">
        <v>0</v>
      </c>
      <c r="K3">
        <v>-10.0202058323411</v>
      </c>
      <c r="L3" t="s">
        <v>0</v>
      </c>
      <c r="M3">
        <v>-19.028518398116098</v>
      </c>
      <c r="N3">
        <v>-25.661003361307799</v>
      </c>
      <c r="O3">
        <v>-16.094698598567099</v>
      </c>
      <c r="P3" t="s">
        <v>0</v>
      </c>
      <c r="Q3">
        <v>-32.8462963221222</v>
      </c>
      <c r="R3" t="s">
        <v>0</v>
      </c>
      <c r="S3">
        <v>-11.3678152426453</v>
      </c>
      <c r="T3" t="s">
        <v>0</v>
      </c>
      <c r="U3" t="s">
        <v>0</v>
      </c>
      <c r="V3" t="s">
        <v>0</v>
      </c>
      <c r="W3" t="s">
        <v>0</v>
      </c>
      <c r="X3" t="s">
        <v>0</v>
      </c>
      <c r="Y3" t="s">
        <v>0</v>
      </c>
      <c r="Z3">
        <v>-13.447931148595</v>
      </c>
      <c r="AA3">
        <v>-8.0864533242055199</v>
      </c>
      <c r="AB3">
        <v>-14.0139008949544</v>
      </c>
      <c r="AC3">
        <v>-24.729601726933101</v>
      </c>
    </row>
    <row r="4" spans="1:29" x14ac:dyDescent="0.25">
      <c r="A4">
        <v>1988</v>
      </c>
      <c r="B4">
        <v>-2.4733118694051859</v>
      </c>
      <c r="D4">
        <f t="shared" si="0"/>
        <v>15.521321528113349</v>
      </c>
      <c r="E4">
        <v>7.7781089727016601</v>
      </c>
      <c r="F4">
        <v>30.0610556243752</v>
      </c>
      <c r="G4">
        <v>14.784122797651399</v>
      </c>
      <c r="H4">
        <v>7.9419621363672102</v>
      </c>
      <c r="I4" t="s">
        <v>0</v>
      </c>
      <c r="J4" t="s">
        <v>0</v>
      </c>
      <c r="K4">
        <v>5.7418785871471796</v>
      </c>
      <c r="L4" t="s">
        <v>0</v>
      </c>
      <c r="M4">
        <v>2.4181059520590198</v>
      </c>
      <c r="N4">
        <v>6.8353066612143998</v>
      </c>
      <c r="O4">
        <v>23.661277830471899</v>
      </c>
      <c r="P4" t="s">
        <v>0</v>
      </c>
      <c r="Q4">
        <v>35.685081254907701</v>
      </c>
      <c r="R4" t="s">
        <v>0</v>
      </c>
      <c r="S4">
        <v>14.984876942227</v>
      </c>
      <c r="T4" t="s">
        <v>0</v>
      </c>
      <c r="U4" t="s">
        <v>0</v>
      </c>
      <c r="V4" t="s">
        <v>0</v>
      </c>
      <c r="W4" t="s">
        <v>0</v>
      </c>
      <c r="X4" t="s">
        <v>0</v>
      </c>
      <c r="Y4" t="s">
        <v>0</v>
      </c>
      <c r="Z4">
        <v>21.374747982787898</v>
      </c>
      <c r="AA4">
        <v>14.755412840438201</v>
      </c>
      <c r="AB4">
        <v>19.9951022313697</v>
      </c>
      <c r="AC4">
        <v>11.281461579868401</v>
      </c>
    </row>
    <row r="5" spans="1:29" x14ac:dyDescent="0.25">
      <c r="A5">
        <v>1989</v>
      </c>
      <c r="B5">
        <v>-1.5209858994129624</v>
      </c>
      <c r="D5">
        <f t="shared" si="0"/>
        <v>3.4482869536286178</v>
      </c>
      <c r="E5">
        <v>-27.4204640690111</v>
      </c>
      <c r="F5">
        <v>7.8141805215869304</v>
      </c>
      <c r="G5">
        <v>1.9938170545332701</v>
      </c>
      <c r="H5">
        <v>-5.02515207088239</v>
      </c>
      <c r="I5" t="s">
        <v>0</v>
      </c>
      <c r="J5" t="s">
        <v>0</v>
      </c>
      <c r="K5">
        <v>5.3413781518281196</v>
      </c>
      <c r="L5" t="s">
        <v>0</v>
      </c>
      <c r="M5">
        <v>4.0812093233077897</v>
      </c>
      <c r="N5">
        <v>4.0997038958402596</v>
      </c>
      <c r="O5">
        <v>5.7287178793624198</v>
      </c>
      <c r="P5" t="s">
        <v>0</v>
      </c>
      <c r="Q5">
        <v>8.5284063412809807</v>
      </c>
      <c r="R5" t="s">
        <v>0</v>
      </c>
      <c r="S5">
        <v>2.43370579462221</v>
      </c>
      <c r="T5">
        <v>2.4556441957663302</v>
      </c>
      <c r="U5">
        <v>8.3561987593064195</v>
      </c>
      <c r="V5" t="s">
        <v>0</v>
      </c>
      <c r="W5" t="s">
        <v>0</v>
      </c>
      <c r="X5" t="s">
        <v>0</v>
      </c>
      <c r="Y5">
        <v>8.6331681114132799</v>
      </c>
      <c r="Z5">
        <v>7.7378573972951097</v>
      </c>
      <c r="AA5">
        <v>-14.246019393618999</v>
      </c>
      <c r="AB5">
        <v>9.9762650521670704</v>
      </c>
      <c r="AC5">
        <v>28.132261266888801</v>
      </c>
    </row>
    <row r="6" spans="1:29" x14ac:dyDescent="0.25">
      <c r="A6">
        <v>1990</v>
      </c>
      <c r="B6">
        <v>6.711732886897269</v>
      </c>
      <c r="D6">
        <f t="shared" si="0"/>
        <v>-5.2222996886353741</v>
      </c>
      <c r="E6">
        <v>-31.077807635557001</v>
      </c>
      <c r="F6">
        <v>-0.35699092084799799</v>
      </c>
      <c r="G6">
        <v>18.540462544690801</v>
      </c>
      <c r="H6">
        <v>-7.6670791274703296</v>
      </c>
      <c r="I6" t="s">
        <v>0</v>
      </c>
      <c r="J6" t="s">
        <v>0</v>
      </c>
      <c r="K6">
        <v>-3.6820986674645702</v>
      </c>
      <c r="L6" t="s">
        <v>0</v>
      </c>
      <c r="M6">
        <v>-1.5239367984305801</v>
      </c>
      <c r="N6">
        <v>-6.2109873466826304</v>
      </c>
      <c r="O6">
        <v>1.3978486017359799</v>
      </c>
      <c r="P6" t="s">
        <v>0</v>
      </c>
      <c r="Q6">
        <v>-7.7920900518247302</v>
      </c>
      <c r="R6" t="s">
        <v>0</v>
      </c>
      <c r="S6">
        <v>-17.2616241285521</v>
      </c>
      <c r="T6">
        <v>-6.0983060531630597</v>
      </c>
      <c r="U6">
        <v>0.85860003102202898</v>
      </c>
      <c r="V6" t="s">
        <v>0</v>
      </c>
      <c r="W6" t="s">
        <v>0</v>
      </c>
      <c r="X6" t="s">
        <v>0</v>
      </c>
      <c r="Y6">
        <v>-16.096213167506999</v>
      </c>
      <c r="Z6">
        <v>7.5337010111417904</v>
      </c>
      <c r="AA6">
        <v>-4.1213096479429403</v>
      </c>
      <c r="AB6">
        <v>-6.3802148353548702</v>
      </c>
      <c r="AC6">
        <v>-8.84104851459416</v>
      </c>
    </row>
    <row r="7" spans="1:29" x14ac:dyDescent="0.25">
      <c r="A7">
        <v>1991</v>
      </c>
      <c r="B7">
        <v>1.4142355167824383</v>
      </c>
      <c r="D7">
        <f t="shared" si="0"/>
        <v>-3.9971483222941635</v>
      </c>
      <c r="E7">
        <v>-15.284275856715899</v>
      </c>
      <c r="F7">
        <v>2.3834498002640698</v>
      </c>
      <c r="G7">
        <v>6.1216438166660101</v>
      </c>
      <c r="H7">
        <v>6.3672537256395101</v>
      </c>
      <c r="I7" t="s">
        <v>0</v>
      </c>
      <c r="J7" t="s">
        <v>0</v>
      </c>
      <c r="K7">
        <v>10.051310052381201</v>
      </c>
      <c r="L7">
        <v>-23.931691391984</v>
      </c>
      <c r="M7">
        <v>0.60752338400384098</v>
      </c>
      <c r="N7">
        <v>1.8922390873613599</v>
      </c>
      <c r="O7">
        <v>3.1895872968077699</v>
      </c>
      <c r="P7">
        <v>-2.4813763063321E-2</v>
      </c>
      <c r="Q7">
        <v>-39.175467931647901</v>
      </c>
      <c r="R7" t="s">
        <v>0</v>
      </c>
      <c r="S7">
        <v>0.68238818331254003</v>
      </c>
      <c r="T7">
        <v>-22.156087723807701</v>
      </c>
      <c r="U7">
        <v>4.54208163592092</v>
      </c>
      <c r="V7" t="s">
        <v>0</v>
      </c>
      <c r="W7" t="s">
        <v>0</v>
      </c>
      <c r="X7" t="s">
        <v>0</v>
      </c>
      <c r="Y7">
        <v>1.7348376644000501</v>
      </c>
      <c r="Z7">
        <v>9.7103209172599598</v>
      </c>
      <c r="AA7">
        <v>-28.1160702385557</v>
      </c>
      <c r="AB7">
        <v>-3.4919472321463698</v>
      </c>
      <c r="AC7">
        <v>8.9519004503145503</v>
      </c>
    </row>
    <row r="8" spans="1:29" x14ac:dyDescent="0.25">
      <c r="A8">
        <v>1992</v>
      </c>
      <c r="B8">
        <v>-6.0842694697489224</v>
      </c>
      <c r="D8">
        <f t="shared" si="0"/>
        <v>7.5901934185395588</v>
      </c>
      <c r="E8">
        <v>-6.2297004034174996</v>
      </c>
      <c r="F8">
        <v>2.8572434597942098</v>
      </c>
      <c r="G8">
        <v>8.45380047046139</v>
      </c>
      <c r="H8">
        <v>7.9493007328642999</v>
      </c>
      <c r="I8" t="s">
        <v>0</v>
      </c>
      <c r="J8" t="s">
        <v>0</v>
      </c>
      <c r="K8">
        <v>14.132554942801701</v>
      </c>
      <c r="L8">
        <v>9.79054827906109</v>
      </c>
      <c r="M8">
        <v>26.078829878605202</v>
      </c>
      <c r="N8">
        <v>4.28210186203692</v>
      </c>
      <c r="O8">
        <v>-5.4712868336516101</v>
      </c>
      <c r="P8">
        <v>12.305390135054999</v>
      </c>
      <c r="Q8">
        <v>26.585258838719099</v>
      </c>
      <c r="R8" t="s">
        <v>0</v>
      </c>
      <c r="S8">
        <v>2.0939108304204801</v>
      </c>
      <c r="T8">
        <v>0.28179585997695999</v>
      </c>
      <c r="U8">
        <v>-8.9913886501404594</v>
      </c>
      <c r="V8" t="s">
        <v>0</v>
      </c>
      <c r="W8" t="s">
        <v>0</v>
      </c>
      <c r="X8" t="s">
        <v>0</v>
      </c>
      <c r="Y8">
        <v>17.085974170248999</v>
      </c>
      <c r="Z8">
        <v>-9.4193069032275396</v>
      </c>
      <c r="AA8">
        <v>-2.1243918937305599</v>
      </c>
      <c r="AB8">
        <v>34.921475570695797</v>
      </c>
      <c r="AC8">
        <v>9.6315646056781095</v>
      </c>
    </row>
    <row r="9" spans="1:29" x14ac:dyDescent="0.25">
      <c r="A9">
        <v>1993</v>
      </c>
      <c r="B9">
        <v>2.6051305440961898</v>
      </c>
      <c r="D9">
        <f t="shared" si="0"/>
        <v>-5.6701384560060202</v>
      </c>
      <c r="E9">
        <v>6.0699744210128896</v>
      </c>
      <c r="F9">
        <v>-3.5808260613123402</v>
      </c>
      <c r="G9">
        <v>-5.70508551902289</v>
      </c>
      <c r="H9">
        <v>5.2421621570554997</v>
      </c>
      <c r="I9" t="s">
        <v>0</v>
      </c>
      <c r="J9" t="s">
        <v>0</v>
      </c>
      <c r="K9">
        <v>-5.6662469789214001</v>
      </c>
      <c r="L9">
        <v>-0.62682285346873101</v>
      </c>
      <c r="M9">
        <v>-5.0732087230773901</v>
      </c>
      <c r="N9">
        <v>-4.07394010287695</v>
      </c>
      <c r="O9">
        <v>-20.594643238054701</v>
      </c>
      <c r="P9">
        <v>-24.928052514159901</v>
      </c>
      <c r="Q9">
        <v>2.4089173226287901</v>
      </c>
      <c r="R9" t="s">
        <v>0</v>
      </c>
      <c r="S9">
        <v>-11.8213457458485</v>
      </c>
      <c r="T9">
        <v>41.128256909190497</v>
      </c>
      <c r="U9">
        <v>-10.8353199330796</v>
      </c>
      <c r="V9" t="s">
        <v>0</v>
      </c>
      <c r="W9">
        <v>-3.9974318178511901</v>
      </c>
      <c r="X9" t="s">
        <v>0</v>
      </c>
      <c r="Y9">
        <v>-19.690195410946899</v>
      </c>
      <c r="Z9">
        <v>-34.403574346429302</v>
      </c>
      <c r="AA9">
        <v>-7.9827975699706597</v>
      </c>
      <c r="AB9">
        <v>-15.8732349106327</v>
      </c>
      <c r="AC9">
        <v>6.6006457956450699</v>
      </c>
    </row>
    <row r="10" spans="1:29" x14ac:dyDescent="0.25">
      <c r="A10">
        <v>1994</v>
      </c>
      <c r="B10">
        <v>-0.91549694770671453</v>
      </c>
      <c r="D10">
        <f t="shared" si="0"/>
        <v>-6.2825420096407223</v>
      </c>
      <c r="E10">
        <v>11.2938987698923</v>
      </c>
      <c r="F10">
        <v>-10.835418516137301</v>
      </c>
      <c r="G10">
        <v>-14.0720437737422</v>
      </c>
      <c r="H10">
        <v>5.4798513654713803</v>
      </c>
      <c r="I10" t="s">
        <v>0</v>
      </c>
      <c r="J10" t="s">
        <v>0</v>
      </c>
      <c r="K10">
        <v>-31.5619287760038</v>
      </c>
      <c r="L10">
        <v>12.1552422033621</v>
      </c>
      <c r="M10">
        <v>2.1367275069092999</v>
      </c>
      <c r="N10">
        <v>-11.588293574985199</v>
      </c>
      <c r="O10">
        <v>13.1967015400439</v>
      </c>
      <c r="P10">
        <v>-31.485293766020298</v>
      </c>
      <c r="Q10">
        <v>-7.4368301921634599</v>
      </c>
      <c r="R10" t="s">
        <v>0</v>
      </c>
      <c r="S10">
        <v>-9.8678999808873904</v>
      </c>
      <c r="T10">
        <v>1.0906684100142301</v>
      </c>
      <c r="U10">
        <v>-13.9779669228559</v>
      </c>
      <c r="V10" t="s">
        <v>0</v>
      </c>
      <c r="W10">
        <v>-14.5416730464044</v>
      </c>
      <c r="X10" t="s">
        <v>0</v>
      </c>
      <c r="Y10">
        <v>-18.393865154157002</v>
      </c>
      <c r="Z10">
        <v>15.9322077452232</v>
      </c>
      <c r="AA10">
        <v>-22.364953722329901</v>
      </c>
      <c r="AB10">
        <v>8.1046578112891403</v>
      </c>
      <c r="AC10">
        <v>-8.91462811933315</v>
      </c>
    </row>
    <row r="11" spans="1:29" x14ac:dyDescent="0.25">
      <c r="A11">
        <v>1995</v>
      </c>
      <c r="B11">
        <v>11.168461379347866</v>
      </c>
      <c r="D11">
        <f t="shared" si="0"/>
        <v>-2.2902343910735601</v>
      </c>
      <c r="E11">
        <v>-11.6761205941544</v>
      </c>
      <c r="F11">
        <v>-4.2468769740580301</v>
      </c>
      <c r="G11">
        <v>12.2571817950355</v>
      </c>
      <c r="H11">
        <v>25.932915617144999</v>
      </c>
      <c r="I11" t="s">
        <v>0</v>
      </c>
      <c r="J11" t="s">
        <v>0</v>
      </c>
      <c r="K11">
        <v>4.1927566347384397</v>
      </c>
      <c r="L11">
        <v>8.4252143009359095</v>
      </c>
      <c r="M11">
        <v>0.80531030482116295</v>
      </c>
      <c r="N11">
        <v>-9.1014178118021505</v>
      </c>
      <c r="O11">
        <v>-18.1743066733681</v>
      </c>
      <c r="P11">
        <v>4.8048917916786698</v>
      </c>
      <c r="Q11">
        <v>-7.9459194984306301</v>
      </c>
      <c r="R11" t="s">
        <v>0</v>
      </c>
      <c r="S11">
        <v>-1.54738299156902</v>
      </c>
      <c r="T11">
        <v>13.729845930562201</v>
      </c>
      <c r="U11">
        <v>-2.3746004199566899</v>
      </c>
      <c r="V11" t="s">
        <v>0</v>
      </c>
      <c r="W11">
        <v>-0.71463415136831498</v>
      </c>
      <c r="X11" t="s">
        <v>0</v>
      </c>
      <c r="Y11">
        <v>-36.5544957472287</v>
      </c>
      <c r="Z11">
        <v>7.6320308887919204</v>
      </c>
      <c r="AA11">
        <v>-6.0371823385319203</v>
      </c>
      <c r="AB11">
        <v>-28.3891633228132</v>
      </c>
      <c r="AC11">
        <v>3.1772654381011498</v>
      </c>
    </row>
    <row r="12" spans="1:29" x14ac:dyDescent="0.25">
      <c r="A12">
        <v>1996</v>
      </c>
      <c r="B12">
        <v>0.64530577025600488</v>
      </c>
      <c r="D12">
        <f t="shared" si="0"/>
        <v>4.3993005897833575</v>
      </c>
      <c r="E12">
        <v>16.7633738040461</v>
      </c>
      <c r="F12">
        <v>14.4067715433525</v>
      </c>
      <c r="G12">
        <v>6.5262287543702202</v>
      </c>
      <c r="H12">
        <v>10.199134511587401</v>
      </c>
      <c r="I12" t="s">
        <v>0</v>
      </c>
      <c r="J12" t="s">
        <v>0</v>
      </c>
      <c r="K12">
        <v>-4.9851880820838801E-2</v>
      </c>
      <c r="L12">
        <v>2.5435008096232101</v>
      </c>
      <c r="M12">
        <v>2.6546329482910198</v>
      </c>
      <c r="N12">
        <v>8.3885015793461299</v>
      </c>
      <c r="O12">
        <v>8.6757536583436696</v>
      </c>
      <c r="P12">
        <v>17.573372128308701</v>
      </c>
      <c r="Q12">
        <v>-30.616493939886301</v>
      </c>
      <c r="R12" t="s">
        <v>0</v>
      </c>
      <c r="S12">
        <v>-3.00411177803106</v>
      </c>
      <c r="T12">
        <v>-5.0052615307081503</v>
      </c>
      <c r="U12">
        <v>25.976101050731401</v>
      </c>
      <c r="V12" t="s">
        <v>0</v>
      </c>
      <c r="W12">
        <v>11.392032988124299</v>
      </c>
      <c r="X12" t="s">
        <v>0</v>
      </c>
      <c r="Y12">
        <v>-17.786781490537699</v>
      </c>
      <c r="Z12">
        <v>-5.3751532509984701</v>
      </c>
      <c r="AA12">
        <v>-14.5135748247358</v>
      </c>
      <c r="AB12">
        <v>10.4102198154724</v>
      </c>
      <c r="AC12">
        <v>28.827616899788399</v>
      </c>
    </row>
    <row r="13" spans="1:29" x14ac:dyDescent="0.25">
      <c r="A13">
        <v>1997</v>
      </c>
      <c r="B13">
        <v>-9.6757787254914813</v>
      </c>
      <c r="D13">
        <f t="shared" si="0"/>
        <v>-9.101199972687656</v>
      </c>
      <c r="E13">
        <v>-10.436277912390899</v>
      </c>
      <c r="F13">
        <v>-6.0169952350835301</v>
      </c>
      <c r="G13">
        <v>2.3947809938291602</v>
      </c>
      <c r="H13">
        <v>5.72691968008162</v>
      </c>
      <c r="I13" t="s">
        <v>0</v>
      </c>
      <c r="J13" t="s">
        <v>0</v>
      </c>
      <c r="K13">
        <v>-4.5076102527603297</v>
      </c>
      <c r="L13">
        <v>-28.292376913537399</v>
      </c>
      <c r="M13">
        <v>-4.0714766002500697</v>
      </c>
      <c r="N13">
        <v>-4.5789556227162898</v>
      </c>
      <c r="O13">
        <v>-30.532425681606298</v>
      </c>
      <c r="P13">
        <v>-20.062644335418</v>
      </c>
      <c r="Q13">
        <v>-3.8048785606696098</v>
      </c>
      <c r="R13" t="s">
        <v>0</v>
      </c>
      <c r="S13">
        <v>-10.161991025512901</v>
      </c>
      <c r="T13">
        <v>0.80426859126984196</v>
      </c>
      <c r="U13">
        <v>12.2009144638628</v>
      </c>
      <c r="V13" t="s">
        <v>0</v>
      </c>
      <c r="W13">
        <v>-19.797407499501599</v>
      </c>
      <c r="X13" t="s">
        <v>0</v>
      </c>
      <c r="Y13">
        <v>-8.3799732299555103</v>
      </c>
      <c r="Z13">
        <v>-4.04354792778435</v>
      </c>
      <c r="AA13">
        <v>-21.046771462448401</v>
      </c>
      <c r="AB13">
        <v>-8.2415877599140792</v>
      </c>
      <c r="AC13">
        <v>-19.1759631632473</v>
      </c>
    </row>
    <row r="14" spans="1:29" x14ac:dyDescent="0.25">
      <c r="A14">
        <v>1998</v>
      </c>
      <c r="B14">
        <v>6.0693762330103294</v>
      </c>
      <c r="D14">
        <f t="shared" si="0"/>
        <v>-3.0679043767545475</v>
      </c>
      <c r="E14">
        <v>-0.98503330983188397</v>
      </c>
      <c r="F14">
        <v>-4.34058138654704</v>
      </c>
      <c r="G14">
        <v>-0.77364323142839497</v>
      </c>
      <c r="H14">
        <v>3.6583352417449699</v>
      </c>
      <c r="I14" t="s">
        <v>0</v>
      </c>
      <c r="J14" t="s">
        <v>0</v>
      </c>
      <c r="K14">
        <v>12.5595676998587</v>
      </c>
      <c r="L14">
        <v>-2.3829913914061498</v>
      </c>
      <c r="M14">
        <v>-2.03453469242729</v>
      </c>
      <c r="N14">
        <v>-5.1412205566103797</v>
      </c>
      <c r="O14">
        <v>-2.7886185427984702</v>
      </c>
      <c r="P14">
        <v>-1.24283818864551</v>
      </c>
      <c r="Q14">
        <v>15.687218081360401</v>
      </c>
      <c r="R14" t="s">
        <v>0</v>
      </c>
      <c r="S14">
        <v>2.7454269863620802</v>
      </c>
      <c r="T14">
        <v>3.7441415155928999</v>
      </c>
      <c r="U14">
        <v>2.6662226720972502</v>
      </c>
      <c r="V14" t="s">
        <v>0</v>
      </c>
      <c r="W14">
        <v>-0.17243510228664199</v>
      </c>
      <c r="X14" t="s">
        <v>0</v>
      </c>
      <c r="Y14">
        <v>-1.2856432690786099</v>
      </c>
      <c r="Z14">
        <v>-17.315886011208601</v>
      </c>
      <c r="AA14">
        <v>-9.6767130846622802</v>
      </c>
      <c r="AB14">
        <v>-30.1505392249313</v>
      </c>
      <c r="AC14">
        <v>-24.128321740244701</v>
      </c>
    </row>
    <row r="15" spans="1:29" x14ac:dyDescent="0.25">
      <c r="A15">
        <v>1999</v>
      </c>
      <c r="B15">
        <v>-12.754709667415092</v>
      </c>
      <c r="D15">
        <f t="shared" si="0"/>
        <v>-11.344335201044784</v>
      </c>
      <c r="E15">
        <v>4.1402413663233597</v>
      </c>
      <c r="F15">
        <v>-20.269270849229098</v>
      </c>
      <c r="G15">
        <v>-5.9347748081207197</v>
      </c>
      <c r="H15">
        <v>7.5253251769067404</v>
      </c>
      <c r="I15" t="s">
        <v>0</v>
      </c>
      <c r="J15" t="s">
        <v>0</v>
      </c>
      <c r="K15">
        <v>-8.4618591622763297</v>
      </c>
      <c r="L15">
        <v>-6.3099279785244002</v>
      </c>
      <c r="M15">
        <v>-16.481593341106301</v>
      </c>
      <c r="N15">
        <v>-9.6686891892935503</v>
      </c>
      <c r="O15">
        <v>-20.140412475239</v>
      </c>
      <c r="P15">
        <v>-9.5906744974104505</v>
      </c>
      <c r="Q15">
        <v>-7.0742161632683098</v>
      </c>
      <c r="R15" t="s">
        <v>0</v>
      </c>
      <c r="S15">
        <v>-11.2317782145611</v>
      </c>
      <c r="T15">
        <v>15.62770194934</v>
      </c>
      <c r="U15">
        <v>-24.257806212271898</v>
      </c>
      <c r="V15" t="s">
        <v>0</v>
      </c>
      <c r="W15">
        <v>-41.126790234807402</v>
      </c>
      <c r="X15" t="s">
        <v>0</v>
      </c>
      <c r="Y15">
        <v>-15.591412699246</v>
      </c>
      <c r="Z15">
        <v>-17.106524523831698</v>
      </c>
      <c r="AA15">
        <v>-16.102523710790901</v>
      </c>
      <c r="AB15">
        <v>-36.560630356495203</v>
      </c>
      <c r="AC15">
        <v>11.728911903006599</v>
      </c>
    </row>
    <row r="16" spans="1:29" x14ac:dyDescent="0.25">
      <c r="A16">
        <v>2000</v>
      </c>
      <c r="B16">
        <v>-5.7114137554625453</v>
      </c>
      <c r="D16">
        <f t="shared" si="0"/>
        <v>-5.8246506635750288</v>
      </c>
      <c r="E16">
        <v>-18.217660641901102</v>
      </c>
      <c r="F16">
        <v>-12.013226444834199</v>
      </c>
      <c r="G16">
        <v>-7.99522963066239</v>
      </c>
      <c r="H16">
        <v>0.25945099928635901</v>
      </c>
      <c r="I16" t="s">
        <v>0</v>
      </c>
      <c r="J16">
        <v>-5.5213307764820501</v>
      </c>
      <c r="K16">
        <v>-6.9734691162267399</v>
      </c>
      <c r="L16">
        <v>-6.40920226594542</v>
      </c>
      <c r="M16">
        <v>-4.4958546107955497</v>
      </c>
      <c r="N16">
        <v>-11.8178460302523</v>
      </c>
      <c r="O16">
        <v>-3.65230982111694</v>
      </c>
      <c r="P16">
        <v>-4.0834150041217798</v>
      </c>
      <c r="Q16">
        <v>-11.635118055908301</v>
      </c>
      <c r="R16" t="s">
        <v>0</v>
      </c>
      <c r="S16">
        <v>-3.7639800613247001</v>
      </c>
      <c r="T16">
        <v>-16.819400662616498</v>
      </c>
      <c r="U16">
        <v>-6.3134243657416302</v>
      </c>
      <c r="V16" t="s">
        <v>0</v>
      </c>
      <c r="W16">
        <v>-6.7866921110874801</v>
      </c>
      <c r="X16">
        <v>46.640444096471697</v>
      </c>
      <c r="Y16">
        <v>-10.3642316357199</v>
      </c>
      <c r="Z16">
        <v>-21.353392803732302</v>
      </c>
      <c r="AA16">
        <v>-11.884529214102001</v>
      </c>
      <c r="AB16">
        <v>-15.216231625329501</v>
      </c>
      <c r="AC16">
        <v>10.2743351834921</v>
      </c>
    </row>
    <row r="17" spans="1:29" x14ac:dyDescent="0.25">
      <c r="A17">
        <v>2001</v>
      </c>
      <c r="B17">
        <v>-4.99389825423268</v>
      </c>
      <c r="D17">
        <f t="shared" si="0"/>
        <v>-3.7687318416328734</v>
      </c>
      <c r="E17">
        <v>4.8404081252066398</v>
      </c>
      <c r="F17">
        <v>-3.6776421761215801</v>
      </c>
      <c r="G17">
        <v>-2.96789998780761</v>
      </c>
      <c r="H17">
        <v>0.91573036562743104</v>
      </c>
      <c r="I17" t="s">
        <v>0</v>
      </c>
      <c r="J17">
        <v>-10.3537857358191</v>
      </c>
      <c r="K17">
        <v>-4.5872036744748197</v>
      </c>
      <c r="L17">
        <v>-3.0870726347026198</v>
      </c>
      <c r="M17">
        <v>-4.1602930059852197</v>
      </c>
      <c r="N17">
        <v>-5.6348293415149202</v>
      </c>
      <c r="O17">
        <v>-5.4079693630401202</v>
      </c>
      <c r="P17">
        <v>-4.4989702803748797</v>
      </c>
      <c r="Q17">
        <v>-3.76229016501699</v>
      </c>
      <c r="R17" t="s">
        <v>0</v>
      </c>
      <c r="S17">
        <v>-0.71824282637896897</v>
      </c>
      <c r="T17">
        <v>-24.233637004245701</v>
      </c>
      <c r="U17">
        <v>-4.7281777850547302</v>
      </c>
      <c r="V17">
        <v>9.9436489397813599</v>
      </c>
      <c r="W17">
        <v>-3.2241418675586</v>
      </c>
      <c r="X17">
        <v>-5.90900232834331</v>
      </c>
      <c r="Y17">
        <v>-3.00881364832094</v>
      </c>
      <c r="Z17">
        <v>-9.2537214455160406</v>
      </c>
      <c r="AA17">
        <v>-18.334618369666401</v>
      </c>
      <c r="AB17">
        <v>3.9178406962092098</v>
      </c>
      <c r="AC17">
        <v>11.249851155561799</v>
      </c>
    </row>
    <row r="18" spans="1:29" x14ac:dyDescent="0.25">
      <c r="A18">
        <v>2002</v>
      </c>
      <c r="B18">
        <v>16.191321399378324</v>
      </c>
      <c r="D18">
        <f t="shared" si="0"/>
        <v>5.5495942208569184</v>
      </c>
      <c r="E18">
        <v>22.707645568733799</v>
      </c>
      <c r="F18">
        <v>10.6684201237978</v>
      </c>
      <c r="G18">
        <v>1.9808647725548101</v>
      </c>
      <c r="H18">
        <v>-2.08946926109039</v>
      </c>
      <c r="I18" t="s">
        <v>0</v>
      </c>
      <c r="J18">
        <v>12.8331683966148</v>
      </c>
      <c r="K18">
        <v>9.8588691826594896</v>
      </c>
      <c r="L18">
        <v>2.2454286566700401</v>
      </c>
      <c r="M18">
        <v>2.1887959191991402</v>
      </c>
      <c r="N18">
        <v>3.8188415975884902</v>
      </c>
      <c r="O18">
        <v>1.6046213339056401</v>
      </c>
      <c r="P18">
        <v>2.4422171610352001</v>
      </c>
      <c r="Q18">
        <v>17.474357576717701</v>
      </c>
      <c r="R18" t="s">
        <v>0</v>
      </c>
      <c r="S18">
        <v>3.0957933068839498</v>
      </c>
      <c r="T18">
        <v>18.771582432942001</v>
      </c>
      <c r="U18">
        <v>4.7660724608416096</v>
      </c>
      <c r="V18">
        <v>6.7445836371212504</v>
      </c>
      <c r="W18">
        <v>4.3888354470501403</v>
      </c>
      <c r="X18">
        <v>4.1801241630024001E-2</v>
      </c>
      <c r="Y18">
        <v>2.5204612821122101</v>
      </c>
      <c r="Z18">
        <v>-7.0785670639520397</v>
      </c>
      <c r="AA18">
        <v>16.671127639753699</v>
      </c>
      <c r="AB18">
        <v>-13.337026399948</v>
      </c>
      <c r="AC18">
        <v>5.3222420668877604</v>
      </c>
    </row>
    <row r="19" spans="1:29" x14ac:dyDescent="0.25">
      <c r="A19">
        <v>2003</v>
      </c>
      <c r="B19">
        <v>15.584186838949666</v>
      </c>
      <c r="D19">
        <f t="shared" si="0"/>
        <v>5.3285820433907238</v>
      </c>
      <c r="E19">
        <v>-6.4343300823934104</v>
      </c>
      <c r="F19">
        <v>5.0806556674641001</v>
      </c>
      <c r="G19">
        <v>3.6532382731959498</v>
      </c>
      <c r="H19">
        <v>26.532017124980602</v>
      </c>
      <c r="I19" t="s">
        <v>0</v>
      </c>
      <c r="J19">
        <v>19.567406900941801</v>
      </c>
      <c r="K19">
        <v>-0.265652733977504</v>
      </c>
      <c r="L19">
        <v>3.5491341627170101</v>
      </c>
      <c r="M19">
        <v>2.5445842266732801</v>
      </c>
      <c r="N19">
        <v>2.48087068227747</v>
      </c>
      <c r="O19">
        <v>3.14535965899496</v>
      </c>
      <c r="P19">
        <v>1.76195283554758</v>
      </c>
      <c r="Q19">
        <v>14.3080188630283</v>
      </c>
      <c r="R19" t="s">
        <v>0</v>
      </c>
      <c r="S19">
        <v>2.58035343567408</v>
      </c>
      <c r="T19">
        <v>6.5719311516543</v>
      </c>
      <c r="U19">
        <v>16.4221785364306</v>
      </c>
      <c r="V19">
        <v>6.0961149054590296</v>
      </c>
      <c r="W19">
        <v>3.03268590030775</v>
      </c>
      <c r="X19">
        <v>-19.569427123527301</v>
      </c>
      <c r="Y19">
        <v>3.1738057225395702</v>
      </c>
      <c r="Z19">
        <v>14.0460363509464</v>
      </c>
      <c r="AA19">
        <v>17.675775083879699</v>
      </c>
      <c r="AB19">
        <v>-4.3923203651385503</v>
      </c>
      <c r="AC19">
        <v>0.996997820310908</v>
      </c>
    </row>
    <row r="20" spans="1:29" x14ac:dyDescent="0.25">
      <c r="A20">
        <v>2004</v>
      </c>
      <c r="B20">
        <v>9.8431248080394145</v>
      </c>
      <c r="D20">
        <f t="shared" si="0"/>
        <v>0.96780686795392867</v>
      </c>
      <c r="E20">
        <v>2.4634400945280701</v>
      </c>
      <c r="F20">
        <v>0.90937551388270799</v>
      </c>
      <c r="G20">
        <v>1.1854754843138799</v>
      </c>
      <c r="H20">
        <v>-1.4989002843320101</v>
      </c>
      <c r="I20" t="s">
        <v>0</v>
      </c>
      <c r="J20">
        <v>3.8989882302924599</v>
      </c>
      <c r="K20">
        <v>1.3234086539218199</v>
      </c>
      <c r="L20">
        <v>0.825377246745575</v>
      </c>
      <c r="M20">
        <v>1.04683795260836</v>
      </c>
      <c r="N20">
        <v>-8.4288278766408098E-2</v>
      </c>
      <c r="O20">
        <v>1.0182938408027</v>
      </c>
      <c r="P20">
        <v>0.88543624373251395</v>
      </c>
      <c r="Q20">
        <v>5.4986100939584999</v>
      </c>
      <c r="R20" t="s">
        <v>0</v>
      </c>
      <c r="S20">
        <v>1.3019371124920101</v>
      </c>
      <c r="T20">
        <v>12.430426505207601</v>
      </c>
      <c r="U20">
        <v>7.4128099682955204</v>
      </c>
      <c r="V20">
        <v>5.7646095259111796</v>
      </c>
      <c r="W20">
        <v>1.1468901988642799</v>
      </c>
      <c r="X20">
        <v>2.9678700375831499</v>
      </c>
      <c r="Y20">
        <v>1.1884870978197699</v>
      </c>
      <c r="Z20">
        <v>6.3812281265391899</v>
      </c>
      <c r="AA20">
        <v>-6.0871369322469899</v>
      </c>
      <c r="AB20">
        <v>-4.3528495801072999</v>
      </c>
      <c r="AC20">
        <v>-23.366768889106201</v>
      </c>
    </row>
    <row r="21" spans="1:29" x14ac:dyDescent="0.25">
      <c r="A21">
        <v>2005</v>
      </c>
      <c r="B21">
        <v>-10.268681298862735</v>
      </c>
      <c r="D21">
        <f t="shared" si="0"/>
        <v>3.5647350193143947</v>
      </c>
      <c r="E21">
        <v>6.5915922852178097</v>
      </c>
      <c r="F21">
        <v>2.6933012301793702</v>
      </c>
      <c r="G21">
        <v>3.95094017692398</v>
      </c>
      <c r="H21">
        <v>6.7367498224954696</v>
      </c>
      <c r="I21" t="s">
        <v>0</v>
      </c>
      <c r="J21">
        <v>0.92800003738427295</v>
      </c>
      <c r="K21">
        <v>4.8260241354102096</v>
      </c>
      <c r="L21">
        <v>2.8408153812163999</v>
      </c>
      <c r="M21">
        <v>3.4725157960669302</v>
      </c>
      <c r="N21">
        <v>2.46487669662163</v>
      </c>
      <c r="O21">
        <v>7.3811468907830298</v>
      </c>
      <c r="P21">
        <v>3.2253053078876901</v>
      </c>
      <c r="Q21">
        <v>-5.27943570113269</v>
      </c>
      <c r="R21" t="s">
        <v>0</v>
      </c>
      <c r="S21">
        <v>2.33577119582917</v>
      </c>
      <c r="T21">
        <v>6.8170702797539198</v>
      </c>
      <c r="U21">
        <v>-0.183795532336504</v>
      </c>
      <c r="V21">
        <v>17.2746612104992</v>
      </c>
      <c r="W21">
        <v>2.90682242231824</v>
      </c>
      <c r="X21">
        <v>9.3851941118168405</v>
      </c>
      <c r="Y21">
        <v>2.8413060053372998</v>
      </c>
      <c r="Z21">
        <v>7.3025121442668803</v>
      </c>
      <c r="AA21">
        <v>-5.4729555412729001</v>
      </c>
      <c r="AB21">
        <v>-8.6997592651544302</v>
      </c>
      <c r="AC21">
        <v>7.6502463541192398</v>
      </c>
    </row>
    <row r="22" spans="1:29" x14ac:dyDescent="0.25">
      <c r="A22">
        <v>2006</v>
      </c>
      <c r="B22">
        <v>3.3587887699207295</v>
      </c>
      <c r="D22">
        <f t="shared" si="0"/>
        <v>-2.2528710439152762</v>
      </c>
      <c r="E22">
        <v>-24.108001099849901</v>
      </c>
      <c r="F22">
        <v>-0.667609315497529</v>
      </c>
      <c r="G22">
        <v>-0.48219055159907498</v>
      </c>
      <c r="H22">
        <v>22.299019888741899</v>
      </c>
      <c r="I22" t="s">
        <v>0</v>
      </c>
      <c r="J22">
        <v>8.6064556343918905</v>
      </c>
      <c r="K22">
        <v>-8.0903955833042396</v>
      </c>
      <c r="L22">
        <v>-0.57579948905709</v>
      </c>
      <c r="M22">
        <v>0.24210676421084501</v>
      </c>
      <c r="N22">
        <v>0.53825826272097299</v>
      </c>
      <c r="O22">
        <v>0.65510231231365901</v>
      </c>
      <c r="P22">
        <v>-0.38023075754375701</v>
      </c>
      <c r="Q22">
        <v>2.7027499995230801</v>
      </c>
      <c r="R22" t="s">
        <v>0</v>
      </c>
      <c r="S22">
        <v>-0.45554781627416202</v>
      </c>
      <c r="T22">
        <v>-11.032058535488501</v>
      </c>
      <c r="U22">
        <v>-2.0632948895938101</v>
      </c>
      <c r="V22">
        <v>17.768871615474801</v>
      </c>
      <c r="W22">
        <v>0.46920462505337901</v>
      </c>
      <c r="X22">
        <v>-11.8982465998767</v>
      </c>
      <c r="Y22">
        <v>-0.182847445919293</v>
      </c>
      <c r="Z22">
        <v>-20.201736350936098</v>
      </c>
      <c r="AA22">
        <v>-3.8836271511610798</v>
      </c>
      <c r="AB22">
        <v>-6.1269118110050398</v>
      </c>
      <c r="AC22">
        <v>-14.949305715375599</v>
      </c>
    </row>
    <row r="23" spans="1:29" x14ac:dyDescent="0.25">
      <c r="A23">
        <v>2007</v>
      </c>
      <c r="B23">
        <v>7.1162896363167309</v>
      </c>
      <c r="D23">
        <f t="shared" si="0"/>
        <v>2.4248838433411652</v>
      </c>
      <c r="E23">
        <v>8.3477574609680492</v>
      </c>
      <c r="F23">
        <v>0.75028886746818602</v>
      </c>
      <c r="G23">
        <v>0.56993698426097705</v>
      </c>
      <c r="H23">
        <v>9.3185217690491005</v>
      </c>
      <c r="I23">
        <v>-2.1439032116838099</v>
      </c>
      <c r="J23">
        <v>25.474341258300001</v>
      </c>
      <c r="K23">
        <v>3.4275039938042799</v>
      </c>
      <c r="L23">
        <v>0.431622466529888</v>
      </c>
      <c r="M23">
        <v>-0.31562399640394301</v>
      </c>
      <c r="N23">
        <v>-0.84477269535052801</v>
      </c>
      <c r="O23">
        <v>5.5700349326381602</v>
      </c>
      <c r="P23">
        <v>4.5513965346665399</v>
      </c>
      <c r="Q23">
        <v>-10.682615070832</v>
      </c>
      <c r="R23" t="s">
        <v>0</v>
      </c>
      <c r="S23">
        <v>0.175761442598315</v>
      </c>
      <c r="T23">
        <v>15.8976302681966</v>
      </c>
      <c r="U23">
        <v>14.766386698538501</v>
      </c>
      <c r="V23">
        <v>-7.2616975105852299</v>
      </c>
      <c r="W23">
        <v>0.87489071255932105</v>
      </c>
      <c r="X23">
        <v>2.48206673326384</v>
      </c>
      <c r="Y23">
        <v>0.38562169041016198</v>
      </c>
      <c r="Z23">
        <v>-2.9942285485330502</v>
      </c>
      <c r="AA23">
        <v>5.6529377569600596</v>
      </c>
      <c r="AB23">
        <v>0.55844445930395603</v>
      </c>
      <c r="AC23">
        <v>-16.795090755939398</v>
      </c>
    </row>
    <row r="24" spans="1:29" x14ac:dyDescent="0.25">
      <c r="A24">
        <v>2008</v>
      </c>
      <c r="B24">
        <v>-4.6423039920014535</v>
      </c>
      <c r="D24">
        <f t="shared" si="0"/>
        <v>-2.1319933428387556</v>
      </c>
      <c r="E24">
        <v>-13.008277740756499</v>
      </c>
      <c r="F24">
        <v>0.621585572211103</v>
      </c>
      <c r="G24">
        <v>2.1472940072370101</v>
      </c>
      <c r="H24">
        <v>-10.887334887505499</v>
      </c>
      <c r="I24">
        <v>13.180272999875699</v>
      </c>
      <c r="J24">
        <v>-23.5364166551471</v>
      </c>
      <c r="K24">
        <v>-1.21358279688718</v>
      </c>
      <c r="L24">
        <v>-7.9032936537132101E-2</v>
      </c>
      <c r="M24">
        <v>1.76596193008913</v>
      </c>
      <c r="N24">
        <v>2.0773803215779498</v>
      </c>
      <c r="O24">
        <v>-1.5836066545776899</v>
      </c>
      <c r="P24">
        <v>1.9280521102284101</v>
      </c>
      <c r="Q24">
        <v>-11.174024317363701</v>
      </c>
      <c r="R24" t="s">
        <v>0</v>
      </c>
      <c r="S24">
        <v>1.7782875538843701</v>
      </c>
      <c r="T24">
        <v>-7.2519820991413102</v>
      </c>
      <c r="U24">
        <v>11.8072107383132</v>
      </c>
      <c r="V24">
        <v>-0.75799731254662805</v>
      </c>
      <c r="W24">
        <v>1.4161639709619001</v>
      </c>
      <c r="X24">
        <v>-4.9845873064614903</v>
      </c>
      <c r="Y24">
        <v>2.8663447610775101</v>
      </c>
      <c r="Z24">
        <v>-12.956705540042099</v>
      </c>
      <c r="AA24">
        <v>-2.0884010612673798</v>
      </c>
      <c r="AB24">
        <v>-9.1799584224350603</v>
      </c>
      <c r="AC24">
        <v>7.94551353708236</v>
      </c>
    </row>
    <row r="25" spans="1:29" x14ac:dyDescent="0.25">
      <c r="A25">
        <v>2009</v>
      </c>
      <c r="B25">
        <v>5.2124151260654825</v>
      </c>
      <c r="D25">
        <f t="shared" si="0"/>
        <v>-15.113655775416733</v>
      </c>
      <c r="E25">
        <v>-16.900398417948001</v>
      </c>
      <c r="F25">
        <v>-4.5541997787991901</v>
      </c>
      <c r="G25">
        <v>-6.4681026283124696</v>
      </c>
      <c r="H25">
        <v>-31.140744196830202</v>
      </c>
      <c r="I25">
        <v>6.9503151202391802</v>
      </c>
      <c r="J25">
        <v>-26.039605450874301</v>
      </c>
      <c r="K25">
        <v>-23.870739238205701</v>
      </c>
      <c r="L25">
        <v>-5.9296722403768998</v>
      </c>
      <c r="M25">
        <v>-4.8858517997256401</v>
      </c>
      <c r="N25">
        <v>-6.36369815628011</v>
      </c>
      <c r="O25">
        <v>-26.548051835118901</v>
      </c>
      <c r="P25">
        <v>-6.73927908301249</v>
      </c>
      <c r="Q25">
        <v>-2.4262392059652802</v>
      </c>
      <c r="R25" t="s">
        <v>0</v>
      </c>
      <c r="S25">
        <v>-8.8181941840896592</v>
      </c>
      <c r="T25">
        <v>-11.132459858408099</v>
      </c>
      <c r="U25">
        <v>-32.826390035277797</v>
      </c>
      <c r="V25">
        <v>-11.682052265925799</v>
      </c>
      <c r="W25">
        <v>-9.0010026694153602</v>
      </c>
      <c r="X25">
        <v>-9.1449193372600295</v>
      </c>
      <c r="Y25">
        <v>-9.4766361079173898</v>
      </c>
      <c r="Z25">
        <v>-23.386658260928499</v>
      </c>
      <c r="AA25">
        <v>-49.555448684031802</v>
      </c>
      <c r="AB25">
        <v>-30.565181230077702</v>
      </c>
      <c r="AC25">
        <v>-12.222529065459399</v>
      </c>
    </row>
    <row r="26" spans="1:29" x14ac:dyDescent="0.25">
      <c r="A26">
        <v>2010</v>
      </c>
      <c r="B26">
        <v>-0.73059412469131002</v>
      </c>
      <c r="D26">
        <f t="shared" si="0"/>
        <v>-1.795555082307785</v>
      </c>
      <c r="E26">
        <v>21.9475219573118</v>
      </c>
      <c r="F26">
        <v>-4.6060899348058104</v>
      </c>
      <c r="G26">
        <v>-4.7982013512959698</v>
      </c>
      <c r="H26">
        <v>-10.974597925008</v>
      </c>
      <c r="I26">
        <v>7.5955730064187001</v>
      </c>
      <c r="J26">
        <v>-5.3354847615594302E-2</v>
      </c>
      <c r="K26">
        <v>2.1947878576608399</v>
      </c>
      <c r="L26">
        <v>0.96864402734173904</v>
      </c>
      <c r="M26">
        <v>-0.29094427110801702</v>
      </c>
      <c r="N26">
        <v>-1.4881047582921401</v>
      </c>
      <c r="O26">
        <v>-8.7175988535465994</v>
      </c>
      <c r="P26">
        <v>-6.2245541654876604</v>
      </c>
      <c r="Q26">
        <v>-30.5145050490021</v>
      </c>
      <c r="R26">
        <v>26.330685982940999</v>
      </c>
      <c r="S26">
        <v>-2.19184363865992E-2</v>
      </c>
      <c r="T26">
        <v>2.5706156816991701</v>
      </c>
      <c r="U26">
        <v>1.0770390920045401</v>
      </c>
      <c r="V26">
        <v>-8.2572790234325204</v>
      </c>
      <c r="W26">
        <v>-1.2899813369472799</v>
      </c>
      <c r="X26">
        <v>-11.011284874787201</v>
      </c>
      <c r="Y26">
        <v>3.5144290499478901</v>
      </c>
      <c r="Z26">
        <v>-3.65968722315213</v>
      </c>
      <c r="AA26">
        <v>-21.880557085529801</v>
      </c>
      <c r="AB26">
        <v>-2.8613838079659701</v>
      </c>
      <c r="AC26">
        <v>5.5618692313430902</v>
      </c>
    </row>
    <row r="27" spans="1:29" x14ac:dyDescent="0.25">
      <c r="A27">
        <v>2011</v>
      </c>
      <c r="B27">
        <v>-1.4023093641722499</v>
      </c>
      <c r="D27">
        <f t="shared" si="0"/>
        <v>6.0321363014248615</v>
      </c>
      <c r="E27">
        <v>-4.9002647477696604</v>
      </c>
      <c r="F27">
        <v>8.2284953740575002</v>
      </c>
      <c r="G27">
        <v>12.6459117857199</v>
      </c>
      <c r="H27">
        <v>-4.9757158592426798</v>
      </c>
      <c r="I27">
        <v>3.5668938484784798</v>
      </c>
      <c r="J27">
        <v>4.6951486503466997</v>
      </c>
      <c r="K27">
        <v>10.2663651382464</v>
      </c>
      <c r="L27">
        <v>3.2521233157259402</v>
      </c>
      <c r="M27">
        <v>1.23783765098166</v>
      </c>
      <c r="N27">
        <v>-3.0694499446480998</v>
      </c>
      <c r="O27">
        <v>16.968459943309998</v>
      </c>
      <c r="P27">
        <v>32.584678610024</v>
      </c>
      <c r="Q27">
        <v>-19.383487773118802</v>
      </c>
      <c r="R27">
        <v>11.71956811578</v>
      </c>
      <c r="S27">
        <v>8.1577721319396499</v>
      </c>
      <c r="T27">
        <v>-8.29448090038027</v>
      </c>
      <c r="U27">
        <v>25.060151423764001</v>
      </c>
      <c r="V27">
        <v>6.3860114103058701</v>
      </c>
      <c r="W27">
        <v>9.1460829512676103</v>
      </c>
      <c r="X27">
        <v>-1.6500240405284099</v>
      </c>
      <c r="Y27">
        <v>36.366473775819699</v>
      </c>
      <c r="Z27">
        <v>3.7426218241399201</v>
      </c>
      <c r="AA27">
        <v>-2.8759961468137099</v>
      </c>
      <c r="AB27">
        <v>11.087674765772</v>
      </c>
      <c r="AC27">
        <v>-9.1594437675561604</v>
      </c>
    </row>
    <row r="28" spans="1:29" x14ac:dyDescent="0.25">
      <c r="A28">
        <v>2012</v>
      </c>
      <c r="B28">
        <v>8.5589002090577253</v>
      </c>
      <c r="D28">
        <f t="shared" si="0"/>
        <v>-6.9869207207841395</v>
      </c>
      <c r="E28">
        <v>-12.236363398338</v>
      </c>
      <c r="F28">
        <v>-10.446839761987199</v>
      </c>
      <c r="G28">
        <v>13.5302738332331</v>
      </c>
      <c r="H28">
        <v>-16.649716024363698</v>
      </c>
      <c r="I28">
        <v>10.675626196934299</v>
      </c>
      <c r="J28">
        <v>-20.005515231593002</v>
      </c>
      <c r="K28">
        <v>-1.0598614133655</v>
      </c>
      <c r="L28">
        <v>-5.4279640518705303</v>
      </c>
      <c r="M28">
        <v>-6.3206650448824497</v>
      </c>
      <c r="N28">
        <v>-3.90980350748102</v>
      </c>
      <c r="O28">
        <v>30.091648737214399</v>
      </c>
      <c r="P28">
        <v>-15.7761936310099</v>
      </c>
      <c r="Q28">
        <v>7.5944481264422201</v>
      </c>
      <c r="R28">
        <v>7.82280211295702</v>
      </c>
      <c r="S28">
        <v>-9.5997415309231506</v>
      </c>
      <c r="T28">
        <v>-3.5924899838887598</v>
      </c>
      <c r="U28">
        <v>-48.592996900926103</v>
      </c>
      <c r="V28">
        <v>-5.9281292425377403</v>
      </c>
      <c r="W28">
        <v>-20.769475242231898</v>
      </c>
      <c r="X28">
        <v>-40.280192100646602</v>
      </c>
      <c r="Y28">
        <v>-12.3309800718337</v>
      </c>
      <c r="Z28">
        <v>-4.5941605511219699</v>
      </c>
      <c r="AA28">
        <v>-11.407162471546499</v>
      </c>
      <c r="AB28">
        <v>7.8529611292608799</v>
      </c>
      <c r="AC28">
        <v>-3.31252799509768</v>
      </c>
    </row>
    <row r="29" spans="1:29" x14ac:dyDescent="0.25">
      <c r="A29" t="s">
        <v>121</v>
      </c>
      <c r="B29">
        <f>CORREL(B2:B28, D2:D28)</f>
        <v>8.0059276505138235E-2</v>
      </c>
    </row>
    <row r="30" spans="1:29" x14ac:dyDescent="0.25">
      <c r="A30" t="s">
        <v>121</v>
      </c>
      <c r="B30">
        <f>CORREL(B16:B28, D16:D28)</f>
        <v>0.18602134570178169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W30"/>
  <sheetViews>
    <sheetView workbookViewId="0">
      <selection activeCell="D2" sqref="D2"/>
    </sheetView>
  </sheetViews>
  <sheetFormatPr defaultColWidth="8.85546875" defaultRowHeight="15" x14ac:dyDescent="0.25"/>
  <sheetData>
    <row r="1" spans="1:23" x14ac:dyDescent="0.25">
      <c r="A1" t="s">
        <v>1</v>
      </c>
      <c r="B1" t="s">
        <v>105</v>
      </c>
      <c r="D1" t="s">
        <v>123</v>
      </c>
      <c r="E1" t="s">
        <v>3</v>
      </c>
      <c r="F1" t="s">
        <v>6</v>
      </c>
      <c r="G1" t="s">
        <v>9</v>
      </c>
      <c r="H1" t="s">
        <v>10</v>
      </c>
      <c r="I1" t="s">
        <v>23</v>
      </c>
      <c r="J1" t="s">
        <v>24</v>
      </c>
      <c r="K1" t="s">
        <v>26</v>
      </c>
      <c r="L1" t="s">
        <v>27</v>
      </c>
      <c r="M1" t="s">
        <v>34</v>
      </c>
      <c r="N1" t="s">
        <v>36</v>
      </c>
      <c r="O1" t="s">
        <v>46</v>
      </c>
      <c r="P1" t="s">
        <v>49</v>
      </c>
      <c r="Q1" t="s">
        <v>53</v>
      </c>
      <c r="R1" t="s">
        <v>54</v>
      </c>
      <c r="S1" t="s">
        <v>67</v>
      </c>
      <c r="T1" t="s">
        <v>70</v>
      </c>
      <c r="U1" t="s">
        <v>80</v>
      </c>
      <c r="V1" t="s">
        <v>83</v>
      </c>
      <c r="W1" t="s">
        <v>84</v>
      </c>
    </row>
    <row r="2" spans="1:23" x14ac:dyDescent="0.25">
      <c r="A2">
        <v>1986</v>
      </c>
      <c r="B2">
        <v>6.6380164801144792</v>
      </c>
      <c r="D2">
        <f>AVERAGE(E2:W2)</f>
        <v>-4.8570691983751697</v>
      </c>
      <c r="E2">
        <v>3.2373967322146999</v>
      </c>
      <c r="F2" t="s">
        <v>0</v>
      </c>
      <c r="G2" t="s">
        <v>0</v>
      </c>
      <c r="H2" t="s">
        <v>0</v>
      </c>
      <c r="I2" t="s">
        <v>0</v>
      </c>
      <c r="J2" t="s">
        <v>0</v>
      </c>
      <c r="K2" t="s">
        <v>0</v>
      </c>
      <c r="L2" t="s">
        <v>0</v>
      </c>
      <c r="M2" t="s">
        <v>0</v>
      </c>
      <c r="N2" t="s">
        <v>0</v>
      </c>
      <c r="O2" t="s">
        <v>0</v>
      </c>
      <c r="P2" t="s">
        <v>0</v>
      </c>
      <c r="Q2">
        <v>-7.2737525152026503</v>
      </c>
      <c r="R2" t="s">
        <v>0</v>
      </c>
      <c r="S2" t="s">
        <v>0</v>
      </c>
      <c r="T2" t="s">
        <v>0</v>
      </c>
      <c r="U2" t="s">
        <v>0</v>
      </c>
      <c r="V2">
        <v>-5.6118595286247102</v>
      </c>
      <c r="W2">
        <v>-9.7800614818880192</v>
      </c>
    </row>
    <row r="3" spans="1:23" x14ac:dyDescent="0.25">
      <c r="A3">
        <v>1987</v>
      </c>
      <c r="B3">
        <v>4.5001502042662596</v>
      </c>
      <c r="D3">
        <f t="shared" ref="D3:D28" si="0">AVERAGE(E3:W3)</f>
        <v>25.548576667861617</v>
      </c>
      <c r="E3">
        <v>37.581623259766999</v>
      </c>
      <c r="F3" t="s">
        <v>0</v>
      </c>
      <c r="G3" t="s">
        <v>0</v>
      </c>
      <c r="H3" t="s">
        <v>0</v>
      </c>
      <c r="I3" t="s">
        <v>0</v>
      </c>
      <c r="J3" t="s">
        <v>0</v>
      </c>
      <c r="K3" t="s">
        <v>0</v>
      </c>
      <c r="L3" t="s">
        <v>0</v>
      </c>
      <c r="M3" t="s">
        <v>0</v>
      </c>
      <c r="N3" t="s">
        <v>0</v>
      </c>
      <c r="O3" t="s">
        <v>0</v>
      </c>
      <c r="P3" t="s">
        <v>0</v>
      </c>
      <c r="Q3">
        <v>-9.6696680120730303</v>
      </c>
      <c r="R3" t="s">
        <v>0</v>
      </c>
      <c r="S3" t="s">
        <v>0</v>
      </c>
      <c r="T3" t="s">
        <v>0</v>
      </c>
      <c r="U3" t="s">
        <v>0</v>
      </c>
      <c r="V3">
        <v>39.494081111627501</v>
      </c>
      <c r="W3">
        <v>34.788270312125</v>
      </c>
    </row>
    <row r="4" spans="1:23" x14ac:dyDescent="0.25">
      <c r="A4">
        <v>1988</v>
      </c>
      <c r="B4">
        <v>3.3834797535463537</v>
      </c>
      <c r="D4">
        <f t="shared" si="0"/>
        <v>-0.95383762034235886</v>
      </c>
      <c r="E4">
        <v>-1.6308865818046701</v>
      </c>
      <c r="F4" t="s">
        <v>0</v>
      </c>
      <c r="G4" t="s">
        <v>0</v>
      </c>
      <c r="H4" t="s">
        <v>0</v>
      </c>
      <c r="I4">
        <v>14.6940423087112</v>
      </c>
      <c r="J4">
        <v>-53.6345551381972</v>
      </c>
      <c r="K4" t="s">
        <v>0</v>
      </c>
      <c r="L4" t="s">
        <v>0</v>
      </c>
      <c r="M4" t="s">
        <v>0</v>
      </c>
      <c r="N4" t="s">
        <v>0</v>
      </c>
      <c r="O4" t="s">
        <v>0</v>
      </c>
      <c r="P4" t="s">
        <v>0</v>
      </c>
      <c r="Q4">
        <v>4.68647395308012</v>
      </c>
      <c r="R4" t="s">
        <v>0</v>
      </c>
      <c r="S4" t="s">
        <v>0</v>
      </c>
      <c r="T4" t="s">
        <v>0</v>
      </c>
      <c r="U4" t="s">
        <v>0</v>
      </c>
      <c r="V4">
        <v>18.0375815028784</v>
      </c>
      <c r="W4">
        <v>12.124318233278</v>
      </c>
    </row>
    <row r="5" spans="1:23" x14ac:dyDescent="0.25">
      <c r="A5">
        <v>1989</v>
      </c>
      <c r="B5">
        <v>3.871292473139941</v>
      </c>
      <c r="D5">
        <f t="shared" si="0"/>
        <v>4.4452928646529264</v>
      </c>
      <c r="E5">
        <v>1.51940586989936</v>
      </c>
      <c r="F5" t="s">
        <v>0</v>
      </c>
      <c r="G5" t="s">
        <v>0</v>
      </c>
      <c r="H5" t="s">
        <v>0</v>
      </c>
      <c r="I5">
        <v>12.8745445718673</v>
      </c>
      <c r="J5">
        <v>18.944658271848599</v>
      </c>
      <c r="K5" t="s">
        <v>0</v>
      </c>
      <c r="L5" t="s">
        <v>0</v>
      </c>
      <c r="M5" t="s">
        <v>0</v>
      </c>
      <c r="N5" t="s">
        <v>0</v>
      </c>
      <c r="O5" t="s">
        <v>0</v>
      </c>
      <c r="P5" t="s">
        <v>0</v>
      </c>
      <c r="Q5">
        <v>-14.249428968939</v>
      </c>
      <c r="R5" t="s">
        <v>0</v>
      </c>
      <c r="S5" t="s">
        <v>0</v>
      </c>
      <c r="T5" t="s">
        <v>0</v>
      </c>
      <c r="U5" t="s">
        <v>0</v>
      </c>
      <c r="V5">
        <v>-10.366172345513</v>
      </c>
      <c r="W5">
        <v>17.948749788754299</v>
      </c>
    </row>
    <row r="6" spans="1:23" x14ac:dyDescent="0.25">
      <c r="A6">
        <v>1990</v>
      </c>
      <c r="B6">
        <v>-3.9774385135112924</v>
      </c>
      <c r="D6">
        <f t="shared" si="0"/>
        <v>-5.6240051744384285</v>
      </c>
      <c r="E6">
        <v>-6.4157881410763302</v>
      </c>
      <c r="F6" t="s">
        <v>0</v>
      </c>
      <c r="G6" t="s">
        <v>0</v>
      </c>
      <c r="H6" t="s">
        <v>0</v>
      </c>
      <c r="I6">
        <v>5.1428011873369899</v>
      </c>
      <c r="J6">
        <v>-1.3720133364837801</v>
      </c>
      <c r="K6" t="s">
        <v>0</v>
      </c>
      <c r="L6" t="s">
        <v>0</v>
      </c>
      <c r="M6" t="s">
        <v>0</v>
      </c>
      <c r="N6" t="s">
        <v>0</v>
      </c>
      <c r="O6" t="s">
        <v>0</v>
      </c>
      <c r="P6" t="s">
        <v>0</v>
      </c>
      <c r="Q6">
        <v>-32.083746603161003</v>
      </c>
      <c r="R6" t="s">
        <v>0</v>
      </c>
      <c r="S6" t="s">
        <v>0</v>
      </c>
      <c r="T6">
        <v>-7.3779815547276097</v>
      </c>
      <c r="U6" t="s">
        <v>0</v>
      </c>
      <c r="V6">
        <v>1.3358804919590399</v>
      </c>
      <c r="W6">
        <v>1.4028117350836999</v>
      </c>
    </row>
    <row r="7" spans="1:23" x14ac:dyDescent="0.25">
      <c r="A7">
        <v>1991</v>
      </c>
      <c r="B7">
        <v>5.6832142738608074</v>
      </c>
      <c r="D7">
        <f t="shared" si="0"/>
        <v>-0.67097966230348738</v>
      </c>
      <c r="E7">
        <v>-0.58236014126416102</v>
      </c>
      <c r="F7" t="s">
        <v>0</v>
      </c>
      <c r="G7" t="s">
        <v>0</v>
      </c>
      <c r="H7" t="s">
        <v>0</v>
      </c>
      <c r="I7">
        <v>-7.6089021048080001</v>
      </c>
      <c r="J7">
        <v>13.5157751860974</v>
      </c>
      <c r="K7" t="s">
        <v>0</v>
      </c>
      <c r="L7" t="s">
        <v>0</v>
      </c>
      <c r="M7" t="s">
        <v>0</v>
      </c>
      <c r="N7" t="s">
        <v>0</v>
      </c>
      <c r="O7" t="s">
        <v>0</v>
      </c>
      <c r="P7" t="s">
        <v>0</v>
      </c>
      <c r="Q7">
        <v>-4.16698969164473</v>
      </c>
      <c r="R7" t="s">
        <v>0</v>
      </c>
      <c r="S7" t="s">
        <v>0</v>
      </c>
      <c r="T7">
        <v>-6.4611058748388501</v>
      </c>
      <c r="U7" t="s">
        <v>0</v>
      </c>
      <c r="V7">
        <v>10.022832383952201</v>
      </c>
      <c r="W7">
        <v>-9.4161073936182706</v>
      </c>
    </row>
    <row r="8" spans="1:23" x14ac:dyDescent="0.25">
      <c r="A8">
        <v>1992</v>
      </c>
      <c r="B8">
        <v>-2.8458953617837768</v>
      </c>
      <c r="D8">
        <f t="shared" si="0"/>
        <v>-6.6479367813130503</v>
      </c>
      <c r="E8">
        <v>-17.224242445619801</v>
      </c>
      <c r="F8" t="s">
        <v>0</v>
      </c>
      <c r="G8" t="s">
        <v>0</v>
      </c>
      <c r="H8" t="s">
        <v>0</v>
      </c>
      <c r="I8">
        <v>-11.0021664103513</v>
      </c>
      <c r="J8">
        <v>0.93090379156349601</v>
      </c>
      <c r="K8" t="s">
        <v>0</v>
      </c>
      <c r="L8" t="s">
        <v>0</v>
      </c>
      <c r="M8" t="s">
        <v>0</v>
      </c>
      <c r="N8" t="s">
        <v>0</v>
      </c>
      <c r="O8" t="s">
        <v>0</v>
      </c>
      <c r="P8" t="s">
        <v>0</v>
      </c>
      <c r="Q8">
        <v>-12.1983832583565</v>
      </c>
      <c r="R8" t="s">
        <v>0</v>
      </c>
      <c r="S8" t="s">
        <v>0</v>
      </c>
      <c r="T8">
        <v>-31.1370616535803</v>
      </c>
      <c r="U8" t="s">
        <v>0</v>
      </c>
      <c r="V8">
        <v>23.583909673263101</v>
      </c>
      <c r="W8">
        <v>0.51148283388995397</v>
      </c>
    </row>
    <row r="9" spans="1:23" x14ac:dyDescent="0.25">
      <c r="A9">
        <v>1993</v>
      </c>
      <c r="B9">
        <v>10.079278835707081</v>
      </c>
      <c r="D9">
        <f t="shared" si="0"/>
        <v>-2.1027595640477594</v>
      </c>
      <c r="E9">
        <v>-14.651912980556601</v>
      </c>
      <c r="F9" t="s">
        <v>0</v>
      </c>
      <c r="G9" t="s">
        <v>0</v>
      </c>
      <c r="H9" t="s">
        <v>0</v>
      </c>
      <c r="I9">
        <v>8.1308164241806207</v>
      </c>
      <c r="J9">
        <v>-32.404205568267997</v>
      </c>
      <c r="K9" t="s">
        <v>0</v>
      </c>
      <c r="L9" t="s">
        <v>0</v>
      </c>
      <c r="M9" t="s">
        <v>0</v>
      </c>
      <c r="N9" t="s">
        <v>0</v>
      </c>
      <c r="O9" t="s">
        <v>0</v>
      </c>
      <c r="P9" t="s">
        <v>0</v>
      </c>
      <c r="Q9">
        <v>8.5263670312647104</v>
      </c>
      <c r="R9" t="s">
        <v>0</v>
      </c>
      <c r="S9" t="s">
        <v>0</v>
      </c>
      <c r="T9">
        <v>7.1617239124910501</v>
      </c>
      <c r="U9" t="s">
        <v>0</v>
      </c>
      <c r="V9">
        <v>4.23044194158176</v>
      </c>
      <c r="W9">
        <v>4.2874522909721398</v>
      </c>
    </row>
    <row r="10" spans="1:23" x14ac:dyDescent="0.25">
      <c r="A10">
        <v>1994</v>
      </c>
      <c r="B10">
        <v>4.1371657007654262E-4</v>
      </c>
      <c r="D10">
        <f t="shared" si="0"/>
        <v>-1.993813691248786</v>
      </c>
      <c r="E10">
        <v>18.119768508550301</v>
      </c>
      <c r="F10" t="s">
        <v>0</v>
      </c>
      <c r="G10" t="s">
        <v>0</v>
      </c>
      <c r="H10">
        <v>-14.980835156894999</v>
      </c>
      <c r="I10">
        <v>3.8409041023665802</v>
      </c>
      <c r="J10">
        <v>-55.569849747646998</v>
      </c>
      <c r="K10" t="s">
        <v>0</v>
      </c>
      <c r="L10" t="s">
        <v>0</v>
      </c>
      <c r="M10" t="s">
        <v>0</v>
      </c>
      <c r="N10" t="s">
        <v>0</v>
      </c>
      <c r="O10" t="s">
        <v>0</v>
      </c>
      <c r="P10" t="s">
        <v>0</v>
      </c>
      <c r="Q10">
        <v>5.5391091826291197</v>
      </c>
      <c r="R10" t="s">
        <v>0</v>
      </c>
      <c r="S10" t="s">
        <v>0</v>
      </c>
      <c r="T10">
        <v>12.6358587132013</v>
      </c>
      <c r="U10" t="s">
        <v>0</v>
      </c>
      <c r="V10">
        <v>-2.61856096982729</v>
      </c>
      <c r="W10">
        <v>17.083095837631699</v>
      </c>
    </row>
    <row r="11" spans="1:23" x14ac:dyDescent="0.25">
      <c r="A11">
        <v>1995</v>
      </c>
      <c r="B11">
        <v>5.0962051783515196</v>
      </c>
      <c r="D11">
        <f t="shared" si="0"/>
        <v>-7.1676194583428376</v>
      </c>
      <c r="E11">
        <v>-6.23345471415041</v>
      </c>
      <c r="F11">
        <v>-6.1451426866777599</v>
      </c>
      <c r="G11" t="s">
        <v>0</v>
      </c>
      <c r="H11">
        <v>11.4861046574766</v>
      </c>
      <c r="I11">
        <v>20.8077489955187</v>
      </c>
      <c r="J11">
        <v>-79.862853517506494</v>
      </c>
      <c r="K11" t="s">
        <v>0</v>
      </c>
      <c r="L11" t="s">
        <v>0</v>
      </c>
      <c r="M11" t="s">
        <v>0</v>
      </c>
      <c r="N11" t="s">
        <v>0</v>
      </c>
      <c r="O11" t="s">
        <v>0</v>
      </c>
      <c r="P11" t="s">
        <v>0</v>
      </c>
      <c r="Q11">
        <v>-7.2314052395525596</v>
      </c>
      <c r="R11" t="s">
        <v>0</v>
      </c>
      <c r="S11" t="s">
        <v>0</v>
      </c>
      <c r="T11">
        <v>4.9304945271281797</v>
      </c>
      <c r="U11" t="s">
        <v>0</v>
      </c>
      <c r="V11">
        <v>-20.918317723443899</v>
      </c>
      <c r="W11">
        <v>18.6582505761221</v>
      </c>
    </row>
    <row r="12" spans="1:23" x14ac:dyDescent="0.25">
      <c r="A12">
        <v>1996</v>
      </c>
      <c r="B12">
        <v>4.1228606192791624</v>
      </c>
      <c r="D12">
        <f t="shared" si="0"/>
        <v>-2.7135178994218787</v>
      </c>
      <c r="E12">
        <v>38.805672107944403</v>
      </c>
      <c r="F12">
        <v>7.0876301525157199</v>
      </c>
      <c r="G12" t="s">
        <v>0</v>
      </c>
      <c r="H12">
        <v>8.7733981128604004</v>
      </c>
      <c r="I12">
        <v>-10.8774069279625</v>
      </c>
      <c r="J12">
        <v>-72.877767959091301</v>
      </c>
      <c r="K12" t="s">
        <v>0</v>
      </c>
      <c r="L12" t="s">
        <v>0</v>
      </c>
      <c r="M12" t="s">
        <v>0</v>
      </c>
      <c r="N12" t="s">
        <v>0</v>
      </c>
      <c r="O12" t="s">
        <v>0</v>
      </c>
      <c r="P12" t="s">
        <v>0</v>
      </c>
      <c r="Q12">
        <v>-15.786226074074801</v>
      </c>
      <c r="R12" t="s">
        <v>0</v>
      </c>
      <c r="S12" t="s">
        <v>0</v>
      </c>
      <c r="T12">
        <v>-5.9959259668518001</v>
      </c>
      <c r="U12" t="s">
        <v>0</v>
      </c>
      <c r="V12">
        <v>24.184076684244001</v>
      </c>
      <c r="W12">
        <v>2.26488877561897</v>
      </c>
    </row>
    <row r="13" spans="1:23" x14ac:dyDescent="0.25">
      <c r="A13">
        <v>1997</v>
      </c>
      <c r="B13">
        <v>4.4621131211532443</v>
      </c>
      <c r="D13">
        <f t="shared" si="0"/>
        <v>3.6064113755813176</v>
      </c>
      <c r="E13">
        <v>2.8036591262075499</v>
      </c>
      <c r="F13">
        <v>7.4557173837189099</v>
      </c>
      <c r="G13" t="s">
        <v>0</v>
      </c>
      <c r="H13">
        <v>7.1904971070693504</v>
      </c>
      <c r="I13">
        <v>-3.08261583673364E-2</v>
      </c>
      <c r="J13">
        <v>7.0062466338512799</v>
      </c>
      <c r="K13" t="s">
        <v>0</v>
      </c>
      <c r="L13" t="s">
        <v>0</v>
      </c>
      <c r="M13" t="s">
        <v>0</v>
      </c>
      <c r="N13" t="s">
        <v>0</v>
      </c>
      <c r="O13" t="s">
        <v>0</v>
      </c>
      <c r="P13" t="s">
        <v>0</v>
      </c>
      <c r="Q13">
        <v>-18.0592749991206</v>
      </c>
      <c r="R13" t="s">
        <v>0</v>
      </c>
      <c r="S13" t="s">
        <v>0</v>
      </c>
      <c r="T13">
        <v>11.1339342512063</v>
      </c>
      <c r="U13" t="s">
        <v>0</v>
      </c>
      <c r="V13">
        <v>-10.1604682672049</v>
      </c>
      <c r="W13">
        <v>25.118217302871301</v>
      </c>
    </row>
    <row r="14" spans="1:23" x14ac:dyDescent="0.25">
      <c r="A14">
        <v>1998</v>
      </c>
      <c r="B14">
        <v>2.4823865368247349</v>
      </c>
      <c r="D14">
        <f t="shared" si="0"/>
        <v>8.2591958472285256</v>
      </c>
      <c r="E14">
        <v>18.043089897557401</v>
      </c>
      <c r="F14">
        <v>-17.535986779407601</v>
      </c>
      <c r="G14" t="s">
        <v>0</v>
      </c>
      <c r="H14">
        <v>13.409633161686299</v>
      </c>
      <c r="I14">
        <v>-15.4255044719678</v>
      </c>
      <c r="J14">
        <v>30.672211226535399</v>
      </c>
      <c r="K14" t="s">
        <v>0</v>
      </c>
      <c r="L14" t="s">
        <v>0</v>
      </c>
      <c r="M14" t="s">
        <v>0</v>
      </c>
      <c r="N14" t="s">
        <v>0</v>
      </c>
      <c r="O14" t="s">
        <v>0</v>
      </c>
      <c r="P14" t="s">
        <v>0</v>
      </c>
      <c r="Q14">
        <v>-18.097236457375399</v>
      </c>
      <c r="R14" t="s">
        <v>0</v>
      </c>
      <c r="S14" t="s">
        <v>0</v>
      </c>
      <c r="T14">
        <v>10.840463771354999</v>
      </c>
      <c r="U14" t="s">
        <v>0</v>
      </c>
      <c r="V14">
        <v>9.8528269678828302</v>
      </c>
      <c r="W14">
        <v>42.573265308790603</v>
      </c>
    </row>
    <row r="15" spans="1:23" x14ac:dyDescent="0.25">
      <c r="A15">
        <v>1999</v>
      </c>
      <c r="B15">
        <v>-0.14691526315726924</v>
      </c>
      <c r="D15">
        <f t="shared" si="0"/>
        <v>1.5145879888342035</v>
      </c>
      <c r="E15">
        <v>-17.432879260210399</v>
      </c>
      <c r="F15">
        <v>-2.7139137852441602</v>
      </c>
      <c r="G15" t="s">
        <v>0</v>
      </c>
      <c r="H15">
        <v>-5.3328576732121</v>
      </c>
      <c r="I15">
        <v>11.9651720441551</v>
      </c>
      <c r="J15">
        <v>2.4919533343713098</v>
      </c>
      <c r="K15" t="s">
        <v>0</v>
      </c>
      <c r="L15" t="s">
        <v>0</v>
      </c>
      <c r="M15" t="s">
        <v>0</v>
      </c>
      <c r="N15" t="s">
        <v>0</v>
      </c>
      <c r="O15" t="s">
        <v>0</v>
      </c>
      <c r="P15" t="s">
        <v>0</v>
      </c>
      <c r="Q15">
        <v>-4.4396384964955899</v>
      </c>
      <c r="R15" t="s">
        <v>0</v>
      </c>
      <c r="S15" t="s">
        <v>0</v>
      </c>
      <c r="T15">
        <v>25.968022652983699</v>
      </c>
      <c r="U15" t="s">
        <v>0</v>
      </c>
      <c r="V15">
        <v>9.7851712695303803</v>
      </c>
      <c r="W15">
        <v>-6.6597381863704097</v>
      </c>
    </row>
    <row r="16" spans="1:23" x14ac:dyDescent="0.25">
      <c r="A16">
        <v>2000</v>
      </c>
      <c r="B16">
        <v>2.2922598885628496</v>
      </c>
      <c r="D16">
        <f t="shared" si="0"/>
        <v>2.3458406956086697</v>
      </c>
      <c r="E16">
        <v>12.1109966832379</v>
      </c>
      <c r="F16">
        <v>-10.951315554592</v>
      </c>
      <c r="G16" t="s">
        <v>0</v>
      </c>
      <c r="H16">
        <v>8.8542070697321797</v>
      </c>
      <c r="I16">
        <v>8.0942670417759892</v>
      </c>
      <c r="J16">
        <v>-19.153488843172301</v>
      </c>
      <c r="K16" t="s">
        <v>0</v>
      </c>
      <c r="L16" t="s">
        <v>0</v>
      </c>
      <c r="M16">
        <v>13.3099175043385</v>
      </c>
      <c r="N16" t="s">
        <v>0</v>
      </c>
      <c r="O16" t="s">
        <v>0</v>
      </c>
      <c r="P16" t="s">
        <v>0</v>
      </c>
      <c r="Q16">
        <v>-2.1452262101568502</v>
      </c>
      <c r="R16" t="s">
        <v>0</v>
      </c>
      <c r="S16" t="s">
        <v>0</v>
      </c>
      <c r="T16">
        <v>-0.28477607287102902</v>
      </c>
      <c r="U16" t="s">
        <v>0</v>
      </c>
      <c r="V16">
        <v>4.5449575575959198</v>
      </c>
      <c r="W16">
        <v>9.0788677801983901</v>
      </c>
    </row>
    <row r="17" spans="1:23" x14ac:dyDescent="0.25">
      <c r="A17">
        <v>2001</v>
      </c>
      <c r="B17">
        <v>-5.9895283269479345</v>
      </c>
      <c r="D17">
        <f t="shared" si="0"/>
        <v>-1.4532392833600569</v>
      </c>
      <c r="E17">
        <v>-1.80692180977848</v>
      </c>
      <c r="F17">
        <v>-6.2505968058026697</v>
      </c>
      <c r="G17" t="s">
        <v>0</v>
      </c>
      <c r="H17">
        <v>-16.039160204827098</v>
      </c>
      <c r="I17">
        <v>10.0345445704678</v>
      </c>
      <c r="J17">
        <v>-71.207971128207703</v>
      </c>
      <c r="K17" t="s">
        <v>0</v>
      </c>
      <c r="L17" t="s">
        <v>0</v>
      </c>
      <c r="M17">
        <v>48.4567066820495</v>
      </c>
      <c r="N17" t="s">
        <v>0</v>
      </c>
      <c r="O17" t="s">
        <v>0</v>
      </c>
      <c r="P17" t="s">
        <v>0</v>
      </c>
      <c r="Q17">
        <v>5.8717333931623701</v>
      </c>
      <c r="R17" t="s">
        <v>0</v>
      </c>
      <c r="S17" t="s">
        <v>0</v>
      </c>
      <c r="T17">
        <v>3.5136858329386098</v>
      </c>
      <c r="U17" t="s">
        <v>0</v>
      </c>
      <c r="V17">
        <v>11.1909118535368</v>
      </c>
      <c r="W17">
        <v>1.7046747828603099</v>
      </c>
    </row>
    <row r="18" spans="1:23" x14ac:dyDescent="0.25">
      <c r="A18">
        <v>2002</v>
      </c>
      <c r="B18">
        <v>8.2436856844094581</v>
      </c>
      <c r="D18">
        <f t="shared" si="0"/>
        <v>-1.3145683227438707</v>
      </c>
      <c r="E18">
        <v>19.005172218143301</v>
      </c>
      <c r="F18">
        <v>-13.042094302925999</v>
      </c>
      <c r="G18" t="s">
        <v>0</v>
      </c>
      <c r="H18">
        <v>4.9932348926128398</v>
      </c>
      <c r="I18">
        <v>-7.2069748903340596</v>
      </c>
      <c r="J18">
        <v>-92.103097288702301</v>
      </c>
      <c r="K18" t="s">
        <v>0</v>
      </c>
      <c r="L18" t="s">
        <v>0</v>
      </c>
      <c r="M18">
        <v>22.855201737566599</v>
      </c>
      <c r="N18">
        <v>-11.579393803024701</v>
      </c>
      <c r="O18" t="s">
        <v>0</v>
      </c>
      <c r="P18" t="s">
        <v>0</v>
      </c>
      <c r="Q18">
        <v>46.020864093712802</v>
      </c>
      <c r="R18" t="s">
        <v>0</v>
      </c>
      <c r="S18" t="s">
        <v>0</v>
      </c>
      <c r="T18">
        <v>-11.7388102254654</v>
      </c>
      <c r="U18" t="s">
        <v>0</v>
      </c>
      <c r="V18">
        <v>18.933598639225501</v>
      </c>
      <c r="W18">
        <v>9.4020473790088399</v>
      </c>
    </row>
    <row r="19" spans="1:23" x14ac:dyDescent="0.25">
      <c r="A19">
        <v>2003</v>
      </c>
      <c r="B19">
        <v>31.17212712787828</v>
      </c>
      <c r="D19">
        <f t="shared" si="0"/>
        <v>-2.889680646149579</v>
      </c>
      <c r="E19">
        <v>4.7579753887735503</v>
      </c>
      <c r="F19">
        <v>-8.1132026082087805</v>
      </c>
      <c r="G19" t="s">
        <v>0</v>
      </c>
      <c r="H19">
        <v>-7.6564830607679504</v>
      </c>
      <c r="I19">
        <v>6.2521756077588</v>
      </c>
      <c r="J19">
        <v>-17.009471806005099</v>
      </c>
      <c r="K19" t="s">
        <v>0</v>
      </c>
      <c r="L19" t="s">
        <v>0</v>
      </c>
      <c r="M19">
        <v>4.4043399445295197</v>
      </c>
      <c r="N19">
        <v>-6.3826839574488599</v>
      </c>
      <c r="O19" t="s">
        <v>0</v>
      </c>
      <c r="P19" t="s">
        <v>0</v>
      </c>
      <c r="Q19">
        <v>-10.687235666982</v>
      </c>
      <c r="R19">
        <v>-8.4518618989855003</v>
      </c>
      <c r="S19" t="s">
        <v>0</v>
      </c>
      <c r="T19">
        <v>-4.9932610208328398</v>
      </c>
      <c r="U19" t="s">
        <v>0</v>
      </c>
      <c r="V19">
        <v>12.758195659413801</v>
      </c>
      <c r="W19">
        <v>0.44534566496040501</v>
      </c>
    </row>
    <row r="20" spans="1:23" x14ac:dyDescent="0.25">
      <c r="A20">
        <v>2004</v>
      </c>
      <c r="B20">
        <v>25.308946736353725</v>
      </c>
      <c r="D20">
        <f t="shared" si="0"/>
        <v>5.5663778070544652</v>
      </c>
      <c r="E20">
        <v>13.1264524721004</v>
      </c>
      <c r="F20">
        <v>-1.37010854350916</v>
      </c>
      <c r="G20" t="s">
        <v>0</v>
      </c>
      <c r="H20">
        <v>30.5536965059311</v>
      </c>
      <c r="I20">
        <v>16.188066310404199</v>
      </c>
      <c r="J20">
        <v>4.1208502154028501</v>
      </c>
      <c r="K20" t="s">
        <v>0</v>
      </c>
      <c r="L20" t="s">
        <v>0</v>
      </c>
      <c r="M20">
        <v>-5.49799960958231</v>
      </c>
      <c r="N20">
        <v>-9.7436355248449207</v>
      </c>
      <c r="O20" t="s">
        <v>0</v>
      </c>
      <c r="P20" t="s">
        <v>0</v>
      </c>
      <c r="Q20">
        <v>22.063116387783701</v>
      </c>
      <c r="R20">
        <v>5.8685712053334003</v>
      </c>
      <c r="S20" t="s">
        <v>0</v>
      </c>
      <c r="T20">
        <v>-10.9879342334716</v>
      </c>
      <c r="U20" t="s">
        <v>0</v>
      </c>
      <c r="V20">
        <v>1.8951234191055599</v>
      </c>
      <c r="W20">
        <v>0.58033508000037204</v>
      </c>
    </row>
    <row r="21" spans="1:23" x14ac:dyDescent="0.25">
      <c r="A21">
        <v>2005</v>
      </c>
      <c r="B21">
        <v>17.687305687718617</v>
      </c>
      <c r="D21">
        <f t="shared" si="0"/>
        <v>2.4174412643840641</v>
      </c>
      <c r="E21">
        <v>-15.187052132976</v>
      </c>
      <c r="F21">
        <v>5.9823728985503299</v>
      </c>
      <c r="G21" t="s">
        <v>0</v>
      </c>
      <c r="H21">
        <v>8.5690201374573203</v>
      </c>
      <c r="I21">
        <v>-6.0226391866103102</v>
      </c>
      <c r="J21">
        <v>10.1897526988912</v>
      </c>
      <c r="K21" t="s">
        <v>0</v>
      </c>
      <c r="L21" t="s">
        <v>0</v>
      </c>
      <c r="M21">
        <v>3.7429264058671801</v>
      </c>
      <c r="N21">
        <v>-0.85795211026740203</v>
      </c>
      <c r="O21" t="s">
        <v>0</v>
      </c>
      <c r="P21" t="s">
        <v>0</v>
      </c>
      <c r="Q21">
        <v>6.8361128287977699</v>
      </c>
      <c r="R21">
        <v>10.7349791969636</v>
      </c>
      <c r="S21">
        <v>9.7948582193115197</v>
      </c>
      <c r="T21">
        <v>6.1253094935346297</v>
      </c>
      <c r="U21" t="s">
        <v>0</v>
      </c>
      <c r="V21">
        <v>-3.4739775750141999</v>
      </c>
      <c r="W21">
        <v>-5.0069744375127998</v>
      </c>
    </row>
    <row r="22" spans="1:23" x14ac:dyDescent="0.25">
      <c r="A22">
        <v>2006</v>
      </c>
      <c r="B22">
        <v>29.700300838964687</v>
      </c>
      <c r="D22">
        <f t="shared" si="0"/>
        <v>15.331166374010097</v>
      </c>
      <c r="E22">
        <v>-8.2875280344575408</v>
      </c>
      <c r="F22">
        <v>10.3617780847083</v>
      </c>
      <c r="G22">
        <v>6.3755335705731202</v>
      </c>
      <c r="H22">
        <v>-1.3824538312077499</v>
      </c>
      <c r="I22">
        <v>27.513208513050799</v>
      </c>
      <c r="J22">
        <v>21.837032068489201</v>
      </c>
      <c r="K22">
        <v>42.186766905325399</v>
      </c>
      <c r="L22">
        <v>23.351560089999701</v>
      </c>
      <c r="M22">
        <v>28.8208871597414</v>
      </c>
      <c r="N22">
        <v>10.8874255299477</v>
      </c>
      <c r="O22" t="s">
        <v>0</v>
      </c>
      <c r="P22" t="s">
        <v>0</v>
      </c>
      <c r="Q22">
        <v>21.431601811193701</v>
      </c>
      <c r="R22">
        <v>-14.779623175885099</v>
      </c>
      <c r="S22">
        <v>16.556907259469899</v>
      </c>
      <c r="T22">
        <v>15.759065537213001</v>
      </c>
      <c r="U22" t="s">
        <v>0</v>
      </c>
      <c r="V22">
        <v>34.136471519865403</v>
      </c>
      <c r="W22">
        <v>10.5300289761343</v>
      </c>
    </row>
    <row r="23" spans="1:23" x14ac:dyDescent="0.25">
      <c r="A23">
        <v>2007</v>
      </c>
      <c r="B23">
        <v>-2.6312487722532327</v>
      </c>
      <c r="D23">
        <f t="shared" si="0"/>
        <v>10.788357621086105</v>
      </c>
      <c r="E23">
        <v>21.814247430515898</v>
      </c>
      <c r="F23">
        <v>-4.6089715407626404</v>
      </c>
      <c r="G23">
        <v>-4.3606237996862703E-2</v>
      </c>
      <c r="H23">
        <v>18.4514794326874</v>
      </c>
      <c r="I23">
        <v>-3.14127137008871</v>
      </c>
      <c r="J23">
        <v>10.997363188285499</v>
      </c>
      <c r="K23">
        <v>10.220405551847</v>
      </c>
      <c r="L23">
        <v>24.7136010000401</v>
      </c>
      <c r="M23">
        <v>5.6368279481152204</v>
      </c>
      <c r="N23">
        <v>26.1841371857201</v>
      </c>
      <c r="O23" t="s">
        <v>0</v>
      </c>
      <c r="P23" t="s">
        <v>0</v>
      </c>
      <c r="Q23">
        <v>6.2119301546557404</v>
      </c>
      <c r="R23">
        <v>25.4725955725849</v>
      </c>
      <c r="S23">
        <v>26.4607487473757</v>
      </c>
      <c r="T23">
        <v>-14.930761119100801</v>
      </c>
      <c r="U23" t="s">
        <v>0</v>
      </c>
      <c r="V23">
        <v>-2.7282345358647899</v>
      </c>
      <c r="W23">
        <v>21.903230529363899</v>
      </c>
    </row>
    <row r="24" spans="1:23" x14ac:dyDescent="0.25">
      <c r="A24">
        <v>2008</v>
      </c>
      <c r="B24">
        <v>-47.822297491970353</v>
      </c>
      <c r="D24">
        <f t="shared" si="0"/>
        <v>7.907464540025849</v>
      </c>
      <c r="E24">
        <v>18.166284984715599</v>
      </c>
      <c r="F24">
        <v>8.9768832768040507</v>
      </c>
      <c r="G24">
        <v>-0.71735603403272596</v>
      </c>
      <c r="H24">
        <v>11.6879737992105</v>
      </c>
      <c r="I24">
        <v>9.1378678393445796</v>
      </c>
      <c r="J24">
        <v>-16.081808633244702</v>
      </c>
      <c r="K24">
        <v>16.9849372227659</v>
      </c>
      <c r="L24">
        <v>12.4711073542304</v>
      </c>
      <c r="M24">
        <v>8.7543707417002992</v>
      </c>
      <c r="N24">
        <v>27.385707734887401</v>
      </c>
      <c r="O24" t="s">
        <v>0</v>
      </c>
      <c r="P24" t="s">
        <v>0</v>
      </c>
      <c r="Q24">
        <v>8.2109404342849501</v>
      </c>
      <c r="R24">
        <v>24.989502613683801</v>
      </c>
      <c r="S24">
        <v>-22.348046614708998</v>
      </c>
      <c r="T24">
        <v>3.69448911017269</v>
      </c>
      <c r="U24" t="s">
        <v>0</v>
      </c>
      <c r="V24">
        <v>-8.3991951765643602</v>
      </c>
      <c r="W24">
        <v>23.605773987164199</v>
      </c>
    </row>
    <row r="25" spans="1:23" x14ac:dyDescent="0.25">
      <c r="A25">
        <v>2009</v>
      </c>
      <c r="B25">
        <v>30.41672767659739</v>
      </c>
      <c r="D25">
        <f t="shared" si="0"/>
        <v>3.8733105737278115</v>
      </c>
      <c r="E25">
        <v>-8.1529407160769107</v>
      </c>
      <c r="F25">
        <v>-17.3515654540182</v>
      </c>
      <c r="G25">
        <v>1.29125491301187</v>
      </c>
      <c r="H25">
        <v>29.376346618468499</v>
      </c>
      <c r="I25">
        <v>6.3718168753661804</v>
      </c>
      <c r="J25">
        <v>-2.1371787083738099</v>
      </c>
      <c r="K25">
        <v>-3.2097362724793799</v>
      </c>
      <c r="L25">
        <v>14.0979693556807</v>
      </c>
      <c r="M25">
        <v>-6.0637360422334199</v>
      </c>
      <c r="N25">
        <v>3.07968519545414</v>
      </c>
      <c r="O25" t="s">
        <v>0</v>
      </c>
      <c r="P25" t="s">
        <v>0</v>
      </c>
      <c r="Q25">
        <v>12.6936125109324</v>
      </c>
      <c r="R25">
        <v>-3.77568230088171</v>
      </c>
      <c r="S25">
        <v>8.7679267508496093</v>
      </c>
      <c r="T25">
        <v>6.5291743839805001</v>
      </c>
      <c r="U25" t="s">
        <v>0</v>
      </c>
      <c r="V25">
        <v>16.314339946393702</v>
      </c>
      <c r="W25">
        <v>4.1416821235708099</v>
      </c>
    </row>
    <row r="26" spans="1:23" x14ac:dyDescent="0.25">
      <c r="A26">
        <v>2010</v>
      </c>
      <c r="B26">
        <v>11.755825111915073</v>
      </c>
      <c r="D26">
        <f t="shared" si="0"/>
        <v>2.9668897852516314</v>
      </c>
      <c r="E26">
        <v>16.062433867582399</v>
      </c>
      <c r="F26">
        <v>-9.0049203084732898</v>
      </c>
      <c r="G26">
        <v>1.1908870438472801</v>
      </c>
      <c r="H26">
        <v>10.454882745208799</v>
      </c>
      <c r="I26">
        <v>-10.121162121301399</v>
      </c>
      <c r="J26">
        <v>-4.2788361856716</v>
      </c>
      <c r="K26">
        <v>-1.57812667579543</v>
      </c>
      <c r="L26">
        <v>17.086117527259699</v>
      </c>
      <c r="M26">
        <v>12.4350337115697</v>
      </c>
      <c r="N26">
        <v>-10.3458863068992</v>
      </c>
      <c r="O26">
        <v>-9.5449914753560599</v>
      </c>
      <c r="P26" t="s">
        <v>0</v>
      </c>
      <c r="Q26">
        <v>5.2633033334670598</v>
      </c>
      <c r="R26">
        <v>15.6297830139233</v>
      </c>
      <c r="S26">
        <v>28.135858499583499</v>
      </c>
      <c r="T26">
        <v>-10.3087662510104</v>
      </c>
      <c r="U26" t="s">
        <v>0</v>
      </c>
      <c r="V26">
        <v>-3.1227208546106899</v>
      </c>
      <c r="W26">
        <v>2.4842367859540699</v>
      </c>
    </row>
    <row r="27" spans="1:23" x14ac:dyDescent="0.25">
      <c r="A27">
        <v>2011</v>
      </c>
      <c r="B27">
        <v>-8.0032688763789661</v>
      </c>
      <c r="D27">
        <f t="shared" si="0"/>
        <v>11.173306490877714</v>
      </c>
      <c r="E27">
        <v>18.053285861812299</v>
      </c>
      <c r="F27">
        <v>21.7327925637588</v>
      </c>
      <c r="G27">
        <v>5.92817618575297</v>
      </c>
      <c r="H27">
        <v>11.856365335958101</v>
      </c>
      <c r="I27">
        <v>9.6605292112053203</v>
      </c>
      <c r="J27">
        <v>13.5238282832285</v>
      </c>
      <c r="K27">
        <v>-13.579855847741999</v>
      </c>
      <c r="L27">
        <v>11.2661342184175</v>
      </c>
      <c r="M27">
        <v>31.4865209393177</v>
      </c>
      <c r="N27">
        <v>-4.3124952963387404</v>
      </c>
      <c r="O27">
        <v>37.232608466758798</v>
      </c>
      <c r="P27">
        <v>33.135135957152102</v>
      </c>
      <c r="Q27">
        <v>-0.81601287745596096</v>
      </c>
      <c r="R27">
        <v>-1.0393225619504201</v>
      </c>
      <c r="S27">
        <v>2.8221913515038701</v>
      </c>
      <c r="T27">
        <v>-5.47425550591716</v>
      </c>
      <c r="U27">
        <v>24.506303247558499</v>
      </c>
      <c r="V27">
        <v>5.7432265728643399</v>
      </c>
      <c r="W27">
        <v>10.567667220792099</v>
      </c>
    </row>
    <row r="28" spans="1:23" x14ac:dyDescent="0.25">
      <c r="A28">
        <v>2012</v>
      </c>
      <c r="B28">
        <v>28.97680206956878</v>
      </c>
      <c r="D28">
        <f t="shared" si="0"/>
        <v>-2.3419635383552397</v>
      </c>
      <c r="E28">
        <v>4.7903957256889198</v>
      </c>
      <c r="F28">
        <v>-12.9012177323913</v>
      </c>
      <c r="G28">
        <v>-26.601748456989601</v>
      </c>
      <c r="H28">
        <v>-9.0720697364069505</v>
      </c>
      <c r="I28">
        <v>2.5809786008275402</v>
      </c>
      <c r="J28">
        <v>-9.6247237637398904</v>
      </c>
      <c r="K28">
        <v>-4.8548375923551799</v>
      </c>
      <c r="L28">
        <v>-0.89880728632233398</v>
      </c>
      <c r="M28">
        <v>10.363790068188001</v>
      </c>
      <c r="N28">
        <v>20.809982413292499</v>
      </c>
      <c r="O28">
        <v>2.46619852722029</v>
      </c>
      <c r="P28">
        <v>7.3206167369247002</v>
      </c>
      <c r="Q28">
        <v>-17.3115159869118</v>
      </c>
      <c r="R28">
        <v>7.8268945866792503</v>
      </c>
      <c r="S28">
        <v>15.463783448648201</v>
      </c>
      <c r="T28">
        <v>-31.879138285940101</v>
      </c>
      <c r="U28">
        <v>-2.79322682673528</v>
      </c>
      <c r="V28">
        <v>4.0560777047184802</v>
      </c>
      <c r="W28">
        <v>-4.2387393731450098</v>
      </c>
    </row>
    <row r="29" spans="1:23" x14ac:dyDescent="0.25">
      <c r="A29" t="s">
        <v>121</v>
      </c>
      <c r="B29">
        <f>CORREL(B2:B28, D2:D28)</f>
        <v>-5.1039441295455228E-2</v>
      </c>
    </row>
    <row r="30" spans="1:23" x14ac:dyDescent="0.25">
      <c r="A30" t="s">
        <v>121</v>
      </c>
      <c r="B30">
        <f>CORREL(B16:B28, D16:D28)</f>
        <v>-0.23639201793908846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GB30"/>
  <sheetViews>
    <sheetView workbookViewId="0">
      <selection activeCell="D2" sqref="D2"/>
    </sheetView>
  </sheetViews>
  <sheetFormatPr defaultColWidth="8.85546875" defaultRowHeight="15" x14ac:dyDescent="0.25"/>
  <sheetData>
    <row r="1" spans="1:184" x14ac:dyDescent="0.25">
      <c r="A1" t="s">
        <v>1</v>
      </c>
      <c r="B1" t="s">
        <v>2</v>
      </c>
      <c r="D1" t="s">
        <v>96</v>
      </c>
      <c r="E1" t="s">
        <v>97</v>
      </c>
      <c r="F1" t="s">
        <v>3</v>
      </c>
      <c r="G1" t="s">
        <v>4</v>
      </c>
      <c r="H1" t="s">
        <v>5</v>
      </c>
      <c r="I1" t="s">
        <v>98</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99</v>
      </c>
      <c r="BS1" t="s">
        <v>100</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t="s">
        <v>85</v>
      </c>
      <c r="CN1" t="s">
        <v>86</v>
      </c>
      <c r="CO1" t="s">
        <v>87</v>
      </c>
    </row>
    <row r="2" spans="1:184" x14ac:dyDescent="0.25">
      <c r="A2">
        <v>1986</v>
      </c>
      <c r="B2">
        <v>84.855086277107446</v>
      </c>
      <c r="D2">
        <f>100*AVERAGE(E2:CO2)</f>
        <v>9.5194828311252966</v>
      </c>
      <c r="E2">
        <v>0</v>
      </c>
      <c r="F2">
        <v>0.34246041761731699</v>
      </c>
      <c r="G2">
        <v>0.152289455087151</v>
      </c>
      <c r="H2">
        <v>0</v>
      </c>
      <c r="I2">
        <v>0</v>
      </c>
      <c r="J2">
        <v>0.53847209897819404</v>
      </c>
      <c r="K2">
        <v>0</v>
      </c>
      <c r="L2">
        <v>-0.13001417183171299</v>
      </c>
      <c r="M2">
        <v>0</v>
      </c>
      <c r="N2">
        <v>0.106041784952387</v>
      </c>
      <c r="O2">
        <v>0</v>
      </c>
      <c r="P2">
        <v>0</v>
      </c>
      <c r="Q2">
        <v>0</v>
      </c>
      <c r="R2">
        <v>0</v>
      </c>
      <c r="S2">
        <v>0</v>
      </c>
      <c r="T2">
        <v>0</v>
      </c>
      <c r="U2">
        <v>0</v>
      </c>
      <c r="V2">
        <v>-3.6787813242096602E-2</v>
      </c>
      <c r="W2">
        <v>0</v>
      </c>
      <c r="X2">
        <v>0</v>
      </c>
      <c r="Y2">
        <v>0</v>
      </c>
      <c r="Z2">
        <v>0</v>
      </c>
      <c r="AA2">
        <v>0.59367080155532104</v>
      </c>
      <c r="AB2">
        <v>0.25832124334741502</v>
      </c>
      <c r="AC2">
        <v>0</v>
      </c>
      <c r="AD2">
        <v>0</v>
      </c>
      <c r="AE2">
        <v>0.35505346149082101</v>
      </c>
      <c r="AF2">
        <v>0</v>
      </c>
      <c r="AG2">
        <v>0</v>
      </c>
      <c r="AH2">
        <v>0</v>
      </c>
      <c r="AI2">
        <v>0</v>
      </c>
      <c r="AJ2">
        <v>0.585432039911158</v>
      </c>
      <c r="AK2">
        <v>0</v>
      </c>
      <c r="AL2">
        <v>0.733786482699749</v>
      </c>
      <c r="AM2">
        <v>0</v>
      </c>
      <c r="AN2">
        <v>0.64460495899185499</v>
      </c>
      <c r="AO2">
        <v>0</v>
      </c>
      <c r="AP2">
        <v>0</v>
      </c>
      <c r="AQ2">
        <v>0</v>
      </c>
      <c r="AR2">
        <v>0</v>
      </c>
      <c r="AS2">
        <v>0</v>
      </c>
      <c r="AT2">
        <v>0</v>
      </c>
      <c r="AU2">
        <v>0</v>
      </c>
      <c r="AV2">
        <v>0</v>
      </c>
      <c r="AW2">
        <v>0</v>
      </c>
      <c r="AX2">
        <v>2.8671405239831998E-4</v>
      </c>
      <c r="AY2">
        <v>0</v>
      </c>
      <c r="AZ2">
        <v>0</v>
      </c>
      <c r="BA2">
        <v>0</v>
      </c>
      <c r="BB2">
        <v>0</v>
      </c>
      <c r="BC2">
        <v>0</v>
      </c>
      <c r="BD2">
        <v>0</v>
      </c>
      <c r="BE2">
        <v>0.35715634314197597</v>
      </c>
      <c r="BF2">
        <v>0</v>
      </c>
      <c r="BG2">
        <v>0</v>
      </c>
      <c r="BH2">
        <v>-0.13925798953555599</v>
      </c>
      <c r="BI2">
        <v>0</v>
      </c>
      <c r="BJ2">
        <v>0</v>
      </c>
      <c r="BK2">
        <v>0</v>
      </c>
      <c r="BL2">
        <v>0</v>
      </c>
      <c r="BM2">
        <v>0</v>
      </c>
      <c r="BN2">
        <v>0</v>
      </c>
      <c r="BO2">
        <v>0</v>
      </c>
      <c r="BP2">
        <v>0</v>
      </c>
      <c r="BQ2">
        <v>0</v>
      </c>
      <c r="BR2">
        <v>0</v>
      </c>
      <c r="BS2">
        <v>0</v>
      </c>
      <c r="BT2">
        <v>0</v>
      </c>
      <c r="BU2">
        <v>0.476388782793217</v>
      </c>
      <c r="BV2">
        <v>0</v>
      </c>
      <c r="BW2">
        <v>0</v>
      </c>
      <c r="BX2">
        <v>0.65927599958725702</v>
      </c>
      <c r="BY2">
        <v>0.504683081645114</v>
      </c>
      <c r="BZ2">
        <v>0.86186630941211895</v>
      </c>
      <c r="CA2">
        <v>0</v>
      </c>
      <c r="CB2">
        <v>0.52494400931519403</v>
      </c>
      <c r="CC2">
        <v>0.33415272726754702</v>
      </c>
      <c r="CD2">
        <v>0.31497873321873399</v>
      </c>
      <c r="CE2">
        <v>0</v>
      </c>
      <c r="CF2">
        <v>0</v>
      </c>
      <c r="CG2">
        <v>0</v>
      </c>
      <c r="CH2">
        <v>0</v>
      </c>
      <c r="CI2">
        <v>0</v>
      </c>
      <c r="CJ2">
        <v>0</v>
      </c>
      <c r="CK2">
        <v>0.269594254892493</v>
      </c>
      <c r="CL2">
        <v>0.16493999435346199</v>
      </c>
      <c r="CM2">
        <v>0</v>
      </c>
      <c r="CN2">
        <v>0</v>
      </c>
      <c r="CO2">
        <v>0</v>
      </c>
      <c r="CR2">
        <v>0</v>
      </c>
      <c r="CS2">
        <v>0.34246041761731699</v>
      </c>
      <c r="CT2">
        <v>0.152289455087151</v>
      </c>
      <c r="CU2">
        <v>0</v>
      </c>
      <c r="CV2">
        <v>0</v>
      </c>
      <c r="CW2">
        <v>0.53847209897819404</v>
      </c>
      <c r="CX2">
        <v>0</v>
      </c>
      <c r="CY2">
        <v>-0.13001417183171299</v>
      </c>
      <c r="CZ2">
        <v>0</v>
      </c>
      <c r="DA2">
        <v>0.106041784952387</v>
      </c>
      <c r="DB2">
        <v>0</v>
      </c>
      <c r="DC2">
        <v>0</v>
      </c>
      <c r="DD2">
        <v>0</v>
      </c>
      <c r="DE2">
        <v>0</v>
      </c>
      <c r="DF2">
        <v>0</v>
      </c>
      <c r="DG2">
        <v>0</v>
      </c>
      <c r="DH2">
        <v>0</v>
      </c>
      <c r="DI2">
        <v>-3.6787813242096602E-2</v>
      </c>
      <c r="DJ2">
        <v>0</v>
      </c>
      <c r="DK2">
        <v>0</v>
      </c>
      <c r="DL2">
        <v>0</v>
      </c>
      <c r="DM2">
        <v>0</v>
      </c>
      <c r="DN2">
        <v>0.59367080155532104</v>
      </c>
      <c r="DO2">
        <v>0.25832124334741502</v>
      </c>
      <c r="DP2">
        <v>0</v>
      </c>
      <c r="DQ2">
        <v>0</v>
      </c>
      <c r="DR2">
        <v>0.35505346149082101</v>
      </c>
      <c r="DS2">
        <v>0</v>
      </c>
      <c r="DT2">
        <v>0</v>
      </c>
      <c r="DU2">
        <v>0</v>
      </c>
      <c r="DV2">
        <v>0</v>
      </c>
      <c r="DW2">
        <v>0.585432039911158</v>
      </c>
      <c r="DX2">
        <v>0</v>
      </c>
      <c r="DY2">
        <v>0.733786482699749</v>
      </c>
      <c r="DZ2">
        <v>0</v>
      </c>
      <c r="EA2">
        <v>0.64460495899185499</v>
      </c>
      <c r="EB2">
        <v>0</v>
      </c>
      <c r="EC2">
        <v>0</v>
      </c>
      <c r="ED2">
        <v>0</v>
      </c>
      <c r="EE2">
        <v>0</v>
      </c>
      <c r="EF2">
        <v>0</v>
      </c>
      <c r="EG2">
        <v>0</v>
      </c>
      <c r="EH2">
        <v>0</v>
      </c>
      <c r="EI2">
        <v>0</v>
      </c>
      <c r="EJ2">
        <v>0</v>
      </c>
      <c r="EK2">
        <v>2.8671405239831998E-4</v>
      </c>
      <c r="EL2">
        <v>0</v>
      </c>
      <c r="EM2">
        <v>0</v>
      </c>
      <c r="EN2">
        <v>0</v>
      </c>
      <c r="EO2">
        <v>0</v>
      </c>
      <c r="EP2">
        <v>0</v>
      </c>
      <c r="EQ2">
        <v>0</v>
      </c>
      <c r="ER2">
        <v>0.35715634314197597</v>
      </c>
      <c r="ES2">
        <v>0</v>
      </c>
      <c r="ET2">
        <v>0</v>
      </c>
      <c r="EU2">
        <v>-0.13925798953555599</v>
      </c>
      <c r="EV2">
        <v>0</v>
      </c>
      <c r="EW2">
        <v>0</v>
      </c>
      <c r="EX2">
        <v>0</v>
      </c>
      <c r="EY2">
        <v>0</v>
      </c>
      <c r="EZ2">
        <v>0</v>
      </c>
      <c r="FA2">
        <v>0</v>
      </c>
      <c r="FB2">
        <v>0</v>
      </c>
      <c r="FC2">
        <v>0</v>
      </c>
      <c r="FD2">
        <v>0</v>
      </c>
      <c r="FE2">
        <v>0</v>
      </c>
      <c r="FF2">
        <v>0</v>
      </c>
      <c r="FG2">
        <v>0</v>
      </c>
      <c r="FH2">
        <v>0.476388782793217</v>
      </c>
      <c r="FI2">
        <v>0</v>
      </c>
      <c r="FJ2">
        <v>0</v>
      </c>
      <c r="FK2">
        <v>0.65927599958725702</v>
      </c>
      <c r="FL2">
        <v>0.504683081645114</v>
      </c>
      <c r="FM2">
        <v>0.86186630941211895</v>
      </c>
      <c r="FN2">
        <v>0</v>
      </c>
      <c r="FO2">
        <v>0.52494400931519403</v>
      </c>
      <c r="FP2">
        <v>0.33415272726754702</v>
      </c>
      <c r="FQ2">
        <v>0.31497873321873399</v>
      </c>
      <c r="FR2">
        <v>0</v>
      </c>
      <c r="FS2">
        <v>0</v>
      </c>
      <c r="FT2">
        <v>0</v>
      </c>
      <c r="FU2">
        <v>0</v>
      </c>
      <c r="FV2">
        <v>0</v>
      </c>
      <c r="FW2">
        <v>0</v>
      </c>
      <c r="FX2">
        <v>0.269594254892493</v>
      </c>
      <c r="FY2">
        <v>0.16493999435346199</v>
      </c>
      <c r="FZ2">
        <v>0</v>
      </c>
      <c r="GA2">
        <v>0</v>
      </c>
      <c r="GB2">
        <v>0</v>
      </c>
    </row>
    <row r="3" spans="1:184" x14ac:dyDescent="0.25">
      <c r="A3">
        <v>1987</v>
      </c>
      <c r="B3">
        <v>82.462951051744881</v>
      </c>
      <c r="D3">
        <f t="shared" ref="D3:D28" si="0">100*AVERAGE(E3:CO3)</f>
        <v>3.3956733769161551</v>
      </c>
      <c r="E3">
        <v>0</v>
      </c>
      <c r="F3">
        <v>8.0184707798402297E-2</v>
      </c>
      <c r="G3">
        <v>-1.51515183267023E-2</v>
      </c>
      <c r="H3">
        <v>0</v>
      </c>
      <c r="I3">
        <v>0</v>
      </c>
      <c r="J3">
        <v>9.8124432043187604E-2</v>
      </c>
      <c r="K3">
        <v>0</v>
      </c>
      <c r="L3">
        <v>-0.94442868431527405</v>
      </c>
      <c r="M3">
        <v>0</v>
      </c>
      <c r="N3">
        <v>0.124038352953739</v>
      </c>
      <c r="O3">
        <v>0.16323790548875999</v>
      </c>
      <c r="P3">
        <v>0</v>
      </c>
      <c r="Q3">
        <v>0</v>
      </c>
      <c r="R3">
        <v>0</v>
      </c>
      <c r="S3">
        <v>0</v>
      </c>
      <c r="T3">
        <v>0</v>
      </c>
      <c r="U3">
        <v>0</v>
      </c>
      <c r="V3">
        <v>9.9086478776888906E-2</v>
      </c>
      <c r="W3">
        <v>0</v>
      </c>
      <c r="X3">
        <v>0</v>
      </c>
      <c r="Y3">
        <v>0</v>
      </c>
      <c r="Z3">
        <v>0.43048205706579601</v>
      </c>
      <c r="AA3">
        <v>-9.8828676882393399E-2</v>
      </c>
      <c r="AB3">
        <v>-9.9293689896540901E-2</v>
      </c>
      <c r="AC3">
        <v>0</v>
      </c>
      <c r="AD3">
        <v>0</v>
      </c>
      <c r="AE3">
        <v>-5.7005476288516599E-2</v>
      </c>
      <c r="AF3">
        <v>0</v>
      </c>
      <c r="AG3">
        <v>0</v>
      </c>
      <c r="AH3">
        <v>-4.8809750146245598E-2</v>
      </c>
      <c r="AI3">
        <v>0</v>
      </c>
      <c r="AJ3">
        <v>8.1027702240372507E-2</v>
      </c>
      <c r="AK3">
        <v>-0.22115835350219201</v>
      </c>
      <c r="AL3">
        <v>-0.20500394754658099</v>
      </c>
      <c r="AM3">
        <v>0</v>
      </c>
      <c r="AN3">
        <v>0.36950133277643399</v>
      </c>
      <c r="AO3">
        <v>0</v>
      </c>
      <c r="AP3">
        <v>0</v>
      </c>
      <c r="AQ3">
        <v>0</v>
      </c>
      <c r="AR3">
        <v>0</v>
      </c>
      <c r="AS3">
        <v>0</v>
      </c>
      <c r="AT3">
        <v>0</v>
      </c>
      <c r="AU3">
        <v>0</v>
      </c>
      <c r="AV3">
        <v>0</v>
      </c>
      <c r="AW3">
        <v>0</v>
      </c>
      <c r="AX3">
        <v>0.13276196891018499</v>
      </c>
      <c r="AY3">
        <v>0</v>
      </c>
      <c r="AZ3">
        <v>0</v>
      </c>
      <c r="BA3">
        <v>0</v>
      </c>
      <c r="BB3">
        <v>0</v>
      </c>
      <c r="BC3">
        <v>0</v>
      </c>
      <c r="BD3">
        <v>0</v>
      </c>
      <c r="BE3">
        <v>7.27830031983355E-2</v>
      </c>
      <c r="BF3">
        <v>0</v>
      </c>
      <c r="BG3">
        <v>0</v>
      </c>
      <c r="BH3">
        <v>0.215019153650857</v>
      </c>
      <c r="BI3">
        <v>0</v>
      </c>
      <c r="BJ3">
        <v>0</v>
      </c>
      <c r="BK3">
        <v>0</v>
      </c>
      <c r="BL3">
        <v>0</v>
      </c>
      <c r="BM3">
        <v>0</v>
      </c>
      <c r="BN3">
        <v>0</v>
      </c>
      <c r="BO3">
        <v>0</v>
      </c>
      <c r="BP3">
        <v>0</v>
      </c>
      <c r="BQ3">
        <v>0</v>
      </c>
      <c r="BR3">
        <v>0</v>
      </c>
      <c r="BS3">
        <v>0</v>
      </c>
      <c r="BT3">
        <v>0</v>
      </c>
      <c r="BU3">
        <v>2.3294278446611701E-2</v>
      </c>
      <c r="BV3">
        <v>0</v>
      </c>
      <c r="BW3">
        <v>0</v>
      </c>
      <c r="BX3">
        <v>4.2714389457039703E-2</v>
      </c>
      <c r="BY3">
        <v>0.70658567909963998</v>
      </c>
      <c r="BZ3">
        <v>0.244244757717617</v>
      </c>
      <c r="CA3">
        <v>0</v>
      </c>
      <c r="CB3">
        <v>8.1023942376687696E-2</v>
      </c>
      <c r="CC3">
        <v>8.8929371702605904E-3</v>
      </c>
      <c r="CD3">
        <v>1.0490998119583701</v>
      </c>
      <c r="CE3">
        <v>0.37170693313842501</v>
      </c>
      <c r="CF3">
        <v>0</v>
      </c>
      <c r="CG3">
        <v>0</v>
      </c>
      <c r="CH3">
        <v>0</v>
      </c>
      <c r="CI3">
        <v>0</v>
      </c>
      <c r="CJ3">
        <v>0</v>
      </c>
      <c r="CK3">
        <v>0.30368598580755601</v>
      </c>
      <c r="CL3">
        <v>1.4333592284658201E-2</v>
      </c>
      <c r="CM3">
        <v>0</v>
      </c>
      <c r="CN3">
        <v>0</v>
      </c>
      <c r="CO3">
        <v>0</v>
      </c>
      <c r="CR3">
        <v>0</v>
      </c>
      <c r="CS3">
        <v>8.0184707798402297E-2</v>
      </c>
      <c r="CT3">
        <v>-1.51515183267023E-2</v>
      </c>
      <c r="CU3">
        <v>0</v>
      </c>
      <c r="CV3">
        <v>0</v>
      </c>
      <c r="CW3">
        <v>9.8124432043187604E-2</v>
      </c>
      <c r="CX3">
        <v>0</v>
      </c>
      <c r="CY3">
        <v>-0.94442868431527405</v>
      </c>
      <c r="CZ3">
        <v>0</v>
      </c>
      <c r="DA3">
        <v>0.124038352953739</v>
      </c>
      <c r="DB3">
        <v>0.16323790548875999</v>
      </c>
      <c r="DC3">
        <v>0</v>
      </c>
      <c r="DD3">
        <v>0</v>
      </c>
      <c r="DE3">
        <v>0</v>
      </c>
      <c r="DF3">
        <v>0</v>
      </c>
      <c r="DG3">
        <v>0</v>
      </c>
      <c r="DH3">
        <v>0</v>
      </c>
      <c r="DI3">
        <v>9.9086478776888906E-2</v>
      </c>
      <c r="DJ3">
        <v>0</v>
      </c>
      <c r="DK3">
        <v>0</v>
      </c>
      <c r="DL3">
        <v>0</v>
      </c>
      <c r="DM3">
        <v>0.43048205706579601</v>
      </c>
      <c r="DN3">
        <v>-9.8828676882393399E-2</v>
      </c>
      <c r="DO3">
        <v>-9.9293689896540901E-2</v>
      </c>
      <c r="DP3">
        <v>0</v>
      </c>
      <c r="DQ3">
        <v>0</v>
      </c>
      <c r="DR3">
        <v>-5.7005476288516599E-2</v>
      </c>
      <c r="DS3">
        <v>0</v>
      </c>
      <c r="DT3">
        <v>0</v>
      </c>
      <c r="DU3">
        <v>-4.8809750146245598E-2</v>
      </c>
      <c r="DV3">
        <v>0</v>
      </c>
      <c r="DW3">
        <v>8.1027702240372507E-2</v>
      </c>
      <c r="DX3">
        <v>-0.22115835350219201</v>
      </c>
      <c r="DY3">
        <v>-0.20500394754658099</v>
      </c>
      <c r="DZ3">
        <v>0</v>
      </c>
      <c r="EA3">
        <v>0.36950133277643399</v>
      </c>
      <c r="EB3">
        <v>0</v>
      </c>
      <c r="EC3">
        <v>0</v>
      </c>
      <c r="ED3">
        <v>0</v>
      </c>
      <c r="EE3">
        <v>0</v>
      </c>
      <c r="EF3">
        <v>0</v>
      </c>
      <c r="EG3">
        <v>0</v>
      </c>
      <c r="EH3">
        <v>0</v>
      </c>
      <c r="EI3">
        <v>0</v>
      </c>
      <c r="EJ3">
        <v>0</v>
      </c>
      <c r="EK3">
        <v>0.13276196891018499</v>
      </c>
      <c r="EL3">
        <v>0</v>
      </c>
      <c r="EM3">
        <v>0</v>
      </c>
      <c r="EN3">
        <v>0</v>
      </c>
      <c r="EO3">
        <v>0</v>
      </c>
      <c r="EP3">
        <v>0</v>
      </c>
      <c r="EQ3">
        <v>0</v>
      </c>
      <c r="ER3">
        <v>7.27830031983355E-2</v>
      </c>
      <c r="ES3">
        <v>0</v>
      </c>
      <c r="ET3">
        <v>0</v>
      </c>
      <c r="EU3">
        <v>0.215019153650857</v>
      </c>
      <c r="EV3">
        <v>0</v>
      </c>
      <c r="EW3">
        <v>0</v>
      </c>
      <c r="EX3">
        <v>0</v>
      </c>
      <c r="EY3">
        <v>0</v>
      </c>
      <c r="EZ3">
        <v>0</v>
      </c>
      <c r="FA3">
        <v>0</v>
      </c>
      <c r="FB3">
        <v>0</v>
      </c>
      <c r="FC3">
        <v>0</v>
      </c>
      <c r="FD3">
        <v>0</v>
      </c>
      <c r="FE3">
        <v>0</v>
      </c>
      <c r="FF3">
        <v>0</v>
      </c>
      <c r="FG3">
        <v>0</v>
      </c>
      <c r="FH3">
        <v>2.3294278446611701E-2</v>
      </c>
      <c r="FI3">
        <v>0</v>
      </c>
      <c r="FJ3">
        <v>0</v>
      </c>
      <c r="FK3">
        <v>4.2714389457039703E-2</v>
      </c>
      <c r="FL3">
        <v>0.70658567909963998</v>
      </c>
      <c r="FM3">
        <v>0.244244757717617</v>
      </c>
      <c r="FN3">
        <v>0</v>
      </c>
      <c r="FO3">
        <v>8.1023942376687696E-2</v>
      </c>
      <c r="FP3">
        <v>8.8929371702605904E-3</v>
      </c>
      <c r="FQ3">
        <v>1.0490998119583701</v>
      </c>
      <c r="FR3">
        <v>0.37170693313842501</v>
      </c>
      <c r="FS3">
        <v>0</v>
      </c>
      <c r="FT3">
        <v>0</v>
      </c>
      <c r="FU3">
        <v>0</v>
      </c>
      <c r="FV3">
        <v>0</v>
      </c>
      <c r="FW3">
        <v>0</v>
      </c>
      <c r="FX3">
        <v>0.30368598580755601</v>
      </c>
      <c r="FY3">
        <v>1.4333592284658201E-2</v>
      </c>
      <c r="FZ3">
        <v>0</v>
      </c>
      <c r="GA3">
        <v>0</v>
      </c>
      <c r="GB3">
        <v>0</v>
      </c>
    </row>
    <row r="4" spans="1:184" x14ac:dyDescent="0.25">
      <c r="A4">
        <v>1988</v>
      </c>
      <c r="B4">
        <v>82.549737433812993</v>
      </c>
      <c r="D4">
        <f t="shared" si="0"/>
        <v>8.4709467764084518</v>
      </c>
      <c r="E4">
        <v>0</v>
      </c>
      <c r="F4">
        <v>0.36885679878043998</v>
      </c>
      <c r="G4">
        <v>0.100259781258207</v>
      </c>
      <c r="H4">
        <v>0</v>
      </c>
      <c r="I4">
        <v>0</v>
      </c>
      <c r="J4">
        <v>0.35767768999440103</v>
      </c>
      <c r="K4">
        <v>0</v>
      </c>
      <c r="L4">
        <v>0.97593066104353998</v>
      </c>
      <c r="M4">
        <v>0</v>
      </c>
      <c r="N4">
        <v>0.17538192159448501</v>
      </c>
      <c r="O4">
        <v>0.216341112226384</v>
      </c>
      <c r="P4">
        <v>0</v>
      </c>
      <c r="Q4">
        <v>0</v>
      </c>
      <c r="R4">
        <v>0</v>
      </c>
      <c r="S4">
        <v>0</v>
      </c>
      <c r="T4">
        <v>0</v>
      </c>
      <c r="U4">
        <v>0</v>
      </c>
      <c r="V4">
        <v>0.366393700285367</v>
      </c>
      <c r="W4">
        <v>0</v>
      </c>
      <c r="X4">
        <v>0</v>
      </c>
      <c r="Y4">
        <v>0</v>
      </c>
      <c r="Z4">
        <v>0.27505173623742502</v>
      </c>
      <c r="AA4">
        <v>0.34031369017051</v>
      </c>
      <c r="AB4">
        <v>0.23085530722401801</v>
      </c>
      <c r="AC4">
        <v>0</v>
      </c>
      <c r="AD4">
        <v>2.93765474629902E-3</v>
      </c>
      <c r="AE4">
        <v>0.15559697657916199</v>
      </c>
      <c r="AF4">
        <v>0</v>
      </c>
      <c r="AG4">
        <v>0</v>
      </c>
      <c r="AH4">
        <v>0.181002803902474</v>
      </c>
      <c r="AI4">
        <v>0</v>
      </c>
      <c r="AJ4">
        <v>0.27027150967765901</v>
      </c>
      <c r="AK4">
        <v>-0.240055383977683</v>
      </c>
      <c r="AL4">
        <v>8.5940256491761194E-2</v>
      </c>
      <c r="AM4">
        <v>0</v>
      </c>
      <c r="AN4">
        <v>0.28782166531792902</v>
      </c>
      <c r="AO4">
        <v>-2.1125019354074799E-2</v>
      </c>
      <c r="AP4">
        <v>0</v>
      </c>
      <c r="AQ4">
        <v>0</v>
      </c>
      <c r="AR4">
        <v>0</v>
      </c>
      <c r="AS4">
        <v>0</v>
      </c>
      <c r="AT4">
        <v>0</v>
      </c>
      <c r="AU4">
        <v>0</v>
      </c>
      <c r="AV4">
        <v>0</v>
      </c>
      <c r="AW4">
        <v>0</v>
      </c>
      <c r="AX4">
        <v>0.22639931229589</v>
      </c>
      <c r="AY4">
        <v>0</v>
      </c>
      <c r="AZ4">
        <v>0</v>
      </c>
      <c r="BA4">
        <v>0.79347091155657601</v>
      </c>
      <c r="BB4">
        <v>0</v>
      </c>
      <c r="BC4">
        <v>0.18466884871279199</v>
      </c>
      <c r="BD4">
        <v>0</v>
      </c>
      <c r="BE4">
        <v>0.14341779802989901</v>
      </c>
      <c r="BF4">
        <v>3.50900150488914E-2</v>
      </c>
      <c r="BG4">
        <v>0</v>
      </c>
      <c r="BH4">
        <v>0.45146853092292299</v>
      </c>
      <c r="BI4">
        <v>0</v>
      </c>
      <c r="BJ4">
        <v>0</v>
      </c>
      <c r="BK4">
        <v>0</v>
      </c>
      <c r="BL4">
        <v>0</v>
      </c>
      <c r="BM4">
        <v>-5.0104487276887901E-3</v>
      </c>
      <c r="BN4">
        <v>0</v>
      </c>
      <c r="BO4">
        <v>0</v>
      </c>
      <c r="BP4">
        <v>0</v>
      </c>
      <c r="BQ4">
        <v>0</v>
      </c>
      <c r="BR4">
        <v>0</v>
      </c>
      <c r="BS4">
        <v>0</v>
      </c>
      <c r="BT4">
        <v>0</v>
      </c>
      <c r="BU4">
        <v>0.28514690837690898</v>
      </c>
      <c r="BV4">
        <v>0</v>
      </c>
      <c r="BW4">
        <v>0</v>
      </c>
      <c r="BX4">
        <v>6.1540684108277399E-2</v>
      </c>
      <c r="BY4">
        <v>0.67254698313922201</v>
      </c>
      <c r="BZ4">
        <v>0.15046113121820401</v>
      </c>
      <c r="CA4">
        <v>0</v>
      </c>
      <c r="CB4">
        <v>0.36526943524265298</v>
      </c>
      <c r="CC4">
        <v>0.14969294519959001</v>
      </c>
      <c r="CD4">
        <v>0.72967492323294603</v>
      </c>
      <c r="CE4">
        <v>0.29830653027312598</v>
      </c>
      <c r="CF4">
        <v>0</v>
      </c>
      <c r="CG4">
        <v>0</v>
      </c>
      <c r="CH4">
        <v>-1.2398246517892799</v>
      </c>
      <c r="CI4">
        <v>0</v>
      </c>
      <c r="CJ4">
        <v>0</v>
      </c>
      <c r="CK4">
        <v>6.1322657497478603E-2</v>
      </c>
      <c r="CL4">
        <v>4.6047254466810801E-2</v>
      </c>
      <c r="CM4">
        <v>0</v>
      </c>
      <c r="CN4">
        <v>0</v>
      </c>
      <c r="CO4">
        <v>0</v>
      </c>
      <c r="CR4">
        <v>0</v>
      </c>
      <c r="CS4">
        <v>0.36885679878043998</v>
      </c>
      <c r="CT4">
        <v>0.100259781258207</v>
      </c>
      <c r="CU4">
        <v>0</v>
      </c>
      <c r="CV4">
        <v>0</v>
      </c>
      <c r="CW4">
        <v>0.35767768999440103</v>
      </c>
      <c r="CX4">
        <v>0</v>
      </c>
      <c r="CY4">
        <v>0.97593066104353998</v>
      </c>
      <c r="CZ4">
        <v>0</v>
      </c>
      <c r="DA4">
        <v>0.17538192159448501</v>
      </c>
      <c r="DB4">
        <v>0.216341112226384</v>
      </c>
      <c r="DC4">
        <v>0</v>
      </c>
      <c r="DD4">
        <v>0</v>
      </c>
      <c r="DE4">
        <v>0</v>
      </c>
      <c r="DF4">
        <v>0</v>
      </c>
      <c r="DG4">
        <v>0</v>
      </c>
      <c r="DH4">
        <v>0</v>
      </c>
      <c r="DI4">
        <v>0.366393700285367</v>
      </c>
      <c r="DJ4">
        <v>0</v>
      </c>
      <c r="DK4">
        <v>0</v>
      </c>
      <c r="DL4">
        <v>0</v>
      </c>
      <c r="DM4">
        <v>0.27505173623742502</v>
      </c>
      <c r="DN4">
        <v>0.34031369017051</v>
      </c>
      <c r="DO4">
        <v>0.23085530722401801</v>
      </c>
      <c r="DP4">
        <v>0</v>
      </c>
      <c r="DQ4">
        <v>2.93765474629902E-3</v>
      </c>
      <c r="DR4">
        <v>0.15559697657916199</v>
      </c>
      <c r="DS4">
        <v>0</v>
      </c>
      <c r="DT4">
        <v>0</v>
      </c>
      <c r="DU4">
        <v>0.181002803902474</v>
      </c>
      <c r="DV4">
        <v>0</v>
      </c>
      <c r="DW4">
        <v>0.27027150967765901</v>
      </c>
      <c r="DX4">
        <v>-0.240055383977683</v>
      </c>
      <c r="DY4">
        <v>8.5940256491761194E-2</v>
      </c>
      <c r="DZ4">
        <v>0</v>
      </c>
      <c r="EA4">
        <v>0.28782166531792902</v>
      </c>
      <c r="EB4">
        <v>-2.1125019354074799E-2</v>
      </c>
      <c r="EC4">
        <v>0</v>
      </c>
      <c r="ED4">
        <v>0</v>
      </c>
      <c r="EE4">
        <v>0</v>
      </c>
      <c r="EF4">
        <v>0</v>
      </c>
      <c r="EG4">
        <v>0</v>
      </c>
      <c r="EH4">
        <v>0</v>
      </c>
      <c r="EI4">
        <v>0</v>
      </c>
      <c r="EJ4">
        <v>0</v>
      </c>
      <c r="EK4">
        <v>0.22639931229589</v>
      </c>
      <c r="EL4">
        <v>0</v>
      </c>
      <c r="EM4">
        <v>0</v>
      </c>
      <c r="EN4">
        <v>0.79347091155657601</v>
      </c>
      <c r="EO4">
        <v>0</v>
      </c>
      <c r="EP4">
        <v>0.18466884871279199</v>
      </c>
      <c r="EQ4">
        <v>0</v>
      </c>
      <c r="ER4">
        <v>0.14341779802989901</v>
      </c>
      <c r="ES4">
        <v>3.50900150488914E-2</v>
      </c>
      <c r="ET4">
        <v>0</v>
      </c>
      <c r="EU4">
        <v>0.45146853092292299</v>
      </c>
      <c r="EV4">
        <v>0</v>
      </c>
      <c r="EW4">
        <v>0</v>
      </c>
      <c r="EX4">
        <v>0</v>
      </c>
      <c r="EY4">
        <v>0</v>
      </c>
      <c r="EZ4">
        <v>-5.0104487276887901E-3</v>
      </c>
      <c r="FA4">
        <v>0</v>
      </c>
      <c r="FB4">
        <v>0</v>
      </c>
      <c r="FC4">
        <v>0</v>
      </c>
      <c r="FD4">
        <v>0</v>
      </c>
      <c r="FE4">
        <v>0</v>
      </c>
      <c r="FF4">
        <v>0</v>
      </c>
      <c r="FG4">
        <v>0</v>
      </c>
      <c r="FH4">
        <v>0.28514690837690898</v>
      </c>
      <c r="FI4">
        <v>0</v>
      </c>
      <c r="FJ4">
        <v>0</v>
      </c>
      <c r="FK4">
        <v>6.1540684108277399E-2</v>
      </c>
      <c r="FL4">
        <v>0.67254698313922201</v>
      </c>
      <c r="FM4">
        <v>0.15046113121820401</v>
      </c>
      <c r="FN4">
        <v>0</v>
      </c>
      <c r="FO4">
        <v>0.36526943524265298</v>
      </c>
      <c r="FP4">
        <v>0.14969294519959001</v>
      </c>
      <c r="FQ4">
        <v>0.72967492323294603</v>
      </c>
      <c r="FR4">
        <v>0.29830653027312598</v>
      </c>
      <c r="FS4">
        <v>0</v>
      </c>
      <c r="FT4">
        <v>0</v>
      </c>
      <c r="FU4">
        <v>-1.2398246517892799</v>
      </c>
      <c r="FV4">
        <v>0</v>
      </c>
      <c r="FW4">
        <v>0</v>
      </c>
      <c r="FX4">
        <v>6.1322657497478603E-2</v>
      </c>
      <c r="FY4">
        <v>4.6047254466810801E-2</v>
      </c>
      <c r="FZ4">
        <v>0</v>
      </c>
      <c r="GA4">
        <v>0</v>
      </c>
      <c r="GB4">
        <v>0</v>
      </c>
    </row>
    <row r="5" spans="1:184" x14ac:dyDescent="0.25">
      <c r="A5">
        <v>1989</v>
      </c>
      <c r="B5">
        <v>83.599958701330152</v>
      </c>
      <c r="D5">
        <f t="shared" si="0"/>
        <v>11.712738865322027</v>
      </c>
      <c r="E5">
        <v>-0.75916759682808699</v>
      </c>
      <c r="F5">
        <v>0.11671245311354</v>
      </c>
      <c r="G5">
        <v>0.815996461008205</v>
      </c>
      <c r="H5">
        <v>0</v>
      </c>
      <c r="I5">
        <v>0</v>
      </c>
      <c r="J5">
        <v>0.201416156750823</v>
      </c>
      <c r="K5">
        <v>0</v>
      </c>
      <c r="L5">
        <v>9.7780025997751194E-2</v>
      </c>
      <c r="M5">
        <v>0</v>
      </c>
      <c r="N5">
        <v>0.232139215743487</v>
      </c>
      <c r="O5">
        <v>0.36962541917553998</v>
      </c>
      <c r="P5">
        <v>0</v>
      </c>
      <c r="Q5">
        <v>0</v>
      </c>
      <c r="R5">
        <v>0</v>
      </c>
      <c r="S5">
        <v>0</v>
      </c>
      <c r="T5">
        <v>0</v>
      </c>
      <c r="U5">
        <v>0</v>
      </c>
      <c r="V5">
        <v>0.37357497225930097</v>
      </c>
      <c r="W5">
        <v>0</v>
      </c>
      <c r="X5">
        <v>0</v>
      </c>
      <c r="Y5">
        <v>0</v>
      </c>
      <c r="Z5">
        <v>-0.136201388314384</v>
      </c>
      <c r="AA5">
        <v>0.294606937448461</v>
      </c>
      <c r="AB5">
        <v>0.31468496597172302</v>
      </c>
      <c r="AC5">
        <v>0</v>
      </c>
      <c r="AD5">
        <v>0.39103837216757897</v>
      </c>
      <c r="AE5">
        <v>6.5345769249930602E-2</v>
      </c>
      <c r="AF5">
        <v>0</v>
      </c>
      <c r="AG5">
        <v>0</v>
      </c>
      <c r="AH5">
        <v>0.12262549084737399</v>
      </c>
      <c r="AI5">
        <v>0</v>
      </c>
      <c r="AJ5">
        <v>0.36472545282001401</v>
      </c>
      <c r="AK5">
        <v>0.50371909359810896</v>
      </c>
      <c r="AL5">
        <v>0.177894760103467</v>
      </c>
      <c r="AM5">
        <v>0</v>
      </c>
      <c r="AN5">
        <v>6.5670226520984296E-2</v>
      </c>
      <c r="AO5">
        <v>-0.22192515609353899</v>
      </c>
      <c r="AP5">
        <v>0</v>
      </c>
      <c r="AQ5">
        <v>0</v>
      </c>
      <c r="AR5">
        <v>0</v>
      </c>
      <c r="AS5">
        <v>0</v>
      </c>
      <c r="AT5">
        <v>0</v>
      </c>
      <c r="AU5">
        <v>0</v>
      </c>
      <c r="AV5">
        <v>0</v>
      </c>
      <c r="AW5">
        <v>0</v>
      </c>
      <c r="AX5">
        <v>0.43598085078141102</v>
      </c>
      <c r="AY5">
        <v>0</v>
      </c>
      <c r="AZ5">
        <v>0</v>
      </c>
      <c r="BA5">
        <v>0.53414917270277196</v>
      </c>
      <c r="BB5">
        <v>0</v>
      </c>
      <c r="BC5">
        <v>0.23110525770229701</v>
      </c>
      <c r="BD5">
        <v>0</v>
      </c>
      <c r="BE5">
        <v>0.28227789813674498</v>
      </c>
      <c r="BF5">
        <v>0.25215436753581799</v>
      </c>
      <c r="BG5">
        <v>0</v>
      </c>
      <c r="BH5">
        <v>0.453133033499583</v>
      </c>
      <c r="BI5">
        <v>0</v>
      </c>
      <c r="BJ5">
        <v>-0.102568995466398</v>
      </c>
      <c r="BK5">
        <v>0</v>
      </c>
      <c r="BL5">
        <v>0</v>
      </c>
      <c r="BM5">
        <v>0.19390127432328999</v>
      </c>
      <c r="BN5">
        <v>0</v>
      </c>
      <c r="BO5">
        <v>0</v>
      </c>
      <c r="BP5">
        <v>0</v>
      </c>
      <c r="BQ5">
        <v>0</v>
      </c>
      <c r="BR5">
        <v>0</v>
      </c>
      <c r="BS5">
        <v>0</v>
      </c>
      <c r="BT5">
        <v>0</v>
      </c>
      <c r="BU5">
        <v>0.345578302030149</v>
      </c>
      <c r="BV5">
        <v>0</v>
      </c>
      <c r="BW5">
        <v>0</v>
      </c>
      <c r="BX5">
        <v>0.440242682419412</v>
      </c>
      <c r="BY5">
        <v>4.9229842559116603E-2</v>
      </c>
      <c r="BZ5">
        <v>0.11985023562516101</v>
      </c>
      <c r="CA5">
        <v>0</v>
      </c>
      <c r="CB5">
        <v>0.192666705319989</v>
      </c>
      <c r="CC5">
        <v>0.21435776012197799</v>
      </c>
      <c r="CD5">
        <v>0.68864716957473904</v>
      </c>
      <c r="CE5">
        <v>0.70614883081464697</v>
      </c>
      <c r="CF5">
        <v>0</v>
      </c>
      <c r="CG5">
        <v>0</v>
      </c>
      <c r="CH5">
        <v>1.5374472304108999</v>
      </c>
      <c r="CI5">
        <v>0</v>
      </c>
      <c r="CJ5">
        <v>0</v>
      </c>
      <c r="CK5">
        <v>0.21033936774356499</v>
      </c>
      <c r="CL5">
        <v>0.24943497276115301</v>
      </c>
      <c r="CM5">
        <v>0</v>
      </c>
      <c r="CN5">
        <v>0</v>
      </c>
      <c r="CO5">
        <v>0</v>
      </c>
      <c r="CR5">
        <v>-0.75916759682808699</v>
      </c>
      <c r="CS5">
        <v>0.11671245311354</v>
      </c>
      <c r="CT5">
        <v>0.815996461008205</v>
      </c>
      <c r="CU5">
        <v>0</v>
      </c>
      <c r="CV5">
        <v>0</v>
      </c>
      <c r="CW5">
        <v>0.201416156750823</v>
      </c>
      <c r="CX5">
        <v>0</v>
      </c>
      <c r="CY5">
        <v>9.7780025997751194E-2</v>
      </c>
      <c r="CZ5">
        <v>0</v>
      </c>
      <c r="DA5">
        <v>0.232139215743487</v>
      </c>
      <c r="DB5">
        <v>0.36962541917553998</v>
      </c>
      <c r="DC5">
        <v>0</v>
      </c>
      <c r="DD5">
        <v>0</v>
      </c>
      <c r="DE5">
        <v>0</v>
      </c>
      <c r="DF5">
        <v>0</v>
      </c>
      <c r="DG5">
        <v>0</v>
      </c>
      <c r="DH5">
        <v>0</v>
      </c>
      <c r="DI5">
        <v>0.37357497225930097</v>
      </c>
      <c r="DJ5">
        <v>0</v>
      </c>
      <c r="DK5">
        <v>0</v>
      </c>
      <c r="DL5">
        <v>0</v>
      </c>
      <c r="DM5">
        <v>-0.136201388314384</v>
      </c>
      <c r="DN5">
        <v>0.294606937448461</v>
      </c>
      <c r="DO5">
        <v>0.31468496597172302</v>
      </c>
      <c r="DP5">
        <v>0</v>
      </c>
      <c r="DQ5">
        <v>0.39103837216757897</v>
      </c>
      <c r="DR5">
        <v>6.5345769249930602E-2</v>
      </c>
      <c r="DS5">
        <v>0</v>
      </c>
      <c r="DT5">
        <v>0</v>
      </c>
      <c r="DU5">
        <v>0.12262549084737399</v>
      </c>
      <c r="DV5">
        <v>0</v>
      </c>
      <c r="DW5">
        <v>0.36472545282001401</v>
      </c>
      <c r="DX5">
        <v>0.50371909359810896</v>
      </c>
      <c r="DY5">
        <v>0.177894760103467</v>
      </c>
      <c r="DZ5">
        <v>0</v>
      </c>
      <c r="EA5">
        <v>6.5670226520984296E-2</v>
      </c>
      <c r="EB5">
        <v>-0.22192515609353899</v>
      </c>
      <c r="EC5">
        <v>0</v>
      </c>
      <c r="ED5">
        <v>0</v>
      </c>
      <c r="EE5">
        <v>0</v>
      </c>
      <c r="EF5">
        <v>0</v>
      </c>
      <c r="EG5">
        <v>0</v>
      </c>
      <c r="EH5">
        <v>0</v>
      </c>
      <c r="EI5">
        <v>0</v>
      </c>
      <c r="EJ5">
        <v>0</v>
      </c>
      <c r="EK5">
        <v>0.43598085078141102</v>
      </c>
      <c r="EL5">
        <v>0</v>
      </c>
      <c r="EM5">
        <v>0</v>
      </c>
      <c r="EN5">
        <v>0.53414917270277196</v>
      </c>
      <c r="EO5">
        <v>0</v>
      </c>
      <c r="EP5">
        <v>0.23110525770229701</v>
      </c>
      <c r="EQ5">
        <v>0</v>
      </c>
      <c r="ER5">
        <v>0.28227789813674498</v>
      </c>
      <c r="ES5">
        <v>0.25215436753581799</v>
      </c>
      <c r="ET5">
        <v>0</v>
      </c>
      <c r="EU5">
        <v>0.453133033499583</v>
      </c>
      <c r="EV5">
        <v>0</v>
      </c>
      <c r="EW5">
        <v>-0.102568995466398</v>
      </c>
      <c r="EX5">
        <v>0</v>
      </c>
      <c r="EY5">
        <v>0</v>
      </c>
      <c r="EZ5">
        <v>0.19390127432328999</v>
      </c>
      <c r="FA5">
        <v>0</v>
      </c>
      <c r="FB5">
        <v>0</v>
      </c>
      <c r="FC5">
        <v>0</v>
      </c>
      <c r="FD5">
        <v>0</v>
      </c>
      <c r="FE5">
        <v>0</v>
      </c>
      <c r="FF5">
        <v>0</v>
      </c>
      <c r="FG5">
        <v>0</v>
      </c>
      <c r="FH5">
        <v>0.345578302030149</v>
      </c>
      <c r="FI5">
        <v>0</v>
      </c>
      <c r="FJ5">
        <v>0</v>
      </c>
      <c r="FK5">
        <v>0.440242682419412</v>
      </c>
      <c r="FL5">
        <v>4.9229842559116603E-2</v>
      </c>
      <c r="FM5">
        <v>0.11985023562516101</v>
      </c>
      <c r="FN5">
        <v>0</v>
      </c>
      <c r="FO5">
        <v>0.192666705319989</v>
      </c>
      <c r="FP5">
        <v>0.21435776012197799</v>
      </c>
      <c r="FQ5">
        <v>0.68864716957473904</v>
      </c>
      <c r="FR5">
        <v>0.70614883081464697</v>
      </c>
      <c r="FS5">
        <v>0</v>
      </c>
      <c r="FT5">
        <v>0</v>
      </c>
      <c r="FU5">
        <v>1.5374472304108999</v>
      </c>
      <c r="FV5">
        <v>0</v>
      </c>
      <c r="FW5">
        <v>0</v>
      </c>
      <c r="FX5">
        <v>0.21033936774356499</v>
      </c>
      <c r="FY5">
        <v>0.24943497276115301</v>
      </c>
      <c r="FZ5">
        <v>0</v>
      </c>
      <c r="GA5">
        <v>0</v>
      </c>
      <c r="GB5">
        <v>0</v>
      </c>
    </row>
    <row r="6" spans="1:184" x14ac:dyDescent="0.25">
      <c r="A6">
        <v>1990</v>
      </c>
      <c r="B6">
        <v>99.159077480761312</v>
      </c>
      <c r="D6">
        <f t="shared" si="0"/>
        <v>-3.9951556463428295</v>
      </c>
      <c r="E6">
        <v>-0.25455763228755701</v>
      </c>
      <c r="F6">
        <v>-0.15439694084504799</v>
      </c>
      <c r="G6">
        <v>0.16661112095323399</v>
      </c>
      <c r="H6">
        <v>0</v>
      </c>
      <c r="I6">
        <v>-0.38098492799662598</v>
      </c>
      <c r="J6">
        <v>-0.10133683325364</v>
      </c>
      <c r="K6">
        <v>0</v>
      </c>
      <c r="L6">
        <v>-1.41229032466252</v>
      </c>
      <c r="M6">
        <v>0</v>
      </c>
      <c r="N6">
        <v>-0.16279871328274201</v>
      </c>
      <c r="O6">
        <v>0.271258494743503</v>
      </c>
      <c r="P6">
        <v>0</v>
      </c>
      <c r="Q6">
        <v>0</v>
      </c>
      <c r="R6">
        <v>0</v>
      </c>
      <c r="S6">
        <v>0</v>
      </c>
      <c r="T6">
        <v>0</v>
      </c>
      <c r="U6">
        <v>0</v>
      </c>
      <c r="V6">
        <v>-1.98787457133878E-2</v>
      </c>
      <c r="W6">
        <v>0</v>
      </c>
      <c r="X6">
        <v>0</v>
      </c>
      <c r="Y6">
        <v>0</v>
      </c>
      <c r="Z6">
        <v>-0.28398480031604001</v>
      </c>
      <c r="AA6">
        <v>-9.3961343908674597E-2</v>
      </c>
      <c r="AB6">
        <v>-0.124767068365912</v>
      </c>
      <c r="AC6">
        <v>0</v>
      </c>
      <c r="AD6">
        <v>0.67418695194779299</v>
      </c>
      <c r="AE6">
        <v>-1.4152916467105999E-3</v>
      </c>
      <c r="AF6">
        <v>0</v>
      </c>
      <c r="AG6">
        <v>0</v>
      </c>
      <c r="AH6">
        <v>0.186633046464452</v>
      </c>
      <c r="AI6">
        <v>0</v>
      </c>
      <c r="AJ6">
        <v>-0.18793013739186101</v>
      </c>
      <c r="AK6">
        <v>9.2524198739715E-2</v>
      </c>
      <c r="AL6">
        <v>-0.152073301259779</v>
      </c>
      <c r="AM6">
        <v>0</v>
      </c>
      <c r="AN6">
        <v>-0.42604856567528798</v>
      </c>
      <c r="AO6">
        <v>-8.4575648001609702E-2</v>
      </c>
      <c r="AP6">
        <v>0</v>
      </c>
      <c r="AQ6">
        <v>2.6046512226487201E-2</v>
      </c>
      <c r="AR6">
        <v>0</v>
      </c>
      <c r="AS6">
        <v>0</v>
      </c>
      <c r="AT6">
        <v>0</v>
      </c>
      <c r="AU6">
        <v>0</v>
      </c>
      <c r="AV6">
        <v>0</v>
      </c>
      <c r="AW6">
        <v>0</v>
      </c>
      <c r="AX6">
        <v>-0.123490270248362</v>
      </c>
      <c r="AY6">
        <v>0</v>
      </c>
      <c r="AZ6">
        <v>0</v>
      </c>
      <c r="BA6">
        <v>0.32285105354454202</v>
      </c>
      <c r="BB6">
        <v>0</v>
      </c>
      <c r="BC6">
        <v>0.321277053766096</v>
      </c>
      <c r="BD6">
        <v>0</v>
      </c>
      <c r="BE6">
        <v>-5.7489937724703702E-4</v>
      </c>
      <c r="BF6">
        <v>-0.556032601951576</v>
      </c>
      <c r="BG6">
        <v>0</v>
      </c>
      <c r="BH6">
        <v>8.7156851156319604E-2</v>
      </c>
      <c r="BI6">
        <v>0</v>
      </c>
      <c r="BJ6">
        <v>-1.8525994064411001E-3</v>
      </c>
      <c r="BK6">
        <v>0</v>
      </c>
      <c r="BL6">
        <v>0</v>
      </c>
      <c r="BM6">
        <v>-0.73194396820429097</v>
      </c>
      <c r="BN6">
        <v>0</v>
      </c>
      <c r="BO6">
        <v>-0.36222256649011902</v>
      </c>
      <c r="BP6">
        <v>0</v>
      </c>
      <c r="BQ6">
        <v>0</v>
      </c>
      <c r="BR6">
        <v>0</v>
      </c>
      <c r="BS6">
        <v>0</v>
      </c>
      <c r="BT6">
        <v>0</v>
      </c>
      <c r="BU6">
        <v>-0.108398828279724</v>
      </c>
      <c r="BV6">
        <v>0</v>
      </c>
      <c r="BW6">
        <v>0</v>
      </c>
      <c r="BX6">
        <v>-2.8389572842728202E-2</v>
      </c>
      <c r="BY6">
        <v>-0.330791939480991</v>
      </c>
      <c r="BZ6">
        <v>-0.14484981436681801</v>
      </c>
      <c r="CA6">
        <v>-0.109542878626587</v>
      </c>
      <c r="CB6">
        <v>-0.242693497006744</v>
      </c>
      <c r="CC6">
        <v>-4.2817166208317797E-3</v>
      </c>
      <c r="CD6">
        <v>-0.83456468793465099</v>
      </c>
      <c r="CE6">
        <v>-0.11598971826327401</v>
      </c>
      <c r="CF6">
        <v>0</v>
      </c>
      <c r="CG6">
        <v>0</v>
      </c>
      <c r="CH6">
        <v>0.12668554763353501</v>
      </c>
      <c r="CI6">
        <v>0</v>
      </c>
      <c r="CJ6">
        <v>0</v>
      </c>
      <c r="CK6">
        <v>0.101062114467194</v>
      </c>
      <c r="CL6">
        <v>-7.8354370353379402E-2</v>
      </c>
      <c r="CM6">
        <v>1.68299273317317</v>
      </c>
      <c r="CN6">
        <v>0</v>
      </c>
      <c r="CO6">
        <v>0</v>
      </c>
      <c r="CR6">
        <v>-0.25455763228755701</v>
      </c>
      <c r="CS6">
        <v>-0.15439694084504799</v>
      </c>
      <c r="CT6">
        <v>0.16661112095323399</v>
      </c>
      <c r="CU6">
        <v>0</v>
      </c>
      <c r="CV6">
        <v>-0.38098492799662598</v>
      </c>
      <c r="CW6">
        <v>-0.10133683325364</v>
      </c>
      <c r="CX6">
        <v>0</v>
      </c>
      <c r="CY6">
        <v>-1.41229032466252</v>
      </c>
      <c r="CZ6">
        <v>0</v>
      </c>
      <c r="DA6">
        <v>-0.16279871328274201</v>
      </c>
      <c r="DB6">
        <v>0.271258494743503</v>
      </c>
      <c r="DC6">
        <v>0</v>
      </c>
      <c r="DD6">
        <v>0</v>
      </c>
      <c r="DE6">
        <v>0</v>
      </c>
      <c r="DF6">
        <v>0</v>
      </c>
      <c r="DG6">
        <v>0</v>
      </c>
      <c r="DH6">
        <v>0</v>
      </c>
      <c r="DI6">
        <v>-1.98787457133878E-2</v>
      </c>
      <c r="DJ6">
        <v>0</v>
      </c>
      <c r="DK6">
        <v>0</v>
      </c>
      <c r="DL6">
        <v>0</v>
      </c>
      <c r="DM6">
        <v>-0.28398480031604001</v>
      </c>
      <c r="DN6">
        <v>-9.3961343908674597E-2</v>
      </c>
      <c r="DO6">
        <v>-0.124767068365912</v>
      </c>
      <c r="DP6">
        <v>0</v>
      </c>
      <c r="DQ6">
        <v>0.67418695194779299</v>
      </c>
      <c r="DR6">
        <v>-1.4152916467105999E-3</v>
      </c>
      <c r="DS6">
        <v>0</v>
      </c>
      <c r="DT6">
        <v>0</v>
      </c>
      <c r="DU6">
        <v>0.186633046464452</v>
      </c>
      <c r="DV6">
        <v>0</v>
      </c>
      <c r="DW6">
        <v>-0.18793013739186101</v>
      </c>
      <c r="DX6">
        <v>9.2524198739715E-2</v>
      </c>
      <c r="DY6">
        <v>-0.152073301259779</v>
      </c>
      <c r="DZ6">
        <v>0</v>
      </c>
      <c r="EA6">
        <v>-0.42604856567528798</v>
      </c>
      <c r="EB6">
        <v>-8.4575648001609702E-2</v>
      </c>
      <c r="EC6">
        <v>0</v>
      </c>
      <c r="ED6">
        <v>2.6046512226487201E-2</v>
      </c>
      <c r="EE6">
        <v>0</v>
      </c>
      <c r="EF6">
        <v>0</v>
      </c>
      <c r="EG6">
        <v>0</v>
      </c>
      <c r="EH6">
        <v>0</v>
      </c>
      <c r="EI6">
        <v>0</v>
      </c>
      <c r="EJ6">
        <v>0</v>
      </c>
      <c r="EK6">
        <v>-0.123490270248362</v>
      </c>
      <c r="EL6">
        <v>0</v>
      </c>
      <c r="EM6">
        <v>0</v>
      </c>
      <c r="EN6">
        <v>0.32285105354454202</v>
      </c>
      <c r="EO6">
        <v>0</v>
      </c>
      <c r="EP6">
        <v>0.321277053766096</v>
      </c>
      <c r="EQ6">
        <v>0</v>
      </c>
      <c r="ER6">
        <v>-5.7489937724703702E-4</v>
      </c>
      <c r="ES6">
        <v>-0.556032601951576</v>
      </c>
      <c r="ET6">
        <v>0</v>
      </c>
      <c r="EU6">
        <v>8.7156851156319604E-2</v>
      </c>
      <c r="EV6">
        <v>0</v>
      </c>
      <c r="EW6">
        <v>-1.8525994064411001E-3</v>
      </c>
      <c r="EX6">
        <v>0</v>
      </c>
      <c r="EY6">
        <v>0</v>
      </c>
      <c r="EZ6">
        <v>-0.73194396820429097</v>
      </c>
      <c r="FA6">
        <v>0</v>
      </c>
      <c r="FB6">
        <v>-0.36222256649011902</v>
      </c>
      <c r="FC6">
        <v>0</v>
      </c>
      <c r="FD6">
        <v>0</v>
      </c>
      <c r="FE6">
        <v>0</v>
      </c>
      <c r="FF6">
        <v>0</v>
      </c>
      <c r="FG6">
        <v>0</v>
      </c>
      <c r="FH6">
        <v>-0.108398828279724</v>
      </c>
      <c r="FI6">
        <v>0</v>
      </c>
      <c r="FJ6">
        <v>0</v>
      </c>
      <c r="FK6">
        <v>-2.8389572842728202E-2</v>
      </c>
      <c r="FL6">
        <v>-0.330791939480991</v>
      </c>
      <c r="FM6">
        <v>-0.14484981436681801</v>
      </c>
      <c r="FN6">
        <v>-0.109542878626587</v>
      </c>
      <c r="FO6">
        <v>-0.242693497006744</v>
      </c>
      <c r="FP6">
        <v>-4.2817166208317797E-3</v>
      </c>
      <c r="FQ6">
        <v>-0.83456468793465099</v>
      </c>
      <c r="FR6">
        <v>-0.11598971826327401</v>
      </c>
      <c r="FS6">
        <v>0</v>
      </c>
      <c r="FT6">
        <v>0</v>
      </c>
      <c r="FU6">
        <v>0.12668554763353501</v>
      </c>
      <c r="FV6">
        <v>0</v>
      </c>
      <c r="FW6">
        <v>0</v>
      </c>
      <c r="FX6">
        <v>0.101062114467194</v>
      </c>
      <c r="FY6">
        <v>-7.8354370353379402E-2</v>
      </c>
      <c r="FZ6">
        <v>1.68299273317317</v>
      </c>
      <c r="GA6">
        <v>0</v>
      </c>
      <c r="GB6">
        <v>0</v>
      </c>
    </row>
    <row r="7" spans="1:184" x14ac:dyDescent="0.25">
      <c r="A7">
        <v>1991</v>
      </c>
      <c r="B7">
        <v>97.10569159824361</v>
      </c>
      <c r="D7">
        <f t="shared" si="0"/>
        <v>10.818995007169359</v>
      </c>
      <c r="E7">
        <v>1.5221641936321599</v>
      </c>
      <c r="F7">
        <v>0.34041053686334599</v>
      </c>
      <c r="G7">
        <v>-0.118583480252191</v>
      </c>
      <c r="H7">
        <v>0</v>
      </c>
      <c r="I7">
        <v>-0.25029285672275497</v>
      </c>
      <c r="J7">
        <v>9.6949485795895796E-2</v>
      </c>
      <c r="K7">
        <v>0</v>
      </c>
      <c r="L7">
        <v>1.34023025511338</v>
      </c>
      <c r="M7">
        <v>0</v>
      </c>
      <c r="N7">
        <v>0.113572417185182</v>
      </c>
      <c r="O7">
        <v>0.60149273475860199</v>
      </c>
      <c r="P7">
        <v>0</v>
      </c>
      <c r="Q7">
        <v>0</v>
      </c>
      <c r="R7">
        <v>0</v>
      </c>
      <c r="S7">
        <v>0</v>
      </c>
      <c r="T7">
        <v>0</v>
      </c>
      <c r="U7">
        <v>0</v>
      </c>
      <c r="V7">
        <v>0.11811044852453</v>
      </c>
      <c r="W7">
        <v>0</v>
      </c>
      <c r="X7">
        <v>0</v>
      </c>
      <c r="Y7">
        <v>0</v>
      </c>
      <c r="Z7">
        <v>-0.376909414145077</v>
      </c>
      <c r="AA7">
        <v>0.16876916703183401</v>
      </c>
      <c r="AB7">
        <v>8.4428833070239101E-2</v>
      </c>
      <c r="AC7">
        <v>0</v>
      </c>
      <c r="AD7">
        <v>-0.30266211224532003</v>
      </c>
      <c r="AE7">
        <v>0.33473317041767398</v>
      </c>
      <c r="AF7">
        <v>-0.43881468939767398</v>
      </c>
      <c r="AG7">
        <v>0</v>
      </c>
      <c r="AH7">
        <v>0.19613980412175799</v>
      </c>
      <c r="AI7">
        <v>0</v>
      </c>
      <c r="AJ7">
        <v>0.198962963183858</v>
      </c>
      <c r="AK7">
        <v>0.40070643965608999</v>
      </c>
      <c r="AL7">
        <v>8.5292513415357804E-3</v>
      </c>
      <c r="AM7">
        <v>0</v>
      </c>
      <c r="AN7">
        <v>6.8585371712056198E-2</v>
      </c>
      <c r="AO7">
        <v>0.142437972086919</v>
      </c>
      <c r="AP7">
        <v>0</v>
      </c>
      <c r="AQ7">
        <v>-0.124799392128165</v>
      </c>
      <c r="AR7">
        <v>0</v>
      </c>
      <c r="AS7">
        <v>0</v>
      </c>
      <c r="AT7">
        <v>0</v>
      </c>
      <c r="AU7">
        <v>0</v>
      </c>
      <c r="AV7">
        <v>0</v>
      </c>
      <c r="AW7">
        <v>0</v>
      </c>
      <c r="AX7">
        <v>0.12397889060511801</v>
      </c>
      <c r="AY7">
        <v>0</v>
      </c>
      <c r="AZ7">
        <v>0</v>
      </c>
      <c r="BA7">
        <v>0.79445489576214601</v>
      </c>
      <c r="BB7">
        <v>0</v>
      </c>
      <c r="BC7">
        <v>0.18873301339829601</v>
      </c>
      <c r="BD7">
        <v>0</v>
      </c>
      <c r="BE7">
        <v>0.150251175726586</v>
      </c>
      <c r="BF7">
        <v>0.148320793370913</v>
      </c>
      <c r="BG7">
        <v>0</v>
      </c>
      <c r="BH7">
        <v>-0.15230527160003399</v>
      </c>
      <c r="BI7">
        <v>0</v>
      </c>
      <c r="BJ7">
        <v>0.96462668646688299</v>
      </c>
      <c r="BK7">
        <v>0</v>
      </c>
      <c r="BL7">
        <v>0.76054104979886505</v>
      </c>
      <c r="BM7">
        <v>0.57167739125449701</v>
      </c>
      <c r="BN7">
        <v>-0.200043104722751</v>
      </c>
      <c r="BO7">
        <v>-7.7945612433559103E-3</v>
      </c>
      <c r="BP7">
        <v>0</v>
      </c>
      <c r="BQ7">
        <v>0</v>
      </c>
      <c r="BR7">
        <v>0</v>
      </c>
      <c r="BS7">
        <v>0</v>
      </c>
      <c r="BT7">
        <v>0</v>
      </c>
      <c r="BU7">
        <v>0.311002341864001</v>
      </c>
      <c r="BV7">
        <v>0</v>
      </c>
      <c r="BW7">
        <v>0</v>
      </c>
      <c r="BX7">
        <v>0.23851026868319999</v>
      </c>
      <c r="BY7">
        <v>-0.19835707869855601</v>
      </c>
      <c r="BZ7">
        <v>6.21246405097996E-2</v>
      </c>
      <c r="CA7">
        <v>0.67280780429650799</v>
      </c>
      <c r="CB7">
        <v>5.8061755489806403E-2</v>
      </c>
      <c r="CC7">
        <v>0.12930961688293299</v>
      </c>
      <c r="CD7">
        <v>1.8244865956919099E-2</v>
      </c>
      <c r="CE7">
        <v>0.203167004101419</v>
      </c>
      <c r="CF7">
        <v>0</v>
      </c>
      <c r="CG7">
        <v>0</v>
      </c>
      <c r="CH7">
        <v>-0.21491997863453799</v>
      </c>
      <c r="CI7">
        <v>0</v>
      </c>
      <c r="CJ7">
        <v>0</v>
      </c>
      <c r="CK7">
        <v>0.170927648096594</v>
      </c>
      <c r="CL7">
        <v>0.239070651329681</v>
      </c>
      <c r="CM7">
        <v>0.47235395808192199</v>
      </c>
      <c r="CN7">
        <v>0</v>
      </c>
      <c r="CO7">
        <v>0</v>
      </c>
      <c r="CR7">
        <v>1.5221641936321599</v>
      </c>
      <c r="CS7">
        <v>0.34041053686334599</v>
      </c>
      <c r="CT7">
        <v>-0.118583480252191</v>
      </c>
      <c r="CU7">
        <v>0</v>
      </c>
      <c r="CV7">
        <v>-0.25029285672275497</v>
      </c>
      <c r="CW7">
        <v>9.6949485795895796E-2</v>
      </c>
      <c r="CX7">
        <v>0</v>
      </c>
      <c r="CY7">
        <v>1.34023025511338</v>
      </c>
      <c r="CZ7">
        <v>0</v>
      </c>
      <c r="DA7">
        <v>0.113572417185182</v>
      </c>
      <c r="DB7">
        <v>0.60149273475860199</v>
      </c>
      <c r="DC7">
        <v>0</v>
      </c>
      <c r="DD7">
        <v>0</v>
      </c>
      <c r="DE7">
        <v>0</v>
      </c>
      <c r="DF7">
        <v>0</v>
      </c>
      <c r="DG7">
        <v>0</v>
      </c>
      <c r="DH7">
        <v>0</v>
      </c>
      <c r="DI7">
        <v>0.11811044852453</v>
      </c>
      <c r="DJ7">
        <v>0</v>
      </c>
      <c r="DK7">
        <v>0</v>
      </c>
      <c r="DL7">
        <v>0</v>
      </c>
      <c r="DM7">
        <v>-0.376909414145077</v>
      </c>
      <c r="DN7">
        <v>0.16876916703183401</v>
      </c>
      <c r="DO7">
        <v>8.4428833070239101E-2</v>
      </c>
      <c r="DP7">
        <v>0</v>
      </c>
      <c r="DQ7">
        <v>-0.30266211224532003</v>
      </c>
      <c r="DR7">
        <v>0.33473317041767398</v>
      </c>
      <c r="DS7">
        <v>-0.43881468939767398</v>
      </c>
      <c r="DT7">
        <v>0</v>
      </c>
      <c r="DU7">
        <v>0.19613980412175799</v>
      </c>
      <c r="DV7">
        <v>0</v>
      </c>
      <c r="DW7">
        <v>0.198962963183858</v>
      </c>
      <c r="DX7">
        <v>0.40070643965608999</v>
      </c>
      <c r="DY7">
        <v>8.5292513415357804E-3</v>
      </c>
      <c r="DZ7">
        <v>0</v>
      </c>
      <c r="EA7">
        <v>6.8585371712056198E-2</v>
      </c>
      <c r="EB7">
        <v>0.142437972086919</v>
      </c>
      <c r="EC7">
        <v>0</v>
      </c>
      <c r="ED7">
        <v>-0.124799392128165</v>
      </c>
      <c r="EE7">
        <v>0</v>
      </c>
      <c r="EF7">
        <v>0</v>
      </c>
      <c r="EG7">
        <v>0</v>
      </c>
      <c r="EH7">
        <v>0</v>
      </c>
      <c r="EI7">
        <v>0</v>
      </c>
      <c r="EJ7">
        <v>0</v>
      </c>
      <c r="EK7">
        <v>0.12397889060511801</v>
      </c>
      <c r="EL7">
        <v>0</v>
      </c>
      <c r="EM7">
        <v>0</v>
      </c>
      <c r="EN7">
        <v>0.79445489576214601</v>
      </c>
      <c r="EO7">
        <v>0</v>
      </c>
      <c r="EP7">
        <v>0.18873301339829601</v>
      </c>
      <c r="EQ7">
        <v>0</v>
      </c>
      <c r="ER7">
        <v>0.150251175726586</v>
      </c>
      <c r="ES7">
        <v>0.148320793370913</v>
      </c>
      <c r="ET7">
        <v>0</v>
      </c>
      <c r="EU7">
        <v>-0.15230527160003399</v>
      </c>
      <c r="EV7">
        <v>0</v>
      </c>
      <c r="EW7">
        <v>0.96462668646688299</v>
      </c>
      <c r="EX7">
        <v>0</v>
      </c>
      <c r="EY7">
        <v>0.76054104979886505</v>
      </c>
      <c r="EZ7">
        <v>0.57167739125449701</v>
      </c>
      <c r="FA7">
        <v>-0.200043104722751</v>
      </c>
      <c r="FB7">
        <v>-7.7945612433559103E-3</v>
      </c>
      <c r="FC7">
        <v>0</v>
      </c>
      <c r="FD7">
        <v>0</v>
      </c>
      <c r="FE7">
        <v>0</v>
      </c>
      <c r="FF7">
        <v>0</v>
      </c>
      <c r="FG7">
        <v>0</v>
      </c>
      <c r="FH7">
        <v>0.311002341864001</v>
      </c>
      <c r="FI7">
        <v>0</v>
      </c>
      <c r="FJ7">
        <v>0</v>
      </c>
      <c r="FK7">
        <v>0.23851026868319999</v>
      </c>
      <c r="FL7">
        <v>-0.19835707869855601</v>
      </c>
      <c r="FM7">
        <v>6.21246405097996E-2</v>
      </c>
      <c r="FN7">
        <v>0.67280780429650799</v>
      </c>
      <c r="FO7">
        <v>5.8061755489806403E-2</v>
      </c>
      <c r="FP7">
        <v>0.12930961688293299</v>
      </c>
      <c r="FQ7">
        <v>1.8244865956919099E-2</v>
      </c>
      <c r="FR7">
        <v>0.203167004101419</v>
      </c>
      <c r="FS7">
        <v>0</v>
      </c>
      <c r="FT7">
        <v>0</v>
      </c>
      <c r="FU7">
        <v>-0.21491997863453799</v>
      </c>
      <c r="FV7">
        <v>0</v>
      </c>
      <c r="FW7">
        <v>0</v>
      </c>
      <c r="FX7">
        <v>0.170927648096594</v>
      </c>
      <c r="FY7">
        <v>0.239070651329681</v>
      </c>
      <c r="FZ7">
        <v>0.47235395808192199</v>
      </c>
      <c r="GA7">
        <v>0</v>
      </c>
      <c r="GB7">
        <v>0</v>
      </c>
    </row>
    <row r="8" spans="1:184" x14ac:dyDescent="0.25">
      <c r="A8">
        <v>1992</v>
      </c>
      <c r="B8">
        <v>82.635466939271083</v>
      </c>
      <c r="D8">
        <f t="shared" si="0"/>
        <v>-3.7397716858007213</v>
      </c>
      <c r="E8">
        <v>-0.67096796317641205</v>
      </c>
      <c r="F8">
        <v>-0.11619896486263601</v>
      </c>
      <c r="G8">
        <v>-0.17576053846686801</v>
      </c>
      <c r="H8">
        <v>0</v>
      </c>
      <c r="I8">
        <v>0.133479252982281</v>
      </c>
      <c r="J8">
        <v>-6.2701381704670697E-2</v>
      </c>
      <c r="K8">
        <v>0</v>
      </c>
      <c r="L8">
        <v>-0.28244731395054101</v>
      </c>
      <c r="M8">
        <v>0</v>
      </c>
      <c r="N8">
        <v>-0.103073576530528</v>
      </c>
      <c r="O8">
        <v>9.2004603509394406E-2</v>
      </c>
      <c r="P8">
        <v>0</v>
      </c>
      <c r="Q8">
        <v>0.22604408571398399</v>
      </c>
      <c r="R8">
        <v>0</v>
      </c>
      <c r="S8">
        <v>0</v>
      </c>
      <c r="T8">
        <v>0</v>
      </c>
      <c r="U8">
        <v>0</v>
      </c>
      <c r="V8">
        <v>-0.32005228645907902</v>
      </c>
      <c r="W8">
        <v>0</v>
      </c>
      <c r="X8">
        <v>0</v>
      </c>
      <c r="Y8">
        <v>0</v>
      </c>
      <c r="Z8">
        <v>-0.170514271794762</v>
      </c>
      <c r="AA8">
        <v>1.25302914246755E-2</v>
      </c>
      <c r="AB8">
        <v>-0.101651567879858</v>
      </c>
      <c r="AC8">
        <v>0</v>
      </c>
      <c r="AD8">
        <v>-0.36195028481031699</v>
      </c>
      <c r="AE8">
        <v>0.226160503278452</v>
      </c>
      <c r="AF8">
        <v>-5.1680633725314798E-2</v>
      </c>
      <c r="AG8">
        <v>0</v>
      </c>
      <c r="AH8">
        <v>0.120657511848444</v>
      </c>
      <c r="AI8">
        <v>0</v>
      </c>
      <c r="AJ8">
        <v>-0.15178045587580399</v>
      </c>
      <c r="AK8">
        <v>0.45982999819544701</v>
      </c>
      <c r="AL8">
        <v>-0.32070426258600998</v>
      </c>
      <c r="AM8">
        <v>0</v>
      </c>
      <c r="AN8">
        <v>-0.260847249338099</v>
      </c>
      <c r="AO8">
        <v>0.238100309245103</v>
      </c>
      <c r="AP8">
        <v>0</v>
      </c>
      <c r="AQ8">
        <v>-9.8493231415200902E-2</v>
      </c>
      <c r="AR8">
        <v>0</v>
      </c>
      <c r="AS8">
        <v>0</v>
      </c>
      <c r="AT8">
        <v>0</v>
      </c>
      <c r="AU8">
        <v>0</v>
      </c>
      <c r="AV8">
        <v>0</v>
      </c>
      <c r="AW8">
        <v>0</v>
      </c>
      <c r="AX8">
        <v>0.200879147869513</v>
      </c>
      <c r="AY8">
        <v>0</v>
      </c>
      <c r="AZ8">
        <v>0</v>
      </c>
      <c r="BA8">
        <v>0.193183380847533</v>
      </c>
      <c r="BB8">
        <v>0</v>
      </c>
      <c r="BC8">
        <v>-4.3753228230541098E-2</v>
      </c>
      <c r="BD8">
        <v>0</v>
      </c>
      <c r="BE8">
        <v>2.38408474098349E-2</v>
      </c>
      <c r="BF8">
        <v>2.6746783410026401E-2</v>
      </c>
      <c r="BG8">
        <v>0</v>
      </c>
      <c r="BH8">
        <v>-0.26839844521457301</v>
      </c>
      <c r="BI8">
        <v>0</v>
      </c>
      <c r="BJ8">
        <v>-0.35840061668645201</v>
      </c>
      <c r="BK8">
        <v>-1.83942665070672E-2</v>
      </c>
      <c r="BL8">
        <v>0.78599812346285303</v>
      </c>
      <c r="BM8">
        <v>0.173844811853999</v>
      </c>
      <c r="BN8">
        <v>-0.24157693913700001</v>
      </c>
      <c r="BO8">
        <v>-7.7045892662198599E-3</v>
      </c>
      <c r="BP8">
        <v>0</v>
      </c>
      <c r="BQ8">
        <v>0</v>
      </c>
      <c r="BR8">
        <v>0</v>
      </c>
      <c r="BS8">
        <v>0</v>
      </c>
      <c r="BT8">
        <v>0</v>
      </c>
      <c r="BU8">
        <v>9.6330607503857593E-3</v>
      </c>
      <c r="BV8">
        <v>0</v>
      </c>
      <c r="BW8">
        <v>0</v>
      </c>
      <c r="BX8">
        <v>-0.14752224280826401</v>
      </c>
      <c r="BY8">
        <v>7.0385629372254399E-2</v>
      </c>
      <c r="BZ8">
        <v>-0.26600211452688999</v>
      </c>
      <c r="CA8">
        <v>-0.40691732692587501</v>
      </c>
      <c r="CB8">
        <v>-0.22503308074596901</v>
      </c>
      <c r="CC8">
        <v>0.14743115613141</v>
      </c>
      <c r="CD8">
        <v>-0.25377781171410502</v>
      </c>
      <c r="CE8">
        <v>0.35765119656795002</v>
      </c>
      <c r="CF8">
        <v>0</v>
      </c>
      <c r="CG8">
        <v>0</v>
      </c>
      <c r="CH8">
        <v>-0.59351368854576902</v>
      </c>
      <c r="CI8">
        <v>0</v>
      </c>
      <c r="CJ8">
        <v>0</v>
      </c>
      <c r="CK8">
        <v>-8.1594552425351095E-3</v>
      </c>
      <c r="CL8">
        <v>7.8935229264982795E-2</v>
      </c>
      <c r="CM8">
        <v>-0.81775493537380395</v>
      </c>
      <c r="CN8">
        <v>0</v>
      </c>
      <c r="CO8">
        <v>0</v>
      </c>
      <c r="CR8">
        <v>-0.67096796317641205</v>
      </c>
      <c r="CS8">
        <v>-0.11619896486263601</v>
      </c>
      <c r="CT8">
        <v>-0.17576053846686801</v>
      </c>
      <c r="CU8">
        <v>0</v>
      </c>
      <c r="CV8">
        <v>0.133479252982281</v>
      </c>
      <c r="CW8">
        <v>-6.2701381704670697E-2</v>
      </c>
      <c r="CX8">
        <v>0</v>
      </c>
      <c r="CY8">
        <v>-0.28244731395054101</v>
      </c>
      <c r="CZ8">
        <v>0</v>
      </c>
      <c r="DA8">
        <v>-0.103073576530528</v>
      </c>
      <c r="DB8">
        <v>9.2004603509394406E-2</v>
      </c>
      <c r="DC8">
        <v>0</v>
      </c>
      <c r="DD8">
        <v>0.22604408571398399</v>
      </c>
      <c r="DE8">
        <v>0</v>
      </c>
      <c r="DF8">
        <v>0</v>
      </c>
      <c r="DG8">
        <v>0</v>
      </c>
      <c r="DH8">
        <v>0</v>
      </c>
      <c r="DI8">
        <v>-0.32005228645907902</v>
      </c>
      <c r="DJ8">
        <v>0</v>
      </c>
      <c r="DK8">
        <v>0</v>
      </c>
      <c r="DL8">
        <v>0</v>
      </c>
      <c r="DM8">
        <v>-0.170514271794762</v>
      </c>
      <c r="DN8">
        <v>1.25302914246755E-2</v>
      </c>
      <c r="DO8">
        <v>-0.101651567879858</v>
      </c>
      <c r="DP8">
        <v>0</v>
      </c>
      <c r="DQ8">
        <v>-0.36195028481031699</v>
      </c>
      <c r="DR8">
        <v>0.226160503278452</v>
      </c>
      <c r="DS8">
        <v>-5.1680633725314798E-2</v>
      </c>
      <c r="DT8">
        <v>0</v>
      </c>
      <c r="DU8">
        <v>0.120657511848444</v>
      </c>
      <c r="DV8">
        <v>0</v>
      </c>
      <c r="DW8">
        <v>-0.15178045587580399</v>
      </c>
      <c r="DX8">
        <v>0.45982999819544701</v>
      </c>
      <c r="DY8">
        <v>-0.32070426258600998</v>
      </c>
      <c r="DZ8">
        <v>0</v>
      </c>
      <c r="EA8">
        <v>-0.260847249338099</v>
      </c>
      <c r="EB8">
        <v>0.238100309245103</v>
      </c>
      <c r="EC8">
        <v>0</v>
      </c>
      <c r="ED8">
        <v>-9.8493231415200902E-2</v>
      </c>
      <c r="EE8">
        <v>0</v>
      </c>
      <c r="EF8">
        <v>0</v>
      </c>
      <c r="EG8">
        <v>0</v>
      </c>
      <c r="EH8">
        <v>0</v>
      </c>
      <c r="EI8">
        <v>0</v>
      </c>
      <c r="EJ8">
        <v>0</v>
      </c>
      <c r="EK8">
        <v>0.200879147869513</v>
      </c>
      <c r="EL8">
        <v>0</v>
      </c>
      <c r="EM8">
        <v>0</v>
      </c>
      <c r="EN8">
        <v>0.193183380847533</v>
      </c>
      <c r="EO8">
        <v>0</v>
      </c>
      <c r="EP8">
        <v>-4.3753228230541098E-2</v>
      </c>
      <c r="EQ8">
        <v>0</v>
      </c>
      <c r="ER8">
        <v>2.38408474098349E-2</v>
      </c>
      <c r="ES8">
        <v>2.6746783410026401E-2</v>
      </c>
      <c r="ET8">
        <v>0</v>
      </c>
      <c r="EU8">
        <v>-0.26839844521457301</v>
      </c>
      <c r="EV8">
        <v>0</v>
      </c>
      <c r="EW8">
        <v>-0.35840061668645201</v>
      </c>
      <c r="EX8">
        <v>-1.83942665070672E-2</v>
      </c>
      <c r="EY8">
        <v>0.78599812346285303</v>
      </c>
      <c r="EZ8">
        <v>0.173844811853999</v>
      </c>
      <c r="FA8">
        <v>-0.24157693913700001</v>
      </c>
      <c r="FB8">
        <v>-7.7045892662198599E-3</v>
      </c>
      <c r="FC8">
        <v>0</v>
      </c>
      <c r="FD8">
        <v>0</v>
      </c>
      <c r="FE8">
        <v>0</v>
      </c>
      <c r="FF8">
        <v>0</v>
      </c>
      <c r="FG8">
        <v>0</v>
      </c>
      <c r="FH8">
        <v>9.6330607503857593E-3</v>
      </c>
      <c r="FI8">
        <v>0</v>
      </c>
      <c r="FJ8">
        <v>0</v>
      </c>
      <c r="FK8">
        <v>-0.14752224280826401</v>
      </c>
      <c r="FL8">
        <v>7.0385629372254399E-2</v>
      </c>
      <c r="FM8">
        <v>-0.26600211452688999</v>
      </c>
      <c r="FN8">
        <v>-0.40691732692587501</v>
      </c>
      <c r="FO8">
        <v>-0.22503308074596901</v>
      </c>
      <c r="FP8">
        <v>0.14743115613141</v>
      </c>
      <c r="FQ8">
        <v>-0.25377781171410502</v>
      </c>
      <c r="FR8">
        <v>0.35765119656795002</v>
      </c>
      <c r="FS8">
        <v>0</v>
      </c>
      <c r="FT8">
        <v>0</v>
      </c>
      <c r="FU8">
        <v>-0.59351368854576902</v>
      </c>
      <c r="FV8">
        <v>0</v>
      </c>
      <c r="FW8">
        <v>0</v>
      </c>
      <c r="FX8">
        <v>-8.1594552425351095E-3</v>
      </c>
      <c r="FY8">
        <v>7.8935229264982795E-2</v>
      </c>
      <c r="FZ8">
        <v>-0.81775493537380395</v>
      </c>
      <c r="GA8">
        <v>0</v>
      </c>
      <c r="GB8">
        <v>0</v>
      </c>
    </row>
    <row r="9" spans="1:184" x14ac:dyDescent="0.25">
      <c r="A9">
        <v>1993</v>
      </c>
      <c r="B9">
        <v>96.522490501650068</v>
      </c>
      <c r="D9">
        <f t="shared" si="0"/>
        <v>22.289720546594037</v>
      </c>
      <c r="E9">
        <v>0.31364887949055398</v>
      </c>
      <c r="F9">
        <v>0.33203772623553501</v>
      </c>
      <c r="G9">
        <v>0.248103287641329</v>
      </c>
      <c r="H9">
        <v>0</v>
      </c>
      <c r="I9">
        <v>9.0807007068028994E-2</v>
      </c>
      <c r="J9">
        <v>0.21157681334850401</v>
      </c>
      <c r="K9">
        <v>0</v>
      </c>
      <c r="L9">
        <v>0.69374558045595702</v>
      </c>
      <c r="M9">
        <v>0</v>
      </c>
      <c r="N9">
        <v>0.22999030528178099</v>
      </c>
      <c r="O9">
        <v>0.25602194627829999</v>
      </c>
      <c r="P9">
        <v>0</v>
      </c>
      <c r="Q9">
        <v>0.42844219453642401</v>
      </c>
      <c r="R9">
        <v>0</v>
      </c>
      <c r="S9">
        <v>0</v>
      </c>
      <c r="T9">
        <v>0</v>
      </c>
      <c r="U9">
        <v>0.115294276609191</v>
      </c>
      <c r="V9">
        <v>0.23183020666090201</v>
      </c>
      <c r="W9">
        <v>0.94937882570601195</v>
      </c>
      <c r="X9">
        <v>0</v>
      </c>
      <c r="Y9">
        <v>0</v>
      </c>
      <c r="Z9">
        <v>0.517155943411997</v>
      </c>
      <c r="AA9">
        <v>0.22923136990185999</v>
      </c>
      <c r="AB9">
        <v>0.31688422637962599</v>
      </c>
      <c r="AC9">
        <v>0</v>
      </c>
      <c r="AD9">
        <v>0.217791710838071</v>
      </c>
      <c r="AE9">
        <v>0.69498167447165604</v>
      </c>
      <c r="AF9">
        <v>0.16145364092338901</v>
      </c>
      <c r="AG9">
        <v>-0.26617739076708002</v>
      </c>
      <c r="AH9">
        <v>0.27272631480800702</v>
      </c>
      <c r="AI9">
        <v>0</v>
      </c>
      <c r="AJ9">
        <v>0.40152184214292702</v>
      </c>
      <c r="AK9">
        <v>0.164769126441559</v>
      </c>
      <c r="AL9">
        <v>0.18358065893397099</v>
      </c>
      <c r="AM9">
        <v>0</v>
      </c>
      <c r="AN9">
        <v>0.21307806187787401</v>
      </c>
      <c r="AO9">
        <v>0.16040652008714501</v>
      </c>
      <c r="AP9">
        <v>0</v>
      </c>
      <c r="AQ9">
        <v>0.125103264962136</v>
      </c>
      <c r="AR9">
        <v>0</v>
      </c>
      <c r="AS9">
        <v>0</v>
      </c>
      <c r="AT9">
        <v>0</v>
      </c>
      <c r="AU9">
        <v>0</v>
      </c>
      <c r="AV9">
        <v>0</v>
      </c>
      <c r="AW9">
        <v>0</v>
      </c>
      <c r="AX9">
        <v>0.66289161942702302</v>
      </c>
      <c r="AY9">
        <v>0</v>
      </c>
      <c r="AZ9">
        <v>0</v>
      </c>
      <c r="BA9">
        <v>0.38084764297212897</v>
      </c>
      <c r="BB9">
        <v>0</v>
      </c>
      <c r="BC9">
        <v>6.8691796427832005E-2</v>
      </c>
      <c r="BD9">
        <v>0</v>
      </c>
      <c r="BE9">
        <v>0.30268240299916999</v>
      </c>
      <c r="BF9">
        <v>0.45156114962025601</v>
      </c>
      <c r="BG9">
        <v>0</v>
      </c>
      <c r="BH9">
        <v>0.40531421058232098</v>
      </c>
      <c r="BI9">
        <v>0</v>
      </c>
      <c r="BJ9">
        <v>0.40133423589015299</v>
      </c>
      <c r="BK9">
        <v>0.48196896531047101</v>
      </c>
      <c r="BL9">
        <v>0.616010962369958</v>
      </c>
      <c r="BM9">
        <v>0.81002092531934999</v>
      </c>
      <c r="BN9">
        <v>2.0812702629877999</v>
      </c>
      <c r="BO9">
        <v>0.37281286664039598</v>
      </c>
      <c r="BP9">
        <v>0</v>
      </c>
      <c r="BQ9">
        <v>0</v>
      </c>
      <c r="BR9">
        <v>0</v>
      </c>
      <c r="BS9">
        <v>0</v>
      </c>
      <c r="BT9">
        <v>0</v>
      </c>
      <c r="BU9">
        <v>0.57258153432668002</v>
      </c>
      <c r="BV9">
        <v>5.7502012192185599E-2</v>
      </c>
      <c r="BW9">
        <v>0</v>
      </c>
      <c r="BX9">
        <v>0.31955329454293901</v>
      </c>
      <c r="BY9">
        <v>0.19720858155163801</v>
      </c>
      <c r="BZ9">
        <v>0.19373495695755999</v>
      </c>
      <c r="CA9">
        <v>0.39559867401542398</v>
      </c>
      <c r="CB9">
        <v>0.247436559701778</v>
      </c>
      <c r="CC9">
        <v>0.37735366981893198</v>
      </c>
      <c r="CD9">
        <v>0.53702240444779004</v>
      </c>
      <c r="CE9">
        <v>0.82492902940999002</v>
      </c>
      <c r="CF9">
        <v>0</v>
      </c>
      <c r="CG9">
        <v>0</v>
      </c>
      <c r="CH9">
        <v>1.0741059967981801</v>
      </c>
      <c r="CI9">
        <v>0</v>
      </c>
      <c r="CJ9">
        <v>0</v>
      </c>
      <c r="CK9">
        <v>0.24062124644861799</v>
      </c>
      <c r="CL9">
        <v>7.83216886520164E-2</v>
      </c>
      <c r="CM9">
        <v>0.193090583332446</v>
      </c>
      <c r="CN9">
        <v>0</v>
      </c>
      <c r="CO9">
        <v>0</v>
      </c>
      <c r="CR9">
        <v>0.31364887949055398</v>
      </c>
      <c r="CS9">
        <v>0.33203772623553501</v>
      </c>
      <c r="CT9">
        <v>0.248103287641329</v>
      </c>
      <c r="CU9">
        <v>0</v>
      </c>
      <c r="CV9">
        <v>9.0807007068028994E-2</v>
      </c>
      <c r="CW9">
        <v>0.21157681334850401</v>
      </c>
      <c r="CX9">
        <v>0</v>
      </c>
      <c r="CY9">
        <v>0.69374558045595702</v>
      </c>
      <c r="CZ9">
        <v>0</v>
      </c>
      <c r="DA9">
        <v>0.22999030528178099</v>
      </c>
      <c r="DB9">
        <v>0.25602194627829999</v>
      </c>
      <c r="DC9">
        <v>0</v>
      </c>
      <c r="DD9">
        <v>0.42844219453642401</v>
      </c>
      <c r="DE9">
        <v>0</v>
      </c>
      <c r="DF9">
        <v>0</v>
      </c>
      <c r="DG9">
        <v>0</v>
      </c>
      <c r="DH9">
        <v>0.115294276609191</v>
      </c>
      <c r="DI9">
        <v>0.23183020666090201</v>
      </c>
      <c r="DJ9">
        <v>0.94937882570601195</v>
      </c>
      <c r="DK9">
        <v>0</v>
      </c>
      <c r="DL9">
        <v>0</v>
      </c>
      <c r="DM9">
        <v>0.517155943411997</v>
      </c>
      <c r="DN9">
        <v>0.22923136990185999</v>
      </c>
      <c r="DO9">
        <v>0.31688422637962599</v>
      </c>
      <c r="DP9">
        <v>0</v>
      </c>
      <c r="DQ9">
        <v>0.217791710838071</v>
      </c>
      <c r="DR9">
        <v>0.69498167447165604</v>
      </c>
      <c r="DS9">
        <v>0.16145364092338901</v>
      </c>
      <c r="DT9">
        <v>-0.26617739076708002</v>
      </c>
      <c r="DU9">
        <v>0.27272631480800702</v>
      </c>
      <c r="DV9">
        <v>0</v>
      </c>
      <c r="DW9">
        <v>0.40152184214292702</v>
      </c>
      <c r="DX9">
        <v>0.164769126441559</v>
      </c>
      <c r="DY9">
        <v>0.18358065893397099</v>
      </c>
      <c r="DZ9">
        <v>0</v>
      </c>
      <c r="EA9">
        <v>0.21307806187787401</v>
      </c>
      <c r="EB9">
        <v>0.16040652008714501</v>
      </c>
      <c r="EC9">
        <v>0</v>
      </c>
      <c r="ED9">
        <v>0.125103264962136</v>
      </c>
      <c r="EE9">
        <v>0</v>
      </c>
      <c r="EF9">
        <v>0</v>
      </c>
      <c r="EG9">
        <v>0</v>
      </c>
      <c r="EH9">
        <v>0</v>
      </c>
      <c r="EI9">
        <v>0</v>
      </c>
      <c r="EJ9">
        <v>0</v>
      </c>
      <c r="EK9">
        <v>0.66289161942702302</v>
      </c>
      <c r="EL9">
        <v>0</v>
      </c>
      <c r="EM9">
        <v>0</v>
      </c>
      <c r="EN9">
        <v>0.38084764297212897</v>
      </c>
      <c r="EO9">
        <v>0</v>
      </c>
      <c r="EP9">
        <v>6.8691796427832005E-2</v>
      </c>
      <c r="EQ9">
        <v>0</v>
      </c>
      <c r="ER9">
        <v>0.30268240299916999</v>
      </c>
      <c r="ES9">
        <v>0.45156114962025601</v>
      </c>
      <c r="ET9">
        <v>0</v>
      </c>
      <c r="EU9">
        <v>0.40531421058232098</v>
      </c>
      <c r="EV9">
        <v>0</v>
      </c>
      <c r="EW9">
        <v>0.40133423589015299</v>
      </c>
      <c r="EX9">
        <v>0.48196896531047101</v>
      </c>
      <c r="EY9">
        <v>0.616010962369958</v>
      </c>
      <c r="EZ9">
        <v>0.81002092531934999</v>
      </c>
      <c r="FA9">
        <v>2.0812702629877999</v>
      </c>
      <c r="FB9">
        <v>0.37281286664039598</v>
      </c>
      <c r="FC9">
        <v>0</v>
      </c>
      <c r="FD9">
        <v>0</v>
      </c>
      <c r="FE9">
        <v>0</v>
      </c>
      <c r="FF9">
        <v>0</v>
      </c>
      <c r="FG9">
        <v>0</v>
      </c>
      <c r="FH9">
        <v>0.57258153432668002</v>
      </c>
      <c r="FI9">
        <v>5.7502012192185599E-2</v>
      </c>
      <c r="FJ9">
        <v>0</v>
      </c>
      <c r="FK9">
        <v>0.31955329454293901</v>
      </c>
      <c r="FL9">
        <v>0.19720858155163801</v>
      </c>
      <c r="FM9">
        <v>0.19373495695755999</v>
      </c>
      <c r="FN9">
        <v>0.39559867401542398</v>
      </c>
      <c r="FO9">
        <v>0.247436559701778</v>
      </c>
      <c r="FP9">
        <v>0.37735366981893198</v>
      </c>
      <c r="FQ9">
        <v>0.53702240444779004</v>
      </c>
      <c r="FR9">
        <v>0.82492902940999002</v>
      </c>
      <c r="FS9">
        <v>0</v>
      </c>
      <c r="FT9">
        <v>0</v>
      </c>
      <c r="FU9">
        <v>1.0741059967981801</v>
      </c>
      <c r="FV9">
        <v>0</v>
      </c>
      <c r="FW9">
        <v>0</v>
      </c>
      <c r="FX9">
        <v>0.24062124644861799</v>
      </c>
      <c r="FY9">
        <v>7.83216886520164E-2</v>
      </c>
      <c r="FZ9">
        <v>0.193090583332446</v>
      </c>
      <c r="GA9">
        <v>0</v>
      </c>
      <c r="GB9">
        <v>0</v>
      </c>
    </row>
    <row r="10" spans="1:184" x14ac:dyDescent="0.25">
      <c r="A10">
        <v>1994</v>
      </c>
      <c r="B10">
        <v>94.951016414520751</v>
      </c>
      <c r="D10">
        <f t="shared" si="0"/>
        <v>4.0528280632531812</v>
      </c>
      <c r="E10">
        <v>-0.23606782355936201</v>
      </c>
      <c r="F10">
        <v>6.4086358180977201E-2</v>
      </c>
      <c r="G10">
        <v>1.7582979114514299E-2</v>
      </c>
      <c r="H10">
        <v>0</v>
      </c>
      <c r="I10">
        <v>0.71440869501093096</v>
      </c>
      <c r="J10">
        <v>9.1500090377270596E-2</v>
      </c>
      <c r="K10">
        <v>0</v>
      </c>
      <c r="L10">
        <v>0.46858459900405602</v>
      </c>
      <c r="M10">
        <v>0</v>
      </c>
      <c r="N10">
        <v>-7.54699409398253E-2</v>
      </c>
      <c r="O10">
        <v>0.39230854549725103</v>
      </c>
      <c r="P10">
        <v>-0.151920032465796</v>
      </c>
      <c r="Q10">
        <v>0.18887583083613299</v>
      </c>
      <c r="R10">
        <v>0</v>
      </c>
      <c r="S10">
        <v>0</v>
      </c>
      <c r="T10">
        <v>0</v>
      </c>
      <c r="U10">
        <v>-5.0909507518659101E-2</v>
      </c>
      <c r="V10">
        <v>4.2845055223187802E-2</v>
      </c>
      <c r="W10">
        <v>3.8470535419453097E-2</v>
      </c>
      <c r="X10">
        <v>0</v>
      </c>
      <c r="Y10">
        <v>0</v>
      </c>
      <c r="Z10">
        <v>0.34077896593844398</v>
      </c>
      <c r="AA10">
        <v>-3.6820232348405799E-2</v>
      </c>
      <c r="AB10">
        <v>3.3723544632731799E-2</v>
      </c>
      <c r="AC10">
        <v>0</v>
      </c>
      <c r="AD10">
        <v>-6.0715778543073598E-2</v>
      </c>
      <c r="AE10">
        <v>-0.37365546906778202</v>
      </c>
      <c r="AF10">
        <v>3.1632628402373603E-2</v>
      </c>
      <c r="AG10">
        <v>0.282495588902684</v>
      </c>
      <c r="AH10">
        <v>0.15501414906844299</v>
      </c>
      <c r="AI10">
        <v>0</v>
      </c>
      <c r="AJ10">
        <v>0.101069423508502</v>
      </c>
      <c r="AK10">
        <v>-0.368496145732152</v>
      </c>
      <c r="AL10">
        <v>9.4090597636123693E-2</v>
      </c>
      <c r="AM10">
        <v>0</v>
      </c>
      <c r="AN10">
        <v>0.20854484070540499</v>
      </c>
      <c r="AO10">
        <v>-7.8386902494954502E-2</v>
      </c>
      <c r="AP10">
        <v>0</v>
      </c>
      <c r="AQ10">
        <v>1.00933444006608</v>
      </c>
      <c r="AR10">
        <v>-8.5386874392408404E-4</v>
      </c>
      <c r="AS10">
        <v>0</v>
      </c>
      <c r="AT10">
        <v>0</v>
      </c>
      <c r="AU10">
        <v>0</v>
      </c>
      <c r="AV10">
        <v>0</v>
      </c>
      <c r="AW10">
        <v>0</v>
      </c>
      <c r="AX10">
        <v>-0.21784246609229599</v>
      </c>
      <c r="AY10">
        <v>0</v>
      </c>
      <c r="AZ10">
        <v>0</v>
      </c>
      <c r="BA10">
        <v>-0.55222446862605501</v>
      </c>
      <c r="BB10">
        <v>0</v>
      </c>
      <c r="BC10">
        <v>0.37086083846161699</v>
      </c>
      <c r="BD10">
        <v>0</v>
      </c>
      <c r="BE10">
        <v>0.121408417037004</v>
      </c>
      <c r="BF10">
        <v>-5.1810623345253199E-3</v>
      </c>
      <c r="BG10">
        <v>0</v>
      </c>
      <c r="BH10">
        <v>0.19762664650361</v>
      </c>
      <c r="BI10">
        <v>0</v>
      </c>
      <c r="BJ10">
        <v>-6.2443626829812499E-2</v>
      </c>
      <c r="BK10">
        <v>0.47819480354681898</v>
      </c>
      <c r="BL10">
        <v>0.406220700064028</v>
      </c>
      <c r="BM10">
        <v>-2.6565580723326099E-2</v>
      </c>
      <c r="BN10">
        <v>-0.58785751445088597</v>
      </c>
      <c r="BO10">
        <v>6.6420009905466995E-2</v>
      </c>
      <c r="BP10">
        <v>0</v>
      </c>
      <c r="BQ10">
        <v>0</v>
      </c>
      <c r="BR10">
        <v>0</v>
      </c>
      <c r="BS10">
        <v>0</v>
      </c>
      <c r="BT10">
        <v>0</v>
      </c>
      <c r="BU10">
        <v>3.9849105179960799E-2</v>
      </c>
      <c r="BV10">
        <v>0.718217666085739</v>
      </c>
      <c r="BW10">
        <v>0</v>
      </c>
      <c r="BX10">
        <v>0.14519790989520101</v>
      </c>
      <c r="BY10">
        <v>0.18811485996171901</v>
      </c>
      <c r="BZ10">
        <v>-1.21729725438776E-2</v>
      </c>
      <c r="CA10">
        <v>4.90859375991443E-2</v>
      </c>
      <c r="CB10">
        <v>0.15522410597443001</v>
      </c>
      <c r="CC10">
        <v>7.9159041228647503E-2</v>
      </c>
      <c r="CD10">
        <v>0.15450175398239699</v>
      </c>
      <c r="CE10">
        <v>-6.9051479418358097E-2</v>
      </c>
      <c r="CF10">
        <v>0</v>
      </c>
      <c r="CG10">
        <v>0</v>
      </c>
      <c r="CH10">
        <v>-0.67702937461079804</v>
      </c>
      <c r="CI10">
        <v>0</v>
      </c>
      <c r="CJ10">
        <v>0</v>
      </c>
      <c r="CK10">
        <v>-9.1914305287583396E-3</v>
      </c>
      <c r="CL10">
        <v>-1.32735646918361E-2</v>
      </c>
      <c r="CM10">
        <v>-0.17228244439054799</v>
      </c>
      <c r="CN10">
        <v>0</v>
      </c>
      <c r="CO10">
        <v>0</v>
      </c>
      <c r="CR10">
        <v>-0.23606782355936201</v>
      </c>
      <c r="CS10">
        <v>6.4086358180977201E-2</v>
      </c>
      <c r="CT10">
        <v>1.7582979114514299E-2</v>
      </c>
      <c r="CU10">
        <v>0</v>
      </c>
      <c r="CV10">
        <v>0.71440869501093096</v>
      </c>
      <c r="CW10">
        <v>9.1500090377270596E-2</v>
      </c>
      <c r="CX10">
        <v>0</v>
      </c>
      <c r="CY10">
        <v>0.46858459900405602</v>
      </c>
      <c r="CZ10">
        <v>0</v>
      </c>
      <c r="DA10">
        <v>-7.54699409398253E-2</v>
      </c>
      <c r="DB10">
        <v>0.39230854549725103</v>
      </c>
      <c r="DC10">
        <v>-0.151920032465796</v>
      </c>
      <c r="DD10">
        <v>0.18887583083613299</v>
      </c>
      <c r="DE10">
        <v>0</v>
      </c>
      <c r="DF10">
        <v>0</v>
      </c>
      <c r="DG10">
        <v>0</v>
      </c>
      <c r="DH10">
        <v>-5.0909507518659101E-2</v>
      </c>
      <c r="DI10">
        <v>4.2845055223187802E-2</v>
      </c>
      <c r="DJ10">
        <v>3.8470535419453097E-2</v>
      </c>
      <c r="DK10">
        <v>0</v>
      </c>
      <c r="DL10">
        <v>0</v>
      </c>
      <c r="DM10">
        <v>0.34077896593844398</v>
      </c>
      <c r="DN10">
        <v>-3.6820232348405799E-2</v>
      </c>
      <c r="DO10">
        <v>3.3723544632731799E-2</v>
      </c>
      <c r="DP10">
        <v>0</v>
      </c>
      <c r="DQ10">
        <v>-6.0715778543073598E-2</v>
      </c>
      <c r="DR10">
        <v>-0.37365546906778202</v>
      </c>
      <c r="DS10">
        <v>3.1632628402373603E-2</v>
      </c>
      <c r="DT10">
        <v>0.282495588902684</v>
      </c>
      <c r="DU10">
        <v>0.15501414906844299</v>
      </c>
      <c r="DV10">
        <v>0</v>
      </c>
      <c r="DW10">
        <v>0.101069423508502</v>
      </c>
      <c r="DX10">
        <v>-0.368496145732152</v>
      </c>
      <c r="DY10">
        <v>9.4090597636123693E-2</v>
      </c>
      <c r="DZ10">
        <v>0</v>
      </c>
      <c r="EA10">
        <v>0.20854484070540499</v>
      </c>
      <c r="EB10">
        <v>-7.8386902494954502E-2</v>
      </c>
      <c r="EC10">
        <v>0</v>
      </c>
      <c r="ED10">
        <v>1.00933444006608</v>
      </c>
      <c r="EE10">
        <v>-8.5386874392408404E-4</v>
      </c>
      <c r="EF10">
        <v>0</v>
      </c>
      <c r="EG10">
        <v>0</v>
      </c>
      <c r="EH10">
        <v>0</v>
      </c>
      <c r="EI10">
        <v>0</v>
      </c>
      <c r="EJ10">
        <v>0</v>
      </c>
      <c r="EK10">
        <v>-0.21784246609229599</v>
      </c>
      <c r="EL10">
        <v>0</v>
      </c>
      <c r="EM10">
        <v>0</v>
      </c>
      <c r="EN10">
        <v>-0.55222446862605501</v>
      </c>
      <c r="EO10">
        <v>0</v>
      </c>
      <c r="EP10">
        <v>0.37086083846161699</v>
      </c>
      <c r="EQ10">
        <v>0</v>
      </c>
      <c r="ER10">
        <v>0.121408417037004</v>
      </c>
      <c r="ES10">
        <v>-5.1810623345253199E-3</v>
      </c>
      <c r="ET10">
        <v>0</v>
      </c>
      <c r="EU10">
        <v>0.19762664650361</v>
      </c>
      <c r="EV10">
        <v>0</v>
      </c>
      <c r="EW10">
        <v>-6.2443626829812499E-2</v>
      </c>
      <c r="EX10">
        <v>0.47819480354681898</v>
      </c>
      <c r="EY10">
        <v>0.406220700064028</v>
      </c>
      <c r="EZ10">
        <v>-2.6565580723326099E-2</v>
      </c>
      <c r="FA10">
        <v>-0.58785751445088597</v>
      </c>
      <c r="FB10">
        <v>6.6420009905466995E-2</v>
      </c>
      <c r="FC10">
        <v>0</v>
      </c>
      <c r="FD10">
        <v>0</v>
      </c>
      <c r="FE10">
        <v>0</v>
      </c>
      <c r="FF10">
        <v>0</v>
      </c>
      <c r="FG10">
        <v>0</v>
      </c>
      <c r="FH10">
        <v>3.9849105179960799E-2</v>
      </c>
      <c r="FI10">
        <v>0.718217666085739</v>
      </c>
      <c r="FJ10">
        <v>0</v>
      </c>
      <c r="FK10">
        <v>0.14519790989520101</v>
      </c>
      <c r="FL10">
        <v>0.18811485996171901</v>
      </c>
      <c r="FM10">
        <v>-1.21729725438776E-2</v>
      </c>
      <c r="FN10">
        <v>4.90859375991443E-2</v>
      </c>
      <c r="FO10">
        <v>0.15522410597443001</v>
      </c>
      <c r="FP10">
        <v>7.9159041228647503E-2</v>
      </c>
      <c r="FQ10">
        <v>0.15450175398239699</v>
      </c>
      <c r="FR10">
        <v>-6.9051479418358097E-2</v>
      </c>
      <c r="FS10">
        <v>0</v>
      </c>
      <c r="FT10">
        <v>0</v>
      </c>
      <c r="FU10">
        <v>-0.67702937461079804</v>
      </c>
      <c r="FV10">
        <v>0</v>
      </c>
      <c r="FW10">
        <v>0</v>
      </c>
      <c r="FX10">
        <v>-9.1914305287583396E-3</v>
      </c>
      <c r="FY10">
        <v>-1.32735646918361E-2</v>
      </c>
      <c r="FZ10">
        <v>-0.17228244439054799</v>
      </c>
      <c r="GA10">
        <v>0</v>
      </c>
      <c r="GB10">
        <v>0</v>
      </c>
    </row>
    <row r="11" spans="1:184" x14ac:dyDescent="0.25">
      <c r="A11">
        <v>1995</v>
      </c>
      <c r="B11">
        <v>93.937703562861358</v>
      </c>
      <c r="D11">
        <f t="shared" si="0"/>
        <v>-0.2891084270826893</v>
      </c>
      <c r="E11">
        <v>0.11793918060146601</v>
      </c>
      <c r="F11">
        <v>0.154955378772512</v>
      </c>
      <c r="G11">
        <v>2.9469121128585601E-2</v>
      </c>
      <c r="H11">
        <v>0</v>
      </c>
      <c r="I11">
        <v>-6.1826354599514903E-2</v>
      </c>
      <c r="J11">
        <v>0.209552439393832</v>
      </c>
      <c r="K11">
        <v>0</v>
      </c>
      <c r="L11">
        <v>-0.15438707323745901</v>
      </c>
      <c r="M11">
        <v>0</v>
      </c>
      <c r="N11">
        <v>0.167719448799796</v>
      </c>
      <c r="O11">
        <v>4.8866759657258098E-2</v>
      </c>
      <c r="P11">
        <v>-0.162249845122445</v>
      </c>
      <c r="Q11">
        <v>-0.23259288255090799</v>
      </c>
      <c r="R11">
        <v>0</v>
      </c>
      <c r="S11">
        <v>0</v>
      </c>
      <c r="T11">
        <v>0</v>
      </c>
      <c r="U11">
        <v>-0.195570388530098</v>
      </c>
      <c r="V11">
        <v>0.175099509806149</v>
      </c>
      <c r="W11">
        <v>-0.33409430568638898</v>
      </c>
      <c r="X11">
        <v>-0.22845513506418699</v>
      </c>
      <c r="Y11">
        <v>0</v>
      </c>
      <c r="Z11">
        <v>6.43673833568955E-3</v>
      </c>
      <c r="AA11">
        <v>0.133724145359637</v>
      </c>
      <c r="AB11">
        <v>0.142436326340523</v>
      </c>
      <c r="AC11">
        <v>0</v>
      </c>
      <c r="AD11">
        <v>6.4634663900912201E-2</v>
      </c>
      <c r="AE11">
        <v>0.250995618261943</v>
      </c>
      <c r="AF11">
        <v>-0.17693174063779099</v>
      </c>
      <c r="AG11">
        <v>0.32898688313284302</v>
      </c>
      <c r="AH11">
        <v>-0.35724908354948698</v>
      </c>
      <c r="AI11">
        <v>0</v>
      </c>
      <c r="AJ11">
        <v>0.25491495055358399</v>
      </c>
      <c r="AK11">
        <v>0.14086459586078501</v>
      </c>
      <c r="AL11">
        <v>-3.73830083649438E-2</v>
      </c>
      <c r="AM11">
        <v>0</v>
      </c>
      <c r="AN11">
        <v>-7.00702639037776E-3</v>
      </c>
      <c r="AO11">
        <v>4.9888817388475101E-2</v>
      </c>
      <c r="AP11">
        <v>0</v>
      </c>
      <c r="AQ11">
        <v>-0.51519875683656902</v>
      </c>
      <c r="AR11">
        <v>0.22951786502597199</v>
      </c>
      <c r="AS11">
        <v>0</v>
      </c>
      <c r="AT11">
        <v>0</v>
      </c>
      <c r="AU11">
        <v>0</v>
      </c>
      <c r="AV11">
        <v>0</v>
      </c>
      <c r="AW11">
        <v>0</v>
      </c>
      <c r="AX11">
        <v>3.7413608225320097E-2</v>
      </c>
      <c r="AY11" s="1">
        <v>4.0860409055944999E-5</v>
      </c>
      <c r="AZ11">
        <v>0</v>
      </c>
      <c r="BA11">
        <v>-0.28904702883084499</v>
      </c>
      <c r="BB11">
        <v>0</v>
      </c>
      <c r="BC11">
        <v>9.5158331114521502E-2</v>
      </c>
      <c r="BD11">
        <v>0</v>
      </c>
      <c r="BE11">
        <v>0.25930440291092699</v>
      </c>
      <c r="BF11">
        <v>0.16575744992130101</v>
      </c>
      <c r="BG11">
        <v>0.40549556750276</v>
      </c>
      <c r="BH11">
        <v>0.111151125257189</v>
      </c>
      <c r="BI11">
        <v>0</v>
      </c>
      <c r="BJ11">
        <v>-0.34068933854858002</v>
      </c>
      <c r="BK11">
        <v>9.1095550972939296E-2</v>
      </c>
      <c r="BL11">
        <v>-0.190198668459541</v>
      </c>
      <c r="BM11">
        <v>-0.17548561289690301</v>
      </c>
      <c r="BN11">
        <v>2.8783213760637302E-3</v>
      </c>
      <c r="BO11">
        <v>-5.2214626661035102E-2</v>
      </c>
      <c r="BP11">
        <v>0</v>
      </c>
      <c r="BQ11">
        <v>0</v>
      </c>
      <c r="BR11">
        <v>-0.207327091505245</v>
      </c>
      <c r="BS11">
        <v>0</v>
      </c>
      <c r="BT11">
        <v>0</v>
      </c>
      <c r="BU11">
        <v>5.2185749148749502E-2</v>
      </c>
      <c r="BV11">
        <v>-0.29252719331096999</v>
      </c>
      <c r="BW11">
        <v>0</v>
      </c>
      <c r="BX11">
        <v>7.5502834262783397E-2</v>
      </c>
      <c r="BY11">
        <v>-0.104459076746895</v>
      </c>
      <c r="BZ11">
        <v>0.19542621009935701</v>
      </c>
      <c r="CA11">
        <v>-0.44233049905920502</v>
      </c>
      <c r="CB11">
        <v>0.27881081097562399</v>
      </c>
      <c r="CC11">
        <v>0.35251170634104501</v>
      </c>
      <c r="CD11">
        <v>-0.36594874872025701</v>
      </c>
      <c r="CE11">
        <v>4.2645664565927603E-2</v>
      </c>
      <c r="CF11">
        <v>0</v>
      </c>
      <c r="CG11">
        <v>0</v>
      </c>
      <c r="CH11">
        <v>-6.91823271679924E-2</v>
      </c>
      <c r="CI11">
        <v>0</v>
      </c>
      <c r="CJ11">
        <v>0</v>
      </c>
      <c r="CK11">
        <v>0.19801978375489801</v>
      </c>
      <c r="CL11">
        <v>0.28233145270666199</v>
      </c>
      <c r="CM11">
        <v>-0.41668255949104199</v>
      </c>
      <c r="CN11">
        <v>0</v>
      </c>
      <c r="CO11">
        <v>0</v>
      </c>
      <c r="CR11">
        <v>0.11793918060146601</v>
      </c>
      <c r="CS11">
        <v>0.154955378772512</v>
      </c>
      <c r="CT11">
        <v>2.9469121128585601E-2</v>
      </c>
      <c r="CU11">
        <v>0</v>
      </c>
      <c r="CV11">
        <v>-6.1826354599514903E-2</v>
      </c>
      <c r="CW11">
        <v>0.209552439393832</v>
      </c>
      <c r="CX11">
        <v>0</v>
      </c>
      <c r="CY11">
        <v>-0.15438707323745901</v>
      </c>
      <c r="CZ11">
        <v>0</v>
      </c>
      <c r="DA11">
        <v>0.167719448799796</v>
      </c>
      <c r="DB11">
        <v>4.8866759657258098E-2</v>
      </c>
      <c r="DC11">
        <v>-0.162249845122445</v>
      </c>
      <c r="DD11">
        <v>-0.23259288255090799</v>
      </c>
      <c r="DE11">
        <v>0</v>
      </c>
      <c r="DF11">
        <v>0</v>
      </c>
      <c r="DG11">
        <v>0</v>
      </c>
      <c r="DH11">
        <v>-0.195570388530098</v>
      </c>
      <c r="DI11">
        <v>0.175099509806149</v>
      </c>
      <c r="DJ11">
        <v>-0.33409430568638898</v>
      </c>
      <c r="DK11">
        <v>-0.22845513506418699</v>
      </c>
      <c r="DL11">
        <v>0</v>
      </c>
      <c r="DM11">
        <v>6.43673833568955E-3</v>
      </c>
      <c r="DN11">
        <v>0.133724145359637</v>
      </c>
      <c r="DO11">
        <v>0.142436326340523</v>
      </c>
      <c r="DP11">
        <v>0</v>
      </c>
      <c r="DQ11">
        <v>6.4634663900912201E-2</v>
      </c>
      <c r="DR11">
        <v>0.250995618261943</v>
      </c>
      <c r="DS11">
        <v>-0.17693174063779099</v>
      </c>
      <c r="DT11">
        <v>0.32898688313284302</v>
      </c>
      <c r="DU11">
        <v>-0.35724908354948698</v>
      </c>
      <c r="DV11">
        <v>0</v>
      </c>
      <c r="DW11">
        <v>0.25491495055358399</v>
      </c>
      <c r="DX11">
        <v>0.14086459586078501</v>
      </c>
      <c r="DY11">
        <v>-3.73830083649438E-2</v>
      </c>
      <c r="DZ11">
        <v>0</v>
      </c>
      <c r="EA11">
        <v>-7.00702639037776E-3</v>
      </c>
      <c r="EB11">
        <v>4.9888817388475101E-2</v>
      </c>
      <c r="EC11">
        <v>0</v>
      </c>
      <c r="ED11">
        <v>-0.51519875683656902</v>
      </c>
      <c r="EE11">
        <v>0.22951786502597199</v>
      </c>
      <c r="EF11">
        <v>0</v>
      </c>
      <c r="EG11">
        <v>0</v>
      </c>
      <c r="EH11">
        <v>0</v>
      </c>
      <c r="EI11">
        <v>0</v>
      </c>
      <c r="EJ11">
        <v>0</v>
      </c>
      <c r="EK11">
        <v>3.7413608225320097E-2</v>
      </c>
      <c r="EL11" s="1">
        <v>4.0860409055944999E-5</v>
      </c>
      <c r="EM11">
        <v>0</v>
      </c>
      <c r="EN11">
        <v>-0.28904702883084499</v>
      </c>
      <c r="EO11">
        <v>0</v>
      </c>
      <c r="EP11">
        <v>9.5158331114521502E-2</v>
      </c>
      <c r="EQ11">
        <v>0</v>
      </c>
      <c r="ER11">
        <v>0.25930440291092699</v>
      </c>
      <c r="ES11">
        <v>0.16575744992130101</v>
      </c>
      <c r="ET11">
        <v>0.40549556750276</v>
      </c>
      <c r="EU11">
        <v>0.111151125257189</v>
      </c>
      <c r="EV11">
        <v>0</v>
      </c>
      <c r="EW11">
        <v>-0.34068933854858002</v>
      </c>
      <c r="EX11">
        <v>9.1095550972939296E-2</v>
      </c>
      <c r="EY11">
        <v>-0.190198668459541</v>
      </c>
      <c r="EZ11">
        <v>-0.17548561289690301</v>
      </c>
      <c r="FA11">
        <v>2.8783213760637302E-3</v>
      </c>
      <c r="FB11">
        <v>-5.2214626661035102E-2</v>
      </c>
      <c r="FC11">
        <v>0</v>
      </c>
      <c r="FD11">
        <v>0</v>
      </c>
      <c r="FE11">
        <v>-0.207327091505245</v>
      </c>
      <c r="FF11">
        <v>0</v>
      </c>
      <c r="FG11">
        <v>0</v>
      </c>
      <c r="FH11">
        <v>5.2185749148749502E-2</v>
      </c>
      <c r="FI11">
        <v>-0.29252719331096999</v>
      </c>
      <c r="FJ11">
        <v>0</v>
      </c>
      <c r="FK11">
        <v>7.5502834262783397E-2</v>
      </c>
      <c r="FL11">
        <v>-0.104459076746895</v>
      </c>
      <c r="FM11">
        <v>0.19542621009935701</v>
      </c>
      <c r="FN11">
        <v>-0.44233049905920502</v>
      </c>
      <c r="FO11">
        <v>0.27881081097562399</v>
      </c>
      <c r="FP11">
        <v>0.35251170634104501</v>
      </c>
      <c r="FQ11">
        <v>-0.36594874872025701</v>
      </c>
      <c r="FR11">
        <v>4.2645664565927603E-2</v>
      </c>
      <c r="FS11">
        <v>0</v>
      </c>
      <c r="FT11">
        <v>0</v>
      </c>
      <c r="FU11">
        <v>-6.91823271679924E-2</v>
      </c>
      <c r="FV11">
        <v>0</v>
      </c>
      <c r="FW11">
        <v>0</v>
      </c>
      <c r="FX11">
        <v>0.19801978375489801</v>
      </c>
      <c r="FY11">
        <v>0.28233145270666199</v>
      </c>
      <c r="FZ11">
        <v>-0.41668255949104199</v>
      </c>
      <c r="GA11">
        <v>0</v>
      </c>
      <c r="GB11">
        <v>0</v>
      </c>
    </row>
    <row r="12" spans="1:184" x14ac:dyDescent="0.25">
      <c r="A12">
        <v>1996</v>
      </c>
      <c r="B12">
        <v>97.468633000528172</v>
      </c>
      <c r="D12">
        <f t="shared" si="0"/>
        <v>12.734270934038205</v>
      </c>
      <c r="E12">
        <v>0.17092881509911201</v>
      </c>
      <c r="F12">
        <v>0.20765142471425299</v>
      </c>
      <c r="G12">
        <v>7.1593779558709103E-2</v>
      </c>
      <c r="H12">
        <v>0</v>
      </c>
      <c r="I12">
        <v>0.49967807398386699</v>
      </c>
      <c r="J12">
        <v>0.15337500188623501</v>
      </c>
      <c r="K12">
        <v>0</v>
      </c>
      <c r="L12">
        <v>0.39862470415790202</v>
      </c>
      <c r="M12">
        <v>0</v>
      </c>
      <c r="N12">
        <v>0.228010212568</v>
      </c>
      <c r="O12">
        <v>-0.21458191531474899</v>
      </c>
      <c r="P12">
        <v>1.0918189966838501</v>
      </c>
      <c r="Q12">
        <v>-2.77971548175566E-2</v>
      </c>
      <c r="R12">
        <v>8.7054420060189305E-2</v>
      </c>
      <c r="S12">
        <v>0</v>
      </c>
      <c r="T12">
        <v>0</v>
      </c>
      <c r="U12">
        <v>0.248331751375577</v>
      </c>
      <c r="V12">
        <v>0.20863293748428799</v>
      </c>
      <c r="W12">
        <v>-0.17954056571132701</v>
      </c>
      <c r="X12">
        <v>0.352660865067775</v>
      </c>
      <c r="Y12">
        <v>0.47576235680897999</v>
      </c>
      <c r="Z12">
        <v>0.29239025071507502</v>
      </c>
      <c r="AA12">
        <v>0.224036767350038</v>
      </c>
      <c r="AB12">
        <v>0.16182140062033601</v>
      </c>
      <c r="AC12">
        <v>-0.23332263842081599</v>
      </c>
      <c r="AD12">
        <v>-8.2528548972573296E-3</v>
      </c>
      <c r="AE12">
        <v>0.27601130328983797</v>
      </c>
      <c r="AF12">
        <v>0.82157801579244105</v>
      </c>
      <c r="AG12">
        <v>0.45686131006477099</v>
      </c>
      <c r="AH12">
        <v>-7.8201168808703994E-2</v>
      </c>
      <c r="AI12">
        <v>0</v>
      </c>
      <c r="AJ12">
        <v>0.28282365534878801</v>
      </c>
      <c r="AK12">
        <v>-2.26964388801782E-2</v>
      </c>
      <c r="AL12">
        <v>0.14540145699906401</v>
      </c>
      <c r="AM12">
        <v>0.27830307475522398</v>
      </c>
      <c r="AN12">
        <v>-0.172726335654558</v>
      </c>
      <c r="AO12">
        <v>-1.7990286810726699E-2</v>
      </c>
      <c r="AP12">
        <v>0</v>
      </c>
      <c r="AQ12">
        <v>-9.4460092946327304E-2</v>
      </c>
      <c r="AR12">
        <v>0.27442048066094599</v>
      </c>
      <c r="AS12">
        <v>0</v>
      </c>
      <c r="AT12">
        <v>0</v>
      </c>
      <c r="AU12">
        <v>0</v>
      </c>
      <c r="AV12">
        <v>0</v>
      </c>
      <c r="AW12">
        <v>0</v>
      </c>
      <c r="AX12">
        <v>0.22846791405431699</v>
      </c>
      <c r="AY12">
        <v>-3.95165203411302E-2</v>
      </c>
      <c r="AZ12">
        <v>-8.2917238512247096E-2</v>
      </c>
      <c r="BA12">
        <v>0.113117377243204</v>
      </c>
      <c r="BB12">
        <v>0</v>
      </c>
      <c r="BC12">
        <v>0.22273711500328799</v>
      </c>
      <c r="BD12">
        <v>0</v>
      </c>
      <c r="BE12">
        <v>0.25966909865985699</v>
      </c>
      <c r="BF12">
        <v>0.171534109248039</v>
      </c>
      <c r="BG12">
        <v>0.37106542050128</v>
      </c>
      <c r="BH12">
        <v>0.266048038240146</v>
      </c>
      <c r="BI12">
        <v>6.2351538121983602E-2</v>
      </c>
      <c r="BJ12">
        <v>-0.195518672656596</v>
      </c>
      <c r="BK12">
        <v>6.5002199437798405E-2</v>
      </c>
      <c r="BL12">
        <v>9.3654763384816292E-3</v>
      </c>
      <c r="BM12">
        <v>0.199463837186722</v>
      </c>
      <c r="BN12">
        <v>0.47199178318928697</v>
      </c>
      <c r="BO12">
        <v>0.28991668077143901</v>
      </c>
      <c r="BP12">
        <v>0</v>
      </c>
      <c r="BQ12">
        <v>0</v>
      </c>
      <c r="BR12">
        <v>0.97967808818839897</v>
      </c>
      <c r="BS12">
        <v>0</v>
      </c>
      <c r="BT12">
        <v>0</v>
      </c>
      <c r="BU12">
        <v>-8.7395278534597408E-3</v>
      </c>
      <c r="BV12">
        <v>8.2188679077850602E-2</v>
      </c>
      <c r="BW12">
        <v>0</v>
      </c>
      <c r="BX12">
        <v>-8.6820901186748095E-2</v>
      </c>
      <c r="BY12">
        <v>-0.31034365696753002</v>
      </c>
      <c r="BZ12">
        <v>0.22282257619622001</v>
      </c>
      <c r="CA12">
        <v>-0.14888382940342801</v>
      </c>
      <c r="CB12">
        <v>0.28905804724214501</v>
      </c>
      <c r="CC12">
        <v>6.2071062351232303E-3</v>
      </c>
      <c r="CD12">
        <v>0.29406967205796303</v>
      </c>
      <c r="CE12">
        <v>-0.365968505233428</v>
      </c>
      <c r="CF12">
        <v>8.7935656234445395E-2</v>
      </c>
      <c r="CG12">
        <v>0</v>
      </c>
      <c r="CH12">
        <v>0.34558744090688098</v>
      </c>
      <c r="CI12">
        <v>0</v>
      </c>
      <c r="CJ12">
        <v>0</v>
      </c>
      <c r="CK12">
        <v>0.26048907476421301</v>
      </c>
      <c r="CL12">
        <v>0.22459657861294</v>
      </c>
      <c r="CM12">
        <v>0.69064487315348799</v>
      </c>
      <c r="CN12">
        <v>0</v>
      </c>
      <c r="CO12">
        <v>0</v>
      </c>
      <c r="CR12">
        <v>0.17092881509911201</v>
      </c>
      <c r="CS12">
        <v>0.20765142471425299</v>
      </c>
      <c r="CT12">
        <v>7.1593779558709103E-2</v>
      </c>
      <c r="CU12">
        <v>0</v>
      </c>
      <c r="CV12">
        <v>0.49967807398386699</v>
      </c>
      <c r="CW12">
        <v>0.15337500188623501</v>
      </c>
      <c r="CX12">
        <v>0</v>
      </c>
      <c r="CY12">
        <v>0.39862470415790202</v>
      </c>
      <c r="CZ12">
        <v>0</v>
      </c>
      <c r="DA12">
        <v>0.228010212568</v>
      </c>
      <c r="DB12">
        <v>-0.21458191531474899</v>
      </c>
      <c r="DC12">
        <v>1.0918189966838501</v>
      </c>
      <c r="DD12">
        <v>-2.77971548175566E-2</v>
      </c>
      <c r="DE12">
        <v>8.7054420060189305E-2</v>
      </c>
      <c r="DF12">
        <v>0</v>
      </c>
      <c r="DG12">
        <v>0</v>
      </c>
      <c r="DH12">
        <v>0.248331751375577</v>
      </c>
      <c r="DI12">
        <v>0.20863293748428799</v>
      </c>
      <c r="DJ12">
        <v>-0.17954056571132701</v>
      </c>
      <c r="DK12">
        <v>0.352660865067775</v>
      </c>
      <c r="DL12">
        <v>0.47576235680897999</v>
      </c>
      <c r="DM12">
        <v>0.29239025071507502</v>
      </c>
      <c r="DN12">
        <v>0.224036767350038</v>
      </c>
      <c r="DO12">
        <v>0.16182140062033601</v>
      </c>
      <c r="DP12">
        <v>-0.23332263842081599</v>
      </c>
      <c r="DQ12">
        <v>-8.2528548972573296E-3</v>
      </c>
      <c r="DR12">
        <v>0.27601130328983797</v>
      </c>
      <c r="DS12">
        <v>0.82157801579244105</v>
      </c>
      <c r="DT12">
        <v>0.45686131006477099</v>
      </c>
      <c r="DU12">
        <v>-7.8201168808703994E-2</v>
      </c>
      <c r="DV12">
        <v>0</v>
      </c>
      <c r="DW12">
        <v>0.28282365534878801</v>
      </c>
      <c r="DX12">
        <v>-2.26964388801782E-2</v>
      </c>
      <c r="DY12">
        <v>0.14540145699906401</v>
      </c>
      <c r="DZ12">
        <v>0.27830307475522398</v>
      </c>
      <c r="EA12">
        <v>-0.172726335654558</v>
      </c>
      <c r="EB12">
        <v>-1.7990286810726699E-2</v>
      </c>
      <c r="EC12">
        <v>0</v>
      </c>
      <c r="ED12">
        <v>-9.4460092946327304E-2</v>
      </c>
      <c r="EE12">
        <v>0.27442048066094599</v>
      </c>
      <c r="EF12">
        <v>0</v>
      </c>
      <c r="EG12">
        <v>0</v>
      </c>
      <c r="EH12">
        <v>0</v>
      </c>
      <c r="EI12">
        <v>0</v>
      </c>
      <c r="EJ12">
        <v>0</v>
      </c>
      <c r="EK12">
        <v>0.22846791405431699</v>
      </c>
      <c r="EL12">
        <v>-3.95165203411302E-2</v>
      </c>
      <c r="EM12">
        <v>-8.2917238512247096E-2</v>
      </c>
      <c r="EN12">
        <v>0.113117377243204</v>
      </c>
      <c r="EO12">
        <v>0</v>
      </c>
      <c r="EP12">
        <v>0.22273711500328799</v>
      </c>
      <c r="EQ12">
        <v>0</v>
      </c>
      <c r="ER12">
        <v>0.25966909865985699</v>
      </c>
      <c r="ES12">
        <v>0.171534109248039</v>
      </c>
      <c r="ET12">
        <v>0.37106542050128</v>
      </c>
      <c r="EU12">
        <v>0.266048038240146</v>
      </c>
      <c r="EV12">
        <v>6.2351538121983602E-2</v>
      </c>
      <c r="EW12">
        <v>-0.195518672656596</v>
      </c>
      <c r="EX12">
        <v>6.5002199437798405E-2</v>
      </c>
      <c r="EY12">
        <v>9.3654763384816292E-3</v>
      </c>
      <c r="EZ12">
        <v>0.199463837186722</v>
      </c>
      <c r="FA12">
        <v>0.47199178318928697</v>
      </c>
      <c r="FB12">
        <v>0.28991668077143901</v>
      </c>
      <c r="FC12">
        <v>0</v>
      </c>
      <c r="FD12">
        <v>0</v>
      </c>
      <c r="FE12">
        <v>0.97967808818839897</v>
      </c>
      <c r="FF12">
        <v>0</v>
      </c>
      <c r="FG12">
        <v>0</v>
      </c>
      <c r="FH12">
        <v>-8.7395278534597408E-3</v>
      </c>
      <c r="FI12">
        <v>8.2188679077850602E-2</v>
      </c>
      <c r="FJ12">
        <v>0</v>
      </c>
      <c r="FK12">
        <v>-8.6820901186748095E-2</v>
      </c>
      <c r="FL12">
        <v>-0.31034365696753002</v>
      </c>
      <c r="FM12">
        <v>0.22282257619622001</v>
      </c>
      <c r="FN12">
        <v>-0.14888382940342801</v>
      </c>
      <c r="FO12">
        <v>0.28905804724214501</v>
      </c>
      <c r="FP12">
        <v>6.2071062351232303E-3</v>
      </c>
      <c r="FQ12">
        <v>0.29406967205796303</v>
      </c>
      <c r="FR12">
        <v>-0.365968505233428</v>
      </c>
      <c r="FS12">
        <v>8.7935656234445395E-2</v>
      </c>
      <c r="FT12">
        <v>0</v>
      </c>
      <c r="FU12">
        <v>0.34558744090688098</v>
      </c>
      <c r="FV12">
        <v>0</v>
      </c>
      <c r="FW12">
        <v>0</v>
      </c>
      <c r="FX12">
        <v>0.26048907476421301</v>
      </c>
      <c r="FY12">
        <v>0.22459657861294</v>
      </c>
      <c r="FZ12">
        <v>0.69064487315348799</v>
      </c>
      <c r="GA12">
        <v>0</v>
      </c>
      <c r="GB12">
        <v>0</v>
      </c>
    </row>
    <row r="13" spans="1:184" x14ac:dyDescent="0.25">
      <c r="A13">
        <v>1997</v>
      </c>
      <c r="B13">
        <v>78.755112456432116</v>
      </c>
      <c r="D13">
        <f t="shared" si="0"/>
        <v>1.9371286956165956</v>
      </c>
      <c r="E13">
        <v>6.7689024660840702E-2</v>
      </c>
      <c r="F13">
        <v>-5.4712765623113897E-2</v>
      </c>
      <c r="G13">
        <v>-1.02673791283987E-2</v>
      </c>
      <c r="H13">
        <v>0</v>
      </c>
      <c r="I13">
        <v>-1.0570633596427701</v>
      </c>
      <c r="J13">
        <v>0.136586255409859</v>
      </c>
      <c r="K13">
        <v>0</v>
      </c>
      <c r="L13">
        <v>0.28653866683776302</v>
      </c>
      <c r="M13">
        <v>0</v>
      </c>
      <c r="N13">
        <v>0.102706146178782</v>
      </c>
      <c r="O13">
        <v>-5.8589574918010402E-2</v>
      </c>
      <c r="P13">
        <v>0.17225142238822799</v>
      </c>
      <c r="Q13">
        <v>6.4373332794266699E-2</v>
      </c>
      <c r="R13">
        <v>-0.17824823350529201</v>
      </c>
      <c r="S13">
        <v>0.14856658921038501</v>
      </c>
      <c r="T13">
        <v>0</v>
      </c>
      <c r="U13">
        <v>-0.226264292756161</v>
      </c>
      <c r="V13">
        <v>0.29904668863414102</v>
      </c>
      <c r="W13">
        <v>-0.17731087820701</v>
      </c>
      <c r="X13">
        <v>0.146546376946221</v>
      </c>
      <c r="Y13">
        <v>0.33537109312823798</v>
      </c>
      <c r="Z13">
        <v>0.119404863400264</v>
      </c>
      <c r="AA13">
        <v>0.121758227136775</v>
      </c>
      <c r="AB13">
        <v>0.24623619192170301</v>
      </c>
      <c r="AC13">
        <v>-0.40637960395794298</v>
      </c>
      <c r="AD13">
        <v>0.28940136506084002</v>
      </c>
      <c r="AE13">
        <v>-0.209974373629332</v>
      </c>
      <c r="AF13">
        <v>0.41960522344996198</v>
      </c>
      <c r="AG13">
        <v>2.6554233315749898E-2</v>
      </c>
      <c r="AH13">
        <v>6.0828428622063703E-2</v>
      </c>
      <c r="AI13">
        <v>0</v>
      </c>
      <c r="AJ13">
        <v>0.26758267145493098</v>
      </c>
      <c r="AK13">
        <v>0.22083235849699401</v>
      </c>
      <c r="AL13">
        <v>0.32425526024467699</v>
      </c>
      <c r="AM13">
        <v>0.107375355037308</v>
      </c>
      <c r="AN13">
        <v>-0.332592464599684</v>
      </c>
      <c r="AO13">
        <v>0.105280879844797</v>
      </c>
      <c r="AP13">
        <v>0</v>
      </c>
      <c r="AQ13">
        <v>-0.155202445267275</v>
      </c>
      <c r="AR13">
        <v>0.166141612909909</v>
      </c>
      <c r="AS13">
        <v>0</v>
      </c>
      <c r="AT13">
        <v>0</v>
      </c>
      <c r="AU13">
        <v>0</v>
      </c>
      <c r="AV13">
        <v>0</v>
      </c>
      <c r="AW13">
        <v>0</v>
      </c>
      <c r="AX13">
        <v>-1.17467591340416</v>
      </c>
      <c r="AY13">
        <v>-0.10895602520509701</v>
      </c>
      <c r="AZ13">
        <v>6.0607355165984499E-2</v>
      </c>
      <c r="BA13">
        <v>0.404340319986082</v>
      </c>
      <c r="BB13">
        <v>0</v>
      </c>
      <c r="BC13">
        <v>0.27783041847473</v>
      </c>
      <c r="BD13">
        <v>0</v>
      </c>
      <c r="BE13">
        <v>0.19458654418044699</v>
      </c>
      <c r="BF13">
        <v>-0.186500307146759</v>
      </c>
      <c r="BG13">
        <v>-2.1162611755870801E-2</v>
      </c>
      <c r="BH13">
        <v>0.101132009015024</v>
      </c>
      <c r="BI13">
        <v>0.90541273717484605</v>
      </c>
      <c r="BJ13">
        <v>5.1361347050510701E-2</v>
      </c>
      <c r="BK13">
        <v>0.13037436815485101</v>
      </c>
      <c r="BL13">
        <v>0.18405689599278299</v>
      </c>
      <c r="BM13">
        <v>-0.94692308366108502</v>
      </c>
      <c r="BN13">
        <v>-0.191991623366876</v>
      </c>
      <c r="BO13">
        <v>0.52825284706609699</v>
      </c>
      <c r="BP13">
        <v>0</v>
      </c>
      <c r="BQ13">
        <v>-0.32402408706246999</v>
      </c>
      <c r="BR13">
        <v>0.45778325229713301</v>
      </c>
      <c r="BS13">
        <v>0</v>
      </c>
      <c r="BT13">
        <v>0</v>
      </c>
      <c r="BU13">
        <v>-0.460161527402422</v>
      </c>
      <c r="BV13">
        <v>-6.5182308617022594E-2</v>
      </c>
      <c r="BW13">
        <v>0</v>
      </c>
      <c r="BX13">
        <v>1.19062079239536E-2</v>
      </c>
      <c r="BY13">
        <v>-1.4237814517005101</v>
      </c>
      <c r="BZ13">
        <v>0.215596067281041</v>
      </c>
      <c r="CA13">
        <v>9.3891261545460097E-2</v>
      </c>
      <c r="CB13">
        <v>0.104830480688951</v>
      </c>
      <c r="CC13">
        <v>0.34189139606067998</v>
      </c>
      <c r="CD13">
        <v>-3.0670692026824299E-2</v>
      </c>
      <c r="CE13">
        <v>-1.28025695687999</v>
      </c>
      <c r="CF13">
        <v>0.734888057374811</v>
      </c>
      <c r="CG13">
        <v>0</v>
      </c>
      <c r="CH13">
        <v>0.59495697159705396</v>
      </c>
      <c r="CI13">
        <v>0</v>
      </c>
      <c r="CJ13">
        <v>0</v>
      </c>
      <c r="CK13">
        <v>0.19579013133440101</v>
      </c>
      <c r="CL13">
        <v>0.24095125033231199</v>
      </c>
      <c r="CM13">
        <v>0.22841765781054399</v>
      </c>
      <c r="CN13">
        <v>0</v>
      </c>
      <c r="CO13">
        <v>0.51114665497045297</v>
      </c>
      <c r="CR13">
        <v>6.7689024660840702E-2</v>
      </c>
      <c r="CS13">
        <v>-5.4712765623113897E-2</v>
      </c>
      <c r="CT13">
        <v>-1.02673791283987E-2</v>
      </c>
      <c r="CU13">
        <v>0</v>
      </c>
      <c r="CV13">
        <v>-1.0570633596427701</v>
      </c>
      <c r="CW13">
        <v>0.136586255409859</v>
      </c>
      <c r="CX13">
        <v>0</v>
      </c>
      <c r="CY13">
        <v>0.28653866683776302</v>
      </c>
      <c r="CZ13">
        <v>0</v>
      </c>
      <c r="DA13">
        <v>0.102706146178782</v>
      </c>
      <c r="DB13">
        <v>-5.8589574918010402E-2</v>
      </c>
      <c r="DC13">
        <v>0.17225142238822799</v>
      </c>
      <c r="DD13">
        <v>6.4373332794266699E-2</v>
      </c>
      <c r="DE13">
        <v>-0.17824823350529201</v>
      </c>
      <c r="DF13">
        <v>0.14856658921038501</v>
      </c>
      <c r="DG13">
        <v>0</v>
      </c>
      <c r="DH13">
        <v>-0.226264292756161</v>
      </c>
      <c r="DI13">
        <v>0.29904668863414102</v>
      </c>
      <c r="DJ13">
        <v>-0.17731087820701</v>
      </c>
      <c r="DK13">
        <v>0.146546376946221</v>
      </c>
      <c r="DL13">
        <v>0.33537109312823798</v>
      </c>
      <c r="DM13">
        <v>0.119404863400264</v>
      </c>
      <c r="DN13">
        <v>0.121758227136775</v>
      </c>
      <c r="DO13">
        <v>0.24623619192170301</v>
      </c>
      <c r="DP13">
        <v>-0.40637960395794298</v>
      </c>
      <c r="DQ13">
        <v>0.28940136506084002</v>
      </c>
      <c r="DR13">
        <v>-0.209974373629332</v>
      </c>
      <c r="DS13">
        <v>0.41960522344996198</v>
      </c>
      <c r="DT13">
        <v>2.6554233315749898E-2</v>
      </c>
      <c r="DU13">
        <v>6.0828428622063703E-2</v>
      </c>
      <c r="DV13">
        <v>0</v>
      </c>
      <c r="DW13">
        <v>0.26758267145493098</v>
      </c>
      <c r="DX13">
        <v>0.22083235849699401</v>
      </c>
      <c r="DY13">
        <v>0.32425526024467699</v>
      </c>
      <c r="DZ13">
        <v>0.107375355037308</v>
      </c>
      <c r="EA13">
        <v>-0.332592464599684</v>
      </c>
      <c r="EB13">
        <v>0.105280879844797</v>
      </c>
      <c r="EC13">
        <v>0</v>
      </c>
      <c r="ED13">
        <v>-0.155202445267275</v>
      </c>
      <c r="EE13">
        <v>0.166141612909909</v>
      </c>
      <c r="EF13">
        <v>0</v>
      </c>
      <c r="EG13">
        <v>0</v>
      </c>
      <c r="EH13">
        <v>0</v>
      </c>
      <c r="EI13">
        <v>0</v>
      </c>
      <c r="EJ13">
        <v>0</v>
      </c>
      <c r="EK13">
        <v>-1.17467591340416</v>
      </c>
      <c r="EL13">
        <v>-0.10895602520509701</v>
      </c>
      <c r="EM13">
        <v>6.0607355165984499E-2</v>
      </c>
      <c r="EN13">
        <v>0.404340319986082</v>
      </c>
      <c r="EO13">
        <v>0</v>
      </c>
      <c r="EP13">
        <v>0.27783041847473</v>
      </c>
      <c r="EQ13">
        <v>0</v>
      </c>
      <c r="ER13">
        <v>0.19458654418044699</v>
      </c>
      <c r="ES13">
        <v>-0.186500307146759</v>
      </c>
      <c r="ET13">
        <v>-2.1162611755870801E-2</v>
      </c>
      <c r="EU13">
        <v>0.101132009015024</v>
      </c>
      <c r="EV13">
        <v>0.90541273717484605</v>
      </c>
      <c r="EW13">
        <v>5.1361347050510701E-2</v>
      </c>
      <c r="EX13">
        <v>0.13037436815485101</v>
      </c>
      <c r="EY13">
        <v>0.18405689599278299</v>
      </c>
      <c r="EZ13">
        <v>-0.94692308366108502</v>
      </c>
      <c r="FA13">
        <v>-0.191991623366876</v>
      </c>
      <c r="FB13">
        <v>0.52825284706609699</v>
      </c>
      <c r="FC13">
        <v>0</v>
      </c>
      <c r="FD13">
        <v>-0.32402408706246999</v>
      </c>
      <c r="FE13">
        <v>0.45778325229713301</v>
      </c>
      <c r="FF13">
        <v>0</v>
      </c>
      <c r="FG13">
        <v>0</v>
      </c>
      <c r="FH13">
        <v>-0.460161527402422</v>
      </c>
      <c r="FI13">
        <v>-6.5182308617022594E-2</v>
      </c>
      <c r="FJ13">
        <v>0</v>
      </c>
      <c r="FK13">
        <v>1.19062079239536E-2</v>
      </c>
      <c r="FL13">
        <v>-1.4237814517005101</v>
      </c>
      <c r="FM13">
        <v>0.215596067281041</v>
      </c>
      <c r="FN13">
        <v>9.3891261545460097E-2</v>
      </c>
      <c r="FO13">
        <v>0.104830480688951</v>
      </c>
      <c r="FP13">
        <v>0.34189139606067998</v>
      </c>
      <c r="FQ13">
        <v>-3.0670692026824299E-2</v>
      </c>
      <c r="FR13">
        <v>-1.28025695687999</v>
      </c>
      <c r="FS13">
        <v>0.734888057374811</v>
      </c>
      <c r="FT13">
        <v>0</v>
      </c>
      <c r="FU13">
        <v>0.59495697159705396</v>
      </c>
      <c r="FV13">
        <v>0</v>
      </c>
      <c r="FW13">
        <v>0</v>
      </c>
      <c r="FX13">
        <v>0.19579013133440101</v>
      </c>
      <c r="FY13">
        <v>0.24095125033231199</v>
      </c>
      <c r="FZ13">
        <v>0.22841765781054399</v>
      </c>
      <c r="GA13">
        <v>0</v>
      </c>
      <c r="GB13">
        <v>0.51114665497045297</v>
      </c>
    </row>
    <row r="14" spans="1:184" x14ac:dyDescent="0.25">
      <c r="A14">
        <v>1998</v>
      </c>
      <c r="B14">
        <v>81.808757948586106</v>
      </c>
      <c r="D14">
        <f t="shared" si="0"/>
        <v>-12.560520045582614</v>
      </c>
      <c r="E14">
        <v>-0.46068113247436898</v>
      </c>
      <c r="F14">
        <v>0.108850162112768</v>
      </c>
      <c r="G14">
        <v>1.7717005892731001E-2</v>
      </c>
      <c r="H14">
        <v>0</v>
      </c>
      <c r="I14">
        <v>-0.53690264009224897</v>
      </c>
      <c r="J14">
        <v>0.48892426425070201</v>
      </c>
      <c r="K14">
        <v>0</v>
      </c>
      <c r="L14">
        <v>-0.48635774291851003</v>
      </c>
      <c r="M14">
        <v>0</v>
      </c>
      <c r="N14">
        <v>-9.4431983248143503E-2</v>
      </c>
      <c r="O14">
        <v>-0.32011493546529601</v>
      </c>
      <c r="P14">
        <v>-0.103237863602649</v>
      </c>
      <c r="Q14">
        <v>-0.55859253898959105</v>
      </c>
      <c r="R14">
        <v>7.9323925344099502E-2</v>
      </c>
      <c r="S14">
        <v>-0.35823543306441502</v>
      </c>
      <c r="T14">
        <v>0</v>
      </c>
      <c r="U14">
        <v>8.4965807796507004E-2</v>
      </c>
      <c r="V14">
        <v>9.4799557407671098E-2</v>
      </c>
      <c r="W14">
        <v>-0.394911002980254</v>
      </c>
      <c r="X14">
        <v>-0.30737993434300298</v>
      </c>
      <c r="Y14">
        <v>-0.97223885960591805</v>
      </c>
      <c r="Z14">
        <v>0.560280889469423</v>
      </c>
      <c r="AA14">
        <v>0.35292594697629198</v>
      </c>
      <c r="AB14">
        <v>0.21103860400017199</v>
      </c>
      <c r="AC14">
        <v>0.132121443636189</v>
      </c>
      <c r="AD14">
        <v>0.62680531261724703</v>
      </c>
      <c r="AE14">
        <v>-4.8860168273313201E-2</v>
      </c>
      <c r="AF14">
        <v>-0.28282636503425501</v>
      </c>
      <c r="AG14">
        <v>9.2265985846972806E-2</v>
      </c>
      <c r="AH14">
        <v>-0.28150837107322702</v>
      </c>
      <c r="AI14">
        <v>0</v>
      </c>
      <c r="AJ14">
        <v>0.301595473483809</v>
      </c>
      <c r="AK14">
        <v>-0.131933824280944</v>
      </c>
      <c r="AL14">
        <v>0.42849410412947297</v>
      </c>
      <c r="AM14">
        <v>-0.21915612547542801</v>
      </c>
      <c r="AN14">
        <v>9.1733742904710605E-2</v>
      </c>
      <c r="AO14">
        <v>9.0283445675308893E-3</v>
      </c>
      <c r="AP14">
        <v>0</v>
      </c>
      <c r="AQ14">
        <v>-4.9377414001285598E-2</v>
      </c>
      <c r="AR14">
        <v>-0.42992540247287597</v>
      </c>
      <c r="AS14">
        <v>0</v>
      </c>
      <c r="AT14">
        <v>0</v>
      </c>
      <c r="AU14">
        <v>0</v>
      </c>
      <c r="AV14">
        <v>0</v>
      </c>
      <c r="AW14">
        <v>0</v>
      </c>
      <c r="AX14">
        <v>-0.296819469436369</v>
      </c>
      <c r="AY14">
        <v>0.21309309141229499</v>
      </c>
      <c r="AZ14">
        <v>1.8077112066221899E-2</v>
      </c>
      <c r="BA14">
        <v>-0.46695949660485903</v>
      </c>
      <c r="BB14">
        <v>0</v>
      </c>
      <c r="BC14">
        <v>0.23381960645942701</v>
      </c>
      <c r="BD14">
        <v>0</v>
      </c>
      <c r="BE14">
        <v>0.26120320426703802</v>
      </c>
      <c r="BF14">
        <v>-0.18695265509588699</v>
      </c>
      <c r="BG14">
        <v>-9.6071643556043099E-2</v>
      </c>
      <c r="BH14">
        <v>-0.27753073942908502</v>
      </c>
      <c r="BI14">
        <v>-0.80075670385574305</v>
      </c>
      <c r="BJ14">
        <v>-0.78887316554062703</v>
      </c>
      <c r="BK14">
        <v>0.12116939772992</v>
      </c>
      <c r="BL14">
        <v>-0.44621177449625599</v>
      </c>
      <c r="BM14">
        <v>8.8980774143941094E-2</v>
      </c>
      <c r="BN14">
        <v>-0.16502914808986099</v>
      </c>
      <c r="BO14">
        <v>0.20429017038331199</v>
      </c>
      <c r="BP14">
        <v>0</v>
      </c>
      <c r="BQ14">
        <v>-0.97684331535403701</v>
      </c>
      <c r="BR14">
        <v>-1.85968586492068</v>
      </c>
      <c r="BS14">
        <v>-0.21443175057445399</v>
      </c>
      <c r="BT14">
        <v>0</v>
      </c>
      <c r="BU14">
        <v>-9.2177266752457396E-2</v>
      </c>
      <c r="BV14">
        <v>-0.70752644676558596</v>
      </c>
      <c r="BW14">
        <v>0</v>
      </c>
      <c r="BX14">
        <v>-0.313934723672736</v>
      </c>
      <c r="BY14">
        <v>0.522573000219267</v>
      </c>
      <c r="BZ14">
        <v>0.35866565134849798</v>
      </c>
      <c r="CA14">
        <v>-0.28311804515597999</v>
      </c>
      <c r="CB14">
        <v>8.3636765367607099E-2</v>
      </c>
      <c r="CC14">
        <v>0.20599631082647299</v>
      </c>
      <c r="CD14">
        <v>-0.22473240787082799</v>
      </c>
      <c r="CE14">
        <v>0.34621216994941201</v>
      </c>
      <c r="CF14">
        <v>0.185628500469916</v>
      </c>
      <c r="CG14">
        <v>-3.1485735028843297E-2</v>
      </c>
      <c r="CH14">
        <v>-0.76098134055227995</v>
      </c>
      <c r="CI14">
        <v>-1.46538075243891</v>
      </c>
      <c r="CJ14">
        <v>0</v>
      </c>
      <c r="CK14">
        <v>0.156653874983433</v>
      </c>
      <c r="CL14">
        <v>0.16416877536695301</v>
      </c>
      <c r="CM14">
        <v>-0.76305282825611898</v>
      </c>
      <c r="CN14">
        <v>0</v>
      </c>
      <c r="CO14">
        <v>-0.76867480515517195</v>
      </c>
      <c r="CR14">
        <v>-0.46068113247436898</v>
      </c>
      <c r="CS14">
        <v>0.108850162112768</v>
      </c>
      <c r="CT14">
        <v>1.7717005892731001E-2</v>
      </c>
      <c r="CU14">
        <v>0</v>
      </c>
      <c r="CV14">
        <v>-0.53690264009224897</v>
      </c>
      <c r="CW14">
        <v>0.48892426425070201</v>
      </c>
      <c r="CX14">
        <v>0</v>
      </c>
      <c r="CY14">
        <v>-0.48635774291851003</v>
      </c>
      <c r="CZ14">
        <v>0</v>
      </c>
      <c r="DA14">
        <v>-9.4431983248143503E-2</v>
      </c>
      <c r="DB14">
        <v>-0.32011493546529601</v>
      </c>
      <c r="DC14">
        <v>-0.103237863602649</v>
      </c>
      <c r="DD14">
        <v>-0.55859253898959105</v>
      </c>
      <c r="DE14">
        <v>7.9323925344099502E-2</v>
      </c>
      <c r="DF14">
        <v>-0.35823543306441502</v>
      </c>
      <c r="DG14">
        <v>0</v>
      </c>
      <c r="DH14">
        <v>8.4965807796507004E-2</v>
      </c>
      <c r="DI14">
        <v>9.4799557407671098E-2</v>
      </c>
      <c r="DJ14">
        <v>-0.394911002980254</v>
      </c>
      <c r="DK14">
        <v>-0.30737993434300298</v>
      </c>
      <c r="DL14">
        <v>-0.97223885960591805</v>
      </c>
      <c r="DM14">
        <v>0.560280889469423</v>
      </c>
      <c r="DN14">
        <v>0.35292594697629198</v>
      </c>
      <c r="DO14">
        <v>0.21103860400017199</v>
      </c>
      <c r="DP14">
        <v>0.132121443636189</v>
      </c>
      <c r="DQ14">
        <v>0.62680531261724703</v>
      </c>
      <c r="DR14">
        <v>-4.8860168273313201E-2</v>
      </c>
      <c r="DS14">
        <v>-0.28282636503425501</v>
      </c>
      <c r="DT14">
        <v>9.2265985846972806E-2</v>
      </c>
      <c r="DU14">
        <v>-0.28150837107322702</v>
      </c>
      <c r="DV14">
        <v>0</v>
      </c>
      <c r="DW14">
        <v>0.301595473483809</v>
      </c>
      <c r="DX14">
        <v>-0.131933824280944</v>
      </c>
      <c r="DY14">
        <v>0.42849410412947297</v>
      </c>
      <c r="DZ14">
        <v>-0.21915612547542801</v>
      </c>
      <c r="EA14">
        <v>9.1733742904710605E-2</v>
      </c>
      <c r="EB14">
        <v>9.0283445675308893E-3</v>
      </c>
      <c r="EC14">
        <v>0</v>
      </c>
      <c r="ED14">
        <v>-4.9377414001285598E-2</v>
      </c>
      <c r="EE14">
        <v>-0.42992540247287597</v>
      </c>
      <c r="EF14">
        <v>0</v>
      </c>
      <c r="EG14">
        <v>0</v>
      </c>
      <c r="EH14">
        <v>0</v>
      </c>
      <c r="EI14">
        <v>0</v>
      </c>
      <c r="EJ14">
        <v>0</v>
      </c>
      <c r="EK14">
        <v>-0.296819469436369</v>
      </c>
      <c r="EL14">
        <v>0.21309309141229499</v>
      </c>
      <c r="EM14">
        <v>1.8077112066221899E-2</v>
      </c>
      <c r="EN14">
        <v>-0.46695949660485903</v>
      </c>
      <c r="EO14">
        <v>0</v>
      </c>
      <c r="EP14">
        <v>0.23381960645942701</v>
      </c>
      <c r="EQ14">
        <v>0</v>
      </c>
      <c r="ER14">
        <v>0.26120320426703802</v>
      </c>
      <c r="ES14">
        <v>-0.18695265509588699</v>
      </c>
      <c r="ET14">
        <v>-9.6071643556043099E-2</v>
      </c>
      <c r="EU14">
        <v>-0.27753073942908502</v>
      </c>
      <c r="EV14">
        <v>-0.80075670385574305</v>
      </c>
      <c r="EW14">
        <v>-0.78887316554062703</v>
      </c>
      <c r="EX14">
        <v>0.12116939772992</v>
      </c>
      <c r="EY14">
        <v>-0.44621177449625599</v>
      </c>
      <c r="EZ14">
        <v>8.8980774143941094E-2</v>
      </c>
      <c r="FA14">
        <v>-0.16502914808986099</v>
      </c>
      <c r="FB14">
        <v>0.20429017038331199</v>
      </c>
      <c r="FC14">
        <v>0</v>
      </c>
      <c r="FD14">
        <v>-0.97684331535403701</v>
      </c>
      <c r="FE14">
        <v>-1.85968586492068</v>
      </c>
      <c r="FF14">
        <v>-0.21443175057445399</v>
      </c>
      <c r="FG14">
        <v>0</v>
      </c>
      <c r="FH14">
        <v>-9.2177266752457396E-2</v>
      </c>
      <c r="FI14">
        <v>-0.70752644676558596</v>
      </c>
      <c r="FJ14">
        <v>0</v>
      </c>
      <c r="FK14">
        <v>-0.313934723672736</v>
      </c>
      <c r="FL14">
        <v>0.522573000219267</v>
      </c>
      <c r="FM14">
        <v>0.35866565134849798</v>
      </c>
      <c r="FN14">
        <v>-0.28311804515597999</v>
      </c>
      <c r="FO14">
        <v>8.3636765367607099E-2</v>
      </c>
      <c r="FP14">
        <v>0.20599631082647299</v>
      </c>
      <c r="FQ14">
        <v>-0.22473240787082799</v>
      </c>
      <c r="FR14">
        <v>0.34621216994941201</v>
      </c>
      <c r="FS14">
        <v>0.185628500469916</v>
      </c>
      <c r="FT14">
        <v>-3.1485735028843297E-2</v>
      </c>
      <c r="FU14">
        <v>-0.76098134055227995</v>
      </c>
      <c r="FV14">
        <v>-1.46538075243891</v>
      </c>
      <c r="FW14">
        <v>0</v>
      </c>
      <c r="FX14">
        <v>0.156653874983433</v>
      </c>
      <c r="FY14">
        <v>0.16416877536695301</v>
      </c>
      <c r="FZ14">
        <v>-0.76305282825611898</v>
      </c>
      <c r="GA14">
        <v>0</v>
      </c>
      <c r="GB14">
        <v>-0.76867480515517195</v>
      </c>
    </row>
    <row r="15" spans="1:184" x14ac:dyDescent="0.25">
      <c r="A15">
        <v>1999</v>
      </c>
      <c r="B15">
        <v>86.210223055686484</v>
      </c>
      <c r="D15">
        <f t="shared" si="0"/>
        <v>13.906813265534431</v>
      </c>
      <c r="E15">
        <v>0.212560514567222</v>
      </c>
      <c r="F15">
        <v>0.222823252708376</v>
      </c>
      <c r="G15">
        <v>-7.9663792179679394E-2</v>
      </c>
      <c r="H15">
        <v>0</v>
      </c>
      <c r="I15">
        <v>-0.16770751574506801</v>
      </c>
      <c r="J15">
        <v>-0.24196482416541301</v>
      </c>
      <c r="K15">
        <v>0</v>
      </c>
      <c r="L15">
        <v>0.50158004970363601</v>
      </c>
      <c r="M15">
        <v>0</v>
      </c>
      <c r="N15">
        <v>0.31454593868810798</v>
      </c>
      <c r="O15">
        <v>0.24082752154522599</v>
      </c>
      <c r="P15">
        <v>0.18413005068027699</v>
      </c>
      <c r="Q15">
        <v>-0.267173277808128</v>
      </c>
      <c r="R15">
        <v>-0.13301958030885799</v>
      </c>
      <c r="S15">
        <v>-0.20677104486433801</v>
      </c>
      <c r="T15">
        <v>0</v>
      </c>
      <c r="U15">
        <v>1.33530991157944E-2</v>
      </c>
      <c r="V15">
        <v>0.113110307613636</v>
      </c>
      <c r="W15">
        <v>-1.2288175579088001</v>
      </c>
      <c r="X15">
        <v>0.33777234879054502</v>
      </c>
      <c r="Y15">
        <v>0.14402657724295301</v>
      </c>
      <c r="Z15">
        <v>0.74573677379232195</v>
      </c>
      <c r="AA15">
        <v>0.28114175857081902</v>
      </c>
      <c r="AB15">
        <v>0.11341058619817899</v>
      </c>
      <c r="AC15">
        <v>-0.40627314175317603</v>
      </c>
      <c r="AD15">
        <v>0.46522907989108098</v>
      </c>
      <c r="AE15">
        <v>0.54418611277173701</v>
      </c>
      <c r="AF15">
        <v>0.139082263105367</v>
      </c>
      <c r="AG15">
        <v>0.317614293447191</v>
      </c>
      <c r="AH15">
        <v>0.668430397715294</v>
      </c>
      <c r="AI15">
        <v>0</v>
      </c>
      <c r="AJ15">
        <v>-0.13417927618346701</v>
      </c>
      <c r="AK15">
        <v>0.48536044413762902</v>
      </c>
      <c r="AL15">
        <v>6.3500725251822696E-2</v>
      </c>
      <c r="AM15">
        <v>-9.9802623205026794E-2</v>
      </c>
      <c r="AN15">
        <v>0.58435859834628401</v>
      </c>
      <c r="AO15">
        <v>-2.91030507705771E-2</v>
      </c>
      <c r="AP15">
        <v>0</v>
      </c>
      <c r="AQ15">
        <v>-0.41836109430816198</v>
      </c>
      <c r="AR15">
        <v>-1.7724606216152301E-2</v>
      </c>
      <c r="AS15">
        <v>0</v>
      </c>
      <c r="AT15">
        <v>0</v>
      </c>
      <c r="AU15">
        <v>0</v>
      </c>
      <c r="AV15">
        <v>0.27019858332943703</v>
      </c>
      <c r="AW15">
        <v>0</v>
      </c>
      <c r="AX15">
        <v>0.729125240715778</v>
      </c>
      <c r="AY15">
        <v>0.85359889777499998</v>
      </c>
      <c r="AZ15">
        <v>-4.6983647707572003E-3</v>
      </c>
      <c r="BA15">
        <v>0.657204346684226</v>
      </c>
      <c r="BB15">
        <v>0</v>
      </c>
      <c r="BC15">
        <v>-0.135989876160659</v>
      </c>
      <c r="BD15">
        <v>0</v>
      </c>
      <c r="BE15">
        <v>0.103521025080066</v>
      </c>
      <c r="BF15">
        <v>9.2693556218537407E-2</v>
      </c>
      <c r="BG15">
        <v>8.6265066099037294E-2</v>
      </c>
      <c r="BH15">
        <v>0.31278849653746699</v>
      </c>
      <c r="BI15">
        <v>6.7951605275452007E-2</v>
      </c>
      <c r="BJ15">
        <v>0.37528599922351702</v>
      </c>
      <c r="BK15">
        <v>0.111407232905639</v>
      </c>
      <c r="BL15">
        <v>0.21448789683592301</v>
      </c>
      <c r="BM15">
        <v>3.3097539667163799E-2</v>
      </c>
      <c r="BN15">
        <v>0.130672540847664</v>
      </c>
      <c r="BO15">
        <v>8.9874234760288801E-2</v>
      </c>
      <c r="BP15">
        <v>0</v>
      </c>
      <c r="BQ15">
        <v>-0.35477269580547999</v>
      </c>
      <c r="BR15">
        <v>0.88841192719327</v>
      </c>
      <c r="BS15">
        <v>0.251996063399403</v>
      </c>
      <c r="BT15">
        <v>0</v>
      </c>
      <c r="BU15">
        <v>0.71575996632991901</v>
      </c>
      <c r="BV15">
        <v>-0.35832515564703299</v>
      </c>
      <c r="BW15">
        <v>0</v>
      </c>
      <c r="BX15">
        <v>0.47108953419555499</v>
      </c>
      <c r="BY15">
        <v>0.69703879850121997</v>
      </c>
      <c r="BZ15">
        <v>-6.0753141766925499E-2</v>
      </c>
      <c r="CA15">
        <v>-2.98197157641562E-2</v>
      </c>
      <c r="CB15">
        <v>0.41654934788279102</v>
      </c>
      <c r="CC15">
        <v>-4.1874786787491701E-2</v>
      </c>
      <c r="CD15">
        <v>0.303939697108636</v>
      </c>
      <c r="CE15">
        <v>0.247254979093049</v>
      </c>
      <c r="CF15">
        <v>-3.5592222080779903E-2</v>
      </c>
      <c r="CG15">
        <v>0.117453840505315</v>
      </c>
      <c r="CH15">
        <v>1.1664359447811801</v>
      </c>
      <c r="CI15">
        <v>0.41198556081747101</v>
      </c>
      <c r="CJ15">
        <v>0</v>
      </c>
      <c r="CK15">
        <v>0.18365597104964501</v>
      </c>
      <c r="CL15">
        <v>0.15608566799451901</v>
      </c>
      <c r="CM15">
        <v>-0.145047542997156</v>
      </c>
      <c r="CN15">
        <v>0</v>
      </c>
      <c r="CO15">
        <v>0.125888438832267</v>
      </c>
      <c r="CR15">
        <v>0.212560514567222</v>
      </c>
      <c r="CS15">
        <v>0.222823252708376</v>
      </c>
      <c r="CT15">
        <v>-7.9663792179679394E-2</v>
      </c>
      <c r="CU15">
        <v>0</v>
      </c>
      <c r="CV15">
        <v>-0.16770751574506801</v>
      </c>
      <c r="CW15">
        <v>-0.24196482416541301</v>
      </c>
      <c r="CX15">
        <v>0</v>
      </c>
      <c r="CY15">
        <v>0.50158004970363601</v>
      </c>
      <c r="CZ15">
        <v>0</v>
      </c>
      <c r="DA15">
        <v>0.31454593868810798</v>
      </c>
      <c r="DB15">
        <v>0.24082752154522599</v>
      </c>
      <c r="DC15">
        <v>0.18413005068027699</v>
      </c>
      <c r="DD15">
        <v>-0.267173277808128</v>
      </c>
      <c r="DE15">
        <v>-0.13301958030885799</v>
      </c>
      <c r="DF15">
        <v>-0.20677104486433801</v>
      </c>
      <c r="DG15">
        <v>0</v>
      </c>
      <c r="DH15">
        <v>1.33530991157944E-2</v>
      </c>
      <c r="DI15">
        <v>0.113110307613636</v>
      </c>
      <c r="DJ15">
        <v>-1.2288175579088001</v>
      </c>
      <c r="DK15">
        <v>0.33777234879054502</v>
      </c>
      <c r="DL15">
        <v>0.14402657724295301</v>
      </c>
      <c r="DM15">
        <v>0.74573677379232195</v>
      </c>
      <c r="DN15">
        <v>0.28114175857081902</v>
      </c>
      <c r="DO15">
        <v>0.11341058619817899</v>
      </c>
      <c r="DP15">
        <v>-0.40627314175317603</v>
      </c>
      <c r="DQ15">
        <v>0.46522907989108098</v>
      </c>
      <c r="DR15">
        <v>0.54418611277173701</v>
      </c>
      <c r="DS15">
        <v>0.139082263105367</v>
      </c>
      <c r="DT15">
        <v>0.317614293447191</v>
      </c>
      <c r="DU15">
        <v>0.668430397715294</v>
      </c>
      <c r="DV15">
        <v>0</v>
      </c>
      <c r="DW15">
        <v>-0.13417927618346701</v>
      </c>
      <c r="DX15">
        <v>0.48536044413762902</v>
      </c>
      <c r="DY15">
        <v>6.3500725251822696E-2</v>
      </c>
      <c r="DZ15">
        <v>-9.9802623205026794E-2</v>
      </c>
      <c r="EA15">
        <v>0.58435859834628401</v>
      </c>
      <c r="EB15">
        <v>-2.91030507705771E-2</v>
      </c>
      <c r="EC15">
        <v>0</v>
      </c>
      <c r="ED15">
        <v>-0.41836109430816198</v>
      </c>
      <c r="EE15">
        <v>-1.7724606216152301E-2</v>
      </c>
      <c r="EF15">
        <v>0</v>
      </c>
      <c r="EG15">
        <v>0</v>
      </c>
      <c r="EH15">
        <v>0</v>
      </c>
      <c r="EI15">
        <v>0.27019858332943703</v>
      </c>
      <c r="EJ15">
        <v>0</v>
      </c>
      <c r="EK15">
        <v>0.729125240715778</v>
      </c>
      <c r="EL15">
        <v>0.85359889777499998</v>
      </c>
      <c r="EM15">
        <v>-4.6983647707572003E-3</v>
      </c>
      <c r="EN15">
        <v>0.657204346684226</v>
      </c>
      <c r="EO15">
        <v>0</v>
      </c>
      <c r="EP15">
        <v>-0.135989876160659</v>
      </c>
      <c r="EQ15">
        <v>0</v>
      </c>
      <c r="ER15">
        <v>0.103521025080066</v>
      </c>
      <c r="ES15">
        <v>9.2693556218537407E-2</v>
      </c>
      <c r="ET15">
        <v>8.6265066099037294E-2</v>
      </c>
      <c r="EU15">
        <v>0.31278849653746699</v>
      </c>
      <c r="EV15">
        <v>6.7951605275452007E-2</v>
      </c>
      <c r="EW15">
        <v>0.37528599922351702</v>
      </c>
      <c r="EX15">
        <v>0.111407232905639</v>
      </c>
      <c r="EY15">
        <v>0.21448789683592301</v>
      </c>
      <c r="EZ15">
        <v>3.3097539667163799E-2</v>
      </c>
      <c r="FA15">
        <v>0.130672540847664</v>
      </c>
      <c r="FB15">
        <v>8.9874234760288801E-2</v>
      </c>
      <c r="FC15">
        <v>0</v>
      </c>
      <c r="FD15">
        <v>-0.35477269580547999</v>
      </c>
      <c r="FE15">
        <v>0.88841192719327</v>
      </c>
      <c r="FF15">
        <v>0.251996063399403</v>
      </c>
      <c r="FG15">
        <v>0</v>
      </c>
      <c r="FH15">
        <v>0.71575996632991901</v>
      </c>
      <c r="FI15">
        <v>-0.35832515564703299</v>
      </c>
      <c r="FJ15">
        <v>0</v>
      </c>
      <c r="FK15">
        <v>0.47108953419555499</v>
      </c>
      <c r="FL15">
        <v>0.69703879850121997</v>
      </c>
      <c r="FM15">
        <v>-6.0753141766925499E-2</v>
      </c>
      <c r="FN15">
        <v>-2.98197157641562E-2</v>
      </c>
      <c r="FO15">
        <v>0.41654934788279102</v>
      </c>
      <c r="FP15">
        <v>-4.1874786787491701E-2</v>
      </c>
      <c r="FQ15">
        <v>0.303939697108636</v>
      </c>
      <c r="FR15">
        <v>0.247254979093049</v>
      </c>
      <c r="FS15">
        <v>-3.5592222080779903E-2</v>
      </c>
      <c r="FT15">
        <v>0.117453840505315</v>
      </c>
      <c r="FU15">
        <v>1.1664359447811801</v>
      </c>
      <c r="FV15">
        <v>0.41198556081747101</v>
      </c>
      <c r="FW15">
        <v>0</v>
      </c>
      <c r="FX15">
        <v>0.18365597104964501</v>
      </c>
      <c r="FY15">
        <v>0.15608566799451901</v>
      </c>
      <c r="FZ15">
        <v>-0.145047542997156</v>
      </c>
      <c r="GA15">
        <v>0</v>
      </c>
      <c r="GB15">
        <v>0.125888438832267</v>
      </c>
    </row>
    <row r="16" spans="1:184" x14ac:dyDescent="0.25">
      <c r="A16">
        <v>2000</v>
      </c>
      <c r="B16">
        <v>79.523476226793775</v>
      </c>
      <c r="D16">
        <f t="shared" si="0"/>
        <v>-12.186342494776513</v>
      </c>
      <c r="E16">
        <v>-0.26968947318869402</v>
      </c>
      <c r="F16">
        <v>-0.14466417160932599</v>
      </c>
      <c r="G16">
        <v>-0.166108418532289</v>
      </c>
      <c r="H16">
        <v>-0.10838368368752201</v>
      </c>
      <c r="I16">
        <v>0.18594091135444099</v>
      </c>
      <c r="J16">
        <v>-0.100563528789208</v>
      </c>
      <c r="K16">
        <v>0</v>
      </c>
      <c r="L16">
        <v>-0.13656335627385699</v>
      </c>
      <c r="M16">
        <v>0.17391543547607699</v>
      </c>
      <c r="N16">
        <v>5.2867331626538103E-2</v>
      </c>
      <c r="O16">
        <v>-0.124442380431333</v>
      </c>
      <c r="P16">
        <v>0.45813186048429699</v>
      </c>
      <c r="Q16">
        <v>-0.41994280692164199</v>
      </c>
      <c r="R16">
        <v>-7.4825594910291702E-3</v>
      </c>
      <c r="S16">
        <v>0.15798905868451699</v>
      </c>
      <c r="T16">
        <v>0</v>
      </c>
      <c r="U16">
        <v>-0.15591707676294</v>
      </c>
      <c r="V16">
        <v>2.84147511024395E-2</v>
      </c>
      <c r="W16">
        <v>-2.2917085265758901E-2</v>
      </c>
      <c r="X16">
        <v>-0.70618906176901797</v>
      </c>
      <c r="Y16">
        <v>-0.104846703086671</v>
      </c>
      <c r="Z16">
        <v>-0.24670133994212801</v>
      </c>
      <c r="AA16">
        <v>-4.9391185394041297E-2</v>
      </c>
      <c r="AB16">
        <v>-0.13251605710071199</v>
      </c>
      <c r="AC16">
        <v>-0.66346021328108296</v>
      </c>
      <c r="AD16">
        <v>-0.62072582402360399</v>
      </c>
      <c r="AE16">
        <v>-0.14336060519364299</v>
      </c>
      <c r="AF16">
        <v>-0.24123331349072999</v>
      </c>
      <c r="AG16">
        <v>-0.31094469023664001</v>
      </c>
      <c r="AH16">
        <v>-0.34489704904428597</v>
      </c>
      <c r="AI16">
        <v>0</v>
      </c>
      <c r="AJ16">
        <v>1.1937327728286099E-2</v>
      </c>
      <c r="AK16">
        <v>3.3212130261964103E-2</v>
      </c>
      <c r="AL16">
        <v>-2.74580318028637E-2</v>
      </c>
      <c r="AM16">
        <v>0.29852194522887199</v>
      </c>
      <c r="AN16">
        <v>-0.40564344648137901</v>
      </c>
      <c r="AO16">
        <v>-0.20144553374882601</v>
      </c>
      <c r="AP16">
        <v>0</v>
      </c>
      <c r="AQ16">
        <v>-0.25694130229120399</v>
      </c>
      <c r="AR16">
        <v>3.2547778880216198E-2</v>
      </c>
      <c r="AS16">
        <v>0.30699376607807399</v>
      </c>
      <c r="AT16">
        <v>-5.6175768535486198E-2</v>
      </c>
      <c r="AU16">
        <v>-0.16005194616475901</v>
      </c>
      <c r="AV16">
        <v>-0.13550580124860101</v>
      </c>
      <c r="AW16">
        <v>0</v>
      </c>
      <c r="AX16">
        <v>-0.17372975165128601</v>
      </c>
      <c r="AY16">
        <v>-5.4301458837973597E-2</v>
      </c>
      <c r="AZ16">
        <v>-0.12910922127737401</v>
      </c>
      <c r="BA16">
        <v>-0.25191898178160999</v>
      </c>
      <c r="BB16">
        <v>0</v>
      </c>
      <c r="BC16">
        <v>-0.25360021263742999</v>
      </c>
      <c r="BD16">
        <v>0</v>
      </c>
      <c r="BE16">
        <v>-7.3227993599828498E-2</v>
      </c>
      <c r="BF16">
        <v>-0.30990092107385098</v>
      </c>
      <c r="BG16">
        <v>0.61216723366546999</v>
      </c>
      <c r="BH16">
        <v>-0.15044469426125301</v>
      </c>
      <c r="BI16">
        <v>-0.229435207515085</v>
      </c>
      <c r="BJ16">
        <v>-9.1875397911336601E-2</v>
      </c>
      <c r="BK16">
        <v>-0.19583719640452599</v>
      </c>
      <c r="BL16">
        <v>-0.40789208202649802</v>
      </c>
      <c r="BM16">
        <v>-0.82480845959926496</v>
      </c>
      <c r="BN16">
        <v>-6.4850495536233801E-2</v>
      </c>
      <c r="BO16">
        <v>-7.9352143325794794E-2</v>
      </c>
      <c r="BP16">
        <v>0</v>
      </c>
      <c r="BQ16">
        <v>-0.17189009019975299</v>
      </c>
      <c r="BR16">
        <v>-0.27455844275585001</v>
      </c>
      <c r="BS16">
        <v>9.9841302766378398E-2</v>
      </c>
      <c r="BT16">
        <v>0</v>
      </c>
      <c r="BU16">
        <v>-0.27806456706147897</v>
      </c>
      <c r="BV16">
        <v>9.1590140221405394E-2</v>
      </c>
      <c r="BW16">
        <v>0</v>
      </c>
      <c r="BX16">
        <v>-0.21156884692143399</v>
      </c>
      <c r="BY16">
        <v>-0.84592624622346002</v>
      </c>
      <c r="BZ16">
        <v>-0.22305588145194699</v>
      </c>
      <c r="CA16">
        <v>-0.36988630336518902</v>
      </c>
      <c r="CB16">
        <v>-0.24789894567793899</v>
      </c>
      <c r="CC16">
        <v>8.6906457718982602E-2</v>
      </c>
      <c r="CD16">
        <v>-0.61093111131099098</v>
      </c>
      <c r="CE16">
        <v>-0.75049924576293603</v>
      </c>
      <c r="CF16">
        <v>7.0334336767025094E-2</v>
      </c>
      <c r="CG16">
        <v>7.4624844336096105E-2</v>
      </c>
      <c r="CH16">
        <v>-0.81918787790560299</v>
      </c>
      <c r="CI16">
        <v>0.43593206735212903</v>
      </c>
      <c r="CJ16">
        <v>0</v>
      </c>
      <c r="CK16">
        <v>-0.13349684823911101</v>
      </c>
      <c r="CL16">
        <v>-0.12960434704575499</v>
      </c>
      <c r="CM16">
        <v>0.138913601652076</v>
      </c>
      <c r="CN16">
        <v>0.65133105580181305</v>
      </c>
      <c r="CO16">
        <v>-2.6942772388129799E-2</v>
      </c>
      <c r="CR16">
        <v>-0.26968947318869402</v>
      </c>
      <c r="CS16">
        <v>-0.14466417160932599</v>
      </c>
      <c r="CT16">
        <v>-0.166108418532289</v>
      </c>
      <c r="CU16">
        <v>-0.10838368368752201</v>
      </c>
      <c r="CV16">
        <v>0.18594091135444099</v>
      </c>
      <c r="CW16">
        <v>-0.100563528789208</v>
      </c>
      <c r="CX16">
        <v>0</v>
      </c>
      <c r="CY16">
        <v>-0.13656335627385699</v>
      </c>
      <c r="CZ16">
        <v>0.17391543547607699</v>
      </c>
      <c r="DA16">
        <v>5.2867331626538103E-2</v>
      </c>
      <c r="DB16">
        <v>-0.124442380431333</v>
      </c>
      <c r="DC16">
        <v>0.45813186048429699</v>
      </c>
      <c r="DD16">
        <v>-0.41994280692164199</v>
      </c>
      <c r="DE16">
        <v>-7.4825594910291702E-3</v>
      </c>
      <c r="DF16">
        <v>0.15798905868451699</v>
      </c>
      <c r="DG16">
        <v>0</v>
      </c>
      <c r="DH16">
        <v>-0.15591707676294</v>
      </c>
      <c r="DI16">
        <v>2.84147511024395E-2</v>
      </c>
      <c r="DJ16">
        <v>-2.2917085265758901E-2</v>
      </c>
      <c r="DK16">
        <v>-0.70618906176901797</v>
      </c>
      <c r="DL16">
        <v>-0.104846703086671</v>
      </c>
      <c r="DM16">
        <v>-0.24670133994212801</v>
      </c>
      <c r="DN16">
        <v>-4.9391185394041297E-2</v>
      </c>
      <c r="DO16">
        <v>-0.13251605710071199</v>
      </c>
      <c r="DP16">
        <v>-0.66346021328108296</v>
      </c>
      <c r="DQ16">
        <v>-0.62072582402360399</v>
      </c>
      <c r="DR16">
        <v>-0.14336060519364299</v>
      </c>
      <c r="DS16">
        <v>-0.24123331349072999</v>
      </c>
      <c r="DT16">
        <v>-0.31094469023664001</v>
      </c>
      <c r="DU16">
        <v>-0.34489704904428597</v>
      </c>
      <c r="DV16">
        <v>0</v>
      </c>
      <c r="DW16">
        <v>1.1937327728286099E-2</v>
      </c>
      <c r="DX16">
        <v>3.3212130261964103E-2</v>
      </c>
      <c r="DY16">
        <v>-2.74580318028637E-2</v>
      </c>
      <c r="DZ16">
        <v>0.29852194522887199</v>
      </c>
      <c r="EA16">
        <v>-0.40564344648137901</v>
      </c>
      <c r="EB16">
        <v>-0.20144553374882601</v>
      </c>
      <c r="EC16">
        <v>0</v>
      </c>
      <c r="ED16">
        <v>-0.25694130229120399</v>
      </c>
      <c r="EE16">
        <v>3.2547778880216198E-2</v>
      </c>
      <c r="EF16">
        <v>0.30699376607807399</v>
      </c>
      <c r="EG16">
        <v>-5.6175768535486198E-2</v>
      </c>
      <c r="EH16">
        <v>-0.16005194616475901</v>
      </c>
      <c r="EI16">
        <v>-0.13550580124860101</v>
      </c>
      <c r="EJ16">
        <v>0</v>
      </c>
      <c r="EK16">
        <v>-0.17372975165128601</v>
      </c>
      <c r="EL16">
        <v>-5.4301458837973597E-2</v>
      </c>
      <c r="EM16">
        <v>-0.12910922127737401</v>
      </c>
      <c r="EN16">
        <v>-0.25191898178160999</v>
      </c>
      <c r="EO16">
        <v>0</v>
      </c>
      <c r="EP16">
        <v>-0.25360021263742999</v>
      </c>
      <c r="EQ16">
        <v>0</v>
      </c>
      <c r="ER16">
        <v>-7.3227993599828498E-2</v>
      </c>
      <c r="ES16">
        <v>-0.30990092107385098</v>
      </c>
      <c r="ET16">
        <v>0.61216723366546999</v>
      </c>
      <c r="EU16">
        <v>-0.15044469426125301</v>
      </c>
      <c r="EV16">
        <v>-0.229435207515085</v>
      </c>
      <c r="EW16">
        <v>-9.1875397911336601E-2</v>
      </c>
      <c r="EX16">
        <v>-0.19583719640452599</v>
      </c>
      <c r="EY16">
        <v>-0.40789208202649802</v>
      </c>
      <c r="EZ16">
        <v>-0.82480845959926496</v>
      </c>
      <c r="FA16">
        <v>-6.4850495536233801E-2</v>
      </c>
      <c r="FB16">
        <v>-7.9352143325794794E-2</v>
      </c>
      <c r="FC16">
        <v>0</v>
      </c>
      <c r="FD16">
        <v>-0.17189009019975299</v>
      </c>
      <c r="FE16">
        <v>-0.27455844275585001</v>
      </c>
      <c r="FF16">
        <v>9.9841302766378398E-2</v>
      </c>
      <c r="FG16">
        <v>0</v>
      </c>
      <c r="FH16">
        <v>-0.27806456706147897</v>
      </c>
      <c r="FI16">
        <v>9.1590140221405394E-2</v>
      </c>
      <c r="FJ16">
        <v>0</v>
      </c>
      <c r="FK16">
        <v>-0.21156884692143399</v>
      </c>
      <c r="FL16">
        <v>-0.84592624622346002</v>
      </c>
      <c r="FM16">
        <v>-0.22305588145194699</v>
      </c>
      <c r="FN16">
        <v>-0.36988630336518902</v>
      </c>
      <c r="FO16">
        <v>-0.24789894567793899</v>
      </c>
      <c r="FP16">
        <v>8.6906457718982602E-2</v>
      </c>
      <c r="FQ16">
        <v>-0.61093111131099098</v>
      </c>
      <c r="FR16">
        <v>-0.75049924576293603</v>
      </c>
      <c r="FS16">
        <v>7.0334336767025094E-2</v>
      </c>
      <c r="FT16">
        <v>7.4624844336096105E-2</v>
      </c>
      <c r="FU16">
        <v>-0.81918787790560299</v>
      </c>
      <c r="FV16">
        <v>0.43593206735212903</v>
      </c>
      <c r="FW16">
        <v>0</v>
      </c>
      <c r="FX16">
        <v>-0.13349684823911101</v>
      </c>
      <c r="FY16">
        <v>-0.12960434704575499</v>
      </c>
      <c r="FZ16">
        <v>0.138913601652076</v>
      </c>
      <c r="GA16">
        <v>0.65133105580181305</v>
      </c>
      <c r="GB16">
        <v>-2.6942772388129799E-2</v>
      </c>
    </row>
    <row r="17" spans="1:184" x14ac:dyDescent="0.25">
      <c r="A17">
        <v>2001</v>
      </c>
      <c r="B17">
        <v>78.720662977866255</v>
      </c>
      <c r="D17">
        <f t="shared" si="0"/>
        <v>-8.3220073941903223</v>
      </c>
      <c r="E17">
        <v>-0.24049041552714701</v>
      </c>
      <c r="F17">
        <v>4.6517451063595103E-3</v>
      </c>
      <c r="G17">
        <v>-6.3954719602610601E-4</v>
      </c>
      <c r="H17">
        <v>4.6581744395159601E-2</v>
      </c>
      <c r="I17">
        <v>0.20033425697730201</v>
      </c>
      <c r="J17">
        <v>-9.5781970874643102E-2</v>
      </c>
      <c r="K17">
        <v>0</v>
      </c>
      <c r="L17">
        <v>-0.26408325142292499</v>
      </c>
      <c r="M17">
        <v>4.8367681809016801E-2</v>
      </c>
      <c r="N17">
        <v>-0.15532009724655599</v>
      </c>
      <c r="O17">
        <v>-3.4267794552346902E-2</v>
      </c>
      <c r="P17">
        <v>-0.29934363795324997</v>
      </c>
      <c r="Q17">
        <v>0.104516054985445</v>
      </c>
      <c r="R17">
        <v>-4.8957654122225497E-2</v>
      </c>
      <c r="S17">
        <v>0.149542367308034</v>
      </c>
      <c r="T17">
        <v>0</v>
      </c>
      <c r="U17">
        <v>-0.22313972148320499</v>
      </c>
      <c r="V17">
        <v>-0.17874914670512901</v>
      </c>
      <c r="W17">
        <v>0.113837901296564</v>
      </c>
      <c r="X17">
        <v>-0.54098751798183697</v>
      </c>
      <c r="Y17">
        <v>-2.2205794554297002E-2</v>
      </c>
      <c r="Z17">
        <v>-0.41658386541092302</v>
      </c>
      <c r="AA17">
        <v>-0.24728261416946501</v>
      </c>
      <c r="AB17">
        <v>-0.25057853552025899</v>
      </c>
      <c r="AC17">
        <v>5.3564962074118302E-2</v>
      </c>
      <c r="AD17">
        <v>-0.320835747530755</v>
      </c>
      <c r="AE17">
        <v>-0.26565299687382798</v>
      </c>
      <c r="AF17">
        <v>-4.8785165147081498E-2</v>
      </c>
      <c r="AG17">
        <v>-0.28180277984281399</v>
      </c>
      <c r="AH17">
        <v>-0.34571139891327601</v>
      </c>
      <c r="AI17">
        <v>-0.23346797856926499</v>
      </c>
      <c r="AJ17">
        <v>-2.6937521196019401E-2</v>
      </c>
      <c r="AK17">
        <v>-0.19089420444329999</v>
      </c>
      <c r="AL17">
        <v>-0.32128246708129099</v>
      </c>
      <c r="AM17">
        <v>8.9020152193093005E-2</v>
      </c>
      <c r="AN17">
        <v>-0.34467602801882002</v>
      </c>
      <c r="AO17">
        <v>0.26916701701582002</v>
      </c>
      <c r="AP17">
        <v>0</v>
      </c>
      <c r="AQ17">
        <v>-0.34267981195494401</v>
      </c>
      <c r="AR17">
        <v>0.24871519173703499</v>
      </c>
      <c r="AS17">
        <v>0.366686269868569</v>
      </c>
      <c r="AT17">
        <v>-4.7068964974567397E-2</v>
      </c>
      <c r="AU17">
        <v>-0.26180750416287601</v>
      </c>
      <c r="AV17">
        <v>-0.25516365571875699</v>
      </c>
      <c r="AW17">
        <v>0</v>
      </c>
      <c r="AX17">
        <v>2.88421469381447E-2</v>
      </c>
      <c r="AY17">
        <v>-0.48078345402183997</v>
      </c>
      <c r="AZ17">
        <v>-0.13136460757533999</v>
      </c>
      <c r="BA17">
        <v>0.203646233666162</v>
      </c>
      <c r="BB17">
        <v>0</v>
      </c>
      <c r="BC17">
        <v>-0.201145074678659</v>
      </c>
      <c r="BD17">
        <v>0</v>
      </c>
      <c r="BE17">
        <v>-0.23838623120286401</v>
      </c>
      <c r="BF17">
        <v>2.56611261264609E-2</v>
      </c>
      <c r="BG17">
        <v>0.30680238884733702</v>
      </c>
      <c r="BH17">
        <v>-0.17838832628793799</v>
      </c>
      <c r="BI17">
        <v>-0.31384076830791402</v>
      </c>
      <c r="BJ17">
        <v>-0.19098040849035799</v>
      </c>
      <c r="BK17">
        <v>-8.0371068350214805E-2</v>
      </c>
      <c r="BL17">
        <v>-1.0783377620201401E-3</v>
      </c>
      <c r="BM17">
        <v>-0.23560489817135799</v>
      </c>
      <c r="BN17">
        <v>-0.20425761402880199</v>
      </c>
      <c r="BO17">
        <v>-0.201636247689229</v>
      </c>
      <c r="BP17">
        <v>0</v>
      </c>
      <c r="BQ17">
        <v>0.127541343824465</v>
      </c>
      <c r="BR17">
        <v>0.67730309500447505</v>
      </c>
      <c r="BS17">
        <v>0.10049645561529599</v>
      </c>
      <c r="BT17">
        <v>0</v>
      </c>
      <c r="BU17">
        <v>-0.13938477304602001</v>
      </c>
      <c r="BV17">
        <v>0.220584784994792</v>
      </c>
      <c r="BW17">
        <v>0</v>
      </c>
      <c r="BX17">
        <v>-0.27219020264407801</v>
      </c>
      <c r="BY17">
        <v>0.17874285314163499</v>
      </c>
      <c r="BZ17">
        <v>-0.117629524369539</v>
      </c>
      <c r="CA17">
        <v>2.8444467718253201E-2</v>
      </c>
      <c r="CB17">
        <v>-0.26442610222055002</v>
      </c>
      <c r="CC17">
        <v>-0.25288239684077601</v>
      </c>
      <c r="CD17">
        <v>9.4443096917555397E-3</v>
      </c>
      <c r="CE17">
        <v>5.5806004733325199E-2</v>
      </c>
      <c r="CF17">
        <v>3.2816658319363499E-2</v>
      </c>
      <c r="CG17">
        <v>-0.17593887844150899</v>
      </c>
      <c r="CH17">
        <v>-0.406938918823883</v>
      </c>
      <c r="CI17">
        <v>-0.44566212658236898</v>
      </c>
      <c r="CJ17">
        <v>0</v>
      </c>
      <c r="CK17">
        <v>-0.16211784123835901</v>
      </c>
      <c r="CL17">
        <v>-4.1375352602494302E-2</v>
      </c>
      <c r="CM17">
        <v>-0.31169111736281702</v>
      </c>
      <c r="CN17">
        <v>9.2001315884618198E-2</v>
      </c>
      <c r="CO17">
        <v>0.16354694978477199</v>
      </c>
      <c r="CR17">
        <v>-0.24049041552714701</v>
      </c>
      <c r="CS17">
        <v>4.6517451063595103E-3</v>
      </c>
      <c r="CT17">
        <v>-6.3954719602610601E-4</v>
      </c>
      <c r="CU17">
        <v>4.6581744395159601E-2</v>
      </c>
      <c r="CV17">
        <v>0.20033425697730201</v>
      </c>
      <c r="CW17">
        <v>-9.5781970874643102E-2</v>
      </c>
      <c r="CX17">
        <v>0</v>
      </c>
      <c r="CY17">
        <v>-0.26408325142292499</v>
      </c>
      <c r="CZ17">
        <v>4.8367681809016801E-2</v>
      </c>
      <c r="DA17">
        <v>-0.15532009724655599</v>
      </c>
      <c r="DB17">
        <v>-3.4267794552346902E-2</v>
      </c>
      <c r="DC17">
        <v>-0.29934363795324997</v>
      </c>
      <c r="DD17">
        <v>0.104516054985445</v>
      </c>
      <c r="DE17">
        <v>-4.8957654122225497E-2</v>
      </c>
      <c r="DF17">
        <v>0.149542367308034</v>
      </c>
      <c r="DG17">
        <v>0</v>
      </c>
      <c r="DH17">
        <v>-0.22313972148320499</v>
      </c>
      <c r="DI17">
        <v>-0.17874914670512901</v>
      </c>
      <c r="DJ17">
        <v>0.113837901296564</v>
      </c>
      <c r="DK17">
        <v>-0.54098751798183697</v>
      </c>
      <c r="DL17">
        <v>-2.2205794554297002E-2</v>
      </c>
      <c r="DM17">
        <v>-0.41658386541092302</v>
      </c>
      <c r="DN17">
        <v>-0.24728261416946501</v>
      </c>
      <c r="DO17">
        <v>-0.25057853552025899</v>
      </c>
      <c r="DP17">
        <v>5.3564962074118302E-2</v>
      </c>
      <c r="DQ17">
        <v>-0.320835747530755</v>
      </c>
      <c r="DR17">
        <v>-0.26565299687382798</v>
      </c>
      <c r="DS17">
        <v>-4.8785165147081498E-2</v>
      </c>
      <c r="DT17">
        <v>-0.28180277984281399</v>
      </c>
      <c r="DU17">
        <v>-0.34571139891327601</v>
      </c>
      <c r="DV17">
        <v>-0.23346797856926499</v>
      </c>
      <c r="DW17">
        <v>-2.6937521196019401E-2</v>
      </c>
      <c r="DX17">
        <v>-0.19089420444329999</v>
      </c>
      <c r="DY17">
        <v>-0.32128246708129099</v>
      </c>
      <c r="DZ17">
        <v>8.9020152193093005E-2</v>
      </c>
      <c r="EA17">
        <v>-0.34467602801882002</v>
      </c>
      <c r="EB17">
        <v>0.26916701701582002</v>
      </c>
      <c r="EC17">
        <v>0</v>
      </c>
      <c r="ED17">
        <v>-0.34267981195494401</v>
      </c>
      <c r="EE17">
        <v>0.24871519173703499</v>
      </c>
      <c r="EF17">
        <v>0.366686269868569</v>
      </c>
      <c r="EG17">
        <v>-4.7068964974567397E-2</v>
      </c>
      <c r="EH17">
        <v>-0.26180750416287601</v>
      </c>
      <c r="EI17">
        <v>-0.25516365571875699</v>
      </c>
      <c r="EJ17">
        <v>0</v>
      </c>
      <c r="EK17">
        <v>2.88421469381447E-2</v>
      </c>
      <c r="EL17">
        <v>-0.48078345402183997</v>
      </c>
      <c r="EM17">
        <v>-0.13136460757533999</v>
      </c>
      <c r="EN17">
        <v>0.203646233666162</v>
      </c>
      <c r="EO17">
        <v>0</v>
      </c>
      <c r="EP17">
        <v>-0.201145074678659</v>
      </c>
      <c r="EQ17">
        <v>0</v>
      </c>
      <c r="ER17">
        <v>-0.23838623120286401</v>
      </c>
      <c r="ES17">
        <v>2.56611261264609E-2</v>
      </c>
      <c r="ET17">
        <v>0.30680238884733702</v>
      </c>
      <c r="EU17">
        <v>-0.17838832628793799</v>
      </c>
      <c r="EV17">
        <v>-0.31384076830791402</v>
      </c>
      <c r="EW17">
        <v>-0.19098040849035799</v>
      </c>
      <c r="EX17">
        <v>-8.0371068350214805E-2</v>
      </c>
      <c r="EY17">
        <v>-1.0783377620201401E-3</v>
      </c>
      <c r="EZ17">
        <v>-0.23560489817135799</v>
      </c>
      <c r="FA17">
        <v>-0.20425761402880199</v>
      </c>
      <c r="FB17">
        <v>-0.201636247689229</v>
      </c>
      <c r="FC17">
        <v>0</v>
      </c>
      <c r="FD17">
        <v>0.127541343824465</v>
      </c>
      <c r="FE17">
        <v>0.67730309500447505</v>
      </c>
      <c r="FF17">
        <v>0.10049645561529599</v>
      </c>
      <c r="FG17">
        <v>0</v>
      </c>
      <c r="FH17">
        <v>-0.13938477304602001</v>
      </c>
      <c r="FI17">
        <v>0.220584784994792</v>
      </c>
      <c r="FJ17">
        <v>0</v>
      </c>
      <c r="FK17">
        <v>-0.27219020264407801</v>
      </c>
      <c r="FL17">
        <v>0.17874285314163499</v>
      </c>
      <c r="FM17">
        <v>-0.117629524369539</v>
      </c>
      <c r="FN17">
        <v>2.8444467718253201E-2</v>
      </c>
      <c r="FO17">
        <v>-0.26442610222055002</v>
      </c>
      <c r="FP17">
        <v>-0.25288239684077601</v>
      </c>
      <c r="FQ17">
        <v>9.4443096917555397E-3</v>
      </c>
      <c r="FR17">
        <v>5.5806004733325199E-2</v>
      </c>
      <c r="FS17">
        <v>3.2816658319363499E-2</v>
      </c>
      <c r="FT17">
        <v>-0.17593887844150899</v>
      </c>
      <c r="FU17">
        <v>-0.406938918823883</v>
      </c>
      <c r="FV17">
        <v>-0.44566212658236898</v>
      </c>
      <c r="FW17">
        <v>0</v>
      </c>
      <c r="FX17">
        <v>-0.16211784123835901</v>
      </c>
      <c r="FY17">
        <v>-4.1375352602494302E-2</v>
      </c>
      <c r="FZ17">
        <v>-0.31169111736281702</v>
      </c>
      <c r="GA17">
        <v>9.2001315884618198E-2</v>
      </c>
      <c r="GB17">
        <v>0.16354694978477199</v>
      </c>
    </row>
    <row r="18" spans="1:184" x14ac:dyDescent="0.25">
      <c r="A18">
        <v>2002</v>
      </c>
      <c r="B18">
        <v>77.103727915595698</v>
      </c>
      <c r="D18">
        <f t="shared" si="0"/>
        <v>1.0797404607494852</v>
      </c>
      <c r="E18">
        <v>-0.57496063367058303</v>
      </c>
      <c r="F18">
        <v>-1.36873014719712E-3</v>
      </c>
      <c r="G18">
        <v>0.22732038103517699</v>
      </c>
      <c r="H18">
        <v>5.8662394788291897E-2</v>
      </c>
      <c r="I18">
        <v>-1.15276507690679E-2</v>
      </c>
      <c r="J18">
        <v>-8.2589267735410699E-2</v>
      </c>
      <c r="K18">
        <v>0</v>
      </c>
      <c r="L18">
        <v>-0.62952125377176404</v>
      </c>
      <c r="M18">
        <v>0.572725408472747</v>
      </c>
      <c r="N18">
        <v>-0.11624595388686899</v>
      </c>
      <c r="O18">
        <v>-0.171307937960612</v>
      </c>
      <c r="P18">
        <v>-0.19483251895998699</v>
      </c>
      <c r="Q18">
        <v>3.3099068889736301E-2</v>
      </c>
      <c r="R18">
        <v>0.115427532670434</v>
      </c>
      <c r="S18">
        <v>0.2459209783578</v>
      </c>
      <c r="T18">
        <v>0</v>
      </c>
      <c r="U18">
        <v>0.17035204681617699</v>
      </c>
      <c r="V18">
        <v>-0.19373788651544999</v>
      </c>
      <c r="W18">
        <v>0.529239373316441</v>
      </c>
      <c r="X18">
        <v>-6.2671124356167103E-3</v>
      </c>
      <c r="Y18">
        <v>0.523239296447775</v>
      </c>
      <c r="Z18">
        <v>-0.26179149604021401</v>
      </c>
      <c r="AA18">
        <v>-0.17560766153902699</v>
      </c>
      <c r="AB18">
        <v>-0.44216293927980199</v>
      </c>
      <c r="AC18">
        <v>0.23547082427645899</v>
      </c>
      <c r="AD18">
        <v>-0.26910323949262199</v>
      </c>
      <c r="AE18">
        <v>-0.19704755751228401</v>
      </c>
      <c r="AF18">
        <v>0.273762910734625</v>
      </c>
      <c r="AG18">
        <v>0.423661513063469</v>
      </c>
      <c r="AH18">
        <v>5.6959885798019499E-2</v>
      </c>
      <c r="AI18">
        <v>0.27368903823511598</v>
      </c>
      <c r="AJ18">
        <v>-0.17763926195930599</v>
      </c>
      <c r="AK18">
        <v>-0.36941252644622002</v>
      </c>
      <c r="AL18">
        <v>-6.8889342569418505E-2</v>
      </c>
      <c r="AM18">
        <v>0.1773618893619</v>
      </c>
      <c r="AN18">
        <v>-0.10745332289854501</v>
      </c>
      <c r="AO18">
        <v>-7.4642370122269801E-3</v>
      </c>
      <c r="AP18">
        <v>0</v>
      </c>
      <c r="AQ18">
        <v>-2.92531650177104E-2</v>
      </c>
      <c r="AR18">
        <v>0.24241391979872201</v>
      </c>
      <c r="AS18">
        <v>-9.0147129595175096E-2</v>
      </c>
      <c r="AT18">
        <v>6.2701666987716896E-3</v>
      </c>
      <c r="AU18">
        <v>0.26375210558560103</v>
      </c>
      <c r="AV18">
        <v>-0.37244805734504</v>
      </c>
      <c r="AW18">
        <v>0</v>
      </c>
      <c r="AX18">
        <v>-6.6962454599716503E-2</v>
      </c>
      <c r="AY18">
        <v>-2.7521131609179399E-2</v>
      </c>
      <c r="AZ18">
        <v>8.9843787405781805E-2</v>
      </c>
      <c r="BA18">
        <v>-0.18842115384043101</v>
      </c>
      <c r="BB18">
        <v>0</v>
      </c>
      <c r="BC18">
        <v>-3.4314942755059398E-2</v>
      </c>
      <c r="BD18">
        <v>0</v>
      </c>
      <c r="BE18">
        <v>-0.19346004370917899</v>
      </c>
      <c r="BF18">
        <v>0.212104993494244</v>
      </c>
      <c r="BG18">
        <v>0.144003688873974</v>
      </c>
      <c r="BH18">
        <v>-3.1576405717205699E-2</v>
      </c>
      <c r="BI18">
        <v>0.26878285327496998</v>
      </c>
      <c r="BJ18">
        <v>0.74722361568408002</v>
      </c>
      <c r="BK18">
        <v>2.4627668643605299E-2</v>
      </c>
      <c r="BL18">
        <v>0.147638242516754</v>
      </c>
      <c r="BM18">
        <v>-0.18348811139333801</v>
      </c>
      <c r="BN18">
        <v>5.2096424273783498E-2</v>
      </c>
      <c r="BO18">
        <v>-0.216664392652823</v>
      </c>
      <c r="BP18">
        <v>0</v>
      </c>
      <c r="BQ18">
        <v>0.68203019100092399</v>
      </c>
      <c r="BR18">
        <v>0.29858952191454202</v>
      </c>
      <c r="BS18">
        <v>0.147265420374671</v>
      </c>
      <c r="BT18">
        <v>0</v>
      </c>
      <c r="BU18">
        <v>-5.1553907349998998E-2</v>
      </c>
      <c r="BV18">
        <v>0.285673511218901</v>
      </c>
      <c r="BW18">
        <v>0</v>
      </c>
      <c r="BX18">
        <v>0.39681683416846603</v>
      </c>
      <c r="BY18">
        <v>8.3612297515368098E-3</v>
      </c>
      <c r="BZ18">
        <v>-0.12285005976164</v>
      </c>
      <c r="CA18">
        <v>0.239264051576424</v>
      </c>
      <c r="CB18">
        <v>-0.30218802519244198</v>
      </c>
      <c r="CC18">
        <v>-0.10841251518364101</v>
      </c>
      <c r="CD18">
        <v>-0.22187187396598601</v>
      </c>
      <c r="CE18">
        <v>0.178085091614306</v>
      </c>
      <c r="CF18">
        <v>0.25192312664571997</v>
      </c>
      <c r="CG18">
        <v>-3.7674621969053003E-2</v>
      </c>
      <c r="CH18">
        <v>-0.44406474774374399</v>
      </c>
      <c r="CI18">
        <v>0.23682225568436599</v>
      </c>
      <c r="CJ18">
        <v>0</v>
      </c>
      <c r="CK18">
        <v>-0.151742067647997</v>
      </c>
      <c r="CL18">
        <v>-0.223870060942395</v>
      </c>
      <c r="CM18">
        <v>-0.43344937751429202</v>
      </c>
      <c r="CN18">
        <v>-0.22009394471298499</v>
      </c>
      <c r="CO18">
        <v>-6.8553511576015302E-2</v>
      </c>
      <c r="CR18">
        <v>-0.57496063367058303</v>
      </c>
      <c r="CS18">
        <v>-1.36873014719712E-3</v>
      </c>
      <c r="CT18">
        <v>0.22732038103517699</v>
      </c>
      <c r="CU18">
        <v>5.8662394788291897E-2</v>
      </c>
      <c r="CV18">
        <v>-1.15276507690679E-2</v>
      </c>
      <c r="CW18">
        <v>-8.2589267735410699E-2</v>
      </c>
      <c r="CX18">
        <v>0</v>
      </c>
      <c r="CY18">
        <v>-0.62952125377176404</v>
      </c>
      <c r="CZ18">
        <v>0.572725408472747</v>
      </c>
      <c r="DA18">
        <v>-0.11624595388686899</v>
      </c>
      <c r="DB18">
        <v>-0.171307937960612</v>
      </c>
      <c r="DC18">
        <v>-0.19483251895998699</v>
      </c>
      <c r="DD18">
        <v>3.3099068889736301E-2</v>
      </c>
      <c r="DE18">
        <v>0.115427532670434</v>
      </c>
      <c r="DF18">
        <v>0.2459209783578</v>
      </c>
      <c r="DG18">
        <v>0</v>
      </c>
      <c r="DH18">
        <v>0.17035204681617699</v>
      </c>
      <c r="DI18">
        <v>-0.19373788651544999</v>
      </c>
      <c r="DJ18">
        <v>0.529239373316441</v>
      </c>
      <c r="DK18">
        <v>-6.2671124356167103E-3</v>
      </c>
      <c r="DL18">
        <v>0.523239296447775</v>
      </c>
      <c r="DM18">
        <v>-0.26179149604021401</v>
      </c>
      <c r="DN18">
        <v>-0.17560766153902699</v>
      </c>
      <c r="DO18">
        <v>-0.44216293927980199</v>
      </c>
      <c r="DP18">
        <v>0.23547082427645899</v>
      </c>
      <c r="DQ18">
        <v>-0.26910323949262199</v>
      </c>
      <c r="DR18">
        <v>-0.19704755751228401</v>
      </c>
      <c r="DS18">
        <v>0.273762910734625</v>
      </c>
      <c r="DT18">
        <v>0.423661513063469</v>
      </c>
      <c r="DU18">
        <v>5.6959885798019499E-2</v>
      </c>
      <c r="DV18">
        <v>0.27368903823511598</v>
      </c>
      <c r="DW18">
        <v>-0.17763926195930599</v>
      </c>
      <c r="DX18">
        <v>-0.36941252644622002</v>
      </c>
      <c r="DY18">
        <v>-6.8889342569418505E-2</v>
      </c>
      <c r="DZ18">
        <v>0.1773618893619</v>
      </c>
      <c r="EA18">
        <v>-0.10745332289854501</v>
      </c>
      <c r="EB18">
        <v>-7.4642370122269801E-3</v>
      </c>
      <c r="EC18">
        <v>0</v>
      </c>
      <c r="ED18">
        <v>-2.92531650177104E-2</v>
      </c>
      <c r="EE18">
        <v>0.24241391979872201</v>
      </c>
      <c r="EF18">
        <v>-9.0147129595175096E-2</v>
      </c>
      <c r="EG18">
        <v>6.2701666987716896E-3</v>
      </c>
      <c r="EH18">
        <v>0.26375210558560103</v>
      </c>
      <c r="EI18">
        <v>-0.37244805734504</v>
      </c>
      <c r="EJ18">
        <v>0</v>
      </c>
      <c r="EK18">
        <v>-6.6962454599716503E-2</v>
      </c>
      <c r="EL18">
        <v>-2.7521131609179399E-2</v>
      </c>
      <c r="EM18">
        <v>8.9843787405781805E-2</v>
      </c>
      <c r="EN18">
        <v>-0.18842115384043101</v>
      </c>
      <c r="EO18">
        <v>0</v>
      </c>
      <c r="EP18">
        <v>-3.4314942755059398E-2</v>
      </c>
      <c r="EQ18">
        <v>0</v>
      </c>
      <c r="ER18">
        <v>-0.19346004370917899</v>
      </c>
      <c r="ES18">
        <v>0.212104993494244</v>
      </c>
      <c r="ET18">
        <v>0.144003688873974</v>
      </c>
      <c r="EU18">
        <v>-3.1576405717205699E-2</v>
      </c>
      <c r="EV18">
        <v>0.26878285327496998</v>
      </c>
      <c r="EW18">
        <v>0.74722361568408002</v>
      </c>
      <c r="EX18">
        <v>2.4627668643605299E-2</v>
      </c>
      <c r="EY18">
        <v>0.147638242516754</v>
      </c>
      <c r="EZ18">
        <v>-0.18348811139333801</v>
      </c>
      <c r="FA18">
        <v>5.2096424273783498E-2</v>
      </c>
      <c r="FB18">
        <v>-0.216664392652823</v>
      </c>
      <c r="FC18">
        <v>0</v>
      </c>
      <c r="FD18">
        <v>0.68203019100092399</v>
      </c>
      <c r="FE18">
        <v>0.29858952191454202</v>
      </c>
      <c r="FF18">
        <v>0.147265420374671</v>
      </c>
      <c r="FG18">
        <v>0</v>
      </c>
      <c r="FH18">
        <v>-5.1553907349998998E-2</v>
      </c>
      <c r="FI18">
        <v>0.285673511218901</v>
      </c>
      <c r="FJ18">
        <v>0</v>
      </c>
      <c r="FK18">
        <v>0.39681683416846603</v>
      </c>
      <c r="FL18">
        <v>8.3612297515368098E-3</v>
      </c>
      <c r="FM18">
        <v>-0.12285005976164</v>
      </c>
      <c r="FN18">
        <v>0.239264051576424</v>
      </c>
      <c r="FO18">
        <v>-0.30218802519244198</v>
      </c>
      <c r="FP18">
        <v>-0.10841251518364101</v>
      </c>
      <c r="FQ18">
        <v>-0.22187187396598601</v>
      </c>
      <c r="FR18">
        <v>0.178085091614306</v>
      </c>
      <c r="FS18">
        <v>0.25192312664571997</v>
      </c>
      <c r="FT18">
        <v>-3.7674621969053003E-2</v>
      </c>
      <c r="FU18">
        <v>-0.44406474774374399</v>
      </c>
      <c r="FV18">
        <v>0.23682225568436599</v>
      </c>
      <c r="FW18">
        <v>0</v>
      </c>
      <c r="FX18">
        <v>-0.151742067647997</v>
      </c>
      <c r="FY18">
        <v>-0.223870060942395</v>
      </c>
      <c r="FZ18">
        <v>-0.43344937751429202</v>
      </c>
      <c r="GA18">
        <v>-0.22009394471298499</v>
      </c>
      <c r="GB18">
        <v>-6.8553511576015302E-2</v>
      </c>
    </row>
    <row r="19" spans="1:184" x14ac:dyDescent="0.25">
      <c r="A19">
        <v>2003</v>
      </c>
      <c r="B19">
        <v>81.765042018652835</v>
      </c>
      <c r="D19">
        <f t="shared" si="0"/>
        <v>33.722385257055507</v>
      </c>
      <c r="E19">
        <v>0.77719416286299803</v>
      </c>
      <c r="F19">
        <v>0.41931114792763602</v>
      </c>
      <c r="G19">
        <v>0.45349681407814302</v>
      </c>
      <c r="H19">
        <v>0.23062240483523799</v>
      </c>
      <c r="I19" t="s">
        <v>0</v>
      </c>
      <c r="J19">
        <v>0.33419955129053702</v>
      </c>
      <c r="K19">
        <v>0</v>
      </c>
      <c r="L19">
        <v>0.851269202601321</v>
      </c>
      <c r="M19">
        <v>1.1133470289523499</v>
      </c>
      <c r="N19">
        <v>0.40313861809659302</v>
      </c>
      <c r="O19">
        <v>0.56392164381860799</v>
      </c>
      <c r="P19">
        <v>-1.04616929820867E-2</v>
      </c>
      <c r="Q19">
        <v>0.19750768396244001</v>
      </c>
      <c r="R19">
        <v>0.25081766151753998</v>
      </c>
      <c r="S19">
        <v>0.18867087055753501</v>
      </c>
      <c r="T19">
        <v>0</v>
      </c>
      <c r="U19">
        <v>0.51704766988456097</v>
      </c>
      <c r="V19">
        <v>0.397477007045761</v>
      </c>
      <c r="W19">
        <v>0.12003412195930301</v>
      </c>
      <c r="X19">
        <v>0.462624626596987</v>
      </c>
      <c r="Y19">
        <v>0.49730308224143499</v>
      </c>
      <c r="Z19">
        <v>0.196888187564151</v>
      </c>
      <c r="AA19">
        <v>0.38822019604978197</v>
      </c>
      <c r="AB19">
        <v>0.44486519142307401</v>
      </c>
      <c r="AC19">
        <v>0.47717696704302598</v>
      </c>
      <c r="AD19">
        <v>0.44231604418651299</v>
      </c>
      <c r="AE19">
        <v>0.29933277962461402</v>
      </c>
      <c r="AF19">
        <v>0.26077844094577901</v>
      </c>
      <c r="AG19">
        <v>0.51100410269803798</v>
      </c>
      <c r="AH19">
        <v>0.633561781083118</v>
      </c>
      <c r="AI19">
        <v>0.49747963111833798</v>
      </c>
      <c r="AJ19">
        <v>0.41660336111114898</v>
      </c>
      <c r="AK19">
        <v>0.55866675789161502</v>
      </c>
      <c r="AL19">
        <v>0.35106055144855403</v>
      </c>
      <c r="AM19">
        <v>-1.92433477203753E-3</v>
      </c>
      <c r="AN19">
        <v>0.33606540179054201</v>
      </c>
      <c r="AO19">
        <v>0.43060068156090803</v>
      </c>
      <c r="AP19">
        <v>0</v>
      </c>
      <c r="AQ19">
        <v>0.68642021965572197</v>
      </c>
      <c r="AR19">
        <v>0.51058623629178601</v>
      </c>
      <c r="AS19">
        <v>0.49746185105226898</v>
      </c>
      <c r="AT19">
        <v>-4.0396622751568002E-2</v>
      </c>
      <c r="AU19">
        <v>0.89954870565824796</v>
      </c>
      <c r="AV19">
        <v>0.23171804197874299</v>
      </c>
      <c r="AW19">
        <v>0</v>
      </c>
      <c r="AX19">
        <v>0.22404280234264401</v>
      </c>
      <c r="AY19">
        <v>0.32301390909417799</v>
      </c>
      <c r="AZ19">
        <v>0.31176179174902602</v>
      </c>
      <c r="BA19">
        <v>0.25966004913444202</v>
      </c>
      <c r="BB19">
        <v>0.13590686513907099</v>
      </c>
      <c r="BC19">
        <v>0.44382128240191498</v>
      </c>
      <c r="BD19">
        <v>0</v>
      </c>
      <c r="BE19">
        <v>0.27025022947750799</v>
      </c>
      <c r="BF19">
        <v>0.40606116301894501</v>
      </c>
      <c r="BG19">
        <v>0.54786259285598604</v>
      </c>
      <c r="BH19">
        <v>0.36730793489051</v>
      </c>
      <c r="BI19">
        <v>0.36317625943846299</v>
      </c>
      <c r="BJ19">
        <v>0.48120698678885598</v>
      </c>
      <c r="BK19">
        <v>8.1547056416456098E-2</v>
      </c>
      <c r="BL19">
        <v>0.53231635987097703</v>
      </c>
      <c r="BM19">
        <v>0.280739368582682</v>
      </c>
      <c r="BN19">
        <v>0.39063635300215299</v>
      </c>
      <c r="BO19">
        <v>0.196234779088301</v>
      </c>
      <c r="BP19">
        <v>0</v>
      </c>
      <c r="BQ19">
        <v>0.266621615308058</v>
      </c>
      <c r="BR19">
        <v>0.38840349852149703</v>
      </c>
      <c r="BS19">
        <v>0.34367751704194999</v>
      </c>
      <c r="BT19">
        <v>0</v>
      </c>
      <c r="BU19">
        <v>0.31592367404057498</v>
      </c>
      <c r="BV19">
        <v>0.43856414296117902</v>
      </c>
      <c r="BW19">
        <v>0</v>
      </c>
      <c r="BX19">
        <v>0.398923606455789</v>
      </c>
      <c r="BY19">
        <v>0.27230216377905297</v>
      </c>
      <c r="BZ19">
        <v>0.40730538064335697</v>
      </c>
      <c r="CA19">
        <v>0.24096048258443201</v>
      </c>
      <c r="CB19">
        <v>0.429499499340465</v>
      </c>
      <c r="CC19">
        <v>0.30788981421755901</v>
      </c>
      <c r="CD19">
        <v>0.28793895799934599</v>
      </c>
      <c r="CE19">
        <v>0.86413606552882005</v>
      </c>
      <c r="CF19">
        <v>0.353094394358202</v>
      </c>
      <c r="CG19">
        <v>0.216618188999393</v>
      </c>
      <c r="CH19">
        <v>0.73207149280917105</v>
      </c>
      <c r="CI19">
        <v>0.24307327914231799</v>
      </c>
      <c r="CJ19">
        <v>0</v>
      </c>
      <c r="CK19">
        <v>0.29788240720352599</v>
      </c>
      <c r="CL19">
        <v>0.14632090224972899</v>
      </c>
      <c r="CM19">
        <v>0.155371113408</v>
      </c>
      <c r="CN19">
        <v>-0.10507796714683799</v>
      </c>
      <c r="CO19">
        <v>0.26309723557188902</v>
      </c>
      <c r="CR19">
        <v>0.77719416286299803</v>
      </c>
      <c r="CS19">
        <v>0.41931114792763602</v>
      </c>
      <c r="CT19">
        <v>0.45349681407814302</v>
      </c>
      <c r="CU19">
        <v>0.23062240483523799</v>
      </c>
      <c r="CV19" t="s">
        <v>0</v>
      </c>
      <c r="CW19">
        <v>0.33419955129053702</v>
      </c>
      <c r="CX19">
        <v>0</v>
      </c>
      <c r="CY19">
        <v>0.851269202601321</v>
      </c>
      <c r="CZ19">
        <v>1.1133470289523499</v>
      </c>
      <c r="DA19">
        <v>0.40313861809659302</v>
      </c>
      <c r="DB19">
        <v>0.56392164381860799</v>
      </c>
      <c r="DC19">
        <v>-1.04616929820867E-2</v>
      </c>
      <c r="DD19">
        <v>0.19750768396244001</v>
      </c>
      <c r="DE19">
        <v>0.25081766151753998</v>
      </c>
      <c r="DF19">
        <v>0.18867087055753501</v>
      </c>
      <c r="DG19">
        <v>0</v>
      </c>
      <c r="DH19">
        <v>0.51704766988456097</v>
      </c>
      <c r="DI19">
        <v>0.397477007045761</v>
      </c>
      <c r="DJ19">
        <v>0.12003412195930301</v>
      </c>
      <c r="DK19">
        <v>0.462624626596987</v>
      </c>
      <c r="DL19">
        <v>0.49730308224143499</v>
      </c>
      <c r="DM19">
        <v>0.196888187564151</v>
      </c>
      <c r="DN19">
        <v>0.38822019604978197</v>
      </c>
      <c r="DO19">
        <v>0.44486519142307401</v>
      </c>
      <c r="DP19">
        <v>0.47717696704302598</v>
      </c>
      <c r="DQ19">
        <v>0.44231604418651299</v>
      </c>
      <c r="DR19">
        <v>0.29933277962461402</v>
      </c>
      <c r="DS19">
        <v>0.26077844094577901</v>
      </c>
      <c r="DT19">
        <v>0.51100410269803798</v>
      </c>
      <c r="DU19">
        <v>0.633561781083118</v>
      </c>
      <c r="DV19">
        <v>0.49747963111833798</v>
      </c>
      <c r="DW19">
        <v>0.41660336111114898</v>
      </c>
      <c r="DX19">
        <v>0.55866675789161502</v>
      </c>
      <c r="DY19">
        <v>0.35106055144855403</v>
      </c>
      <c r="DZ19">
        <v>-1.92433477203753E-3</v>
      </c>
      <c r="EA19">
        <v>0.33606540179054201</v>
      </c>
      <c r="EB19">
        <v>0.43060068156090803</v>
      </c>
      <c r="EC19">
        <v>0</v>
      </c>
      <c r="ED19">
        <v>0.68642021965572197</v>
      </c>
      <c r="EE19">
        <v>0.51058623629178601</v>
      </c>
      <c r="EF19">
        <v>0.49746185105226898</v>
      </c>
      <c r="EG19">
        <v>-4.0396622751568002E-2</v>
      </c>
      <c r="EH19">
        <v>0.89954870565824796</v>
      </c>
      <c r="EI19">
        <v>0.23171804197874299</v>
      </c>
      <c r="EJ19">
        <v>0</v>
      </c>
      <c r="EK19">
        <v>0.22404280234264401</v>
      </c>
      <c r="EL19">
        <v>0.32301390909417799</v>
      </c>
      <c r="EM19">
        <v>0.31176179174902602</v>
      </c>
      <c r="EN19">
        <v>0.25966004913444202</v>
      </c>
      <c r="EO19">
        <v>0.13590686513907099</v>
      </c>
      <c r="EP19">
        <v>0.44382128240191498</v>
      </c>
      <c r="EQ19">
        <v>0</v>
      </c>
      <c r="ER19">
        <v>0.27025022947750799</v>
      </c>
      <c r="ES19">
        <v>0.40606116301894501</v>
      </c>
      <c r="ET19">
        <v>0.54786259285598604</v>
      </c>
      <c r="EU19">
        <v>0.36730793489051</v>
      </c>
      <c r="EV19">
        <v>0.36317625943846299</v>
      </c>
      <c r="EW19">
        <v>0.48120698678885598</v>
      </c>
      <c r="EX19">
        <v>8.1547056416456098E-2</v>
      </c>
      <c r="EY19">
        <v>0.53231635987097703</v>
      </c>
      <c r="EZ19">
        <v>0.280739368582682</v>
      </c>
      <c r="FA19">
        <v>0.39063635300215299</v>
      </c>
      <c r="FB19">
        <v>0.196234779088301</v>
      </c>
      <c r="FC19">
        <v>0</v>
      </c>
      <c r="FD19">
        <v>0.266621615308058</v>
      </c>
      <c r="FE19">
        <v>0.38840349852149703</v>
      </c>
      <c r="FF19">
        <v>0.34367751704194999</v>
      </c>
      <c r="FG19">
        <v>0</v>
      </c>
      <c r="FH19">
        <v>0.31592367404057498</v>
      </c>
      <c r="FI19">
        <v>0.43856414296117902</v>
      </c>
      <c r="FJ19">
        <v>0</v>
      </c>
      <c r="FK19">
        <v>0.398923606455789</v>
      </c>
      <c r="FL19">
        <v>0.27230216377905297</v>
      </c>
      <c r="FM19">
        <v>0.40730538064335697</v>
      </c>
      <c r="FN19">
        <v>0.24096048258443201</v>
      </c>
      <c r="FO19">
        <v>0.429499499340465</v>
      </c>
      <c r="FP19">
        <v>0.30788981421755901</v>
      </c>
      <c r="FQ19">
        <v>0.28793895799934599</v>
      </c>
      <c r="FR19">
        <v>0.86413606552882005</v>
      </c>
      <c r="FS19">
        <v>0.353094394358202</v>
      </c>
      <c r="FT19">
        <v>0.216618188999393</v>
      </c>
      <c r="FU19">
        <v>0.73207149280917105</v>
      </c>
      <c r="FV19">
        <v>0.24307327914231799</v>
      </c>
      <c r="FW19">
        <v>0</v>
      </c>
      <c r="FX19">
        <v>0.29788240720352599</v>
      </c>
      <c r="FY19">
        <v>0.14632090224972899</v>
      </c>
      <c r="FZ19">
        <v>0.155371113408</v>
      </c>
      <c r="GA19">
        <v>-0.10507796714683799</v>
      </c>
      <c r="GB19">
        <v>0.26309723557188902</v>
      </c>
    </row>
    <row r="20" spans="1:184" x14ac:dyDescent="0.25">
      <c r="A20">
        <v>2004</v>
      </c>
      <c r="B20">
        <v>72.993010814901936</v>
      </c>
      <c r="D20">
        <f t="shared" si="0"/>
        <v>27.781882830595389</v>
      </c>
      <c r="E20">
        <v>0.20804234143960801</v>
      </c>
      <c r="F20">
        <v>0.27116257453686399</v>
      </c>
      <c r="G20">
        <v>0.47189535625949602</v>
      </c>
      <c r="H20">
        <v>0.210023528972059</v>
      </c>
      <c r="I20">
        <v>0.71209449957287996</v>
      </c>
      <c r="J20">
        <v>0.40854072444443901</v>
      </c>
      <c r="K20">
        <v>0</v>
      </c>
      <c r="L20">
        <v>0.23539845290616601</v>
      </c>
      <c r="M20">
        <v>0.39662080120298998</v>
      </c>
      <c r="N20">
        <v>0.196849078980601</v>
      </c>
      <c r="O20">
        <v>0.258106237934836</v>
      </c>
      <c r="P20">
        <v>-0.190507044153327</v>
      </c>
      <c r="Q20">
        <v>0.57639850261451997</v>
      </c>
      <c r="R20">
        <v>0.34357012873048098</v>
      </c>
      <c r="S20">
        <v>0.35862467480202498</v>
      </c>
      <c r="T20">
        <v>0.14230323080455101</v>
      </c>
      <c r="U20">
        <v>0.58603345917371097</v>
      </c>
      <c r="V20">
        <v>0.25340247929795101</v>
      </c>
      <c r="W20">
        <v>0.414034636177051</v>
      </c>
      <c r="X20">
        <v>0.69989435663970101</v>
      </c>
      <c r="Y20">
        <v>0.52462865773399203</v>
      </c>
      <c r="Z20">
        <v>9.8370040690647004E-2</v>
      </c>
      <c r="AA20">
        <v>0.204333479966996</v>
      </c>
      <c r="AB20">
        <v>0.13715751022259501</v>
      </c>
      <c r="AC20">
        <v>0.285414656280361</v>
      </c>
      <c r="AD20">
        <v>0.27356304730500203</v>
      </c>
      <c r="AE20">
        <v>0.104729705161776</v>
      </c>
      <c r="AF20">
        <v>0.60124582100841095</v>
      </c>
      <c r="AG20">
        <v>0.571204591150828</v>
      </c>
      <c r="AH20">
        <v>0.20355800905916799</v>
      </c>
      <c r="AI20">
        <v>0.31473829193687503</v>
      </c>
      <c r="AJ20">
        <v>0.332874760308221</v>
      </c>
      <c r="AK20">
        <v>0.18391023204578399</v>
      </c>
      <c r="AL20">
        <v>0.29239283267416399</v>
      </c>
      <c r="AM20">
        <v>0.38818021933698299</v>
      </c>
      <c r="AN20">
        <v>0.14309807363395699</v>
      </c>
      <c r="AO20">
        <v>0.48663328956308499</v>
      </c>
      <c r="AP20">
        <v>0</v>
      </c>
      <c r="AQ20">
        <v>-4.9051257112835797E-2</v>
      </c>
      <c r="AR20">
        <v>0.111758732797096</v>
      </c>
      <c r="AS20">
        <v>0.40161760027573801</v>
      </c>
      <c r="AT20">
        <v>-2.0554991820959999E-3</v>
      </c>
      <c r="AU20">
        <v>0.59474999850044696</v>
      </c>
      <c r="AV20">
        <v>0.16119176176115299</v>
      </c>
      <c r="AW20">
        <v>0</v>
      </c>
      <c r="AX20">
        <v>0.140487409868334</v>
      </c>
      <c r="AY20">
        <v>0.439919781811966</v>
      </c>
      <c r="AZ20">
        <v>0.12656496043304699</v>
      </c>
      <c r="BA20">
        <v>0.370773904593929</v>
      </c>
      <c r="BB20">
        <v>0.76164000323581904</v>
      </c>
      <c r="BC20">
        <v>0.17473841841205501</v>
      </c>
      <c r="BD20">
        <v>0</v>
      </c>
      <c r="BE20">
        <v>0.16248366766667999</v>
      </c>
      <c r="BF20">
        <v>0.26507661546981498</v>
      </c>
      <c r="BG20">
        <v>0.15024906003612701</v>
      </c>
      <c r="BH20">
        <v>0.37543699130243202</v>
      </c>
      <c r="BI20">
        <v>0.18943232483580599</v>
      </c>
      <c r="BJ20">
        <v>0.270768632576604</v>
      </c>
      <c r="BK20">
        <v>6.7157103810672802E-2</v>
      </c>
      <c r="BL20">
        <v>0.45766730619325202</v>
      </c>
      <c r="BM20">
        <v>0.21626100869072201</v>
      </c>
      <c r="BN20">
        <v>0.44389777171912698</v>
      </c>
      <c r="BO20">
        <v>0.15884053229148101</v>
      </c>
      <c r="BP20">
        <v>0</v>
      </c>
      <c r="BQ20">
        <v>0.81767267559073697</v>
      </c>
      <c r="BR20">
        <v>8.5399752348074301E-2</v>
      </c>
      <c r="BS20">
        <v>0.46411577178390701</v>
      </c>
      <c r="BT20">
        <v>0</v>
      </c>
      <c r="BU20">
        <v>0.20345680906741301</v>
      </c>
      <c r="BV20">
        <v>0.68889928229268305</v>
      </c>
      <c r="BW20">
        <v>0</v>
      </c>
      <c r="BX20">
        <v>0.41913377527609902</v>
      </c>
      <c r="BY20">
        <v>0.19243241409470799</v>
      </c>
      <c r="BZ20">
        <v>0.233639177819568</v>
      </c>
      <c r="CA20">
        <v>0.43298528695758398</v>
      </c>
      <c r="CB20">
        <v>0.24237141189438799</v>
      </c>
      <c r="CC20">
        <v>0.154760525025399</v>
      </c>
      <c r="CD20">
        <v>8.5735845528790197E-2</v>
      </c>
      <c r="CE20">
        <v>-6.7838270789003993E-2</v>
      </c>
      <c r="CF20">
        <v>0.120038807189478</v>
      </c>
      <c r="CG20">
        <v>6.9763956410127795E-2</v>
      </c>
      <c r="CH20">
        <v>0.296949728372634</v>
      </c>
      <c r="CI20">
        <v>0.99373131841463302</v>
      </c>
      <c r="CJ20">
        <v>0</v>
      </c>
      <c r="CK20">
        <v>0.18978331889752401</v>
      </c>
      <c r="CL20">
        <v>8.9590910238933397E-2</v>
      </c>
      <c r="CM20">
        <v>0.48433520642475902</v>
      </c>
      <c r="CN20">
        <v>0.30688230986349402</v>
      </c>
      <c r="CO20">
        <v>0.53390763812515396</v>
      </c>
      <c r="CR20">
        <v>0.20804234143960801</v>
      </c>
      <c r="CS20">
        <v>0.27116257453686399</v>
      </c>
      <c r="CT20">
        <v>0.47189535625949602</v>
      </c>
      <c r="CU20">
        <v>0.210023528972059</v>
      </c>
      <c r="CV20">
        <v>0.71209449957287996</v>
      </c>
      <c r="CW20">
        <v>0.40854072444443901</v>
      </c>
      <c r="CX20">
        <v>0</v>
      </c>
      <c r="CY20">
        <v>0.23539845290616601</v>
      </c>
      <c r="CZ20">
        <v>0.39662080120298998</v>
      </c>
      <c r="DA20">
        <v>0.196849078980601</v>
      </c>
      <c r="DB20">
        <v>0.258106237934836</v>
      </c>
      <c r="DC20">
        <v>-0.190507044153327</v>
      </c>
      <c r="DD20">
        <v>0.57639850261451997</v>
      </c>
      <c r="DE20">
        <v>0.34357012873048098</v>
      </c>
      <c r="DF20">
        <v>0.35862467480202498</v>
      </c>
      <c r="DG20">
        <v>0.14230323080455101</v>
      </c>
      <c r="DH20">
        <v>0.58603345917371097</v>
      </c>
      <c r="DI20">
        <v>0.25340247929795101</v>
      </c>
      <c r="DJ20">
        <v>0.414034636177051</v>
      </c>
      <c r="DK20">
        <v>0.69989435663970101</v>
      </c>
      <c r="DL20">
        <v>0.52462865773399203</v>
      </c>
      <c r="DM20">
        <v>9.8370040690647004E-2</v>
      </c>
      <c r="DN20">
        <v>0.204333479966996</v>
      </c>
      <c r="DO20">
        <v>0.13715751022259501</v>
      </c>
      <c r="DP20">
        <v>0.285414656280361</v>
      </c>
      <c r="DQ20">
        <v>0.27356304730500203</v>
      </c>
      <c r="DR20">
        <v>0.104729705161776</v>
      </c>
      <c r="DS20">
        <v>0.60124582100841095</v>
      </c>
      <c r="DT20">
        <v>0.571204591150828</v>
      </c>
      <c r="DU20">
        <v>0.20355800905916799</v>
      </c>
      <c r="DV20">
        <v>0.31473829193687503</v>
      </c>
      <c r="DW20">
        <v>0.332874760308221</v>
      </c>
      <c r="DX20">
        <v>0.18391023204578399</v>
      </c>
      <c r="DY20">
        <v>0.29239283267416399</v>
      </c>
      <c r="DZ20">
        <v>0.38818021933698299</v>
      </c>
      <c r="EA20">
        <v>0.14309807363395699</v>
      </c>
      <c r="EB20">
        <v>0.48663328956308499</v>
      </c>
      <c r="EC20">
        <v>0</v>
      </c>
      <c r="ED20">
        <v>-4.9051257112835797E-2</v>
      </c>
      <c r="EE20">
        <v>0.111758732797096</v>
      </c>
      <c r="EF20">
        <v>0.40161760027573801</v>
      </c>
      <c r="EG20">
        <v>-2.0554991820959999E-3</v>
      </c>
      <c r="EH20">
        <v>0.59474999850044696</v>
      </c>
      <c r="EI20">
        <v>0.16119176176115299</v>
      </c>
      <c r="EJ20">
        <v>0</v>
      </c>
      <c r="EK20">
        <v>0.140487409868334</v>
      </c>
      <c r="EL20">
        <v>0.439919781811966</v>
      </c>
      <c r="EM20">
        <v>0.12656496043304699</v>
      </c>
      <c r="EN20">
        <v>0.370773904593929</v>
      </c>
      <c r="EO20">
        <v>0.76164000323581904</v>
      </c>
      <c r="EP20">
        <v>0.17473841841205501</v>
      </c>
      <c r="EQ20">
        <v>0</v>
      </c>
      <c r="ER20">
        <v>0.16248366766667999</v>
      </c>
      <c r="ES20">
        <v>0.26507661546981498</v>
      </c>
      <c r="ET20">
        <v>0.15024906003612701</v>
      </c>
      <c r="EU20">
        <v>0.37543699130243202</v>
      </c>
      <c r="EV20">
        <v>0.18943232483580599</v>
      </c>
      <c r="EW20">
        <v>0.270768632576604</v>
      </c>
      <c r="EX20">
        <v>6.7157103810672802E-2</v>
      </c>
      <c r="EY20">
        <v>0.45766730619325202</v>
      </c>
      <c r="EZ20">
        <v>0.21626100869072201</v>
      </c>
      <c r="FA20">
        <v>0.44389777171912698</v>
      </c>
      <c r="FB20">
        <v>0.15884053229148101</v>
      </c>
      <c r="FC20">
        <v>0</v>
      </c>
      <c r="FD20">
        <v>0.81767267559073697</v>
      </c>
      <c r="FE20">
        <v>8.5399752348074301E-2</v>
      </c>
      <c r="FF20">
        <v>0.46411577178390701</v>
      </c>
      <c r="FG20">
        <v>0</v>
      </c>
      <c r="FH20">
        <v>0.20345680906741301</v>
      </c>
      <c r="FI20">
        <v>0.68889928229268305</v>
      </c>
      <c r="FJ20">
        <v>0</v>
      </c>
      <c r="FK20">
        <v>0.41913377527609902</v>
      </c>
      <c r="FL20">
        <v>0.19243241409470799</v>
      </c>
      <c r="FM20">
        <v>0.233639177819568</v>
      </c>
      <c r="FN20">
        <v>0.43298528695758398</v>
      </c>
      <c r="FO20">
        <v>0.24237141189438799</v>
      </c>
      <c r="FP20">
        <v>0.154760525025399</v>
      </c>
      <c r="FQ20">
        <v>8.5735845528790197E-2</v>
      </c>
      <c r="FR20">
        <v>-6.7838270789003993E-2</v>
      </c>
      <c r="FS20">
        <v>0.120038807189478</v>
      </c>
      <c r="FT20">
        <v>6.9763956410127795E-2</v>
      </c>
      <c r="FU20">
        <v>0.296949728372634</v>
      </c>
      <c r="FV20">
        <v>0.99373131841463302</v>
      </c>
      <c r="FW20">
        <v>0</v>
      </c>
      <c r="FX20">
        <v>0.18978331889752401</v>
      </c>
      <c r="FY20">
        <v>8.9590910238933397E-2</v>
      </c>
      <c r="FZ20">
        <v>0.48433520642475902</v>
      </c>
      <c r="GA20">
        <v>0.30688230986349402</v>
      </c>
      <c r="GB20">
        <v>0.53390763812515396</v>
      </c>
    </row>
    <row r="21" spans="1:184" x14ac:dyDescent="0.25">
      <c r="A21">
        <v>2005</v>
      </c>
      <c r="B21">
        <v>76.80544804690598</v>
      </c>
      <c r="D21">
        <f t="shared" si="0"/>
        <v>22.027934779693989</v>
      </c>
      <c r="E21">
        <v>0.111014740353159</v>
      </c>
      <c r="F21">
        <v>0.13013891222992299</v>
      </c>
      <c r="G21">
        <v>0.24711284647477799</v>
      </c>
      <c r="H21">
        <v>0.18900686010421699</v>
      </c>
      <c r="I21">
        <v>-0.36041038598603398</v>
      </c>
      <c r="J21">
        <v>9.2295534844664601E-2</v>
      </c>
      <c r="K21">
        <v>0</v>
      </c>
      <c r="L21">
        <v>0.39307596802146799</v>
      </c>
      <c r="M21">
        <v>0.13500787393049701</v>
      </c>
      <c r="N21">
        <v>0.257276470488495</v>
      </c>
      <c r="O21">
        <v>0.101619248535655</v>
      </c>
      <c r="P21">
        <v>-9.9601055890658194E-2</v>
      </c>
      <c r="Q21">
        <v>0.82521566268105295</v>
      </c>
      <c r="R21">
        <v>0.166580514737037</v>
      </c>
      <c r="S21">
        <v>0.139083294199038</v>
      </c>
      <c r="T21">
        <v>0.41423551246157903</v>
      </c>
      <c r="U21">
        <v>0.46031591675526501</v>
      </c>
      <c r="V21">
        <v>0.227904877661981</v>
      </c>
      <c r="W21">
        <v>-1.7051528050333199E-2</v>
      </c>
      <c r="X21">
        <v>0.82901247658412403</v>
      </c>
      <c r="Y21">
        <v>0.244608175143365</v>
      </c>
      <c r="Z21">
        <v>0.13385751798003201</v>
      </c>
      <c r="AA21">
        <v>0.107252274011484</v>
      </c>
      <c r="AB21">
        <v>0.100577233173006</v>
      </c>
      <c r="AC21">
        <v>-0.41764987643903301</v>
      </c>
      <c r="AD21">
        <v>0.122532008570925</v>
      </c>
      <c r="AE21">
        <v>4.68506706044838E-2</v>
      </c>
      <c r="AF21">
        <v>0.166576411534506</v>
      </c>
      <c r="AG21">
        <v>0.44849004438057799</v>
      </c>
      <c r="AH21">
        <v>0.28338142540761901</v>
      </c>
      <c r="AI21">
        <v>0.110888282131215</v>
      </c>
      <c r="AJ21">
        <v>5.0183233422450103E-2</v>
      </c>
      <c r="AK21">
        <v>0.18781842899942</v>
      </c>
      <c r="AL21">
        <v>2.9399596897551099E-2</v>
      </c>
      <c r="AM21">
        <v>-9.0199109907007094E-2</v>
      </c>
      <c r="AN21">
        <v>0.23175077585232201</v>
      </c>
      <c r="AO21">
        <v>0.63491709526002704</v>
      </c>
      <c r="AP21">
        <v>0</v>
      </c>
      <c r="AQ21">
        <v>0.39835494254568199</v>
      </c>
      <c r="AR21">
        <v>0.46777408366115503</v>
      </c>
      <c r="AS21">
        <v>0.35325654557555902</v>
      </c>
      <c r="AT21">
        <v>3.2712413220589102E-3</v>
      </c>
      <c r="AU21">
        <v>0.28351546795528998</v>
      </c>
      <c r="AV21">
        <v>0.258780665902477</v>
      </c>
      <c r="AW21">
        <v>0.63805198655807005</v>
      </c>
      <c r="AX21">
        <v>-5.6380394636197997E-3</v>
      </c>
      <c r="AY21">
        <v>0.33103814234197798</v>
      </c>
      <c r="AZ21">
        <v>0.126174492958879</v>
      </c>
      <c r="BA21">
        <v>0.37217798308866301</v>
      </c>
      <c r="BB21">
        <v>1.39939751981931</v>
      </c>
      <c r="BC21">
        <v>5.1964565363961997E-2</v>
      </c>
      <c r="BD21">
        <v>0</v>
      </c>
      <c r="BE21">
        <v>0.132924044093709</v>
      </c>
      <c r="BF21">
        <v>-5.2877179072534398E-3</v>
      </c>
      <c r="BG21">
        <v>0.17619991309588001</v>
      </c>
      <c r="BH21">
        <v>0.26608423865617897</v>
      </c>
      <c r="BI21">
        <v>0.39761787940482302</v>
      </c>
      <c r="BJ21">
        <v>0.42359689508319598</v>
      </c>
      <c r="BK21">
        <v>5.9787212795004201E-2</v>
      </c>
      <c r="BL21">
        <v>0.217772329081206</v>
      </c>
      <c r="BM21">
        <v>0.217615554339531</v>
      </c>
      <c r="BN21">
        <v>0.22064225628738199</v>
      </c>
      <c r="BO21">
        <v>0.16187608194369099</v>
      </c>
      <c r="BP21">
        <v>0.67517668472460901</v>
      </c>
      <c r="BQ21">
        <v>0.33650375202003602</v>
      </c>
      <c r="BR21">
        <v>0.57850380940985102</v>
      </c>
      <c r="BS21">
        <v>0.50152266306288495</v>
      </c>
      <c r="BT21">
        <v>0</v>
      </c>
      <c r="BU21">
        <v>0.16917422251595601</v>
      </c>
      <c r="BV21">
        <v>0.101116328056433</v>
      </c>
      <c r="BW21">
        <v>0</v>
      </c>
      <c r="BX21">
        <v>0.25421981673197203</v>
      </c>
      <c r="BY21">
        <v>0.46734685103846402</v>
      </c>
      <c r="BZ21">
        <v>4.9007152955912403E-2</v>
      </c>
      <c r="CA21">
        <v>0.25881528183816199</v>
      </c>
      <c r="CB21">
        <v>0.10321190156946899</v>
      </c>
      <c r="CC21">
        <v>0.14489996336929001</v>
      </c>
      <c r="CD21">
        <v>2.8700206464486001E-2</v>
      </c>
      <c r="CE21">
        <v>9.5821738084236704E-2</v>
      </c>
      <c r="CF21">
        <v>-1.20687536953162E-2</v>
      </c>
      <c r="CG21">
        <v>6.6116772068555693E-2</v>
      </c>
      <c r="CH21">
        <v>0.46333619752701799</v>
      </c>
      <c r="CI21">
        <v>0.425196679968535</v>
      </c>
      <c r="CJ21">
        <v>0.36395378183090299</v>
      </c>
      <c r="CK21">
        <v>8.73854032292605E-2</v>
      </c>
      <c r="CL21">
        <v>2.4387136223374999E-2</v>
      </c>
      <c r="CM21">
        <v>-0.227158125986725</v>
      </c>
      <c r="CN21">
        <v>0.25813480699543501</v>
      </c>
      <c r="CO21">
        <v>0.81154147226317996</v>
      </c>
      <c r="CR21">
        <v>0.111014740353159</v>
      </c>
      <c r="CS21">
        <v>0.13013891222992299</v>
      </c>
      <c r="CT21">
        <v>0.24711284647477799</v>
      </c>
      <c r="CU21">
        <v>0.18900686010421699</v>
      </c>
      <c r="CV21">
        <v>-0.36041038598603398</v>
      </c>
      <c r="CW21">
        <v>9.2295534844664601E-2</v>
      </c>
      <c r="CX21">
        <v>0</v>
      </c>
      <c r="CY21">
        <v>0.39307596802146799</v>
      </c>
      <c r="CZ21">
        <v>0.13500787393049701</v>
      </c>
      <c r="DA21">
        <v>0.257276470488495</v>
      </c>
      <c r="DB21">
        <v>0.101619248535655</v>
      </c>
      <c r="DC21">
        <v>-9.9601055890658194E-2</v>
      </c>
      <c r="DD21">
        <v>0.82521566268105295</v>
      </c>
      <c r="DE21">
        <v>0.166580514737037</v>
      </c>
      <c r="DF21">
        <v>0.139083294199038</v>
      </c>
      <c r="DG21">
        <v>0.41423551246157903</v>
      </c>
      <c r="DH21">
        <v>0.46031591675526501</v>
      </c>
      <c r="DI21">
        <v>0.227904877661981</v>
      </c>
      <c r="DJ21">
        <v>-1.7051528050333199E-2</v>
      </c>
      <c r="DK21">
        <v>0.82901247658412403</v>
      </c>
      <c r="DL21">
        <v>0.244608175143365</v>
      </c>
      <c r="DM21">
        <v>0.13385751798003201</v>
      </c>
      <c r="DN21">
        <v>0.107252274011484</v>
      </c>
      <c r="DO21">
        <v>0.100577233173006</v>
      </c>
      <c r="DP21">
        <v>-0.41764987643903301</v>
      </c>
      <c r="DQ21">
        <v>0.122532008570925</v>
      </c>
      <c r="DR21">
        <v>4.68506706044838E-2</v>
      </c>
      <c r="DS21">
        <v>0.166576411534506</v>
      </c>
      <c r="DT21">
        <v>0.44849004438057799</v>
      </c>
      <c r="DU21">
        <v>0.28338142540761901</v>
      </c>
      <c r="DV21">
        <v>0.110888282131215</v>
      </c>
      <c r="DW21">
        <v>5.0183233422450103E-2</v>
      </c>
      <c r="DX21">
        <v>0.18781842899942</v>
      </c>
      <c r="DY21">
        <v>2.9399596897551099E-2</v>
      </c>
      <c r="DZ21">
        <v>-9.0199109907007094E-2</v>
      </c>
      <c r="EA21">
        <v>0.23175077585232201</v>
      </c>
      <c r="EB21">
        <v>0.63491709526002704</v>
      </c>
      <c r="EC21">
        <v>0</v>
      </c>
      <c r="ED21">
        <v>0.39835494254568199</v>
      </c>
      <c r="EE21">
        <v>0.46777408366115503</v>
      </c>
      <c r="EF21">
        <v>0.35325654557555902</v>
      </c>
      <c r="EG21">
        <v>3.2712413220589102E-3</v>
      </c>
      <c r="EH21">
        <v>0.28351546795528998</v>
      </c>
      <c r="EI21">
        <v>0.258780665902477</v>
      </c>
      <c r="EJ21">
        <v>0.63805198655807005</v>
      </c>
      <c r="EK21">
        <v>-5.6380394636197997E-3</v>
      </c>
      <c r="EL21">
        <v>0.33103814234197798</v>
      </c>
      <c r="EM21">
        <v>0.126174492958879</v>
      </c>
      <c r="EN21">
        <v>0.37217798308866301</v>
      </c>
      <c r="EO21">
        <v>1.39939751981931</v>
      </c>
      <c r="EP21">
        <v>5.1964565363961997E-2</v>
      </c>
      <c r="EQ21">
        <v>0</v>
      </c>
      <c r="ER21">
        <v>0.132924044093709</v>
      </c>
      <c r="ES21">
        <v>-5.2877179072534398E-3</v>
      </c>
      <c r="ET21">
        <v>0.17619991309588001</v>
      </c>
      <c r="EU21">
        <v>0.26608423865617897</v>
      </c>
      <c r="EV21">
        <v>0.39761787940482302</v>
      </c>
      <c r="EW21">
        <v>0.42359689508319598</v>
      </c>
      <c r="EX21">
        <v>5.9787212795004201E-2</v>
      </c>
      <c r="EY21">
        <v>0.217772329081206</v>
      </c>
      <c r="EZ21">
        <v>0.217615554339531</v>
      </c>
      <c r="FA21">
        <v>0.22064225628738199</v>
      </c>
      <c r="FB21">
        <v>0.16187608194369099</v>
      </c>
      <c r="FC21">
        <v>0.67517668472460901</v>
      </c>
      <c r="FD21">
        <v>0.33650375202003602</v>
      </c>
      <c r="FE21">
        <v>0.57850380940985102</v>
      </c>
      <c r="FF21">
        <v>0.50152266306288495</v>
      </c>
      <c r="FG21">
        <v>0</v>
      </c>
      <c r="FH21">
        <v>0.16917422251595601</v>
      </c>
      <c r="FI21">
        <v>0.101116328056433</v>
      </c>
      <c r="FJ21">
        <v>0</v>
      </c>
      <c r="FK21">
        <v>0.25421981673197203</v>
      </c>
      <c r="FL21">
        <v>0.46734685103846402</v>
      </c>
      <c r="FM21">
        <v>4.9007152955912403E-2</v>
      </c>
      <c r="FN21">
        <v>0.25881528183816199</v>
      </c>
      <c r="FO21">
        <v>0.10321190156946899</v>
      </c>
      <c r="FP21">
        <v>0.14489996336929001</v>
      </c>
      <c r="FQ21">
        <v>2.8700206464486001E-2</v>
      </c>
      <c r="FR21">
        <v>9.5821738084236704E-2</v>
      </c>
      <c r="FS21">
        <v>-1.20687536953162E-2</v>
      </c>
      <c r="FT21">
        <v>6.6116772068555693E-2</v>
      </c>
      <c r="FU21">
        <v>0.46333619752701799</v>
      </c>
      <c r="FV21">
        <v>0.425196679968535</v>
      </c>
      <c r="FW21">
        <v>0.36395378183090299</v>
      </c>
      <c r="FX21">
        <v>8.73854032292605E-2</v>
      </c>
      <c r="FY21">
        <v>2.4387136223374999E-2</v>
      </c>
      <c r="FZ21">
        <v>-0.227158125986725</v>
      </c>
      <c r="GA21">
        <v>0.25813480699543501</v>
      </c>
      <c r="GB21">
        <v>0.81154147226317996</v>
      </c>
    </row>
    <row r="22" spans="1:184" x14ac:dyDescent="0.25">
      <c r="A22">
        <v>2006</v>
      </c>
      <c r="B22">
        <v>68.579497422165488</v>
      </c>
      <c r="D22">
        <f t="shared" si="0"/>
        <v>23.776174199428144</v>
      </c>
      <c r="E22">
        <v>0.26234356730254599</v>
      </c>
      <c r="F22">
        <v>0.27794249979962099</v>
      </c>
      <c r="G22">
        <v>0.313386085994657</v>
      </c>
      <c r="H22">
        <v>8.6677618452074598E-2</v>
      </c>
      <c r="I22">
        <v>5.86261879590722E-2</v>
      </c>
      <c r="J22">
        <v>0.32197015108745902</v>
      </c>
      <c r="K22">
        <v>0</v>
      </c>
      <c r="L22">
        <v>0.35271903996732101</v>
      </c>
      <c r="M22">
        <v>0.49482902009154001</v>
      </c>
      <c r="N22">
        <v>0.126864454432387</v>
      </c>
      <c r="O22">
        <v>0.241297228035319</v>
      </c>
      <c r="P22">
        <v>0.69692639519620603</v>
      </c>
      <c r="Q22">
        <v>0.10208019983738501</v>
      </c>
      <c r="R22">
        <v>0.28999889107659799</v>
      </c>
      <c r="S22">
        <v>0.59698654304585097</v>
      </c>
      <c r="T22">
        <v>0.93505627221313603</v>
      </c>
      <c r="U22">
        <v>0.30148305645635998</v>
      </c>
      <c r="V22">
        <v>0.31893102259469103</v>
      </c>
      <c r="W22">
        <v>0.12021009766358</v>
      </c>
      <c r="X22">
        <v>0.10657097164108</v>
      </c>
      <c r="Y22">
        <v>0.33618347027411599</v>
      </c>
      <c r="Z22">
        <v>0.26159073670348099</v>
      </c>
      <c r="AA22">
        <v>0.32732504556777903</v>
      </c>
      <c r="AB22">
        <v>0.29595347246073</v>
      </c>
      <c r="AC22">
        <v>9.8598584383659399E-2</v>
      </c>
      <c r="AD22">
        <v>0.27901910947309499</v>
      </c>
      <c r="AE22">
        <v>0.28679210968195001</v>
      </c>
      <c r="AF22">
        <v>0.29976908620426701</v>
      </c>
      <c r="AG22">
        <v>-1.84467610085331E-2</v>
      </c>
      <c r="AH22">
        <v>0.31187011519747199</v>
      </c>
      <c r="AI22">
        <v>0.531836581576276</v>
      </c>
      <c r="AJ22">
        <v>0.369230057652986</v>
      </c>
      <c r="AK22">
        <v>0.19526528059404299</v>
      </c>
      <c r="AL22">
        <v>0.32368670910076702</v>
      </c>
      <c r="AM22">
        <v>9.9929100103243407E-2</v>
      </c>
      <c r="AN22">
        <v>8.4992383825197304E-3</v>
      </c>
      <c r="AO22">
        <v>-0.37687197200165601</v>
      </c>
      <c r="AP22">
        <v>0</v>
      </c>
      <c r="AQ22">
        <v>0.38087269597267198</v>
      </c>
      <c r="AR22">
        <v>-3.2349900588035899E-2</v>
      </c>
      <c r="AS22">
        <v>4.9274197941017103E-2</v>
      </c>
      <c r="AT22">
        <v>-0.45885944173216697</v>
      </c>
      <c r="AU22">
        <v>0.16929038516383399</v>
      </c>
      <c r="AV22">
        <v>0.36655050734110001</v>
      </c>
      <c r="AW22">
        <v>0.58963799193232402</v>
      </c>
      <c r="AX22">
        <v>0.27668509756357601</v>
      </c>
      <c r="AY22">
        <v>6.3802083010549807E-2</v>
      </c>
      <c r="AZ22">
        <v>6.1103800781060702E-2</v>
      </c>
      <c r="BA22">
        <v>0.35257976048390199</v>
      </c>
      <c r="BB22">
        <v>0.56198171693221199</v>
      </c>
      <c r="BC22">
        <v>0.54651878305447299</v>
      </c>
      <c r="BD22">
        <v>0</v>
      </c>
      <c r="BE22">
        <v>0.29724286613877599</v>
      </c>
      <c r="BF22">
        <v>0.175213532584721</v>
      </c>
      <c r="BG22">
        <v>0.26949030814147601</v>
      </c>
      <c r="BH22">
        <v>0.34294886245219902</v>
      </c>
      <c r="BI22">
        <v>0.14600746040339299</v>
      </c>
      <c r="BJ22">
        <v>2.0968046379965299E-2</v>
      </c>
      <c r="BK22">
        <v>0.39432682138835001</v>
      </c>
      <c r="BL22">
        <v>1.0201937267276</v>
      </c>
      <c r="BM22">
        <v>0.41974732927163599</v>
      </c>
      <c r="BN22">
        <v>0.447509054822611</v>
      </c>
      <c r="BO22">
        <v>0.28694746237652002</v>
      </c>
      <c r="BP22">
        <v>-0.55211475737973403</v>
      </c>
      <c r="BQ22">
        <v>0.34713028821705999</v>
      </c>
      <c r="BR22">
        <v>0.519019765066427</v>
      </c>
      <c r="BS22">
        <v>-0.30170172976972998</v>
      </c>
      <c r="BT22">
        <v>0</v>
      </c>
      <c r="BU22">
        <v>0.39185451019397199</v>
      </c>
      <c r="BV22">
        <v>8.7550269411862405E-2</v>
      </c>
      <c r="BW22">
        <v>0</v>
      </c>
      <c r="BX22">
        <v>0.19729022828340501</v>
      </c>
      <c r="BY22">
        <v>0.112569071511243</v>
      </c>
      <c r="BZ22">
        <v>0.39356107854572298</v>
      </c>
      <c r="CA22">
        <v>0.38865728607716099</v>
      </c>
      <c r="CB22">
        <v>0.34977405945129098</v>
      </c>
      <c r="CC22">
        <v>0.27095777953873401</v>
      </c>
      <c r="CD22">
        <v>0.17977355693407501</v>
      </c>
      <c r="CE22">
        <v>9.9459669511146806E-2</v>
      </c>
      <c r="CF22">
        <v>-6.0221807107821899E-2</v>
      </c>
      <c r="CG22">
        <v>0.41289742439073801</v>
      </c>
      <c r="CH22">
        <v>-6.3704855006448194E-2</v>
      </c>
      <c r="CI22">
        <v>0.396904000028316</v>
      </c>
      <c r="CJ22">
        <v>-0.37779130680595502</v>
      </c>
      <c r="CK22">
        <v>0.28355037087495599</v>
      </c>
      <c r="CL22">
        <v>0.142136827980028</v>
      </c>
      <c r="CM22">
        <v>0.554791511909972</v>
      </c>
      <c r="CN22">
        <v>0.85798378015888499</v>
      </c>
      <c r="CO22">
        <v>0.147655599738895</v>
      </c>
      <c r="CR22">
        <v>0.26234356730254599</v>
      </c>
      <c r="CS22">
        <v>0.27794249979962099</v>
      </c>
      <c r="CT22">
        <v>0.313386085994657</v>
      </c>
      <c r="CU22">
        <v>8.6677618452074598E-2</v>
      </c>
      <c r="CV22">
        <v>5.86261879590722E-2</v>
      </c>
      <c r="CW22">
        <v>0.32197015108745902</v>
      </c>
      <c r="CX22">
        <v>0</v>
      </c>
      <c r="CY22">
        <v>0.35271903996732101</v>
      </c>
      <c r="CZ22">
        <v>0.49482902009154001</v>
      </c>
      <c r="DA22">
        <v>0.126864454432387</v>
      </c>
      <c r="DB22">
        <v>0.241297228035319</v>
      </c>
      <c r="DC22">
        <v>0.69692639519620603</v>
      </c>
      <c r="DD22">
        <v>0.10208019983738501</v>
      </c>
      <c r="DE22">
        <v>0.28999889107659799</v>
      </c>
      <c r="DF22">
        <v>0.59698654304585097</v>
      </c>
      <c r="DG22">
        <v>0.93505627221313603</v>
      </c>
      <c r="DH22">
        <v>0.30148305645635998</v>
      </c>
      <c r="DI22">
        <v>0.31893102259469103</v>
      </c>
      <c r="DJ22">
        <v>0.12021009766358</v>
      </c>
      <c r="DK22">
        <v>0.10657097164108</v>
      </c>
      <c r="DL22">
        <v>0.33618347027411599</v>
      </c>
      <c r="DM22">
        <v>0.26159073670348099</v>
      </c>
      <c r="DN22">
        <v>0.32732504556777903</v>
      </c>
      <c r="DO22">
        <v>0.29595347246073</v>
      </c>
      <c r="DP22">
        <v>9.8598584383659399E-2</v>
      </c>
      <c r="DQ22">
        <v>0.27901910947309499</v>
      </c>
      <c r="DR22">
        <v>0.28679210968195001</v>
      </c>
      <c r="DS22">
        <v>0.29976908620426701</v>
      </c>
      <c r="DT22">
        <v>-1.84467610085331E-2</v>
      </c>
      <c r="DU22">
        <v>0.31187011519747199</v>
      </c>
      <c r="DV22">
        <v>0.531836581576276</v>
      </c>
      <c r="DW22">
        <v>0.369230057652986</v>
      </c>
      <c r="DX22">
        <v>0.19526528059404299</v>
      </c>
      <c r="DY22">
        <v>0.32368670910076702</v>
      </c>
      <c r="DZ22">
        <v>9.9929100103243407E-2</v>
      </c>
      <c r="EA22">
        <v>8.4992383825197304E-3</v>
      </c>
      <c r="EB22">
        <v>-0.37687197200165601</v>
      </c>
      <c r="EC22">
        <v>0</v>
      </c>
      <c r="ED22">
        <v>0.38087269597267198</v>
      </c>
      <c r="EE22">
        <v>-3.2349900588035899E-2</v>
      </c>
      <c r="EF22">
        <v>4.9274197941017103E-2</v>
      </c>
      <c r="EG22">
        <v>-0.45885944173216697</v>
      </c>
      <c r="EH22">
        <v>0.16929038516383399</v>
      </c>
      <c r="EI22">
        <v>0.36655050734110001</v>
      </c>
      <c r="EJ22">
        <v>0.58963799193232402</v>
      </c>
      <c r="EK22">
        <v>0.27668509756357601</v>
      </c>
      <c r="EL22">
        <v>6.3802083010549807E-2</v>
      </c>
      <c r="EM22">
        <v>6.1103800781060702E-2</v>
      </c>
      <c r="EN22">
        <v>0.35257976048390199</v>
      </c>
      <c r="EO22">
        <v>0.56198171693221199</v>
      </c>
      <c r="EP22">
        <v>0.54651878305447299</v>
      </c>
      <c r="EQ22">
        <v>0</v>
      </c>
      <c r="ER22">
        <v>0.29724286613877599</v>
      </c>
      <c r="ES22">
        <v>0.175213532584721</v>
      </c>
      <c r="ET22">
        <v>0.26949030814147601</v>
      </c>
      <c r="EU22">
        <v>0.34294886245219902</v>
      </c>
      <c r="EV22">
        <v>0.14600746040339299</v>
      </c>
      <c r="EW22">
        <v>2.0968046379965299E-2</v>
      </c>
      <c r="EX22">
        <v>0.39432682138835001</v>
      </c>
      <c r="EY22">
        <v>1.0201937267276</v>
      </c>
      <c r="EZ22">
        <v>0.41974732927163599</v>
      </c>
      <c r="FA22">
        <v>0.447509054822611</v>
      </c>
      <c r="FB22">
        <v>0.28694746237652002</v>
      </c>
      <c r="FC22">
        <v>-0.55211475737973403</v>
      </c>
      <c r="FD22">
        <v>0.34713028821705999</v>
      </c>
      <c r="FE22">
        <v>0.519019765066427</v>
      </c>
      <c r="FF22">
        <v>-0.30170172976972998</v>
      </c>
      <c r="FG22">
        <v>0</v>
      </c>
      <c r="FH22">
        <v>0.39185451019397199</v>
      </c>
      <c r="FI22">
        <v>8.7550269411862405E-2</v>
      </c>
      <c r="FJ22">
        <v>0</v>
      </c>
      <c r="FK22">
        <v>0.19729022828340501</v>
      </c>
      <c r="FL22">
        <v>0.112569071511243</v>
      </c>
      <c r="FM22">
        <v>0.39356107854572298</v>
      </c>
      <c r="FN22">
        <v>0.38865728607716099</v>
      </c>
      <c r="FO22">
        <v>0.34977405945129098</v>
      </c>
      <c r="FP22">
        <v>0.27095777953873401</v>
      </c>
      <c r="FQ22">
        <v>0.17977355693407501</v>
      </c>
      <c r="FR22">
        <v>9.9459669511146806E-2</v>
      </c>
      <c r="FS22">
        <v>-6.0221807107821899E-2</v>
      </c>
      <c r="FT22">
        <v>0.41289742439073801</v>
      </c>
      <c r="FU22">
        <v>-6.3704855006448194E-2</v>
      </c>
      <c r="FV22">
        <v>0.396904000028316</v>
      </c>
      <c r="FW22">
        <v>-0.37779130680595502</v>
      </c>
      <c r="FX22">
        <v>0.28355037087495599</v>
      </c>
      <c r="FY22">
        <v>0.142136827980028</v>
      </c>
      <c r="FZ22">
        <v>0.554791511909972</v>
      </c>
      <c r="GA22">
        <v>0.85798378015888499</v>
      </c>
      <c r="GB22">
        <v>0.147655599738895</v>
      </c>
    </row>
    <row r="23" spans="1:184" x14ac:dyDescent="0.25">
      <c r="A23">
        <v>2007</v>
      </c>
      <c r="B23">
        <v>62.650165906891992</v>
      </c>
      <c r="D23">
        <f t="shared" si="0"/>
        <v>24.186601040727911</v>
      </c>
      <c r="E23">
        <v>-4.1562122767234297E-2</v>
      </c>
      <c r="F23">
        <v>0.27178773493108199</v>
      </c>
      <c r="G23">
        <v>5.19777382566598E-2</v>
      </c>
      <c r="H23">
        <v>0.17504479927403799</v>
      </c>
      <c r="I23">
        <v>0.49386207426587198</v>
      </c>
      <c r="J23">
        <v>4.2611814560630699E-2</v>
      </c>
      <c r="K23">
        <v>0</v>
      </c>
      <c r="L23">
        <v>0.49085762169858799</v>
      </c>
      <c r="M23">
        <v>0.45714431917555698</v>
      </c>
      <c r="N23">
        <v>0.25117366695796001</v>
      </c>
      <c r="O23">
        <v>0.18522427921401699</v>
      </c>
      <c r="P23">
        <v>1.0326132859338899</v>
      </c>
      <c r="Q23">
        <v>0.17385939951731699</v>
      </c>
      <c r="R23">
        <v>0.75443820287874197</v>
      </c>
      <c r="S23">
        <v>0.58341675818048899</v>
      </c>
      <c r="T23">
        <v>0.27949294705583999</v>
      </c>
      <c r="U23">
        <v>0.405843640490959</v>
      </c>
      <c r="V23">
        <v>0.20358626307201499</v>
      </c>
      <c r="W23">
        <v>-3.8617277959786402E-2</v>
      </c>
      <c r="X23">
        <v>0.43655742587122198</v>
      </c>
      <c r="Y23">
        <v>-4.8822926747856203E-2</v>
      </c>
      <c r="Z23">
        <v>0.27060190071152201</v>
      </c>
      <c r="AA23">
        <v>0.145066134385861</v>
      </c>
      <c r="AB23">
        <v>0.27596089278545399</v>
      </c>
      <c r="AC23">
        <v>0.193205591132556</v>
      </c>
      <c r="AD23">
        <v>0.23696197128094701</v>
      </c>
      <c r="AE23">
        <v>0.31282983424932698</v>
      </c>
      <c r="AF23">
        <v>0.13448674078141501</v>
      </c>
      <c r="AG23">
        <v>0.103609005520926</v>
      </c>
      <c r="AH23">
        <v>0.612716174339623</v>
      </c>
      <c r="AI23">
        <v>0.37723080367440498</v>
      </c>
      <c r="AJ23">
        <v>-0.171042072612306</v>
      </c>
      <c r="AK23">
        <v>0.314658759328793</v>
      </c>
      <c r="AL23">
        <v>5.7745194742820603E-2</v>
      </c>
      <c r="AM23">
        <v>-0.120066625737364</v>
      </c>
      <c r="AN23">
        <v>-5.6024245047833897E-2</v>
      </c>
      <c r="AO23">
        <v>0.283998497582369</v>
      </c>
      <c r="AP23">
        <v>-1.5931848070565899E-2</v>
      </c>
      <c r="AQ23">
        <v>5.8403468384555297E-2</v>
      </c>
      <c r="AR23">
        <v>0.32224773618464198</v>
      </c>
      <c r="AS23">
        <v>-1.1243164690290099E-2</v>
      </c>
      <c r="AT23">
        <v>6.0201168554484E-2</v>
      </c>
      <c r="AU23">
        <v>0.13597586996651501</v>
      </c>
      <c r="AV23">
        <v>0.15912080735421399</v>
      </c>
      <c r="AW23">
        <v>0.82294792345657997</v>
      </c>
      <c r="AX23">
        <v>0.340941822086057</v>
      </c>
      <c r="AY23">
        <v>0.105462751331539</v>
      </c>
      <c r="AZ23">
        <v>0.41913550893763302</v>
      </c>
      <c r="BA23">
        <v>7.3820390723755097E-2</v>
      </c>
      <c r="BB23">
        <v>0.52901836641459299</v>
      </c>
      <c r="BC23">
        <v>0.31054435008416698</v>
      </c>
      <c r="BD23">
        <v>0</v>
      </c>
      <c r="BE23">
        <v>0.18545682410640199</v>
      </c>
      <c r="BF23">
        <v>5.8899039617967802E-2</v>
      </c>
      <c r="BG23">
        <v>0.64705117736492401</v>
      </c>
      <c r="BH23">
        <v>0.21764366030833701</v>
      </c>
      <c r="BI23">
        <v>0.46471062647737899</v>
      </c>
      <c r="BJ23">
        <v>0.332639181238158</v>
      </c>
      <c r="BK23">
        <v>3.5665746810313703E-2</v>
      </c>
      <c r="BL23">
        <v>0.34852752235179801</v>
      </c>
      <c r="BM23">
        <v>0.30849584436977801</v>
      </c>
      <c r="BN23">
        <v>0.24276785354279101</v>
      </c>
      <c r="BO23">
        <v>0.16762421336448199</v>
      </c>
      <c r="BP23">
        <v>0.38367949946119401</v>
      </c>
      <c r="BQ23">
        <v>0.23576757566932899</v>
      </c>
      <c r="BR23">
        <v>0.196091542726331</v>
      </c>
      <c r="BS23">
        <v>0.56290465840908599</v>
      </c>
      <c r="BT23">
        <v>0.41031478668638099</v>
      </c>
      <c r="BU23">
        <v>0.26333897985198501</v>
      </c>
      <c r="BV23">
        <v>0.15788376584531</v>
      </c>
      <c r="BW23">
        <v>0</v>
      </c>
      <c r="BX23">
        <v>0.175414204576232</v>
      </c>
      <c r="BY23">
        <v>0.28305551810047302</v>
      </c>
      <c r="BZ23">
        <v>0.13289159033752501</v>
      </c>
      <c r="CA23">
        <v>-0.12641980757219101</v>
      </c>
      <c r="CB23">
        <v>-2.79870001187837E-2</v>
      </c>
      <c r="CC23">
        <v>7.79051120763289E-2</v>
      </c>
      <c r="CD23">
        <v>6.2493728546081401E-2</v>
      </c>
      <c r="CE23">
        <v>0.38313672784472103</v>
      </c>
      <c r="CF23">
        <v>-1.9843043802772901E-2</v>
      </c>
      <c r="CG23">
        <v>0.163819108245087</v>
      </c>
      <c r="CH23">
        <v>0.53234300461644801</v>
      </c>
      <c r="CI23">
        <v>0.74813211314690398</v>
      </c>
      <c r="CJ23">
        <v>0.25991551983133199</v>
      </c>
      <c r="CK23">
        <v>7.1569865998022106E-2</v>
      </c>
      <c r="CL23">
        <v>1.7522525571953399E-3</v>
      </c>
      <c r="CM23">
        <v>0.217931766349614</v>
      </c>
      <c r="CN23">
        <v>0.22713431365436601</v>
      </c>
      <c r="CO23">
        <v>0.70029410196292596</v>
      </c>
      <c r="CR23">
        <v>-4.1562122767234297E-2</v>
      </c>
      <c r="CS23">
        <v>0.27178773493108199</v>
      </c>
      <c r="CT23">
        <v>5.19777382566598E-2</v>
      </c>
      <c r="CU23">
        <v>0.17504479927403799</v>
      </c>
      <c r="CV23">
        <v>0.49386207426587198</v>
      </c>
      <c r="CW23">
        <v>4.2611814560630699E-2</v>
      </c>
      <c r="CX23">
        <v>0</v>
      </c>
      <c r="CY23">
        <v>0.49085762169858799</v>
      </c>
      <c r="CZ23">
        <v>0.45714431917555698</v>
      </c>
      <c r="DA23">
        <v>0.25117366695796001</v>
      </c>
      <c r="DB23">
        <v>0.18522427921401699</v>
      </c>
      <c r="DC23">
        <v>1.0326132859338899</v>
      </c>
      <c r="DD23">
        <v>0.17385939951731699</v>
      </c>
      <c r="DE23">
        <v>0.75443820287874197</v>
      </c>
      <c r="DF23">
        <v>0.58341675818048899</v>
      </c>
      <c r="DG23">
        <v>0.27949294705583999</v>
      </c>
      <c r="DH23">
        <v>0.405843640490959</v>
      </c>
      <c r="DI23">
        <v>0.20358626307201499</v>
      </c>
      <c r="DJ23">
        <v>-3.8617277959786402E-2</v>
      </c>
      <c r="DK23">
        <v>0.43655742587122198</v>
      </c>
      <c r="DL23">
        <v>-4.8822926747856203E-2</v>
      </c>
      <c r="DM23">
        <v>0.27060190071152201</v>
      </c>
      <c r="DN23">
        <v>0.145066134385861</v>
      </c>
      <c r="DO23">
        <v>0.27596089278545399</v>
      </c>
      <c r="DP23">
        <v>0.193205591132556</v>
      </c>
      <c r="DQ23">
        <v>0.23696197128094701</v>
      </c>
      <c r="DR23">
        <v>0.31282983424932698</v>
      </c>
      <c r="DS23">
        <v>0.13448674078141501</v>
      </c>
      <c r="DT23">
        <v>0.103609005520926</v>
      </c>
      <c r="DU23">
        <v>0.612716174339623</v>
      </c>
      <c r="DV23">
        <v>0.37723080367440498</v>
      </c>
      <c r="DW23">
        <v>-0.171042072612306</v>
      </c>
      <c r="DX23">
        <v>0.314658759328793</v>
      </c>
      <c r="DY23">
        <v>5.7745194742820603E-2</v>
      </c>
      <c r="DZ23">
        <v>-0.120066625737364</v>
      </c>
      <c r="EA23">
        <v>-5.6024245047833897E-2</v>
      </c>
      <c r="EB23">
        <v>0.283998497582369</v>
      </c>
      <c r="EC23">
        <v>-1.5931848070565899E-2</v>
      </c>
      <c r="ED23">
        <v>5.8403468384555297E-2</v>
      </c>
      <c r="EE23">
        <v>0.32224773618464198</v>
      </c>
      <c r="EF23">
        <v>-1.1243164690290099E-2</v>
      </c>
      <c r="EG23">
        <v>6.0201168554484E-2</v>
      </c>
      <c r="EH23">
        <v>0.13597586996651501</v>
      </c>
      <c r="EI23">
        <v>0.15912080735421399</v>
      </c>
      <c r="EJ23">
        <v>0.82294792345657997</v>
      </c>
      <c r="EK23">
        <v>0.340941822086057</v>
      </c>
      <c r="EL23">
        <v>0.105462751331539</v>
      </c>
      <c r="EM23">
        <v>0.41913550893763302</v>
      </c>
      <c r="EN23">
        <v>7.3820390723755097E-2</v>
      </c>
      <c r="EO23">
        <v>0.52901836641459299</v>
      </c>
      <c r="EP23">
        <v>0.31054435008416698</v>
      </c>
      <c r="EQ23">
        <v>0</v>
      </c>
      <c r="ER23">
        <v>0.18545682410640199</v>
      </c>
      <c r="ES23">
        <v>5.8899039617967802E-2</v>
      </c>
      <c r="ET23">
        <v>0.64705117736492401</v>
      </c>
      <c r="EU23">
        <v>0.21764366030833701</v>
      </c>
      <c r="EV23">
        <v>0.46471062647737899</v>
      </c>
      <c r="EW23">
        <v>0.332639181238158</v>
      </c>
      <c r="EX23">
        <v>3.5665746810313703E-2</v>
      </c>
      <c r="EY23">
        <v>0.34852752235179801</v>
      </c>
      <c r="EZ23">
        <v>0.30849584436977801</v>
      </c>
      <c r="FA23">
        <v>0.24276785354279101</v>
      </c>
      <c r="FB23">
        <v>0.16762421336448199</v>
      </c>
      <c r="FC23">
        <v>0.38367949946119401</v>
      </c>
      <c r="FD23">
        <v>0.23576757566932899</v>
      </c>
      <c r="FE23">
        <v>0.196091542726331</v>
      </c>
      <c r="FF23">
        <v>0.56290465840908599</v>
      </c>
      <c r="FG23">
        <v>0.41031478668638099</v>
      </c>
      <c r="FH23">
        <v>0.26333897985198501</v>
      </c>
      <c r="FI23">
        <v>0.15788376584531</v>
      </c>
      <c r="FJ23">
        <v>0</v>
      </c>
      <c r="FK23">
        <v>0.175414204576232</v>
      </c>
      <c r="FL23">
        <v>0.28305551810047302</v>
      </c>
      <c r="FM23">
        <v>0.13289159033752501</v>
      </c>
      <c r="FN23">
        <v>-0.12641980757219101</v>
      </c>
      <c r="FO23">
        <v>-2.79870001187837E-2</v>
      </c>
      <c r="FP23">
        <v>7.79051120763289E-2</v>
      </c>
      <c r="FQ23">
        <v>6.2493728546081401E-2</v>
      </c>
      <c r="FR23">
        <v>0.38313672784472103</v>
      </c>
      <c r="FS23">
        <v>-1.9843043802772901E-2</v>
      </c>
      <c r="FT23">
        <v>0.163819108245087</v>
      </c>
      <c r="FU23">
        <v>0.53234300461644801</v>
      </c>
      <c r="FV23">
        <v>0.74813211314690398</v>
      </c>
      <c r="FW23">
        <v>0.25991551983133199</v>
      </c>
      <c r="FX23">
        <v>7.1569865998022106E-2</v>
      </c>
      <c r="FY23">
        <v>1.7522525571953399E-3</v>
      </c>
      <c r="FZ23">
        <v>0.217931766349614</v>
      </c>
      <c r="GA23">
        <v>0.22713431365436601</v>
      </c>
      <c r="GB23">
        <v>0.70029410196292596</v>
      </c>
    </row>
    <row r="24" spans="1:184" x14ac:dyDescent="0.25">
      <c r="A24">
        <v>2008</v>
      </c>
      <c r="B24">
        <v>61.510520091751474</v>
      </c>
      <c r="D24">
        <f t="shared" si="0"/>
        <v>-72.883745061230101</v>
      </c>
      <c r="E24">
        <v>-0.79995483286110203</v>
      </c>
      <c r="F24">
        <v>-0.71297812149877904</v>
      </c>
      <c r="G24">
        <v>-0.94140831653407997</v>
      </c>
      <c r="H24">
        <v>-0.16438723773894501</v>
      </c>
      <c r="I24">
        <v>-0.11060882741232</v>
      </c>
      <c r="J24">
        <v>-0.84820956842217599</v>
      </c>
      <c r="K24">
        <v>-0.307800987654957</v>
      </c>
      <c r="L24">
        <v>-0.82099356312362304</v>
      </c>
      <c r="M24">
        <v>-1.6369510247571</v>
      </c>
      <c r="N24">
        <v>-0.64350623563042397</v>
      </c>
      <c r="O24">
        <v>-0.50126661629157299</v>
      </c>
      <c r="P24">
        <v>-0.91210728912832495</v>
      </c>
      <c r="Q24">
        <v>-0.253173255356966</v>
      </c>
      <c r="R24">
        <v>-0.197792155516507</v>
      </c>
      <c r="S24">
        <v>-1.1824221458278701</v>
      </c>
      <c r="T24">
        <v>-1.5498179989157901</v>
      </c>
      <c r="U24">
        <v>-0.58847577238676396</v>
      </c>
      <c r="V24">
        <v>-0.64406951909849397</v>
      </c>
      <c r="W24">
        <v>-5.4173328610124501E-3</v>
      </c>
      <c r="X24">
        <v>-0.78957156228436698</v>
      </c>
      <c r="Y24">
        <v>-1.05468912027386</v>
      </c>
      <c r="Z24">
        <v>-0.81299475420373601</v>
      </c>
      <c r="AA24">
        <v>-0.56697965076513501</v>
      </c>
      <c r="AB24">
        <v>-0.56339588439132304</v>
      </c>
      <c r="AC24">
        <v>-0.12576578793813301</v>
      </c>
      <c r="AD24">
        <v>-1.1308984710766601</v>
      </c>
      <c r="AE24">
        <v>-0.64205970309304194</v>
      </c>
      <c r="AF24">
        <v>-0.85227890611551904</v>
      </c>
      <c r="AG24">
        <v>-2.9688781735318601</v>
      </c>
      <c r="AH24">
        <v>-1.04416758213257</v>
      </c>
      <c r="AI24">
        <v>-0.854770276045829</v>
      </c>
      <c r="AJ24">
        <v>-1.0772260519358099</v>
      </c>
      <c r="AK24">
        <v>-0.697402980235729</v>
      </c>
      <c r="AL24">
        <v>-0.657842793005602</v>
      </c>
      <c r="AM24">
        <v>-0.40046321201498702</v>
      </c>
      <c r="AN24">
        <v>-0.32991289813731201</v>
      </c>
      <c r="AO24">
        <v>-0.20447906269105101</v>
      </c>
      <c r="AP24">
        <v>-0.96754496324071904</v>
      </c>
      <c r="AQ24">
        <v>-0.45421174479621101</v>
      </c>
      <c r="AR24">
        <v>-0.589148212031541</v>
      </c>
      <c r="AS24">
        <v>-0.86972270758162695</v>
      </c>
      <c r="AT24">
        <v>-0.61627674916206898</v>
      </c>
      <c r="AU24">
        <v>-1.11948376471921</v>
      </c>
      <c r="AV24">
        <v>-0.88201997281305899</v>
      </c>
      <c r="AW24">
        <v>-1.25157189578469</v>
      </c>
      <c r="AX24">
        <v>-0.53457860723120598</v>
      </c>
      <c r="AY24">
        <v>-0.48684007613605002</v>
      </c>
      <c r="AZ24">
        <v>-0.68230919057793304</v>
      </c>
      <c r="BA24">
        <v>-0.514741823696656</v>
      </c>
      <c r="BB24">
        <v>-1.16616789225898</v>
      </c>
      <c r="BC24">
        <v>-0.18271093853602599</v>
      </c>
      <c r="BD24">
        <v>-0.17930412825876799</v>
      </c>
      <c r="BE24">
        <v>-0.80620461454758197</v>
      </c>
      <c r="BF24">
        <v>-0.68819615192593497</v>
      </c>
      <c r="BG24">
        <v>-0.60013339342547001</v>
      </c>
      <c r="BH24">
        <v>-1.00600625330114</v>
      </c>
      <c r="BI24">
        <v>-0.49474166121746799</v>
      </c>
      <c r="BJ24">
        <v>-1.09817287728428</v>
      </c>
      <c r="BK24">
        <v>-0.204236576027887</v>
      </c>
      <c r="BL24">
        <v>-0.93358113874794402</v>
      </c>
      <c r="BM24">
        <v>-0.73975815715085602</v>
      </c>
      <c r="BN24">
        <v>-0.89552728663516101</v>
      </c>
      <c r="BO24">
        <v>-0.69384302772373496</v>
      </c>
      <c r="BP24">
        <v>-0.33208065162483003</v>
      </c>
      <c r="BQ24">
        <v>-1.3976537979160399</v>
      </c>
      <c r="BR24">
        <v>-1.56666041992424</v>
      </c>
      <c r="BS24">
        <v>-0.71211038084659295</v>
      </c>
      <c r="BT24">
        <v>-1.5739708723308801</v>
      </c>
      <c r="BU24">
        <v>-0.70479052570752798</v>
      </c>
      <c r="BV24">
        <v>-0.27678467342845198</v>
      </c>
      <c r="BW24">
        <v>-0.51049224345566002</v>
      </c>
      <c r="BX24">
        <v>-0.55282864715003099</v>
      </c>
      <c r="BY24">
        <v>-0.56493646630102001</v>
      </c>
      <c r="BZ24">
        <v>-0.57080715908476698</v>
      </c>
      <c r="CA24">
        <v>-0.51088725411999802</v>
      </c>
      <c r="CB24">
        <v>-0.73942665686009101</v>
      </c>
      <c r="CC24">
        <v>-0.34259906162336801</v>
      </c>
      <c r="CD24">
        <v>-0.54891305486424902</v>
      </c>
      <c r="CE24">
        <v>-0.66395090228404197</v>
      </c>
      <c r="CF24">
        <v>-0.10418258235662101</v>
      </c>
      <c r="CG24">
        <v>2.8254927059723801E-2</v>
      </c>
      <c r="CH24">
        <v>-0.98847343465559701</v>
      </c>
      <c r="CI24">
        <v>-1.7275826028833401</v>
      </c>
      <c r="CJ24">
        <v>-1.2480138431488399</v>
      </c>
      <c r="CK24">
        <v>-0.69118466146914304</v>
      </c>
      <c r="CL24">
        <v>-0.458885604160229</v>
      </c>
      <c r="CM24">
        <v>-0.11079145854911999</v>
      </c>
      <c r="CN24">
        <v>-1.1592030590182401</v>
      </c>
      <c r="CO24">
        <v>-0.58542654209004097</v>
      </c>
      <c r="CR24">
        <v>-0.79995483286110203</v>
      </c>
      <c r="CS24">
        <v>-0.71297812149877904</v>
      </c>
      <c r="CT24">
        <v>-0.94140831653407997</v>
      </c>
      <c r="CU24">
        <v>-0.16438723773894501</v>
      </c>
      <c r="CV24">
        <v>-0.11060882741232</v>
      </c>
      <c r="CW24">
        <v>-0.84820956842217599</v>
      </c>
      <c r="CX24">
        <v>-0.307800987654957</v>
      </c>
      <c r="CY24">
        <v>-0.82099356312362304</v>
      </c>
      <c r="CZ24">
        <v>-1.6369510247571</v>
      </c>
      <c r="DA24">
        <v>-0.64350623563042397</v>
      </c>
      <c r="DB24">
        <v>-0.50126661629157299</v>
      </c>
      <c r="DC24">
        <v>-0.91210728912832495</v>
      </c>
      <c r="DD24">
        <v>-0.253173255356966</v>
      </c>
      <c r="DE24">
        <v>-0.197792155516507</v>
      </c>
      <c r="DF24">
        <v>-1.1824221458278701</v>
      </c>
      <c r="DG24">
        <v>-1.5498179989157901</v>
      </c>
      <c r="DH24">
        <v>-0.58847577238676396</v>
      </c>
      <c r="DI24">
        <v>-0.64406951909849397</v>
      </c>
      <c r="DJ24">
        <v>-5.4173328610124501E-3</v>
      </c>
      <c r="DK24">
        <v>-0.78957156228436698</v>
      </c>
      <c r="DL24">
        <v>-1.05468912027386</v>
      </c>
      <c r="DM24">
        <v>-0.81299475420373601</v>
      </c>
      <c r="DN24">
        <v>-0.56697965076513501</v>
      </c>
      <c r="DO24">
        <v>-0.56339588439132304</v>
      </c>
      <c r="DP24">
        <v>-0.12576578793813301</v>
      </c>
      <c r="DQ24">
        <v>-1.1308984710766601</v>
      </c>
      <c r="DR24">
        <v>-0.64205970309304194</v>
      </c>
      <c r="DS24">
        <v>-0.85227890611551904</v>
      </c>
      <c r="DT24">
        <v>-2.9688781735318601</v>
      </c>
      <c r="DU24">
        <v>-1.04416758213257</v>
      </c>
      <c r="DV24">
        <v>-0.854770276045829</v>
      </c>
      <c r="DW24">
        <v>-1.0772260519358099</v>
      </c>
      <c r="DX24">
        <v>-0.697402980235729</v>
      </c>
      <c r="DY24">
        <v>-0.657842793005602</v>
      </c>
      <c r="DZ24">
        <v>-0.40046321201498702</v>
      </c>
      <c r="EA24">
        <v>-0.32991289813731201</v>
      </c>
      <c r="EB24">
        <v>-0.20447906269105101</v>
      </c>
      <c r="EC24">
        <v>-0.96754496324071904</v>
      </c>
      <c r="ED24">
        <v>-0.45421174479621101</v>
      </c>
      <c r="EE24">
        <v>-0.589148212031541</v>
      </c>
      <c r="EF24">
        <v>-0.86972270758162695</v>
      </c>
      <c r="EG24">
        <v>-0.61627674916206898</v>
      </c>
      <c r="EH24">
        <v>-1.11948376471921</v>
      </c>
      <c r="EI24">
        <v>-0.88201997281305899</v>
      </c>
      <c r="EJ24">
        <v>-1.25157189578469</v>
      </c>
      <c r="EK24">
        <v>-0.53457860723120598</v>
      </c>
      <c r="EL24">
        <v>-0.48684007613605002</v>
      </c>
      <c r="EM24">
        <v>-0.68230919057793304</v>
      </c>
      <c r="EN24">
        <v>-0.514741823696656</v>
      </c>
      <c r="EO24">
        <v>-1.16616789225898</v>
      </c>
      <c r="EP24">
        <v>-0.18271093853602599</v>
      </c>
      <c r="EQ24">
        <v>-0.17930412825876799</v>
      </c>
      <c r="ER24">
        <v>-0.80620461454758197</v>
      </c>
      <c r="ES24">
        <v>-0.68819615192593497</v>
      </c>
      <c r="ET24">
        <v>-0.60013339342547001</v>
      </c>
      <c r="EU24">
        <v>-1.00600625330114</v>
      </c>
      <c r="EV24">
        <v>-0.49474166121746799</v>
      </c>
      <c r="EW24">
        <v>-1.09817287728428</v>
      </c>
      <c r="EX24">
        <v>-0.204236576027887</v>
      </c>
      <c r="EY24">
        <v>-0.93358113874794402</v>
      </c>
      <c r="EZ24">
        <v>-0.73975815715085602</v>
      </c>
      <c r="FA24">
        <v>-0.89552728663516101</v>
      </c>
      <c r="FB24">
        <v>-0.69384302772373496</v>
      </c>
      <c r="FC24">
        <v>-0.33208065162483003</v>
      </c>
      <c r="FD24">
        <v>-1.3976537979160399</v>
      </c>
      <c r="FE24">
        <v>-1.56666041992424</v>
      </c>
      <c r="FF24">
        <v>-0.71211038084659295</v>
      </c>
      <c r="FG24">
        <v>-1.5739708723308801</v>
      </c>
      <c r="FH24">
        <v>-0.70479052570752798</v>
      </c>
      <c r="FI24">
        <v>-0.27678467342845198</v>
      </c>
      <c r="FJ24">
        <v>-0.51049224345566002</v>
      </c>
      <c r="FK24">
        <v>-0.55282864715003099</v>
      </c>
      <c r="FL24">
        <v>-0.56493646630102001</v>
      </c>
      <c r="FM24">
        <v>-0.57080715908476698</v>
      </c>
      <c r="FN24">
        <v>-0.51088725411999802</v>
      </c>
      <c r="FO24">
        <v>-0.73942665686009101</v>
      </c>
      <c r="FP24">
        <v>-0.34259906162336801</v>
      </c>
      <c r="FQ24">
        <v>-0.54891305486424902</v>
      </c>
      <c r="FR24">
        <v>-0.66395090228404197</v>
      </c>
      <c r="FS24">
        <v>-0.10418258235662101</v>
      </c>
      <c r="FT24">
        <v>2.8254927059723801E-2</v>
      </c>
      <c r="FU24">
        <v>-0.98847343465559701</v>
      </c>
      <c r="FV24">
        <v>-1.7275826028833401</v>
      </c>
      <c r="FW24">
        <v>-1.2480138431488399</v>
      </c>
      <c r="FX24">
        <v>-0.69118466146914304</v>
      </c>
      <c r="FY24">
        <v>-0.458885604160229</v>
      </c>
      <c r="FZ24">
        <v>-0.11079145854911999</v>
      </c>
      <c r="GA24">
        <v>-1.1592030590182401</v>
      </c>
      <c r="GB24">
        <v>-0.58542654209004097</v>
      </c>
    </row>
    <row r="25" spans="1:184" x14ac:dyDescent="0.25">
      <c r="A25">
        <v>2009</v>
      </c>
      <c r="B25">
        <v>62.804745240605975</v>
      </c>
      <c r="D25">
        <f t="shared" si="0"/>
        <v>28.06305224879695</v>
      </c>
      <c r="E25">
        <v>0.54883556658960198</v>
      </c>
      <c r="F25">
        <v>0.58768782084369398</v>
      </c>
      <c r="G25">
        <v>0.44759807647030098</v>
      </c>
      <c r="H25">
        <v>-8.4203573927452202E-2</v>
      </c>
      <c r="I25">
        <v>0.45604196716829598</v>
      </c>
      <c r="J25">
        <v>0.51550162585684201</v>
      </c>
      <c r="K25">
        <v>0.19481912110817901</v>
      </c>
      <c r="L25">
        <v>0.78665736783109297</v>
      </c>
      <c r="M25">
        <v>0.185949315795951</v>
      </c>
      <c r="N25">
        <v>0.404325796123019</v>
      </c>
      <c r="O25">
        <v>0.57793679959369104</v>
      </c>
      <c r="P25">
        <v>0.77470369152084295</v>
      </c>
      <c r="Q25">
        <v>0.44344004931999798</v>
      </c>
      <c r="R25">
        <v>-0.102055168347985</v>
      </c>
      <c r="S25">
        <v>0.16755368983587601</v>
      </c>
      <c r="T25">
        <v>0.38872507137624102</v>
      </c>
      <c r="U25">
        <v>9.0869515200516504E-2</v>
      </c>
      <c r="V25">
        <v>0.25897891145492702</v>
      </c>
      <c r="W25">
        <v>-0.17587958954859001</v>
      </c>
      <c r="X25">
        <v>0.27771326904250698</v>
      </c>
      <c r="Y25">
        <v>0.380095878150361</v>
      </c>
      <c r="Z25">
        <v>0.161934198533813</v>
      </c>
      <c r="AA25">
        <v>0.27968937674205502</v>
      </c>
      <c r="AB25">
        <v>0.191490609698657</v>
      </c>
      <c r="AC25">
        <v>-0.55573507186024496</v>
      </c>
      <c r="AD25">
        <v>0.210685288021837</v>
      </c>
      <c r="AE25">
        <v>0.37579981424770198</v>
      </c>
      <c r="AF25">
        <v>0.54975014043220105</v>
      </c>
      <c r="AG25">
        <v>-0.208130559938357</v>
      </c>
      <c r="AH25">
        <v>0.43950098691358103</v>
      </c>
      <c r="AI25">
        <v>0.80682886127291797</v>
      </c>
      <c r="AJ25">
        <v>0.32521379920479598</v>
      </c>
      <c r="AK25">
        <v>0.63259321750762598</v>
      </c>
      <c r="AL25">
        <v>0.27666590510858202</v>
      </c>
      <c r="AM25">
        <v>-0.252133421277</v>
      </c>
      <c r="AN25">
        <v>5.0406416826851499E-2</v>
      </c>
      <c r="AO25">
        <v>-0.130772154102553</v>
      </c>
      <c r="AP25">
        <v>0.316317228488814</v>
      </c>
      <c r="AQ25">
        <v>-6.5270804931608306E-2</v>
      </c>
      <c r="AR25">
        <v>-0.17062559846486899</v>
      </c>
      <c r="AS25">
        <v>4.2833711516332397E-2</v>
      </c>
      <c r="AT25">
        <v>0.24756307657252399</v>
      </c>
      <c r="AU25">
        <v>0.39741281478762303</v>
      </c>
      <c r="AV25">
        <v>0.239799590726092</v>
      </c>
      <c r="AW25">
        <v>0.43429368071773899</v>
      </c>
      <c r="AX25">
        <v>0.35853396061985199</v>
      </c>
      <c r="AY25">
        <v>9.6865446987359993E-2</v>
      </c>
      <c r="AZ25">
        <v>0.39114309796089097</v>
      </c>
      <c r="BA25">
        <v>0.31002584191813998</v>
      </c>
      <c r="BB25">
        <v>0.26165130822931798</v>
      </c>
      <c r="BC25">
        <v>-2.13852101846519E-2</v>
      </c>
      <c r="BD25">
        <v>0.26337186116454703</v>
      </c>
      <c r="BE25">
        <v>0.44047726942737198</v>
      </c>
      <c r="BF25">
        <v>0.30013638413312899</v>
      </c>
      <c r="BG25">
        <v>-0.37817287058740501</v>
      </c>
      <c r="BH25">
        <v>0.58919579410195499</v>
      </c>
      <c r="BI25">
        <v>0.109757528298596</v>
      </c>
      <c r="BJ25">
        <v>0.39556439450478098</v>
      </c>
      <c r="BK25">
        <v>0.135523821058499</v>
      </c>
      <c r="BL25">
        <v>0.71094293278200804</v>
      </c>
      <c r="BM25">
        <v>0.39062377742813398</v>
      </c>
      <c r="BN25">
        <v>0.41107999881524698</v>
      </c>
      <c r="BO25">
        <v>0.34382665447809202</v>
      </c>
      <c r="BP25">
        <v>3.0158142051975801E-2</v>
      </c>
      <c r="BQ25">
        <v>0.46035506825205902</v>
      </c>
      <c r="BR25">
        <v>0.66597883341763797</v>
      </c>
      <c r="BS25">
        <v>-2.9480291272615902E-3</v>
      </c>
      <c r="BT25">
        <v>0.110032304112003</v>
      </c>
      <c r="BU25">
        <v>0.63285908713984396</v>
      </c>
      <c r="BV25">
        <v>-0.28034352326068201</v>
      </c>
      <c r="BW25">
        <v>9.1038677966438997E-2</v>
      </c>
      <c r="BX25">
        <v>0.48524924746196102</v>
      </c>
      <c r="BY25">
        <v>0.424171555064147</v>
      </c>
      <c r="BZ25">
        <v>0.224203461888134</v>
      </c>
      <c r="CA25">
        <v>0.68671929386372699</v>
      </c>
      <c r="CB25">
        <v>0.39965803178291398</v>
      </c>
      <c r="CC25">
        <v>0.23076756291093101</v>
      </c>
      <c r="CD25">
        <v>0.58679510823082603</v>
      </c>
      <c r="CE25">
        <v>0.58884569153773603</v>
      </c>
      <c r="CF25">
        <v>-0.11090773469493199</v>
      </c>
      <c r="CG25">
        <v>0.37982186919404198</v>
      </c>
      <c r="CH25">
        <v>0.69684389957628301</v>
      </c>
      <c r="CI25">
        <v>0.43513473851585599</v>
      </c>
      <c r="CJ25">
        <v>7.1532817139549301E-2</v>
      </c>
      <c r="CK25">
        <v>0.39518549112129903</v>
      </c>
      <c r="CL25">
        <v>0.256849216787777</v>
      </c>
      <c r="CM25">
        <v>0.21833092146295599</v>
      </c>
      <c r="CN25">
        <v>0.36895307947439299</v>
      </c>
      <c r="CO25">
        <v>0.100263390220782</v>
      </c>
      <c r="CR25">
        <v>0.54883556658960198</v>
      </c>
      <c r="CS25">
        <v>0.58768782084369398</v>
      </c>
      <c r="CT25">
        <v>0.44759807647030098</v>
      </c>
      <c r="CU25">
        <v>-8.4203573927452202E-2</v>
      </c>
      <c r="CV25">
        <v>0.45604196716829598</v>
      </c>
      <c r="CW25">
        <v>0.51550162585684201</v>
      </c>
      <c r="CX25">
        <v>0.19481912110817901</v>
      </c>
      <c r="CY25">
        <v>0.78665736783109297</v>
      </c>
      <c r="CZ25">
        <v>0.185949315795951</v>
      </c>
      <c r="DA25">
        <v>0.404325796123019</v>
      </c>
      <c r="DB25">
        <v>0.57793679959369104</v>
      </c>
      <c r="DC25">
        <v>0.77470369152084295</v>
      </c>
      <c r="DD25">
        <v>0.44344004931999798</v>
      </c>
      <c r="DE25">
        <v>-0.102055168347985</v>
      </c>
      <c r="DF25">
        <v>0.16755368983587601</v>
      </c>
      <c r="DG25">
        <v>0.38872507137624102</v>
      </c>
      <c r="DH25">
        <v>9.0869515200516504E-2</v>
      </c>
      <c r="DI25">
        <v>0.25897891145492702</v>
      </c>
      <c r="DJ25">
        <v>-0.17587958954859001</v>
      </c>
      <c r="DK25">
        <v>0.27771326904250698</v>
      </c>
      <c r="DL25">
        <v>0.380095878150361</v>
      </c>
      <c r="DM25">
        <v>0.161934198533813</v>
      </c>
      <c r="DN25">
        <v>0.27968937674205502</v>
      </c>
      <c r="DO25">
        <v>0.191490609698657</v>
      </c>
      <c r="DP25">
        <v>-0.55573507186024496</v>
      </c>
      <c r="DQ25">
        <v>0.210685288021837</v>
      </c>
      <c r="DR25">
        <v>0.37579981424770198</v>
      </c>
      <c r="DS25">
        <v>0.54975014043220105</v>
      </c>
      <c r="DT25">
        <v>-0.208130559938357</v>
      </c>
      <c r="DU25">
        <v>0.43950098691358103</v>
      </c>
      <c r="DV25">
        <v>0.80682886127291797</v>
      </c>
      <c r="DW25">
        <v>0.32521379920479598</v>
      </c>
      <c r="DX25">
        <v>0.63259321750762598</v>
      </c>
      <c r="DY25">
        <v>0.27666590510858202</v>
      </c>
      <c r="DZ25">
        <v>-0.252133421277</v>
      </c>
      <c r="EA25">
        <v>5.0406416826851499E-2</v>
      </c>
      <c r="EB25">
        <v>-0.130772154102553</v>
      </c>
      <c r="EC25">
        <v>0.316317228488814</v>
      </c>
      <c r="ED25">
        <v>-6.5270804931608306E-2</v>
      </c>
      <c r="EE25">
        <v>-0.17062559846486899</v>
      </c>
      <c r="EF25">
        <v>4.2833711516332397E-2</v>
      </c>
      <c r="EG25">
        <v>0.24756307657252399</v>
      </c>
      <c r="EH25">
        <v>0.39741281478762303</v>
      </c>
      <c r="EI25">
        <v>0.239799590726092</v>
      </c>
      <c r="EJ25">
        <v>0.43429368071773899</v>
      </c>
      <c r="EK25">
        <v>0.35853396061985199</v>
      </c>
      <c r="EL25">
        <v>9.6865446987359993E-2</v>
      </c>
      <c r="EM25">
        <v>0.39114309796089097</v>
      </c>
      <c r="EN25">
        <v>0.31002584191813998</v>
      </c>
      <c r="EO25">
        <v>0.26165130822931798</v>
      </c>
      <c r="EP25">
        <v>-2.13852101846519E-2</v>
      </c>
      <c r="EQ25">
        <v>0.26337186116454703</v>
      </c>
      <c r="ER25">
        <v>0.44047726942737198</v>
      </c>
      <c r="ES25">
        <v>0.30013638413312899</v>
      </c>
      <c r="ET25">
        <v>-0.37817287058740501</v>
      </c>
      <c r="EU25">
        <v>0.58919579410195499</v>
      </c>
      <c r="EV25">
        <v>0.109757528298596</v>
      </c>
      <c r="EW25">
        <v>0.39556439450478098</v>
      </c>
      <c r="EX25">
        <v>0.135523821058499</v>
      </c>
      <c r="EY25">
        <v>0.71094293278200804</v>
      </c>
      <c r="EZ25">
        <v>0.39062377742813398</v>
      </c>
      <c r="FA25">
        <v>0.41107999881524698</v>
      </c>
      <c r="FB25">
        <v>0.34382665447809202</v>
      </c>
      <c r="FC25">
        <v>3.0158142051975801E-2</v>
      </c>
      <c r="FD25">
        <v>0.46035506825205902</v>
      </c>
      <c r="FE25">
        <v>0.66597883341763797</v>
      </c>
      <c r="FF25">
        <v>-2.9480291272615902E-3</v>
      </c>
      <c r="FG25">
        <v>0.110032304112003</v>
      </c>
      <c r="FH25">
        <v>0.63285908713984396</v>
      </c>
      <c r="FI25">
        <v>-0.28034352326068201</v>
      </c>
      <c r="FJ25">
        <v>9.1038677966438997E-2</v>
      </c>
      <c r="FK25">
        <v>0.48524924746196102</v>
      </c>
      <c r="FL25">
        <v>0.424171555064147</v>
      </c>
      <c r="FM25">
        <v>0.224203461888134</v>
      </c>
      <c r="FN25">
        <v>0.68671929386372699</v>
      </c>
      <c r="FO25">
        <v>0.39965803178291398</v>
      </c>
      <c r="FP25">
        <v>0.23076756291093101</v>
      </c>
      <c r="FQ25">
        <v>0.58679510823082603</v>
      </c>
      <c r="FR25">
        <v>0.58884569153773603</v>
      </c>
      <c r="FS25">
        <v>-0.11090773469493199</v>
      </c>
      <c r="FT25">
        <v>0.37982186919404198</v>
      </c>
      <c r="FU25">
        <v>0.69684389957628301</v>
      </c>
      <c r="FV25">
        <v>0.43513473851585599</v>
      </c>
      <c r="FW25">
        <v>7.1532817139549301E-2</v>
      </c>
      <c r="FX25">
        <v>0.39518549112129903</v>
      </c>
      <c r="FY25">
        <v>0.256849216787777</v>
      </c>
      <c r="FZ25">
        <v>0.21833092146295599</v>
      </c>
      <c r="GA25">
        <v>0.36895307947439299</v>
      </c>
      <c r="GB25">
        <v>0.100263390220782</v>
      </c>
    </row>
    <row r="26" spans="1:184" x14ac:dyDescent="0.25">
      <c r="A26">
        <v>2010</v>
      </c>
      <c r="B26">
        <v>58.064171738242273</v>
      </c>
      <c r="D26">
        <f t="shared" si="0"/>
        <v>10.427414989993517</v>
      </c>
      <c r="E26">
        <v>0.31397609050973102</v>
      </c>
      <c r="F26">
        <v>0.15133065226117401</v>
      </c>
      <c r="G26">
        <v>0.12800355460322899</v>
      </c>
      <c r="H26">
        <v>-5.5187038407336297E-2</v>
      </c>
      <c r="I26">
        <v>0.61537820571395196</v>
      </c>
      <c r="J26">
        <v>2.9546591910219001E-2</v>
      </c>
      <c r="K26">
        <v>-7.7039096714203406E-2</v>
      </c>
      <c r="L26">
        <v>1.9221235788500299E-2</v>
      </c>
      <c r="M26">
        <v>-0.235433883443673</v>
      </c>
      <c r="N26">
        <v>0.18419142589575499</v>
      </c>
      <c r="O26">
        <v>0.38224268775426201</v>
      </c>
      <c r="P26">
        <v>0.109495014004224</v>
      </c>
      <c r="Q26">
        <v>0.40743048555933797</v>
      </c>
      <c r="R26">
        <v>0.146459438026944</v>
      </c>
      <c r="S26">
        <v>-4.1987265887603299E-2</v>
      </c>
      <c r="T26">
        <v>-0.47504036917739301</v>
      </c>
      <c r="U26">
        <v>-0.11393652300054199</v>
      </c>
      <c r="V26">
        <v>0.23478788042316501</v>
      </c>
      <c r="W26">
        <v>0.233514828061021</v>
      </c>
      <c r="X26">
        <v>8.2692769306542194E-2</v>
      </c>
      <c r="Y26">
        <v>0.45663548678473598</v>
      </c>
      <c r="Z26">
        <v>7.3896335123718598E-2</v>
      </c>
      <c r="AA26">
        <v>-1.3905735053508299E-2</v>
      </c>
      <c r="AB26">
        <v>6.2645845752250698E-2</v>
      </c>
      <c r="AC26">
        <v>0.67127636209629205</v>
      </c>
      <c r="AD26">
        <v>-0.50854646805736903</v>
      </c>
      <c r="AE26">
        <v>5.1627856078739501E-2</v>
      </c>
      <c r="AF26">
        <v>-0.120535052585379</v>
      </c>
      <c r="AG26">
        <v>0.22748204672032901</v>
      </c>
      <c r="AH26">
        <v>0.13624072446181401</v>
      </c>
      <c r="AI26">
        <v>0.42755269007855601</v>
      </c>
      <c r="AJ26">
        <v>-7.0636052909343106E-2</v>
      </c>
      <c r="AK26">
        <v>0.20835642845730801</v>
      </c>
      <c r="AL26">
        <v>-0.11952240222009899</v>
      </c>
      <c r="AM26">
        <v>0.186816091714926</v>
      </c>
      <c r="AN26">
        <v>0.130456898427699</v>
      </c>
      <c r="AO26">
        <v>-2.4901105882046502E-2</v>
      </c>
      <c r="AP26">
        <v>-5.2012557305560897E-2</v>
      </c>
      <c r="AQ26">
        <v>0.24627725068358</v>
      </c>
      <c r="AR26">
        <v>0.213637838648773</v>
      </c>
      <c r="AS26">
        <v>0.21538301623700401</v>
      </c>
      <c r="AT26">
        <v>-0.10461005033998499</v>
      </c>
      <c r="AU26">
        <v>0.37309938989396302</v>
      </c>
      <c r="AV26">
        <v>5.7104778818736601E-2</v>
      </c>
      <c r="AW26">
        <v>-0.26014215992393103</v>
      </c>
      <c r="AX26">
        <v>0.27186744819819603</v>
      </c>
      <c r="AY26">
        <v>5.6460351322392098E-3</v>
      </c>
      <c r="AZ26">
        <v>0.11163783443135999</v>
      </c>
      <c r="BA26">
        <v>0.19351226574594499</v>
      </c>
      <c r="BB26">
        <v>4.2366655332957297E-2</v>
      </c>
      <c r="BC26">
        <v>0.140791147157592</v>
      </c>
      <c r="BD26">
        <v>0.25807838907359698</v>
      </c>
      <c r="BE26">
        <v>2.3041291482351199E-2</v>
      </c>
      <c r="BF26">
        <v>4.8973535494230301E-2</v>
      </c>
      <c r="BG26">
        <v>0.14321180161053301</v>
      </c>
      <c r="BH26">
        <v>9.35858762829304E-2</v>
      </c>
      <c r="BI26">
        <v>6.6294468428733197E-2</v>
      </c>
      <c r="BJ26">
        <v>0.21091302293126399</v>
      </c>
      <c r="BK26">
        <v>3.0792868606945401E-2</v>
      </c>
      <c r="BL26">
        <v>0.47666755281489898</v>
      </c>
      <c r="BM26">
        <v>0.40597639536587399</v>
      </c>
      <c r="BN26">
        <v>0.11163946246631801</v>
      </c>
      <c r="BO26">
        <v>-6.1165476246544601E-2</v>
      </c>
      <c r="BP26">
        <v>0.22397727691505301</v>
      </c>
      <c r="BQ26">
        <v>2.26887601556434E-2</v>
      </c>
      <c r="BR26">
        <v>0.10428540364557801</v>
      </c>
      <c r="BS26">
        <v>5.1706788669126501E-2</v>
      </c>
      <c r="BT26">
        <v>-0.18064114970248299</v>
      </c>
      <c r="BU26">
        <v>0.242325069452339</v>
      </c>
      <c r="BV26">
        <v>-0.21855902713044101</v>
      </c>
      <c r="BW26">
        <v>-0.12810266771300699</v>
      </c>
      <c r="BX26">
        <v>0.288894332035116</v>
      </c>
      <c r="BY26">
        <v>0.17543194693803801</v>
      </c>
      <c r="BZ26">
        <v>-0.30041267974656</v>
      </c>
      <c r="CA26">
        <v>0.60484706604239802</v>
      </c>
      <c r="CB26">
        <v>0.23708150911269299</v>
      </c>
      <c r="CC26">
        <v>0.140486626665077</v>
      </c>
      <c r="CD26">
        <v>0.17406745518222</v>
      </c>
      <c r="CE26">
        <v>0.45414004335798402</v>
      </c>
      <c r="CF26">
        <v>9.3439346119014201E-3</v>
      </c>
      <c r="CG26">
        <v>8.4937712210057401E-2</v>
      </c>
      <c r="CH26">
        <v>0.170604440805743</v>
      </c>
      <c r="CI26">
        <v>0.43075963910857201</v>
      </c>
      <c r="CJ26">
        <v>-4.7595055974802999E-2</v>
      </c>
      <c r="CK26">
        <v>0.114848182821227</v>
      </c>
      <c r="CL26">
        <v>9.6608363152923496E-2</v>
      </c>
      <c r="CM26">
        <v>-0.59620465101978604</v>
      </c>
      <c r="CN26">
        <v>-0.12709609766786201</v>
      </c>
      <c r="CO26">
        <v>0.17482140596955101</v>
      </c>
      <c r="CR26">
        <v>0.31397609050973102</v>
      </c>
      <c r="CS26">
        <v>0.15133065226117401</v>
      </c>
      <c r="CT26">
        <v>0.12800355460322899</v>
      </c>
      <c r="CU26">
        <v>-5.5187038407336297E-2</v>
      </c>
      <c r="CV26">
        <v>0.61537820571395196</v>
      </c>
      <c r="CW26">
        <v>2.9546591910219001E-2</v>
      </c>
      <c r="CX26">
        <v>-7.7039096714203406E-2</v>
      </c>
      <c r="CY26">
        <v>1.9221235788500299E-2</v>
      </c>
      <c r="CZ26">
        <v>-0.235433883443673</v>
      </c>
      <c r="DA26">
        <v>0.18419142589575499</v>
      </c>
      <c r="DB26">
        <v>0.38224268775426201</v>
      </c>
      <c r="DC26">
        <v>0.109495014004224</v>
      </c>
      <c r="DD26">
        <v>0.40743048555933797</v>
      </c>
      <c r="DE26">
        <v>0.146459438026944</v>
      </c>
      <c r="DF26">
        <v>-4.1987265887603299E-2</v>
      </c>
      <c r="DG26">
        <v>-0.47504036917739301</v>
      </c>
      <c r="DH26">
        <v>-0.11393652300054199</v>
      </c>
      <c r="DI26">
        <v>0.23478788042316501</v>
      </c>
      <c r="DJ26">
        <v>0.233514828061021</v>
      </c>
      <c r="DK26">
        <v>8.2692769306542194E-2</v>
      </c>
      <c r="DL26">
        <v>0.45663548678473598</v>
      </c>
      <c r="DM26">
        <v>7.3896335123718598E-2</v>
      </c>
      <c r="DN26">
        <v>-1.3905735053508299E-2</v>
      </c>
      <c r="DO26">
        <v>6.2645845752250698E-2</v>
      </c>
      <c r="DP26">
        <v>0.67127636209629205</v>
      </c>
      <c r="DQ26">
        <v>-0.50854646805736903</v>
      </c>
      <c r="DR26">
        <v>5.1627856078739501E-2</v>
      </c>
      <c r="DS26">
        <v>-0.120535052585379</v>
      </c>
      <c r="DT26">
        <v>0.22748204672032901</v>
      </c>
      <c r="DU26">
        <v>0.13624072446181401</v>
      </c>
      <c r="DV26">
        <v>0.42755269007855601</v>
      </c>
      <c r="DW26">
        <v>-7.0636052909343106E-2</v>
      </c>
      <c r="DX26">
        <v>0.20835642845730801</v>
      </c>
      <c r="DY26">
        <v>-0.11952240222009899</v>
      </c>
      <c r="DZ26">
        <v>0.186816091714926</v>
      </c>
      <c r="EA26">
        <v>0.130456898427699</v>
      </c>
      <c r="EB26">
        <v>-2.4901105882046502E-2</v>
      </c>
      <c r="EC26">
        <v>-5.2012557305560897E-2</v>
      </c>
      <c r="ED26">
        <v>0.24627725068358</v>
      </c>
      <c r="EE26">
        <v>0.213637838648773</v>
      </c>
      <c r="EF26">
        <v>0.21538301623700401</v>
      </c>
      <c r="EG26">
        <v>-0.10461005033998499</v>
      </c>
      <c r="EH26">
        <v>0.37309938989396302</v>
      </c>
      <c r="EI26">
        <v>5.7104778818736601E-2</v>
      </c>
      <c r="EJ26">
        <v>-0.26014215992393103</v>
      </c>
      <c r="EK26">
        <v>0.27186744819819603</v>
      </c>
      <c r="EL26">
        <v>5.6460351322392098E-3</v>
      </c>
      <c r="EM26">
        <v>0.11163783443135999</v>
      </c>
      <c r="EN26">
        <v>0.19351226574594499</v>
      </c>
      <c r="EO26">
        <v>4.2366655332957297E-2</v>
      </c>
      <c r="EP26">
        <v>0.140791147157592</v>
      </c>
      <c r="EQ26">
        <v>0.25807838907359698</v>
      </c>
      <c r="ER26">
        <v>2.3041291482351199E-2</v>
      </c>
      <c r="ES26">
        <v>4.8973535494230301E-2</v>
      </c>
      <c r="ET26">
        <v>0.14321180161053301</v>
      </c>
      <c r="EU26">
        <v>9.35858762829304E-2</v>
      </c>
      <c r="EV26">
        <v>6.6294468428733197E-2</v>
      </c>
      <c r="EW26">
        <v>0.21091302293126399</v>
      </c>
      <c r="EX26">
        <v>3.0792868606945401E-2</v>
      </c>
      <c r="EY26">
        <v>0.47666755281489898</v>
      </c>
      <c r="EZ26">
        <v>0.40597639536587399</v>
      </c>
      <c r="FA26">
        <v>0.11163946246631801</v>
      </c>
      <c r="FB26">
        <v>-6.1165476246544601E-2</v>
      </c>
      <c r="FC26">
        <v>0.22397727691505301</v>
      </c>
      <c r="FD26">
        <v>2.26887601556434E-2</v>
      </c>
      <c r="FE26">
        <v>0.10428540364557801</v>
      </c>
      <c r="FF26">
        <v>5.1706788669126501E-2</v>
      </c>
      <c r="FG26">
        <v>-0.18064114970248299</v>
      </c>
      <c r="FH26">
        <v>0.242325069452339</v>
      </c>
      <c r="FI26">
        <v>-0.21855902713044101</v>
      </c>
      <c r="FJ26">
        <v>-0.12810266771300699</v>
      </c>
      <c r="FK26">
        <v>0.288894332035116</v>
      </c>
      <c r="FL26">
        <v>0.17543194693803801</v>
      </c>
      <c r="FM26">
        <v>-0.30041267974656</v>
      </c>
      <c r="FN26">
        <v>0.60484706604239802</v>
      </c>
      <c r="FO26">
        <v>0.23708150911269299</v>
      </c>
      <c r="FP26">
        <v>0.140486626665077</v>
      </c>
      <c r="FQ26">
        <v>0.17406745518222</v>
      </c>
      <c r="FR26">
        <v>0.45414004335798402</v>
      </c>
      <c r="FS26">
        <v>9.3439346119014201E-3</v>
      </c>
      <c r="FT26">
        <v>8.4937712210057401E-2</v>
      </c>
      <c r="FU26">
        <v>0.170604440805743</v>
      </c>
      <c r="FV26">
        <v>0.43075963910857201</v>
      </c>
      <c r="FW26">
        <v>-4.7595055974802999E-2</v>
      </c>
      <c r="FX26">
        <v>0.114848182821227</v>
      </c>
      <c r="FY26">
        <v>9.6608363152923496E-2</v>
      </c>
      <c r="FZ26">
        <v>-0.59620465101978604</v>
      </c>
      <c r="GA26">
        <v>-0.12709609766786201</v>
      </c>
      <c r="GB26">
        <v>0.17482140596955101</v>
      </c>
    </row>
    <row r="27" spans="1:184" x14ac:dyDescent="0.25">
      <c r="A27">
        <v>2011</v>
      </c>
      <c r="B27">
        <v>58.020248509200336</v>
      </c>
      <c r="D27">
        <f t="shared" si="0"/>
        <v>-19.417506721939407</v>
      </c>
      <c r="E27">
        <v>-0.42836786096212798</v>
      </c>
      <c r="F27">
        <v>-0.118723463529328</v>
      </c>
      <c r="G27">
        <v>-0.37621242268953903</v>
      </c>
      <c r="H27">
        <v>-0.22413170958572401</v>
      </c>
      <c r="I27">
        <v>-0.53893778452156005</v>
      </c>
      <c r="J27">
        <v>-0.122292113830877</v>
      </c>
      <c r="K27">
        <v>-4.9802099458036903E-2</v>
      </c>
      <c r="L27">
        <v>-0.31264842529625098</v>
      </c>
      <c r="M27">
        <v>-0.167278681882396</v>
      </c>
      <c r="N27">
        <v>-0.10596549412535999</v>
      </c>
      <c r="O27">
        <v>-0.24658815683705801</v>
      </c>
      <c r="P27">
        <v>-0.35251898879680599</v>
      </c>
      <c r="Q27">
        <v>-9.6852403682372204E-2</v>
      </c>
      <c r="R27">
        <v>-0.127258361610709</v>
      </c>
      <c r="S27">
        <v>-0.24614044688815601</v>
      </c>
      <c r="T27">
        <v>-1.33203848845429</v>
      </c>
      <c r="U27">
        <v>-7.0187966828163806E-2</v>
      </c>
      <c r="V27">
        <v>-0.17489590996584201</v>
      </c>
      <c r="W27">
        <v>-3.6873539019375297E-2</v>
      </c>
      <c r="X27">
        <v>-0.51933693324653096</v>
      </c>
      <c r="Y27">
        <v>-0.30199595742998397</v>
      </c>
      <c r="Z27">
        <v>-0.385030050128715</v>
      </c>
      <c r="AA27">
        <v>-0.175502831972495</v>
      </c>
      <c r="AB27">
        <v>-0.195016911507537</v>
      </c>
      <c r="AC27">
        <v>-0.257031946231011</v>
      </c>
      <c r="AD27">
        <v>-0.77233793141492502</v>
      </c>
      <c r="AE27">
        <v>-0.22131156650731901</v>
      </c>
      <c r="AF27">
        <v>-0.38151880293566398</v>
      </c>
      <c r="AG27">
        <v>-5.2082814075763102E-2</v>
      </c>
      <c r="AH27">
        <v>-0.47254159129747397</v>
      </c>
      <c r="AI27">
        <v>2.99636315871568E-2</v>
      </c>
      <c r="AJ27">
        <v>-4.1933341934143498E-2</v>
      </c>
      <c r="AK27">
        <v>-0.288016488879279</v>
      </c>
      <c r="AL27">
        <v>-0.24624881999118201</v>
      </c>
      <c r="AM27">
        <v>0.21815378464996901</v>
      </c>
      <c r="AN27">
        <v>-0.133584838550621</v>
      </c>
      <c r="AO27">
        <v>-0.148789325723753</v>
      </c>
      <c r="AP27">
        <v>-0.40638752776278098</v>
      </c>
      <c r="AQ27">
        <v>-0.385777159908961</v>
      </c>
      <c r="AR27">
        <v>-0.20548357056519101</v>
      </c>
      <c r="AS27">
        <v>-7.4287511882723298E-2</v>
      </c>
      <c r="AT27">
        <v>-0.26314504132565503</v>
      </c>
      <c r="AU27">
        <v>-0.34391332867834201</v>
      </c>
      <c r="AV27">
        <v>-0.34798577218199001</v>
      </c>
      <c r="AW27">
        <v>-0.140937051219229</v>
      </c>
      <c r="AX27">
        <v>-1.8096312757281699E-2</v>
      </c>
      <c r="AY27">
        <v>-0.231789742159526</v>
      </c>
      <c r="AZ27">
        <v>-1.5327621315848E-2</v>
      </c>
      <c r="BA27">
        <v>-0.1600847221417</v>
      </c>
      <c r="BB27">
        <v>-0.39772874445445799</v>
      </c>
      <c r="BC27">
        <v>-0.17076725475809801</v>
      </c>
      <c r="BD27">
        <v>0.12523537499427001</v>
      </c>
      <c r="BE27">
        <v>-0.202585848789652</v>
      </c>
      <c r="BF27">
        <v>-3.6999350962905499E-2</v>
      </c>
      <c r="BG27">
        <v>-0.22762331505457001</v>
      </c>
      <c r="BH27">
        <v>-0.139773685913514</v>
      </c>
      <c r="BI27">
        <v>-0.1766993162013</v>
      </c>
      <c r="BJ27">
        <v>-0.102596802358668</v>
      </c>
      <c r="BK27">
        <v>0.167507091752337</v>
      </c>
      <c r="BL27">
        <v>-0.107379679521066</v>
      </c>
      <c r="BM27">
        <v>-5.0141684836135597E-2</v>
      </c>
      <c r="BN27">
        <v>-0.39607729847589901</v>
      </c>
      <c r="BO27">
        <v>-0.232354922744852</v>
      </c>
      <c r="BP27">
        <v>1.216260449911E-2</v>
      </c>
      <c r="BQ27">
        <v>-0.244188488394708</v>
      </c>
      <c r="BR27">
        <v>-0.25687151258053298</v>
      </c>
      <c r="BS27">
        <v>-8.3726019732392895E-2</v>
      </c>
      <c r="BT27">
        <v>-0.300108408083339</v>
      </c>
      <c r="BU27">
        <v>-0.18702485451498299</v>
      </c>
      <c r="BV27">
        <v>-0.10160307148305001</v>
      </c>
      <c r="BW27">
        <v>-0.333696501928613</v>
      </c>
      <c r="BX27">
        <v>-0.15802048916954201</v>
      </c>
      <c r="BY27">
        <v>-8.5802747889643802E-2</v>
      </c>
      <c r="BZ27">
        <v>-0.18997550201184599</v>
      </c>
      <c r="CA27">
        <v>-9.64565412643449E-2</v>
      </c>
      <c r="CB27">
        <v>-0.203448747193122</v>
      </c>
      <c r="CC27">
        <v>-6.9377636195306194E-2</v>
      </c>
      <c r="CD27">
        <v>-0.30645663934511602</v>
      </c>
      <c r="CE27">
        <v>-3.31381550414842E-3</v>
      </c>
      <c r="CF27">
        <v>0.23766159427226799</v>
      </c>
      <c r="CG27">
        <v>-0.123950375473853</v>
      </c>
      <c r="CH27">
        <v>-0.45737150611872501</v>
      </c>
      <c r="CI27">
        <v>-0.45090101467934801</v>
      </c>
      <c r="CJ27">
        <v>-6.2367569765082398E-2</v>
      </c>
      <c r="CK27">
        <v>-7.0530900001817595E-2</v>
      </c>
      <c r="CL27">
        <v>2.1803040833710201E-2</v>
      </c>
      <c r="CM27">
        <v>0.48019407558032301</v>
      </c>
      <c r="CN27">
        <v>-0.400559142096095</v>
      </c>
      <c r="CO27">
        <v>0.16542703849111301</v>
      </c>
      <c r="CR27">
        <v>-0.42836786096212798</v>
      </c>
      <c r="CS27">
        <v>-0.118723463529328</v>
      </c>
      <c r="CT27">
        <v>-0.37621242268953903</v>
      </c>
      <c r="CU27">
        <v>-0.22413170958572401</v>
      </c>
      <c r="CV27">
        <v>-0.53893778452156005</v>
      </c>
      <c r="CW27">
        <v>-0.122292113830877</v>
      </c>
      <c r="CX27">
        <v>-4.9802099458036903E-2</v>
      </c>
      <c r="CY27">
        <v>-0.31264842529625098</v>
      </c>
      <c r="CZ27">
        <v>-0.167278681882396</v>
      </c>
      <c r="DA27">
        <v>-0.10596549412535999</v>
      </c>
      <c r="DB27">
        <v>-0.24658815683705801</v>
      </c>
      <c r="DC27">
        <v>-0.35251898879680599</v>
      </c>
      <c r="DD27">
        <v>-9.6852403682372204E-2</v>
      </c>
      <c r="DE27">
        <v>-0.127258361610709</v>
      </c>
      <c r="DF27">
        <v>-0.24614044688815601</v>
      </c>
      <c r="DG27">
        <v>-1.33203848845429</v>
      </c>
      <c r="DH27">
        <v>-7.0187966828163806E-2</v>
      </c>
      <c r="DI27">
        <v>-0.17489590996584201</v>
      </c>
      <c r="DJ27">
        <v>-3.6873539019375297E-2</v>
      </c>
      <c r="DK27">
        <v>-0.51933693324653096</v>
      </c>
      <c r="DL27">
        <v>-0.30199595742998397</v>
      </c>
      <c r="DM27">
        <v>-0.385030050128715</v>
      </c>
      <c r="DN27">
        <v>-0.175502831972495</v>
      </c>
      <c r="DO27">
        <v>-0.195016911507537</v>
      </c>
      <c r="DP27">
        <v>-0.257031946231011</v>
      </c>
      <c r="DQ27">
        <v>-0.77233793141492502</v>
      </c>
      <c r="DR27">
        <v>-0.22131156650731901</v>
      </c>
      <c r="DS27">
        <v>-0.38151880293566398</v>
      </c>
      <c r="DT27">
        <v>-5.2082814075763102E-2</v>
      </c>
      <c r="DU27">
        <v>-0.47254159129747397</v>
      </c>
      <c r="DV27">
        <v>2.99636315871568E-2</v>
      </c>
      <c r="DW27">
        <v>-4.1933341934143498E-2</v>
      </c>
      <c r="DX27">
        <v>-0.288016488879279</v>
      </c>
      <c r="DY27">
        <v>-0.24624881999118201</v>
      </c>
      <c r="DZ27">
        <v>0.21815378464996901</v>
      </c>
      <c r="EA27">
        <v>-0.133584838550621</v>
      </c>
      <c r="EB27">
        <v>-0.148789325723753</v>
      </c>
      <c r="EC27">
        <v>-0.40638752776278098</v>
      </c>
      <c r="ED27">
        <v>-0.385777159908961</v>
      </c>
      <c r="EE27">
        <v>-0.20548357056519101</v>
      </c>
      <c r="EF27">
        <v>-7.4287511882723298E-2</v>
      </c>
      <c r="EG27">
        <v>-0.26314504132565503</v>
      </c>
      <c r="EH27">
        <v>-0.34391332867834201</v>
      </c>
      <c r="EI27">
        <v>-0.34798577218199001</v>
      </c>
      <c r="EJ27">
        <v>-0.140937051219229</v>
      </c>
      <c r="EK27">
        <v>-1.8096312757281699E-2</v>
      </c>
      <c r="EL27">
        <v>-0.231789742159526</v>
      </c>
      <c r="EM27">
        <v>-1.5327621315848E-2</v>
      </c>
      <c r="EN27">
        <v>-0.1600847221417</v>
      </c>
      <c r="EO27">
        <v>-0.39772874445445799</v>
      </c>
      <c r="EP27">
        <v>-0.17076725475809801</v>
      </c>
      <c r="EQ27">
        <v>0.12523537499427001</v>
      </c>
      <c r="ER27">
        <v>-0.202585848789652</v>
      </c>
      <c r="ES27">
        <v>-3.6999350962905499E-2</v>
      </c>
      <c r="ET27">
        <v>-0.22762331505457001</v>
      </c>
      <c r="EU27">
        <v>-0.139773685913514</v>
      </c>
      <c r="EV27">
        <v>-0.1766993162013</v>
      </c>
      <c r="EW27">
        <v>-0.102596802358668</v>
      </c>
      <c r="EX27">
        <v>0.167507091752337</v>
      </c>
      <c r="EY27">
        <v>-0.107379679521066</v>
      </c>
      <c r="EZ27">
        <v>-5.0141684836135597E-2</v>
      </c>
      <c r="FA27">
        <v>-0.39607729847589901</v>
      </c>
      <c r="FB27">
        <v>-0.232354922744852</v>
      </c>
      <c r="FC27">
        <v>1.216260449911E-2</v>
      </c>
      <c r="FD27">
        <v>-0.244188488394708</v>
      </c>
      <c r="FE27">
        <v>-0.25687151258053298</v>
      </c>
      <c r="FF27">
        <v>-8.3726019732392895E-2</v>
      </c>
      <c r="FG27">
        <v>-0.300108408083339</v>
      </c>
      <c r="FH27">
        <v>-0.18702485451498299</v>
      </c>
      <c r="FI27">
        <v>-0.10160307148305001</v>
      </c>
      <c r="FJ27">
        <v>-0.333696501928613</v>
      </c>
      <c r="FK27">
        <v>-0.15802048916954201</v>
      </c>
      <c r="FL27">
        <v>-8.5802747889643802E-2</v>
      </c>
      <c r="FM27">
        <v>-0.18997550201184599</v>
      </c>
      <c r="FN27">
        <v>-9.64565412643449E-2</v>
      </c>
      <c r="FO27">
        <v>-0.203448747193122</v>
      </c>
      <c r="FP27">
        <v>-6.9377636195306194E-2</v>
      </c>
      <c r="FQ27">
        <v>-0.30645663934511602</v>
      </c>
      <c r="FR27">
        <v>-3.31381550414842E-3</v>
      </c>
      <c r="FS27">
        <v>0.23766159427226799</v>
      </c>
      <c r="FT27">
        <v>-0.123950375473853</v>
      </c>
      <c r="FU27">
        <v>-0.45737150611872501</v>
      </c>
      <c r="FV27">
        <v>-0.45090101467934801</v>
      </c>
      <c r="FW27">
        <v>-6.2367569765082398E-2</v>
      </c>
      <c r="FX27">
        <v>-7.0530900001817595E-2</v>
      </c>
      <c r="FY27">
        <v>2.1803040833710201E-2</v>
      </c>
      <c r="FZ27">
        <v>0.48019407558032301</v>
      </c>
      <c r="GA27">
        <v>-0.400559142096095</v>
      </c>
      <c r="GB27">
        <v>0.16542703849111301</v>
      </c>
    </row>
    <row r="28" spans="1:184" x14ac:dyDescent="0.25">
      <c r="A28">
        <v>2012</v>
      </c>
      <c r="B28">
        <v>60.778405106120928</v>
      </c>
      <c r="D28">
        <f t="shared" si="0"/>
        <v>11.19895291777471</v>
      </c>
      <c r="E28">
        <v>-2.8406199765912798E-2</v>
      </c>
      <c r="F28">
        <v>0.191445527831828</v>
      </c>
      <c r="G28">
        <v>0.240957412001257</v>
      </c>
      <c r="H28">
        <v>-8.02104741390815E-2</v>
      </c>
      <c r="I28">
        <v>-0.21270159209878101</v>
      </c>
      <c r="J28">
        <v>0.30743984890742498</v>
      </c>
      <c r="K28">
        <v>8.6986054042397204E-2</v>
      </c>
      <c r="L28">
        <v>-2.42095150813104E-2</v>
      </c>
      <c r="M28">
        <v>9.0310304715632297E-2</v>
      </c>
      <c r="N28">
        <v>7.7152409556466697E-2</v>
      </c>
      <c r="O28">
        <v>0.136078776337269</v>
      </c>
      <c r="P28">
        <v>2.6777918672662101E-2</v>
      </c>
      <c r="Q28">
        <v>0.26275394959683201</v>
      </c>
      <c r="R28">
        <v>0.22543080803826901</v>
      </c>
      <c r="S28">
        <v>9.5868664755440897E-3</v>
      </c>
      <c r="T28">
        <v>-0.93355608876026996</v>
      </c>
      <c r="U28">
        <v>-8.9521160946864395E-2</v>
      </c>
      <c r="V28">
        <v>0.27387343704362599</v>
      </c>
      <c r="W28">
        <v>-6.0298623894552199E-2</v>
      </c>
      <c r="X28">
        <v>0.31284771363726199</v>
      </c>
      <c r="Y28">
        <v>0.33658593769815698</v>
      </c>
      <c r="Z28">
        <v>9.2924765614336699E-2</v>
      </c>
      <c r="AA28">
        <v>0.200252297168489</v>
      </c>
      <c r="AB28">
        <v>0.26799079777239199</v>
      </c>
      <c r="AC28">
        <v>6.6227972307605201E-2</v>
      </c>
      <c r="AD28">
        <v>0.30131016703323799</v>
      </c>
      <c r="AE28">
        <v>0.184854429016897</v>
      </c>
      <c r="AF28">
        <v>0.16965629156029999</v>
      </c>
      <c r="AG28">
        <v>0.10714744228487801</v>
      </c>
      <c r="AH28">
        <v>0.13690479938203201</v>
      </c>
      <c r="AI28">
        <v>7.8734175069875206E-2</v>
      </c>
      <c r="AJ28">
        <v>0.240142053941996</v>
      </c>
      <c r="AK28">
        <v>8.2102356671186497E-2</v>
      </c>
      <c r="AL28">
        <v>0.145303531064191</v>
      </c>
      <c r="AM28">
        <v>-0.181350198891715</v>
      </c>
      <c r="AN28">
        <v>7.0865392180562703E-2</v>
      </c>
      <c r="AO28">
        <v>-4.4413766960283403E-3</v>
      </c>
      <c r="AP28">
        <v>-0.17585652907119401</v>
      </c>
      <c r="AQ28">
        <v>0.24079546941822599</v>
      </c>
      <c r="AR28">
        <v>-1.1667984046398801E-2</v>
      </c>
      <c r="AS28">
        <v>8.1253520817019198E-2</v>
      </c>
      <c r="AT28">
        <v>-1.82117828054097E-2</v>
      </c>
      <c r="AU28">
        <v>0.18552218947136101</v>
      </c>
      <c r="AV28">
        <v>1.9548704907933899E-3</v>
      </c>
      <c r="AW28">
        <v>-0.14160136087080599</v>
      </c>
      <c r="AX28">
        <v>0.14209358385861101</v>
      </c>
      <c r="AY28">
        <v>4.1684780647159698E-2</v>
      </c>
      <c r="AZ28">
        <v>-8.1601851283465393E-2</v>
      </c>
      <c r="BA28">
        <v>0.25172804937998799</v>
      </c>
      <c r="BB28">
        <v>5.8273375870943202E-2</v>
      </c>
      <c r="BC28">
        <v>-0.15646321814817801</v>
      </c>
      <c r="BD28">
        <v>0.24272973596471401</v>
      </c>
      <c r="BE28">
        <v>0.17577839566620701</v>
      </c>
      <c r="BF28">
        <v>0.23000419508022099</v>
      </c>
      <c r="BG28">
        <v>0.386945010627749</v>
      </c>
      <c r="BH28">
        <v>0.12702040613940899</v>
      </c>
      <c r="BI28">
        <v>9.8379536150789097E-3</v>
      </c>
      <c r="BJ28">
        <v>0.30361245569053502</v>
      </c>
      <c r="BK28">
        <v>0.122543933359805</v>
      </c>
      <c r="BL28">
        <v>0.118361136511486</v>
      </c>
      <c r="BM28">
        <v>0.32547133372515102</v>
      </c>
      <c r="BN28">
        <v>0.34128834847983802</v>
      </c>
      <c r="BO28">
        <v>8.0267595189283003E-2</v>
      </c>
      <c r="BP28">
        <v>-1.7525461513208399E-2</v>
      </c>
      <c r="BQ28">
        <v>0.15115914261843899</v>
      </c>
      <c r="BR28">
        <v>-2.06997242944899E-2</v>
      </c>
      <c r="BS28">
        <v>0.13807859020043101</v>
      </c>
      <c r="BT28">
        <v>1.0776442133254901E-2</v>
      </c>
      <c r="BU28">
        <v>0.29848827838383302</v>
      </c>
      <c r="BV28">
        <v>-0.101253456647221</v>
      </c>
      <c r="BW28">
        <v>5.5138773001087799E-2</v>
      </c>
      <c r="BX28">
        <v>0.18002478730288701</v>
      </c>
      <c r="BY28">
        <v>9.1720788377734994E-2</v>
      </c>
      <c r="BZ28">
        <v>-2.62900488612372E-2</v>
      </c>
      <c r="CA28">
        <v>-0.14772430678147</v>
      </c>
      <c r="CB28">
        <v>0.16971166610225499</v>
      </c>
      <c r="CC28">
        <v>0.183758340485286</v>
      </c>
      <c r="CD28">
        <v>9.5237783332071793E-2</v>
      </c>
      <c r="CE28">
        <v>0.346812462217444</v>
      </c>
      <c r="CF28">
        <v>0.13766251318074199</v>
      </c>
      <c r="CG28">
        <v>-6.8015270344346804E-2</v>
      </c>
      <c r="CH28">
        <v>0.47890857777979801</v>
      </c>
      <c r="CI28">
        <v>-4.1481106897711902E-2</v>
      </c>
      <c r="CJ28">
        <v>0.21389145149559199</v>
      </c>
      <c r="CK28">
        <v>0.16618488200869799</v>
      </c>
      <c r="CL28">
        <v>0.104150687381977</v>
      </c>
      <c r="CM28">
        <v>1.5223544844991099</v>
      </c>
      <c r="CN28">
        <v>0.138409809153865</v>
      </c>
      <c r="CO28">
        <v>-8.2123806621547099E-2</v>
      </c>
      <c r="CR28">
        <v>-2.8406199765912798E-2</v>
      </c>
      <c r="CS28">
        <v>0.191445527831828</v>
      </c>
      <c r="CT28">
        <v>0.240957412001257</v>
      </c>
      <c r="CU28">
        <v>-8.02104741390815E-2</v>
      </c>
      <c r="CV28">
        <v>-0.21270159209878101</v>
      </c>
      <c r="CW28">
        <v>0.30743984890742498</v>
      </c>
      <c r="CX28">
        <v>8.6986054042397204E-2</v>
      </c>
      <c r="CY28">
        <v>-2.42095150813104E-2</v>
      </c>
      <c r="CZ28">
        <v>9.0310304715632297E-2</v>
      </c>
      <c r="DA28">
        <v>7.7152409556466697E-2</v>
      </c>
      <c r="DB28">
        <v>0.136078776337269</v>
      </c>
      <c r="DC28">
        <v>2.6777918672662101E-2</v>
      </c>
      <c r="DD28">
        <v>0.26275394959683201</v>
      </c>
      <c r="DE28">
        <v>0.22543080803826901</v>
      </c>
      <c r="DF28">
        <v>9.5868664755440897E-3</v>
      </c>
      <c r="DG28">
        <v>-0.93355608876026996</v>
      </c>
      <c r="DH28">
        <v>-8.9521160946864395E-2</v>
      </c>
      <c r="DI28">
        <v>0.27387343704362599</v>
      </c>
      <c r="DJ28">
        <v>-6.0298623894552199E-2</v>
      </c>
      <c r="DK28">
        <v>0.31284771363726199</v>
      </c>
      <c r="DL28">
        <v>0.33658593769815698</v>
      </c>
      <c r="DM28">
        <v>9.2924765614336699E-2</v>
      </c>
      <c r="DN28">
        <v>0.200252297168489</v>
      </c>
      <c r="DO28">
        <v>0.26799079777239199</v>
      </c>
      <c r="DP28">
        <v>6.6227972307605201E-2</v>
      </c>
      <c r="DQ28">
        <v>0.30131016703323799</v>
      </c>
      <c r="DR28">
        <v>0.184854429016897</v>
      </c>
      <c r="DS28">
        <v>0.16965629156029999</v>
      </c>
      <c r="DT28">
        <v>0.10714744228487801</v>
      </c>
      <c r="DU28">
        <v>0.13690479938203201</v>
      </c>
      <c r="DV28">
        <v>7.8734175069875206E-2</v>
      </c>
      <c r="DW28">
        <v>0.240142053941996</v>
      </c>
      <c r="DX28">
        <v>8.2102356671186497E-2</v>
      </c>
      <c r="DY28">
        <v>0.145303531064191</v>
      </c>
      <c r="DZ28">
        <v>-0.181350198891715</v>
      </c>
      <c r="EA28">
        <v>7.0865392180562703E-2</v>
      </c>
      <c r="EB28">
        <v>-4.4413766960283403E-3</v>
      </c>
      <c r="EC28">
        <v>-0.17585652907119401</v>
      </c>
      <c r="ED28">
        <v>0.24079546941822599</v>
      </c>
      <c r="EE28">
        <v>-1.1667984046398801E-2</v>
      </c>
      <c r="EF28">
        <v>8.1253520817019198E-2</v>
      </c>
      <c r="EG28">
        <v>-1.82117828054097E-2</v>
      </c>
      <c r="EH28">
        <v>0.18552218947136101</v>
      </c>
      <c r="EI28">
        <v>1.9548704907933899E-3</v>
      </c>
      <c r="EJ28">
        <v>-0.14160136087080599</v>
      </c>
      <c r="EK28">
        <v>0.14209358385861101</v>
      </c>
      <c r="EL28">
        <v>4.1684780647159698E-2</v>
      </c>
      <c r="EM28">
        <v>-8.1601851283465393E-2</v>
      </c>
      <c r="EN28">
        <v>0.25172804937998799</v>
      </c>
      <c r="EO28">
        <v>5.8273375870943202E-2</v>
      </c>
      <c r="EP28">
        <v>-0.15646321814817801</v>
      </c>
      <c r="EQ28">
        <v>0.24272973596471401</v>
      </c>
      <c r="ER28">
        <v>0.17577839566620701</v>
      </c>
      <c r="ES28">
        <v>0.23000419508022099</v>
      </c>
      <c r="ET28">
        <v>0.386945010627749</v>
      </c>
      <c r="EU28">
        <v>0.12702040613940899</v>
      </c>
      <c r="EV28">
        <v>9.8379536150789097E-3</v>
      </c>
      <c r="EW28">
        <v>0.30361245569053502</v>
      </c>
      <c r="EX28">
        <v>0.122543933359805</v>
      </c>
      <c r="EY28">
        <v>0.118361136511486</v>
      </c>
      <c r="EZ28">
        <v>0.32547133372515102</v>
      </c>
      <c r="FA28">
        <v>0.34128834847983802</v>
      </c>
      <c r="FB28">
        <v>8.0267595189283003E-2</v>
      </c>
      <c r="FC28">
        <v>-1.7525461513208399E-2</v>
      </c>
      <c r="FD28">
        <v>0.15115914261843899</v>
      </c>
      <c r="FE28">
        <v>-2.06997242944899E-2</v>
      </c>
      <c r="FF28">
        <v>0.13807859020043101</v>
      </c>
      <c r="FG28">
        <v>1.0776442133254901E-2</v>
      </c>
      <c r="FH28">
        <v>0.29848827838383302</v>
      </c>
      <c r="FI28">
        <v>-0.101253456647221</v>
      </c>
      <c r="FJ28">
        <v>5.5138773001087799E-2</v>
      </c>
      <c r="FK28">
        <v>0.18002478730288701</v>
      </c>
      <c r="FL28">
        <v>9.1720788377734994E-2</v>
      </c>
      <c r="FM28">
        <v>-2.62900488612372E-2</v>
      </c>
      <c r="FN28">
        <v>-0.14772430678147</v>
      </c>
      <c r="FO28">
        <v>0.16971166610225499</v>
      </c>
      <c r="FP28">
        <v>0.183758340485286</v>
      </c>
      <c r="FQ28">
        <v>9.5237783332071793E-2</v>
      </c>
      <c r="FR28">
        <v>0.346812462217444</v>
      </c>
      <c r="FS28">
        <v>0.13766251318074199</v>
      </c>
      <c r="FT28">
        <v>-6.8015270344346804E-2</v>
      </c>
      <c r="FU28">
        <v>0.47890857777979801</v>
      </c>
      <c r="FV28">
        <v>-4.1481106897711902E-2</v>
      </c>
      <c r="FW28">
        <v>0.21389145149559199</v>
      </c>
      <c r="FX28">
        <v>0.16618488200869799</v>
      </c>
      <c r="FY28">
        <v>0.104150687381977</v>
      </c>
      <c r="FZ28">
        <v>1.5223544844991099</v>
      </c>
      <c r="GA28">
        <v>0.138409809153865</v>
      </c>
      <c r="GB28">
        <v>-8.2123806621547099E-2</v>
      </c>
    </row>
    <row r="29" spans="1:184" x14ac:dyDescent="0.25">
      <c r="A29" t="s">
        <v>101</v>
      </c>
      <c r="B29">
        <f>CORREL(B2:B28, D2:D28)</f>
        <v>0.14464085914653357</v>
      </c>
    </row>
    <row r="30" spans="1:184" x14ac:dyDescent="0.25">
      <c r="A30" t="s">
        <v>102</v>
      </c>
      <c r="B30">
        <f>CORREL(B2:B16,D2:D16)</f>
        <v>0.38887973579771878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B29"/>
  <sheetViews>
    <sheetView workbookViewId="0">
      <selection activeCell="C2" sqref="C2"/>
    </sheetView>
  </sheetViews>
  <sheetFormatPr defaultColWidth="8.85546875" defaultRowHeight="15" x14ac:dyDescent="0.25"/>
  <sheetData>
    <row r="1" spans="1:54" x14ac:dyDescent="0.25">
      <c r="A1" t="s">
        <v>1</v>
      </c>
      <c r="B1" t="s">
        <v>103</v>
      </c>
      <c r="C1" t="s">
        <v>107</v>
      </c>
      <c r="D1" t="s">
        <v>3</v>
      </c>
      <c r="E1" t="s">
        <v>4</v>
      </c>
      <c r="F1" t="s">
        <v>6</v>
      </c>
      <c r="G1" t="s">
        <v>10</v>
      </c>
      <c r="H1" t="s">
        <v>12</v>
      </c>
      <c r="I1" t="s">
        <v>17</v>
      </c>
      <c r="J1" t="s">
        <v>18</v>
      </c>
      <c r="K1" t="s">
        <v>22</v>
      </c>
      <c r="L1" t="s">
        <v>23</v>
      </c>
      <c r="M1" t="s">
        <v>24</v>
      </c>
      <c r="N1" t="s">
        <v>32</v>
      </c>
      <c r="O1" t="s">
        <v>34</v>
      </c>
      <c r="P1" t="s">
        <v>36</v>
      </c>
      <c r="Q1" t="s">
        <v>49</v>
      </c>
      <c r="R1" t="s">
        <v>53</v>
      </c>
      <c r="S1" t="s">
        <v>54</v>
      </c>
      <c r="T1" t="s">
        <v>56</v>
      </c>
      <c r="U1" t="s">
        <v>62</v>
      </c>
      <c r="V1" t="s">
        <v>63</v>
      </c>
      <c r="W1" t="s">
        <v>70</v>
      </c>
      <c r="X1" t="s">
        <v>72</v>
      </c>
      <c r="Y1" t="s">
        <v>74</v>
      </c>
      <c r="Z1" t="s">
        <v>75</v>
      </c>
      <c r="AA1" t="s">
        <v>83</v>
      </c>
      <c r="AB1" t="s">
        <v>84</v>
      </c>
    </row>
    <row r="2" spans="1:54" x14ac:dyDescent="0.25">
      <c r="A2">
        <v>1986</v>
      </c>
      <c r="B2">
        <v>55.871206542264275</v>
      </c>
      <c r="C2">
        <f>100*AVERAGE(D2:AB2)</f>
        <v>7.9634632688084652</v>
      </c>
      <c r="D2">
        <v>0</v>
      </c>
      <c r="E2">
        <v>0.241283979257293</v>
      </c>
      <c r="F2">
        <v>0.26693828242590301</v>
      </c>
      <c r="G2">
        <v>2.3660336912627901E-2</v>
      </c>
      <c r="H2">
        <v>0</v>
      </c>
      <c r="I2">
        <v>0</v>
      </c>
      <c r="J2">
        <v>9.9202638879202998E-2</v>
      </c>
      <c r="K2">
        <v>0</v>
      </c>
      <c r="L2">
        <v>0.18057066585130599</v>
      </c>
      <c r="M2">
        <v>0.22390119526072999</v>
      </c>
      <c r="N2">
        <v>7.8947375935747605E-2</v>
      </c>
      <c r="O2">
        <v>0</v>
      </c>
      <c r="P2">
        <v>0.215886430446452</v>
      </c>
      <c r="Q2">
        <v>0</v>
      </c>
      <c r="R2">
        <v>0.21031094151563301</v>
      </c>
      <c r="S2">
        <v>0</v>
      </c>
      <c r="T2">
        <v>0</v>
      </c>
      <c r="U2">
        <v>0</v>
      </c>
      <c r="V2">
        <v>0</v>
      </c>
      <c r="W2">
        <v>0</v>
      </c>
      <c r="X2">
        <v>0</v>
      </c>
      <c r="Y2">
        <v>0.16360435659716499</v>
      </c>
      <c r="Z2">
        <v>0.226233505249125</v>
      </c>
      <c r="AA2">
        <v>1.4919512149847399E-3</v>
      </c>
      <c r="AB2">
        <v>5.8834157655946601E-2</v>
      </c>
      <c r="AD2">
        <v>0</v>
      </c>
      <c r="AE2">
        <v>0.241283979257293</v>
      </c>
      <c r="AF2">
        <v>0.26693828242590301</v>
      </c>
      <c r="AG2">
        <v>2.3660336912627901E-2</v>
      </c>
      <c r="AH2">
        <v>0</v>
      </c>
      <c r="AI2">
        <v>0</v>
      </c>
      <c r="AJ2">
        <v>9.9202638879202998E-2</v>
      </c>
      <c r="AK2">
        <v>0</v>
      </c>
      <c r="AL2">
        <v>0.18057066585130599</v>
      </c>
      <c r="AM2">
        <v>0.22390119526072999</v>
      </c>
      <c r="AN2">
        <v>7.8947375935747605E-2</v>
      </c>
      <c r="AO2">
        <v>0</v>
      </c>
      <c r="AP2">
        <v>0.215886430446452</v>
      </c>
      <c r="AQ2">
        <v>0</v>
      </c>
      <c r="AR2">
        <v>0.21031094151563301</v>
      </c>
      <c r="AS2">
        <v>0</v>
      </c>
      <c r="AT2">
        <v>0</v>
      </c>
      <c r="AU2">
        <v>0</v>
      </c>
      <c r="AV2">
        <v>0</v>
      </c>
      <c r="AW2">
        <v>0</v>
      </c>
      <c r="AX2">
        <v>0</v>
      </c>
      <c r="AY2">
        <v>0.16360435659716499</v>
      </c>
      <c r="AZ2">
        <v>0.226233505249125</v>
      </c>
      <c r="BA2">
        <v>1.4919512149847399E-3</v>
      </c>
      <c r="BB2">
        <v>5.8834157655946601E-2</v>
      </c>
    </row>
    <row r="3" spans="1:54" x14ac:dyDescent="0.25">
      <c r="A3">
        <v>1987</v>
      </c>
      <c r="B3">
        <v>93.46268871345147</v>
      </c>
      <c r="C3">
        <f t="shared" ref="C3:C28" si="0">100*AVERAGE(D3:AB3)</f>
        <v>10.009178848320831</v>
      </c>
      <c r="D3">
        <v>0.14505009317753401</v>
      </c>
      <c r="E3">
        <v>0.21242705218801</v>
      </c>
      <c r="F3">
        <v>0.16124727420843701</v>
      </c>
      <c r="G3">
        <v>7.1239171988325897E-3</v>
      </c>
      <c r="H3">
        <v>0</v>
      </c>
      <c r="I3">
        <v>0</v>
      </c>
      <c r="J3">
        <v>0.23785815228721599</v>
      </c>
      <c r="K3">
        <v>0</v>
      </c>
      <c r="L3">
        <v>0.14234568075201601</v>
      </c>
      <c r="M3">
        <v>0.22131695935554599</v>
      </c>
      <c r="N3">
        <v>0.31392944566606201</v>
      </c>
      <c r="O3">
        <v>0</v>
      </c>
      <c r="P3">
        <v>0.25803458365673998</v>
      </c>
      <c r="Q3">
        <v>0</v>
      </c>
      <c r="R3">
        <v>0.22195551999610999</v>
      </c>
      <c r="S3">
        <v>0</v>
      </c>
      <c r="T3">
        <v>0</v>
      </c>
      <c r="U3">
        <v>0</v>
      </c>
      <c r="V3">
        <v>0</v>
      </c>
      <c r="W3">
        <v>0</v>
      </c>
      <c r="X3">
        <v>0</v>
      </c>
      <c r="Y3">
        <v>0.10621228221067799</v>
      </c>
      <c r="Z3">
        <v>0.25183249956855902</v>
      </c>
      <c r="AA3">
        <v>0.254300593621405</v>
      </c>
      <c r="AB3">
        <v>-3.1339341806938002E-2</v>
      </c>
      <c r="AD3">
        <v>0.14505009317753401</v>
      </c>
      <c r="AE3">
        <v>0.21242705218801</v>
      </c>
      <c r="AF3">
        <v>0.16124727420843701</v>
      </c>
      <c r="AG3">
        <v>7.1239171988325897E-3</v>
      </c>
      <c r="AH3">
        <v>0</v>
      </c>
      <c r="AI3">
        <v>0</v>
      </c>
      <c r="AJ3">
        <v>0.23785815228721599</v>
      </c>
      <c r="AK3">
        <v>0</v>
      </c>
      <c r="AL3">
        <v>0.14234568075201601</v>
      </c>
      <c r="AM3">
        <v>0.22131695935554599</v>
      </c>
      <c r="AN3">
        <v>0.31392944566606201</v>
      </c>
      <c r="AO3">
        <v>0</v>
      </c>
      <c r="AP3">
        <v>0.25803458365673998</v>
      </c>
      <c r="AQ3">
        <v>0</v>
      </c>
      <c r="AR3">
        <v>0.22195551999610999</v>
      </c>
      <c r="AS3">
        <v>0</v>
      </c>
      <c r="AT3">
        <v>0</v>
      </c>
      <c r="AU3">
        <v>0</v>
      </c>
      <c r="AV3">
        <v>0</v>
      </c>
      <c r="AW3">
        <v>0</v>
      </c>
      <c r="AX3">
        <v>0</v>
      </c>
      <c r="AY3">
        <v>0.10621228221067799</v>
      </c>
      <c r="AZ3">
        <v>0.25183249956855902</v>
      </c>
      <c r="BA3">
        <v>0.254300593621405</v>
      </c>
      <c r="BB3">
        <v>-3.1339341806938002E-2</v>
      </c>
    </row>
    <row r="4" spans="1:54" x14ac:dyDescent="0.25">
      <c r="A4">
        <v>1988</v>
      </c>
      <c r="B4">
        <v>95.208509458620625</v>
      </c>
      <c r="C4">
        <f t="shared" si="0"/>
        <v>-2.4733118694051859</v>
      </c>
      <c r="D4">
        <v>0.12253050069699099</v>
      </c>
      <c r="E4">
        <v>-8.0143071097227001E-2</v>
      </c>
      <c r="F4">
        <v>-9.6097269760332601E-2</v>
      </c>
      <c r="G4">
        <v>5.8951203471385799E-2</v>
      </c>
      <c r="H4">
        <v>0</v>
      </c>
      <c r="I4">
        <v>0</v>
      </c>
      <c r="J4">
        <v>-3.2613233865267002E-2</v>
      </c>
      <c r="K4">
        <v>0</v>
      </c>
      <c r="L4">
        <v>-7.7926433391422203E-2</v>
      </c>
      <c r="M4">
        <v>-0.12641613077446101</v>
      </c>
      <c r="N4">
        <v>-4.9234253875889301E-3</v>
      </c>
      <c r="O4">
        <v>0</v>
      </c>
      <c r="P4">
        <v>-1.9240478095857098E-2</v>
      </c>
      <c r="Q4">
        <v>0</v>
      </c>
      <c r="R4">
        <v>-0.110607702484602</v>
      </c>
      <c r="S4">
        <v>0</v>
      </c>
      <c r="T4">
        <v>0</v>
      </c>
      <c r="U4">
        <v>0</v>
      </c>
      <c r="V4">
        <v>0</v>
      </c>
      <c r="W4">
        <v>0</v>
      </c>
      <c r="X4">
        <v>0</v>
      </c>
      <c r="Y4">
        <v>-2.2146280185381301E-2</v>
      </c>
      <c r="Z4">
        <v>-0.14925978708530699</v>
      </c>
      <c r="AA4">
        <v>-5.8331510627724202E-2</v>
      </c>
      <c r="AB4">
        <v>-2.2104348764502801E-2</v>
      </c>
      <c r="AD4">
        <v>0.12253050069699099</v>
      </c>
      <c r="AE4">
        <v>-8.0143071097227001E-2</v>
      </c>
      <c r="AF4">
        <v>-9.6097269760332601E-2</v>
      </c>
      <c r="AG4">
        <v>5.8951203471385799E-2</v>
      </c>
      <c r="AH4">
        <v>0</v>
      </c>
      <c r="AI4">
        <v>0</v>
      </c>
      <c r="AJ4">
        <v>-3.2613233865267002E-2</v>
      </c>
      <c r="AK4">
        <v>0</v>
      </c>
      <c r="AL4">
        <v>-7.7926433391422203E-2</v>
      </c>
      <c r="AM4">
        <v>-0.12641613077446101</v>
      </c>
      <c r="AN4">
        <v>-4.9234253875889301E-3</v>
      </c>
      <c r="AO4">
        <v>0</v>
      </c>
      <c r="AP4">
        <v>-1.9240478095857098E-2</v>
      </c>
      <c r="AQ4">
        <v>0</v>
      </c>
      <c r="AR4">
        <v>-0.110607702484602</v>
      </c>
      <c r="AS4">
        <v>0</v>
      </c>
      <c r="AT4">
        <v>0</v>
      </c>
      <c r="AU4">
        <v>0</v>
      </c>
      <c r="AV4">
        <v>0</v>
      </c>
      <c r="AW4">
        <v>0</v>
      </c>
      <c r="AX4">
        <v>0</v>
      </c>
      <c r="AY4">
        <v>-2.2146280185381301E-2</v>
      </c>
      <c r="AZ4">
        <v>-0.14925978708530699</v>
      </c>
      <c r="BA4">
        <v>-5.8331510627724202E-2</v>
      </c>
      <c r="BB4">
        <v>-2.2104348764502801E-2</v>
      </c>
    </row>
    <row r="5" spans="1:54" x14ac:dyDescent="0.25">
      <c r="A5">
        <v>1989</v>
      </c>
      <c r="B5">
        <v>83.535492492588773</v>
      </c>
      <c r="C5">
        <f t="shared" si="0"/>
        <v>-1.5209858994129624</v>
      </c>
      <c r="D5">
        <v>-9.2357066043849897E-2</v>
      </c>
      <c r="E5">
        <v>1.6988314776544999E-2</v>
      </c>
      <c r="F5">
        <v>-2.0413193660526401E-2</v>
      </c>
      <c r="G5">
        <v>4.8228175309653502E-2</v>
      </c>
      <c r="H5">
        <v>0</v>
      </c>
      <c r="I5">
        <v>0</v>
      </c>
      <c r="J5">
        <v>-2.0517768333362099E-3</v>
      </c>
      <c r="K5">
        <v>0</v>
      </c>
      <c r="L5">
        <v>8.6246012590899396E-3</v>
      </c>
      <c r="M5">
        <v>5.3621121987718103E-3</v>
      </c>
      <c r="N5">
        <v>-1.97820323755056E-2</v>
      </c>
      <c r="O5">
        <v>0</v>
      </c>
      <c r="P5">
        <v>-0.21787651993608201</v>
      </c>
      <c r="Q5">
        <v>0</v>
      </c>
      <c r="R5">
        <v>-3.2022059154852497E-2</v>
      </c>
      <c r="S5">
        <v>-5.6654908404327499E-3</v>
      </c>
      <c r="T5">
        <v>1.2073270119943601E-2</v>
      </c>
      <c r="U5">
        <v>0</v>
      </c>
      <c r="V5">
        <v>0</v>
      </c>
      <c r="W5">
        <v>0</v>
      </c>
      <c r="X5">
        <v>9.4876549736120599E-2</v>
      </c>
      <c r="Y5">
        <v>-8.6826966218453594E-2</v>
      </c>
      <c r="Z5">
        <v>-5.1565209391279503E-2</v>
      </c>
      <c r="AA5">
        <v>-9.0605303523976499E-2</v>
      </c>
      <c r="AB5">
        <v>5.2766119724929998E-2</v>
      </c>
      <c r="AD5">
        <v>-9.2357066043849897E-2</v>
      </c>
      <c r="AE5">
        <v>1.6988314776544999E-2</v>
      </c>
      <c r="AF5">
        <v>-2.0413193660526401E-2</v>
      </c>
      <c r="AG5">
        <v>4.8228175309653502E-2</v>
      </c>
      <c r="AH5">
        <v>0</v>
      </c>
      <c r="AI5">
        <v>0</v>
      </c>
      <c r="AJ5">
        <v>-2.0517768333362099E-3</v>
      </c>
      <c r="AK5">
        <v>0</v>
      </c>
      <c r="AL5">
        <v>8.6246012590899396E-3</v>
      </c>
      <c r="AM5">
        <v>5.3621121987718103E-3</v>
      </c>
      <c r="AN5">
        <v>-1.97820323755056E-2</v>
      </c>
      <c r="AO5">
        <v>0</v>
      </c>
      <c r="AP5">
        <v>-0.21787651993608201</v>
      </c>
      <c r="AQ5">
        <v>0</v>
      </c>
      <c r="AR5">
        <v>-3.2022059154852497E-2</v>
      </c>
      <c r="AS5">
        <v>-5.6654908404327499E-3</v>
      </c>
      <c r="AT5">
        <v>1.2073270119943601E-2</v>
      </c>
      <c r="AU5">
        <v>0</v>
      </c>
      <c r="AV5">
        <v>0</v>
      </c>
      <c r="AW5">
        <v>0</v>
      </c>
      <c r="AX5">
        <v>9.4876549736120599E-2</v>
      </c>
      <c r="AY5">
        <v>-8.6826966218453594E-2</v>
      </c>
      <c r="AZ5">
        <v>-5.1565209391279503E-2</v>
      </c>
      <c r="BA5">
        <v>-9.0605303523976499E-2</v>
      </c>
      <c r="BB5">
        <v>5.2766119724929998E-2</v>
      </c>
    </row>
    <row r="6" spans="1:54" x14ac:dyDescent="0.25">
      <c r="A6">
        <v>1990</v>
      </c>
      <c r="B6">
        <v>99.969798076194635</v>
      </c>
      <c r="C6">
        <f t="shared" si="0"/>
        <v>6.711732886897269</v>
      </c>
      <c r="D6">
        <v>4.6282583525269802E-2</v>
      </c>
      <c r="E6">
        <v>9.8244550006149303E-2</v>
      </c>
      <c r="F6">
        <v>0.12984139103103601</v>
      </c>
      <c r="G6">
        <v>-1.8358771363321501E-2</v>
      </c>
      <c r="H6">
        <v>0</v>
      </c>
      <c r="I6">
        <v>0</v>
      </c>
      <c r="J6">
        <v>0.14378113346750901</v>
      </c>
      <c r="K6">
        <v>0</v>
      </c>
      <c r="L6">
        <v>0.129374264259843</v>
      </c>
      <c r="M6">
        <v>8.8220579837725202E-2</v>
      </c>
      <c r="N6">
        <v>0.116834943061343</v>
      </c>
      <c r="O6">
        <v>0</v>
      </c>
      <c r="P6">
        <v>3.7336602404318797E-2</v>
      </c>
      <c r="Q6">
        <v>0</v>
      </c>
      <c r="R6">
        <v>0.104648642450599</v>
      </c>
      <c r="S6">
        <v>1.4802366167314901E-2</v>
      </c>
      <c r="T6">
        <v>0.10162248963437601</v>
      </c>
      <c r="U6">
        <v>0</v>
      </c>
      <c r="V6">
        <v>0</v>
      </c>
      <c r="W6">
        <v>0</v>
      </c>
      <c r="X6">
        <v>0.13137360156015501</v>
      </c>
      <c r="Y6">
        <v>0.13960963033999399</v>
      </c>
      <c r="Z6">
        <v>0.22732238184605</v>
      </c>
      <c r="AA6">
        <v>0.16769101266381101</v>
      </c>
      <c r="AB6">
        <v>1.9305820832144702E-2</v>
      </c>
      <c r="AD6">
        <v>4.6282583525269802E-2</v>
      </c>
      <c r="AE6">
        <v>9.8244550006149303E-2</v>
      </c>
      <c r="AF6">
        <v>0.12984139103103601</v>
      </c>
      <c r="AG6">
        <v>-1.8358771363321501E-2</v>
      </c>
      <c r="AH6">
        <v>0</v>
      </c>
      <c r="AI6">
        <v>0</v>
      </c>
      <c r="AJ6">
        <v>0.14378113346750901</v>
      </c>
      <c r="AK6">
        <v>0</v>
      </c>
      <c r="AL6">
        <v>0.129374264259843</v>
      </c>
      <c r="AM6">
        <v>8.8220579837725202E-2</v>
      </c>
      <c r="AN6">
        <v>0.116834943061343</v>
      </c>
      <c r="AO6">
        <v>0</v>
      </c>
      <c r="AP6">
        <v>3.7336602404318797E-2</v>
      </c>
      <c r="AQ6">
        <v>0</v>
      </c>
      <c r="AR6">
        <v>0.104648642450599</v>
      </c>
      <c r="AS6">
        <v>1.4802366167314901E-2</v>
      </c>
      <c r="AT6">
        <v>0.10162248963437601</v>
      </c>
      <c r="AU6">
        <v>0</v>
      </c>
      <c r="AV6">
        <v>0</v>
      </c>
      <c r="AW6">
        <v>0</v>
      </c>
      <c r="AX6">
        <v>0.13137360156015501</v>
      </c>
      <c r="AY6">
        <v>0.13960963033999399</v>
      </c>
      <c r="AZ6">
        <v>0.22732238184605</v>
      </c>
      <c r="BA6">
        <v>0.16769101266381101</v>
      </c>
      <c r="BB6">
        <v>1.9305820832144702E-2</v>
      </c>
    </row>
    <row r="7" spans="1:54" x14ac:dyDescent="0.25">
      <c r="A7">
        <v>1991</v>
      </c>
      <c r="B7">
        <v>99.414265097441458</v>
      </c>
      <c r="C7">
        <f t="shared" si="0"/>
        <v>1.4142355167824383</v>
      </c>
      <c r="D7">
        <v>0.112305912227868</v>
      </c>
      <c r="E7">
        <v>-3.59775481690634E-2</v>
      </c>
      <c r="F7">
        <v>-3.2886075465481499E-3</v>
      </c>
      <c r="G7">
        <v>8.2656054278918298E-2</v>
      </c>
      <c r="H7">
        <v>0</v>
      </c>
      <c r="I7">
        <v>0</v>
      </c>
      <c r="J7">
        <v>1.06398965892881E-2</v>
      </c>
      <c r="K7">
        <v>-4.52478481040305E-2</v>
      </c>
      <c r="L7">
        <v>5.7055473601946398E-3</v>
      </c>
      <c r="M7">
        <v>-3.0325076007851101E-2</v>
      </c>
      <c r="N7">
        <v>1.9139748134618099E-2</v>
      </c>
      <c r="O7">
        <v>-4.7893046395534201E-3</v>
      </c>
      <c r="P7">
        <v>0.14634039604986901</v>
      </c>
      <c r="Q7">
        <v>0</v>
      </c>
      <c r="R7">
        <v>-2.70524155312017E-3</v>
      </c>
      <c r="S7">
        <v>6.8695050210187694E-2</v>
      </c>
      <c r="T7">
        <v>-1.99600407249708E-2</v>
      </c>
      <c r="U7">
        <v>0</v>
      </c>
      <c r="V7">
        <v>0</v>
      </c>
      <c r="W7">
        <v>0</v>
      </c>
      <c r="X7">
        <v>4.5964400704554903E-2</v>
      </c>
      <c r="Y7">
        <v>8.67471271325716E-2</v>
      </c>
      <c r="Z7">
        <v>-0.11040870615824</v>
      </c>
      <c r="AA7">
        <v>-2.8606353837822701E-2</v>
      </c>
      <c r="AB7">
        <v>5.6673473248739503E-2</v>
      </c>
      <c r="AD7">
        <v>0.112305912227868</v>
      </c>
      <c r="AE7">
        <v>-3.59775481690634E-2</v>
      </c>
      <c r="AF7">
        <v>-3.2886075465481499E-3</v>
      </c>
      <c r="AG7">
        <v>8.2656054278918298E-2</v>
      </c>
      <c r="AH7">
        <v>0</v>
      </c>
      <c r="AI7">
        <v>0</v>
      </c>
      <c r="AJ7">
        <v>1.06398965892881E-2</v>
      </c>
      <c r="AK7">
        <v>-4.52478481040305E-2</v>
      </c>
      <c r="AL7">
        <v>5.7055473601946398E-3</v>
      </c>
      <c r="AM7">
        <v>-3.0325076007851101E-2</v>
      </c>
      <c r="AN7">
        <v>1.9139748134618099E-2</v>
      </c>
      <c r="AO7">
        <v>-4.7893046395534201E-3</v>
      </c>
      <c r="AP7">
        <v>0.14634039604986901</v>
      </c>
      <c r="AQ7">
        <v>0</v>
      </c>
      <c r="AR7">
        <v>-2.70524155312017E-3</v>
      </c>
      <c r="AS7">
        <v>6.8695050210187694E-2</v>
      </c>
      <c r="AT7">
        <v>-1.99600407249708E-2</v>
      </c>
      <c r="AU7">
        <v>0</v>
      </c>
      <c r="AV7">
        <v>0</v>
      </c>
      <c r="AW7">
        <v>0</v>
      </c>
      <c r="AX7">
        <v>4.5964400704554903E-2</v>
      </c>
      <c r="AY7">
        <v>8.67471271325716E-2</v>
      </c>
      <c r="AZ7">
        <v>-0.11040870615824</v>
      </c>
      <c r="BA7">
        <v>-2.8606353837822701E-2</v>
      </c>
      <c r="BB7">
        <v>5.6673473248739503E-2</v>
      </c>
    </row>
    <row r="8" spans="1:54" x14ac:dyDescent="0.25">
      <c r="A8">
        <v>1992</v>
      </c>
      <c r="B8">
        <v>70.700828611097819</v>
      </c>
      <c r="C8">
        <f t="shared" si="0"/>
        <v>-6.0842694697489224</v>
      </c>
      <c r="D8">
        <v>-0.10861523610856499</v>
      </c>
      <c r="E8">
        <v>-2.6940735805269199E-2</v>
      </c>
      <c r="F8">
        <v>-4.4256474061989499E-3</v>
      </c>
      <c r="G8">
        <v>-8.5272311248410296E-2</v>
      </c>
      <c r="H8">
        <v>0</v>
      </c>
      <c r="I8">
        <v>0</v>
      </c>
      <c r="J8">
        <v>-6.9694814141241304E-2</v>
      </c>
      <c r="K8">
        <v>-0.18923119216857601</v>
      </c>
      <c r="L8">
        <v>-2.2989008294763E-2</v>
      </c>
      <c r="M8">
        <v>-1.6038675778793601E-2</v>
      </c>
      <c r="N8">
        <v>-0.118339505665052</v>
      </c>
      <c r="O8">
        <v>-0.27319033984604801</v>
      </c>
      <c r="P8">
        <v>6.68053902012678E-2</v>
      </c>
      <c r="Q8">
        <v>0</v>
      </c>
      <c r="R8">
        <v>3.2967338353654403E-2</v>
      </c>
      <c r="S8">
        <v>-1.18945001596008E-2</v>
      </c>
      <c r="T8">
        <v>-0.13462001837148199</v>
      </c>
      <c r="U8">
        <v>0</v>
      </c>
      <c r="V8">
        <v>0</v>
      </c>
      <c r="W8">
        <v>0</v>
      </c>
      <c r="X8">
        <v>-0.19675337589598699</v>
      </c>
      <c r="Y8">
        <v>-0.215175649401601</v>
      </c>
      <c r="Z8">
        <v>-3.2810103233456803E-2</v>
      </c>
      <c r="AA8">
        <v>-0.111964316706528</v>
      </c>
      <c r="AB8">
        <v>-2.8846657605796802E-3</v>
      </c>
      <c r="AD8">
        <v>-0.10861523610856499</v>
      </c>
      <c r="AE8">
        <v>-2.6940735805269199E-2</v>
      </c>
      <c r="AF8">
        <v>-4.4256474061989499E-3</v>
      </c>
      <c r="AG8">
        <v>-8.5272311248410296E-2</v>
      </c>
      <c r="AH8">
        <v>0</v>
      </c>
      <c r="AI8">
        <v>0</v>
      </c>
      <c r="AJ8">
        <v>-6.9694814141241304E-2</v>
      </c>
      <c r="AK8">
        <v>-0.18923119216857601</v>
      </c>
      <c r="AL8">
        <v>-2.2989008294763E-2</v>
      </c>
      <c r="AM8">
        <v>-1.6038675778793601E-2</v>
      </c>
      <c r="AN8">
        <v>-0.118339505665052</v>
      </c>
      <c r="AO8">
        <v>-0.27319033984604801</v>
      </c>
      <c r="AP8">
        <v>6.68053902012678E-2</v>
      </c>
      <c r="AQ8">
        <v>0</v>
      </c>
      <c r="AR8">
        <v>3.2967338353654403E-2</v>
      </c>
      <c r="AS8">
        <v>-1.18945001596008E-2</v>
      </c>
      <c r="AT8">
        <v>-0.13462001837148199</v>
      </c>
      <c r="AU8">
        <v>0</v>
      </c>
      <c r="AV8">
        <v>0</v>
      </c>
      <c r="AW8">
        <v>0</v>
      </c>
      <c r="AX8">
        <v>-0.19675337589598699</v>
      </c>
      <c r="AY8">
        <v>-0.215175649401601</v>
      </c>
      <c r="AZ8">
        <v>-3.2810103233456803E-2</v>
      </c>
      <c r="BA8">
        <v>-0.111964316706528</v>
      </c>
      <c r="BB8">
        <v>-2.8846657605796802E-3</v>
      </c>
    </row>
    <row r="9" spans="1:54" x14ac:dyDescent="0.25">
      <c r="A9">
        <v>1993</v>
      </c>
      <c r="B9">
        <v>91.051162727203945</v>
      </c>
      <c r="C9">
        <f t="shared" si="0"/>
        <v>2.6051305440961898</v>
      </c>
      <c r="D9">
        <v>6.4413304472001498E-2</v>
      </c>
      <c r="E9">
        <v>-1.20908639711615E-2</v>
      </c>
      <c r="F9">
        <v>-4.6625837433835998E-2</v>
      </c>
      <c r="G9">
        <v>2.7113742340320199E-2</v>
      </c>
      <c r="H9">
        <v>0</v>
      </c>
      <c r="I9">
        <v>0</v>
      </c>
      <c r="J9">
        <v>5.3471846289215398E-2</v>
      </c>
      <c r="K9">
        <v>7.0673178661815897E-2</v>
      </c>
      <c r="L9">
        <v>2.1493941033155401E-2</v>
      </c>
      <c r="M9">
        <v>3.2433494942030999E-3</v>
      </c>
      <c r="N9">
        <v>5.6141350799402599E-2</v>
      </c>
      <c r="O9">
        <v>1.1023636890244701E-2</v>
      </c>
      <c r="P9">
        <v>0.18234808711505299</v>
      </c>
      <c r="Q9">
        <v>0</v>
      </c>
      <c r="R9">
        <v>1.26131837073981E-2</v>
      </c>
      <c r="S9">
        <v>0.14164440302693801</v>
      </c>
      <c r="T9">
        <v>6.2445079694384703E-2</v>
      </c>
      <c r="U9">
        <v>0</v>
      </c>
      <c r="V9">
        <v>6.7819896123455497E-3</v>
      </c>
      <c r="W9">
        <v>0</v>
      </c>
      <c r="X9">
        <v>-3.6613846796938701E-2</v>
      </c>
      <c r="Y9">
        <v>-4.8581047096167902E-2</v>
      </c>
      <c r="Z9">
        <v>1.5979031676385199E-2</v>
      </c>
      <c r="AA9">
        <v>4.3798624663588803E-2</v>
      </c>
      <c r="AB9">
        <v>2.20094818456994E-2</v>
      </c>
      <c r="AD9">
        <v>6.4413304472001498E-2</v>
      </c>
      <c r="AE9">
        <v>-1.20908639711615E-2</v>
      </c>
      <c r="AF9">
        <v>-4.6625837433835998E-2</v>
      </c>
      <c r="AG9">
        <v>2.7113742340320199E-2</v>
      </c>
      <c r="AH9">
        <v>0</v>
      </c>
      <c r="AI9">
        <v>0</v>
      </c>
      <c r="AJ9">
        <v>5.3471846289215398E-2</v>
      </c>
      <c r="AK9">
        <v>7.0673178661815897E-2</v>
      </c>
      <c r="AL9">
        <v>2.1493941033155401E-2</v>
      </c>
      <c r="AM9">
        <v>3.2433494942030999E-3</v>
      </c>
      <c r="AN9">
        <v>5.6141350799402599E-2</v>
      </c>
      <c r="AO9">
        <v>1.1023636890244701E-2</v>
      </c>
      <c r="AP9">
        <v>0.18234808711505299</v>
      </c>
      <c r="AQ9">
        <v>0</v>
      </c>
      <c r="AR9">
        <v>1.26131837073981E-2</v>
      </c>
      <c r="AS9">
        <v>0.14164440302693801</v>
      </c>
      <c r="AT9">
        <v>6.2445079694384703E-2</v>
      </c>
      <c r="AU9">
        <v>0</v>
      </c>
      <c r="AV9">
        <v>6.7819896123455497E-3</v>
      </c>
      <c r="AW9">
        <v>0</v>
      </c>
      <c r="AX9">
        <v>-3.6613846796938701E-2</v>
      </c>
      <c r="AY9">
        <v>-4.8581047096167902E-2</v>
      </c>
      <c r="AZ9">
        <v>1.5979031676385199E-2</v>
      </c>
      <c r="BA9">
        <v>4.3798624663588803E-2</v>
      </c>
      <c r="BB9">
        <v>2.20094818456994E-2</v>
      </c>
    </row>
    <row r="10" spans="1:54" x14ac:dyDescent="0.25">
      <c r="A10">
        <v>1994</v>
      </c>
      <c r="B10">
        <v>94.818755463362209</v>
      </c>
      <c r="C10">
        <f t="shared" si="0"/>
        <v>-0.91549694770671453</v>
      </c>
      <c r="D10">
        <v>-2.7445678548765302E-2</v>
      </c>
      <c r="E10">
        <v>3.4050571854572297E-2</v>
      </c>
      <c r="F10">
        <v>4.9186461370321503E-2</v>
      </c>
      <c r="G10">
        <v>-0.18557098017593601</v>
      </c>
      <c r="H10">
        <v>0</v>
      </c>
      <c r="I10">
        <v>0</v>
      </c>
      <c r="J10">
        <v>-1.35640058246162E-2</v>
      </c>
      <c r="K10">
        <v>5.1789732164760897E-2</v>
      </c>
      <c r="L10">
        <v>-1.0958627155311399E-2</v>
      </c>
      <c r="M10">
        <v>2.99602075134664E-2</v>
      </c>
      <c r="N10">
        <v>-2.1694090350424501E-2</v>
      </c>
      <c r="O10">
        <v>-9.0271610680272396E-2</v>
      </c>
      <c r="P10">
        <v>4.5824383137646599E-2</v>
      </c>
      <c r="Q10">
        <v>0</v>
      </c>
      <c r="R10">
        <v>1.6763636393794801E-2</v>
      </c>
      <c r="S10">
        <v>6.9408104307721197E-3</v>
      </c>
      <c r="T10">
        <v>-1.39859588208944E-3</v>
      </c>
      <c r="U10">
        <v>0</v>
      </c>
      <c r="V10">
        <v>1.16805115777353E-2</v>
      </c>
      <c r="W10">
        <v>0</v>
      </c>
      <c r="X10">
        <v>-3.2223846418287697E-2</v>
      </c>
      <c r="Y10">
        <v>-4.4618301062697402E-2</v>
      </c>
      <c r="Z10">
        <v>9.3858331099082606E-2</v>
      </c>
      <c r="AA10">
        <v>-6.3790886718412904E-2</v>
      </c>
      <c r="AB10">
        <v>-7.7392259652017903E-2</v>
      </c>
      <c r="AD10">
        <v>-2.7445678548765302E-2</v>
      </c>
      <c r="AE10">
        <v>3.4050571854572297E-2</v>
      </c>
      <c r="AF10">
        <v>4.9186461370321503E-2</v>
      </c>
      <c r="AG10">
        <v>-0.18557098017593601</v>
      </c>
      <c r="AH10">
        <v>0</v>
      </c>
      <c r="AI10">
        <v>0</v>
      </c>
      <c r="AJ10">
        <v>-1.35640058246162E-2</v>
      </c>
      <c r="AK10">
        <v>5.1789732164760897E-2</v>
      </c>
      <c r="AL10">
        <v>-1.0958627155311399E-2</v>
      </c>
      <c r="AM10">
        <v>2.99602075134664E-2</v>
      </c>
      <c r="AN10">
        <v>-2.1694090350424501E-2</v>
      </c>
      <c r="AO10">
        <v>-9.0271610680272396E-2</v>
      </c>
      <c r="AP10">
        <v>4.5824383137646599E-2</v>
      </c>
      <c r="AQ10">
        <v>0</v>
      </c>
      <c r="AR10">
        <v>1.6763636393794801E-2</v>
      </c>
      <c r="AS10">
        <v>6.9408104307721197E-3</v>
      </c>
      <c r="AT10">
        <v>-1.39859588208944E-3</v>
      </c>
      <c r="AU10">
        <v>0</v>
      </c>
      <c r="AV10">
        <v>1.16805115777353E-2</v>
      </c>
      <c r="AW10">
        <v>0</v>
      </c>
      <c r="AX10">
        <v>-3.2223846418287697E-2</v>
      </c>
      <c r="AY10">
        <v>-4.4618301062697402E-2</v>
      </c>
      <c r="AZ10">
        <v>9.3858331099082606E-2</v>
      </c>
      <c r="BA10">
        <v>-6.3790886718412904E-2</v>
      </c>
      <c r="BB10">
        <v>-7.7392259652017903E-2</v>
      </c>
    </row>
    <row r="11" spans="1:54" x14ac:dyDescent="0.25">
      <c r="A11">
        <v>1995</v>
      </c>
      <c r="B11">
        <v>98.579461559337275</v>
      </c>
      <c r="C11">
        <f t="shared" si="0"/>
        <v>11.168461379347866</v>
      </c>
      <c r="D11">
        <v>7.7660387854490406E-2</v>
      </c>
      <c r="E11">
        <v>0.16327633139610101</v>
      </c>
      <c r="F11">
        <v>0.16543607924395301</v>
      </c>
      <c r="G11">
        <v>0.121779972536999</v>
      </c>
      <c r="H11">
        <v>0</v>
      </c>
      <c r="I11">
        <v>0</v>
      </c>
      <c r="J11">
        <v>0.204053356918759</v>
      </c>
      <c r="K11">
        <v>0.19218913092161599</v>
      </c>
      <c r="L11">
        <v>0.16884224809516299</v>
      </c>
      <c r="M11">
        <v>0.166933926691061</v>
      </c>
      <c r="N11">
        <v>0.124220959598719</v>
      </c>
      <c r="O11">
        <v>9.5714144779407498E-2</v>
      </c>
      <c r="P11">
        <v>4.4429770445245702E-2</v>
      </c>
      <c r="Q11">
        <v>0</v>
      </c>
      <c r="R11">
        <v>0.15886732218425101</v>
      </c>
      <c r="S11">
        <v>8.6476017881231701E-2</v>
      </c>
      <c r="T11">
        <v>0.14757722803539</v>
      </c>
      <c r="U11">
        <v>0</v>
      </c>
      <c r="V11">
        <v>0.13727044850690701</v>
      </c>
      <c r="W11">
        <v>0</v>
      </c>
      <c r="X11">
        <v>0.18037516448100799</v>
      </c>
      <c r="Y11">
        <v>0.19540574160122701</v>
      </c>
      <c r="Z11">
        <v>0.20871048582187901</v>
      </c>
      <c r="AA11">
        <v>6.5576799919127099E-2</v>
      </c>
      <c r="AB11">
        <v>8.7319827924431007E-2</v>
      </c>
      <c r="AD11">
        <v>7.7660387854490406E-2</v>
      </c>
      <c r="AE11">
        <v>0.16327633139610101</v>
      </c>
      <c r="AF11">
        <v>0.16543607924395301</v>
      </c>
      <c r="AG11">
        <v>0.121779972536999</v>
      </c>
      <c r="AH11">
        <v>0</v>
      </c>
      <c r="AI11">
        <v>0</v>
      </c>
      <c r="AJ11">
        <v>0.204053356918759</v>
      </c>
      <c r="AK11">
        <v>0.19218913092161599</v>
      </c>
      <c r="AL11">
        <v>0.16884224809516299</v>
      </c>
      <c r="AM11">
        <v>0.166933926691061</v>
      </c>
      <c r="AN11">
        <v>0.124220959598719</v>
      </c>
      <c r="AO11">
        <v>9.5714144779407498E-2</v>
      </c>
      <c r="AP11">
        <v>4.4429770445245702E-2</v>
      </c>
      <c r="AQ11">
        <v>0</v>
      </c>
      <c r="AR11">
        <v>0.15886732218425101</v>
      </c>
      <c r="AS11">
        <v>8.6476017881231701E-2</v>
      </c>
      <c r="AT11">
        <v>0.14757722803539</v>
      </c>
      <c r="AU11">
        <v>0</v>
      </c>
      <c r="AV11">
        <v>0.13727044850690701</v>
      </c>
      <c r="AW11">
        <v>0</v>
      </c>
      <c r="AX11">
        <v>0.18037516448100799</v>
      </c>
      <c r="AY11">
        <v>0.19540574160122701</v>
      </c>
      <c r="AZ11">
        <v>0.20871048582187901</v>
      </c>
      <c r="BA11">
        <v>6.5576799919127099E-2</v>
      </c>
      <c r="BB11">
        <v>8.7319827924431007E-2</v>
      </c>
    </row>
    <row r="12" spans="1:54" x14ac:dyDescent="0.25">
      <c r="A12">
        <v>1996</v>
      </c>
      <c r="B12">
        <v>96.958204669338258</v>
      </c>
      <c r="C12">
        <f t="shared" si="0"/>
        <v>0.64530577025600488</v>
      </c>
      <c r="D12">
        <v>8.9921767206073699E-2</v>
      </c>
      <c r="E12">
        <v>-4.0923428097512503E-2</v>
      </c>
      <c r="F12">
        <v>-3.41283127994087E-2</v>
      </c>
      <c r="G12">
        <v>3.6399400070388999E-2</v>
      </c>
      <c r="H12">
        <v>0</v>
      </c>
      <c r="I12">
        <v>0</v>
      </c>
      <c r="J12">
        <v>-2.55851513357702E-2</v>
      </c>
      <c r="K12">
        <v>-2.4546476349523901E-2</v>
      </c>
      <c r="L12">
        <v>-7.1974130627713399E-3</v>
      </c>
      <c r="M12">
        <v>-6.0684850640323501E-2</v>
      </c>
      <c r="N12">
        <v>8.16189276146259E-2</v>
      </c>
      <c r="O12">
        <v>0.14659413875906699</v>
      </c>
      <c r="P12">
        <v>-0.119041898333468</v>
      </c>
      <c r="Q12">
        <v>0</v>
      </c>
      <c r="R12">
        <v>-7.1186175153691703E-2</v>
      </c>
      <c r="S12">
        <v>8.4445296823917201E-2</v>
      </c>
      <c r="T12">
        <v>8.7690619865846003E-3</v>
      </c>
      <c r="U12">
        <v>0</v>
      </c>
      <c r="V12">
        <v>6.0597063026720598E-2</v>
      </c>
      <c r="W12">
        <v>0</v>
      </c>
      <c r="X12">
        <v>7.6673035488328004E-2</v>
      </c>
      <c r="Y12">
        <v>3.8157384151523303E-2</v>
      </c>
      <c r="Z12">
        <v>-0.133156330386239</v>
      </c>
      <c r="AA12">
        <v>8.6516911341143393E-2</v>
      </c>
      <c r="AB12">
        <v>-3.1916507745662598E-2</v>
      </c>
      <c r="AD12">
        <v>8.9921767206073699E-2</v>
      </c>
      <c r="AE12">
        <v>-4.0923428097512503E-2</v>
      </c>
      <c r="AF12">
        <v>-3.41283127994087E-2</v>
      </c>
      <c r="AG12">
        <v>3.6399400070388999E-2</v>
      </c>
      <c r="AH12">
        <v>0</v>
      </c>
      <c r="AI12">
        <v>0</v>
      </c>
      <c r="AJ12">
        <v>-2.55851513357702E-2</v>
      </c>
      <c r="AK12">
        <v>-2.4546476349523901E-2</v>
      </c>
      <c r="AL12">
        <v>-7.1974130627713399E-3</v>
      </c>
      <c r="AM12">
        <v>-6.0684850640323501E-2</v>
      </c>
      <c r="AN12">
        <v>8.16189276146259E-2</v>
      </c>
      <c r="AO12">
        <v>0.14659413875906699</v>
      </c>
      <c r="AP12">
        <v>-0.119041898333468</v>
      </c>
      <c r="AQ12">
        <v>0</v>
      </c>
      <c r="AR12">
        <v>-7.1186175153691703E-2</v>
      </c>
      <c r="AS12">
        <v>8.4445296823917201E-2</v>
      </c>
      <c r="AT12">
        <v>8.7690619865846003E-3</v>
      </c>
      <c r="AU12">
        <v>0</v>
      </c>
      <c r="AV12">
        <v>6.0597063026720598E-2</v>
      </c>
      <c r="AW12">
        <v>0</v>
      </c>
      <c r="AX12">
        <v>7.6673035488328004E-2</v>
      </c>
      <c r="AY12">
        <v>3.8157384151523303E-2</v>
      </c>
      <c r="AZ12">
        <v>-0.133156330386239</v>
      </c>
      <c r="BA12">
        <v>8.6516911341143393E-2</v>
      </c>
      <c r="BB12">
        <v>-3.1916507745662598E-2</v>
      </c>
    </row>
    <row r="13" spans="1:54" x14ac:dyDescent="0.25">
      <c r="A13">
        <v>1997</v>
      </c>
      <c r="B13">
        <v>95.985681512778584</v>
      </c>
      <c r="C13">
        <f t="shared" si="0"/>
        <v>-9.6757787254914813</v>
      </c>
      <c r="D13">
        <v>-0.166259923926798</v>
      </c>
      <c r="E13">
        <v>-0.14502458701482601</v>
      </c>
      <c r="F13">
        <v>-0.16606770047487099</v>
      </c>
      <c r="G13">
        <v>-2.26201935953315E-2</v>
      </c>
      <c r="H13">
        <v>0</v>
      </c>
      <c r="I13">
        <v>0</v>
      </c>
      <c r="J13">
        <v>-0.14513477889862</v>
      </c>
      <c r="K13">
        <v>-0.194234811317786</v>
      </c>
      <c r="L13">
        <v>-0.14348048113027101</v>
      </c>
      <c r="M13">
        <v>-0.16624184005197501</v>
      </c>
      <c r="N13">
        <v>-0.11578840545038301</v>
      </c>
      <c r="O13">
        <v>-9.2425558659196994E-2</v>
      </c>
      <c r="P13">
        <v>-0.105824105476355</v>
      </c>
      <c r="Q13">
        <v>0</v>
      </c>
      <c r="R13">
        <v>-0.170745269554788</v>
      </c>
      <c r="S13">
        <v>-0.22111678127506801</v>
      </c>
      <c r="T13">
        <v>-0.14948724149515899</v>
      </c>
      <c r="U13">
        <v>0</v>
      </c>
      <c r="V13">
        <v>-0.11266788512409</v>
      </c>
      <c r="W13">
        <v>0</v>
      </c>
      <c r="X13">
        <v>-0.107909240311481</v>
      </c>
      <c r="Y13">
        <v>-0.14055269353810099</v>
      </c>
      <c r="Z13">
        <v>-7.3219978863266394E-2</v>
      </c>
      <c r="AA13">
        <v>9.44286945631349E-3</v>
      </c>
      <c r="AB13">
        <v>1.04139253291836E-2</v>
      </c>
      <c r="AD13">
        <v>-0.166259923926798</v>
      </c>
      <c r="AE13">
        <v>-0.14502458701482601</v>
      </c>
      <c r="AF13">
        <v>-0.16606770047487099</v>
      </c>
      <c r="AG13">
        <v>-2.26201935953315E-2</v>
      </c>
      <c r="AH13">
        <v>0</v>
      </c>
      <c r="AI13">
        <v>0</v>
      </c>
      <c r="AJ13">
        <v>-0.14513477889862</v>
      </c>
      <c r="AK13">
        <v>-0.194234811317786</v>
      </c>
      <c r="AL13">
        <v>-0.14348048113027101</v>
      </c>
      <c r="AM13">
        <v>-0.16624184005197501</v>
      </c>
      <c r="AN13">
        <v>-0.11578840545038301</v>
      </c>
      <c r="AO13">
        <v>-9.2425558659196994E-2</v>
      </c>
      <c r="AP13">
        <v>-0.105824105476355</v>
      </c>
      <c r="AQ13">
        <v>0</v>
      </c>
      <c r="AR13">
        <v>-0.170745269554788</v>
      </c>
      <c r="AS13">
        <v>-0.22111678127506801</v>
      </c>
      <c r="AT13">
        <v>-0.14948724149515899</v>
      </c>
      <c r="AU13">
        <v>0</v>
      </c>
      <c r="AV13">
        <v>-0.11266788512409</v>
      </c>
      <c r="AW13">
        <v>0</v>
      </c>
      <c r="AX13">
        <v>-0.107909240311481</v>
      </c>
      <c r="AY13">
        <v>-0.14055269353810099</v>
      </c>
      <c r="AZ13">
        <v>-7.3219978863266394E-2</v>
      </c>
      <c r="BA13">
        <v>9.44286945631349E-3</v>
      </c>
      <c r="BB13">
        <v>1.04139253291836E-2</v>
      </c>
    </row>
    <row r="14" spans="1:54" x14ac:dyDescent="0.25">
      <c r="A14">
        <v>1998</v>
      </c>
      <c r="B14">
        <v>96.688222069848038</v>
      </c>
      <c r="C14">
        <f t="shared" si="0"/>
        <v>6.0693762330103294</v>
      </c>
      <c r="D14">
        <v>-3.5268557489028997E-2</v>
      </c>
      <c r="E14">
        <v>0.13710712151688501</v>
      </c>
      <c r="F14">
        <v>0.111873980505549</v>
      </c>
      <c r="G14">
        <v>-5.0338241538263301E-2</v>
      </c>
      <c r="H14">
        <v>0</v>
      </c>
      <c r="I14">
        <v>0</v>
      </c>
      <c r="J14">
        <v>0.10574947440463001</v>
      </c>
      <c r="K14">
        <v>0.111761291724142</v>
      </c>
      <c r="L14">
        <v>0.13976738038591899</v>
      </c>
      <c r="M14">
        <v>0.12944881704498901</v>
      </c>
      <c r="N14">
        <v>9.3743146822624399E-2</v>
      </c>
      <c r="O14">
        <v>0.13844574617376401</v>
      </c>
      <c r="P14">
        <v>0.110735529916261</v>
      </c>
      <c r="Q14">
        <v>0</v>
      </c>
      <c r="R14">
        <v>0.117706407515484</v>
      </c>
      <c r="S14">
        <v>-1.18522018049883E-2</v>
      </c>
      <c r="T14">
        <v>-7.1646748914838104E-2</v>
      </c>
      <c r="U14">
        <v>0</v>
      </c>
      <c r="V14">
        <v>0.14447038493655201</v>
      </c>
      <c r="W14">
        <v>0</v>
      </c>
      <c r="X14">
        <v>0.12821504481492299</v>
      </c>
      <c r="Y14">
        <v>5.8772724375314098E-2</v>
      </c>
      <c r="Z14">
        <v>6.4872052374567807E-2</v>
      </c>
      <c r="AA14">
        <v>8.9286848198191202E-2</v>
      </c>
      <c r="AB14">
        <v>4.4938572899053701E-3</v>
      </c>
      <c r="AD14">
        <v>-3.5268557489028997E-2</v>
      </c>
      <c r="AE14">
        <v>0.13710712151688501</v>
      </c>
      <c r="AF14">
        <v>0.111873980505549</v>
      </c>
      <c r="AG14">
        <v>-5.0338241538263301E-2</v>
      </c>
      <c r="AH14">
        <v>0</v>
      </c>
      <c r="AI14">
        <v>0</v>
      </c>
      <c r="AJ14">
        <v>0.10574947440463001</v>
      </c>
      <c r="AK14">
        <v>0.111761291724142</v>
      </c>
      <c r="AL14">
        <v>0.13976738038591899</v>
      </c>
      <c r="AM14">
        <v>0.12944881704498901</v>
      </c>
      <c r="AN14">
        <v>9.3743146822624399E-2</v>
      </c>
      <c r="AO14">
        <v>0.13844574617376401</v>
      </c>
      <c r="AP14">
        <v>0.110735529916261</v>
      </c>
      <c r="AQ14">
        <v>0</v>
      </c>
      <c r="AR14">
        <v>0.117706407515484</v>
      </c>
      <c r="AS14">
        <v>-1.18522018049883E-2</v>
      </c>
      <c r="AT14">
        <v>-7.1646748914838104E-2</v>
      </c>
      <c r="AU14">
        <v>0</v>
      </c>
      <c r="AV14">
        <v>0.14447038493655201</v>
      </c>
      <c r="AW14">
        <v>0</v>
      </c>
      <c r="AX14">
        <v>0.12821504481492299</v>
      </c>
      <c r="AY14">
        <v>5.8772724375314098E-2</v>
      </c>
      <c r="AZ14">
        <v>6.4872052374567807E-2</v>
      </c>
      <c r="BA14">
        <v>8.9286848198191202E-2</v>
      </c>
      <c r="BB14">
        <v>4.4938572899053701E-3</v>
      </c>
    </row>
    <row r="15" spans="1:54" x14ac:dyDescent="0.25">
      <c r="A15">
        <v>1999</v>
      </c>
      <c r="B15">
        <v>96.348008857647613</v>
      </c>
      <c r="C15">
        <f t="shared" si="0"/>
        <v>-12.754709667415092</v>
      </c>
      <c r="D15">
        <v>-4.0735882781456997E-2</v>
      </c>
      <c r="E15">
        <v>-0.222874359238731</v>
      </c>
      <c r="F15">
        <v>-0.24258926112343601</v>
      </c>
      <c r="G15">
        <v>-6.7957197245703503E-3</v>
      </c>
      <c r="H15">
        <v>0</v>
      </c>
      <c r="I15">
        <v>0</v>
      </c>
      <c r="J15">
        <v>-0.237384271535556</v>
      </c>
      <c r="K15">
        <v>-0.251256677715816</v>
      </c>
      <c r="L15">
        <v>-0.219738860913333</v>
      </c>
      <c r="M15">
        <v>-0.21755443701105701</v>
      </c>
      <c r="N15">
        <v>-0.23461271754948501</v>
      </c>
      <c r="O15">
        <v>-0.22319060952155101</v>
      </c>
      <c r="P15">
        <v>0.105274370028587</v>
      </c>
      <c r="Q15">
        <v>0</v>
      </c>
      <c r="R15">
        <v>-0.230043235318449</v>
      </c>
      <c r="S15">
        <v>-9.6173105927618394E-2</v>
      </c>
      <c r="T15">
        <v>-0.11042376034896</v>
      </c>
      <c r="U15">
        <v>0</v>
      </c>
      <c r="V15">
        <v>-0.22580646641507299</v>
      </c>
      <c r="W15">
        <v>0</v>
      </c>
      <c r="X15">
        <v>-0.215996839462332</v>
      </c>
      <c r="Y15">
        <v>-0.123178338255151</v>
      </c>
      <c r="Z15">
        <v>-0.21551694971781199</v>
      </c>
      <c r="AA15">
        <v>-0.12014945941918</v>
      </c>
      <c r="AB15">
        <v>-5.9930834902792197E-2</v>
      </c>
      <c r="AD15">
        <v>-4.0735882781456997E-2</v>
      </c>
      <c r="AE15">
        <v>-0.222874359238731</v>
      </c>
      <c r="AF15">
        <v>-0.24258926112343601</v>
      </c>
      <c r="AG15">
        <v>-6.7957197245703503E-3</v>
      </c>
      <c r="AH15">
        <v>0</v>
      </c>
      <c r="AI15">
        <v>0</v>
      </c>
      <c r="AJ15">
        <v>-0.237384271535556</v>
      </c>
      <c r="AK15">
        <v>-0.251256677715816</v>
      </c>
      <c r="AL15">
        <v>-0.219738860913333</v>
      </c>
      <c r="AM15">
        <v>-0.21755443701105701</v>
      </c>
      <c r="AN15">
        <v>-0.23461271754948501</v>
      </c>
      <c r="AO15">
        <v>-0.22319060952155101</v>
      </c>
      <c r="AP15">
        <v>0.105274370028587</v>
      </c>
      <c r="AQ15">
        <v>0</v>
      </c>
      <c r="AR15">
        <v>-0.230043235318449</v>
      </c>
      <c r="AS15">
        <v>-9.6173105927618394E-2</v>
      </c>
      <c r="AT15">
        <v>-0.11042376034896</v>
      </c>
      <c r="AU15">
        <v>0</v>
      </c>
      <c r="AV15">
        <v>-0.22580646641507299</v>
      </c>
      <c r="AW15">
        <v>0</v>
      </c>
      <c r="AX15">
        <v>-0.215996839462332</v>
      </c>
      <c r="AY15">
        <v>-0.123178338255151</v>
      </c>
      <c r="AZ15">
        <v>-0.21551694971781199</v>
      </c>
      <c r="BA15">
        <v>-0.12014945941918</v>
      </c>
      <c r="BB15">
        <v>-5.9930834902792197E-2</v>
      </c>
    </row>
    <row r="16" spans="1:54" x14ac:dyDescent="0.25">
      <c r="A16">
        <v>2000</v>
      </c>
      <c r="B16">
        <v>97.100090948374515</v>
      </c>
      <c r="C16">
        <f t="shared" si="0"/>
        <v>-5.7114137554625453</v>
      </c>
      <c r="D16">
        <v>-0.13455458927993699</v>
      </c>
      <c r="E16">
        <v>-6.1590397276569897E-2</v>
      </c>
      <c r="F16">
        <v>-5.90847861948815E-2</v>
      </c>
      <c r="G16">
        <v>4.0918845091299002E-3</v>
      </c>
      <c r="H16">
        <v>0</v>
      </c>
      <c r="I16">
        <v>1.34468707809822E-2</v>
      </c>
      <c r="J16">
        <v>-7.5634042359402104E-2</v>
      </c>
      <c r="K16">
        <v>-8.9734989335409895E-2</v>
      </c>
      <c r="L16">
        <v>-5.9060830805929998E-2</v>
      </c>
      <c r="M16">
        <v>-6.9084023803378095E-2</v>
      </c>
      <c r="N16">
        <v>-5.44028047184223E-2</v>
      </c>
      <c r="O16">
        <v>-6.4397073966954405E-2</v>
      </c>
      <c r="P16">
        <v>-0.11818180008001899</v>
      </c>
      <c r="Q16">
        <v>0</v>
      </c>
      <c r="R16">
        <v>-8.08472352569269E-2</v>
      </c>
      <c r="S16">
        <v>-0.142824783752171</v>
      </c>
      <c r="T16">
        <v>-0.114214734974948</v>
      </c>
      <c r="U16">
        <v>0</v>
      </c>
      <c r="V16">
        <v>-6.9565858819867904E-2</v>
      </c>
      <c r="W16">
        <v>-4.6092132823064201E-2</v>
      </c>
      <c r="X16">
        <v>-5.31959701949586E-2</v>
      </c>
      <c r="Y16">
        <v>-7.5940968385098701E-2</v>
      </c>
      <c r="Z16">
        <v>-5.8281644326927402E-2</v>
      </c>
      <c r="AA16">
        <v>-5.9084373546665903E-2</v>
      </c>
      <c r="AB16">
        <v>4.0380845745784703E-2</v>
      </c>
      <c r="AD16">
        <v>-0.13455458927993699</v>
      </c>
      <c r="AE16">
        <v>-6.1590397276569897E-2</v>
      </c>
      <c r="AF16">
        <v>-5.90847861948815E-2</v>
      </c>
      <c r="AG16">
        <v>4.0918845091299002E-3</v>
      </c>
      <c r="AH16">
        <v>0</v>
      </c>
      <c r="AI16">
        <v>1.34468707809822E-2</v>
      </c>
      <c r="AJ16">
        <v>-7.5634042359402104E-2</v>
      </c>
      <c r="AK16">
        <v>-8.9734989335409895E-2</v>
      </c>
      <c r="AL16">
        <v>-5.9060830805929998E-2</v>
      </c>
      <c r="AM16">
        <v>-6.9084023803378095E-2</v>
      </c>
      <c r="AN16">
        <v>-5.44028047184223E-2</v>
      </c>
      <c r="AO16">
        <v>-6.4397073966954405E-2</v>
      </c>
      <c r="AP16">
        <v>-0.11818180008001899</v>
      </c>
      <c r="AQ16">
        <v>0</v>
      </c>
      <c r="AR16">
        <v>-8.08472352569269E-2</v>
      </c>
      <c r="AS16">
        <v>-0.142824783752171</v>
      </c>
      <c r="AT16">
        <v>-0.114214734974948</v>
      </c>
      <c r="AU16">
        <v>0</v>
      </c>
      <c r="AV16">
        <v>-6.9565858819867904E-2</v>
      </c>
      <c r="AW16">
        <v>-4.6092132823064201E-2</v>
      </c>
      <c r="AX16">
        <v>-5.31959701949586E-2</v>
      </c>
      <c r="AY16">
        <v>-7.5940968385098701E-2</v>
      </c>
      <c r="AZ16">
        <v>-5.8281644326927402E-2</v>
      </c>
      <c r="BA16">
        <v>-5.9084373546665903E-2</v>
      </c>
      <c r="BB16">
        <v>4.0380845745784703E-2</v>
      </c>
    </row>
    <row r="17" spans="1:54" x14ac:dyDescent="0.25">
      <c r="A17">
        <v>2001</v>
      </c>
      <c r="B17">
        <v>96.928596973555273</v>
      </c>
      <c r="C17">
        <f t="shared" si="0"/>
        <v>-4.99389825423268</v>
      </c>
      <c r="D17">
        <v>-0.118332053871727</v>
      </c>
      <c r="E17">
        <v>-3.6969791520880098E-2</v>
      </c>
      <c r="F17">
        <v>-5.12203255472772E-2</v>
      </c>
      <c r="G17">
        <v>-3.52258649800294E-2</v>
      </c>
      <c r="H17">
        <v>0</v>
      </c>
      <c r="I17">
        <v>9.4001703702628406E-2</v>
      </c>
      <c r="J17">
        <v>-7.3887054036992902E-2</v>
      </c>
      <c r="K17">
        <v>-6.5254629457795796E-2</v>
      </c>
      <c r="L17">
        <v>-4.9432527432038999E-2</v>
      </c>
      <c r="M17">
        <v>-5.6927938235096197E-2</v>
      </c>
      <c r="N17">
        <v>-1.86730655699371E-2</v>
      </c>
      <c r="O17">
        <v>-3.7238669562456E-2</v>
      </c>
      <c r="P17">
        <v>-0.123019330357029</v>
      </c>
      <c r="Q17">
        <v>0</v>
      </c>
      <c r="R17">
        <v>-5.8469506713714398E-2</v>
      </c>
      <c r="S17">
        <v>-8.5315548670856695E-2</v>
      </c>
      <c r="T17">
        <v>-3.18011059581967E-3</v>
      </c>
      <c r="U17">
        <v>0.14739417910313299</v>
      </c>
      <c r="V17">
        <v>-4.9687610912636897E-2</v>
      </c>
      <c r="W17">
        <v>-0.423250860307196</v>
      </c>
      <c r="X17">
        <v>-3.9090057428425598E-2</v>
      </c>
      <c r="Y17">
        <v>-0.108118051814515</v>
      </c>
      <c r="Z17">
        <v>-2.4817261554957198E-2</v>
      </c>
      <c r="AA17">
        <v>-5.1266963104866899E-2</v>
      </c>
      <c r="AB17">
        <v>1.9506775310316599E-2</v>
      </c>
      <c r="AD17">
        <v>-0.118332053871727</v>
      </c>
      <c r="AE17">
        <v>-3.6969791520880098E-2</v>
      </c>
      <c r="AF17">
        <v>-5.12203255472772E-2</v>
      </c>
      <c r="AG17">
        <v>-3.52258649800294E-2</v>
      </c>
      <c r="AH17">
        <v>0</v>
      </c>
      <c r="AI17">
        <v>9.4001703702628406E-2</v>
      </c>
      <c r="AJ17">
        <v>-7.3887054036992902E-2</v>
      </c>
      <c r="AK17">
        <v>-6.5254629457795796E-2</v>
      </c>
      <c r="AL17">
        <v>-4.9432527432038999E-2</v>
      </c>
      <c r="AM17">
        <v>-5.6927938235096197E-2</v>
      </c>
      <c r="AN17">
        <v>-1.86730655699371E-2</v>
      </c>
      <c r="AO17">
        <v>-3.7238669562456E-2</v>
      </c>
      <c r="AP17">
        <v>-0.123019330357029</v>
      </c>
      <c r="AQ17">
        <v>0</v>
      </c>
      <c r="AR17">
        <v>-5.8469506713714398E-2</v>
      </c>
      <c r="AS17">
        <v>-8.5315548670856695E-2</v>
      </c>
      <c r="AT17">
        <v>-3.18011059581967E-3</v>
      </c>
      <c r="AU17">
        <v>0.14739417910313299</v>
      </c>
      <c r="AV17">
        <v>-4.9687610912636897E-2</v>
      </c>
      <c r="AW17">
        <v>-0.423250860307196</v>
      </c>
      <c r="AX17">
        <v>-3.9090057428425598E-2</v>
      </c>
      <c r="AY17">
        <v>-0.108118051814515</v>
      </c>
      <c r="AZ17">
        <v>-2.4817261554957198E-2</v>
      </c>
      <c r="BA17">
        <v>-5.1266963104866899E-2</v>
      </c>
      <c r="BB17">
        <v>1.9506775310316599E-2</v>
      </c>
    </row>
    <row r="18" spans="1:54" x14ac:dyDescent="0.25">
      <c r="A18">
        <v>2002</v>
      </c>
      <c r="B18">
        <v>98.312560720232</v>
      </c>
      <c r="C18">
        <f t="shared" si="0"/>
        <v>16.191321399378324</v>
      </c>
      <c r="D18">
        <v>9.8951793564294399E-2</v>
      </c>
      <c r="E18">
        <v>0.172308434569095</v>
      </c>
      <c r="F18">
        <v>0.18257758429049001</v>
      </c>
      <c r="G18">
        <v>5.24457667720859E-2</v>
      </c>
      <c r="H18">
        <v>0</v>
      </c>
      <c r="I18">
        <v>0.19780857680452699</v>
      </c>
      <c r="J18">
        <v>0.16644498297244401</v>
      </c>
      <c r="K18">
        <v>0.18386684058604499</v>
      </c>
      <c r="L18">
        <v>0.18620659620857899</v>
      </c>
      <c r="M18">
        <v>0.182501264557964</v>
      </c>
      <c r="N18">
        <v>0.20824662247784601</v>
      </c>
      <c r="O18">
        <v>0.184973792673328</v>
      </c>
      <c r="P18">
        <v>0.105269284357079</v>
      </c>
      <c r="Q18">
        <v>0</v>
      </c>
      <c r="R18">
        <v>0.17388550294284999</v>
      </c>
      <c r="S18">
        <v>0.21788610312597501</v>
      </c>
      <c r="T18">
        <v>0.25323939651458299</v>
      </c>
      <c r="U18">
        <v>0.156121135304644</v>
      </c>
      <c r="V18">
        <v>0.182198320669365</v>
      </c>
      <c r="W18">
        <v>0.35969309956204099</v>
      </c>
      <c r="X18">
        <v>0.18673247774785001</v>
      </c>
      <c r="Y18">
        <v>0.18066423336711801</v>
      </c>
      <c r="Z18">
        <v>0.22083081327764201</v>
      </c>
      <c r="AA18">
        <v>0.115404570580494</v>
      </c>
      <c r="AB18">
        <v>7.9573156918242197E-2</v>
      </c>
      <c r="AD18">
        <v>9.8951793564294399E-2</v>
      </c>
      <c r="AE18">
        <v>0.172308434569095</v>
      </c>
      <c r="AF18">
        <v>0.18257758429049001</v>
      </c>
      <c r="AG18">
        <v>5.24457667720859E-2</v>
      </c>
      <c r="AH18">
        <v>0</v>
      </c>
      <c r="AI18">
        <v>0.19780857680452699</v>
      </c>
      <c r="AJ18">
        <v>0.16644498297244401</v>
      </c>
      <c r="AK18">
        <v>0.18386684058604499</v>
      </c>
      <c r="AL18">
        <v>0.18620659620857899</v>
      </c>
      <c r="AM18">
        <v>0.182501264557964</v>
      </c>
      <c r="AN18">
        <v>0.20824662247784601</v>
      </c>
      <c r="AO18">
        <v>0.184973792673328</v>
      </c>
      <c r="AP18">
        <v>0.105269284357079</v>
      </c>
      <c r="AQ18">
        <v>0</v>
      </c>
      <c r="AR18">
        <v>0.17388550294284999</v>
      </c>
      <c r="AS18">
        <v>0.21788610312597501</v>
      </c>
      <c r="AT18">
        <v>0.25323939651458299</v>
      </c>
      <c r="AU18">
        <v>0.156121135304644</v>
      </c>
      <c r="AV18">
        <v>0.182198320669365</v>
      </c>
      <c r="AW18">
        <v>0.35969309956204099</v>
      </c>
      <c r="AX18">
        <v>0.18673247774785001</v>
      </c>
      <c r="AY18">
        <v>0.18066423336711801</v>
      </c>
      <c r="AZ18">
        <v>0.22083081327764201</v>
      </c>
      <c r="BA18">
        <v>0.115404570580494</v>
      </c>
      <c r="BB18">
        <v>7.9573156918242197E-2</v>
      </c>
    </row>
    <row r="19" spans="1:54" x14ac:dyDescent="0.25">
      <c r="A19">
        <v>2003</v>
      </c>
      <c r="B19">
        <v>98.309244685691269</v>
      </c>
      <c r="C19">
        <f t="shared" si="0"/>
        <v>15.584186838949666</v>
      </c>
      <c r="D19">
        <v>0.238668113282265</v>
      </c>
      <c r="E19">
        <v>0.195067361243633</v>
      </c>
      <c r="F19">
        <v>0.19754604833835299</v>
      </c>
      <c r="G19">
        <v>0.196460313447126</v>
      </c>
      <c r="H19">
        <v>0</v>
      </c>
      <c r="I19">
        <v>0.14635481675992901</v>
      </c>
      <c r="J19">
        <v>0.19685792430518601</v>
      </c>
      <c r="K19">
        <v>0.20368014468948101</v>
      </c>
      <c r="L19">
        <v>0.20676214310938101</v>
      </c>
      <c r="M19">
        <v>0.20510330014431</v>
      </c>
      <c r="N19">
        <v>0.20484862809118201</v>
      </c>
      <c r="O19">
        <v>0.20310838281072599</v>
      </c>
      <c r="P19">
        <v>9.8896114045507397E-2</v>
      </c>
      <c r="Q19">
        <v>0</v>
      </c>
      <c r="R19">
        <v>0.19238194371456799</v>
      </c>
      <c r="S19">
        <v>0.221961047035202</v>
      </c>
      <c r="T19">
        <v>0.108118346307969</v>
      </c>
      <c r="U19">
        <v>-3.4783952072148801E-2</v>
      </c>
      <c r="V19">
        <v>0.20231315871688699</v>
      </c>
      <c r="W19">
        <v>0.29439526718859099</v>
      </c>
      <c r="X19">
        <v>0.20304285722229201</v>
      </c>
      <c r="Y19">
        <v>0.20283892628083999</v>
      </c>
      <c r="Z19">
        <v>0.107880390507213</v>
      </c>
      <c r="AA19">
        <v>8.6342236357123098E-2</v>
      </c>
      <c r="AB19">
        <v>1.82031982118009E-2</v>
      </c>
      <c r="AD19">
        <v>0.238668113282265</v>
      </c>
      <c r="AE19">
        <v>0.195067361243633</v>
      </c>
      <c r="AF19">
        <v>0.19754604833835299</v>
      </c>
      <c r="AG19">
        <v>0.196460313447126</v>
      </c>
      <c r="AH19">
        <v>0</v>
      </c>
      <c r="AI19">
        <v>0.14635481675992901</v>
      </c>
      <c r="AJ19">
        <v>0.19685792430518601</v>
      </c>
      <c r="AK19">
        <v>0.20368014468948101</v>
      </c>
      <c r="AL19">
        <v>0.20676214310938101</v>
      </c>
      <c r="AM19">
        <v>0.20510330014431</v>
      </c>
      <c r="AN19">
        <v>0.20484862809118201</v>
      </c>
      <c r="AO19">
        <v>0.20310838281072599</v>
      </c>
      <c r="AP19">
        <v>9.8896114045507397E-2</v>
      </c>
      <c r="AQ19">
        <v>0</v>
      </c>
      <c r="AR19">
        <v>0.19238194371456799</v>
      </c>
      <c r="AS19">
        <v>0.221961047035202</v>
      </c>
      <c r="AT19">
        <v>0.108118346307969</v>
      </c>
      <c r="AU19">
        <v>-3.4783952072148801E-2</v>
      </c>
      <c r="AV19">
        <v>0.20231315871688699</v>
      </c>
      <c r="AW19">
        <v>0.29439526718859099</v>
      </c>
      <c r="AX19">
        <v>0.20304285722229201</v>
      </c>
      <c r="AY19">
        <v>0.20283892628083999</v>
      </c>
      <c r="AZ19">
        <v>0.107880390507213</v>
      </c>
      <c r="BA19">
        <v>8.6342236357123098E-2</v>
      </c>
      <c r="BB19">
        <v>1.82031982118009E-2</v>
      </c>
    </row>
    <row r="20" spans="1:54" x14ac:dyDescent="0.25">
      <c r="A20">
        <v>2004</v>
      </c>
      <c r="B20">
        <v>82.009378814788121</v>
      </c>
      <c r="C20">
        <f t="shared" si="0"/>
        <v>9.8431248080394145</v>
      </c>
      <c r="D20">
        <v>3.2728369289591601E-2</v>
      </c>
      <c r="E20">
        <v>9.7013381818833094E-2</v>
      </c>
      <c r="F20">
        <v>0.110079535052837</v>
      </c>
      <c r="G20">
        <v>0.10329423838021499</v>
      </c>
      <c r="H20">
        <v>0</v>
      </c>
      <c r="I20">
        <v>0.16323453629412901</v>
      </c>
      <c r="J20">
        <v>0.103263325118865</v>
      </c>
      <c r="K20">
        <v>0.101663216358064</v>
      </c>
      <c r="L20">
        <v>0.110360148214403</v>
      </c>
      <c r="M20">
        <v>0.11133691899574299</v>
      </c>
      <c r="N20">
        <v>0.112299306305341</v>
      </c>
      <c r="O20">
        <v>0.112872969189125</v>
      </c>
      <c r="P20">
        <v>6.2239110978862401E-2</v>
      </c>
      <c r="Q20">
        <v>0</v>
      </c>
      <c r="R20">
        <v>0.10915488756035201</v>
      </c>
      <c r="S20">
        <v>7.2827390179935794E-2</v>
      </c>
      <c r="T20">
        <v>0.119641646187123</v>
      </c>
      <c r="U20">
        <v>0.25241614309681398</v>
      </c>
      <c r="V20">
        <v>9.7118245174126094E-2</v>
      </c>
      <c r="W20">
        <v>0.179589625191411</v>
      </c>
      <c r="X20">
        <v>9.6548806899165202E-2</v>
      </c>
      <c r="Y20">
        <v>0.11998199278825999</v>
      </c>
      <c r="Z20">
        <v>8.9044873951987999E-2</v>
      </c>
      <c r="AA20">
        <v>9.7777390144689794E-2</v>
      </c>
      <c r="AB20">
        <v>6.2951448399793204E-3</v>
      </c>
      <c r="AD20">
        <v>3.2728369289591601E-2</v>
      </c>
      <c r="AE20">
        <v>9.7013381818833094E-2</v>
      </c>
      <c r="AF20">
        <v>0.110079535052837</v>
      </c>
      <c r="AG20">
        <v>0.10329423838021499</v>
      </c>
      <c r="AH20">
        <v>0</v>
      </c>
      <c r="AI20">
        <v>0.16323453629412901</v>
      </c>
      <c r="AJ20">
        <v>0.103263325118865</v>
      </c>
      <c r="AK20">
        <v>0.101663216358064</v>
      </c>
      <c r="AL20">
        <v>0.110360148214403</v>
      </c>
      <c r="AM20">
        <v>0.11133691899574299</v>
      </c>
      <c r="AN20">
        <v>0.112299306305341</v>
      </c>
      <c r="AO20">
        <v>0.112872969189125</v>
      </c>
      <c r="AP20">
        <v>6.2239110978862401E-2</v>
      </c>
      <c r="AQ20">
        <v>0</v>
      </c>
      <c r="AR20">
        <v>0.10915488756035201</v>
      </c>
      <c r="AS20">
        <v>7.2827390179935794E-2</v>
      </c>
      <c r="AT20">
        <v>0.119641646187123</v>
      </c>
      <c r="AU20">
        <v>0.25241614309681398</v>
      </c>
      <c r="AV20">
        <v>9.7118245174126094E-2</v>
      </c>
      <c r="AW20">
        <v>0.179589625191411</v>
      </c>
      <c r="AX20">
        <v>9.6548806899165202E-2</v>
      </c>
      <c r="AY20">
        <v>0.11998199278825999</v>
      </c>
      <c r="AZ20">
        <v>8.9044873951987999E-2</v>
      </c>
      <c r="BA20">
        <v>9.7777390144689794E-2</v>
      </c>
      <c r="BB20">
        <v>6.2951448399793204E-3</v>
      </c>
    </row>
    <row r="21" spans="1:54" x14ac:dyDescent="0.25">
      <c r="A21">
        <v>2005</v>
      </c>
      <c r="B21">
        <v>57.152299033146441</v>
      </c>
      <c r="C21">
        <f t="shared" si="0"/>
        <v>-10.268681298862735</v>
      </c>
      <c r="D21">
        <v>-6.5675398873035903E-2</v>
      </c>
      <c r="E21">
        <v>-0.15094815503818901</v>
      </c>
      <c r="F21">
        <v>-0.13247514438778701</v>
      </c>
      <c r="G21">
        <v>3.07090325427565E-2</v>
      </c>
      <c r="H21">
        <v>0</v>
      </c>
      <c r="I21">
        <v>-9.4317850619698607E-2</v>
      </c>
      <c r="J21">
        <v>-0.15027151091222801</v>
      </c>
      <c r="K21">
        <v>-0.15433597879885599</v>
      </c>
      <c r="L21">
        <v>-0.132726456217651</v>
      </c>
      <c r="M21">
        <v>-0.13063778738356499</v>
      </c>
      <c r="N21">
        <v>-0.14142290134410501</v>
      </c>
      <c r="O21">
        <v>-0.13858442205152199</v>
      </c>
      <c r="P21">
        <v>-0.13419616329385101</v>
      </c>
      <c r="Q21">
        <v>0</v>
      </c>
      <c r="R21">
        <v>-0.13394515594053899</v>
      </c>
      <c r="S21">
        <v>-5.2649141368423698E-2</v>
      </c>
      <c r="T21">
        <v>-0.121186149968602</v>
      </c>
      <c r="U21">
        <v>-2.25116378910293E-2</v>
      </c>
      <c r="V21">
        <v>-0.151020113761487</v>
      </c>
      <c r="W21">
        <v>-0.103549812220828</v>
      </c>
      <c r="X21">
        <v>-0.136697551098589</v>
      </c>
      <c r="Y21">
        <v>-0.172720800862222</v>
      </c>
      <c r="Z21">
        <v>-0.154414200723926</v>
      </c>
      <c r="AA21">
        <v>-9.4104922828377804E-2</v>
      </c>
      <c r="AB21">
        <v>-2.9488101673927701E-2</v>
      </c>
      <c r="AD21">
        <v>-6.5675398873035903E-2</v>
      </c>
      <c r="AE21">
        <v>-0.15094815503818901</v>
      </c>
      <c r="AF21">
        <v>-0.13247514438778701</v>
      </c>
      <c r="AG21">
        <v>3.07090325427565E-2</v>
      </c>
      <c r="AH21">
        <v>0</v>
      </c>
      <c r="AI21">
        <v>-9.4317850619698607E-2</v>
      </c>
      <c r="AJ21">
        <v>-0.15027151091222801</v>
      </c>
      <c r="AK21">
        <v>-0.15433597879885599</v>
      </c>
      <c r="AL21">
        <v>-0.132726456217651</v>
      </c>
      <c r="AM21">
        <v>-0.13063778738356499</v>
      </c>
      <c r="AN21">
        <v>-0.14142290134410501</v>
      </c>
      <c r="AO21">
        <v>-0.13858442205152199</v>
      </c>
      <c r="AP21">
        <v>-0.13419616329385101</v>
      </c>
      <c r="AQ21">
        <v>0</v>
      </c>
      <c r="AR21">
        <v>-0.13394515594053899</v>
      </c>
      <c r="AS21">
        <v>-5.2649141368423698E-2</v>
      </c>
      <c r="AT21">
        <v>-0.121186149968602</v>
      </c>
      <c r="AU21">
        <v>-2.25116378910293E-2</v>
      </c>
      <c r="AV21">
        <v>-0.151020113761487</v>
      </c>
      <c r="AW21">
        <v>-0.103549812220828</v>
      </c>
      <c r="AX21">
        <v>-0.136697551098589</v>
      </c>
      <c r="AY21">
        <v>-0.172720800862222</v>
      </c>
      <c r="AZ21">
        <v>-0.154414200723926</v>
      </c>
      <c r="BA21">
        <v>-9.4104922828377804E-2</v>
      </c>
      <c r="BB21">
        <v>-2.9488101673927701E-2</v>
      </c>
    </row>
    <row r="22" spans="1:54" x14ac:dyDescent="0.25">
      <c r="A22">
        <v>2006</v>
      </c>
      <c r="B22">
        <v>76.348197134965616</v>
      </c>
      <c r="C22">
        <f t="shared" si="0"/>
        <v>3.3587887699207295</v>
      </c>
      <c r="D22">
        <v>1.9284043383573399E-2</v>
      </c>
      <c r="E22">
        <v>4.9460792027626301E-2</v>
      </c>
      <c r="F22">
        <v>5.5513394290528102E-2</v>
      </c>
      <c r="G22">
        <v>-1.13034549213734E-2</v>
      </c>
      <c r="H22">
        <v>0</v>
      </c>
      <c r="I22">
        <v>0.141537756327897</v>
      </c>
      <c r="J22">
        <v>5.4957416383368499E-2</v>
      </c>
      <c r="K22">
        <v>4.51943726192061E-2</v>
      </c>
      <c r="L22">
        <v>6.7236423178531998E-2</v>
      </c>
      <c r="M22">
        <v>6.4166736112684905E-2</v>
      </c>
      <c r="N22">
        <v>5.7913892049786898E-2</v>
      </c>
      <c r="O22">
        <v>6.4074929668357206E-2</v>
      </c>
      <c r="P22">
        <v>-2.7591744816514201E-2</v>
      </c>
      <c r="Q22">
        <v>0</v>
      </c>
      <c r="R22">
        <v>5.20270319485725E-2</v>
      </c>
      <c r="S22">
        <v>-1.6039833753081099E-3</v>
      </c>
      <c r="T22">
        <v>1.6092528841749599E-2</v>
      </c>
      <c r="U22">
        <v>9.9969803569328303E-2</v>
      </c>
      <c r="V22">
        <v>6.2826248440885996E-2</v>
      </c>
      <c r="W22">
        <v>-0.18461540140138499</v>
      </c>
      <c r="X22">
        <v>5.7677197412094802E-2</v>
      </c>
      <c r="Y22">
        <v>9.6156304533457804E-2</v>
      </c>
      <c r="Z22">
        <v>7.1158328083635299E-4</v>
      </c>
      <c r="AA22">
        <v>7.3909916382525004E-2</v>
      </c>
      <c r="AB22">
        <v>-1.3898593456247801E-2</v>
      </c>
      <c r="AD22">
        <v>1.9284043383573399E-2</v>
      </c>
      <c r="AE22">
        <v>4.9460792027626301E-2</v>
      </c>
      <c r="AF22">
        <v>5.5513394290528102E-2</v>
      </c>
      <c r="AG22">
        <v>-1.13034549213734E-2</v>
      </c>
      <c r="AH22">
        <v>0</v>
      </c>
      <c r="AI22">
        <v>0.141537756327897</v>
      </c>
      <c r="AJ22">
        <v>5.4957416383368499E-2</v>
      </c>
      <c r="AK22">
        <v>4.51943726192061E-2</v>
      </c>
      <c r="AL22">
        <v>6.7236423178531998E-2</v>
      </c>
      <c r="AM22">
        <v>6.4166736112684905E-2</v>
      </c>
      <c r="AN22">
        <v>5.7913892049786898E-2</v>
      </c>
      <c r="AO22">
        <v>6.4074929668357206E-2</v>
      </c>
      <c r="AP22">
        <v>-2.7591744816514201E-2</v>
      </c>
      <c r="AQ22">
        <v>0</v>
      </c>
      <c r="AR22">
        <v>5.20270319485725E-2</v>
      </c>
      <c r="AS22">
        <v>-1.6039833753081099E-3</v>
      </c>
      <c r="AT22">
        <v>1.6092528841749599E-2</v>
      </c>
      <c r="AU22">
        <v>9.9969803569328303E-2</v>
      </c>
      <c r="AV22">
        <v>6.2826248440885996E-2</v>
      </c>
      <c r="AW22">
        <v>-0.18461540140138499</v>
      </c>
      <c r="AX22">
        <v>5.7677197412094802E-2</v>
      </c>
      <c r="AY22">
        <v>9.6156304533457804E-2</v>
      </c>
      <c r="AZ22">
        <v>7.1158328083635299E-4</v>
      </c>
      <c r="BA22">
        <v>7.3909916382525004E-2</v>
      </c>
      <c r="BB22">
        <v>-1.3898593456247801E-2</v>
      </c>
    </row>
    <row r="23" spans="1:54" x14ac:dyDescent="0.25">
      <c r="A23">
        <v>2007</v>
      </c>
      <c r="B23">
        <v>85.970600509498695</v>
      </c>
      <c r="C23">
        <f t="shared" si="0"/>
        <v>7.1162896363167309</v>
      </c>
      <c r="D23">
        <v>7.6588315458855402E-2</v>
      </c>
      <c r="E23">
        <v>8.0482527399773102E-2</v>
      </c>
      <c r="F23">
        <v>8.1867468973996202E-2</v>
      </c>
      <c r="G23">
        <v>0.17437174394496399</v>
      </c>
      <c r="H23">
        <v>4.8774750288443497E-2</v>
      </c>
      <c r="I23">
        <v>9.45034225731817E-2</v>
      </c>
      <c r="J23">
        <v>6.2817703378418993E-2</v>
      </c>
      <c r="K23">
        <v>8.1161541138402099E-2</v>
      </c>
      <c r="L23">
        <v>8.2893145742587104E-2</v>
      </c>
      <c r="M23">
        <v>8.1941894020111899E-2</v>
      </c>
      <c r="N23">
        <v>8.0202176017155694E-2</v>
      </c>
      <c r="O23">
        <v>8.58048957289584E-2</v>
      </c>
      <c r="P23">
        <v>8.1709867775552197E-2</v>
      </c>
      <c r="Q23">
        <v>0</v>
      </c>
      <c r="R23">
        <v>7.9403510933309704E-2</v>
      </c>
      <c r="S23">
        <v>5.28616895350272E-2</v>
      </c>
      <c r="T23">
        <v>0.107591817861835</v>
      </c>
      <c r="U23">
        <v>0.12988687818474101</v>
      </c>
      <c r="V23">
        <v>8.77379873961949E-2</v>
      </c>
      <c r="W23">
        <v>-5.2649468719323203E-2</v>
      </c>
      <c r="X23">
        <v>7.7641829605416601E-2</v>
      </c>
      <c r="Y23">
        <v>2.1618242472947299E-2</v>
      </c>
      <c r="Z23">
        <v>5.8468408219311603E-2</v>
      </c>
      <c r="AA23">
        <v>3.4319890322353899E-2</v>
      </c>
      <c r="AB23">
        <v>6.9072170826968607E-2</v>
      </c>
      <c r="AD23">
        <v>7.6588315458855402E-2</v>
      </c>
      <c r="AE23">
        <v>8.0482527399773102E-2</v>
      </c>
      <c r="AF23">
        <v>8.1867468973996202E-2</v>
      </c>
      <c r="AG23">
        <v>0.17437174394496399</v>
      </c>
      <c r="AH23">
        <v>4.8774750288443497E-2</v>
      </c>
      <c r="AI23">
        <v>9.45034225731817E-2</v>
      </c>
      <c r="AJ23">
        <v>6.2817703378418993E-2</v>
      </c>
      <c r="AK23">
        <v>8.1161541138402099E-2</v>
      </c>
      <c r="AL23">
        <v>8.2893145742587104E-2</v>
      </c>
      <c r="AM23">
        <v>8.1941894020111899E-2</v>
      </c>
      <c r="AN23">
        <v>8.0202176017155694E-2</v>
      </c>
      <c r="AO23">
        <v>8.58048957289584E-2</v>
      </c>
      <c r="AP23">
        <v>8.1709867775552197E-2</v>
      </c>
      <c r="AQ23">
        <v>0</v>
      </c>
      <c r="AR23">
        <v>7.9403510933309704E-2</v>
      </c>
      <c r="AS23">
        <v>5.28616895350272E-2</v>
      </c>
      <c r="AT23">
        <v>0.107591817861835</v>
      </c>
      <c r="AU23">
        <v>0.12988687818474101</v>
      </c>
      <c r="AV23">
        <v>8.77379873961949E-2</v>
      </c>
      <c r="AW23">
        <v>-5.2649468719323203E-2</v>
      </c>
      <c r="AX23">
        <v>7.7641829605416601E-2</v>
      </c>
      <c r="AY23">
        <v>2.1618242472947299E-2</v>
      </c>
      <c r="AZ23">
        <v>5.8468408219311603E-2</v>
      </c>
      <c r="BA23">
        <v>3.4319890322353899E-2</v>
      </c>
      <c r="BB23">
        <v>6.9072170826968607E-2</v>
      </c>
    </row>
    <row r="24" spans="1:54" x14ac:dyDescent="0.25">
      <c r="A24">
        <v>2008</v>
      </c>
      <c r="B24">
        <v>75.99952774702821</v>
      </c>
      <c r="C24">
        <f t="shared" si="0"/>
        <v>-4.6423039920014535</v>
      </c>
      <c r="D24">
        <v>-0.120544684246419</v>
      </c>
      <c r="E24">
        <v>-2.6226052143802501E-2</v>
      </c>
      <c r="F24">
        <v>-2.8743561392629301E-2</v>
      </c>
      <c r="G24">
        <v>-0.12903653004246801</v>
      </c>
      <c r="H24">
        <v>0.181397166760567</v>
      </c>
      <c r="I24">
        <v>-5.2942646573740003E-2</v>
      </c>
      <c r="J24">
        <v>-3.6051244690855501E-2</v>
      </c>
      <c r="K24">
        <v>-2.4547867838123998E-2</v>
      </c>
      <c r="L24">
        <v>-4.6157444807935002E-3</v>
      </c>
      <c r="M24">
        <v>6.7813072472566703E-3</v>
      </c>
      <c r="N24">
        <v>-2.5149071945970301E-2</v>
      </c>
      <c r="O24">
        <v>-4.1287986033005097E-2</v>
      </c>
      <c r="P24">
        <v>0.21034717804922201</v>
      </c>
      <c r="Q24">
        <v>0</v>
      </c>
      <c r="R24">
        <v>-1.79724316318698E-2</v>
      </c>
      <c r="S24">
        <v>-0.18213556007864501</v>
      </c>
      <c r="T24">
        <v>-0.21090197134234301</v>
      </c>
      <c r="U24">
        <v>-0.15163255289992</v>
      </c>
      <c r="V24">
        <v>-4.0888838588095403E-2</v>
      </c>
      <c r="W24">
        <v>-0.25323334217089999</v>
      </c>
      <c r="X24">
        <v>-2.59121174411404E-2</v>
      </c>
      <c r="Y24">
        <v>-0.143960484994897</v>
      </c>
      <c r="Z24">
        <v>0.102779456055121</v>
      </c>
      <c r="AA24">
        <v>-0.247904268582812</v>
      </c>
      <c r="AB24">
        <v>0.10180585100590001</v>
      </c>
      <c r="AD24">
        <v>-0.120544684246419</v>
      </c>
      <c r="AE24">
        <v>-2.6226052143802501E-2</v>
      </c>
      <c r="AF24">
        <v>-2.8743561392629301E-2</v>
      </c>
      <c r="AG24">
        <v>-0.12903653004246801</v>
      </c>
      <c r="AH24">
        <v>0.181397166760567</v>
      </c>
      <c r="AI24">
        <v>-5.2942646573740003E-2</v>
      </c>
      <c r="AJ24">
        <v>-3.6051244690855501E-2</v>
      </c>
      <c r="AK24">
        <v>-2.4547867838123998E-2</v>
      </c>
      <c r="AL24">
        <v>-4.6157444807935002E-3</v>
      </c>
      <c r="AM24">
        <v>6.7813072472566703E-3</v>
      </c>
      <c r="AN24">
        <v>-2.5149071945970301E-2</v>
      </c>
      <c r="AO24">
        <v>-4.1287986033005097E-2</v>
      </c>
      <c r="AP24">
        <v>0.21034717804922201</v>
      </c>
      <c r="AQ24">
        <v>0</v>
      </c>
      <c r="AR24">
        <v>-1.79724316318698E-2</v>
      </c>
      <c r="AS24">
        <v>-0.18213556007864501</v>
      </c>
      <c r="AT24">
        <v>-0.21090197134234301</v>
      </c>
      <c r="AU24">
        <v>-0.15163255289992</v>
      </c>
      <c r="AV24">
        <v>-4.0888838588095403E-2</v>
      </c>
      <c r="AW24">
        <v>-0.25323334217089999</v>
      </c>
      <c r="AX24">
        <v>-2.59121174411404E-2</v>
      </c>
      <c r="AY24">
        <v>-0.143960484994897</v>
      </c>
      <c r="AZ24">
        <v>0.102779456055121</v>
      </c>
      <c r="BA24">
        <v>-0.247904268582812</v>
      </c>
      <c r="BB24">
        <v>0.10180585100590001</v>
      </c>
    </row>
    <row r="25" spans="1:54" x14ac:dyDescent="0.25">
      <c r="A25">
        <v>2009</v>
      </c>
      <c r="B25">
        <v>61.283501766373909</v>
      </c>
      <c r="C25">
        <f t="shared" si="0"/>
        <v>5.2124151260654825</v>
      </c>
      <c r="D25">
        <v>0.14726735559714799</v>
      </c>
      <c r="E25">
        <v>3.6560931903210699E-2</v>
      </c>
      <c r="F25">
        <v>5.6969997795513899E-2</v>
      </c>
      <c r="G25">
        <v>0.10632235781049</v>
      </c>
      <c r="H25">
        <v>-4.9238001318586501E-2</v>
      </c>
      <c r="I25">
        <v>9.0949274519796799E-2</v>
      </c>
      <c r="J25">
        <v>2.1700776657788599E-2</v>
      </c>
      <c r="K25">
        <v>5.9552609177571499E-2</v>
      </c>
      <c r="L25">
        <v>3.59640266457808E-2</v>
      </c>
      <c r="M25">
        <v>2.2316200389847499E-2</v>
      </c>
      <c r="N25">
        <v>3.1797022222271001E-2</v>
      </c>
      <c r="O25">
        <v>5.8492649578342097E-2</v>
      </c>
      <c r="P25">
        <v>-1.27346435840433E-2</v>
      </c>
      <c r="Q25">
        <v>0</v>
      </c>
      <c r="R25">
        <v>4.6340468505825502E-2</v>
      </c>
      <c r="S25">
        <v>0.167655211340966</v>
      </c>
      <c r="T25">
        <v>0.134588696051363</v>
      </c>
      <c r="U25">
        <v>1.9835209045816701E-2</v>
      </c>
      <c r="V25">
        <v>3.7688414220811997E-2</v>
      </c>
      <c r="W25">
        <v>0.185033810391002</v>
      </c>
      <c r="X25">
        <v>3.1117059642869899E-2</v>
      </c>
      <c r="Y25">
        <v>1.9088318614370801E-2</v>
      </c>
      <c r="Z25">
        <v>1.53799019311217E-2</v>
      </c>
      <c r="AA25">
        <v>8.9373424498163906E-2</v>
      </c>
      <c r="AB25">
        <v>-4.8917290121071898E-2</v>
      </c>
      <c r="AD25">
        <v>0.14726735559714799</v>
      </c>
      <c r="AE25">
        <v>3.6560931903210699E-2</v>
      </c>
      <c r="AF25">
        <v>5.6969997795513899E-2</v>
      </c>
      <c r="AG25">
        <v>0.10632235781049</v>
      </c>
      <c r="AH25">
        <v>-4.9238001318586501E-2</v>
      </c>
      <c r="AI25">
        <v>9.0949274519796799E-2</v>
      </c>
      <c r="AJ25">
        <v>2.1700776657788599E-2</v>
      </c>
      <c r="AK25">
        <v>5.9552609177571499E-2</v>
      </c>
      <c r="AL25">
        <v>3.59640266457808E-2</v>
      </c>
      <c r="AM25">
        <v>2.2316200389847499E-2</v>
      </c>
      <c r="AN25">
        <v>3.1797022222271001E-2</v>
      </c>
      <c r="AO25">
        <v>5.8492649578342097E-2</v>
      </c>
      <c r="AP25">
        <v>-1.27346435840433E-2</v>
      </c>
      <c r="AQ25">
        <v>0</v>
      </c>
      <c r="AR25">
        <v>4.6340468505825502E-2</v>
      </c>
      <c r="AS25">
        <v>0.167655211340966</v>
      </c>
      <c r="AT25">
        <v>0.134588696051363</v>
      </c>
      <c r="AU25">
        <v>1.9835209045816701E-2</v>
      </c>
      <c r="AV25">
        <v>3.7688414220811997E-2</v>
      </c>
      <c r="AW25">
        <v>0.185033810391002</v>
      </c>
      <c r="AX25">
        <v>3.1117059642869899E-2</v>
      </c>
      <c r="AY25">
        <v>1.9088318614370801E-2</v>
      </c>
      <c r="AZ25">
        <v>1.53799019311217E-2</v>
      </c>
      <c r="BA25">
        <v>8.9373424498163906E-2</v>
      </c>
      <c r="BB25">
        <v>-4.8917290121071898E-2</v>
      </c>
    </row>
    <row r="26" spans="1:54" x14ac:dyDescent="0.25">
      <c r="A26">
        <v>2010</v>
      </c>
      <c r="B26">
        <v>59.315693542428818</v>
      </c>
      <c r="C26">
        <f t="shared" si="0"/>
        <v>-0.73059412469131002</v>
      </c>
      <c r="D26">
        <v>0.112437984960908</v>
      </c>
      <c r="E26">
        <v>-4.7951208678917501E-2</v>
      </c>
      <c r="F26">
        <v>-8.6434118705729895E-2</v>
      </c>
      <c r="G26">
        <v>6.7618633516631096E-2</v>
      </c>
      <c r="H26">
        <v>1.1158176759057699E-2</v>
      </c>
      <c r="I26">
        <v>-2.0907644831102499E-2</v>
      </c>
      <c r="J26">
        <v>-3.7946421183574698E-2</v>
      </c>
      <c r="K26">
        <v>-4.8666272725902598E-2</v>
      </c>
      <c r="L26">
        <v>-4.4167506928260297E-2</v>
      </c>
      <c r="M26">
        <v>-3.3381915217606903E-2</v>
      </c>
      <c r="N26">
        <v>-0.18819201055464699</v>
      </c>
      <c r="O26">
        <v>-0.102767781962221</v>
      </c>
      <c r="P26">
        <v>0.126361257897145</v>
      </c>
      <c r="Q26">
        <v>3.8293010023897997E-2</v>
      </c>
      <c r="R26">
        <v>-4.1222063140720397E-2</v>
      </c>
      <c r="S26">
        <v>8.3761277608726606E-2</v>
      </c>
      <c r="T26">
        <v>9.1177073733445298E-3</v>
      </c>
      <c r="U26">
        <v>-1.50769023943732E-2</v>
      </c>
      <c r="V26">
        <v>-0.163636509499787</v>
      </c>
      <c r="W26">
        <v>0.135927047610992</v>
      </c>
      <c r="X26">
        <v>-0.122864011919685</v>
      </c>
      <c r="Y26">
        <v>2.40126609469032E-2</v>
      </c>
      <c r="Z26">
        <v>0.108633131616701</v>
      </c>
      <c r="AA26">
        <v>1.29501993767283E-2</v>
      </c>
      <c r="AB26">
        <v>4.0294748878665E-2</v>
      </c>
      <c r="AD26">
        <v>0.112437984960908</v>
      </c>
      <c r="AE26">
        <v>-4.7951208678917501E-2</v>
      </c>
      <c r="AF26">
        <v>-8.6434118705729895E-2</v>
      </c>
      <c r="AG26">
        <v>6.7618633516631096E-2</v>
      </c>
      <c r="AH26">
        <v>1.1158176759057699E-2</v>
      </c>
      <c r="AI26">
        <v>-2.0907644831102499E-2</v>
      </c>
      <c r="AJ26">
        <v>-3.7946421183574698E-2</v>
      </c>
      <c r="AK26">
        <v>-4.8666272725902598E-2</v>
      </c>
      <c r="AL26">
        <v>-4.4167506928260297E-2</v>
      </c>
      <c r="AM26">
        <v>-3.3381915217606903E-2</v>
      </c>
      <c r="AN26">
        <v>-0.18819201055464699</v>
      </c>
      <c r="AO26">
        <v>-0.102767781962221</v>
      </c>
      <c r="AP26">
        <v>0.126361257897145</v>
      </c>
      <c r="AQ26">
        <v>3.8293010023897997E-2</v>
      </c>
      <c r="AR26">
        <v>-4.1222063140720397E-2</v>
      </c>
      <c r="AS26">
        <v>8.3761277608726606E-2</v>
      </c>
      <c r="AT26">
        <v>9.1177073733445298E-3</v>
      </c>
      <c r="AU26">
        <v>-1.50769023943732E-2</v>
      </c>
      <c r="AV26">
        <v>-0.163636509499787</v>
      </c>
      <c r="AW26">
        <v>0.135927047610992</v>
      </c>
      <c r="AX26">
        <v>-0.122864011919685</v>
      </c>
      <c r="AY26">
        <v>2.40126609469032E-2</v>
      </c>
      <c r="AZ26">
        <v>0.108633131616701</v>
      </c>
      <c r="BA26">
        <v>1.29501993767283E-2</v>
      </c>
      <c r="BB26">
        <v>4.0294748878665E-2</v>
      </c>
    </row>
    <row r="27" spans="1:54" x14ac:dyDescent="0.25">
      <c r="A27">
        <v>2011</v>
      </c>
      <c r="B27">
        <v>55.997925212664448</v>
      </c>
      <c r="C27">
        <f t="shared" si="0"/>
        <v>-1.4023093641722499</v>
      </c>
      <c r="D27">
        <v>0.105516322779323</v>
      </c>
      <c r="E27">
        <v>-1.7007413028302599E-2</v>
      </c>
      <c r="F27">
        <v>-1.68996060292026E-2</v>
      </c>
      <c r="G27">
        <v>3.4187294241728401E-2</v>
      </c>
      <c r="H27">
        <v>6.6390588993913105E-2</v>
      </c>
      <c r="I27">
        <v>-3.3096555163834002E-2</v>
      </c>
      <c r="J27">
        <v>1.4340356181596599E-2</v>
      </c>
      <c r="K27">
        <v>8.6503665597307199E-4</v>
      </c>
      <c r="L27">
        <v>-1.62288768656235E-2</v>
      </c>
      <c r="M27">
        <v>2.14049152274183E-2</v>
      </c>
      <c r="N27">
        <v>3.53906876352535E-2</v>
      </c>
      <c r="O27">
        <v>-0.106065719643385</v>
      </c>
      <c r="P27">
        <v>6.4705521713785796E-2</v>
      </c>
      <c r="Q27">
        <v>-9.5681301523969198E-2</v>
      </c>
      <c r="R27">
        <v>-7.0898602269709398E-4</v>
      </c>
      <c r="S27">
        <v>0.102039031301158</v>
      </c>
      <c r="T27">
        <v>4.8644116850210901E-3</v>
      </c>
      <c r="U27">
        <v>-0.15020149250490999</v>
      </c>
      <c r="V27">
        <v>-0.40203172667218701</v>
      </c>
      <c r="W27">
        <v>-0.19726120435465799</v>
      </c>
      <c r="X27">
        <v>6.3303929697902297E-3</v>
      </c>
      <c r="Y27">
        <v>5.2625679355689799E-2</v>
      </c>
      <c r="Z27">
        <v>2.9138608087113799E-2</v>
      </c>
      <c r="AA27">
        <v>6.5745829043771603E-2</v>
      </c>
      <c r="AB27">
        <v>8.1060864894170206E-2</v>
      </c>
      <c r="AD27">
        <v>0.105516322779323</v>
      </c>
      <c r="AE27">
        <v>-1.7007413028302599E-2</v>
      </c>
      <c r="AF27">
        <v>-1.68996060292026E-2</v>
      </c>
      <c r="AG27">
        <v>3.4187294241728401E-2</v>
      </c>
      <c r="AH27">
        <v>6.6390588993913105E-2</v>
      </c>
      <c r="AI27">
        <v>-3.3096555163834002E-2</v>
      </c>
      <c r="AJ27">
        <v>1.4340356181596599E-2</v>
      </c>
      <c r="AK27">
        <v>8.6503665597307199E-4</v>
      </c>
      <c r="AL27">
        <v>-1.62288768656235E-2</v>
      </c>
      <c r="AM27">
        <v>2.14049152274183E-2</v>
      </c>
      <c r="AN27">
        <v>3.53906876352535E-2</v>
      </c>
      <c r="AO27">
        <v>-0.106065719643385</v>
      </c>
      <c r="AP27">
        <v>6.4705521713785796E-2</v>
      </c>
      <c r="AQ27">
        <v>-9.5681301523969198E-2</v>
      </c>
      <c r="AR27">
        <v>-7.0898602269709398E-4</v>
      </c>
      <c r="AS27">
        <v>0.102039031301158</v>
      </c>
      <c r="AT27">
        <v>4.8644116850210901E-3</v>
      </c>
      <c r="AU27">
        <v>-0.15020149250490999</v>
      </c>
      <c r="AV27">
        <v>-0.40203172667218701</v>
      </c>
      <c r="AW27">
        <v>-0.19726120435465799</v>
      </c>
      <c r="AX27">
        <v>6.3303929697902297E-3</v>
      </c>
      <c r="AY27">
        <v>5.2625679355689799E-2</v>
      </c>
      <c r="AZ27">
        <v>2.9138608087113799E-2</v>
      </c>
      <c r="BA27">
        <v>6.5745829043771603E-2</v>
      </c>
      <c r="BB27">
        <v>8.1060864894170206E-2</v>
      </c>
    </row>
    <row r="28" spans="1:54" x14ac:dyDescent="0.25">
      <c r="A28">
        <v>2012</v>
      </c>
      <c r="B28">
        <v>51.827720461515611</v>
      </c>
      <c r="C28">
        <f t="shared" si="0"/>
        <v>8.5589002090577253</v>
      </c>
      <c r="D28">
        <v>2.4441929615368198E-2</v>
      </c>
      <c r="E28">
        <v>7.2865180217855194E-2</v>
      </c>
      <c r="F28">
        <v>0.136945946849442</v>
      </c>
      <c r="G28">
        <v>1.9284253584023098E-2</v>
      </c>
      <c r="H28">
        <v>8.9047943517350306E-3</v>
      </c>
      <c r="I28">
        <v>0.13141076189901801</v>
      </c>
      <c r="J28">
        <v>2.7001455899834499E-2</v>
      </c>
      <c r="K28">
        <v>5.5273857391156103E-2</v>
      </c>
      <c r="L28">
        <v>6.4860066611661701E-2</v>
      </c>
      <c r="M28">
        <v>4.5767041905971799E-2</v>
      </c>
      <c r="N28">
        <v>0.33956552600377299</v>
      </c>
      <c r="O28">
        <v>0.143479882883702</v>
      </c>
      <c r="P28">
        <v>-8.3559424945153102E-2</v>
      </c>
      <c r="Q28">
        <v>8.1541972636087007E-2</v>
      </c>
      <c r="R28">
        <v>4.7493377553317701E-2</v>
      </c>
      <c r="S28">
        <v>3.7943600849070301E-2</v>
      </c>
      <c r="T28">
        <v>7.305195389678E-2</v>
      </c>
      <c r="U28">
        <v>0.23008889272362301</v>
      </c>
      <c r="V28">
        <v>0.55148099718164101</v>
      </c>
      <c r="W28">
        <v>2.3358680488410502E-3</v>
      </c>
      <c r="X28">
        <v>3.1743950698067201E-2</v>
      </c>
      <c r="Y28">
        <v>4.2401821980262398E-2</v>
      </c>
      <c r="Z28">
        <v>-5.4123066413448396E-3</v>
      </c>
      <c r="AA28">
        <v>5.6103001696561398E-2</v>
      </c>
      <c r="AB28">
        <v>4.7106493731377003E-3</v>
      </c>
      <c r="AD28">
        <v>2.4441929615368198E-2</v>
      </c>
      <c r="AE28">
        <v>7.2865180217855194E-2</v>
      </c>
      <c r="AF28">
        <v>0.136945946849442</v>
      </c>
      <c r="AG28">
        <v>1.9284253584023098E-2</v>
      </c>
      <c r="AH28">
        <v>8.9047943517350306E-3</v>
      </c>
      <c r="AI28">
        <v>0.13141076189901801</v>
      </c>
      <c r="AJ28">
        <v>2.7001455899834499E-2</v>
      </c>
      <c r="AK28">
        <v>5.5273857391156103E-2</v>
      </c>
      <c r="AL28">
        <v>6.4860066611661701E-2</v>
      </c>
      <c r="AM28">
        <v>4.5767041905971799E-2</v>
      </c>
      <c r="AN28">
        <v>0.33956552600377299</v>
      </c>
      <c r="AO28">
        <v>0.143479882883702</v>
      </c>
      <c r="AP28">
        <v>-8.3559424945153102E-2</v>
      </c>
      <c r="AQ28">
        <v>8.1541972636087007E-2</v>
      </c>
      <c r="AR28">
        <v>4.7493377553317701E-2</v>
      </c>
      <c r="AS28">
        <v>3.7943600849070301E-2</v>
      </c>
      <c r="AT28">
        <v>7.305195389678E-2</v>
      </c>
      <c r="AU28">
        <v>0.23008889272362301</v>
      </c>
      <c r="AV28">
        <v>0.55148099718164101</v>
      </c>
      <c r="AW28">
        <v>2.3358680488410502E-3</v>
      </c>
      <c r="AX28">
        <v>3.1743950698067201E-2</v>
      </c>
      <c r="AY28">
        <v>4.2401821980262398E-2</v>
      </c>
      <c r="AZ28">
        <v>-5.4123066413448396E-3</v>
      </c>
      <c r="BA28">
        <v>5.6103001696561398E-2</v>
      </c>
      <c r="BB28">
        <v>4.7106493731377003E-3</v>
      </c>
    </row>
    <row r="29" spans="1:54" x14ac:dyDescent="0.25">
      <c r="A29" t="s">
        <v>101</v>
      </c>
      <c r="B29">
        <f>CORREL(B2:B28, D2:D28)</f>
        <v>1.386773695139692E-2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P30"/>
  <sheetViews>
    <sheetView workbookViewId="0">
      <selection activeCell="L38" sqref="L38"/>
    </sheetView>
  </sheetViews>
  <sheetFormatPr defaultColWidth="8.85546875" defaultRowHeight="15" x14ac:dyDescent="0.25"/>
  <sheetData>
    <row r="1" spans="1:42" x14ac:dyDescent="0.25">
      <c r="A1" t="s">
        <v>1</v>
      </c>
      <c r="B1" t="s">
        <v>104</v>
      </c>
      <c r="C1" t="s">
        <v>105</v>
      </c>
      <c r="D1" t="s">
        <v>3</v>
      </c>
      <c r="E1" t="s">
        <v>6</v>
      </c>
      <c r="F1" t="s">
        <v>9</v>
      </c>
      <c r="G1" t="s">
        <v>10</v>
      </c>
      <c r="H1" t="s">
        <v>23</v>
      </c>
      <c r="I1" t="s">
        <v>24</v>
      </c>
      <c r="J1" t="s">
        <v>26</v>
      </c>
      <c r="K1" t="s">
        <v>27</v>
      </c>
      <c r="L1" t="s">
        <v>34</v>
      </c>
      <c r="M1" t="s">
        <v>36</v>
      </c>
      <c r="N1" t="s">
        <v>46</v>
      </c>
      <c r="O1" t="s">
        <v>49</v>
      </c>
      <c r="P1" t="s">
        <v>53</v>
      </c>
      <c r="Q1" t="s">
        <v>54</v>
      </c>
      <c r="R1" t="s">
        <v>67</v>
      </c>
      <c r="S1" t="s">
        <v>70</v>
      </c>
      <c r="T1" t="s">
        <v>80</v>
      </c>
      <c r="U1" t="s">
        <v>83</v>
      </c>
      <c r="V1" t="s">
        <v>84</v>
      </c>
    </row>
    <row r="2" spans="1:42" x14ac:dyDescent="0.25">
      <c r="A2">
        <v>1986</v>
      </c>
      <c r="B2">
        <v>71.584440262569501</v>
      </c>
      <c r="C2">
        <f>100*AVERAGE(D2:V2)</f>
        <v>6.6380164801144792</v>
      </c>
      <c r="D2">
        <v>0.504398134107088</v>
      </c>
      <c r="E2">
        <v>0</v>
      </c>
      <c r="F2">
        <v>0</v>
      </c>
      <c r="G2">
        <v>0</v>
      </c>
      <c r="H2">
        <v>0</v>
      </c>
      <c r="I2">
        <v>0</v>
      </c>
      <c r="J2">
        <v>0</v>
      </c>
      <c r="K2">
        <v>0</v>
      </c>
      <c r="L2">
        <v>0</v>
      </c>
      <c r="M2">
        <v>0</v>
      </c>
      <c r="N2">
        <v>0</v>
      </c>
      <c r="O2">
        <v>0</v>
      </c>
      <c r="P2">
        <v>0.29890520957084399</v>
      </c>
      <c r="Q2">
        <v>0</v>
      </c>
      <c r="R2">
        <v>0</v>
      </c>
      <c r="S2">
        <v>0</v>
      </c>
      <c r="T2">
        <v>0</v>
      </c>
      <c r="U2">
        <v>0.211617216819248</v>
      </c>
      <c r="V2">
        <v>0.24630257072457101</v>
      </c>
      <c r="X2">
        <v>0.504398134107088</v>
      </c>
      <c r="Y2">
        <v>0</v>
      </c>
      <c r="Z2">
        <v>0</v>
      </c>
      <c r="AA2">
        <v>0</v>
      </c>
      <c r="AB2">
        <v>0</v>
      </c>
      <c r="AC2">
        <v>0</v>
      </c>
      <c r="AD2">
        <v>0</v>
      </c>
      <c r="AE2">
        <v>0</v>
      </c>
      <c r="AF2">
        <v>0</v>
      </c>
      <c r="AG2">
        <v>0</v>
      </c>
      <c r="AH2">
        <v>0</v>
      </c>
      <c r="AI2">
        <v>0</v>
      </c>
      <c r="AJ2">
        <v>0.29890520957084399</v>
      </c>
      <c r="AK2">
        <v>0</v>
      </c>
      <c r="AL2">
        <v>0</v>
      </c>
      <c r="AM2">
        <v>0</v>
      </c>
      <c r="AN2">
        <v>0</v>
      </c>
      <c r="AO2">
        <v>0.211617216819248</v>
      </c>
      <c r="AP2">
        <v>0.24630257072457101</v>
      </c>
    </row>
    <row r="3" spans="1:42" x14ac:dyDescent="0.25">
      <c r="A3">
        <v>1987</v>
      </c>
      <c r="B3">
        <v>90.703792246359541</v>
      </c>
      <c r="C3">
        <f t="shared" ref="C3:C28" si="0">100*AVERAGE(D3:V3)</f>
        <v>4.5001502042662596</v>
      </c>
      <c r="D3">
        <v>-6.4266392688232393E-2</v>
      </c>
      <c r="E3">
        <v>0</v>
      </c>
      <c r="F3">
        <v>0</v>
      </c>
      <c r="G3">
        <v>0</v>
      </c>
      <c r="H3">
        <v>0</v>
      </c>
      <c r="I3">
        <v>0</v>
      </c>
      <c r="J3">
        <v>0</v>
      </c>
      <c r="K3">
        <v>0</v>
      </c>
      <c r="L3">
        <v>0</v>
      </c>
      <c r="M3">
        <v>0</v>
      </c>
      <c r="N3">
        <v>0</v>
      </c>
      <c r="O3">
        <v>0</v>
      </c>
      <c r="P3">
        <v>0.305899828314525</v>
      </c>
      <c r="Q3">
        <v>0</v>
      </c>
      <c r="R3">
        <v>0</v>
      </c>
      <c r="S3">
        <v>0</v>
      </c>
      <c r="T3">
        <v>0</v>
      </c>
      <c r="U3">
        <v>0.57944286873061301</v>
      </c>
      <c r="V3">
        <v>3.39522344536837E-2</v>
      </c>
      <c r="X3">
        <v>-6.4266392688232393E-2</v>
      </c>
      <c r="Y3">
        <v>0</v>
      </c>
      <c r="Z3">
        <v>0</v>
      </c>
      <c r="AA3">
        <v>0</v>
      </c>
      <c r="AB3">
        <v>0</v>
      </c>
      <c r="AC3">
        <v>0</v>
      </c>
      <c r="AD3">
        <v>0</v>
      </c>
      <c r="AE3">
        <v>0</v>
      </c>
      <c r="AF3">
        <v>0</v>
      </c>
      <c r="AG3">
        <v>0</v>
      </c>
      <c r="AH3">
        <v>0</v>
      </c>
      <c r="AI3">
        <v>0</v>
      </c>
      <c r="AJ3">
        <v>0.305899828314525</v>
      </c>
      <c r="AK3">
        <v>0</v>
      </c>
      <c r="AL3">
        <v>0</v>
      </c>
      <c r="AM3">
        <v>0</v>
      </c>
      <c r="AN3">
        <v>0</v>
      </c>
      <c r="AO3">
        <v>0.57944286873061301</v>
      </c>
      <c r="AP3">
        <v>3.39522344536837E-2</v>
      </c>
    </row>
    <row r="4" spans="1:42" x14ac:dyDescent="0.25">
      <c r="A4">
        <v>1988</v>
      </c>
      <c r="B4">
        <v>92.198097907780848</v>
      </c>
      <c r="C4">
        <f t="shared" si="0"/>
        <v>3.3834797535463537</v>
      </c>
      <c r="D4">
        <v>0.19169539418209999</v>
      </c>
      <c r="E4">
        <v>0</v>
      </c>
      <c r="F4">
        <v>0</v>
      </c>
      <c r="G4">
        <v>0</v>
      </c>
      <c r="H4">
        <v>0.138096002033124</v>
      </c>
      <c r="I4">
        <v>1.36577495282286E-2</v>
      </c>
      <c r="J4">
        <v>0</v>
      </c>
      <c r="K4">
        <v>0</v>
      </c>
      <c r="L4">
        <v>0</v>
      </c>
      <c r="M4">
        <v>0</v>
      </c>
      <c r="N4">
        <v>0</v>
      </c>
      <c r="O4">
        <v>0</v>
      </c>
      <c r="P4">
        <v>3.9003724483866499E-3</v>
      </c>
      <c r="Q4">
        <v>0</v>
      </c>
      <c r="R4">
        <v>0</v>
      </c>
      <c r="S4">
        <v>0</v>
      </c>
      <c r="T4">
        <v>0</v>
      </c>
      <c r="U4">
        <v>0.20316810831291199</v>
      </c>
      <c r="V4">
        <v>9.2343526669055903E-2</v>
      </c>
      <c r="X4">
        <v>0.19169539418209999</v>
      </c>
      <c r="Y4">
        <v>0</v>
      </c>
      <c r="Z4">
        <v>0</v>
      </c>
      <c r="AA4">
        <v>0</v>
      </c>
      <c r="AB4">
        <v>0.138096002033124</v>
      </c>
      <c r="AC4">
        <v>1.36577495282286E-2</v>
      </c>
      <c r="AD4">
        <v>0</v>
      </c>
      <c r="AE4">
        <v>0</v>
      </c>
      <c r="AF4">
        <v>0</v>
      </c>
      <c r="AG4">
        <v>0</v>
      </c>
      <c r="AH4">
        <v>0</v>
      </c>
      <c r="AI4">
        <v>0</v>
      </c>
      <c r="AJ4">
        <v>3.9003724483866499E-3</v>
      </c>
      <c r="AK4">
        <v>0</v>
      </c>
      <c r="AL4">
        <v>0</v>
      </c>
      <c r="AM4">
        <v>0</v>
      </c>
      <c r="AN4">
        <v>0</v>
      </c>
      <c r="AO4">
        <v>0.20316810831291199</v>
      </c>
      <c r="AP4">
        <v>9.2343526669055903E-2</v>
      </c>
    </row>
    <row r="5" spans="1:42" x14ac:dyDescent="0.25">
      <c r="A5">
        <v>1989</v>
      </c>
      <c r="B5">
        <v>90.249629283163301</v>
      </c>
      <c r="C5">
        <f t="shared" si="0"/>
        <v>3.871292473139941</v>
      </c>
      <c r="D5">
        <v>-5.5181430102614601E-2</v>
      </c>
      <c r="E5">
        <v>0</v>
      </c>
      <c r="F5">
        <v>0</v>
      </c>
      <c r="G5">
        <v>0</v>
      </c>
      <c r="H5">
        <v>0.28674537374409298</v>
      </c>
      <c r="I5">
        <v>0.32037150505246398</v>
      </c>
      <c r="J5">
        <v>0</v>
      </c>
      <c r="K5">
        <v>0</v>
      </c>
      <c r="L5">
        <v>0</v>
      </c>
      <c r="M5">
        <v>0</v>
      </c>
      <c r="N5">
        <v>0</v>
      </c>
      <c r="O5">
        <v>0</v>
      </c>
      <c r="P5">
        <v>0.13343153388996201</v>
      </c>
      <c r="Q5">
        <v>0</v>
      </c>
      <c r="R5">
        <v>0</v>
      </c>
      <c r="S5">
        <v>0</v>
      </c>
      <c r="T5">
        <v>0</v>
      </c>
      <c r="U5">
        <v>-4.3668016128237397E-2</v>
      </c>
      <c r="V5">
        <v>9.3846603440921897E-2</v>
      </c>
      <c r="X5">
        <v>-5.5181430102614601E-2</v>
      </c>
      <c r="Y5">
        <v>0</v>
      </c>
      <c r="Z5">
        <v>0</v>
      </c>
      <c r="AA5">
        <v>0</v>
      </c>
      <c r="AB5">
        <v>0.28674537374409298</v>
      </c>
      <c r="AC5">
        <v>0.32037150505246398</v>
      </c>
      <c r="AD5">
        <v>0</v>
      </c>
      <c r="AE5">
        <v>0</v>
      </c>
      <c r="AF5">
        <v>0</v>
      </c>
      <c r="AG5">
        <v>0</v>
      </c>
      <c r="AH5">
        <v>0</v>
      </c>
      <c r="AI5">
        <v>0</v>
      </c>
      <c r="AJ5">
        <v>0.13343153388996201</v>
      </c>
      <c r="AK5">
        <v>0</v>
      </c>
      <c r="AL5">
        <v>0</v>
      </c>
      <c r="AM5">
        <v>0</v>
      </c>
      <c r="AN5">
        <v>0</v>
      </c>
      <c r="AO5">
        <v>-4.3668016128237397E-2</v>
      </c>
      <c r="AP5">
        <v>9.3846603440921897E-2</v>
      </c>
    </row>
    <row r="6" spans="1:42" x14ac:dyDescent="0.25">
      <c r="A6">
        <v>1990</v>
      </c>
      <c r="B6">
        <v>99.74659176193191</v>
      </c>
      <c r="C6">
        <f t="shared" si="0"/>
        <v>-3.9774385135112924</v>
      </c>
      <c r="D6">
        <v>1.7038263385231601E-2</v>
      </c>
      <c r="E6">
        <v>0</v>
      </c>
      <c r="F6">
        <v>0</v>
      </c>
      <c r="G6">
        <v>0</v>
      </c>
      <c r="H6">
        <v>3.7103886516167001E-2</v>
      </c>
      <c r="I6">
        <v>-0.17871457530302001</v>
      </c>
      <c r="J6">
        <v>0</v>
      </c>
      <c r="K6">
        <v>0</v>
      </c>
      <c r="L6">
        <v>0</v>
      </c>
      <c r="M6">
        <v>0</v>
      </c>
      <c r="N6">
        <v>0</v>
      </c>
      <c r="O6">
        <v>0</v>
      </c>
      <c r="P6">
        <v>-0.14648154991472701</v>
      </c>
      <c r="Q6">
        <v>0</v>
      </c>
      <c r="R6">
        <v>0</v>
      </c>
      <c r="S6">
        <v>5.7984618934937403E-3</v>
      </c>
      <c r="T6">
        <v>0</v>
      </c>
      <c r="U6">
        <v>5.1665209220727197E-2</v>
      </c>
      <c r="V6">
        <v>-0.542123013365018</v>
      </c>
      <c r="X6">
        <v>1.7038263385231601E-2</v>
      </c>
      <c r="Y6">
        <v>0</v>
      </c>
      <c r="Z6">
        <v>0</v>
      </c>
      <c r="AA6">
        <v>0</v>
      </c>
      <c r="AB6">
        <v>3.7103886516167001E-2</v>
      </c>
      <c r="AC6">
        <v>-0.17871457530302001</v>
      </c>
      <c r="AD6">
        <v>0</v>
      </c>
      <c r="AE6">
        <v>0</v>
      </c>
      <c r="AF6">
        <v>0</v>
      </c>
      <c r="AG6">
        <v>0</v>
      </c>
      <c r="AH6">
        <v>0</v>
      </c>
      <c r="AI6">
        <v>0</v>
      </c>
      <c r="AJ6">
        <v>-0.14648154991472701</v>
      </c>
      <c r="AK6">
        <v>0</v>
      </c>
      <c r="AL6">
        <v>0</v>
      </c>
      <c r="AM6">
        <v>5.7984618934937403E-3</v>
      </c>
      <c r="AN6">
        <v>0</v>
      </c>
      <c r="AO6">
        <v>5.1665209220727197E-2</v>
      </c>
      <c r="AP6">
        <v>-0.542123013365018</v>
      </c>
    </row>
    <row r="7" spans="1:42" x14ac:dyDescent="0.25">
      <c r="A7">
        <v>1991</v>
      </c>
      <c r="B7">
        <v>97.693496897406675</v>
      </c>
      <c r="C7">
        <f t="shared" si="0"/>
        <v>5.6832142738608074</v>
      </c>
      <c r="D7">
        <v>0.19548866311296301</v>
      </c>
      <c r="E7">
        <v>0</v>
      </c>
      <c r="F7">
        <v>0</v>
      </c>
      <c r="G7">
        <v>0</v>
      </c>
      <c r="H7">
        <v>-5.1625548397602403E-2</v>
      </c>
      <c r="I7">
        <v>0.309259418514163</v>
      </c>
      <c r="J7">
        <v>0</v>
      </c>
      <c r="K7">
        <v>0</v>
      </c>
      <c r="L7">
        <v>0</v>
      </c>
      <c r="M7">
        <v>0</v>
      </c>
      <c r="N7">
        <v>0</v>
      </c>
      <c r="O7">
        <v>0</v>
      </c>
      <c r="P7">
        <v>-8.6311823630651305E-2</v>
      </c>
      <c r="Q7">
        <v>0</v>
      </c>
      <c r="R7">
        <v>0</v>
      </c>
      <c r="S7">
        <v>0.30678674795344901</v>
      </c>
      <c r="T7">
        <v>0</v>
      </c>
      <c r="U7">
        <v>-9.9143987436236994E-2</v>
      </c>
      <c r="V7">
        <v>0.505357241917469</v>
      </c>
      <c r="X7">
        <v>0.19548866311296301</v>
      </c>
      <c r="Y7">
        <v>0</v>
      </c>
      <c r="Z7">
        <v>0</v>
      </c>
      <c r="AA7">
        <v>0</v>
      </c>
      <c r="AB7">
        <v>-5.1625548397602403E-2</v>
      </c>
      <c r="AC7">
        <v>0.309259418514163</v>
      </c>
      <c r="AD7">
        <v>0</v>
      </c>
      <c r="AE7">
        <v>0</v>
      </c>
      <c r="AF7">
        <v>0</v>
      </c>
      <c r="AG7">
        <v>0</v>
      </c>
      <c r="AH7">
        <v>0</v>
      </c>
      <c r="AI7">
        <v>0</v>
      </c>
      <c r="AJ7">
        <v>-8.6311823630651305E-2</v>
      </c>
      <c r="AK7">
        <v>0</v>
      </c>
      <c r="AL7">
        <v>0</v>
      </c>
      <c r="AM7">
        <v>0.30678674795344901</v>
      </c>
      <c r="AN7">
        <v>0</v>
      </c>
      <c r="AO7">
        <v>-9.9143987436236994E-2</v>
      </c>
      <c r="AP7">
        <v>0.505357241917469</v>
      </c>
    </row>
    <row r="8" spans="1:42" x14ac:dyDescent="0.25">
      <c r="A8">
        <v>1992</v>
      </c>
      <c r="B8">
        <v>81.67912404183123</v>
      </c>
      <c r="C8">
        <f t="shared" si="0"/>
        <v>-2.8458953617837768</v>
      </c>
      <c r="D8">
        <v>-2.4941977486756601E-2</v>
      </c>
      <c r="E8">
        <v>0</v>
      </c>
      <c r="F8">
        <v>0</v>
      </c>
      <c r="G8">
        <v>0</v>
      </c>
      <c r="H8">
        <v>9.5786580328467499E-2</v>
      </c>
      <c r="I8">
        <v>-0.36083658945586</v>
      </c>
      <c r="J8">
        <v>0</v>
      </c>
      <c r="K8">
        <v>0</v>
      </c>
      <c r="L8">
        <v>0</v>
      </c>
      <c r="M8">
        <v>0</v>
      </c>
      <c r="N8">
        <v>0</v>
      </c>
      <c r="O8">
        <v>0</v>
      </c>
      <c r="P8">
        <v>-0.17895627624593899</v>
      </c>
      <c r="Q8">
        <v>0</v>
      </c>
      <c r="R8">
        <v>0</v>
      </c>
      <c r="S8">
        <v>-2.3481329977164501E-2</v>
      </c>
      <c r="T8">
        <v>0</v>
      </c>
      <c r="U8">
        <v>-0.27567870194698402</v>
      </c>
      <c r="V8">
        <v>0.227388176045319</v>
      </c>
      <c r="X8">
        <v>-2.4941977486756601E-2</v>
      </c>
      <c r="Y8">
        <v>0</v>
      </c>
      <c r="Z8">
        <v>0</v>
      </c>
      <c r="AA8">
        <v>0</v>
      </c>
      <c r="AB8">
        <v>9.5786580328467499E-2</v>
      </c>
      <c r="AC8">
        <v>-0.36083658945586</v>
      </c>
      <c r="AD8">
        <v>0</v>
      </c>
      <c r="AE8">
        <v>0</v>
      </c>
      <c r="AF8">
        <v>0</v>
      </c>
      <c r="AG8">
        <v>0</v>
      </c>
      <c r="AH8">
        <v>0</v>
      </c>
      <c r="AI8">
        <v>0</v>
      </c>
      <c r="AJ8">
        <v>-0.17895627624593899</v>
      </c>
      <c r="AK8">
        <v>0</v>
      </c>
      <c r="AL8">
        <v>0</v>
      </c>
      <c r="AM8">
        <v>-2.3481329977164501E-2</v>
      </c>
      <c r="AN8">
        <v>0</v>
      </c>
      <c r="AO8">
        <v>-0.27567870194698402</v>
      </c>
      <c r="AP8">
        <v>0.227388176045319</v>
      </c>
    </row>
    <row r="9" spans="1:42" x14ac:dyDescent="0.25">
      <c r="A9">
        <v>1993</v>
      </c>
      <c r="B9">
        <v>96.528510966148914</v>
      </c>
      <c r="C9">
        <f t="shared" si="0"/>
        <v>10.079278835707081</v>
      </c>
      <c r="D9">
        <v>0.33552532549744302</v>
      </c>
      <c r="E9">
        <v>0</v>
      </c>
      <c r="F9">
        <v>0</v>
      </c>
      <c r="G9">
        <v>0</v>
      </c>
      <c r="H9">
        <v>0.27501386947459899</v>
      </c>
      <c r="I9">
        <v>0.159270385919626</v>
      </c>
      <c r="J9">
        <v>0</v>
      </c>
      <c r="K9">
        <v>0</v>
      </c>
      <c r="L9">
        <v>0</v>
      </c>
      <c r="M9">
        <v>0</v>
      </c>
      <c r="N9">
        <v>0</v>
      </c>
      <c r="O9">
        <v>0</v>
      </c>
      <c r="P9">
        <v>0.26397011805724702</v>
      </c>
      <c r="Q9">
        <v>0</v>
      </c>
      <c r="R9">
        <v>0</v>
      </c>
      <c r="S9">
        <v>-1.68148807390327E-2</v>
      </c>
      <c r="T9">
        <v>0</v>
      </c>
      <c r="U9">
        <v>0.61376459305965003</v>
      </c>
      <c r="V9">
        <v>0.28433356751481298</v>
      </c>
      <c r="X9">
        <v>0.33552532549744302</v>
      </c>
      <c r="Y9">
        <v>0</v>
      </c>
      <c r="Z9">
        <v>0</v>
      </c>
      <c r="AA9">
        <v>0</v>
      </c>
      <c r="AB9">
        <v>0.27501386947459899</v>
      </c>
      <c r="AC9">
        <v>0.159270385919626</v>
      </c>
      <c r="AD9">
        <v>0</v>
      </c>
      <c r="AE9">
        <v>0</v>
      </c>
      <c r="AF9">
        <v>0</v>
      </c>
      <c r="AG9">
        <v>0</v>
      </c>
      <c r="AH9">
        <v>0</v>
      </c>
      <c r="AI9">
        <v>0</v>
      </c>
      <c r="AJ9">
        <v>0.26397011805724702</v>
      </c>
      <c r="AK9">
        <v>0</v>
      </c>
      <c r="AL9">
        <v>0</v>
      </c>
      <c r="AM9">
        <v>-1.68148807390327E-2</v>
      </c>
      <c r="AN9">
        <v>0</v>
      </c>
      <c r="AO9">
        <v>0.61376459305965003</v>
      </c>
      <c r="AP9">
        <v>0.28433356751481298</v>
      </c>
    </row>
    <row r="10" spans="1:42" x14ac:dyDescent="0.25">
      <c r="A10">
        <v>1994</v>
      </c>
      <c r="B10">
        <v>94.863295032412282</v>
      </c>
      <c r="C10">
        <f t="shared" si="0"/>
        <v>4.1371657007654262E-4</v>
      </c>
      <c r="D10">
        <v>7.4572629810535307E-2</v>
      </c>
      <c r="E10">
        <v>0.13056676173634901</v>
      </c>
      <c r="F10">
        <v>0</v>
      </c>
      <c r="G10">
        <v>-0.38536742718898498</v>
      </c>
      <c r="H10">
        <v>5.5824846444130501E-2</v>
      </c>
      <c r="I10">
        <v>9.0646462921504703E-2</v>
      </c>
      <c r="J10">
        <v>0</v>
      </c>
      <c r="K10">
        <v>0</v>
      </c>
      <c r="L10">
        <v>0</v>
      </c>
      <c r="M10">
        <v>0</v>
      </c>
      <c r="N10">
        <v>0</v>
      </c>
      <c r="O10">
        <v>0</v>
      </c>
      <c r="P10">
        <v>-1.3470487319805701E-2</v>
      </c>
      <c r="Q10">
        <v>0</v>
      </c>
      <c r="R10">
        <v>0</v>
      </c>
      <c r="S10">
        <v>9.6766236850845705E-2</v>
      </c>
      <c r="T10">
        <v>0</v>
      </c>
      <c r="U10">
        <v>-0.109305448229138</v>
      </c>
      <c r="V10">
        <v>5.9845031122877999E-2</v>
      </c>
      <c r="X10">
        <v>7.4572629810535307E-2</v>
      </c>
      <c r="Y10">
        <v>0.13056676173634901</v>
      </c>
      <c r="Z10">
        <v>0</v>
      </c>
      <c r="AA10">
        <v>-0.38536742718898498</v>
      </c>
      <c r="AB10">
        <v>5.5824846444130501E-2</v>
      </c>
      <c r="AC10">
        <v>9.0646462921504703E-2</v>
      </c>
      <c r="AD10">
        <v>0</v>
      </c>
      <c r="AE10">
        <v>0</v>
      </c>
      <c r="AF10">
        <v>0</v>
      </c>
      <c r="AG10">
        <v>0</v>
      </c>
      <c r="AH10">
        <v>0</v>
      </c>
      <c r="AI10">
        <v>0</v>
      </c>
      <c r="AJ10">
        <v>-1.3470487319805701E-2</v>
      </c>
      <c r="AK10">
        <v>0</v>
      </c>
      <c r="AL10">
        <v>0</v>
      </c>
      <c r="AM10">
        <v>9.6766236850845705E-2</v>
      </c>
      <c r="AN10">
        <v>0</v>
      </c>
      <c r="AO10">
        <v>-0.109305448229138</v>
      </c>
      <c r="AP10">
        <v>5.9845031122877999E-2</v>
      </c>
    </row>
    <row r="11" spans="1:42" x14ac:dyDescent="0.25">
      <c r="A11">
        <v>1995</v>
      </c>
      <c r="B11">
        <v>97.018433966143064</v>
      </c>
      <c r="C11">
        <f t="shared" si="0"/>
        <v>5.0962051783515196</v>
      </c>
      <c r="D11">
        <v>0.17048129558229499</v>
      </c>
      <c r="E11">
        <v>4.2912814627879402E-2</v>
      </c>
      <c r="F11">
        <v>0</v>
      </c>
      <c r="G11">
        <v>0.424576800155265</v>
      </c>
      <c r="H11">
        <v>2.9985889613193501E-2</v>
      </c>
      <c r="I11">
        <v>7.96234843871228E-2</v>
      </c>
      <c r="J11">
        <v>0</v>
      </c>
      <c r="K11">
        <v>0</v>
      </c>
      <c r="L11">
        <v>0</v>
      </c>
      <c r="M11">
        <v>0</v>
      </c>
      <c r="N11">
        <v>0</v>
      </c>
      <c r="O11">
        <v>0</v>
      </c>
      <c r="P11">
        <v>3.6022126098790998E-2</v>
      </c>
      <c r="Q11">
        <v>0</v>
      </c>
      <c r="R11">
        <v>0</v>
      </c>
      <c r="S11">
        <v>-3.38172577258775E-2</v>
      </c>
      <c r="T11">
        <v>0</v>
      </c>
      <c r="U11">
        <v>4.6966427419496602E-2</v>
      </c>
      <c r="V11">
        <v>0.17152740372862299</v>
      </c>
      <c r="X11">
        <v>0.17048129558229499</v>
      </c>
      <c r="Y11">
        <v>4.2912814627879402E-2</v>
      </c>
      <c r="Z11">
        <v>0</v>
      </c>
      <c r="AA11">
        <v>0.424576800155265</v>
      </c>
      <c r="AB11">
        <v>2.9985889613193501E-2</v>
      </c>
      <c r="AC11">
        <v>7.96234843871228E-2</v>
      </c>
      <c r="AD11">
        <v>0</v>
      </c>
      <c r="AE11">
        <v>0</v>
      </c>
      <c r="AF11">
        <v>0</v>
      </c>
      <c r="AG11">
        <v>0</v>
      </c>
      <c r="AH11">
        <v>0</v>
      </c>
      <c r="AI11">
        <v>0</v>
      </c>
      <c r="AJ11">
        <v>3.6022126098790998E-2</v>
      </c>
      <c r="AK11">
        <v>0</v>
      </c>
      <c r="AL11">
        <v>0</v>
      </c>
      <c r="AM11">
        <v>-3.38172577258775E-2</v>
      </c>
      <c r="AN11">
        <v>0</v>
      </c>
      <c r="AO11">
        <v>4.6966427419496602E-2</v>
      </c>
      <c r="AP11">
        <v>0.17152740372862299</v>
      </c>
    </row>
    <row r="12" spans="1:42" x14ac:dyDescent="0.25">
      <c r="A12">
        <v>1996</v>
      </c>
      <c r="B12">
        <v>98.803990973522659</v>
      </c>
      <c r="C12">
        <f t="shared" si="0"/>
        <v>4.1228606192791624</v>
      </c>
      <c r="D12">
        <v>0.24299986535717499</v>
      </c>
      <c r="E12">
        <v>-7.7881355383699905E-2</v>
      </c>
      <c r="F12">
        <v>0</v>
      </c>
      <c r="G12">
        <v>0.41744305361564998</v>
      </c>
      <c r="H12">
        <v>0.152488010088564</v>
      </c>
      <c r="I12">
        <v>-0.338666575095803</v>
      </c>
      <c r="J12">
        <v>0</v>
      </c>
      <c r="K12">
        <v>0</v>
      </c>
      <c r="L12">
        <v>0</v>
      </c>
      <c r="M12">
        <v>0</v>
      </c>
      <c r="N12">
        <v>0</v>
      </c>
      <c r="O12">
        <v>0</v>
      </c>
      <c r="P12">
        <v>0.18878782368814701</v>
      </c>
      <c r="Q12">
        <v>0</v>
      </c>
      <c r="R12">
        <v>0</v>
      </c>
      <c r="S12">
        <v>-0.44256155291579902</v>
      </c>
      <c r="T12">
        <v>0</v>
      </c>
      <c r="U12">
        <v>0.35343610003894399</v>
      </c>
      <c r="V12">
        <v>0.287298148269863</v>
      </c>
      <c r="X12">
        <v>0.24299986535717499</v>
      </c>
      <c r="Y12">
        <v>-7.7881355383699905E-2</v>
      </c>
      <c r="Z12">
        <v>0</v>
      </c>
      <c r="AA12">
        <v>0.41744305361564998</v>
      </c>
      <c r="AB12">
        <v>0.152488010088564</v>
      </c>
      <c r="AC12">
        <v>-0.338666575095803</v>
      </c>
      <c r="AD12">
        <v>0</v>
      </c>
      <c r="AE12">
        <v>0</v>
      </c>
      <c r="AF12">
        <v>0</v>
      </c>
      <c r="AG12">
        <v>0</v>
      </c>
      <c r="AH12">
        <v>0</v>
      </c>
      <c r="AI12">
        <v>0</v>
      </c>
      <c r="AJ12">
        <v>0.18878782368814701</v>
      </c>
      <c r="AK12">
        <v>0</v>
      </c>
      <c r="AL12">
        <v>0</v>
      </c>
      <c r="AM12">
        <v>-0.44256155291579902</v>
      </c>
      <c r="AN12">
        <v>0</v>
      </c>
      <c r="AO12">
        <v>0.35343610003894399</v>
      </c>
      <c r="AP12">
        <v>0.287298148269863</v>
      </c>
    </row>
    <row r="13" spans="1:42" x14ac:dyDescent="0.25">
      <c r="A13">
        <v>1997</v>
      </c>
      <c r="B13">
        <v>83.518977655480924</v>
      </c>
      <c r="C13">
        <f t="shared" si="0"/>
        <v>4.4621131211532443</v>
      </c>
      <c r="D13">
        <v>4.1892396758821497E-2</v>
      </c>
      <c r="E13">
        <v>-2.9983331350126E-2</v>
      </c>
      <c r="F13">
        <v>0</v>
      </c>
      <c r="G13">
        <v>0.241052959113608</v>
      </c>
      <c r="H13">
        <v>-0.12694314888396299</v>
      </c>
      <c r="I13">
        <v>3.8140010078343001E-2</v>
      </c>
      <c r="J13">
        <v>0</v>
      </c>
      <c r="K13">
        <v>0</v>
      </c>
      <c r="L13">
        <v>0</v>
      </c>
      <c r="M13">
        <v>0</v>
      </c>
      <c r="N13">
        <v>0</v>
      </c>
      <c r="O13">
        <v>0</v>
      </c>
      <c r="P13">
        <v>1.0649567572049801E-3</v>
      </c>
      <c r="Q13">
        <v>0</v>
      </c>
      <c r="R13">
        <v>0</v>
      </c>
      <c r="S13">
        <v>0.28127475633049898</v>
      </c>
      <c r="T13">
        <v>0</v>
      </c>
      <c r="U13">
        <v>0.21309683355970099</v>
      </c>
      <c r="V13">
        <v>0.18820606065502801</v>
      </c>
      <c r="X13">
        <v>4.1892396758821497E-2</v>
      </c>
      <c r="Y13">
        <v>-2.9983331350126E-2</v>
      </c>
      <c r="Z13">
        <v>0</v>
      </c>
      <c r="AA13">
        <v>0.241052959113608</v>
      </c>
      <c r="AB13">
        <v>-0.12694314888396299</v>
      </c>
      <c r="AC13">
        <v>3.8140010078343001E-2</v>
      </c>
      <c r="AD13">
        <v>0</v>
      </c>
      <c r="AE13">
        <v>0</v>
      </c>
      <c r="AF13">
        <v>0</v>
      </c>
      <c r="AG13">
        <v>0</v>
      </c>
      <c r="AH13">
        <v>0</v>
      </c>
      <c r="AI13">
        <v>0</v>
      </c>
      <c r="AJ13">
        <v>1.0649567572049801E-3</v>
      </c>
      <c r="AK13">
        <v>0</v>
      </c>
      <c r="AL13">
        <v>0</v>
      </c>
      <c r="AM13">
        <v>0.28127475633049898</v>
      </c>
      <c r="AN13">
        <v>0</v>
      </c>
      <c r="AO13">
        <v>0.21309683355970099</v>
      </c>
      <c r="AP13">
        <v>0.18820606065502801</v>
      </c>
    </row>
    <row r="14" spans="1:42" x14ac:dyDescent="0.25">
      <c r="A14">
        <v>1998</v>
      </c>
      <c r="B14">
        <v>93.676341712234461</v>
      </c>
      <c r="C14">
        <f t="shared" si="0"/>
        <v>2.4823865368247349</v>
      </c>
      <c r="D14">
        <v>0.175767436187756</v>
      </c>
      <c r="E14">
        <v>0.31681039967436703</v>
      </c>
      <c r="F14">
        <v>0</v>
      </c>
      <c r="G14">
        <v>-9.03167154364245E-2</v>
      </c>
      <c r="H14">
        <v>0.479869728434275</v>
      </c>
      <c r="I14">
        <v>0.19431546341648601</v>
      </c>
      <c r="J14">
        <v>0</v>
      </c>
      <c r="K14">
        <v>0</v>
      </c>
      <c r="L14">
        <v>0</v>
      </c>
      <c r="M14">
        <v>0</v>
      </c>
      <c r="N14">
        <v>0</v>
      </c>
      <c r="O14">
        <v>0</v>
      </c>
      <c r="P14">
        <v>0.14935352336528801</v>
      </c>
      <c r="Q14">
        <v>0</v>
      </c>
      <c r="R14">
        <v>0</v>
      </c>
      <c r="S14">
        <v>-0.44405773498891099</v>
      </c>
      <c r="T14">
        <v>0</v>
      </c>
      <c r="U14">
        <v>-0.20828817072585401</v>
      </c>
      <c r="V14">
        <v>-0.101800487930283</v>
      </c>
      <c r="X14">
        <v>0.175767436187756</v>
      </c>
      <c r="Y14">
        <v>0.31681039967436703</v>
      </c>
      <c r="Z14">
        <v>0</v>
      </c>
      <c r="AA14">
        <v>-9.03167154364245E-2</v>
      </c>
      <c r="AB14">
        <v>0.479869728434275</v>
      </c>
      <c r="AC14">
        <v>0.19431546341648601</v>
      </c>
      <c r="AD14">
        <v>0</v>
      </c>
      <c r="AE14">
        <v>0</v>
      </c>
      <c r="AF14">
        <v>0</v>
      </c>
      <c r="AG14">
        <v>0</v>
      </c>
      <c r="AH14">
        <v>0</v>
      </c>
      <c r="AI14">
        <v>0</v>
      </c>
      <c r="AJ14">
        <v>0.14935352336528801</v>
      </c>
      <c r="AK14">
        <v>0</v>
      </c>
      <c r="AL14">
        <v>0</v>
      </c>
      <c r="AM14">
        <v>-0.44405773498891099</v>
      </c>
      <c r="AN14">
        <v>0</v>
      </c>
      <c r="AO14">
        <v>-0.20828817072585401</v>
      </c>
      <c r="AP14">
        <v>-0.101800487930283</v>
      </c>
    </row>
    <row r="15" spans="1:42" x14ac:dyDescent="0.25">
      <c r="A15">
        <v>1999</v>
      </c>
      <c r="B15">
        <v>95.385739000629769</v>
      </c>
      <c r="C15">
        <f t="shared" si="0"/>
        <v>-0.14691526315726924</v>
      </c>
      <c r="D15">
        <v>4.4173119356113601E-2</v>
      </c>
      <c r="E15">
        <v>-0.18845172969194099</v>
      </c>
      <c r="F15">
        <v>0</v>
      </c>
      <c r="G15">
        <v>0.11708100374113201</v>
      </c>
      <c r="H15">
        <v>-5.9483800051033098E-2</v>
      </c>
      <c r="I15">
        <v>-0.460900271604328</v>
      </c>
      <c r="J15">
        <v>0</v>
      </c>
      <c r="K15">
        <v>0</v>
      </c>
      <c r="L15">
        <v>0</v>
      </c>
      <c r="M15">
        <v>0</v>
      </c>
      <c r="N15">
        <v>0</v>
      </c>
      <c r="O15">
        <v>0</v>
      </c>
      <c r="P15">
        <v>-0.13148913611313101</v>
      </c>
      <c r="Q15">
        <v>0</v>
      </c>
      <c r="R15">
        <v>0</v>
      </c>
      <c r="S15">
        <v>0.70202149019042903</v>
      </c>
      <c r="T15">
        <v>0</v>
      </c>
      <c r="U15">
        <v>1.7931925289271299E-2</v>
      </c>
      <c r="V15">
        <v>-6.8796501116394099E-2</v>
      </c>
      <c r="X15">
        <v>4.4173119356113601E-2</v>
      </c>
      <c r="Y15">
        <v>-0.18845172969194099</v>
      </c>
      <c r="Z15">
        <v>0</v>
      </c>
      <c r="AA15">
        <v>0.11708100374113201</v>
      </c>
      <c r="AB15">
        <v>-5.9483800051033098E-2</v>
      </c>
      <c r="AC15">
        <v>-0.460900271604328</v>
      </c>
      <c r="AD15">
        <v>0</v>
      </c>
      <c r="AE15">
        <v>0</v>
      </c>
      <c r="AF15">
        <v>0</v>
      </c>
      <c r="AG15">
        <v>0</v>
      </c>
      <c r="AH15">
        <v>0</v>
      </c>
      <c r="AI15">
        <v>0</v>
      </c>
      <c r="AJ15">
        <v>-0.13148913611313101</v>
      </c>
      <c r="AK15">
        <v>0</v>
      </c>
      <c r="AL15">
        <v>0</v>
      </c>
      <c r="AM15">
        <v>0.70202149019042903</v>
      </c>
      <c r="AN15">
        <v>0</v>
      </c>
      <c r="AO15">
        <v>1.7931925289271299E-2</v>
      </c>
      <c r="AP15">
        <v>-6.8796501116394099E-2</v>
      </c>
    </row>
    <row r="16" spans="1:42" x14ac:dyDescent="0.25">
      <c r="A16">
        <v>2000</v>
      </c>
      <c r="B16">
        <v>97.352246050969171</v>
      </c>
      <c r="C16">
        <f t="shared" si="0"/>
        <v>2.2922598885628496</v>
      </c>
      <c r="D16">
        <v>5.1539397465841803E-2</v>
      </c>
      <c r="E16">
        <v>-0.11106518147406499</v>
      </c>
      <c r="F16">
        <v>0</v>
      </c>
      <c r="G16">
        <v>0.17529561704598301</v>
      </c>
      <c r="H16">
        <v>2.5335337710749302E-3</v>
      </c>
      <c r="I16">
        <v>-0.39739617653318898</v>
      </c>
      <c r="J16">
        <v>0</v>
      </c>
      <c r="K16">
        <v>0</v>
      </c>
      <c r="L16">
        <v>0.336354032528835</v>
      </c>
      <c r="M16">
        <v>0</v>
      </c>
      <c r="N16">
        <v>0</v>
      </c>
      <c r="O16">
        <v>0</v>
      </c>
      <c r="P16">
        <v>7.8120952817178103E-3</v>
      </c>
      <c r="Q16">
        <v>0</v>
      </c>
      <c r="R16">
        <v>0</v>
      </c>
      <c r="S16">
        <v>-1.7934237370028101E-2</v>
      </c>
      <c r="T16">
        <v>0</v>
      </c>
      <c r="U16">
        <v>0.12154058481009899</v>
      </c>
      <c r="V16">
        <v>0.26684971330067198</v>
      </c>
      <c r="X16">
        <v>5.1539397465841803E-2</v>
      </c>
      <c r="Y16">
        <v>-0.11106518147406499</v>
      </c>
      <c r="Z16">
        <v>0</v>
      </c>
      <c r="AA16">
        <v>0.17529561704598301</v>
      </c>
      <c r="AB16">
        <v>2.5335337710749302E-3</v>
      </c>
      <c r="AC16">
        <v>-0.39739617653318898</v>
      </c>
      <c r="AD16">
        <v>0</v>
      </c>
      <c r="AE16">
        <v>0</v>
      </c>
      <c r="AF16">
        <v>0.336354032528835</v>
      </c>
      <c r="AG16">
        <v>0</v>
      </c>
      <c r="AH16">
        <v>0</v>
      </c>
      <c r="AI16">
        <v>0</v>
      </c>
      <c r="AJ16">
        <v>7.8120952817178103E-3</v>
      </c>
      <c r="AK16">
        <v>0</v>
      </c>
      <c r="AL16">
        <v>0</v>
      </c>
      <c r="AM16">
        <v>-1.7934237370028101E-2</v>
      </c>
      <c r="AN16">
        <v>0</v>
      </c>
      <c r="AO16">
        <v>0.12154058481009899</v>
      </c>
      <c r="AP16">
        <v>0.26684971330067198</v>
      </c>
    </row>
    <row r="17" spans="1:42" x14ac:dyDescent="0.25">
      <c r="A17">
        <v>2001</v>
      </c>
      <c r="B17">
        <v>89.775251384654709</v>
      </c>
      <c r="C17">
        <f t="shared" si="0"/>
        <v>-5.9895283269479345</v>
      </c>
      <c r="D17">
        <v>9.2702171262391095E-2</v>
      </c>
      <c r="E17">
        <v>5.0221902089445901E-2</v>
      </c>
      <c r="F17">
        <v>0</v>
      </c>
      <c r="G17">
        <v>0.26179187391091902</v>
      </c>
      <c r="H17">
        <v>-9.4202620549913105E-3</v>
      </c>
      <c r="I17">
        <v>-1.2736045087888901</v>
      </c>
      <c r="J17">
        <v>0</v>
      </c>
      <c r="K17">
        <v>0</v>
      </c>
      <c r="L17">
        <v>1.5699396104559501E-2</v>
      </c>
      <c r="M17">
        <v>0</v>
      </c>
      <c r="N17">
        <v>0</v>
      </c>
      <c r="O17">
        <v>0</v>
      </c>
      <c r="P17">
        <v>-1.9302309584648E-2</v>
      </c>
      <c r="Q17">
        <v>0</v>
      </c>
      <c r="R17">
        <v>0</v>
      </c>
      <c r="S17">
        <v>-0.32477310132753301</v>
      </c>
      <c r="T17">
        <v>0</v>
      </c>
      <c r="U17">
        <v>-6.0534045255611499E-2</v>
      </c>
      <c r="V17">
        <v>0.12920850152425101</v>
      </c>
      <c r="X17">
        <v>9.2702171262391095E-2</v>
      </c>
      <c r="Y17">
        <v>5.0221902089445901E-2</v>
      </c>
      <c r="Z17">
        <v>0</v>
      </c>
      <c r="AA17">
        <v>0.26179187391091902</v>
      </c>
      <c r="AB17">
        <v>-9.4202620549913105E-3</v>
      </c>
      <c r="AC17">
        <v>-1.2736045087888901</v>
      </c>
      <c r="AD17">
        <v>0</v>
      </c>
      <c r="AE17">
        <v>0</v>
      </c>
      <c r="AF17">
        <v>1.5699396104559501E-2</v>
      </c>
      <c r="AG17">
        <v>0</v>
      </c>
      <c r="AH17">
        <v>0</v>
      </c>
      <c r="AI17">
        <v>0</v>
      </c>
      <c r="AJ17">
        <v>-1.9302309584648E-2</v>
      </c>
      <c r="AK17">
        <v>0</v>
      </c>
      <c r="AL17">
        <v>0</v>
      </c>
      <c r="AM17">
        <v>-0.32477310132753301</v>
      </c>
      <c r="AN17">
        <v>0</v>
      </c>
      <c r="AO17">
        <v>-6.0534045255611499E-2</v>
      </c>
      <c r="AP17">
        <v>0.12920850152425101</v>
      </c>
    </row>
    <row r="18" spans="1:42" x14ac:dyDescent="0.25">
      <c r="A18">
        <v>2002</v>
      </c>
      <c r="B18">
        <v>87.009666114919995</v>
      </c>
      <c r="C18">
        <f t="shared" si="0"/>
        <v>8.2436856844094581</v>
      </c>
      <c r="D18">
        <v>0.124413149432436</v>
      </c>
      <c r="E18">
        <v>0.27127093867221702</v>
      </c>
      <c r="F18">
        <v>0</v>
      </c>
      <c r="G18">
        <v>0.118252294813638</v>
      </c>
      <c r="H18">
        <v>0.28160493306033901</v>
      </c>
      <c r="I18">
        <v>-0.24137546889171901</v>
      </c>
      <c r="J18">
        <v>0</v>
      </c>
      <c r="K18">
        <v>0</v>
      </c>
      <c r="L18">
        <v>7.6382862320016398E-2</v>
      </c>
      <c r="M18">
        <v>0.147812397983698</v>
      </c>
      <c r="N18">
        <v>0</v>
      </c>
      <c r="O18">
        <v>0</v>
      </c>
      <c r="P18">
        <v>0.25216460181786599</v>
      </c>
      <c r="Q18">
        <v>4.1177623019797702E-2</v>
      </c>
      <c r="R18">
        <v>0</v>
      </c>
      <c r="S18">
        <v>0.29644049059524202</v>
      </c>
      <c r="T18">
        <v>0</v>
      </c>
      <c r="U18">
        <v>0.15884214754760101</v>
      </c>
      <c r="V18">
        <v>3.9314309666664903E-2</v>
      </c>
      <c r="X18">
        <v>0.124413149432436</v>
      </c>
      <c r="Y18">
        <v>0.27127093867221702</v>
      </c>
      <c r="Z18">
        <v>0</v>
      </c>
      <c r="AA18">
        <v>0.118252294813638</v>
      </c>
      <c r="AB18">
        <v>0.28160493306033901</v>
      </c>
      <c r="AC18">
        <v>-0.24137546889171901</v>
      </c>
      <c r="AD18">
        <v>0</v>
      </c>
      <c r="AE18">
        <v>0</v>
      </c>
      <c r="AF18">
        <v>7.6382862320016398E-2</v>
      </c>
      <c r="AG18">
        <v>0.147812397983698</v>
      </c>
      <c r="AH18">
        <v>0</v>
      </c>
      <c r="AI18">
        <v>0</v>
      </c>
      <c r="AJ18">
        <v>0.25216460181786599</v>
      </c>
      <c r="AK18">
        <v>4.1177623019797702E-2</v>
      </c>
      <c r="AL18">
        <v>0</v>
      </c>
      <c r="AM18">
        <v>0.29644049059524202</v>
      </c>
      <c r="AN18">
        <v>0</v>
      </c>
      <c r="AO18">
        <v>0.15884214754760101</v>
      </c>
      <c r="AP18">
        <v>3.9314309666664903E-2</v>
      </c>
    </row>
    <row r="19" spans="1:42" x14ac:dyDescent="0.25">
      <c r="A19">
        <v>2003</v>
      </c>
      <c r="B19">
        <v>95.74420964057056</v>
      </c>
      <c r="C19">
        <f t="shared" si="0"/>
        <v>31.17212712787828</v>
      </c>
      <c r="D19">
        <v>0.38094851774238597</v>
      </c>
      <c r="E19">
        <v>0.33212219972527501</v>
      </c>
      <c r="F19">
        <v>0</v>
      </c>
      <c r="G19">
        <v>0.47908731844424601</v>
      </c>
      <c r="H19">
        <v>0.68825224550801201</v>
      </c>
      <c r="I19">
        <v>1.4922124275654001</v>
      </c>
      <c r="J19">
        <v>0</v>
      </c>
      <c r="K19">
        <v>0</v>
      </c>
      <c r="L19">
        <v>0.40338303092413502</v>
      </c>
      <c r="M19">
        <v>0.19346513470250301</v>
      </c>
      <c r="N19">
        <v>0</v>
      </c>
      <c r="O19">
        <v>0</v>
      </c>
      <c r="P19">
        <v>0.39278991720737499</v>
      </c>
      <c r="Q19">
        <v>0.242979411876761</v>
      </c>
      <c r="R19">
        <v>0</v>
      </c>
      <c r="S19">
        <v>0.61238752348130399</v>
      </c>
      <c r="T19">
        <v>0</v>
      </c>
      <c r="U19">
        <v>0.38537517773404201</v>
      </c>
      <c r="V19">
        <v>0.31970124938543298</v>
      </c>
      <c r="X19">
        <v>0.38094851774238597</v>
      </c>
      <c r="Y19">
        <v>0.33212219972527501</v>
      </c>
      <c r="Z19">
        <v>0</v>
      </c>
      <c r="AA19">
        <v>0.47908731844424601</v>
      </c>
      <c r="AB19">
        <v>0.68825224550801201</v>
      </c>
      <c r="AC19">
        <v>1.4922124275654001</v>
      </c>
      <c r="AD19">
        <v>0</v>
      </c>
      <c r="AE19">
        <v>0</v>
      </c>
      <c r="AF19">
        <v>0.40338303092413502</v>
      </c>
      <c r="AG19">
        <v>0.19346513470250301</v>
      </c>
      <c r="AH19">
        <v>0</v>
      </c>
      <c r="AI19">
        <v>0</v>
      </c>
      <c r="AJ19">
        <v>0.39278991720737499</v>
      </c>
      <c r="AK19">
        <v>0.242979411876761</v>
      </c>
      <c r="AL19">
        <v>0</v>
      </c>
      <c r="AM19">
        <v>0.61238752348130399</v>
      </c>
      <c r="AN19">
        <v>0</v>
      </c>
      <c r="AO19">
        <v>0.38537517773404201</v>
      </c>
      <c r="AP19">
        <v>0.31970124938543298</v>
      </c>
    </row>
    <row r="20" spans="1:42" x14ac:dyDescent="0.25">
      <c r="A20">
        <v>2004</v>
      </c>
      <c r="B20">
        <v>82.117991661334727</v>
      </c>
      <c r="C20">
        <f t="shared" si="0"/>
        <v>25.308946736353725</v>
      </c>
      <c r="D20">
        <v>0.249541945717143</v>
      </c>
      <c r="E20">
        <v>0.22636934142013501</v>
      </c>
      <c r="F20">
        <v>0</v>
      </c>
      <c r="G20">
        <v>0.240676239186985</v>
      </c>
      <c r="H20">
        <v>0.63098397353644198</v>
      </c>
      <c r="I20">
        <v>0.59753688254957904</v>
      </c>
      <c r="J20">
        <v>0</v>
      </c>
      <c r="K20">
        <v>0</v>
      </c>
      <c r="L20">
        <v>0.467670820287586</v>
      </c>
      <c r="M20">
        <v>0.29653095599767298</v>
      </c>
      <c r="N20">
        <v>0</v>
      </c>
      <c r="O20">
        <v>0</v>
      </c>
      <c r="P20">
        <v>0.40579966177714</v>
      </c>
      <c r="Q20">
        <v>0.35442481175420898</v>
      </c>
      <c r="R20">
        <v>0</v>
      </c>
      <c r="S20">
        <v>0.61403450244664204</v>
      </c>
      <c r="T20">
        <v>0</v>
      </c>
      <c r="U20">
        <v>0.44007774787048998</v>
      </c>
      <c r="V20">
        <v>0.28505299736318401</v>
      </c>
      <c r="X20">
        <v>0.249541945717143</v>
      </c>
      <c r="Y20">
        <v>0.22636934142013501</v>
      </c>
      <c r="Z20">
        <v>0</v>
      </c>
      <c r="AA20">
        <v>0.240676239186985</v>
      </c>
      <c r="AB20">
        <v>0.63098397353644198</v>
      </c>
      <c r="AC20">
        <v>0.59753688254957904</v>
      </c>
      <c r="AD20">
        <v>0</v>
      </c>
      <c r="AE20">
        <v>0</v>
      </c>
      <c r="AF20">
        <v>0.467670820287586</v>
      </c>
      <c r="AG20">
        <v>0.29653095599767298</v>
      </c>
      <c r="AH20">
        <v>0</v>
      </c>
      <c r="AI20">
        <v>0</v>
      </c>
      <c r="AJ20">
        <v>0.40579966177714</v>
      </c>
      <c r="AK20">
        <v>0.35442481175420898</v>
      </c>
      <c r="AL20">
        <v>0</v>
      </c>
      <c r="AM20">
        <v>0.61403450244664204</v>
      </c>
      <c r="AN20">
        <v>0</v>
      </c>
      <c r="AO20">
        <v>0.44007774787048998</v>
      </c>
      <c r="AP20">
        <v>0.28505299736318401</v>
      </c>
    </row>
    <row r="21" spans="1:42" x14ac:dyDescent="0.25">
      <c r="A21">
        <v>2005</v>
      </c>
      <c r="B21">
        <v>84.021731522766004</v>
      </c>
      <c r="C21">
        <f t="shared" si="0"/>
        <v>17.687305687718617</v>
      </c>
      <c r="D21">
        <v>2.8330657452842401E-2</v>
      </c>
      <c r="E21">
        <v>-7.7086472529826503E-3</v>
      </c>
      <c r="F21">
        <v>0</v>
      </c>
      <c r="G21">
        <v>0.20069321493792699</v>
      </c>
      <c r="H21">
        <v>0.34624300831223298</v>
      </c>
      <c r="I21">
        <v>2.0372243709476501</v>
      </c>
      <c r="J21">
        <v>0</v>
      </c>
      <c r="K21">
        <v>0.18241831930381999</v>
      </c>
      <c r="L21">
        <v>5.6270817152603403E-2</v>
      </c>
      <c r="M21">
        <v>4.6467757472798597E-2</v>
      </c>
      <c r="N21">
        <v>0</v>
      </c>
      <c r="O21">
        <v>0</v>
      </c>
      <c r="P21">
        <v>1.7463401237504599E-2</v>
      </c>
      <c r="Q21">
        <v>4.3430892074222703E-2</v>
      </c>
      <c r="R21">
        <v>9.1144096942420306E-3</v>
      </c>
      <c r="S21">
        <v>0.218962941418096</v>
      </c>
      <c r="T21">
        <v>0</v>
      </c>
      <c r="U21">
        <v>6.05770757046128E-2</v>
      </c>
      <c r="V21">
        <v>0.121099862210967</v>
      </c>
      <c r="X21">
        <v>2.8330657452842401E-2</v>
      </c>
      <c r="Y21">
        <v>-7.7086472529826503E-3</v>
      </c>
      <c r="Z21">
        <v>0</v>
      </c>
      <c r="AA21">
        <v>0.20069321493792699</v>
      </c>
      <c r="AB21">
        <v>0.34624300831223298</v>
      </c>
      <c r="AC21">
        <v>2.0372243709476501</v>
      </c>
      <c r="AD21">
        <v>0</v>
      </c>
      <c r="AE21">
        <v>0.18241831930381999</v>
      </c>
      <c r="AF21">
        <v>5.6270817152603403E-2</v>
      </c>
      <c r="AG21">
        <v>4.6467757472798597E-2</v>
      </c>
      <c r="AH21">
        <v>0</v>
      </c>
      <c r="AI21">
        <v>0</v>
      </c>
      <c r="AJ21">
        <v>1.7463401237504599E-2</v>
      </c>
      <c r="AK21">
        <v>4.3430892074222703E-2</v>
      </c>
      <c r="AL21">
        <v>9.1144096942420306E-3</v>
      </c>
      <c r="AM21">
        <v>0.218962941418096</v>
      </c>
      <c r="AN21">
        <v>0</v>
      </c>
      <c r="AO21">
        <v>6.05770757046128E-2</v>
      </c>
      <c r="AP21">
        <v>0.121099862210967</v>
      </c>
    </row>
    <row r="22" spans="1:42" x14ac:dyDescent="0.25">
      <c r="A22">
        <v>2006</v>
      </c>
      <c r="B22">
        <v>79.482218991448832</v>
      </c>
      <c r="C22">
        <f t="shared" si="0"/>
        <v>29.700300838964687</v>
      </c>
      <c r="D22">
        <v>0.35093877774376397</v>
      </c>
      <c r="E22">
        <v>0.27487731356678302</v>
      </c>
      <c r="F22">
        <v>-4.6429987722922898E-3</v>
      </c>
      <c r="G22">
        <v>0.25769977534826599</v>
      </c>
      <c r="H22">
        <v>0.57654174008846504</v>
      </c>
      <c r="I22">
        <v>0.99850744913325395</v>
      </c>
      <c r="J22">
        <v>0.18881078470252899</v>
      </c>
      <c r="K22">
        <v>8.3912146217862998E-2</v>
      </c>
      <c r="L22">
        <v>0.59559209104185995</v>
      </c>
      <c r="M22">
        <v>0.25830083021442601</v>
      </c>
      <c r="N22">
        <v>0</v>
      </c>
      <c r="O22">
        <v>0</v>
      </c>
      <c r="P22">
        <v>0.46555219430089001</v>
      </c>
      <c r="Q22">
        <v>0.231335658499014</v>
      </c>
      <c r="R22">
        <v>0.45103315165561497</v>
      </c>
      <c r="S22">
        <v>7.3731244984635597E-2</v>
      </c>
      <c r="T22">
        <v>0</v>
      </c>
      <c r="U22">
        <v>0.53310687456497097</v>
      </c>
      <c r="V22">
        <v>0.30776012611324799</v>
      </c>
      <c r="X22">
        <v>0.35093877774376397</v>
      </c>
      <c r="Y22">
        <v>0.27487731356678302</v>
      </c>
      <c r="Z22">
        <v>-4.6429987722922898E-3</v>
      </c>
      <c r="AA22">
        <v>0.25769977534826599</v>
      </c>
      <c r="AB22">
        <v>0.57654174008846504</v>
      </c>
      <c r="AC22">
        <v>0.99850744913325395</v>
      </c>
      <c r="AD22">
        <v>0.18881078470252899</v>
      </c>
      <c r="AE22">
        <v>8.3912146217862998E-2</v>
      </c>
      <c r="AF22">
        <v>0.59559209104185995</v>
      </c>
      <c r="AG22">
        <v>0.25830083021442601</v>
      </c>
      <c r="AH22">
        <v>0</v>
      </c>
      <c r="AI22">
        <v>0</v>
      </c>
      <c r="AJ22">
        <v>0.46555219430089001</v>
      </c>
      <c r="AK22">
        <v>0.231335658499014</v>
      </c>
      <c r="AL22">
        <v>0.45103315165561497</v>
      </c>
      <c r="AM22">
        <v>7.3731244984635597E-2</v>
      </c>
      <c r="AN22">
        <v>0</v>
      </c>
      <c r="AO22">
        <v>0.53310687456497097</v>
      </c>
      <c r="AP22">
        <v>0.30776012611324799</v>
      </c>
    </row>
    <row r="23" spans="1:42" x14ac:dyDescent="0.25">
      <c r="A23">
        <v>2007</v>
      </c>
      <c r="B23">
        <v>70.590328258118333</v>
      </c>
      <c r="C23">
        <f t="shared" si="0"/>
        <v>-2.6312487722532327</v>
      </c>
      <c r="D23">
        <v>3.5226493796713797E-2</v>
      </c>
      <c r="E23">
        <v>3.4319150488755203E-2</v>
      </c>
      <c r="F23">
        <v>0.57997781971238305</v>
      </c>
      <c r="G23">
        <v>0.13189039144914799</v>
      </c>
      <c r="H23">
        <v>-0.13058652073291199</v>
      </c>
      <c r="I23">
        <v>-0.39231342342810299</v>
      </c>
      <c r="J23">
        <v>-0.30338905417181999</v>
      </c>
      <c r="K23">
        <v>8.8396617127113095E-2</v>
      </c>
      <c r="L23">
        <v>-0.40106163736700101</v>
      </c>
      <c r="M23">
        <v>3.8854984335537301E-2</v>
      </c>
      <c r="N23">
        <v>0</v>
      </c>
      <c r="O23">
        <v>0</v>
      </c>
      <c r="P23">
        <v>-6.8699311590435394E-2</v>
      </c>
      <c r="Q23">
        <v>4.6482488362247699E-2</v>
      </c>
      <c r="R23">
        <v>0.10664182150233099</v>
      </c>
      <c r="S23">
        <v>0.32952382133116898</v>
      </c>
      <c r="T23">
        <v>0</v>
      </c>
      <c r="U23">
        <v>-0.42161484902648899</v>
      </c>
      <c r="V23">
        <v>-0.17358605851675199</v>
      </c>
      <c r="X23">
        <v>3.5226493796713797E-2</v>
      </c>
      <c r="Y23">
        <v>3.4319150488755203E-2</v>
      </c>
      <c r="Z23">
        <v>0.57997781971238305</v>
      </c>
      <c r="AA23">
        <v>0.13189039144914799</v>
      </c>
      <c r="AB23">
        <v>-0.13058652073291199</v>
      </c>
      <c r="AC23">
        <v>-0.39231342342810299</v>
      </c>
      <c r="AD23">
        <v>-0.30338905417181999</v>
      </c>
      <c r="AE23">
        <v>8.8396617127113095E-2</v>
      </c>
      <c r="AF23">
        <v>-0.40106163736700101</v>
      </c>
      <c r="AG23">
        <v>3.8854984335537301E-2</v>
      </c>
      <c r="AH23">
        <v>0</v>
      </c>
      <c r="AI23">
        <v>0</v>
      </c>
      <c r="AJ23">
        <v>-6.8699311590435394E-2</v>
      </c>
      <c r="AK23">
        <v>4.6482488362247699E-2</v>
      </c>
      <c r="AL23">
        <v>0.10664182150233099</v>
      </c>
      <c r="AM23">
        <v>0.32952382133116898</v>
      </c>
      <c r="AN23">
        <v>0</v>
      </c>
      <c r="AO23">
        <v>-0.42161484902648899</v>
      </c>
      <c r="AP23">
        <v>-0.17358605851675199</v>
      </c>
    </row>
    <row r="24" spans="1:42" x14ac:dyDescent="0.25">
      <c r="A24">
        <v>2008</v>
      </c>
      <c r="B24">
        <v>64.758449482386155</v>
      </c>
      <c r="C24">
        <f t="shared" si="0"/>
        <v>-47.822297491970353</v>
      </c>
      <c r="D24">
        <v>-0.94698380891327805</v>
      </c>
      <c r="E24">
        <v>-0.22346781850417899</v>
      </c>
      <c r="F24">
        <v>-0.65404874066956098</v>
      </c>
      <c r="G24">
        <v>-0.64975688279939403</v>
      </c>
      <c r="H24">
        <v>-0.52107293277466005</v>
      </c>
      <c r="I24">
        <v>-1.00129256906092</v>
      </c>
      <c r="J24">
        <v>-0.466257837644106</v>
      </c>
      <c r="K24">
        <v>-0.28824442737011902</v>
      </c>
      <c r="L24">
        <v>-0.486494105011188</v>
      </c>
      <c r="M24">
        <v>-0.42177905652195902</v>
      </c>
      <c r="N24">
        <v>0</v>
      </c>
      <c r="O24">
        <v>0</v>
      </c>
      <c r="P24">
        <v>-0.50420888530137897</v>
      </c>
      <c r="Q24">
        <v>-0.51600409136219405</v>
      </c>
      <c r="R24">
        <v>-0.81404391677854404</v>
      </c>
      <c r="S24">
        <v>-0.23346981979013201</v>
      </c>
      <c r="T24">
        <v>0</v>
      </c>
      <c r="U24">
        <v>-0.88998564564145799</v>
      </c>
      <c r="V24">
        <v>-0.46912598533129701</v>
      </c>
      <c r="X24">
        <v>-0.94698380891327805</v>
      </c>
      <c r="Y24">
        <v>-0.22346781850417899</v>
      </c>
      <c r="Z24">
        <v>-0.65404874066956098</v>
      </c>
      <c r="AA24">
        <v>-0.64975688279939403</v>
      </c>
      <c r="AB24">
        <v>-0.52107293277466005</v>
      </c>
      <c r="AC24">
        <v>-1.00129256906092</v>
      </c>
      <c r="AD24">
        <v>-0.466257837644106</v>
      </c>
      <c r="AE24">
        <v>-0.28824442737011902</v>
      </c>
      <c r="AF24">
        <v>-0.486494105011188</v>
      </c>
      <c r="AG24">
        <v>-0.42177905652195902</v>
      </c>
      <c r="AH24">
        <v>0</v>
      </c>
      <c r="AI24">
        <v>0</v>
      </c>
      <c r="AJ24">
        <v>-0.50420888530137897</v>
      </c>
      <c r="AK24">
        <v>-0.51600409136219405</v>
      </c>
      <c r="AL24">
        <v>-0.81404391677854404</v>
      </c>
      <c r="AM24">
        <v>-0.23346981979013201</v>
      </c>
      <c r="AN24">
        <v>0</v>
      </c>
      <c r="AO24">
        <v>-0.88998564564145799</v>
      </c>
      <c r="AP24">
        <v>-0.46912598533129701</v>
      </c>
    </row>
    <row r="25" spans="1:42" x14ac:dyDescent="0.25">
      <c r="A25">
        <v>2009</v>
      </c>
      <c r="B25">
        <v>66.929093142521168</v>
      </c>
      <c r="C25">
        <f t="shared" si="0"/>
        <v>30.41672767659739</v>
      </c>
      <c r="D25">
        <v>0.37779430082806198</v>
      </c>
      <c r="E25">
        <v>0.18269388946229201</v>
      </c>
      <c r="F25">
        <v>0.115822062938694</v>
      </c>
      <c r="G25">
        <v>0.58758213664792402</v>
      </c>
      <c r="H25">
        <v>0.39433377444953899</v>
      </c>
      <c r="I25">
        <v>0.54293936811119203</v>
      </c>
      <c r="J25">
        <v>0.50036594371139498</v>
      </c>
      <c r="K25">
        <v>0.51170948667584903</v>
      </c>
      <c r="L25">
        <v>0.28104026285276901</v>
      </c>
      <c r="M25">
        <v>-1.01742136600267E-2</v>
      </c>
      <c r="N25">
        <v>0</v>
      </c>
      <c r="O25">
        <v>0</v>
      </c>
      <c r="P25">
        <v>0.37059277080581199</v>
      </c>
      <c r="Q25">
        <v>0.33235735005259698</v>
      </c>
      <c r="R25">
        <v>0.62826870698924797</v>
      </c>
      <c r="S25">
        <v>0.48311573952662001</v>
      </c>
      <c r="T25">
        <v>0</v>
      </c>
      <c r="U25">
        <v>0.25476060454919303</v>
      </c>
      <c r="V25">
        <v>0.22597607461234501</v>
      </c>
      <c r="X25">
        <v>0.37779430082806198</v>
      </c>
      <c r="Y25">
        <v>0.18269388946229201</v>
      </c>
      <c r="Z25">
        <v>0.115822062938694</v>
      </c>
      <c r="AA25">
        <v>0.58758213664792402</v>
      </c>
      <c r="AB25">
        <v>0.39433377444953899</v>
      </c>
      <c r="AC25">
        <v>0.54293936811119203</v>
      </c>
      <c r="AD25">
        <v>0.50036594371139498</v>
      </c>
      <c r="AE25">
        <v>0.51170948667584903</v>
      </c>
      <c r="AF25">
        <v>0.28104026285276901</v>
      </c>
      <c r="AG25">
        <v>-1.01742136600267E-2</v>
      </c>
      <c r="AH25">
        <v>0</v>
      </c>
      <c r="AI25">
        <v>0</v>
      </c>
      <c r="AJ25">
        <v>0.37059277080581199</v>
      </c>
      <c r="AK25">
        <v>0.33235735005259698</v>
      </c>
      <c r="AL25">
        <v>0.62826870698924797</v>
      </c>
      <c r="AM25">
        <v>0.48311573952662001</v>
      </c>
      <c r="AN25">
        <v>0</v>
      </c>
      <c r="AO25">
        <v>0.25476060454919303</v>
      </c>
      <c r="AP25">
        <v>0.22597607461234501</v>
      </c>
    </row>
    <row r="26" spans="1:42" x14ac:dyDescent="0.25">
      <c r="A26">
        <v>2010</v>
      </c>
      <c r="B26">
        <v>56.966723389253808</v>
      </c>
      <c r="C26">
        <f t="shared" si="0"/>
        <v>11.755825111915073</v>
      </c>
      <c r="D26">
        <v>0.14474025996744999</v>
      </c>
      <c r="E26">
        <v>3.8425301619010803E-2</v>
      </c>
      <c r="F26">
        <v>1.62333263752923E-3</v>
      </c>
      <c r="G26">
        <v>0.25334756029980499</v>
      </c>
      <c r="H26">
        <v>5.3854104380368702E-2</v>
      </c>
      <c r="I26">
        <v>0.17788935217757099</v>
      </c>
      <c r="J26">
        <v>-0.31608347601308601</v>
      </c>
      <c r="K26">
        <v>0.28441721930413899</v>
      </c>
      <c r="L26">
        <v>7.4477901371766001E-3</v>
      </c>
      <c r="M26">
        <v>0.42803416107486902</v>
      </c>
      <c r="N26">
        <v>0.18985261189750099</v>
      </c>
      <c r="O26">
        <v>0</v>
      </c>
      <c r="P26">
        <v>6.7177605153184397E-2</v>
      </c>
      <c r="Q26">
        <v>0.106673568117618</v>
      </c>
      <c r="R26">
        <v>0.26483647161748503</v>
      </c>
      <c r="S26">
        <v>0.32544435761080198</v>
      </c>
      <c r="T26">
        <v>-7.6192209987788098E-2</v>
      </c>
      <c r="U26">
        <v>3.6319724445490101E-2</v>
      </c>
      <c r="V26">
        <v>0.245799036824738</v>
      </c>
      <c r="X26">
        <v>0.14474025996744999</v>
      </c>
      <c r="Y26">
        <v>3.8425301619010803E-2</v>
      </c>
      <c r="Z26">
        <v>1.62333263752923E-3</v>
      </c>
      <c r="AA26">
        <v>0.25334756029980499</v>
      </c>
      <c r="AB26">
        <v>5.3854104380368702E-2</v>
      </c>
      <c r="AC26">
        <v>0.17788935217757099</v>
      </c>
      <c r="AD26">
        <v>-0.31608347601308601</v>
      </c>
      <c r="AE26">
        <v>0.28441721930413899</v>
      </c>
      <c r="AF26">
        <v>7.4477901371766001E-3</v>
      </c>
      <c r="AG26">
        <v>0.42803416107486902</v>
      </c>
      <c r="AH26">
        <v>0.18985261189750099</v>
      </c>
      <c r="AI26">
        <v>0</v>
      </c>
      <c r="AJ26">
        <v>6.7177605153184397E-2</v>
      </c>
      <c r="AK26">
        <v>0.106673568117618</v>
      </c>
      <c r="AL26">
        <v>0.26483647161748503</v>
      </c>
      <c r="AM26">
        <v>0.32544435761080198</v>
      </c>
      <c r="AN26">
        <v>-7.6192209987788098E-2</v>
      </c>
      <c r="AO26">
        <v>3.6319724445490101E-2</v>
      </c>
      <c r="AP26">
        <v>0.245799036824738</v>
      </c>
    </row>
    <row r="27" spans="1:42" x14ac:dyDescent="0.25">
      <c r="A27">
        <v>2011</v>
      </c>
      <c r="B27">
        <v>55.978065059774266</v>
      </c>
      <c r="C27">
        <f t="shared" si="0"/>
        <v>-8.0032688763789661</v>
      </c>
      <c r="D27">
        <v>-2.2634859014420899E-2</v>
      </c>
      <c r="E27">
        <v>-2.8601499765554199E-2</v>
      </c>
      <c r="F27">
        <v>0.22893931889876901</v>
      </c>
      <c r="G27">
        <v>0.17820683580440999</v>
      </c>
      <c r="H27">
        <v>-0.128629095228318</v>
      </c>
      <c r="I27">
        <v>-0.21330601181068201</v>
      </c>
      <c r="J27">
        <v>-0.37533027647666301</v>
      </c>
      <c r="K27">
        <v>6.7981153203309899E-2</v>
      </c>
      <c r="L27">
        <v>-0.61274029175348399</v>
      </c>
      <c r="M27">
        <v>-0.196286961198396</v>
      </c>
      <c r="N27">
        <v>0.20729454729847199</v>
      </c>
      <c r="O27">
        <v>1.7582949185423202E-2</v>
      </c>
      <c r="P27">
        <v>-0.34128835030363502</v>
      </c>
      <c r="Q27">
        <v>0.106288818508827</v>
      </c>
      <c r="R27">
        <v>-0.13969332356061701</v>
      </c>
      <c r="S27">
        <v>-5.50014808868819E-2</v>
      </c>
      <c r="T27">
        <v>-0.19533274935578401</v>
      </c>
      <c r="U27">
        <v>-0.1044828735743</v>
      </c>
      <c r="V27">
        <v>8.6413063517521205E-2</v>
      </c>
      <c r="X27">
        <v>-2.2634859014420899E-2</v>
      </c>
      <c r="Y27">
        <v>-2.8601499765554199E-2</v>
      </c>
      <c r="Z27">
        <v>0.22893931889876901</v>
      </c>
      <c r="AA27">
        <v>0.17820683580440999</v>
      </c>
      <c r="AB27">
        <v>-0.128629095228318</v>
      </c>
      <c r="AC27">
        <v>-0.21330601181068201</v>
      </c>
      <c r="AD27">
        <v>-0.37533027647666301</v>
      </c>
      <c r="AE27">
        <v>6.7981153203309899E-2</v>
      </c>
      <c r="AF27">
        <v>-0.61274029175348399</v>
      </c>
      <c r="AG27">
        <v>-0.196286961198396</v>
      </c>
      <c r="AH27">
        <v>0.20729454729847199</v>
      </c>
      <c r="AI27">
        <v>1.7582949185423202E-2</v>
      </c>
      <c r="AJ27">
        <v>-0.34128835030363502</v>
      </c>
      <c r="AK27">
        <v>0.106288818508827</v>
      </c>
      <c r="AL27">
        <v>-0.13969332356061701</v>
      </c>
      <c r="AM27">
        <v>-5.50014808868819E-2</v>
      </c>
      <c r="AN27">
        <v>-0.19533274935578401</v>
      </c>
      <c r="AO27">
        <v>-0.1044828735743</v>
      </c>
      <c r="AP27">
        <v>8.6413063517521205E-2</v>
      </c>
    </row>
    <row r="28" spans="1:42" x14ac:dyDescent="0.25">
      <c r="A28">
        <v>2012</v>
      </c>
      <c r="B28">
        <v>66.800792576069469</v>
      </c>
      <c r="C28">
        <f t="shared" si="0"/>
        <v>28.97680206956878</v>
      </c>
      <c r="D28">
        <v>0.29825099799313498</v>
      </c>
      <c r="E28">
        <v>0.13743724951669201</v>
      </c>
      <c r="F28">
        <v>0.39575312276758101</v>
      </c>
      <c r="G28">
        <v>0.19131307137387299</v>
      </c>
      <c r="H28">
        <v>0.27253202499551399</v>
      </c>
      <c r="I28">
        <v>9.8484008731953995E-2</v>
      </c>
      <c r="J28">
        <v>0.37496026226839402</v>
      </c>
      <c r="K28">
        <v>0.33606985971766301</v>
      </c>
      <c r="L28">
        <v>0.30318658065763399</v>
      </c>
      <c r="M28">
        <v>0.225960170268796</v>
      </c>
      <c r="N28">
        <v>0.30351113715997002</v>
      </c>
      <c r="O28">
        <v>0.58960240286870103</v>
      </c>
      <c r="P28">
        <v>0.10572856976079301</v>
      </c>
      <c r="Q28">
        <v>0.20951944685347099</v>
      </c>
      <c r="R28">
        <v>0.43643974121690599</v>
      </c>
      <c r="S28">
        <v>0.21191105920544201</v>
      </c>
      <c r="T28">
        <v>0.53415562742873501</v>
      </c>
      <c r="U28">
        <v>0.30893514657754301</v>
      </c>
      <c r="V28">
        <v>0.17184191385527101</v>
      </c>
      <c r="X28">
        <v>0.29825099799313498</v>
      </c>
      <c r="Y28">
        <v>0.13743724951669201</v>
      </c>
      <c r="Z28">
        <v>0.39575312276758101</v>
      </c>
      <c r="AA28">
        <v>0.19131307137387299</v>
      </c>
      <c r="AB28">
        <v>0.27253202499551399</v>
      </c>
      <c r="AC28">
        <v>9.8484008731953995E-2</v>
      </c>
      <c r="AD28">
        <v>0.37496026226839402</v>
      </c>
      <c r="AE28">
        <v>0.33606985971766301</v>
      </c>
      <c r="AF28">
        <v>0.30318658065763399</v>
      </c>
      <c r="AG28">
        <v>0.225960170268796</v>
      </c>
      <c r="AH28">
        <v>0.30351113715997002</v>
      </c>
      <c r="AI28">
        <v>0.58960240286870103</v>
      </c>
      <c r="AJ28">
        <v>0.10572856976079301</v>
      </c>
      <c r="AK28">
        <v>0.20951944685347099</v>
      </c>
      <c r="AL28">
        <v>0.43643974121690599</v>
      </c>
      <c r="AM28">
        <v>0.21191105920544201</v>
      </c>
      <c r="AN28">
        <v>0.53415562742873501</v>
      </c>
      <c r="AO28">
        <v>0.30893514657754301</v>
      </c>
      <c r="AP28">
        <v>0.17184191385527101</v>
      </c>
    </row>
    <row r="29" spans="1:42" x14ac:dyDescent="0.25">
      <c r="A29" t="s">
        <v>101</v>
      </c>
      <c r="B29">
        <f>CORREL(B2:B28, D2:D28)</f>
        <v>0.17694558180315878</v>
      </c>
    </row>
    <row r="30" spans="1:42" x14ac:dyDescent="0.25">
      <c r="A30" t="s">
        <v>102</v>
      </c>
      <c r="B30">
        <f>CORREL(B2:B16,D2:D16)</f>
        <v>-0.24312366041914685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U172"/>
  <sheetViews>
    <sheetView workbookViewId="0">
      <selection activeCell="F22" sqref="F22"/>
    </sheetView>
  </sheetViews>
  <sheetFormatPr defaultColWidth="8.85546875" defaultRowHeight="15" x14ac:dyDescent="0.25"/>
  <sheetData>
    <row r="1" spans="1:12" x14ac:dyDescent="0.25">
      <c r="B1" t="s">
        <v>174</v>
      </c>
      <c r="C1" t="s">
        <v>175</v>
      </c>
      <c r="D1" t="s">
        <v>176</v>
      </c>
      <c r="E1" t="s">
        <v>357</v>
      </c>
      <c r="F1" t="s">
        <v>181</v>
      </c>
      <c r="G1" t="s">
        <v>187</v>
      </c>
      <c r="H1" t="s">
        <v>358</v>
      </c>
      <c r="I1" t="s">
        <v>998</v>
      </c>
      <c r="J1" t="s">
        <v>997</v>
      </c>
      <c r="K1" t="s">
        <v>999</v>
      </c>
      <c r="L1" t="s">
        <v>952</v>
      </c>
    </row>
    <row r="2" spans="1:12" x14ac:dyDescent="0.25">
      <c r="A2" t="s">
        <v>174</v>
      </c>
      <c r="B2" s="2">
        <v>1</v>
      </c>
      <c r="C2" s="2">
        <v>0.42441958400000002</v>
      </c>
      <c r="D2" s="2">
        <v>6.3494648000000001E-2</v>
      </c>
      <c r="E2" s="2">
        <v>0.30834445700000002</v>
      </c>
      <c r="F2" s="2">
        <v>0.118141149</v>
      </c>
      <c r="G2" s="2">
        <v>-0.108619019</v>
      </c>
      <c r="H2" s="2">
        <v>-0.197817615</v>
      </c>
      <c r="I2" s="2">
        <v>-3.5531304999999999E-2</v>
      </c>
      <c r="J2" s="2">
        <v>0.12307404700000001</v>
      </c>
      <c r="K2" s="2">
        <v>-6.4627324999999999E-2</v>
      </c>
      <c r="L2" s="2">
        <v>6.7388641999999999E-2</v>
      </c>
    </row>
    <row r="3" spans="1:12" x14ac:dyDescent="0.25">
      <c r="A3" t="s">
        <v>175</v>
      </c>
      <c r="B3" s="2">
        <v>0.42441958400000002</v>
      </c>
      <c r="C3" s="2">
        <v>1</v>
      </c>
      <c r="D3" s="2">
        <v>-7.3813029999999996E-3</v>
      </c>
      <c r="E3" s="2">
        <v>-0.30782683399999999</v>
      </c>
      <c r="F3" s="2">
        <v>0.38227661800000001</v>
      </c>
      <c r="G3" s="2">
        <v>-0.16911453500000001</v>
      </c>
      <c r="H3" s="2">
        <v>0.35828757100000003</v>
      </c>
      <c r="I3" s="2">
        <v>4.8897461000000003E-2</v>
      </c>
      <c r="J3" s="2">
        <v>0.32771183399999998</v>
      </c>
      <c r="K3" s="2">
        <v>4.4528843999999998E-2</v>
      </c>
      <c r="L3" s="2">
        <v>0.34705738200000003</v>
      </c>
    </row>
    <row r="4" spans="1:12" x14ac:dyDescent="0.25">
      <c r="A4" t="s">
        <v>176</v>
      </c>
      <c r="B4" s="2">
        <v>6.3494648000000001E-2</v>
      </c>
      <c r="C4" s="2">
        <v>-7.3813029999999996E-3</v>
      </c>
      <c r="D4" s="2">
        <v>1</v>
      </c>
      <c r="E4" s="2">
        <v>0.293037043</v>
      </c>
      <c r="F4" s="2">
        <v>-0.11324883600000001</v>
      </c>
      <c r="G4" s="2">
        <v>-1.6008952999999999E-2</v>
      </c>
      <c r="H4" s="2">
        <v>-8.2673949999999996E-2</v>
      </c>
      <c r="I4" s="2">
        <v>-1.6205847999999998E-2</v>
      </c>
      <c r="J4" s="2">
        <v>0.13470116400000001</v>
      </c>
      <c r="K4" s="2">
        <v>3.3012789999999998E-3</v>
      </c>
      <c r="L4" s="2">
        <v>-5.4927944999999999E-2</v>
      </c>
    </row>
    <row r="5" spans="1:12" x14ac:dyDescent="0.25">
      <c r="A5" t="s">
        <v>357</v>
      </c>
      <c r="B5" s="2">
        <v>0.30834445700000002</v>
      </c>
      <c r="C5" s="2">
        <v>-0.30782683399999999</v>
      </c>
      <c r="D5" s="2">
        <v>0.293037043</v>
      </c>
      <c r="E5" s="2">
        <v>1</v>
      </c>
      <c r="F5" s="2">
        <v>-0.67588050399999999</v>
      </c>
      <c r="G5" s="2">
        <v>-2.4347555E-2</v>
      </c>
      <c r="H5" s="2">
        <v>-0.58220300000000003</v>
      </c>
      <c r="I5" s="2">
        <v>-0.16724947900000001</v>
      </c>
      <c r="J5" s="2">
        <v>-0.19799829799999999</v>
      </c>
      <c r="K5" s="2">
        <v>3.5265494000000001E-2</v>
      </c>
      <c r="L5" s="2">
        <v>-0.63370751400000003</v>
      </c>
    </row>
    <row r="6" spans="1:12" x14ac:dyDescent="0.25">
      <c r="A6" t="s">
        <v>181</v>
      </c>
      <c r="B6" s="2">
        <v>0.118141149</v>
      </c>
      <c r="C6" s="2">
        <v>0.38227661800000001</v>
      </c>
      <c r="D6" s="2">
        <v>-0.11324883600000001</v>
      </c>
      <c r="E6" s="2">
        <v>-0.67588050399999999</v>
      </c>
      <c r="F6" s="2">
        <v>1</v>
      </c>
      <c r="G6" s="2">
        <v>-0.21897999600000001</v>
      </c>
      <c r="H6" s="2">
        <v>0.63152022799999996</v>
      </c>
      <c r="I6" s="2">
        <v>0.23319521400000001</v>
      </c>
      <c r="J6" s="2">
        <v>0.462674166</v>
      </c>
      <c r="K6" s="2">
        <v>-0.105033111</v>
      </c>
      <c r="L6" s="2">
        <v>0.91609520600000005</v>
      </c>
    </row>
    <row r="7" spans="1:12" x14ac:dyDescent="0.25">
      <c r="A7" t="s">
        <v>187</v>
      </c>
      <c r="B7" s="2">
        <v>-0.108619019</v>
      </c>
      <c r="C7" s="2">
        <v>-0.16911453500000001</v>
      </c>
      <c r="D7" s="2">
        <v>-1.6008952999999999E-2</v>
      </c>
      <c r="E7" s="2">
        <v>-2.4347555E-2</v>
      </c>
      <c r="F7" s="2">
        <v>-0.21897999600000001</v>
      </c>
      <c r="G7" s="2">
        <v>1</v>
      </c>
      <c r="H7" s="2">
        <v>-7.2583763999999995E-2</v>
      </c>
      <c r="I7" s="2">
        <v>-5.9772901000000003E-2</v>
      </c>
      <c r="J7" s="2">
        <v>-0.21050400799999999</v>
      </c>
      <c r="K7" s="2">
        <v>-5.6124469999999996E-3</v>
      </c>
      <c r="L7" s="2">
        <v>-0.241935758</v>
      </c>
    </row>
    <row r="8" spans="1:12" x14ac:dyDescent="0.25">
      <c r="A8" t="s">
        <v>358</v>
      </c>
      <c r="B8" s="2">
        <v>-0.197817615</v>
      </c>
      <c r="C8" s="2">
        <v>0.35828757100000003</v>
      </c>
      <c r="D8" s="2">
        <v>-8.2673949999999996E-2</v>
      </c>
      <c r="E8" s="2">
        <v>-0.58220300000000003</v>
      </c>
      <c r="F8" s="2">
        <v>0.63152022799999996</v>
      </c>
      <c r="G8" s="2">
        <v>-7.2583763999999995E-2</v>
      </c>
      <c r="H8" s="2">
        <v>1</v>
      </c>
      <c r="I8" s="2">
        <v>7.7511315999999997E-2</v>
      </c>
      <c r="J8" s="2">
        <v>-2.2640325999999999E-2</v>
      </c>
      <c r="K8" s="2">
        <v>-0.116585763</v>
      </c>
      <c r="L8" s="2">
        <v>0.51045584300000002</v>
      </c>
    </row>
    <row r="9" spans="1:12" x14ac:dyDescent="0.25">
      <c r="A9" t="s">
        <v>998</v>
      </c>
      <c r="B9" s="2">
        <v>-3.5531304999999999E-2</v>
      </c>
      <c r="C9" s="2">
        <v>4.8897461000000003E-2</v>
      </c>
      <c r="D9" s="2">
        <v>-1.6205847999999998E-2</v>
      </c>
      <c r="E9" s="2">
        <v>-0.16724947900000001</v>
      </c>
      <c r="F9" s="2">
        <v>0.23319521400000001</v>
      </c>
      <c r="G9" s="2">
        <v>-5.9772901000000003E-2</v>
      </c>
      <c r="H9" s="2">
        <v>7.7511315999999997E-2</v>
      </c>
      <c r="I9" s="2">
        <v>1</v>
      </c>
      <c r="J9" s="2">
        <v>0.42543165199999999</v>
      </c>
      <c r="K9" s="2">
        <v>0.155056375</v>
      </c>
      <c r="L9" s="2">
        <v>0.16735196399999999</v>
      </c>
    </row>
    <row r="10" spans="1:12" x14ac:dyDescent="0.25">
      <c r="A10" t="s">
        <v>997</v>
      </c>
      <c r="B10" s="2">
        <v>0.12307404700000001</v>
      </c>
      <c r="C10" s="2">
        <v>0.32771183399999998</v>
      </c>
      <c r="D10" s="2">
        <v>0.13470116400000001</v>
      </c>
      <c r="E10" s="2">
        <v>-0.19799829799999999</v>
      </c>
      <c r="F10" s="2">
        <v>0.462674166</v>
      </c>
      <c r="G10" s="2">
        <v>-0.21050400799999999</v>
      </c>
      <c r="H10" s="2">
        <v>-2.2640325999999999E-2</v>
      </c>
      <c r="I10" s="2">
        <v>0.42543165199999999</v>
      </c>
      <c r="J10" s="2">
        <v>1</v>
      </c>
      <c r="K10" s="2">
        <v>0.426622591</v>
      </c>
      <c r="L10" s="2">
        <v>0.49729987599999997</v>
      </c>
    </row>
    <row r="11" spans="1:12" x14ac:dyDescent="0.25">
      <c r="A11" t="s">
        <v>999</v>
      </c>
      <c r="B11" s="2">
        <v>-6.4627324999999999E-2</v>
      </c>
      <c r="C11" s="2">
        <v>4.4528843999999998E-2</v>
      </c>
      <c r="D11" s="2">
        <v>3.3012789999999998E-3</v>
      </c>
      <c r="E11" s="2">
        <v>3.5265494000000001E-2</v>
      </c>
      <c r="F11" s="2">
        <v>-0.105033111</v>
      </c>
      <c r="G11" s="2">
        <v>-5.6124469999999996E-3</v>
      </c>
      <c r="H11" s="2">
        <v>-0.116585763</v>
      </c>
      <c r="I11" s="2">
        <v>0.155056375</v>
      </c>
      <c r="J11" s="2">
        <v>0.426622591</v>
      </c>
      <c r="K11" s="2">
        <v>1</v>
      </c>
      <c r="L11" s="2">
        <v>-1.1798681E-2</v>
      </c>
    </row>
    <row r="12" spans="1:12" x14ac:dyDescent="0.25">
      <c r="A12" t="s">
        <v>952</v>
      </c>
      <c r="B12" s="2">
        <v>6.7388641999999999E-2</v>
      </c>
      <c r="C12" s="2">
        <v>0.34705738200000003</v>
      </c>
      <c r="D12" s="2">
        <v>-5.4927944999999999E-2</v>
      </c>
      <c r="E12" s="2">
        <v>-0.63370751400000003</v>
      </c>
      <c r="F12" s="2">
        <v>0.91609520600000005</v>
      </c>
      <c r="G12" s="2">
        <v>-0.241935758</v>
      </c>
      <c r="H12" s="2">
        <v>0.51045584300000002</v>
      </c>
      <c r="I12" s="2">
        <v>0.16735196399999999</v>
      </c>
      <c r="J12" s="2">
        <v>0.49729987599999997</v>
      </c>
      <c r="K12" s="2">
        <v>-1.1798681E-2</v>
      </c>
      <c r="L12" s="2">
        <v>1</v>
      </c>
    </row>
    <row r="13" spans="1:12" x14ac:dyDescent="0.25">
      <c r="B13" s="2"/>
      <c r="C13" s="2"/>
      <c r="D13" s="2"/>
      <c r="E13" s="2"/>
      <c r="F13" s="2"/>
      <c r="G13" s="2"/>
      <c r="H13" s="2"/>
      <c r="I13" s="2"/>
      <c r="J13" s="2"/>
      <c r="K13" s="2"/>
      <c r="L13" s="2"/>
    </row>
    <row r="14" spans="1:12" x14ac:dyDescent="0.25">
      <c r="A14" t="s">
        <v>1049</v>
      </c>
      <c r="B14" s="2">
        <v>-0.103516486</v>
      </c>
      <c r="C14" s="2">
        <v>-5.6216358000000001E-2</v>
      </c>
      <c r="D14" s="2">
        <v>-3.5406445000000002E-2</v>
      </c>
      <c r="E14" s="2">
        <v>1.4372479000000001E-2</v>
      </c>
      <c r="F14" s="2">
        <v>-0.135723925</v>
      </c>
      <c r="G14" s="2">
        <v>5.6707199E-2</v>
      </c>
      <c r="H14" s="2">
        <v>-5.1726314000000002E-2</v>
      </c>
      <c r="I14" s="2">
        <v>1.5392761E-2</v>
      </c>
      <c r="J14" s="2">
        <v>-7.2461271999999993E-2</v>
      </c>
      <c r="K14" s="2">
        <v>-7.2747173999999998E-2</v>
      </c>
      <c r="L14" s="2">
        <v>-0.14645238399999999</v>
      </c>
    </row>
    <row r="15" spans="1:12" x14ac:dyDescent="0.25">
      <c r="A15" t="s">
        <v>1048</v>
      </c>
      <c r="B15" s="2">
        <v>3.7296211342060402E-3</v>
      </c>
      <c r="C15" s="2">
        <v>-6.8489011223955301E-2</v>
      </c>
      <c r="D15" s="2">
        <v>-6.4964306142327705E-2</v>
      </c>
      <c r="E15" s="2">
        <v>0.108343558295175</v>
      </c>
      <c r="F15" s="2">
        <v>-0.145328046052348</v>
      </c>
      <c r="G15" s="2">
        <v>0.11421539676213301</v>
      </c>
      <c r="H15" s="2">
        <v>-4.2262745524484002E-2</v>
      </c>
      <c r="I15" s="2">
        <v>6.2239938275777798E-2</v>
      </c>
      <c r="J15" s="2">
        <v>-9.1191197416421906E-3</v>
      </c>
      <c r="K15" s="2">
        <v>8.98400077682798E-2</v>
      </c>
      <c r="L15" s="2">
        <v>-0.201393348869847</v>
      </c>
    </row>
    <row r="16" spans="1:12" x14ac:dyDescent="0.25">
      <c r="A16" t="s">
        <v>1047</v>
      </c>
      <c r="B16" s="2">
        <v>-0.10592825533846099</v>
      </c>
      <c r="C16" s="2">
        <v>-9.0750047285583696E-2</v>
      </c>
      <c r="D16" s="2">
        <v>5.4184003814295799E-2</v>
      </c>
      <c r="E16" s="2">
        <v>0.27444683731976199</v>
      </c>
      <c r="F16" s="2">
        <v>-0.41446828101986999</v>
      </c>
      <c r="G16" s="2">
        <v>6.1300996747457301E-2</v>
      </c>
      <c r="H16" s="2">
        <v>-0.18020386490795201</v>
      </c>
      <c r="I16" s="2">
        <v>-0.14786901457565699</v>
      </c>
      <c r="J16" s="2">
        <v>-0.32146641318172697</v>
      </c>
      <c r="K16" s="2">
        <v>-0.42401607284385401</v>
      </c>
      <c r="L16" s="2">
        <v>-0.51169194235433102</v>
      </c>
    </row>
    <row r="18" spans="1:13" x14ac:dyDescent="0.25">
      <c r="A18" s="12"/>
      <c r="B18" s="12" t="s">
        <v>174</v>
      </c>
      <c r="C18" s="12" t="s">
        <v>175</v>
      </c>
      <c r="D18" s="12" t="s">
        <v>176</v>
      </c>
      <c r="E18" s="12" t="s">
        <v>177</v>
      </c>
      <c r="F18" s="12" t="s">
        <v>178</v>
      </c>
      <c r="G18" s="12" t="s">
        <v>179</v>
      </c>
      <c r="H18" s="12" t="s">
        <v>180</v>
      </c>
      <c r="I18" s="12" t="s">
        <v>181</v>
      </c>
      <c r="J18" s="12" t="s">
        <v>182</v>
      </c>
      <c r="K18" s="12" t="s">
        <v>183</v>
      </c>
      <c r="L18" s="12" t="s">
        <v>184</v>
      </c>
      <c r="M18" s="12" t="s">
        <v>185</v>
      </c>
    </row>
    <row r="19" spans="1:13" x14ac:dyDescent="0.25">
      <c r="A19" s="12"/>
    </row>
    <row r="20" spans="1:13" x14ac:dyDescent="0.25">
      <c r="A20" s="12" t="s">
        <v>174</v>
      </c>
      <c r="B20" s="2">
        <v>1</v>
      </c>
      <c r="C20" s="2">
        <v>0.41085461878919899</v>
      </c>
      <c r="D20" s="2">
        <v>9.7880698726477103E-2</v>
      </c>
      <c r="E20" s="2">
        <v>-8.30203885662915E-2</v>
      </c>
      <c r="F20" s="2">
        <v>0.35557160097736101</v>
      </c>
      <c r="G20" s="2">
        <v>0.35524772192932003</v>
      </c>
      <c r="H20" s="2">
        <v>0.227180551376085</v>
      </c>
      <c r="I20" s="2">
        <v>7.9910392573636899E-2</v>
      </c>
      <c r="J20" s="2">
        <v>0.15400200087259699</v>
      </c>
      <c r="K20" s="2">
        <v>9.14570118408458E-2</v>
      </c>
      <c r="L20" s="2">
        <v>-8.2950332893691803E-2</v>
      </c>
      <c r="M20" s="2">
        <v>7.0804071192662604E-2</v>
      </c>
    </row>
    <row r="21" spans="1:13" x14ac:dyDescent="0.25">
      <c r="A21" s="12" t="s">
        <v>175</v>
      </c>
      <c r="B21" s="2">
        <v>0.41085461878919899</v>
      </c>
      <c r="C21" s="2">
        <v>1</v>
      </c>
      <c r="D21" s="2">
        <v>1.8716069829897899E-2</v>
      </c>
      <c r="E21" s="2">
        <v>0.40347931055501102</v>
      </c>
      <c r="F21" s="2">
        <v>-0.268941258372563</v>
      </c>
      <c r="G21" s="2">
        <v>0.27606563528616401</v>
      </c>
      <c r="H21" s="2">
        <v>0.28658726185289701</v>
      </c>
      <c r="I21" s="2">
        <v>0.36280559541179203</v>
      </c>
      <c r="J21" s="2">
        <v>0.33306428049334302</v>
      </c>
      <c r="K21" s="2">
        <v>0.323420956246047</v>
      </c>
      <c r="L21" s="2">
        <v>-0.29070947825951898</v>
      </c>
      <c r="M21" s="2">
        <v>0.353641605523489</v>
      </c>
    </row>
    <row r="22" spans="1:13" x14ac:dyDescent="0.25">
      <c r="A22" s="12" t="s">
        <v>176</v>
      </c>
      <c r="B22" s="2">
        <v>9.7880698726477103E-2</v>
      </c>
      <c r="C22" s="2">
        <v>1.8716069829897899E-2</v>
      </c>
      <c r="D22" s="2">
        <v>1</v>
      </c>
      <c r="E22" s="2">
        <v>-6.72214777797112E-2</v>
      </c>
      <c r="F22" s="2">
        <v>0.29324284476499302</v>
      </c>
      <c r="G22" s="2">
        <v>-0.111604872437196</v>
      </c>
      <c r="H22" s="2">
        <v>0.11126072814422699</v>
      </c>
      <c r="I22" s="2">
        <v>-9.8912428157526502E-2</v>
      </c>
      <c r="J22" s="2">
        <v>2.25547665505418E-2</v>
      </c>
      <c r="K22" s="2">
        <v>5.85496454628886E-2</v>
      </c>
      <c r="L22" s="2">
        <v>0.157351056704404</v>
      </c>
      <c r="M22" s="2">
        <v>-3.66550182829506E-3</v>
      </c>
    </row>
    <row r="23" spans="1:13" x14ac:dyDescent="0.25">
      <c r="A23" s="12" t="s">
        <v>177</v>
      </c>
      <c r="B23" s="2">
        <v>-8.30203885662915E-2</v>
      </c>
      <c r="C23" s="2">
        <v>0.40347931055501102</v>
      </c>
      <c r="D23" s="2">
        <v>-6.72214777797112E-2</v>
      </c>
      <c r="E23" s="2">
        <v>1</v>
      </c>
      <c r="F23" s="2">
        <v>-0.70414387185569705</v>
      </c>
      <c r="G23" s="2">
        <v>0.74677417872533303</v>
      </c>
      <c r="H23" s="2">
        <v>0.67565869001656897</v>
      </c>
      <c r="I23" s="2">
        <v>0.899249452035212</v>
      </c>
      <c r="J23" s="2">
        <v>0.77234174598363103</v>
      </c>
      <c r="K23" s="2">
        <v>0.87587138032997902</v>
      </c>
      <c r="L23" s="2">
        <v>-0.809049142914534</v>
      </c>
      <c r="M23" s="2">
        <v>0.84876984032213298</v>
      </c>
    </row>
    <row r="24" spans="1:13" x14ac:dyDescent="0.25">
      <c r="A24" s="12" t="s">
        <v>178</v>
      </c>
      <c r="B24" s="2">
        <v>0.35557160097736101</v>
      </c>
      <c r="C24" s="2">
        <v>-0.268941258372563</v>
      </c>
      <c r="D24" s="2">
        <v>0.29324284476499302</v>
      </c>
      <c r="E24" s="2">
        <v>-0.70414387185569705</v>
      </c>
      <c r="F24" s="2">
        <v>1</v>
      </c>
      <c r="G24" s="2">
        <v>-0.47328244458545199</v>
      </c>
      <c r="H24" s="2">
        <v>-0.460512762619118</v>
      </c>
      <c r="I24" s="2">
        <v>-0.67426871143585698</v>
      </c>
      <c r="J24" s="2">
        <v>-0.55997490375873804</v>
      </c>
      <c r="K24" s="2">
        <v>-0.60148736250665502</v>
      </c>
      <c r="L24" s="2">
        <v>0.64061259475469601</v>
      </c>
      <c r="M24" s="2">
        <v>-0.65887521005066396</v>
      </c>
    </row>
    <row r="25" spans="1:13" x14ac:dyDescent="0.25">
      <c r="A25" s="12" t="s">
        <v>179</v>
      </c>
      <c r="B25" s="2">
        <v>0.35524772192932003</v>
      </c>
      <c r="C25" s="2">
        <v>0.27606563528616401</v>
      </c>
      <c r="D25" s="2">
        <v>-0.111604872437196</v>
      </c>
      <c r="E25" s="2">
        <v>0.74677417872533303</v>
      </c>
      <c r="F25" s="2">
        <v>-0.47328244458545199</v>
      </c>
      <c r="G25" s="2">
        <v>1</v>
      </c>
      <c r="H25" s="2">
        <v>0.87342667042024402</v>
      </c>
      <c r="I25" s="2">
        <v>0.91637159509815103</v>
      </c>
      <c r="J25" s="2">
        <v>0.88869097460303104</v>
      </c>
      <c r="K25" s="2">
        <v>0.88277580739744399</v>
      </c>
      <c r="L25" s="2">
        <v>-0.91432658760949004</v>
      </c>
      <c r="M25" s="2">
        <v>0.865649574252076</v>
      </c>
    </row>
    <row r="26" spans="1:13" x14ac:dyDescent="0.25">
      <c r="A26" s="12" t="s">
        <v>180</v>
      </c>
      <c r="B26" s="2">
        <v>0.227180551376085</v>
      </c>
      <c r="C26" s="2">
        <v>0.28658726185289701</v>
      </c>
      <c r="D26" s="2">
        <v>0.11126072814422699</v>
      </c>
      <c r="E26" s="2">
        <v>0.67565869001656897</v>
      </c>
      <c r="F26" s="2">
        <v>-0.460512762619118</v>
      </c>
      <c r="G26" s="2">
        <v>0.87342667042024402</v>
      </c>
      <c r="H26" s="2">
        <v>1</v>
      </c>
      <c r="I26" s="2">
        <v>0.89997710300818301</v>
      </c>
      <c r="J26" s="2">
        <v>0.98070001048347499</v>
      </c>
      <c r="K26" s="2">
        <v>0.94078387368087402</v>
      </c>
      <c r="L26" s="2">
        <v>-0.88686806641767701</v>
      </c>
      <c r="M26" s="2">
        <v>0.94664844119408997</v>
      </c>
    </row>
    <row r="27" spans="1:13" x14ac:dyDescent="0.25">
      <c r="A27" s="12" t="s">
        <v>181</v>
      </c>
      <c r="B27" s="2">
        <v>7.9910392573636899E-2</v>
      </c>
      <c r="C27" s="2">
        <v>0.36280559541179203</v>
      </c>
      <c r="D27" s="2">
        <v>-9.8912428157526502E-2</v>
      </c>
      <c r="E27" s="2">
        <v>0.899249452035212</v>
      </c>
      <c r="F27" s="2">
        <v>-0.67426871143585698</v>
      </c>
      <c r="G27" s="2">
        <v>0.91637159509815103</v>
      </c>
      <c r="H27" s="2">
        <v>0.89997710300818301</v>
      </c>
      <c r="I27" s="2">
        <v>1</v>
      </c>
      <c r="J27" s="2">
        <v>0.95856263620303295</v>
      </c>
      <c r="K27" s="2">
        <v>0.972707381478919</v>
      </c>
      <c r="L27" s="2">
        <v>-0.974939054973335</v>
      </c>
      <c r="M27" s="2">
        <v>0.97530737075387097</v>
      </c>
    </row>
    <row r="28" spans="1:13" x14ac:dyDescent="0.25">
      <c r="A28" s="12" t="s">
        <v>182</v>
      </c>
      <c r="B28" s="2">
        <v>0.15400200087259699</v>
      </c>
      <c r="C28" s="2">
        <v>0.33306428049334302</v>
      </c>
      <c r="D28" s="2">
        <v>2.25547665505418E-2</v>
      </c>
      <c r="E28" s="2">
        <v>0.77234174598363103</v>
      </c>
      <c r="F28" s="2">
        <v>-0.55997490375873804</v>
      </c>
      <c r="G28" s="2">
        <v>0.88869097460303104</v>
      </c>
      <c r="H28" s="2">
        <v>0.98070001048347499</v>
      </c>
      <c r="I28" s="2">
        <v>0.95856263620303295</v>
      </c>
      <c r="J28" s="2">
        <v>1</v>
      </c>
      <c r="K28" s="2">
        <v>0.97250580986267998</v>
      </c>
      <c r="L28" s="2">
        <v>-0.94515739711444202</v>
      </c>
      <c r="M28" s="2">
        <v>0.98539417652038996</v>
      </c>
    </row>
    <row r="29" spans="1:13" x14ac:dyDescent="0.25">
      <c r="A29" s="12" t="s">
        <v>183</v>
      </c>
      <c r="B29" s="2">
        <v>9.14570118408458E-2</v>
      </c>
      <c r="C29" s="2">
        <v>0.323420956246047</v>
      </c>
      <c r="D29" s="2">
        <v>5.85496454628886E-2</v>
      </c>
      <c r="E29" s="2">
        <v>0.87587138032997902</v>
      </c>
      <c r="F29" s="2">
        <v>-0.60148736250665502</v>
      </c>
      <c r="G29" s="2">
        <v>0.88277580739744399</v>
      </c>
      <c r="H29" s="2">
        <v>0.94078387368087402</v>
      </c>
      <c r="I29" s="2">
        <v>0.972707381478919</v>
      </c>
      <c r="J29" s="2">
        <v>0.97250580986267998</v>
      </c>
      <c r="K29" s="2">
        <v>1</v>
      </c>
      <c r="L29" s="2">
        <v>-0.921125827820235</v>
      </c>
      <c r="M29" s="2">
        <v>0.98441783166781605</v>
      </c>
    </row>
    <row r="30" spans="1:13" x14ac:dyDescent="0.25">
      <c r="A30" s="12" t="s">
        <v>184</v>
      </c>
      <c r="B30" s="2">
        <v>-8.2950332893691803E-2</v>
      </c>
      <c r="C30" s="2">
        <v>-0.29070947825951898</v>
      </c>
      <c r="D30" s="2">
        <v>0.157351056704404</v>
      </c>
      <c r="E30" s="2">
        <v>-0.809049142914534</v>
      </c>
      <c r="F30" s="2">
        <v>0.64061259475469601</v>
      </c>
      <c r="G30" s="2">
        <v>-0.91432658760949004</v>
      </c>
      <c r="H30" s="2">
        <v>-0.88686806641767701</v>
      </c>
      <c r="I30" s="2">
        <v>-0.974939054973335</v>
      </c>
      <c r="J30" s="2">
        <v>-0.94515739711444202</v>
      </c>
      <c r="K30" s="2">
        <v>-0.921125827820235</v>
      </c>
      <c r="L30" s="2">
        <v>1</v>
      </c>
      <c r="M30" s="2">
        <v>-0.93972988874194996</v>
      </c>
    </row>
    <row r="31" spans="1:13" x14ac:dyDescent="0.25">
      <c r="A31" s="12" t="s">
        <v>185</v>
      </c>
      <c r="B31" s="2">
        <v>7.0804071192662604E-2</v>
      </c>
      <c r="C31" s="2">
        <v>0.353641605523489</v>
      </c>
      <c r="D31" s="2">
        <v>-3.66550182829506E-3</v>
      </c>
      <c r="E31" s="2">
        <v>0.84876984032213298</v>
      </c>
      <c r="F31" s="2">
        <v>-0.65887521005066296</v>
      </c>
      <c r="G31" s="2">
        <v>0.865649574252076</v>
      </c>
      <c r="H31" s="2">
        <v>0.94664844119408997</v>
      </c>
      <c r="I31" s="2">
        <v>0.97530737075387097</v>
      </c>
      <c r="J31" s="2">
        <v>0.98539417652038996</v>
      </c>
      <c r="K31" s="2">
        <v>0.98441783166781605</v>
      </c>
      <c r="L31" s="2">
        <v>-0.93972988874194996</v>
      </c>
      <c r="M31" s="2">
        <v>1</v>
      </c>
    </row>
    <row r="32" spans="1:13" ht="15.75" x14ac:dyDescent="0.25">
      <c r="A32" s="54" t="s">
        <v>1010</v>
      </c>
    </row>
    <row r="33" spans="1:13" ht="15.75" x14ac:dyDescent="0.25">
      <c r="A33" s="54"/>
    </row>
    <row r="34" spans="1:13" ht="16.5" thickBot="1" x14ac:dyDescent="0.3">
      <c r="A34" s="54" t="s">
        <v>1011</v>
      </c>
    </row>
    <row r="35" spans="1:13" ht="15.75" thickBot="1" x14ac:dyDescent="0.3">
      <c r="A35" s="55"/>
      <c r="B35" s="56" t="s">
        <v>174</v>
      </c>
      <c r="C35" s="56" t="s">
        <v>175</v>
      </c>
      <c r="D35" s="56" t="s">
        <v>176</v>
      </c>
      <c r="E35" s="56" t="s">
        <v>177</v>
      </c>
      <c r="F35" s="56" t="s">
        <v>1012</v>
      </c>
      <c r="G35" s="56" t="s">
        <v>179</v>
      </c>
      <c r="H35" s="56" t="s">
        <v>180</v>
      </c>
      <c r="I35" s="56" t="s">
        <v>1013</v>
      </c>
      <c r="J35" s="56" t="s">
        <v>1014</v>
      </c>
      <c r="K35" s="56" t="s">
        <v>183</v>
      </c>
      <c r="L35" s="56" t="s">
        <v>1015</v>
      </c>
      <c r="M35" s="57" t="s">
        <v>1016</v>
      </c>
    </row>
    <row r="36" spans="1:13" x14ac:dyDescent="0.25">
      <c r="A36" s="58" t="s">
        <v>174</v>
      </c>
      <c r="B36" s="62">
        <v>1</v>
      </c>
      <c r="C36" s="63"/>
      <c r="D36" s="63"/>
      <c r="E36" s="63"/>
      <c r="F36" s="63"/>
      <c r="G36" s="63"/>
      <c r="H36" s="63"/>
      <c r="I36" s="63"/>
      <c r="J36" s="63"/>
      <c r="K36" s="63"/>
      <c r="L36" s="63"/>
      <c r="M36" s="64"/>
    </row>
    <row r="37" spans="1:13" x14ac:dyDescent="0.25">
      <c r="A37" s="58" t="s">
        <v>175</v>
      </c>
      <c r="B37" s="62">
        <v>0.41099999999999998</v>
      </c>
      <c r="C37" s="62">
        <v>1</v>
      </c>
      <c r="D37" s="63"/>
      <c r="E37" s="63"/>
      <c r="F37" s="63"/>
      <c r="G37" s="63"/>
      <c r="H37" s="63"/>
      <c r="I37" s="63"/>
      <c r="J37" s="63"/>
      <c r="K37" s="63"/>
      <c r="L37" s="63"/>
      <c r="M37" s="64"/>
    </row>
    <row r="38" spans="1:13" x14ac:dyDescent="0.25">
      <c r="A38" s="58" t="s">
        <v>176</v>
      </c>
      <c r="B38" s="62">
        <v>9.8000000000000004E-2</v>
      </c>
      <c r="C38" s="62">
        <v>1.9E-2</v>
      </c>
      <c r="D38" s="62">
        <v>1</v>
      </c>
      <c r="E38" s="63"/>
      <c r="F38" s="63"/>
      <c r="G38" s="63"/>
      <c r="H38" s="63"/>
      <c r="I38" s="63"/>
      <c r="J38" s="63"/>
      <c r="K38" s="63"/>
      <c r="L38" s="63"/>
      <c r="M38" s="64"/>
    </row>
    <row r="39" spans="1:13" x14ac:dyDescent="0.25">
      <c r="A39" s="58" t="s">
        <v>177</v>
      </c>
      <c r="B39" s="62">
        <v>-8.3000000000000004E-2</v>
      </c>
      <c r="C39" s="62">
        <v>0.40300000000000002</v>
      </c>
      <c r="D39" s="62">
        <v>-6.7000000000000004E-2</v>
      </c>
      <c r="E39" s="62">
        <v>1</v>
      </c>
      <c r="F39" s="63"/>
      <c r="G39" s="63"/>
      <c r="H39" s="63"/>
      <c r="I39" s="63"/>
      <c r="J39" s="63"/>
      <c r="K39" s="63"/>
      <c r="L39" s="63"/>
      <c r="M39" s="64"/>
    </row>
    <row r="40" spans="1:13" x14ac:dyDescent="0.25">
      <c r="A40" s="58" t="s">
        <v>1012</v>
      </c>
      <c r="B40" s="62">
        <v>0.35599999999999998</v>
      </c>
      <c r="C40" s="62">
        <v>-0.26900000000000002</v>
      </c>
      <c r="D40" s="62">
        <v>0.29299999999999998</v>
      </c>
      <c r="E40" s="62">
        <v>-0.70399999999999996</v>
      </c>
      <c r="F40" s="62">
        <v>1</v>
      </c>
      <c r="G40" s="63"/>
      <c r="H40" s="63"/>
      <c r="I40" s="63"/>
      <c r="J40" s="63"/>
      <c r="K40" s="63"/>
      <c r="L40" s="63"/>
      <c r="M40" s="64"/>
    </row>
    <row r="41" spans="1:13" x14ac:dyDescent="0.25">
      <c r="A41" s="58" t="s">
        <v>179</v>
      </c>
      <c r="B41" s="62">
        <v>0.35499999999999998</v>
      </c>
      <c r="C41" s="62">
        <v>0.27600000000000002</v>
      </c>
      <c r="D41" s="62">
        <v>-0.112</v>
      </c>
      <c r="E41" s="62">
        <v>0.747</v>
      </c>
      <c r="F41" s="62">
        <v>-0.47299999999999998</v>
      </c>
      <c r="G41" s="62">
        <v>1</v>
      </c>
      <c r="H41" s="63"/>
      <c r="I41" s="63"/>
      <c r="J41" s="63"/>
      <c r="K41" s="63"/>
      <c r="L41" s="63"/>
      <c r="M41" s="64"/>
    </row>
    <row r="42" spans="1:13" x14ac:dyDescent="0.25">
      <c r="A42" s="58" t="s">
        <v>1021</v>
      </c>
      <c r="B42" s="272">
        <v>0.22700000000000001</v>
      </c>
      <c r="C42" s="272">
        <v>0.28699999999999998</v>
      </c>
      <c r="D42" s="272">
        <v>0.111</v>
      </c>
      <c r="E42" s="272">
        <v>0.67600000000000005</v>
      </c>
      <c r="F42" s="272">
        <v>-0.46100000000000002</v>
      </c>
      <c r="G42" s="272">
        <v>0.873</v>
      </c>
      <c r="H42" s="272">
        <v>1</v>
      </c>
      <c r="I42" s="273"/>
      <c r="J42" s="273"/>
      <c r="K42" s="273"/>
      <c r="L42" s="273"/>
      <c r="M42" s="271"/>
    </row>
    <row r="43" spans="1:13" x14ac:dyDescent="0.25">
      <c r="A43" s="58" t="s">
        <v>1022</v>
      </c>
      <c r="B43" s="272"/>
      <c r="C43" s="272"/>
      <c r="D43" s="272"/>
      <c r="E43" s="272"/>
      <c r="F43" s="272"/>
      <c r="G43" s="272"/>
      <c r="H43" s="272"/>
      <c r="I43" s="273"/>
      <c r="J43" s="273"/>
      <c r="K43" s="273"/>
      <c r="L43" s="273"/>
      <c r="M43" s="271"/>
    </row>
    <row r="44" spans="1:13" x14ac:dyDescent="0.25">
      <c r="A44" s="58" t="s">
        <v>1013</v>
      </c>
      <c r="B44" s="62">
        <v>0.08</v>
      </c>
      <c r="C44" s="62">
        <v>0.36299999999999999</v>
      </c>
      <c r="D44" s="62">
        <v>-9.9000000000000005E-2</v>
      </c>
      <c r="E44" s="62">
        <v>0.89900000000000002</v>
      </c>
      <c r="F44" s="62">
        <v>-0.67400000000000004</v>
      </c>
      <c r="G44" s="62">
        <v>0.91600000000000004</v>
      </c>
      <c r="H44" s="62">
        <v>0.9</v>
      </c>
      <c r="I44" s="62">
        <v>1</v>
      </c>
      <c r="J44" s="63"/>
      <c r="K44" s="63"/>
      <c r="L44" s="63"/>
      <c r="M44" s="64"/>
    </row>
    <row r="45" spans="1:13" x14ac:dyDescent="0.25">
      <c r="A45" s="58" t="s">
        <v>1014</v>
      </c>
      <c r="B45" s="62">
        <v>0.154</v>
      </c>
      <c r="C45" s="62">
        <v>0.33300000000000002</v>
      </c>
      <c r="D45" s="62">
        <v>2.3E-2</v>
      </c>
      <c r="E45" s="62">
        <v>0.77200000000000002</v>
      </c>
      <c r="F45" s="62">
        <v>-0.56000000000000005</v>
      </c>
      <c r="G45" s="62">
        <v>0.88900000000000001</v>
      </c>
      <c r="H45" s="62">
        <v>0.98099999999999998</v>
      </c>
      <c r="I45" s="62">
        <v>0.95899999999999996</v>
      </c>
      <c r="J45" s="62">
        <v>1</v>
      </c>
      <c r="K45" s="63"/>
      <c r="L45" s="63"/>
      <c r="M45" s="64"/>
    </row>
    <row r="46" spans="1:13" x14ac:dyDescent="0.25">
      <c r="A46" s="58" t="s">
        <v>183</v>
      </c>
      <c r="B46" s="62">
        <v>9.0999999999999998E-2</v>
      </c>
      <c r="C46" s="62">
        <v>0.32300000000000001</v>
      </c>
      <c r="D46" s="62">
        <v>5.8999999999999997E-2</v>
      </c>
      <c r="E46" s="62">
        <v>0.876</v>
      </c>
      <c r="F46" s="62">
        <v>-0.60099999999999998</v>
      </c>
      <c r="G46" s="62">
        <v>0.88300000000000001</v>
      </c>
      <c r="H46" s="62">
        <v>0.94099999999999995</v>
      </c>
      <c r="I46" s="62">
        <v>0.97299999999999998</v>
      </c>
      <c r="J46" s="62">
        <v>0.97299999999999998</v>
      </c>
      <c r="K46" s="62">
        <v>1</v>
      </c>
      <c r="L46" s="63"/>
      <c r="M46" s="64"/>
    </row>
    <row r="47" spans="1:13" x14ac:dyDescent="0.25">
      <c r="A47" s="58" t="s">
        <v>1015</v>
      </c>
      <c r="B47" s="62">
        <v>-8.3000000000000004E-2</v>
      </c>
      <c r="C47" s="62">
        <v>-0.29099999999999998</v>
      </c>
      <c r="D47" s="62">
        <v>0.157</v>
      </c>
      <c r="E47" s="62">
        <v>-0.80900000000000005</v>
      </c>
      <c r="F47" s="62">
        <v>0.64100000000000001</v>
      </c>
      <c r="G47" s="62">
        <v>-0.91400000000000003</v>
      </c>
      <c r="H47" s="62">
        <v>-0.88700000000000001</v>
      </c>
      <c r="I47" s="62">
        <v>-0.97499999999999998</v>
      </c>
      <c r="J47" s="62">
        <v>-0.94499999999999995</v>
      </c>
      <c r="K47" s="62">
        <v>-0.92100000000000004</v>
      </c>
      <c r="L47" s="62">
        <v>1</v>
      </c>
      <c r="M47" s="64"/>
    </row>
    <row r="48" spans="1:13" ht="15.75" thickBot="1" x14ac:dyDescent="0.3">
      <c r="A48" s="59" t="s">
        <v>1016</v>
      </c>
      <c r="B48" s="60">
        <v>7.0999999999999994E-2</v>
      </c>
      <c r="C48" s="60">
        <v>0.35399999999999998</v>
      </c>
      <c r="D48" s="60">
        <v>-4.0000000000000001E-3</v>
      </c>
      <c r="E48" s="60">
        <v>0.84899999999999998</v>
      </c>
      <c r="F48" s="60">
        <v>-0.65900000000000003</v>
      </c>
      <c r="G48" s="60">
        <v>0.86599999999999999</v>
      </c>
      <c r="H48" s="60">
        <v>0.94699999999999995</v>
      </c>
      <c r="I48" s="60">
        <v>0.97499999999999998</v>
      </c>
      <c r="J48" s="60">
        <v>0.98499999999999999</v>
      </c>
      <c r="K48" s="60">
        <v>0.98399999999999999</v>
      </c>
      <c r="L48" s="60">
        <v>-0.94</v>
      </c>
      <c r="M48" s="61">
        <v>1</v>
      </c>
    </row>
    <row r="50" spans="1:1" x14ac:dyDescent="0.25">
      <c r="A50" t="s">
        <v>1046</v>
      </c>
    </row>
    <row r="51" spans="1:1" x14ac:dyDescent="0.25">
      <c r="A51" t="s">
        <v>175</v>
      </c>
    </row>
    <row r="52" spans="1:1" x14ac:dyDescent="0.25">
      <c r="A52" t="s">
        <v>176</v>
      </c>
    </row>
    <row r="53" spans="1:1" x14ac:dyDescent="0.25">
      <c r="A53" t="s">
        <v>357</v>
      </c>
    </row>
    <row r="54" spans="1:1" x14ac:dyDescent="0.25">
      <c r="A54" t="s">
        <v>997</v>
      </c>
    </row>
    <row r="55" spans="1:1" x14ac:dyDescent="0.25">
      <c r="A55" t="s">
        <v>998</v>
      </c>
    </row>
    <row r="56" spans="1:1" x14ac:dyDescent="0.25">
      <c r="A56" t="s">
        <v>999</v>
      </c>
    </row>
    <row r="57" spans="1:1" x14ac:dyDescent="0.25">
      <c r="A57" s="52" t="s">
        <v>1030</v>
      </c>
    </row>
    <row r="58" spans="1:1" x14ac:dyDescent="0.25">
      <c r="A58" s="52" t="s">
        <v>1031</v>
      </c>
    </row>
    <row r="59" spans="1:1" x14ac:dyDescent="0.25">
      <c r="A59" t="s">
        <v>1032</v>
      </c>
    </row>
    <row r="60" spans="1:1" x14ac:dyDescent="0.25">
      <c r="A60" t="s">
        <v>1033</v>
      </c>
    </row>
    <row r="61" spans="1:1" x14ac:dyDescent="0.25">
      <c r="A61" t="s">
        <v>1034</v>
      </c>
    </row>
    <row r="62" spans="1:1" x14ac:dyDescent="0.25">
      <c r="A62" t="s">
        <v>1035</v>
      </c>
    </row>
    <row r="63" spans="1:1" x14ac:dyDescent="0.25">
      <c r="A63" t="s">
        <v>1036</v>
      </c>
    </row>
    <row r="64" spans="1:1" x14ac:dyDescent="0.25">
      <c r="A64" t="s">
        <v>1037</v>
      </c>
    </row>
    <row r="65" spans="1:12" x14ac:dyDescent="0.25">
      <c r="A65" t="s">
        <v>1038</v>
      </c>
    </row>
    <row r="66" spans="1:12" x14ac:dyDescent="0.25">
      <c r="A66" t="s">
        <v>1039</v>
      </c>
    </row>
    <row r="67" spans="1:12" x14ac:dyDescent="0.25">
      <c r="A67" t="s">
        <v>1040</v>
      </c>
    </row>
    <row r="68" spans="1:12" x14ac:dyDescent="0.25">
      <c r="A68" t="s">
        <v>1041</v>
      </c>
    </row>
    <row r="69" spans="1:12" x14ac:dyDescent="0.25">
      <c r="A69" t="s">
        <v>1042</v>
      </c>
    </row>
    <row r="70" spans="1:12" x14ac:dyDescent="0.25">
      <c r="A70" t="s">
        <v>1043</v>
      </c>
    </row>
    <row r="71" spans="1:12" x14ac:dyDescent="0.25">
      <c r="A71" t="s">
        <v>1044</v>
      </c>
    </row>
    <row r="72" spans="1:12" x14ac:dyDescent="0.25">
      <c r="A72" s="25" t="s">
        <v>1045</v>
      </c>
    </row>
    <row r="73" spans="1:12" x14ac:dyDescent="0.25">
      <c r="A73" t="s">
        <v>195</v>
      </c>
    </row>
    <row r="74" spans="1:12" x14ac:dyDescent="0.25">
      <c r="A74" t="s">
        <v>196</v>
      </c>
    </row>
    <row r="76" spans="1:12" x14ac:dyDescent="0.25">
      <c r="B76" t="s">
        <v>174</v>
      </c>
      <c r="C76" t="s">
        <v>175</v>
      </c>
      <c r="D76" t="s">
        <v>176</v>
      </c>
      <c r="E76" t="s">
        <v>357</v>
      </c>
      <c r="F76" t="s">
        <v>181</v>
      </c>
      <c r="G76" t="s">
        <v>187</v>
      </c>
      <c r="H76" t="s">
        <v>358</v>
      </c>
      <c r="I76" t="s">
        <v>998</v>
      </c>
      <c r="J76" t="s">
        <v>997</v>
      </c>
      <c r="K76" t="s">
        <v>999</v>
      </c>
      <c r="L76" t="s">
        <v>952</v>
      </c>
    </row>
    <row r="77" spans="1:12" x14ac:dyDescent="0.25">
      <c r="A77" t="s">
        <v>174</v>
      </c>
      <c r="B77" s="2">
        <v>1</v>
      </c>
      <c r="C77" s="2">
        <v>0.42441958400000002</v>
      </c>
      <c r="D77" s="2">
        <v>6.3494648000000001E-2</v>
      </c>
      <c r="E77" s="2">
        <v>0.30834445700000002</v>
      </c>
      <c r="F77" s="2">
        <v>0.118141149</v>
      </c>
      <c r="G77" s="2">
        <v>-0.108619019</v>
      </c>
      <c r="H77" s="2">
        <v>-0.197817615</v>
      </c>
      <c r="I77" s="2">
        <v>-3.5531304999999999E-2</v>
      </c>
      <c r="J77" s="2">
        <v>0.12307404700000001</v>
      </c>
      <c r="K77" s="2">
        <v>-6.4627324999999999E-2</v>
      </c>
      <c r="L77" s="2">
        <v>6.7388641999999999E-2</v>
      </c>
    </row>
    <row r="78" spans="1:12" x14ac:dyDescent="0.25">
      <c r="A78" t="s">
        <v>175</v>
      </c>
      <c r="B78" s="2">
        <v>0.42441958400000002</v>
      </c>
      <c r="C78" s="2">
        <v>1</v>
      </c>
      <c r="D78" s="2">
        <v>-7.3813029999999996E-3</v>
      </c>
      <c r="E78" s="2">
        <v>-0.30782683399999999</v>
      </c>
      <c r="F78" s="2">
        <v>0.38227661800000001</v>
      </c>
      <c r="G78" s="2">
        <v>-0.16911453500000001</v>
      </c>
      <c r="H78" s="2">
        <v>0.35828757100000003</v>
      </c>
      <c r="I78" s="2">
        <v>4.8897461000000003E-2</v>
      </c>
      <c r="J78" s="2">
        <v>0.32771183399999998</v>
      </c>
      <c r="K78" s="2">
        <v>4.4528843999999998E-2</v>
      </c>
      <c r="L78" s="2">
        <v>0.34705738200000003</v>
      </c>
    </row>
    <row r="79" spans="1:12" x14ac:dyDescent="0.25">
      <c r="A79" t="s">
        <v>176</v>
      </c>
      <c r="B79" s="2">
        <v>6.3494648000000001E-2</v>
      </c>
      <c r="C79" s="2">
        <v>-7.3813029999999996E-3</v>
      </c>
      <c r="D79" s="2">
        <v>1</v>
      </c>
      <c r="E79" s="2">
        <v>0.293037043</v>
      </c>
      <c r="F79" s="2">
        <v>-0.11324883600000001</v>
      </c>
      <c r="G79" s="2">
        <v>-1.6008952999999999E-2</v>
      </c>
      <c r="H79" s="2">
        <v>-8.2673949999999996E-2</v>
      </c>
      <c r="I79" s="2">
        <v>-1.6205847999999998E-2</v>
      </c>
      <c r="J79" s="2">
        <v>0.13470116400000001</v>
      </c>
      <c r="K79" s="2">
        <v>3.3012789999999998E-3</v>
      </c>
      <c r="L79" s="2">
        <v>-5.4927944999999999E-2</v>
      </c>
    </row>
    <row r="80" spans="1:12" x14ac:dyDescent="0.25">
      <c r="A80" t="s">
        <v>357</v>
      </c>
      <c r="B80" s="2">
        <v>0.30834445700000002</v>
      </c>
      <c r="C80" s="2">
        <v>-0.30782683399999999</v>
      </c>
      <c r="D80" s="2">
        <v>0.293037043</v>
      </c>
      <c r="E80" s="2">
        <v>1</v>
      </c>
      <c r="F80" s="2">
        <v>-0.67588050399999999</v>
      </c>
      <c r="G80" s="2">
        <v>-2.4347555E-2</v>
      </c>
      <c r="H80" s="2">
        <v>-0.58220300000000003</v>
      </c>
      <c r="I80" s="2">
        <v>-0.16724947900000001</v>
      </c>
      <c r="J80" s="2">
        <v>-0.19799829799999999</v>
      </c>
      <c r="K80" s="2">
        <v>3.5265494000000001E-2</v>
      </c>
      <c r="L80" s="2">
        <v>-0.63370751400000003</v>
      </c>
    </row>
    <row r="81" spans="1:12" x14ac:dyDescent="0.25">
      <c r="A81" t="s">
        <v>181</v>
      </c>
      <c r="B81" s="2">
        <v>0.118141149</v>
      </c>
      <c r="C81" s="2">
        <v>0.38227661800000001</v>
      </c>
      <c r="D81" s="2">
        <v>-0.11324883600000001</v>
      </c>
      <c r="E81" s="2">
        <v>-0.67588050399999999</v>
      </c>
      <c r="F81" s="2">
        <v>1</v>
      </c>
      <c r="G81" s="2">
        <v>-0.21897999600000001</v>
      </c>
      <c r="H81" s="2">
        <v>0.63152022799999996</v>
      </c>
      <c r="I81" s="2">
        <v>0.23319521400000001</v>
      </c>
      <c r="J81" s="2">
        <v>0.462674166</v>
      </c>
      <c r="K81" s="2">
        <v>-0.105033111</v>
      </c>
      <c r="L81" s="2">
        <v>0.91609520600000005</v>
      </c>
    </row>
    <row r="82" spans="1:12" x14ac:dyDescent="0.25">
      <c r="A82" t="s">
        <v>187</v>
      </c>
      <c r="B82" s="2">
        <v>-0.108619019</v>
      </c>
      <c r="C82" s="2">
        <v>-0.16911453500000001</v>
      </c>
      <c r="D82" s="2">
        <v>-1.6008952999999999E-2</v>
      </c>
      <c r="E82" s="2">
        <v>-2.4347555E-2</v>
      </c>
      <c r="F82" s="2">
        <v>-0.21897999600000001</v>
      </c>
      <c r="G82" s="2">
        <v>1</v>
      </c>
      <c r="H82" s="2">
        <v>-7.2583763999999995E-2</v>
      </c>
      <c r="I82" s="2">
        <v>-5.9772901000000003E-2</v>
      </c>
      <c r="J82" s="2">
        <v>-0.21050400799999999</v>
      </c>
      <c r="K82" s="2">
        <v>-5.6124469999999996E-3</v>
      </c>
      <c r="L82" s="2">
        <v>-0.241935758</v>
      </c>
    </row>
    <row r="83" spans="1:12" x14ac:dyDescent="0.25">
      <c r="A83" t="s">
        <v>358</v>
      </c>
      <c r="B83" s="2">
        <v>-0.197817615</v>
      </c>
      <c r="C83" s="2">
        <v>0.35828757100000003</v>
      </c>
      <c r="D83" s="2">
        <v>-8.2673949999999996E-2</v>
      </c>
      <c r="E83" s="2">
        <v>-0.58220300000000003</v>
      </c>
      <c r="F83" s="2">
        <v>0.63152022799999996</v>
      </c>
      <c r="G83" s="2">
        <v>-7.2583763999999995E-2</v>
      </c>
      <c r="H83" s="2">
        <v>1</v>
      </c>
      <c r="I83" s="2">
        <v>7.7511315999999997E-2</v>
      </c>
      <c r="J83" s="2">
        <v>-2.2640325999999999E-2</v>
      </c>
      <c r="K83" s="2">
        <v>-0.116585763</v>
      </c>
      <c r="L83" s="2">
        <v>0.51045584300000002</v>
      </c>
    </row>
    <row r="84" spans="1:12" x14ac:dyDescent="0.25">
      <c r="A84" t="s">
        <v>998</v>
      </c>
      <c r="B84" s="2">
        <v>-3.5531304999999999E-2</v>
      </c>
      <c r="C84" s="2">
        <v>4.8897461000000003E-2</v>
      </c>
      <c r="D84" s="2">
        <v>-1.6205847999999998E-2</v>
      </c>
      <c r="E84" s="2">
        <v>-0.16724947900000001</v>
      </c>
      <c r="F84" s="2">
        <v>0.23319521400000001</v>
      </c>
      <c r="G84" s="2">
        <v>-5.9772901000000003E-2</v>
      </c>
      <c r="H84" s="2">
        <v>7.7511315999999997E-2</v>
      </c>
      <c r="I84" s="2">
        <v>1</v>
      </c>
      <c r="J84" s="2">
        <v>0.42543165199999999</v>
      </c>
      <c r="K84" s="2">
        <v>0.155056375</v>
      </c>
      <c r="L84" s="2">
        <v>0.16735196399999999</v>
      </c>
    </row>
    <row r="85" spans="1:12" x14ac:dyDescent="0.25">
      <c r="A85" t="s">
        <v>997</v>
      </c>
      <c r="B85" s="2">
        <v>0.12307404700000001</v>
      </c>
      <c r="C85" s="2">
        <v>0.32771183399999998</v>
      </c>
      <c r="D85" s="2">
        <v>0.13470116400000001</v>
      </c>
      <c r="E85" s="2">
        <v>-0.19799829799999999</v>
      </c>
      <c r="F85" s="2">
        <v>0.462674166</v>
      </c>
      <c r="G85" s="2">
        <v>-0.21050400799999999</v>
      </c>
      <c r="H85" s="2">
        <v>-2.2640325999999999E-2</v>
      </c>
      <c r="I85" s="2">
        <v>0.42543165199999999</v>
      </c>
      <c r="J85" s="2">
        <v>1</v>
      </c>
      <c r="K85" s="2">
        <v>0.426622591</v>
      </c>
      <c r="L85" s="2">
        <v>0.49729987599999997</v>
      </c>
    </row>
    <row r="86" spans="1:12" x14ac:dyDescent="0.25">
      <c r="A86" t="s">
        <v>999</v>
      </c>
      <c r="B86" s="2">
        <v>-6.4627324999999999E-2</v>
      </c>
      <c r="C86" s="2">
        <v>4.4528843999999998E-2</v>
      </c>
      <c r="D86" s="2">
        <v>3.3012789999999998E-3</v>
      </c>
      <c r="E86" s="2">
        <v>3.5265494000000001E-2</v>
      </c>
      <c r="F86" s="2">
        <v>-0.105033111</v>
      </c>
      <c r="G86" s="2">
        <v>-5.6124469999999996E-3</v>
      </c>
      <c r="H86" s="2">
        <v>-0.116585763</v>
      </c>
      <c r="I86" s="2">
        <v>0.155056375</v>
      </c>
      <c r="J86" s="2">
        <v>0.426622591</v>
      </c>
      <c r="K86" s="2">
        <v>1</v>
      </c>
      <c r="L86" s="2">
        <v>-1.1798681E-2</v>
      </c>
    </row>
    <row r="87" spans="1:12" x14ac:dyDescent="0.25">
      <c r="A87" t="s">
        <v>952</v>
      </c>
      <c r="B87" s="2">
        <v>6.7388641999999999E-2</v>
      </c>
      <c r="C87" s="2">
        <v>0.34705738200000003</v>
      </c>
      <c r="D87" s="2">
        <v>-5.4927944999999999E-2</v>
      </c>
      <c r="E87" s="2">
        <v>-0.63370751400000003</v>
      </c>
      <c r="F87" s="2">
        <v>0.91609520600000005</v>
      </c>
      <c r="G87" s="2">
        <v>-0.241935758</v>
      </c>
      <c r="H87" s="2">
        <v>0.51045584300000002</v>
      </c>
      <c r="I87" s="2">
        <v>0.16735196399999999</v>
      </c>
      <c r="J87" s="2">
        <v>0.49729987599999997</v>
      </c>
      <c r="K87" s="2">
        <v>-1.1798681E-2</v>
      </c>
      <c r="L87" s="2">
        <v>1</v>
      </c>
    </row>
    <row r="88" spans="1:12" x14ac:dyDescent="0.25">
      <c r="B88" s="2"/>
      <c r="C88" s="2"/>
      <c r="D88" s="2"/>
      <c r="E88" s="2"/>
      <c r="F88" s="2"/>
      <c r="G88" s="2"/>
      <c r="H88" s="2"/>
      <c r="I88" s="2"/>
      <c r="J88" s="2"/>
      <c r="K88" s="2"/>
      <c r="L88" s="2"/>
    </row>
    <row r="89" spans="1:12" x14ac:dyDescent="0.25">
      <c r="A89" t="s">
        <v>1049</v>
      </c>
      <c r="B89" s="2">
        <v>-0.103516486</v>
      </c>
      <c r="C89" s="2">
        <v>-5.6216358000000001E-2</v>
      </c>
      <c r="D89" s="2">
        <v>-3.5406445000000002E-2</v>
      </c>
      <c r="E89" s="2">
        <v>1.4372479000000001E-2</v>
      </c>
      <c r="F89" s="2">
        <v>-0.135723925</v>
      </c>
      <c r="G89" s="2">
        <v>5.6707199E-2</v>
      </c>
      <c r="H89" s="2">
        <v>-5.1726314000000002E-2</v>
      </c>
      <c r="I89" s="2">
        <v>1.5392761E-2</v>
      </c>
      <c r="J89" s="2">
        <v>-7.2461271999999993E-2</v>
      </c>
      <c r="K89" s="2">
        <v>-7.2747173999999998E-2</v>
      </c>
      <c r="L89" s="2">
        <v>-0.14645238399999999</v>
      </c>
    </row>
    <row r="90" spans="1:12" x14ac:dyDescent="0.25">
      <c r="A90" t="s">
        <v>1048</v>
      </c>
      <c r="B90" s="2">
        <v>3.7296211342060402E-3</v>
      </c>
      <c r="C90" s="2">
        <v>-6.8489011223955301E-2</v>
      </c>
      <c r="D90" s="2">
        <v>-6.4964306142327705E-2</v>
      </c>
      <c r="E90" s="2">
        <v>0.108343558295175</v>
      </c>
      <c r="F90" s="2">
        <v>-0.145328046052348</v>
      </c>
      <c r="G90" s="2">
        <v>0.11421539676213301</v>
      </c>
      <c r="H90" s="2">
        <v>-4.2262745524484002E-2</v>
      </c>
      <c r="I90" s="2">
        <v>6.2239938275777798E-2</v>
      </c>
      <c r="J90" s="2">
        <v>-9.1191197416421906E-3</v>
      </c>
      <c r="K90" s="2">
        <v>8.98400077682798E-2</v>
      </c>
      <c r="L90" s="2">
        <v>-0.201393348869847</v>
      </c>
    </row>
    <row r="91" spans="1:12" x14ac:dyDescent="0.25">
      <c r="A91" t="s">
        <v>1047</v>
      </c>
      <c r="B91" s="2">
        <v>-0.10592825533846099</v>
      </c>
      <c r="C91" s="2">
        <v>-9.0750047285583696E-2</v>
      </c>
      <c r="D91" s="2">
        <v>5.4184003814295799E-2</v>
      </c>
      <c r="E91" s="2">
        <v>0.27444683731976199</v>
      </c>
      <c r="F91" s="2">
        <v>-0.41446828101986999</v>
      </c>
      <c r="G91" s="2">
        <v>6.1300996747457301E-2</v>
      </c>
      <c r="H91" s="2">
        <v>-0.18020386490795201</v>
      </c>
      <c r="I91" s="2">
        <v>-0.14786901457565699</v>
      </c>
      <c r="J91" s="2">
        <v>-0.32146641318172697</v>
      </c>
      <c r="K91" s="2">
        <v>-0.42401607284385401</v>
      </c>
      <c r="L91" s="2">
        <v>-0.51169194235433102</v>
      </c>
    </row>
    <row r="93" spans="1:12" x14ac:dyDescent="0.25">
      <c r="J93" s="1"/>
    </row>
    <row r="98" spans="1:21" x14ac:dyDescent="0.25">
      <c r="R98" s="1"/>
    </row>
    <row r="101" spans="1:21" x14ac:dyDescent="0.25">
      <c r="B101" s="1"/>
    </row>
    <row r="107" spans="1:21" x14ac:dyDescent="0.25">
      <c r="B107" t="s">
        <v>174</v>
      </c>
      <c r="C107" t="s">
        <v>175</v>
      </c>
      <c r="D107" t="s">
        <v>176</v>
      </c>
      <c r="E107" t="s">
        <v>357</v>
      </c>
      <c r="F107" t="s">
        <v>181</v>
      </c>
      <c r="G107" t="s">
        <v>187</v>
      </c>
      <c r="H107" t="s">
        <v>358</v>
      </c>
      <c r="I107" t="s">
        <v>359</v>
      </c>
      <c r="J107" t="s">
        <v>360</v>
      </c>
      <c r="K107" t="s">
        <v>1017</v>
      </c>
      <c r="L107" t="s">
        <v>1018</v>
      </c>
      <c r="M107" t="s">
        <v>1019</v>
      </c>
      <c r="N107" t="s">
        <v>1020</v>
      </c>
      <c r="O107" t="s">
        <v>361</v>
      </c>
      <c r="P107" t="s">
        <v>362</v>
      </c>
      <c r="Q107" t="s">
        <v>363</v>
      </c>
      <c r="R107" t="s">
        <v>365</v>
      </c>
      <c r="S107" t="s">
        <v>364</v>
      </c>
      <c r="T107" t="s">
        <v>506</v>
      </c>
    </row>
    <row r="108" spans="1:21" x14ac:dyDescent="0.25">
      <c r="A108" t="s">
        <v>380</v>
      </c>
      <c r="B108">
        <v>-5.2471559000000001E-2</v>
      </c>
      <c r="C108">
        <v>-0.24532964900000001</v>
      </c>
      <c r="D108">
        <v>9.4257360000000005E-3</v>
      </c>
      <c r="E108">
        <v>0.35574348</v>
      </c>
      <c r="F108">
        <v>-0.486629688</v>
      </c>
      <c r="G108">
        <v>-1.1150254E-2</v>
      </c>
      <c r="H108">
        <v>-0.20448311999999999</v>
      </c>
      <c r="I108">
        <v>-0.18254182699999999</v>
      </c>
      <c r="J108">
        <v>-0.23195005299999999</v>
      </c>
      <c r="K108">
        <v>-0.11986906</v>
      </c>
      <c r="L108">
        <v>4.8970519999999997E-2</v>
      </c>
      <c r="M108">
        <v>-6.8979753000000005E-2</v>
      </c>
      <c r="N108">
        <v>-0.15386766700000001</v>
      </c>
      <c r="O108">
        <v>-0.116776463</v>
      </c>
      <c r="P108">
        <v>-0.441657831</v>
      </c>
      <c r="Q108">
        <v>-0.38219988700000002</v>
      </c>
      <c r="R108">
        <v>-0.274603561</v>
      </c>
      <c r="S108">
        <v>0.21663550600000001</v>
      </c>
      <c r="T108">
        <v>-0.52235759100000001</v>
      </c>
      <c r="U108" t="s">
        <v>380</v>
      </c>
    </row>
    <row r="109" spans="1:21" x14ac:dyDescent="0.25">
      <c r="A109" t="s">
        <v>174</v>
      </c>
      <c r="B109">
        <v>1</v>
      </c>
      <c r="C109">
        <v>0.42441958400000002</v>
      </c>
      <c r="D109">
        <v>6.3494648000000001E-2</v>
      </c>
      <c r="E109">
        <v>0.30834445700000002</v>
      </c>
      <c r="F109">
        <v>0.118141149</v>
      </c>
      <c r="G109">
        <v>-0.108619019</v>
      </c>
      <c r="H109">
        <v>-0.197817615</v>
      </c>
      <c r="I109">
        <v>2.1567263999999999E-2</v>
      </c>
      <c r="J109" s="1">
        <v>9.5E-4</v>
      </c>
      <c r="K109">
        <v>-1.3587765999999999E-2</v>
      </c>
      <c r="L109">
        <v>1.6243638000000001E-2</v>
      </c>
      <c r="M109">
        <v>2.1766325E-2</v>
      </c>
      <c r="N109">
        <v>0.23292185000000001</v>
      </c>
      <c r="O109">
        <v>-3.5531304999999999E-2</v>
      </c>
      <c r="P109">
        <v>0.12307404700000001</v>
      </c>
      <c r="Q109">
        <v>-6.4627324999999999E-2</v>
      </c>
      <c r="R109">
        <v>-1.1597358E-2</v>
      </c>
      <c r="S109">
        <v>-0.103516486</v>
      </c>
      <c r="T109">
        <v>6.7388641999999999E-2</v>
      </c>
      <c r="U109" t="s">
        <v>174</v>
      </c>
    </row>
    <row r="110" spans="1:21" x14ac:dyDescent="0.25">
      <c r="A110" t="s">
        <v>175</v>
      </c>
      <c r="B110">
        <v>0.42441958400000002</v>
      </c>
      <c r="C110">
        <v>1</v>
      </c>
      <c r="D110">
        <v>-7.3813029999999996E-3</v>
      </c>
      <c r="E110">
        <v>-0.30782683399999999</v>
      </c>
      <c r="F110">
        <v>0.38227661800000001</v>
      </c>
      <c r="G110">
        <v>-0.16911453500000001</v>
      </c>
      <c r="H110">
        <v>0.35828757100000003</v>
      </c>
      <c r="I110">
        <v>0.52662383000000001</v>
      </c>
      <c r="J110">
        <v>6.4037576999999998E-2</v>
      </c>
      <c r="K110">
        <v>-1.3797880000000001E-3</v>
      </c>
      <c r="L110">
        <v>-1.8264757E-2</v>
      </c>
      <c r="M110">
        <v>4.7794509999999998E-2</v>
      </c>
      <c r="N110">
        <v>0.212829871</v>
      </c>
      <c r="O110">
        <v>4.8897461000000003E-2</v>
      </c>
      <c r="P110">
        <v>0.32771183399999998</v>
      </c>
      <c r="Q110">
        <v>4.4528843999999998E-2</v>
      </c>
      <c r="R110">
        <v>4.7644552E-2</v>
      </c>
      <c r="S110">
        <v>-5.6216358000000001E-2</v>
      </c>
      <c r="T110">
        <v>0.34705738200000003</v>
      </c>
      <c r="U110" t="s">
        <v>175</v>
      </c>
    </row>
    <row r="111" spans="1:21" x14ac:dyDescent="0.25">
      <c r="A111" t="s">
        <v>176</v>
      </c>
      <c r="B111">
        <v>6.3494648000000001E-2</v>
      </c>
      <c r="C111">
        <v>-7.3813029999999996E-3</v>
      </c>
      <c r="D111">
        <v>1</v>
      </c>
      <c r="E111">
        <v>0.293037043</v>
      </c>
      <c r="F111">
        <v>-0.11324883600000001</v>
      </c>
      <c r="G111">
        <v>-1.6008952999999999E-2</v>
      </c>
      <c r="H111">
        <v>-8.2673949999999996E-2</v>
      </c>
      <c r="I111">
        <v>-0.26674631700000001</v>
      </c>
      <c r="J111">
        <v>2.3875734999999999E-2</v>
      </c>
      <c r="K111">
        <v>5.5960444999999998E-2</v>
      </c>
      <c r="L111">
        <v>3.1564636E-2</v>
      </c>
      <c r="M111">
        <v>-2.2246560000000002E-3</v>
      </c>
      <c r="N111">
        <v>0.11564675200000001</v>
      </c>
      <c r="O111">
        <v>-1.6205847999999998E-2</v>
      </c>
      <c r="P111">
        <v>0.13470116400000001</v>
      </c>
      <c r="Q111">
        <v>3.3012789999999998E-3</v>
      </c>
      <c r="R111">
        <v>-2.1499850000000001E-2</v>
      </c>
      <c r="S111">
        <v>-3.5406445000000002E-2</v>
      </c>
      <c r="T111">
        <v>-5.4927944999999999E-2</v>
      </c>
      <c r="U111" t="s">
        <v>176</v>
      </c>
    </row>
    <row r="112" spans="1:21" x14ac:dyDescent="0.25">
      <c r="A112" t="s">
        <v>357</v>
      </c>
      <c r="B112">
        <v>0.30834445700000002</v>
      </c>
      <c r="C112">
        <v>-0.30782683399999999</v>
      </c>
      <c r="D112">
        <v>0.293037043</v>
      </c>
      <c r="E112">
        <v>1</v>
      </c>
      <c r="F112">
        <v>-0.67588050399999999</v>
      </c>
      <c r="G112">
        <v>-2.4347555E-2</v>
      </c>
      <c r="H112">
        <v>-0.58220300000000003</v>
      </c>
      <c r="I112">
        <v>-0.51686195099999999</v>
      </c>
      <c r="J112">
        <v>-5.6607768000000003E-2</v>
      </c>
      <c r="K112">
        <v>-6.0726904999999998E-2</v>
      </c>
      <c r="L112">
        <v>4.1847918999999997E-2</v>
      </c>
      <c r="M112">
        <v>-6.9485585000000002E-2</v>
      </c>
      <c r="N112">
        <v>-2.8020116000000001E-2</v>
      </c>
      <c r="O112">
        <v>-0.16724947900000001</v>
      </c>
      <c r="P112">
        <v>-0.19799829799999999</v>
      </c>
      <c r="Q112">
        <v>3.5265494000000001E-2</v>
      </c>
      <c r="R112">
        <v>-3.4324955999999997E-2</v>
      </c>
      <c r="S112">
        <v>1.4372479000000001E-2</v>
      </c>
      <c r="T112">
        <v>-0.63370751400000003</v>
      </c>
      <c r="U112" t="s">
        <v>357</v>
      </c>
    </row>
    <row r="113" spans="1:21" x14ac:dyDescent="0.25">
      <c r="A113" t="s">
        <v>181</v>
      </c>
      <c r="B113">
        <v>0.118141149</v>
      </c>
      <c r="C113">
        <v>0.38227661800000001</v>
      </c>
      <c r="D113">
        <v>-0.11324883600000001</v>
      </c>
      <c r="E113">
        <v>-0.67588050399999999</v>
      </c>
      <c r="F113">
        <v>1</v>
      </c>
      <c r="G113">
        <v>-0.21897999600000001</v>
      </c>
      <c r="H113">
        <v>0.63152022799999996</v>
      </c>
      <c r="I113">
        <v>0.48434656300000001</v>
      </c>
      <c r="J113">
        <v>8.3172872999999994E-2</v>
      </c>
      <c r="K113">
        <v>0.153414368</v>
      </c>
      <c r="L113">
        <v>-2.7931286999999999E-2</v>
      </c>
      <c r="M113">
        <v>0.121826773</v>
      </c>
      <c r="N113">
        <v>0.16301879799999999</v>
      </c>
      <c r="O113">
        <v>0.23319521400000001</v>
      </c>
      <c r="P113">
        <v>0.462674166</v>
      </c>
      <c r="Q113">
        <v>-0.105033111</v>
      </c>
      <c r="R113">
        <v>1.6896767E-2</v>
      </c>
      <c r="S113">
        <v>-0.135723925</v>
      </c>
      <c r="T113">
        <v>0.91609520600000005</v>
      </c>
      <c r="U113" t="s">
        <v>181</v>
      </c>
    </row>
    <row r="114" spans="1:21" x14ac:dyDescent="0.25">
      <c r="A114" t="s">
        <v>187</v>
      </c>
      <c r="B114">
        <v>-0.108619019</v>
      </c>
      <c r="C114">
        <v>-0.16911453500000001</v>
      </c>
      <c r="D114">
        <v>-1.6008952999999999E-2</v>
      </c>
      <c r="E114">
        <v>-2.4347555E-2</v>
      </c>
      <c r="F114">
        <v>-0.21897999600000001</v>
      </c>
      <c r="G114">
        <v>1</v>
      </c>
      <c r="H114">
        <v>-7.2583763999999995E-2</v>
      </c>
      <c r="I114">
        <v>-2.9609914000000001E-2</v>
      </c>
      <c r="J114">
        <v>-1.8286328000000001E-2</v>
      </c>
      <c r="K114">
        <v>-7.3107009000000001E-2</v>
      </c>
      <c r="L114">
        <v>-6.9381290000000003E-3</v>
      </c>
      <c r="M114">
        <v>-3.6877752E-2</v>
      </c>
      <c r="N114">
        <v>-8.6440571999999993E-2</v>
      </c>
      <c r="O114">
        <v>-5.9772901000000003E-2</v>
      </c>
      <c r="P114">
        <v>-0.21050400799999999</v>
      </c>
      <c r="Q114">
        <v>-5.6124469999999996E-3</v>
      </c>
      <c r="R114" s="1">
        <v>-5.9000000000000003E-4</v>
      </c>
      <c r="S114">
        <v>5.6707199E-2</v>
      </c>
      <c r="T114">
        <v>-0.241935758</v>
      </c>
      <c r="U114" t="s">
        <v>187</v>
      </c>
    </row>
    <row r="115" spans="1:21" x14ac:dyDescent="0.25">
      <c r="A115" t="s">
        <v>358</v>
      </c>
      <c r="B115">
        <v>-0.197817615</v>
      </c>
      <c r="C115">
        <v>0.35828757100000003</v>
      </c>
      <c r="D115">
        <v>-8.2673949999999996E-2</v>
      </c>
      <c r="E115">
        <v>-0.58220300000000003</v>
      </c>
      <c r="F115">
        <v>0.63152022799999996</v>
      </c>
      <c r="G115">
        <v>-7.2583763999999995E-2</v>
      </c>
      <c r="H115">
        <v>1</v>
      </c>
      <c r="I115">
        <v>0.65096752400000002</v>
      </c>
      <c r="J115">
        <v>-4.1619179999999997E-3</v>
      </c>
      <c r="K115">
        <v>8.1269442999999997E-2</v>
      </c>
      <c r="L115">
        <v>-6.1629866999999998E-2</v>
      </c>
      <c r="M115">
        <v>4.9154820000000002E-2</v>
      </c>
      <c r="N115">
        <v>-3.2745216000000001E-2</v>
      </c>
      <c r="O115">
        <v>7.7511315999999997E-2</v>
      </c>
      <c r="P115">
        <v>-2.2640325999999999E-2</v>
      </c>
      <c r="Q115">
        <v>-0.116585763</v>
      </c>
      <c r="R115">
        <v>-1.4424329999999999E-3</v>
      </c>
      <c r="S115">
        <v>-5.1726314000000002E-2</v>
      </c>
      <c r="T115">
        <v>0.51045584300000002</v>
      </c>
      <c r="U115" t="s">
        <v>358</v>
      </c>
    </row>
    <row r="116" spans="1:21" x14ac:dyDescent="0.25">
      <c r="A116" t="s">
        <v>359</v>
      </c>
      <c r="B116">
        <v>2.1567263999999999E-2</v>
      </c>
      <c r="C116">
        <v>0.52662383000000001</v>
      </c>
      <c r="D116">
        <v>-0.26674631700000001</v>
      </c>
      <c r="E116">
        <v>-0.51686195099999999</v>
      </c>
      <c r="F116">
        <v>0.48434656300000001</v>
      </c>
      <c r="G116">
        <v>-2.9609914000000001E-2</v>
      </c>
      <c r="H116">
        <v>0.65096752400000002</v>
      </c>
      <c r="I116">
        <v>1</v>
      </c>
      <c r="J116">
        <v>3.2257488000000001E-2</v>
      </c>
      <c r="K116">
        <v>3.5226247000000002E-2</v>
      </c>
      <c r="L116">
        <v>-4.3982220000000002E-2</v>
      </c>
      <c r="M116">
        <v>3.8331780000000003E-2</v>
      </c>
      <c r="N116">
        <v>1.0480046999999999E-2</v>
      </c>
      <c r="O116">
        <v>4.6644182999999999E-2</v>
      </c>
      <c r="P116">
        <v>3.275782E-2</v>
      </c>
      <c r="Q116">
        <v>-5.0953404000000001E-2</v>
      </c>
      <c r="R116">
        <v>2.6626264E-2</v>
      </c>
      <c r="S116">
        <v>-3.1654544999999999E-2</v>
      </c>
      <c r="T116">
        <v>0.39480599599999999</v>
      </c>
      <c r="U116" t="s">
        <v>359</v>
      </c>
    </row>
    <row r="117" spans="1:21" x14ac:dyDescent="0.25">
      <c r="A117" t="s">
        <v>360</v>
      </c>
      <c r="B117" s="1">
        <v>9.5E-4</v>
      </c>
      <c r="C117">
        <v>6.4037576999999998E-2</v>
      </c>
      <c r="D117">
        <v>2.3875734999999999E-2</v>
      </c>
      <c r="E117">
        <v>-5.6607768000000003E-2</v>
      </c>
      <c r="F117">
        <v>8.3172872999999994E-2</v>
      </c>
      <c r="G117">
        <v>-1.8286328000000001E-2</v>
      </c>
      <c r="H117">
        <v>-4.1619179999999997E-3</v>
      </c>
      <c r="I117">
        <v>3.2257488000000001E-2</v>
      </c>
      <c r="J117">
        <v>1</v>
      </c>
      <c r="K117">
        <v>0.35342353799999998</v>
      </c>
      <c r="L117">
        <v>0.446977509</v>
      </c>
      <c r="M117">
        <v>6.9849078999999994E-2</v>
      </c>
      <c r="N117">
        <v>0.15110325899999999</v>
      </c>
      <c r="O117">
        <v>0.137640976</v>
      </c>
      <c r="P117">
        <v>0.23271093500000001</v>
      </c>
      <c r="Q117">
        <v>0.404653967</v>
      </c>
      <c r="R117">
        <v>0.33573349200000002</v>
      </c>
      <c r="S117">
        <v>-0.42557378099999998</v>
      </c>
      <c r="T117">
        <v>0.12473157999999999</v>
      </c>
      <c r="U117" t="s">
        <v>360</v>
      </c>
    </row>
    <row r="118" spans="1:21" x14ac:dyDescent="0.25">
      <c r="A118" t="s">
        <v>1017</v>
      </c>
      <c r="B118">
        <v>-1.3587765999999999E-2</v>
      </c>
      <c r="C118">
        <v>-1.3797880000000001E-3</v>
      </c>
      <c r="D118">
        <v>5.5960444999999998E-2</v>
      </c>
      <c r="E118">
        <v>-6.0726904999999998E-2</v>
      </c>
      <c r="F118">
        <v>0.153414368</v>
      </c>
      <c r="G118">
        <v>-7.3107009000000001E-2</v>
      </c>
      <c r="H118">
        <v>8.1269442999999997E-2</v>
      </c>
      <c r="I118">
        <v>3.5226247000000002E-2</v>
      </c>
      <c r="J118">
        <v>0.35342353799999998</v>
      </c>
      <c r="K118">
        <v>1</v>
      </c>
      <c r="L118">
        <v>8.9429414999999998E-2</v>
      </c>
      <c r="M118">
        <v>0.54894039699999997</v>
      </c>
      <c r="N118">
        <v>-1.4143017000000001E-2</v>
      </c>
      <c r="O118">
        <v>0.14154983300000001</v>
      </c>
      <c r="P118">
        <v>0.278574286</v>
      </c>
      <c r="Q118">
        <v>8.9931311E-2</v>
      </c>
      <c r="R118">
        <v>0.121329721</v>
      </c>
      <c r="S118">
        <v>-0.126252841</v>
      </c>
      <c r="T118">
        <v>0.13468661400000001</v>
      </c>
      <c r="U118" t="s">
        <v>1017</v>
      </c>
    </row>
    <row r="119" spans="1:21" x14ac:dyDescent="0.25">
      <c r="A119" t="s">
        <v>1018</v>
      </c>
      <c r="B119">
        <v>1.6243638000000001E-2</v>
      </c>
      <c r="C119">
        <v>-1.8264757E-2</v>
      </c>
      <c r="D119">
        <v>3.1564636E-2</v>
      </c>
      <c r="E119">
        <v>4.1847918999999997E-2</v>
      </c>
      <c r="F119">
        <v>-2.7931286999999999E-2</v>
      </c>
      <c r="G119">
        <v>-6.9381290000000003E-3</v>
      </c>
      <c r="H119">
        <v>-6.1629866999999998E-2</v>
      </c>
      <c r="I119">
        <v>-4.3982220000000002E-2</v>
      </c>
      <c r="J119">
        <v>0.446977509</v>
      </c>
      <c r="K119">
        <v>8.9429414999999998E-2</v>
      </c>
      <c r="L119">
        <v>1</v>
      </c>
      <c r="M119">
        <v>-0.25885396700000002</v>
      </c>
      <c r="N119">
        <v>0.31293490299999999</v>
      </c>
      <c r="O119">
        <v>-6.1100117000000002E-2</v>
      </c>
      <c r="P119">
        <v>1.9630162999999999E-2</v>
      </c>
      <c r="Q119">
        <v>0.114727461</v>
      </c>
      <c r="R119">
        <v>0.140219541</v>
      </c>
      <c r="S119">
        <v>-0.37827013199999998</v>
      </c>
      <c r="T119">
        <v>4.8268011E-2</v>
      </c>
      <c r="U119" t="s">
        <v>1018</v>
      </c>
    </row>
    <row r="120" spans="1:21" x14ac:dyDescent="0.25">
      <c r="A120" t="s">
        <v>1019</v>
      </c>
      <c r="B120">
        <v>2.1766325E-2</v>
      </c>
      <c r="C120">
        <v>4.7794509999999998E-2</v>
      </c>
      <c r="D120">
        <v>-2.2246560000000002E-3</v>
      </c>
      <c r="E120">
        <v>-6.9485585000000002E-2</v>
      </c>
      <c r="F120">
        <v>0.121826773</v>
      </c>
      <c r="G120">
        <v>-3.6877752E-2</v>
      </c>
      <c r="H120">
        <v>4.9154820000000002E-2</v>
      </c>
      <c r="I120">
        <v>3.8331780000000003E-2</v>
      </c>
      <c r="J120">
        <v>6.9849078999999994E-2</v>
      </c>
      <c r="K120">
        <v>0.54894039699999997</v>
      </c>
      <c r="L120">
        <v>-0.25885396700000002</v>
      </c>
      <c r="M120">
        <v>1</v>
      </c>
      <c r="N120">
        <v>-0.14021963900000001</v>
      </c>
      <c r="O120">
        <v>0.18089137399999999</v>
      </c>
      <c r="P120">
        <v>0.331314039</v>
      </c>
      <c r="Q120">
        <v>9.8388343000000003E-2</v>
      </c>
      <c r="R120">
        <v>0.20199789400000001</v>
      </c>
      <c r="S120">
        <v>5.6258949000000003E-2</v>
      </c>
      <c r="T120">
        <v>5.3974854000000003E-2</v>
      </c>
      <c r="U120" t="s">
        <v>1019</v>
      </c>
    </row>
    <row r="121" spans="1:21" x14ac:dyDescent="0.25">
      <c r="A121" t="s">
        <v>1020</v>
      </c>
      <c r="B121">
        <v>0.23292185000000001</v>
      </c>
      <c r="C121">
        <v>0.212829871</v>
      </c>
      <c r="D121">
        <v>0.11564675200000001</v>
      </c>
      <c r="E121">
        <v>-2.8020116000000001E-2</v>
      </c>
      <c r="F121">
        <v>0.16301879799999999</v>
      </c>
      <c r="G121">
        <v>-8.6440571999999993E-2</v>
      </c>
      <c r="H121">
        <v>-3.2745216000000001E-2</v>
      </c>
      <c r="I121">
        <v>1.0480046999999999E-2</v>
      </c>
      <c r="J121">
        <v>0.15110325899999999</v>
      </c>
      <c r="K121">
        <v>-1.4143017000000001E-2</v>
      </c>
      <c r="L121">
        <v>0.31293490299999999</v>
      </c>
      <c r="M121">
        <v>-0.14021963900000001</v>
      </c>
      <c r="N121">
        <v>1</v>
      </c>
      <c r="O121">
        <v>-4.3767072999999997E-2</v>
      </c>
      <c r="P121">
        <v>0.159343489</v>
      </c>
      <c r="Q121">
        <v>-5.4845609999999998E-3</v>
      </c>
      <c r="R121">
        <v>9.7829595000000005E-2</v>
      </c>
      <c r="S121">
        <v>-0.30603649700000002</v>
      </c>
      <c r="T121">
        <v>0.21534341700000001</v>
      </c>
      <c r="U121" t="s">
        <v>1020</v>
      </c>
    </row>
    <row r="122" spans="1:21" x14ac:dyDescent="0.25">
      <c r="A122" t="s">
        <v>361</v>
      </c>
      <c r="B122">
        <v>-3.5531304999999999E-2</v>
      </c>
      <c r="C122">
        <v>4.8897461000000003E-2</v>
      </c>
      <c r="D122">
        <v>-1.6205847999999998E-2</v>
      </c>
      <c r="E122">
        <v>-0.16724947900000001</v>
      </c>
      <c r="F122">
        <v>0.23319521400000001</v>
      </c>
      <c r="G122">
        <v>-5.9772901000000003E-2</v>
      </c>
      <c r="H122">
        <v>7.7511315999999997E-2</v>
      </c>
      <c r="I122">
        <v>4.6644182999999999E-2</v>
      </c>
      <c r="J122">
        <v>0.137640976</v>
      </c>
      <c r="K122">
        <v>0.14154983300000001</v>
      </c>
      <c r="L122">
        <v>-6.1100117000000002E-2</v>
      </c>
      <c r="M122">
        <v>0.18089137399999999</v>
      </c>
      <c r="N122">
        <v>-4.3767072999999997E-2</v>
      </c>
      <c r="O122">
        <v>1</v>
      </c>
      <c r="P122">
        <v>0.42543165199999999</v>
      </c>
      <c r="Q122">
        <v>0.155056375</v>
      </c>
      <c r="R122">
        <v>0.12677133700000001</v>
      </c>
      <c r="S122">
        <v>1.5392761E-2</v>
      </c>
      <c r="T122">
        <v>0.16735196399999999</v>
      </c>
      <c r="U122" t="s">
        <v>361</v>
      </c>
    </row>
    <row r="123" spans="1:21" x14ac:dyDescent="0.25">
      <c r="A123" t="s">
        <v>362</v>
      </c>
      <c r="B123">
        <v>0.12307404700000001</v>
      </c>
      <c r="C123">
        <v>0.32771183399999998</v>
      </c>
      <c r="D123">
        <v>0.13470116400000001</v>
      </c>
      <c r="E123">
        <v>-0.19799829799999999</v>
      </c>
      <c r="F123">
        <v>0.462674166</v>
      </c>
      <c r="G123">
        <v>-0.21050400799999999</v>
      </c>
      <c r="H123">
        <v>-2.2640325999999999E-2</v>
      </c>
      <c r="I123">
        <v>3.275782E-2</v>
      </c>
      <c r="J123">
        <v>0.23271093500000001</v>
      </c>
      <c r="K123">
        <v>0.278574286</v>
      </c>
      <c r="L123">
        <v>1.9630162999999999E-2</v>
      </c>
      <c r="M123">
        <v>0.331314039</v>
      </c>
      <c r="N123">
        <v>0.159343489</v>
      </c>
      <c r="O123">
        <v>0.42543165199999999</v>
      </c>
      <c r="P123">
        <v>1</v>
      </c>
      <c r="Q123">
        <v>0.426622591</v>
      </c>
      <c r="R123">
        <v>0.31044229299999998</v>
      </c>
      <c r="S123">
        <v>-7.2461271999999993E-2</v>
      </c>
      <c r="T123">
        <v>0.49729987599999997</v>
      </c>
      <c r="U123" t="s">
        <v>362</v>
      </c>
    </row>
    <row r="124" spans="1:21" x14ac:dyDescent="0.25">
      <c r="A124" t="s">
        <v>363</v>
      </c>
      <c r="B124">
        <v>-6.4627324999999999E-2</v>
      </c>
      <c r="C124">
        <v>4.4528843999999998E-2</v>
      </c>
      <c r="D124">
        <v>3.3012789999999998E-3</v>
      </c>
      <c r="E124">
        <v>3.5265494000000001E-2</v>
      </c>
      <c r="F124">
        <v>-0.105033111</v>
      </c>
      <c r="G124">
        <v>-5.6124469999999996E-3</v>
      </c>
      <c r="H124">
        <v>-0.116585763</v>
      </c>
      <c r="I124">
        <v>-5.0953404000000001E-2</v>
      </c>
      <c r="J124">
        <v>0.404653967</v>
      </c>
      <c r="K124">
        <v>8.9931311E-2</v>
      </c>
      <c r="L124">
        <v>0.114727461</v>
      </c>
      <c r="M124">
        <v>9.8388343000000003E-2</v>
      </c>
      <c r="N124">
        <v>-5.4845609999999998E-3</v>
      </c>
      <c r="O124">
        <v>0.155056375</v>
      </c>
      <c r="P124">
        <v>0.426622591</v>
      </c>
      <c r="Q124">
        <v>1</v>
      </c>
      <c r="R124">
        <v>0.73401805499999995</v>
      </c>
      <c r="S124">
        <v>-7.2747173999999998E-2</v>
      </c>
      <c r="T124">
        <v>-1.1798681E-2</v>
      </c>
      <c r="U124" t="s">
        <v>363</v>
      </c>
    </row>
    <row r="125" spans="1:21" x14ac:dyDescent="0.25">
      <c r="A125" t="s">
        <v>365</v>
      </c>
      <c r="B125">
        <v>-1.1597358E-2</v>
      </c>
      <c r="C125">
        <v>4.7644552E-2</v>
      </c>
      <c r="D125">
        <v>-2.1499850000000001E-2</v>
      </c>
      <c r="E125">
        <v>-3.4324955999999997E-2</v>
      </c>
      <c r="F125">
        <v>1.6896767E-2</v>
      </c>
      <c r="G125" s="1">
        <v>-5.9000000000000003E-4</v>
      </c>
      <c r="H125">
        <v>-1.4424329999999999E-3</v>
      </c>
      <c r="I125">
        <v>2.6626264E-2</v>
      </c>
      <c r="J125">
        <v>0.33573349200000002</v>
      </c>
      <c r="K125">
        <v>0.121329721</v>
      </c>
      <c r="L125">
        <v>0.140219541</v>
      </c>
      <c r="M125">
        <v>0.20199789400000001</v>
      </c>
      <c r="N125">
        <v>9.7829595000000005E-2</v>
      </c>
      <c r="O125">
        <v>0.12677133700000001</v>
      </c>
      <c r="P125">
        <v>0.31044229299999998</v>
      </c>
      <c r="Q125">
        <v>0.73401805499999995</v>
      </c>
      <c r="R125">
        <v>1</v>
      </c>
      <c r="S125">
        <v>-8.9895805999999995E-2</v>
      </c>
      <c r="T125">
        <v>0.121144103</v>
      </c>
      <c r="U125" t="s">
        <v>365</v>
      </c>
    </row>
    <row r="126" spans="1:21" x14ac:dyDescent="0.25">
      <c r="A126" t="s">
        <v>364</v>
      </c>
      <c r="B126">
        <v>-0.103516486</v>
      </c>
      <c r="C126">
        <v>-5.6216358000000001E-2</v>
      </c>
      <c r="D126">
        <v>-3.5406445000000002E-2</v>
      </c>
      <c r="E126">
        <v>1.4372479000000001E-2</v>
      </c>
      <c r="F126">
        <v>-0.135723925</v>
      </c>
      <c r="G126">
        <v>5.6707199E-2</v>
      </c>
      <c r="H126">
        <v>-5.1726314000000002E-2</v>
      </c>
      <c r="I126">
        <v>-3.1654544999999999E-2</v>
      </c>
      <c r="J126">
        <v>-0.42557378099999998</v>
      </c>
      <c r="K126">
        <v>-0.126252841</v>
      </c>
      <c r="L126">
        <v>-0.37827013199999998</v>
      </c>
      <c r="M126">
        <v>5.6258949000000003E-2</v>
      </c>
      <c r="N126">
        <v>-0.30603649700000002</v>
      </c>
      <c r="O126">
        <v>1.5392761E-2</v>
      </c>
      <c r="P126">
        <v>-7.2461271999999993E-2</v>
      </c>
      <c r="Q126">
        <v>-7.2747173999999998E-2</v>
      </c>
      <c r="R126">
        <v>-8.9895805999999995E-2</v>
      </c>
      <c r="S126">
        <v>1</v>
      </c>
      <c r="T126">
        <v>-0.14645238399999999</v>
      </c>
      <c r="U126" t="s">
        <v>364</v>
      </c>
    </row>
    <row r="127" spans="1:21" x14ac:dyDescent="0.25">
      <c r="A127" t="s">
        <v>506</v>
      </c>
      <c r="B127">
        <v>6.7388641999999999E-2</v>
      </c>
      <c r="C127">
        <v>0.34705738200000003</v>
      </c>
      <c r="D127">
        <v>-5.4927944999999999E-2</v>
      </c>
      <c r="E127">
        <v>-0.63370751400000003</v>
      </c>
      <c r="F127">
        <v>0.91609520600000005</v>
      </c>
      <c r="G127">
        <v>-0.241935758</v>
      </c>
      <c r="H127">
        <v>0.51045584300000002</v>
      </c>
      <c r="I127">
        <v>0.39480599599999999</v>
      </c>
      <c r="J127">
        <v>0.12473157999999999</v>
      </c>
      <c r="K127">
        <v>0.13468661400000001</v>
      </c>
      <c r="L127">
        <v>4.8268011E-2</v>
      </c>
      <c r="M127">
        <v>5.3974854000000003E-2</v>
      </c>
      <c r="N127">
        <v>0.21534341700000001</v>
      </c>
      <c r="O127">
        <v>0.16735196399999999</v>
      </c>
      <c r="P127">
        <v>0.49729987599999997</v>
      </c>
      <c r="Q127">
        <v>-1.1798681E-2</v>
      </c>
      <c r="R127">
        <v>0.121144103</v>
      </c>
      <c r="S127">
        <v>-0.14645238399999999</v>
      </c>
      <c r="T127">
        <v>1</v>
      </c>
      <c r="U127" t="s">
        <v>506</v>
      </c>
    </row>
    <row r="129" spans="1:21" x14ac:dyDescent="0.25">
      <c r="B129" t="s">
        <v>174</v>
      </c>
      <c r="C129" t="s">
        <v>175</v>
      </c>
      <c r="D129" t="s">
        <v>176</v>
      </c>
      <c r="E129" t="s">
        <v>357</v>
      </c>
      <c r="F129" t="s">
        <v>181</v>
      </c>
      <c r="G129" t="s">
        <v>187</v>
      </c>
      <c r="H129" t="s">
        <v>358</v>
      </c>
      <c r="I129" t="s">
        <v>359</v>
      </c>
      <c r="J129" t="s">
        <v>360</v>
      </c>
      <c r="K129" t="s">
        <v>1017</v>
      </c>
      <c r="L129" t="s">
        <v>1018</v>
      </c>
      <c r="M129" t="s">
        <v>1019</v>
      </c>
      <c r="N129" t="s">
        <v>1020</v>
      </c>
      <c r="O129" t="s">
        <v>361</v>
      </c>
      <c r="P129" t="s">
        <v>362</v>
      </c>
      <c r="Q129" t="s">
        <v>363</v>
      </c>
      <c r="R129" t="s">
        <v>365</v>
      </c>
      <c r="S129" t="s">
        <v>385</v>
      </c>
      <c r="T129" t="s">
        <v>506</v>
      </c>
    </row>
    <row r="130" spans="1:21" x14ac:dyDescent="0.25">
      <c r="A130" t="s">
        <v>384</v>
      </c>
      <c r="B130">
        <v>-3.78408589572704E-2</v>
      </c>
      <c r="C130">
        <v>2.0173759255050501E-2</v>
      </c>
      <c r="D130">
        <v>6.7743928465059403E-2</v>
      </c>
      <c r="E130">
        <v>0.42117913933699902</v>
      </c>
      <c r="F130">
        <v>-0.56300661452634604</v>
      </c>
      <c r="G130">
        <v>-0.24634506744813101</v>
      </c>
      <c r="H130">
        <v>-0.43394886979730701</v>
      </c>
      <c r="I130">
        <v>-0.26664948922088499</v>
      </c>
      <c r="J130">
        <v>-9.4611470505378395E-2</v>
      </c>
      <c r="K130">
        <v>-7.2422382884166706E-2</v>
      </c>
      <c r="L130">
        <v>0.113450502766276</v>
      </c>
      <c r="M130">
        <v>-0.13230680164939401</v>
      </c>
      <c r="N130">
        <v>4.1417075793490597E-2</v>
      </c>
      <c r="O130">
        <v>8.0315549622799007E-2</v>
      </c>
      <c r="P130">
        <v>-3.7007572945976001E-2</v>
      </c>
      <c r="Q130">
        <v>0.130219959343263</v>
      </c>
      <c r="R130">
        <v>8.8278194974597005E-2</v>
      </c>
      <c r="S130">
        <v>1.7798718209597001E-2</v>
      </c>
      <c r="T130">
        <v>-0.43818926654922702</v>
      </c>
      <c r="U130" t="s">
        <v>384</v>
      </c>
    </row>
    <row r="131" spans="1:21" x14ac:dyDescent="0.25">
      <c r="A131" t="s">
        <v>174</v>
      </c>
      <c r="B131">
        <v>1</v>
      </c>
      <c r="C131">
        <v>0.38793757539947799</v>
      </c>
      <c r="D131">
        <v>9.2159842354104002E-2</v>
      </c>
      <c r="E131">
        <v>0.35622139763906502</v>
      </c>
      <c r="F131">
        <v>0.11647502560168101</v>
      </c>
      <c r="G131">
        <v>-0.111083868439634</v>
      </c>
      <c r="H131">
        <v>-0.154033259608583</v>
      </c>
      <c r="I131">
        <v>5.5803116744436001E-3</v>
      </c>
      <c r="J131">
        <v>6.8124172662817895E-2</v>
      </c>
      <c r="K131">
        <v>5.1667413602037599E-3</v>
      </c>
      <c r="L131">
        <v>4.9562715453732101E-2</v>
      </c>
      <c r="M131">
        <v>2.4857117239299401E-2</v>
      </c>
      <c r="N131">
        <v>0.33843229968710498</v>
      </c>
      <c r="O131">
        <v>-7.3490629429876594E-2</v>
      </c>
      <c r="P131">
        <v>0.11630974971013899</v>
      </c>
      <c r="Q131">
        <v>-3.9004693074066003E-2</v>
      </c>
      <c r="R131">
        <v>3.8529008620555701E-2</v>
      </c>
      <c r="S131">
        <v>3.7296211342060402E-3</v>
      </c>
      <c r="T131">
        <v>4.3268996611239598E-2</v>
      </c>
      <c r="U131" t="s">
        <v>174</v>
      </c>
    </row>
    <row r="132" spans="1:21" x14ac:dyDescent="0.25">
      <c r="A132" t="s">
        <v>175</v>
      </c>
      <c r="B132">
        <v>0.38793757539947799</v>
      </c>
      <c r="C132">
        <v>1</v>
      </c>
      <c r="D132" s="1">
        <v>-9.6432843901515905E-4</v>
      </c>
      <c r="E132">
        <v>-0.27220293502093101</v>
      </c>
      <c r="F132">
        <v>0.36327016962609798</v>
      </c>
      <c r="G132">
        <v>-0.179859639101906</v>
      </c>
      <c r="H132">
        <v>0.332614340138221</v>
      </c>
      <c r="I132">
        <v>0.49880967762625</v>
      </c>
      <c r="J132">
        <v>0.114988769991084</v>
      </c>
      <c r="K132">
        <v>6.4117336048646195E-2</v>
      </c>
      <c r="L132">
        <v>-5.7394840896023598E-3</v>
      </c>
      <c r="M132">
        <v>0.122258882962558</v>
      </c>
      <c r="N132">
        <v>0.31278676631328101</v>
      </c>
      <c r="O132">
        <v>-5.6134879635966098E-2</v>
      </c>
      <c r="P132">
        <v>0.40438441472638298</v>
      </c>
      <c r="Q132">
        <v>0.20417713894890599</v>
      </c>
      <c r="R132">
        <v>3.5882565992389502E-2</v>
      </c>
      <c r="S132">
        <v>-6.8489011223955301E-2</v>
      </c>
      <c r="T132">
        <v>0.32906680763287999</v>
      </c>
      <c r="U132" t="s">
        <v>175</v>
      </c>
    </row>
    <row r="133" spans="1:21" x14ac:dyDescent="0.25">
      <c r="A133" t="s">
        <v>176</v>
      </c>
      <c r="B133">
        <v>9.2159842354104002E-2</v>
      </c>
      <c r="C133" s="1">
        <v>-9.6432843901515905E-4</v>
      </c>
      <c r="D133">
        <v>1</v>
      </c>
      <c r="E133">
        <v>0.29374545494280402</v>
      </c>
      <c r="F133">
        <v>-9.3173233178644996E-2</v>
      </c>
      <c r="G133">
        <v>-1.3663867741772201E-2</v>
      </c>
      <c r="H133">
        <v>-6.3125443750270196E-2</v>
      </c>
      <c r="I133">
        <v>-0.29866263050726699</v>
      </c>
      <c r="J133">
        <v>4.7044299949424398E-2</v>
      </c>
      <c r="K133">
        <v>0.18651454593133501</v>
      </c>
      <c r="L133">
        <v>3.8941200997212301E-2</v>
      </c>
      <c r="M133">
        <v>-7.9863943663367291E-3</v>
      </c>
      <c r="N133">
        <v>3.8449745703506399E-2</v>
      </c>
      <c r="O133">
        <v>-9.1627044725813497E-2</v>
      </c>
      <c r="P133">
        <v>0.171301512331936</v>
      </c>
      <c r="Q133">
        <v>0.105362227154273</v>
      </c>
      <c r="R133">
        <v>-6.2205654752910096E-3</v>
      </c>
      <c r="S133">
        <v>-6.4964306142327705E-2</v>
      </c>
      <c r="T133">
        <v>-2.3800242712297099E-2</v>
      </c>
      <c r="U133" t="s">
        <v>176</v>
      </c>
    </row>
    <row r="134" spans="1:21" x14ac:dyDescent="0.25">
      <c r="A134" t="s">
        <v>357</v>
      </c>
      <c r="B134">
        <v>0.35622139763906502</v>
      </c>
      <c r="C134">
        <v>-0.27220293502093101</v>
      </c>
      <c r="D134">
        <v>0.29374545494280402</v>
      </c>
      <c r="E134">
        <v>1</v>
      </c>
      <c r="F134">
        <v>-0.64700925913969098</v>
      </c>
      <c r="G134">
        <v>-3.5854105211431002E-2</v>
      </c>
      <c r="H134">
        <v>-0.51578603975733395</v>
      </c>
      <c r="I134">
        <v>-0.49404410483407102</v>
      </c>
      <c r="J134">
        <v>-0.17458911125966101</v>
      </c>
      <c r="K134">
        <v>-5.12520348433467E-2</v>
      </c>
      <c r="L134">
        <v>3.68854598555826E-2</v>
      </c>
      <c r="M134">
        <v>-0.15336581767451701</v>
      </c>
      <c r="N134">
        <v>-0.108871986662905</v>
      </c>
      <c r="O134">
        <v>-5.7363387006352802E-2</v>
      </c>
      <c r="P134">
        <v>-0.17711531487012699</v>
      </c>
      <c r="Q134">
        <v>-2.6456617272213299E-2</v>
      </c>
      <c r="R134">
        <v>-4.2086468096736801E-2</v>
      </c>
      <c r="S134">
        <v>0.108343558295175</v>
      </c>
      <c r="T134">
        <v>-0.60829190219114504</v>
      </c>
      <c r="U134" t="s">
        <v>357</v>
      </c>
    </row>
    <row r="135" spans="1:21" x14ac:dyDescent="0.25">
      <c r="A135" t="s">
        <v>181</v>
      </c>
      <c r="B135">
        <v>0.11647502560168101</v>
      </c>
      <c r="C135">
        <v>0.36327016962609798</v>
      </c>
      <c r="D135">
        <v>-9.3173233178644996E-2</v>
      </c>
      <c r="E135">
        <v>-0.64700925913969098</v>
      </c>
      <c r="F135">
        <v>1</v>
      </c>
      <c r="G135">
        <v>-0.22611873523086401</v>
      </c>
      <c r="H135">
        <v>0.59266469206678596</v>
      </c>
      <c r="I135">
        <v>0.46863583284134702</v>
      </c>
      <c r="J135">
        <v>0.33896201349966099</v>
      </c>
      <c r="K135">
        <v>0.24935474634285101</v>
      </c>
      <c r="L135">
        <v>1.0963568833150601E-2</v>
      </c>
      <c r="M135">
        <v>0.24586446101166001</v>
      </c>
      <c r="N135">
        <v>0.30884433974924702</v>
      </c>
      <c r="O135">
        <v>8.1903630872315301E-3</v>
      </c>
      <c r="P135">
        <v>0.47636839832420402</v>
      </c>
      <c r="Q135">
        <v>3.6350293550821998E-2</v>
      </c>
      <c r="R135">
        <v>7.7503885893639698E-2</v>
      </c>
      <c r="S135">
        <v>-0.145328046052348</v>
      </c>
      <c r="T135">
        <v>0.92214482833453504</v>
      </c>
      <c r="U135" t="s">
        <v>181</v>
      </c>
    </row>
    <row r="136" spans="1:21" x14ac:dyDescent="0.25">
      <c r="A136" t="s">
        <v>187</v>
      </c>
      <c r="B136">
        <v>-0.111083868439634</v>
      </c>
      <c r="C136">
        <v>-0.179859639101906</v>
      </c>
      <c r="D136">
        <v>-1.3663867741772201E-2</v>
      </c>
      <c r="E136">
        <v>-3.5854105211431002E-2</v>
      </c>
      <c r="F136">
        <v>-0.22611873523086401</v>
      </c>
      <c r="G136">
        <v>1</v>
      </c>
      <c r="H136">
        <v>-6.6080878546715002E-2</v>
      </c>
      <c r="I136">
        <v>-2.5186144524157499E-2</v>
      </c>
      <c r="J136">
        <v>-8.4346583001357597E-2</v>
      </c>
      <c r="K136">
        <v>-0.169664280386643</v>
      </c>
      <c r="L136">
        <v>-1.8491350262747501E-2</v>
      </c>
      <c r="M136">
        <v>-8.4735000985713696E-2</v>
      </c>
      <c r="N136">
        <v>-0.11527440081865201</v>
      </c>
      <c r="O136">
        <v>2.16972758032602E-2</v>
      </c>
      <c r="P136">
        <v>-0.274525993443752</v>
      </c>
      <c r="Q136">
        <v>-0.10562756115371599</v>
      </c>
      <c r="R136">
        <v>-3.21343352087178E-2</v>
      </c>
      <c r="S136">
        <v>0.11421539676213301</v>
      </c>
      <c r="T136">
        <v>-0.26151106007468</v>
      </c>
      <c r="U136" t="s">
        <v>187</v>
      </c>
    </row>
    <row r="137" spans="1:21" x14ac:dyDescent="0.25">
      <c r="A137" t="s">
        <v>358</v>
      </c>
      <c r="B137">
        <v>-0.154033259608583</v>
      </c>
      <c r="C137">
        <v>0.332614340138221</v>
      </c>
      <c r="D137">
        <v>-6.3125443750270196E-2</v>
      </c>
      <c r="E137">
        <v>-0.51578603975733395</v>
      </c>
      <c r="F137">
        <v>0.59266469206678596</v>
      </c>
      <c r="G137">
        <v>-6.6080878546715002E-2</v>
      </c>
      <c r="H137">
        <v>1</v>
      </c>
      <c r="I137">
        <v>0.64479283077426097</v>
      </c>
      <c r="J137">
        <v>0.12393085705048</v>
      </c>
      <c r="K137">
        <v>6.4701160582544104E-2</v>
      </c>
      <c r="L137">
        <v>-3.2238365939374999E-2</v>
      </c>
      <c r="M137">
        <v>0.114435940189757</v>
      </c>
      <c r="N137">
        <v>6.7503512665586907E-2</v>
      </c>
      <c r="O137">
        <v>-4.5907330482550898E-2</v>
      </c>
      <c r="P137">
        <v>-6.1209918444362403E-2</v>
      </c>
      <c r="Q137">
        <v>-7.8730618769877206E-2</v>
      </c>
      <c r="R137">
        <v>4.6300742535307603E-2</v>
      </c>
      <c r="S137">
        <v>-4.2262745524484002E-2</v>
      </c>
      <c r="T137">
        <v>0.467715728351069</v>
      </c>
      <c r="U137" t="s">
        <v>358</v>
      </c>
    </row>
    <row r="138" spans="1:21" x14ac:dyDescent="0.25">
      <c r="A138" t="s">
        <v>359</v>
      </c>
      <c r="B138">
        <v>5.5803116744436001E-3</v>
      </c>
      <c r="C138">
        <v>0.49880967762625</v>
      </c>
      <c r="D138">
        <v>-0.29866263050726699</v>
      </c>
      <c r="E138">
        <v>-0.49404410483407102</v>
      </c>
      <c r="F138">
        <v>0.46863583284134702</v>
      </c>
      <c r="G138">
        <v>-2.5186144524157499E-2</v>
      </c>
      <c r="H138">
        <v>0.64479283077426097</v>
      </c>
      <c r="I138">
        <v>1</v>
      </c>
      <c r="J138">
        <v>0.120287414636153</v>
      </c>
      <c r="K138">
        <v>-6.68410495813224E-3</v>
      </c>
      <c r="L138">
        <v>-3.4520034126442702E-2</v>
      </c>
      <c r="M138">
        <v>7.2943463393827998E-2</v>
      </c>
      <c r="N138">
        <v>8.4372258319068499E-2</v>
      </c>
      <c r="O138">
        <v>-4.3312663707153899E-2</v>
      </c>
      <c r="P138">
        <v>-8.7319483202887901E-3</v>
      </c>
      <c r="Q138">
        <v>-2.3011785429735799E-2</v>
      </c>
      <c r="R138">
        <v>2.7238880120416701E-2</v>
      </c>
      <c r="S138">
        <v>-5.6800609646977303E-3</v>
      </c>
      <c r="T138">
        <v>0.357228231990595</v>
      </c>
      <c r="U138" t="s">
        <v>359</v>
      </c>
    </row>
    <row r="139" spans="1:21" x14ac:dyDescent="0.25">
      <c r="A139" t="s">
        <v>360</v>
      </c>
      <c r="B139">
        <v>6.8124172662817895E-2</v>
      </c>
      <c r="C139">
        <v>0.114988769991084</v>
      </c>
      <c r="D139">
        <v>4.7044299949424398E-2</v>
      </c>
      <c r="E139">
        <v>-0.17458911125966101</v>
      </c>
      <c r="F139">
        <v>0.33896201349966099</v>
      </c>
      <c r="G139">
        <v>-8.4346583001357597E-2</v>
      </c>
      <c r="H139">
        <v>0.12393085705048</v>
      </c>
      <c r="I139">
        <v>0.120287414636153</v>
      </c>
      <c r="J139">
        <v>1</v>
      </c>
      <c r="K139">
        <v>0.37634683676603897</v>
      </c>
      <c r="L139">
        <v>0.45292800539762701</v>
      </c>
      <c r="M139">
        <v>-0.29837564931496002</v>
      </c>
      <c r="N139">
        <v>0.29122026915184801</v>
      </c>
      <c r="O139">
        <v>0.28455696369752698</v>
      </c>
      <c r="P139">
        <v>0.20969655980826801</v>
      </c>
      <c r="Q139">
        <v>-5.61092439179171E-2</v>
      </c>
      <c r="R139">
        <v>3.1095448759919701E-2</v>
      </c>
      <c r="S139">
        <v>-6.25273530992283E-2</v>
      </c>
      <c r="T139">
        <v>0.31489438755781302</v>
      </c>
      <c r="U139" t="s">
        <v>360</v>
      </c>
    </row>
    <row r="140" spans="1:21" x14ac:dyDescent="0.25">
      <c r="A140" t="s">
        <v>1017</v>
      </c>
      <c r="B140">
        <v>5.1667413602037599E-3</v>
      </c>
      <c r="C140">
        <v>6.4117336048646195E-2</v>
      </c>
      <c r="D140">
        <v>0.18651454593133501</v>
      </c>
      <c r="E140">
        <v>-5.12520348433467E-2</v>
      </c>
      <c r="F140">
        <v>0.24935474634285101</v>
      </c>
      <c r="G140">
        <v>-0.169664280386643</v>
      </c>
      <c r="H140">
        <v>6.4701160582544104E-2</v>
      </c>
      <c r="I140">
        <v>-6.68410495813224E-3</v>
      </c>
      <c r="J140">
        <v>0.37634683676603897</v>
      </c>
      <c r="K140">
        <v>1</v>
      </c>
      <c r="L140">
        <v>0.222404878275135</v>
      </c>
      <c r="M140">
        <v>-3.8377673098412203E-2</v>
      </c>
      <c r="N140">
        <v>9.1582143905011598E-2</v>
      </c>
      <c r="O140">
        <v>0.15883501954748599</v>
      </c>
      <c r="P140">
        <v>0.35471322338755801</v>
      </c>
      <c r="Q140">
        <v>-9.3613579027864005E-2</v>
      </c>
      <c r="R140">
        <v>-0.28344072802426901</v>
      </c>
      <c r="S140">
        <v>-0.17637156327596101</v>
      </c>
      <c r="T140">
        <v>0.27650074660111101</v>
      </c>
      <c r="U140" t="s">
        <v>1017</v>
      </c>
    </row>
    <row r="141" spans="1:21" x14ac:dyDescent="0.25">
      <c r="A141" t="s">
        <v>1018</v>
      </c>
      <c r="B141">
        <v>4.9562715453732101E-2</v>
      </c>
      <c r="C141">
        <v>-5.7394840896023598E-3</v>
      </c>
      <c r="D141">
        <v>3.8941200997212301E-2</v>
      </c>
      <c r="E141">
        <v>3.68854598555826E-2</v>
      </c>
      <c r="F141">
        <v>1.0963568833150601E-2</v>
      </c>
      <c r="G141">
        <v>-1.8491350262747501E-2</v>
      </c>
      <c r="H141">
        <v>-3.2238365939374999E-2</v>
      </c>
      <c r="I141">
        <v>-3.4520034126442702E-2</v>
      </c>
      <c r="J141">
        <v>0.45292800539762701</v>
      </c>
      <c r="K141">
        <v>0.222404878275135</v>
      </c>
      <c r="L141">
        <v>1</v>
      </c>
      <c r="M141">
        <v>-0.52735672337163297</v>
      </c>
      <c r="N141">
        <v>0.36569523549344801</v>
      </c>
      <c r="O141">
        <v>-8.8438379007992896E-2</v>
      </c>
      <c r="P141">
        <v>-4.7715370426740997E-3</v>
      </c>
      <c r="Q141">
        <v>-0.12824916278416801</v>
      </c>
      <c r="R141">
        <v>6.3027791998622407E-2</v>
      </c>
      <c r="S141">
        <v>-0.101488532329834</v>
      </c>
      <c r="T141">
        <v>6.9462909839110201E-2</v>
      </c>
      <c r="U141" t="s">
        <v>1018</v>
      </c>
    </row>
    <row r="142" spans="1:21" x14ac:dyDescent="0.25">
      <c r="A142" t="s">
        <v>1019</v>
      </c>
      <c r="B142">
        <v>2.4857117239299401E-2</v>
      </c>
      <c r="C142">
        <v>0.122258882962558</v>
      </c>
      <c r="D142">
        <v>-7.9863943663367291E-3</v>
      </c>
      <c r="E142">
        <v>-0.15336581767451701</v>
      </c>
      <c r="F142">
        <v>0.24586446101166001</v>
      </c>
      <c r="G142">
        <v>-8.4735000985713696E-2</v>
      </c>
      <c r="H142">
        <v>0.114435940189757</v>
      </c>
      <c r="I142">
        <v>7.2943463393827998E-2</v>
      </c>
      <c r="J142">
        <v>-0.29837564931496002</v>
      </c>
      <c r="K142">
        <v>-3.8377673098412203E-2</v>
      </c>
      <c r="L142">
        <v>-0.52735672337163297</v>
      </c>
      <c r="M142">
        <v>1</v>
      </c>
      <c r="N142">
        <v>-0.23907764137590301</v>
      </c>
      <c r="O142">
        <v>0.14961777226182499</v>
      </c>
      <c r="P142">
        <v>0.32104605193859798</v>
      </c>
      <c r="Q142">
        <v>0.30319316473818098</v>
      </c>
      <c r="R142">
        <v>7.3304419465826998E-2</v>
      </c>
      <c r="S142">
        <v>1.78969236159384E-2</v>
      </c>
      <c r="T142">
        <v>0.246552434030233</v>
      </c>
      <c r="U142" t="s">
        <v>1019</v>
      </c>
    </row>
    <row r="143" spans="1:21" x14ac:dyDescent="0.25">
      <c r="A143" t="s">
        <v>1020</v>
      </c>
      <c r="B143">
        <v>0.33843229968710498</v>
      </c>
      <c r="C143">
        <v>0.31278676631328101</v>
      </c>
      <c r="D143">
        <v>3.8449745703506399E-2</v>
      </c>
      <c r="E143">
        <v>-0.108871986662905</v>
      </c>
      <c r="F143">
        <v>0.30884433974924702</v>
      </c>
      <c r="G143">
        <v>-0.11527440081865201</v>
      </c>
      <c r="H143">
        <v>6.7503512665586907E-2</v>
      </c>
      <c r="I143">
        <v>8.4372258319068499E-2</v>
      </c>
      <c r="J143">
        <v>0.29122026915184801</v>
      </c>
      <c r="K143">
        <v>9.1582143905011598E-2</v>
      </c>
      <c r="L143">
        <v>0.36569523549344801</v>
      </c>
      <c r="M143">
        <v>-0.23907764137590301</v>
      </c>
      <c r="N143">
        <v>1</v>
      </c>
      <c r="O143">
        <v>4.0898274658732497E-2</v>
      </c>
      <c r="P143">
        <v>0.261812433194197</v>
      </c>
      <c r="Q143">
        <v>8.0288385030883397E-2</v>
      </c>
      <c r="R143">
        <v>0.19620239879047199</v>
      </c>
      <c r="S143">
        <v>2.20122960728346E-2</v>
      </c>
      <c r="T143">
        <v>0.32136273165234902</v>
      </c>
      <c r="U143" t="s">
        <v>1020</v>
      </c>
    </row>
    <row r="144" spans="1:21" x14ac:dyDescent="0.25">
      <c r="A144" t="s">
        <v>361</v>
      </c>
      <c r="B144">
        <v>-7.3490629429876594E-2</v>
      </c>
      <c r="C144">
        <v>-5.6134879635966098E-2</v>
      </c>
      <c r="D144">
        <v>-9.1627044725813497E-2</v>
      </c>
      <c r="E144">
        <v>-5.7363387006352802E-2</v>
      </c>
      <c r="F144">
        <v>8.1903630872315301E-3</v>
      </c>
      <c r="G144">
        <v>2.16972758032602E-2</v>
      </c>
      <c r="H144">
        <v>-4.5907330482550898E-2</v>
      </c>
      <c r="I144">
        <v>-4.3312663707153899E-2</v>
      </c>
      <c r="J144">
        <v>0.28455696369752698</v>
      </c>
      <c r="K144">
        <v>0.15883501954748599</v>
      </c>
      <c r="L144">
        <v>-8.8438379007992896E-2</v>
      </c>
      <c r="M144">
        <v>0.14961777226182499</v>
      </c>
      <c r="N144">
        <v>4.0898274658732497E-2</v>
      </c>
      <c r="O144">
        <v>1</v>
      </c>
      <c r="P144">
        <v>0.15154584434972199</v>
      </c>
      <c r="Q144">
        <v>4.37976647148174E-2</v>
      </c>
      <c r="R144">
        <v>0.122307896088499</v>
      </c>
      <c r="S144">
        <v>6.2239938275777798E-2</v>
      </c>
      <c r="T144">
        <v>1.9367729189102002E-2</v>
      </c>
      <c r="U144" t="s">
        <v>361</v>
      </c>
    </row>
    <row r="145" spans="1:21" x14ac:dyDescent="0.25">
      <c r="A145" t="s">
        <v>362</v>
      </c>
      <c r="B145">
        <v>0.11630974971013899</v>
      </c>
      <c r="C145">
        <v>0.40438441472638298</v>
      </c>
      <c r="D145">
        <v>0.171301512331936</v>
      </c>
      <c r="E145">
        <v>-0.17711531487012699</v>
      </c>
      <c r="F145">
        <v>0.47636839832420402</v>
      </c>
      <c r="G145">
        <v>-0.274525993443752</v>
      </c>
      <c r="H145">
        <v>-6.1209918444362403E-2</v>
      </c>
      <c r="I145">
        <v>-8.7319483202887901E-3</v>
      </c>
      <c r="J145">
        <v>0.20969655980826801</v>
      </c>
      <c r="K145">
        <v>0.35471322338755801</v>
      </c>
      <c r="L145">
        <v>-4.7715370426740997E-3</v>
      </c>
      <c r="M145">
        <v>0.32104605193859798</v>
      </c>
      <c r="N145">
        <v>0.261812433194197</v>
      </c>
      <c r="O145">
        <v>0.15154584434972199</v>
      </c>
      <c r="P145">
        <v>1</v>
      </c>
      <c r="Q145">
        <v>0.54481289164427105</v>
      </c>
      <c r="R145">
        <v>0.185570724991238</v>
      </c>
      <c r="S145">
        <v>-9.1191197416421906E-3</v>
      </c>
      <c r="T145">
        <v>0.56306154940485598</v>
      </c>
      <c r="U145" t="s">
        <v>362</v>
      </c>
    </row>
    <row r="146" spans="1:21" x14ac:dyDescent="0.25">
      <c r="A146" t="s">
        <v>363</v>
      </c>
      <c r="B146">
        <v>-3.9004693074066003E-2</v>
      </c>
      <c r="C146">
        <v>0.20417713894890599</v>
      </c>
      <c r="D146">
        <v>0.105362227154273</v>
      </c>
      <c r="E146">
        <v>-2.6456617272213299E-2</v>
      </c>
      <c r="F146">
        <v>3.6350293550821998E-2</v>
      </c>
      <c r="G146">
        <v>-0.10562756115371599</v>
      </c>
      <c r="H146">
        <v>-7.8730618769877206E-2</v>
      </c>
      <c r="I146">
        <v>-2.3011785429735799E-2</v>
      </c>
      <c r="J146">
        <v>-5.61092439179171E-2</v>
      </c>
      <c r="K146">
        <v>-9.3613579027864005E-2</v>
      </c>
      <c r="L146">
        <v>-0.12824916278416801</v>
      </c>
      <c r="M146">
        <v>0.30319316473818098</v>
      </c>
      <c r="N146">
        <v>8.0288385030883397E-2</v>
      </c>
      <c r="O146">
        <v>4.37976647148174E-2</v>
      </c>
      <c r="P146">
        <v>0.54481289164427105</v>
      </c>
      <c r="Q146">
        <v>1</v>
      </c>
      <c r="R146">
        <v>0.61366751763245597</v>
      </c>
      <c r="S146">
        <v>8.98400077682798E-2</v>
      </c>
      <c r="T146">
        <v>0.162845796625464</v>
      </c>
      <c r="U146" t="s">
        <v>363</v>
      </c>
    </row>
    <row r="147" spans="1:21" x14ac:dyDescent="0.25">
      <c r="A147" t="s">
        <v>365</v>
      </c>
      <c r="B147">
        <v>3.8529008620555701E-2</v>
      </c>
      <c r="C147">
        <v>3.5882565992389502E-2</v>
      </c>
      <c r="D147">
        <v>-6.2205654752910096E-3</v>
      </c>
      <c r="E147">
        <v>-4.2086468096736801E-2</v>
      </c>
      <c r="F147">
        <v>7.7503885893639698E-2</v>
      </c>
      <c r="G147">
        <v>-3.21343352087178E-2</v>
      </c>
      <c r="H147">
        <v>4.6300742535307603E-2</v>
      </c>
      <c r="I147">
        <v>2.7238880120416701E-2</v>
      </c>
      <c r="J147">
        <v>3.1095448759919701E-2</v>
      </c>
      <c r="K147">
        <v>-0.28344072802426901</v>
      </c>
      <c r="L147">
        <v>6.3027791998622407E-2</v>
      </c>
      <c r="M147">
        <v>7.3304419465826998E-2</v>
      </c>
      <c r="N147">
        <v>0.19620239879047199</v>
      </c>
      <c r="O147">
        <v>0.122307896088499</v>
      </c>
      <c r="P147">
        <v>0.185570724991238</v>
      </c>
      <c r="Q147">
        <v>0.61366751763245597</v>
      </c>
      <c r="R147">
        <v>1</v>
      </c>
      <c r="S147">
        <v>-3.6549051842730398E-2</v>
      </c>
      <c r="T147">
        <v>0.186454649170162</v>
      </c>
      <c r="U147" t="s">
        <v>365</v>
      </c>
    </row>
    <row r="148" spans="1:21" x14ac:dyDescent="0.25">
      <c r="A148" t="s">
        <v>385</v>
      </c>
      <c r="B148">
        <v>3.7296211342060402E-3</v>
      </c>
      <c r="C148">
        <v>-6.8489011223955301E-2</v>
      </c>
      <c r="D148">
        <v>-6.4964306142327705E-2</v>
      </c>
      <c r="E148">
        <v>0.108343558295175</v>
      </c>
      <c r="F148">
        <v>-0.145328046052348</v>
      </c>
      <c r="G148">
        <v>0.11421539676213301</v>
      </c>
      <c r="H148">
        <v>-4.2262745524484002E-2</v>
      </c>
      <c r="I148">
        <v>-5.6800609646977303E-3</v>
      </c>
      <c r="J148">
        <v>-6.25273530992283E-2</v>
      </c>
      <c r="K148">
        <v>-0.17637156327596101</v>
      </c>
      <c r="L148">
        <v>-0.101488532329834</v>
      </c>
      <c r="M148">
        <v>1.78969236159384E-2</v>
      </c>
      <c r="N148">
        <v>2.20122960728346E-2</v>
      </c>
      <c r="O148">
        <v>6.2239938275777798E-2</v>
      </c>
      <c r="P148">
        <v>-9.1191197416421906E-3</v>
      </c>
      <c r="Q148">
        <v>8.98400077682798E-2</v>
      </c>
      <c r="R148">
        <v>-3.6549051842730398E-2</v>
      </c>
      <c r="S148">
        <v>1</v>
      </c>
      <c r="T148">
        <v>-0.201393348869847</v>
      </c>
      <c r="U148" t="s">
        <v>385</v>
      </c>
    </row>
    <row r="149" spans="1:21" x14ac:dyDescent="0.25">
      <c r="A149" t="s">
        <v>506</v>
      </c>
      <c r="B149">
        <v>4.3268996611239598E-2</v>
      </c>
      <c r="C149">
        <v>0.32906680763287999</v>
      </c>
      <c r="D149">
        <v>-2.3800242712297099E-2</v>
      </c>
      <c r="E149">
        <v>-0.60829190219114504</v>
      </c>
      <c r="F149">
        <v>0.92214482833453504</v>
      </c>
      <c r="G149">
        <v>-0.26151106007468</v>
      </c>
      <c r="H149">
        <v>0.467715728351069</v>
      </c>
      <c r="I149">
        <v>0.357228231990595</v>
      </c>
      <c r="J149">
        <v>0.31489438755781302</v>
      </c>
      <c r="K149">
        <v>0.27650074660111101</v>
      </c>
      <c r="L149">
        <v>6.9462909839110201E-2</v>
      </c>
      <c r="M149">
        <v>0.246552434030233</v>
      </c>
      <c r="N149">
        <v>0.32136273165234902</v>
      </c>
      <c r="O149">
        <v>1.9367729189102002E-2</v>
      </c>
      <c r="P149">
        <v>0.56306154940485598</v>
      </c>
      <c r="Q149">
        <v>0.162845796625464</v>
      </c>
      <c r="R149">
        <v>0.186454649170162</v>
      </c>
      <c r="S149">
        <v>-0.201393348869847</v>
      </c>
      <c r="T149">
        <v>1</v>
      </c>
      <c r="U149" t="s">
        <v>506</v>
      </c>
    </row>
    <row r="152" spans="1:21" x14ac:dyDescent="0.25">
      <c r="B152" t="s">
        <v>174</v>
      </c>
      <c r="C152" t="s">
        <v>175</v>
      </c>
      <c r="D152" t="s">
        <v>176</v>
      </c>
      <c r="E152" t="s">
        <v>357</v>
      </c>
      <c r="F152" t="s">
        <v>181</v>
      </c>
      <c r="G152" t="s">
        <v>187</v>
      </c>
      <c r="H152" t="s">
        <v>358</v>
      </c>
      <c r="I152" t="s">
        <v>359</v>
      </c>
      <c r="J152" t="s">
        <v>360</v>
      </c>
      <c r="K152" t="s">
        <v>1017</v>
      </c>
      <c r="L152" t="s">
        <v>1018</v>
      </c>
      <c r="M152" t="s">
        <v>1019</v>
      </c>
      <c r="N152" t="s">
        <v>1020</v>
      </c>
      <c r="O152" t="s">
        <v>361</v>
      </c>
      <c r="P152" t="s">
        <v>362</v>
      </c>
      <c r="Q152" t="s">
        <v>363</v>
      </c>
      <c r="R152" t="s">
        <v>365</v>
      </c>
      <c r="S152" t="s">
        <v>388</v>
      </c>
      <c r="T152" t="s">
        <v>506</v>
      </c>
    </row>
    <row r="153" spans="1:21" x14ac:dyDescent="0.25">
      <c r="A153" t="s">
        <v>387</v>
      </c>
      <c r="B153">
        <v>-0.30386526284142701</v>
      </c>
      <c r="C153">
        <v>-0.25200564402742698</v>
      </c>
      <c r="D153">
        <v>9.1720645907378995E-2</v>
      </c>
      <c r="E153">
        <v>0.33608490635893101</v>
      </c>
      <c r="F153">
        <v>-0.60696856601607696</v>
      </c>
      <c r="G153">
        <v>-5.8596073684516903E-3</v>
      </c>
      <c r="H153">
        <v>-0.34717077296547699</v>
      </c>
      <c r="I153">
        <v>-0.28000095453123802</v>
      </c>
      <c r="J153">
        <v>-1.35426274652627E-2</v>
      </c>
      <c r="K153">
        <v>2.8637755639854899E-2</v>
      </c>
      <c r="L153">
        <v>0.118408733693185</v>
      </c>
      <c r="M153">
        <v>-0.12851587398011</v>
      </c>
      <c r="N153">
        <v>-9.4495242252272404E-2</v>
      </c>
      <c r="O153">
        <v>-1.2006064058814899E-2</v>
      </c>
      <c r="P153">
        <v>-0.20375676023600101</v>
      </c>
      <c r="Q153">
        <v>-0.114938095411075</v>
      </c>
      <c r="R153">
        <v>-0.15229107155125701</v>
      </c>
      <c r="S153">
        <v>0.39129924305188402</v>
      </c>
      <c r="T153">
        <v>-0.51365052461779803</v>
      </c>
      <c r="U153" t="s">
        <v>387</v>
      </c>
    </row>
    <row r="154" spans="1:21" x14ac:dyDescent="0.25">
      <c r="A154" t="s">
        <v>174</v>
      </c>
      <c r="B154">
        <v>1</v>
      </c>
      <c r="C154">
        <v>0.42030133144416199</v>
      </c>
      <c r="D154">
        <v>6.5359799432716997E-2</v>
      </c>
      <c r="E154">
        <v>0.27361994019200098</v>
      </c>
      <c r="F154">
        <v>0.15012348995180599</v>
      </c>
      <c r="G154">
        <v>-8.4753827096991294E-2</v>
      </c>
      <c r="H154">
        <v>-0.20435644016157301</v>
      </c>
      <c r="I154">
        <v>2.4130344069993901E-2</v>
      </c>
      <c r="J154">
        <v>5.3338712007582903E-2</v>
      </c>
      <c r="K154">
        <v>3.9063584993406501E-2</v>
      </c>
      <c r="L154">
        <v>1.5459737929814201E-2</v>
      </c>
      <c r="M154">
        <v>0.11694583683981501</v>
      </c>
      <c r="N154">
        <v>0.35105771861981</v>
      </c>
      <c r="O154">
        <v>-4.1411281711906597E-2</v>
      </c>
      <c r="P154">
        <v>0.140178653880629</v>
      </c>
      <c r="Q154">
        <v>-2.49022015980126E-2</v>
      </c>
      <c r="R154">
        <v>2.2426252327664001E-2</v>
      </c>
      <c r="S154">
        <v>-0.10592825533846099</v>
      </c>
      <c r="T154">
        <v>7.4455672141262405E-2</v>
      </c>
      <c r="U154" t="s">
        <v>174</v>
      </c>
    </row>
    <row r="155" spans="1:21" x14ac:dyDescent="0.25">
      <c r="A155" t="s">
        <v>175</v>
      </c>
      <c r="B155">
        <v>0.42030133144416199</v>
      </c>
      <c r="C155">
        <v>1</v>
      </c>
      <c r="D155">
        <v>-6.2960070706598897E-2</v>
      </c>
      <c r="E155">
        <v>-0.37722135117335598</v>
      </c>
      <c r="F155">
        <v>0.342950334202824</v>
      </c>
      <c r="G155">
        <v>-0.14067728982293001</v>
      </c>
      <c r="H155">
        <v>0.36227037196475498</v>
      </c>
      <c r="I155">
        <v>0.55095875013474604</v>
      </c>
      <c r="J155">
        <v>0.11805172761344</v>
      </c>
      <c r="K155">
        <v>5.2933411726169298E-2</v>
      </c>
      <c r="L155">
        <v>-4.5715233716548301E-2</v>
      </c>
      <c r="M155">
        <v>8.9560577946927594E-2</v>
      </c>
      <c r="N155">
        <v>0.28216425122838201</v>
      </c>
      <c r="O155">
        <v>-3.5646298619490001E-2</v>
      </c>
      <c r="P155">
        <v>0.22468646513167501</v>
      </c>
      <c r="Q155">
        <v>7.0866462623351695E-2</v>
      </c>
      <c r="R155">
        <v>-1.7014316904762499E-2</v>
      </c>
      <c r="S155">
        <v>-9.0750047285583696E-2</v>
      </c>
      <c r="T155">
        <v>0.27191266124544999</v>
      </c>
      <c r="U155" t="s">
        <v>175</v>
      </c>
    </row>
    <row r="156" spans="1:21" x14ac:dyDescent="0.25">
      <c r="A156" t="s">
        <v>176</v>
      </c>
      <c r="B156">
        <v>6.5359799432716997E-2</v>
      </c>
      <c r="C156">
        <v>-6.2960070706598897E-2</v>
      </c>
      <c r="D156">
        <v>1</v>
      </c>
      <c r="E156">
        <v>0.35427981822349702</v>
      </c>
      <c r="F156">
        <v>-0.15458874242133899</v>
      </c>
      <c r="G156">
        <v>-5.1958718141135599E-3</v>
      </c>
      <c r="H156">
        <v>-7.6929011431535799E-2</v>
      </c>
      <c r="I156">
        <v>-0.25662027345288102</v>
      </c>
      <c r="J156">
        <v>-3.9312868212183398E-3</v>
      </c>
      <c r="K156">
        <v>3.9246289920057499E-2</v>
      </c>
      <c r="L156">
        <v>6.2064291959538997E-2</v>
      </c>
      <c r="M156">
        <v>-2.91671440076719E-2</v>
      </c>
      <c r="N156">
        <v>-8.1349453828489706E-3</v>
      </c>
      <c r="O156">
        <v>-0.15036670850276701</v>
      </c>
      <c r="P156">
        <v>0.124030785424612</v>
      </c>
      <c r="Q156">
        <v>0.14650587257696801</v>
      </c>
      <c r="R156">
        <v>-5.3494971563051497E-2</v>
      </c>
      <c r="S156">
        <v>5.4184003814295799E-2</v>
      </c>
      <c r="T156">
        <v>-0.10306027093930401</v>
      </c>
      <c r="U156" t="s">
        <v>176</v>
      </c>
    </row>
    <row r="157" spans="1:21" x14ac:dyDescent="0.25">
      <c r="A157" t="s">
        <v>357</v>
      </c>
      <c r="B157">
        <v>0.27361994019200098</v>
      </c>
      <c r="C157">
        <v>-0.37722135117335598</v>
      </c>
      <c r="D157">
        <v>0.35427981822349702</v>
      </c>
      <c r="E157">
        <v>1</v>
      </c>
      <c r="F157">
        <v>-0.65559560068387801</v>
      </c>
      <c r="G157">
        <v>1.05749072895508E-3</v>
      </c>
      <c r="H157">
        <v>-0.58701434253313201</v>
      </c>
      <c r="I157">
        <v>-0.53446196167884397</v>
      </c>
      <c r="J157">
        <v>-0.20908941451607499</v>
      </c>
      <c r="K157">
        <v>-8.7266625965511296E-2</v>
      </c>
      <c r="L157">
        <v>0.12419272952065299</v>
      </c>
      <c r="M157">
        <v>-0.15836196946613401</v>
      </c>
      <c r="N157">
        <v>-0.17212659413690401</v>
      </c>
      <c r="O157">
        <v>-0.14973931021890999</v>
      </c>
      <c r="P157">
        <v>-0.19101470803408299</v>
      </c>
      <c r="Q157">
        <v>-7.7594897117195499E-2</v>
      </c>
      <c r="R157">
        <v>-9.4562488970520095E-2</v>
      </c>
      <c r="S157">
        <v>0.27444683731976199</v>
      </c>
      <c r="T157">
        <v>-0.61071182174898397</v>
      </c>
      <c r="U157" t="s">
        <v>357</v>
      </c>
    </row>
    <row r="158" spans="1:21" x14ac:dyDescent="0.25">
      <c r="A158" t="s">
        <v>181</v>
      </c>
      <c r="B158">
        <v>0.15012348995180599</v>
      </c>
      <c r="C158">
        <v>0.342950334202824</v>
      </c>
      <c r="D158">
        <v>-0.15458874242133899</v>
      </c>
      <c r="E158">
        <v>-0.65559560068387801</v>
      </c>
      <c r="F158">
        <v>1</v>
      </c>
      <c r="G158">
        <v>-0.21580431156271901</v>
      </c>
      <c r="H158">
        <v>0.61125260882712995</v>
      </c>
      <c r="I158">
        <v>0.47375618231402</v>
      </c>
      <c r="J158">
        <v>0.35322690322414202</v>
      </c>
      <c r="K158">
        <v>0.27989718457193702</v>
      </c>
      <c r="L158">
        <v>-0.153514245209765</v>
      </c>
      <c r="M158">
        <v>0.35764205493918899</v>
      </c>
      <c r="N158">
        <v>0.31301465000197698</v>
      </c>
      <c r="O158">
        <v>0.178857739913968</v>
      </c>
      <c r="P158">
        <v>0.50794698490816004</v>
      </c>
      <c r="Q158">
        <v>7.0128554379478306E-2</v>
      </c>
      <c r="R158">
        <v>0.12859645552673399</v>
      </c>
      <c r="S158">
        <v>-0.41446828101986999</v>
      </c>
      <c r="T158">
        <v>0.91255249713751396</v>
      </c>
      <c r="U158" t="s">
        <v>181</v>
      </c>
    </row>
    <row r="159" spans="1:21" x14ac:dyDescent="0.25">
      <c r="A159" t="s">
        <v>187</v>
      </c>
      <c r="B159">
        <v>-8.4753827096991294E-2</v>
      </c>
      <c r="C159">
        <v>-0.14067728982293001</v>
      </c>
      <c r="D159">
        <v>-5.1958718141135599E-3</v>
      </c>
      <c r="E159">
        <v>1.05749072895508E-3</v>
      </c>
      <c r="F159">
        <v>-0.21580431156271901</v>
      </c>
      <c r="G159">
        <v>1</v>
      </c>
      <c r="H159">
        <v>-6.4383612387179295E-2</v>
      </c>
      <c r="I159">
        <v>-3.3966419009607798E-2</v>
      </c>
      <c r="J159">
        <v>-0.111069165301971</v>
      </c>
      <c r="K159">
        <v>-8.2301776845982902E-2</v>
      </c>
      <c r="L159">
        <v>3.4385864796975397E-2</v>
      </c>
      <c r="M159">
        <v>-8.0366708657137395E-2</v>
      </c>
      <c r="N159">
        <v>-5.0062616469607399E-2</v>
      </c>
      <c r="O159">
        <v>4.9344910701638697E-2</v>
      </c>
      <c r="P159">
        <v>-0.28126446249326897</v>
      </c>
      <c r="Q159">
        <v>-8.69613035055882E-2</v>
      </c>
      <c r="R159">
        <v>-5.5229988924513597E-3</v>
      </c>
      <c r="S159">
        <v>6.1300996747457301E-2</v>
      </c>
      <c r="T159">
        <v>-0.253620524258242</v>
      </c>
      <c r="U159" t="s">
        <v>187</v>
      </c>
    </row>
    <row r="160" spans="1:21" x14ac:dyDescent="0.25">
      <c r="A160" t="s">
        <v>358</v>
      </c>
      <c r="B160">
        <v>-0.20435644016157301</v>
      </c>
      <c r="C160">
        <v>0.36227037196475498</v>
      </c>
      <c r="D160">
        <v>-7.6929011431535799E-2</v>
      </c>
      <c r="E160">
        <v>-0.58701434253313201</v>
      </c>
      <c r="F160">
        <v>0.61125260882712995</v>
      </c>
      <c r="G160">
        <v>-6.4383612387179295E-2</v>
      </c>
      <c r="H160">
        <v>1</v>
      </c>
      <c r="I160">
        <v>0.65241974290587501</v>
      </c>
      <c r="J160">
        <v>0.109670923302956</v>
      </c>
      <c r="K160">
        <v>0.20972566057536501</v>
      </c>
      <c r="L160">
        <v>-0.105948301225602</v>
      </c>
      <c r="M160">
        <v>0.20830985009573899</v>
      </c>
      <c r="N160">
        <v>3.4909667582660703E-2</v>
      </c>
      <c r="O160">
        <v>7.1083964335728306E-2</v>
      </c>
      <c r="P160">
        <v>-6.5374674272557304E-2</v>
      </c>
      <c r="Q160">
        <v>-4.3607431670112197E-2</v>
      </c>
      <c r="R160">
        <v>6.7374959148003899E-2</v>
      </c>
      <c r="S160">
        <v>-0.18020386490795201</v>
      </c>
      <c r="T160">
        <v>0.48110792191722501</v>
      </c>
      <c r="U160" t="s">
        <v>358</v>
      </c>
    </row>
    <row r="161" spans="1:21" x14ac:dyDescent="0.25">
      <c r="A161" t="s">
        <v>359</v>
      </c>
      <c r="B161">
        <v>2.4130344069993901E-2</v>
      </c>
      <c r="C161">
        <v>0.55095875013474604</v>
      </c>
      <c r="D161">
        <v>-0.25662027345288102</v>
      </c>
      <c r="E161">
        <v>-0.53446196167884397</v>
      </c>
      <c r="F161">
        <v>0.47375618231402</v>
      </c>
      <c r="G161">
        <v>-3.3966419009607798E-2</v>
      </c>
      <c r="H161">
        <v>0.65241974290587501</v>
      </c>
      <c r="I161">
        <v>1</v>
      </c>
      <c r="J161">
        <v>0.125692384881228</v>
      </c>
      <c r="K161">
        <v>0.123295492132526</v>
      </c>
      <c r="L161">
        <v>-9.3971419655985003E-2</v>
      </c>
      <c r="M161">
        <v>0.13467164464909001</v>
      </c>
      <c r="N161">
        <v>0.10825372516432701</v>
      </c>
      <c r="O161">
        <v>4.2113830601450297E-2</v>
      </c>
      <c r="P161">
        <v>-3.6105939301484001E-2</v>
      </c>
      <c r="Q161">
        <v>-1.0690244034940399E-2</v>
      </c>
      <c r="R161">
        <v>6.5122585072483294E-2</v>
      </c>
      <c r="S161">
        <v>-0.18052844515803801</v>
      </c>
      <c r="T161">
        <v>0.379346490740186</v>
      </c>
      <c r="U161" t="s">
        <v>359</v>
      </c>
    </row>
    <row r="162" spans="1:21" x14ac:dyDescent="0.25">
      <c r="A162" t="s">
        <v>360</v>
      </c>
      <c r="B162">
        <v>5.3338712007582903E-2</v>
      </c>
      <c r="C162">
        <v>0.11805172761344</v>
      </c>
      <c r="D162">
        <v>-3.9312868212183398E-3</v>
      </c>
      <c r="E162">
        <v>-0.20908941451607499</v>
      </c>
      <c r="F162">
        <v>0.35322690322414202</v>
      </c>
      <c r="G162">
        <v>-0.111069165301971</v>
      </c>
      <c r="H162">
        <v>0.109670923302956</v>
      </c>
      <c r="I162">
        <v>0.125692384881228</v>
      </c>
      <c r="J162">
        <v>1</v>
      </c>
      <c r="K162">
        <v>0.24549835060474101</v>
      </c>
      <c r="L162">
        <v>0.53104567158159799</v>
      </c>
      <c r="M162">
        <v>-0.13890126394233901</v>
      </c>
      <c r="N162">
        <v>0.39871934329465297</v>
      </c>
      <c r="O162">
        <v>3.1943803899836601E-2</v>
      </c>
      <c r="P162">
        <v>0.21948873530454699</v>
      </c>
      <c r="Q162">
        <v>9.28843890688528E-3</v>
      </c>
      <c r="R162">
        <v>-6.3427808396112395E-2</v>
      </c>
      <c r="S162">
        <v>-0.28125796194279401</v>
      </c>
      <c r="T162">
        <v>0.385549399459088</v>
      </c>
      <c r="U162" t="s">
        <v>360</v>
      </c>
    </row>
    <row r="163" spans="1:21" x14ac:dyDescent="0.25">
      <c r="A163" t="s">
        <v>1017</v>
      </c>
      <c r="B163">
        <v>3.9063584993406501E-2</v>
      </c>
      <c r="C163">
        <v>5.2933411726169298E-2</v>
      </c>
      <c r="D163">
        <v>3.9246289920057499E-2</v>
      </c>
      <c r="E163">
        <v>-8.7266625965511296E-2</v>
      </c>
      <c r="F163">
        <v>0.27989718457193702</v>
      </c>
      <c r="G163">
        <v>-8.2301776845982902E-2</v>
      </c>
      <c r="H163">
        <v>0.20972566057536501</v>
      </c>
      <c r="I163">
        <v>0.123295492132526</v>
      </c>
      <c r="J163">
        <v>0.24549835060474101</v>
      </c>
      <c r="K163">
        <v>1</v>
      </c>
      <c r="L163">
        <v>-5.90272504216154E-3</v>
      </c>
      <c r="M163">
        <v>0.63593713977521404</v>
      </c>
      <c r="N163">
        <v>-6.7272691368847601E-2</v>
      </c>
      <c r="O163">
        <v>0.15188062679332301</v>
      </c>
      <c r="P163">
        <v>0.27425867564926398</v>
      </c>
      <c r="Q163">
        <v>-6.9237911968179397E-2</v>
      </c>
      <c r="R163">
        <v>-1.87845106480585E-2</v>
      </c>
      <c r="S163">
        <v>-0.115924624603089</v>
      </c>
      <c r="T163">
        <v>0.19875349979123999</v>
      </c>
      <c r="U163" t="s">
        <v>1017</v>
      </c>
    </row>
    <row r="164" spans="1:21" x14ac:dyDescent="0.25">
      <c r="A164" t="s">
        <v>1018</v>
      </c>
      <c r="B164">
        <v>1.5459737929814201E-2</v>
      </c>
      <c r="C164">
        <v>-4.5715233716548301E-2</v>
      </c>
      <c r="D164">
        <v>6.2064291959538997E-2</v>
      </c>
      <c r="E164">
        <v>0.12419272952065299</v>
      </c>
      <c r="F164">
        <v>-0.153514245209765</v>
      </c>
      <c r="G164">
        <v>3.4385864796975397E-2</v>
      </c>
      <c r="H164">
        <v>-0.105948301225602</v>
      </c>
      <c r="I164">
        <v>-9.3971419655985003E-2</v>
      </c>
      <c r="J164">
        <v>0.53104567158159799</v>
      </c>
      <c r="K164">
        <v>-5.90272504216154E-3</v>
      </c>
      <c r="L164">
        <v>1</v>
      </c>
      <c r="M164">
        <v>-0.29578287802348802</v>
      </c>
      <c r="N164">
        <v>0.36285963980379599</v>
      </c>
      <c r="O164">
        <v>-0.11832676566283799</v>
      </c>
      <c r="P164">
        <v>-2.4627574227576499E-2</v>
      </c>
      <c r="Q164">
        <v>0.140894425232403</v>
      </c>
      <c r="R164">
        <v>0.13014893988964699</v>
      </c>
      <c r="S164">
        <v>-0.37045099916424901</v>
      </c>
      <c r="T164">
        <v>-1.5431512573678301E-2</v>
      </c>
      <c r="U164" t="s">
        <v>1018</v>
      </c>
    </row>
    <row r="165" spans="1:21" x14ac:dyDescent="0.25">
      <c r="A165" t="s">
        <v>1019</v>
      </c>
      <c r="B165">
        <v>0.11694583683981501</v>
      </c>
      <c r="C165">
        <v>8.9560577946927594E-2</v>
      </c>
      <c r="D165">
        <v>-2.91671440076719E-2</v>
      </c>
      <c r="E165">
        <v>-0.15836196946613401</v>
      </c>
      <c r="F165">
        <v>0.35764205493918899</v>
      </c>
      <c r="G165">
        <v>-8.0366708657137395E-2</v>
      </c>
      <c r="H165">
        <v>0.20830985009573899</v>
      </c>
      <c r="I165">
        <v>0.13467164464909001</v>
      </c>
      <c r="J165">
        <v>-0.13890126394233901</v>
      </c>
      <c r="K165">
        <v>0.63593713977521404</v>
      </c>
      <c r="L165">
        <v>-0.29578287802348802</v>
      </c>
      <c r="M165">
        <v>1</v>
      </c>
      <c r="N165">
        <v>-0.120168998715923</v>
      </c>
      <c r="O165">
        <v>0.39240522760316399</v>
      </c>
      <c r="P165">
        <v>0.42044339825312599</v>
      </c>
      <c r="Q165">
        <v>9.4891551156781398E-2</v>
      </c>
      <c r="R165">
        <v>0.173391941517403</v>
      </c>
      <c r="S165">
        <v>-4.4531617530046398E-2</v>
      </c>
      <c r="T165">
        <v>0.18995729516071699</v>
      </c>
      <c r="U165" t="s">
        <v>1019</v>
      </c>
    </row>
    <row r="166" spans="1:21" x14ac:dyDescent="0.25">
      <c r="A166" t="s">
        <v>1020</v>
      </c>
      <c r="B166">
        <v>0.35105771861981</v>
      </c>
      <c r="C166">
        <v>0.28216425122838201</v>
      </c>
      <c r="D166">
        <v>-8.1349453828489706E-3</v>
      </c>
      <c r="E166">
        <v>-0.17212659413690401</v>
      </c>
      <c r="F166">
        <v>0.31301465000197698</v>
      </c>
      <c r="G166">
        <v>-5.0062616469607399E-2</v>
      </c>
      <c r="H166">
        <v>3.4909667582660703E-2</v>
      </c>
      <c r="I166">
        <v>0.10825372516432701</v>
      </c>
      <c r="J166">
        <v>0.39871934329465297</v>
      </c>
      <c r="K166">
        <v>-6.7272691368847601E-2</v>
      </c>
      <c r="L166">
        <v>0.36285963980379599</v>
      </c>
      <c r="M166">
        <v>-0.120168998715923</v>
      </c>
      <c r="N166">
        <v>1</v>
      </c>
      <c r="O166">
        <v>6.2889331829382306E-2</v>
      </c>
      <c r="P166">
        <v>0.214384164404224</v>
      </c>
      <c r="Q166">
        <v>0.183252224728221</v>
      </c>
      <c r="R166">
        <v>0.27665299749970201</v>
      </c>
      <c r="S166">
        <v>-0.45525671164737402</v>
      </c>
      <c r="T166">
        <v>0.398296311777533</v>
      </c>
      <c r="U166" t="s">
        <v>1020</v>
      </c>
    </row>
    <row r="167" spans="1:21" x14ac:dyDescent="0.25">
      <c r="A167" t="s">
        <v>361</v>
      </c>
      <c r="B167">
        <v>-4.1411281711906597E-2</v>
      </c>
      <c r="C167">
        <v>-3.5646298619490001E-2</v>
      </c>
      <c r="D167">
        <v>-0.15036670850276701</v>
      </c>
      <c r="E167">
        <v>-0.14973931021890999</v>
      </c>
      <c r="F167">
        <v>0.178857739913968</v>
      </c>
      <c r="G167">
        <v>4.9344910701638697E-2</v>
      </c>
      <c r="H167">
        <v>7.1083964335728306E-2</v>
      </c>
      <c r="I167">
        <v>4.2113830601450297E-2</v>
      </c>
      <c r="J167">
        <v>3.1943803899836601E-2</v>
      </c>
      <c r="K167">
        <v>0.15188062679332301</v>
      </c>
      <c r="L167">
        <v>-0.11832676566283799</v>
      </c>
      <c r="M167">
        <v>0.39240522760316399</v>
      </c>
      <c r="N167">
        <v>6.2889331829382306E-2</v>
      </c>
      <c r="O167">
        <v>1</v>
      </c>
      <c r="P167">
        <v>0.19537364787943901</v>
      </c>
      <c r="Q167">
        <v>-2.7486525555746499E-2</v>
      </c>
      <c r="R167">
        <v>0.13849567634854501</v>
      </c>
      <c r="S167">
        <v>-0.14786901457565699</v>
      </c>
      <c r="T167">
        <v>9.4839822615650701E-2</v>
      </c>
      <c r="U167" t="s">
        <v>361</v>
      </c>
    </row>
    <row r="168" spans="1:21" x14ac:dyDescent="0.25">
      <c r="A168" t="s">
        <v>362</v>
      </c>
      <c r="B168">
        <v>0.140178653880629</v>
      </c>
      <c r="C168">
        <v>0.22468646513167501</v>
      </c>
      <c r="D168">
        <v>0.124030785424612</v>
      </c>
      <c r="E168">
        <v>-0.19101470803408299</v>
      </c>
      <c r="F168">
        <v>0.50794698490816004</v>
      </c>
      <c r="G168">
        <v>-0.28126446249326897</v>
      </c>
      <c r="H168">
        <v>-6.5374674272557304E-2</v>
      </c>
      <c r="I168">
        <v>-3.6105939301484001E-2</v>
      </c>
      <c r="J168">
        <v>0.21948873530454699</v>
      </c>
      <c r="K168">
        <v>0.27425867564926398</v>
      </c>
      <c r="L168">
        <v>-2.4627574227576499E-2</v>
      </c>
      <c r="M168">
        <v>0.42044339825312599</v>
      </c>
      <c r="N168">
        <v>0.214384164404224</v>
      </c>
      <c r="O168">
        <v>0.19537364787943901</v>
      </c>
      <c r="P168">
        <v>1</v>
      </c>
      <c r="Q168">
        <v>0.46133299803887101</v>
      </c>
      <c r="R168">
        <v>0.25649348716367998</v>
      </c>
      <c r="S168">
        <v>-0.32146641318172697</v>
      </c>
      <c r="T168">
        <v>0.56089838402949199</v>
      </c>
      <c r="U168" t="s">
        <v>362</v>
      </c>
    </row>
    <row r="169" spans="1:21" x14ac:dyDescent="0.25">
      <c r="A169" t="s">
        <v>363</v>
      </c>
      <c r="B169">
        <v>-2.49022015980126E-2</v>
      </c>
      <c r="C169">
        <v>7.0866462623351695E-2</v>
      </c>
      <c r="D169">
        <v>0.14650587257696801</v>
      </c>
      <c r="E169">
        <v>-7.7594897117195499E-2</v>
      </c>
      <c r="F169">
        <v>7.0128554379478306E-2</v>
      </c>
      <c r="G169">
        <v>-8.69613035055882E-2</v>
      </c>
      <c r="H169">
        <v>-4.3607431670112197E-2</v>
      </c>
      <c r="I169">
        <v>-1.0690244034940399E-2</v>
      </c>
      <c r="J169">
        <v>9.28843890688528E-3</v>
      </c>
      <c r="K169">
        <v>-6.9237911968179397E-2</v>
      </c>
      <c r="L169">
        <v>0.140894425232403</v>
      </c>
      <c r="M169">
        <v>9.4891551156781398E-2</v>
      </c>
      <c r="N169">
        <v>0.183252224728221</v>
      </c>
      <c r="O169">
        <v>-2.7486525555746499E-2</v>
      </c>
      <c r="P169">
        <v>0.46133299803887101</v>
      </c>
      <c r="Q169">
        <v>1</v>
      </c>
      <c r="R169">
        <v>0.75574358606637804</v>
      </c>
      <c r="S169">
        <v>-0.42401607284385401</v>
      </c>
      <c r="T169">
        <v>0.201232817751229</v>
      </c>
      <c r="U169" t="s">
        <v>363</v>
      </c>
    </row>
    <row r="170" spans="1:21" x14ac:dyDescent="0.25">
      <c r="A170" t="s">
        <v>365</v>
      </c>
      <c r="B170">
        <v>2.2426252327664001E-2</v>
      </c>
      <c r="C170">
        <v>-1.7014316904762499E-2</v>
      </c>
      <c r="D170">
        <v>-5.3494971563051497E-2</v>
      </c>
      <c r="E170">
        <v>-9.4562488970520095E-2</v>
      </c>
      <c r="F170">
        <v>0.12859645552673399</v>
      </c>
      <c r="G170">
        <v>-5.5229988924513597E-3</v>
      </c>
      <c r="H170">
        <v>6.7374959148003899E-2</v>
      </c>
      <c r="I170">
        <v>6.5122585072483294E-2</v>
      </c>
      <c r="J170">
        <v>-6.3427808396112395E-2</v>
      </c>
      <c r="K170">
        <v>-1.87845106480585E-2</v>
      </c>
      <c r="L170">
        <v>0.13014893988964699</v>
      </c>
      <c r="M170">
        <v>0.173391941517403</v>
      </c>
      <c r="N170">
        <v>0.27665299749970201</v>
      </c>
      <c r="O170">
        <v>0.13849567634854501</v>
      </c>
      <c r="P170">
        <v>0.25649348716367998</v>
      </c>
      <c r="Q170">
        <v>0.75574358606637804</v>
      </c>
      <c r="R170">
        <v>1</v>
      </c>
      <c r="S170">
        <v>-0.47051416085970699</v>
      </c>
      <c r="T170">
        <v>0.25543638020671999</v>
      </c>
      <c r="U170" t="s">
        <v>365</v>
      </c>
    </row>
    <row r="171" spans="1:21" x14ac:dyDescent="0.25">
      <c r="A171" t="s">
        <v>388</v>
      </c>
      <c r="B171">
        <v>-0.10592825533846099</v>
      </c>
      <c r="C171">
        <v>-9.0750047285583696E-2</v>
      </c>
      <c r="D171">
        <v>5.4184003814295799E-2</v>
      </c>
      <c r="E171">
        <v>0.27444683731976199</v>
      </c>
      <c r="F171">
        <v>-0.41446828101986999</v>
      </c>
      <c r="G171">
        <v>6.1300996747457301E-2</v>
      </c>
      <c r="H171">
        <v>-0.18020386490795201</v>
      </c>
      <c r="I171">
        <v>-0.18052844515803801</v>
      </c>
      <c r="J171">
        <v>-0.28125796194279401</v>
      </c>
      <c r="K171">
        <v>-0.115924624603089</v>
      </c>
      <c r="L171">
        <v>-0.37045099916424901</v>
      </c>
      <c r="M171">
        <v>-4.4531617530046398E-2</v>
      </c>
      <c r="N171">
        <v>-0.45525671164737402</v>
      </c>
      <c r="O171">
        <v>-0.14786901457565699</v>
      </c>
      <c r="P171">
        <v>-0.32146641318172697</v>
      </c>
      <c r="Q171">
        <v>-0.42401607284385401</v>
      </c>
      <c r="R171">
        <v>-0.47051416085970699</v>
      </c>
      <c r="S171">
        <v>1</v>
      </c>
      <c r="T171">
        <v>-0.51169194235433102</v>
      </c>
      <c r="U171" t="s">
        <v>388</v>
      </c>
    </row>
    <row r="172" spans="1:21" x14ac:dyDescent="0.25">
      <c r="A172" t="s">
        <v>506</v>
      </c>
      <c r="B172">
        <v>7.4455672141262405E-2</v>
      </c>
      <c r="C172">
        <v>0.27191266124544999</v>
      </c>
      <c r="D172">
        <v>-0.10306027093930401</v>
      </c>
      <c r="E172">
        <v>-0.61071182174898397</v>
      </c>
      <c r="F172">
        <v>0.91255249713751396</v>
      </c>
      <c r="G172">
        <v>-0.253620524258242</v>
      </c>
      <c r="H172">
        <v>0.48110792191722501</v>
      </c>
      <c r="I172">
        <v>0.379346490740186</v>
      </c>
      <c r="J172">
        <v>0.385549399459088</v>
      </c>
      <c r="K172">
        <v>0.19875349979123999</v>
      </c>
      <c r="L172">
        <v>-1.5431512573678301E-2</v>
      </c>
      <c r="M172">
        <v>0.18995729516071699</v>
      </c>
      <c r="N172">
        <v>0.398296311777533</v>
      </c>
      <c r="O172">
        <v>9.4839822615650701E-2</v>
      </c>
      <c r="P172">
        <v>0.56089838402949199</v>
      </c>
      <c r="Q172">
        <v>0.201232817751229</v>
      </c>
      <c r="R172">
        <v>0.25543638020671999</v>
      </c>
      <c r="S172">
        <v>-0.51169194235433102</v>
      </c>
      <c r="T172">
        <v>1</v>
      </c>
      <c r="U172" t="s">
        <v>506</v>
      </c>
    </row>
  </sheetData>
  <mergeCells count="12">
    <mergeCell ref="M42:M43"/>
    <mergeCell ref="B42:B43"/>
    <mergeCell ref="C42:C43"/>
    <mergeCell ref="D42:D43"/>
    <mergeCell ref="E42:E43"/>
    <mergeCell ref="F42:F43"/>
    <mergeCell ref="G42:G43"/>
    <mergeCell ref="H42:H43"/>
    <mergeCell ref="I42:I43"/>
    <mergeCell ref="J42:J43"/>
    <mergeCell ref="K42:K43"/>
    <mergeCell ref="L42:L43"/>
  </mergeCell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19"/>
  <sheetViews>
    <sheetView workbookViewId="0">
      <selection activeCell="K23" sqref="K23"/>
    </sheetView>
  </sheetViews>
  <sheetFormatPr defaultColWidth="8.85546875" defaultRowHeight="15" x14ac:dyDescent="0.25"/>
  <sheetData>
    <row r="1" spans="1:7" x14ac:dyDescent="0.25">
      <c r="B1" s="274" t="s">
        <v>192</v>
      </c>
      <c r="C1" s="274"/>
      <c r="D1" s="274"/>
      <c r="E1" s="274" t="s">
        <v>193</v>
      </c>
      <c r="F1" s="274"/>
      <c r="G1" s="274"/>
    </row>
    <row r="2" spans="1:7" x14ac:dyDescent="0.25">
      <c r="B2" t="s">
        <v>127</v>
      </c>
      <c r="C2" t="s">
        <v>194</v>
      </c>
      <c r="D2" t="s">
        <v>186</v>
      </c>
      <c r="E2" t="s">
        <v>127</v>
      </c>
      <c r="F2" t="s">
        <v>146</v>
      </c>
      <c r="G2" t="s">
        <v>186</v>
      </c>
    </row>
    <row r="3" spans="1:7" x14ac:dyDescent="0.25">
      <c r="A3" t="s">
        <v>174</v>
      </c>
      <c r="B3" s="2">
        <v>7.9115000000000005E-2</v>
      </c>
      <c r="C3" s="2">
        <v>-17.350556999999998</v>
      </c>
      <c r="D3" s="2">
        <v>-13.409418000000001</v>
      </c>
      <c r="E3" s="2">
        <v>-0.39841399999999999</v>
      </c>
      <c r="F3" s="2">
        <v>-11.911758000000001</v>
      </c>
      <c r="G3" s="2">
        <v>-14.001238000000001</v>
      </c>
    </row>
    <row r="4" spans="1:7" x14ac:dyDescent="0.25">
      <c r="B4" s="2">
        <v>0.97399999999999998</v>
      </c>
      <c r="C4" s="2">
        <v>0</v>
      </c>
      <c r="D4" s="2">
        <v>4.3999999999999997E-2</v>
      </c>
      <c r="E4" s="2">
        <v>0.85399999999999998</v>
      </c>
      <c r="F4" s="2">
        <v>0</v>
      </c>
      <c r="G4" s="2">
        <v>5.0000000000000001E-3</v>
      </c>
    </row>
    <row r="5" spans="1:7" x14ac:dyDescent="0.25">
      <c r="A5" t="s">
        <v>175</v>
      </c>
      <c r="B5" s="2">
        <v>-0.33961799999999998</v>
      </c>
      <c r="C5" s="2">
        <v>1.493104</v>
      </c>
      <c r="D5" s="2">
        <v>0.258718</v>
      </c>
      <c r="E5" s="2">
        <v>-0.30374600000000002</v>
      </c>
      <c r="F5" s="2">
        <v>1.068816</v>
      </c>
      <c r="G5" s="2">
        <v>0.40695300000000001</v>
      </c>
    </row>
    <row r="6" spans="1:7" x14ac:dyDescent="0.25">
      <c r="B6" s="2">
        <v>3.0000000000000001E-3</v>
      </c>
      <c r="C6" s="2">
        <v>0</v>
      </c>
      <c r="D6" s="2">
        <v>0.312</v>
      </c>
      <c r="E6" s="2">
        <v>1E-3</v>
      </c>
      <c r="F6" s="2">
        <v>0</v>
      </c>
      <c r="G6" s="2">
        <v>1.2999999999999999E-2</v>
      </c>
    </row>
    <row r="7" spans="1:7" x14ac:dyDescent="0.25">
      <c r="A7" t="s">
        <v>176</v>
      </c>
      <c r="B7" s="2">
        <v>1.972642</v>
      </c>
      <c r="C7" s="2">
        <v>-1.5102420000000001</v>
      </c>
      <c r="D7" s="2">
        <v>3.7634729999999998</v>
      </c>
      <c r="E7" s="2">
        <v>-3.238826</v>
      </c>
      <c r="F7" s="2">
        <v>-0.172235</v>
      </c>
      <c r="G7" s="2">
        <v>2.0119180000000001</v>
      </c>
    </row>
    <row r="8" spans="1:7" x14ac:dyDescent="0.25">
      <c r="B8" s="2">
        <v>4.0000000000000001E-3</v>
      </c>
      <c r="C8" s="2">
        <v>1.9E-2</v>
      </c>
      <c r="D8" s="2">
        <v>7.0000000000000001E-3</v>
      </c>
      <c r="E8" s="2">
        <v>0</v>
      </c>
      <c r="F8" s="2">
        <v>0.61199999999999999</v>
      </c>
      <c r="G8" s="2">
        <v>2E-3</v>
      </c>
    </row>
    <row r="9" spans="1:7" x14ac:dyDescent="0.25">
      <c r="A9" t="s">
        <v>178</v>
      </c>
      <c r="B9" s="2">
        <v>-2.1214200000000001</v>
      </c>
      <c r="C9" s="2">
        <v>3.077874</v>
      </c>
      <c r="D9" s="2">
        <v>-1.0766039999999999</v>
      </c>
      <c r="E9" s="2">
        <v>-0.16076099999999999</v>
      </c>
      <c r="F9" s="2">
        <v>1.2215819999999999</v>
      </c>
      <c r="G9" s="2">
        <v>-1.2567E-2</v>
      </c>
    </row>
    <row r="10" spans="1:7" x14ac:dyDescent="0.25">
      <c r="B10" s="2">
        <v>0</v>
      </c>
      <c r="C10" s="2">
        <v>0</v>
      </c>
      <c r="D10" s="2">
        <v>0.20599999999999999</v>
      </c>
      <c r="E10" s="2">
        <v>0.39200000000000002</v>
      </c>
      <c r="F10" s="2">
        <v>0</v>
      </c>
      <c r="G10" s="2">
        <v>0.97299999999999998</v>
      </c>
    </row>
    <row r="11" spans="1:7" x14ac:dyDescent="0.25">
      <c r="A11" t="s">
        <v>181</v>
      </c>
      <c r="B11" s="2">
        <v>-1.662318</v>
      </c>
      <c r="C11" s="2">
        <v>-0.40552899999999997</v>
      </c>
      <c r="D11" s="2">
        <v>-1.488917</v>
      </c>
      <c r="E11" s="2">
        <v>-1.6018209999999999</v>
      </c>
      <c r="F11" s="2">
        <v>-0.83944099999999999</v>
      </c>
      <c r="G11" s="2">
        <v>-1.446699</v>
      </c>
    </row>
    <row r="12" spans="1:7" x14ac:dyDescent="0.25">
      <c r="B12" s="2">
        <v>0</v>
      </c>
      <c r="C12" s="2">
        <v>0</v>
      </c>
      <c r="D12" s="2">
        <v>1E-3</v>
      </c>
      <c r="E12" s="2">
        <v>0</v>
      </c>
      <c r="F12" s="2">
        <v>0</v>
      </c>
      <c r="G12" s="2">
        <v>0</v>
      </c>
    </row>
    <row r="13" spans="1:7" x14ac:dyDescent="0.25">
      <c r="A13" t="s">
        <v>187</v>
      </c>
      <c r="B13" s="2"/>
      <c r="C13" s="2"/>
      <c r="D13" s="2"/>
      <c r="E13" s="2">
        <v>-9.3812850000000001</v>
      </c>
      <c r="F13" s="2">
        <v>-24.288739</v>
      </c>
      <c r="G13" s="2">
        <v>-16.614121000000001</v>
      </c>
    </row>
    <row r="14" spans="1:7" x14ac:dyDescent="0.25">
      <c r="B14" s="2"/>
      <c r="C14" s="2"/>
      <c r="D14" s="2"/>
      <c r="E14" s="2">
        <v>0</v>
      </c>
      <c r="F14" s="2">
        <v>0</v>
      </c>
      <c r="G14" s="2">
        <v>0</v>
      </c>
    </row>
    <row r="15" spans="1:7" x14ac:dyDescent="0.25">
      <c r="A15" t="s">
        <v>188</v>
      </c>
      <c r="B15" s="2">
        <v>2.0094120000000002</v>
      </c>
      <c r="C15" s="2">
        <v>-23.004652</v>
      </c>
      <c r="D15" s="2">
        <v>-16.774359</v>
      </c>
      <c r="E15" s="2">
        <v>7.0897829999999997</v>
      </c>
      <c r="F15" s="2">
        <v>-20.175041</v>
      </c>
      <c r="G15" s="2">
        <v>-10.181571999999999</v>
      </c>
    </row>
    <row r="16" spans="1:7" x14ac:dyDescent="0.25">
      <c r="B16" s="2">
        <v>0.46</v>
      </c>
      <c r="C16" s="2">
        <v>0</v>
      </c>
      <c r="D16" s="2">
        <v>2E-3</v>
      </c>
      <c r="E16" s="2">
        <v>1.0999999999999999E-2</v>
      </c>
      <c r="F16" s="2">
        <v>0</v>
      </c>
      <c r="G16" s="2">
        <v>4.1000000000000002E-2</v>
      </c>
    </row>
    <row r="17" spans="1:7" x14ac:dyDescent="0.25">
      <c r="A17" t="s">
        <v>189</v>
      </c>
      <c r="B17" t="s">
        <v>197</v>
      </c>
      <c r="C17" t="s">
        <v>197</v>
      </c>
      <c r="D17" t="s">
        <v>197</v>
      </c>
      <c r="E17" t="s">
        <v>197</v>
      </c>
      <c r="F17" t="s">
        <v>197</v>
      </c>
      <c r="G17" t="s">
        <v>197</v>
      </c>
    </row>
    <row r="18" spans="1:7" x14ac:dyDescent="0.25">
      <c r="A18" t="s">
        <v>190</v>
      </c>
      <c r="B18">
        <v>900</v>
      </c>
      <c r="C18">
        <v>300</v>
      </c>
      <c r="D18">
        <v>135</v>
      </c>
      <c r="E18">
        <v>1475</v>
      </c>
      <c r="F18">
        <v>452</v>
      </c>
      <c r="G18">
        <v>230</v>
      </c>
    </row>
    <row r="19" spans="1:7" x14ac:dyDescent="0.25">
      <c r="A19" t="s">
        <v>191</v>
      </c>
      <c r="B19" s="2">
        <v>0.44069999999999998</v>
      </c>
      <c r="C19" s="2">
        <v>0.61356999999999995</v>
      </c>
      <c r="D19" s="2">
        <v>0.65803</v>
      </c>
      <c r="E19" s="2">
        <v>0.47303000000000001</v>
      </c>
      <c r="F19" s="2">
        <v>0.61980000000000002</v>
      </c>
      <c r="G19" s="2">
        <v>0.61460999999999999</v>
      </c>
    </row>
  </sheetData>
  <mergeCells count="2">
    <mergeCell ref="B1:D1"/>
    <mergeCell ref="E1:G1"/>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41"/>
  <sheetViews>
    <sheetView workbookViewId="0">
      <selection activeCell="C34" sqref="C34"/>
    </sheetView>
  </sheetViews>
  <sheetFormatPr defaultColWidth="8.85546875" defaultRowHeight="15" x14ac:dyDescent="0.25"/>
  <sheetData>
    <row r="1" spans="1:15" x14ac:dyDescent="0.25">
      <c r="B1" s="275" t="s">
        <v>198</v>
      </c>
      <c r="C1" s="275"/>
      <c r="D1" s="275"/>
      <c r="E1" s="275"/>
      <c r="F1" s="275"/>
      <c r="G1" s="274"/>
    </row>
    <row r="2" spans="1:15" x14ac:dyDescent="0.25">
      <c r="B2" s="274" t="s">
        <v>192</v>
      </c>
      <c r="C2" s="274"/>
      <c r="D2" s="274"/>
      <c r="E2" s="274" t="s">
        <v>193</v>
      </c>
      <c r="F2" s="274"/>
      <c r="G2" s="274"/>
      <c r="J2" s="274" t="s">
        <v>192</v>
      </c>
      <c r="K2" s="274"/>
      <c r="L2" s="274"/>
      <c r="M2" s="274" t="s">
        <v>193</v>
      </c>
      <c r="N2" s="274"/>
      <c r="O2" s="274"/>
    </row>
    <row r="3" spans="1:15" x14ac:dyDescent="0.25">
      <c r="B3" t="s">
        <v>127</v>
      </c>
      <c r="C3" t="s">
        <v>194</v>
      </c>
      <c r="D3" t="s">
        <v>186</v>
      </c>
      <c r="E3" t="s">
        <v>127</v>
      </c>
      <c r="F3" t="s">
        <v>146</v>
      </c>
      <c r="G3" t="s">
        <v>186</v>
      </c>
      <c r="J3" t="s">
        <v>127</v>
      </c>
      <c r="K3" t="s">
        <v>194</v>
      </c>
      <c r="L3" t="s">
        <v>186</v>
      </c>
      <c r="M3" t="s">
        <v>127</v>
      </c>
      <c r="N3" t="s">
        <v>146</v>
      </c>
      <c r="O3" t="s">
        <v>186</v>
      </c>
    </row>
    <row r="4" spans="1:15" x14ac:dyDescent="0.25">
      <c r="A4" t="s">
        <v>174</v>
      </c>
      <c r="B4" s="2">
        <v>5.9253689999999999</v>
      </c>
      <c r="C4" s="2">
        <v>-17.350556999999998</v>
      </c>
      <c r="D4" s="2">
        <v>-12.644018000000001</v>
      </c>
      <c r="E4" s="2">
        <v>4.6685140000000001</v>
      </c>
      <c r="F4" s="2">
        <v>-10.353014</v>
      </c>
      <c r="G4" s="2">
        <v>-13.175755000000001</v>
      </c>
      <c r="I4" t="s">
        <v>174</v>
      </c>
      <c r="J4" s="2">
        <v>7.9115000000000005E-2</v>
      </c>
      <c r="K4" s="2">
        <v>-17.350556999999998</v>
      </c>
      <c r="L4" s="2">
        <v>-13.409418000000001</v>
      </c>
      <c r="M4" s="2">
        <v>-0.39841399999999999</v>
      </c>
      <c r="N4" s="2">
        <v>-11.911758000000001</v>
      </c>
      <c r="O4" s="2">
        <v>-14.001238000000001</v>
      </c>
    </row>
    <row r="5" spans="1:15" x14ac:dyDescent="0.25">
      <c r="B5" s="2">
        <v>0.14000000000000001</v>
      </c>
      <c r="C5" s="2">
        <v>0</v>
      </c>
      <c r="D5" s="2">
        <v>8.5999999999999993E-2</v>
      </c>
      <c r="E5" s="2">
        <v>0.17199999999999999</v>
      </c>
      <c r="F5" s="2">
        <v>0</v>
      </c>
      <c r="G5" s="2">
        <v>1.2E-2</v>
      </c>
      <c r="J5" s="2">
        <v>0.97399999999999998</v>
      </c>
      <c r="K5" s="2">
        <v>0</v>
      </c>
      <c r="L5" s="2">
        <v>4.3999999999999997E-2</v>
      </c>
      <c r="M5" s="2">
        <v>0.85399999999999998</v>
      </c>
      <c r="N5" s="2">
        <v>0</v>
      </c>
      <c r="O5" s="2">
        <v>5.0000000000000001E-3</v>
      </c>
    </row>
    <row r="6" spans="1:15" x14ac:dyDescent="0.25">
      <c r="A6" t="s">
        <v>175</v>
      </c>
      <c r="B6" s="2">
        <v>-0.60803499999999999</v>
      </c>
      <c r="C6" s="2">
        <v>1.493104</v>
      </c>
      <c r="D6" s="2">
        <v>0.25188300000000002</v>
      </c>
      <c r="E6" s="2">
        <v>-0.56581400000000004</v>
      </c>
      <c r="F6" s="2">
        <v>1.0293540000000001</v>
      </c>
      <c r="G6" s="2">
        <v>0.39481899999999998</v>
      </c>
      <c r="I6" t="s">
        <v>175</v>
      </c>
      <c r="J6" s="2">
        <v>-0.33961799999999998</v>
      </c>
      <c r="K6" s="2">
        <v>1.493104</v>
      </c>
      <c r="L6" s="2">
        <v>0.258718</v>
      </c>
      <c r="M6" s="2">
        <v>-0.30374600000000002</v>
      </c>
      <c r="N6" s="2">
        <v>1.068816</v>
      </c>
      <c r="O6" s="2">
        <v>0.40695300000000001</v>
      </c>
    </row>
    <row r="7" spans="1:15" x14ac:dyDescent="0.25">
      <c r="B7" s="2">
        <v>1E-3</v>
      </c>
      <c r="C7" s="2">
        <v>0</v>
      </c>
      <c r="D7" s="2">
        <v>0.38600000000000001</v>
      </c>
      <c r="E7" s="2">
        <v>0</v>
      </c>
      <c r="F7" s="2">
        <v>0</v>
      </c>
      <c r="G7" s="2">
        <v>2.9000000000000001E-2</v>
      </c>
      <c r="J7" s="2">
        <v>3.0000000000000001E-3</v>
      </c>
      <c r="K7" s="2">
        <v>0</v>
      </c>
      <c r="L7" s="2">
        <v>0.312</v>
      </c>
      <c r="M7" s="2">
        <v>1E-3</v>
      </c>
      <c r="N7" s="2">
        <v>0</v>
      </c>
      <c r="O7" s="2">
        <v>1.2999999999999999E-2</v>
      </c>
    </row>
    <row r="8" spans="1:15" x14ac:dyDescent="0.25">
      <c r="A8" t="s">
        <v>176</v>
      </c>
      <c r="B8" s="2">
        <v>2.8806400000000001</v>
      </c>
      <c r="C8" s="2">
        <v>-1.5102420000000001</v>
      </c>
      <c r="D8" s="2">
        <v>4.1655600000000002</v>
      </c>
      <c r="E8" s="2">
        <v>-4.1882429999999999</v>
      </c>
      <c r="F8" s="2">
        <v>-0.31222499999999997</v>
      </c>
      <c r="G8" s="2">
        <v>2.0837599999999998</v>
      </c>
      <c r="I8" t="s">
        <v>176</v>
      </c>
      <c r="J8" s="2">
        <v>1.972642</v>
      </c>
      <c r="K8" s="2">
        <v>-1.5102420000000001</v>
      </c>
      <c r="L8" s="2">
        <v>3.7634729999999998</v>
      </c>
      <c r="M8" s="2">
        <v>-3.238826</v>
      </c>
      <c r="N8" s="2">
        <v>-0.172235</v>
      </c>
      <c r="O8" s="2">
        <v>2.0119180000000001</v>
      </c>
    </row>
    <row r="9" spans="1:15" x14ac:dyDescent="0.25">
      <c r="B9" s="2">
        <v>6.0000000000000001E-3</v>
      </c>
      <c r="C9" s="2">
        <v>1.9E-2</v>
      </c>
      <c r="D9" s="2">
        <v>7.0000000000000001E-3</v>
      </c>
      <c r="E9" s="2">
        <v>0</v>
      </c>
      <c r="F9" s="2">
        <v>0.33300000000000002</v>
      </c>
      <c r="G9" s="2">
        <v>4.0000000000000001E-3</v>
      </c>
      <c r="J9" s="2">
        <v>4.0000000000000001E-3</v>
      </c>
      <c r="K9" s="2">
        <v>1.9E-2</v>
      </c>
      <c r="L9" s="2">
        <v>7.0000000000000001E-3</v>
      </c>
      <c r="M9" s="2">
        <v>0</v>
      </c>
      <c r="N9" s="2">
        <v>0.61199999999999999</v>
      </c>
      <c r="O9" s="2">
        <v>2E-3</v>
      </c>
    </row>
    <row r="10" spans="1:15" x14ac:dyDescent="0.25">
      <c r="A10" t="s">
        <v>178</v>
      </c>
      <c r="B10" s="2">
        <v>-2.7637649999999998</v>
      </c>
      <c r="C10" s="2">
        <v>3.077874</v>
      </c>
      <c r="D10" s="2">
        <v>-1.254678</v>
      </c>
      <c r="E10" s="2">
        <v>-0.27959200000000001</v>
      </c>
      <c r="F10" s="2">
        <v>1.233846</v>
      </c>
      <c r="G10" s="2">
        <v>-7.6900999999999997E-2</v>
      </c>
      <c r="I10" t="s">
        <v>178</v>
      </c>
      <c r="J10" s="2">
        <v>-2.1214200000000001</v>
      </c>
      <c r="K10" s="2">
        <v>3.077874</v>
      </c>
      <c r="L10" s="2">
        <v>-1.0766039999999999</v>
      </c>
      <c r="M10" s="2">
        <v>-0.16076099999999999</v>
      </c>
      <c r="N10" s="2">
        <v>1.2215819999999999</v>
      </c>
      <c r="O10" s="2">
        <v>-1.2567E-2</v>
      </c>
    </row>
    <row r="11" spans="1:15" x14ac:dyDescent="0.25">
      <c r="B11" s="2">
        <v>0</v>
      </c>
      <c r="C11" s="2">
        <v>0</v>
      </c>
      <c r="D11" s="2">
        <v>0.19</v>
      </c>
      <c r="E11" s="2">
        <v>0.20899999999999999</v>
      </c>
      <c r="F11" s="2">
        <v>0</v>
      </c>
      <c r="G11" s="2">
        <v>0.85399999999999998</v>
      </c>
      <c r="J11" s="2">
        <v>0</v>
      </c>
      <c r="K11" s="2">
        <v>0</v>
      </c>
      <c r="L11" s="2">
        <v>0.20599999999999999</v>
      </c>
      <c r="M11" s="2">
        <v>0.39200000000000002</v>
      </c>
      <c r="N11" s="2">
        <v>0</v>
      </c>
      <c r="O11" s="2">
        <v>0.97299999999999998</v>
      </c>
    </row>
    <row r="12" spans="1:15" x14ac:dyDescent="0.25">
      <c r="A12" t="s">
        <v>181</v>
      </c>
      <c r="B12" s="2">
        <v>-2.3170009999999999</v>
      </c>
      <c r="C12" s="2">
        <v>-0.40552899999999997</v>
      </c>
      <c r="D12" s="2">
        <v>-1.55131</v>
      </c>
      <c r="E12" s="2">
        <v>-2.3575349999999999</v>
      </c>
      <c r="F12" s="2">
        <v>-0.82087299999999996</v>
      </c>
      <c r="G12" s="2">
        <v>-1.519352</v>
      </c>
      <c r="I12" t="s">
        <v>181</v>
      </c>
      <c r="J12" s="2">
        <v>-1.662318</v>
      </c>
      <c r="K12" s="2">
        <v>-0.40552899999999997</v>
      </c>
      <c r="L12" s="2">
        <v>-1.488917</v>
      </c>
      <c r="M12" s="2">
        <v>-1.6018209999999999</v>
      </c>
      <c r="N12" s="2">
        <v>-0.83944099999999999</v>
      </c>
      <c r="O12" s="2">
        <v>-1.446699</v>
      </c>
    </row>
    <row r="13" spans="1:15" x14ac:dyDescent="0.25">
      <c r="B13" s="2">
        <v>0</v>
      </c>
      <c r="C13" s="2">
        <v>0</v>
      </c>
      <c r="D13" s="2">
        <v>1E-3</v>
      </c>
      <c r="E13" s="2">
        <v>0</v>
      </c>
      <c r="F13" s="2">
        <v>0</v>
      </c>
      <c r="G13" s="2">
        <v>0</v>
      </c>
      <c r="J13" s="2">
        <v>0</v>
      </c>
      <c r="K13" s="2">
        <v>0</v>
      </c>
      <c r="L13" s="2">
        <v>1E-3</v>
      </c>
      <c r="M13" s="2">
        <v>0</v>
      </c>
      <c r="N13" s="2">
        <v>0</v>
      </c>
      <c r="O13" s="2">
        <v>0</v>
      </c>
    </row>
    <row r="14" spans="1:15" x14ac:dyDescent="0.25">
      <c r="A14" t="s">
        <v>187</v>
      </c>
      <c r="B14" s="2"/>
      <c r="C14" s="2"/>
      <c r="D14" s="2"/>
      <c r="E14" s="2">
        <v>-13.417064</v>
      </c>
      <c r="F14" s="2">
        <v>-24.053557999999999</v>
      </c>
      <c r="G14" s="2">
        <v>-16.914618000000001</v>
      </c>
      <c r="I14" t="s">
        <v>187</v>
      </c>
      <c r="J14" s="2"/>
      <c r="K14" s="2"/>
      <c r="L14" s="2"/>
      <c r="M14" s="2">
        <v>-9.3812850000000001</v>
      </c>
      <c r="N14" s="2">
        <v>-24.288739</v>
      </c>
      <c r="O14" s="2">
        <v>-16.614121000000001</v>
      </c>
    </row>
    <row r="15" spans="1:15" x14ac:dyDescent="0.25">
      <c r="B15" s="2"/>
      <c r="C15" s="2"/>
      <c r="D15" s="2"/>
      <c r="E15" s="2">
        <v>0</v>
      </c>
      <c r="F15" s="2">
        <v>0</v>
      </c>
      <c r="G15" s="2">
        <v>1E-3</v>
      </c>
      <c r="J15" s="2"/>
      <c r="K15" s="2"/>
      <c r="L15" s="2"/>
      <c r="M15" s="2">
        <v>0</v>
      </c>
      <c r="N15" s="2">
        <v>0</v>
      </c>
      <c r="O15" s="2">
        <v>0</v>
      </c>
    </row>
    <row r="16" spans="1:15" x14ac:dyDescent="0.25">
      <c r="A16" t="s">
        <v>188</v>
      </c>
      <c r="B16" s="2">
        <v>9.0525160000000007</v>
      </c>
      <c r="C16" s="2">
        <v>-23.004652</v>
      </c>
      <c r="D16" s="2">
        <v>-16.98725</v>
      </c>
      <c r="E16" s="2">
        <v>16.078264000000001</v>
      </c>
      <c r="F16" s="2">
        <v>-20.119256</v>
      </c>
      <c r="G16" s="2">
        <v>-9.2844949999999997</v>
      </c>
      <c r="I16" t="s">
        <v>188</v>
      </c>
      <c r="J16" s="2">
        <v>2.0094120000000002</v>
      </c>
      <c r="K16" s="2">
        <v>-23.004652</v>
      </c>
      <c r="L16" s="2">
        <v>-16.774359</v>
      </c>
      <c r="M16" s="2">
        <v>7.0897829999999997</v>
      </c>
      <c r="N16" s="2">
        <v>-20.175041</v>
      </c>
      <c r="O16" s="2">
        <v>-10.181571999999999</v>
      </c>
    </row>
    <row r="17" spans="1:15" x14ac:dyDescent="0.25">
      <c r="B17" s="2">
        <v>4.1000000000000002E-2</v>
      </c>
      <c r="C17" s="2">
        <v>0</v>
      </c>
      <c r="D17" s="2">
        <v>5.0000000000000001E-3</v>
      </c>
      <c r="E17" s="2">
        <v>0</v>
      </c>
      <c r="F17" s="2">
        <v>0</v>
      </c>
      <c r="G17" s="2">
        <v>8.3000000000000004E-2</v>
      </c>
      <c r="J17" s="2">
        <v>0.46</v>
      </c>
      <c r="K17" s="2">
        <v>0</v>
      </c>
      <c r="L17" s="2">
        <v>2E-3</v>
      </c>
      <c r="M17" s="2">
        <v>1.0999999999999999E-2</v>
      </c>
      <c r="N17" s="2">
        <v>0</v>
      </c>
      <c r="O17" s="2">
        <v>4.1000000000000002E-2</v>
      </c>
    </row>
    <row r="18" spans="1:15" x14ac:dyDescent="0.25">
      <c r="A18" t="s">
        <v>189</v>
      </c>
      <c r="B18" t="s">
        <v>197</v>
      </c>
      <c r="C18" t="s">
        <v>197</v>
      </c>
      <c r="D18" t="s">
        <v>197</v>
      </c>
      <c r="E18" t="s">
        <v>197</v>
      </c>
      <c r="F18" t="s">
        <v>197</v>
      </c>
      <c r="G18" t="s">
        <v>197</v>
      </c>
      <c r="I18" t="s">
        <v>189</v>
      </c>
      <c r="J18" t="s">
        <v>197</v>
      </c>
      <c r="K18" t="s">
        <v>197</v>
      </c>
      <c r="L18" t="s">
        <v>197</v>
      </c>
      <c r="M18" t="s">
        <v>197</v>
      </c>
      <c r="N18" t="s">
        <v>197</v>
      </c>
      <c r="O18" t="s">
        <v>197</v>
      </c>
    </row>
    <row r="19" spans="1:15" x14ac:dyDescent="0.25">
      <c r="A19" t="s">
        <v>190</v>
      </c>
      <c r="B19">
        <v>510</v>
      </c>
      <c r="C19">
        <v>300</v>
      </c>
      <c r="D19">
        <v>120</v>
      </c>
      <c r="E19">
        <v>778</v>
      </c>
      <c r="F19">
        <v>436</v>
      </c>
      <c r="G19">
        <v>208</v>
      </c>
      <c r="I19" t="s">
        <v>190</v>
      </c>
      <c r="J19">
        <v>900</v>
      </c>
      <c r="K19">
        <v>300</v>
      </c>
      <c r="L19">
        <v>135</v>
      </c>
      <c r="M19">
        <v>1475</v>
      </c>
      <c r="N19">
        <v>452</v>
      </c>
      <c r="O19">
        <v>230</v>
      </c>
    </row>
    <row r="20" spans="1:15" x14ac:dyDescent="0.25">
      <c r="A20" t="s">
        <v>191</v>
      </c>
      <c r="B20" s="2">
        <v>0.55113000000000001</v>
      </c>
      <c r="C20" s="2">
        <v>0.61356999999999995</v>
      </c>
      <c r="D20" s="2">
        <v>0.64339999999999997</v>
      </c>
      <c r="E20" s="2">
        <v>0.64237999999999995</v>
      </c>
      <c r="F20" s="2">
        <v>0.62429000000000001</v>
      </c>
      <c r="G20" s="2">
        <v>0.60175999999999996</v>
      </c>
      <c r="I20" t="s">
        <v>191</v>
      </c>
      <c r="J20" s="2">
        <v>0.44069999999999998</v>
      </c>
      <c r="K20" s="2">
        <v>0.61356999999999995</v>
      </c>
      <c r="L20" s="2">
        <v>0.65803</v>
      </c>
      <c r="M20" s="2">
        <v>0.47303000000000001</v>
      </c>
      <c r="N20" s="2">
        <v>0.61980000000000002</v>
      </c>
      <c r="O20" s="2">
        <v>0.61460999999999999</v>
      </c>
    </row>
    <row r="22" spans="1:15" x14ac:dyDescent="0.25">
      <c r="B22" s="275" t="s">
        <v>199</v>
      </c>
      <c r="C22" s="275"/>
      <c r="D22" s="275"/>
      <c r="E22" s="275"/>
      <c r="F22" s="275"/>
      <c r="G22" s="274"/>
    </row>
    <row r="23" spans="1:15" x14ac:dyDescent="0.25">
      <c r="B23" s="274" t="s">
        <v>192</v>
      </c>
      <c r="C23" s="274"/>
      <c r="D23" s="274"/>
      <c r="E23" s="274" t="s">
        <v>193</v>
      </c>
      <c r="F23" s="274"/>
      <c r="G23" s="274"/>
    </row>
    <row r="24" spans="1:15" x14ac:dyDescent="0.25">
      <c r="B24" t="s">
        <v>127</v>
      </c>
      <c r="C24" t="s">
        <v>194</v>
      </c>
      <c r="D24" t="s">
        <v>186</v>
      </c>
      <c r="E24" t="s">
        <v>127</v>
      </c>
      <c r="F24" t="s">
        <v>146</v>
      </c>
      <c r="G24" t="s">
        <v>186</v>
      </c>
    </row>
    <row r="25" spans="1:15" x14ac:dyDescent="0.25">
      <c r="A25" t="s">
        <v>174</v>
      </c>
      <c r="B25" s="2">
        <v>-7.5659859999999997</v>
      </c>
      <c r="C25" s="2"/>
      <c r="D25" s="2"/>
      <c r="E25" s="2">
        <v>-7.4975540000000001</v>
      </c>
      <c r="F25" s="2"/>
      <c r="G25" s="2"/>
    </row>
    <row r="26" spans="1:15" x14ac:dyDescent="0.25">
      <c r="B26" s="2">
        <v>0</v>
      </c>
      <c r="C26" s="2"/>
      <c r="D26" s="2"/>
      <c r="E26" s="2">
        <v>0</v>
      </c>
      <c r="F26" s="2"/>
      <c r="G26" s="2"/>
    </row>
    <row r="27" spans="1:15" x14ac:dyDescent="0.25">
      <c r="A27" t="s">
        <v>175</v>
      </c>
      <c r="B27" s="2">
        <v>1.1388000000000001E-2</v>
      </c>
      <c r="C27" s="2"/>
      <c r="D27" s="2"/>
      <c r="E27" s="2">
        <v>6.9151000000000004E-2</v>
      </c>
      <c r="F27" s="2"/>
      <c r="G27" s="2"/>
    </row>
    <row r="28" spans="1:15" x14ac:dyDescent="0.25">
      <c r="B28" s="2">
        <v>0.88400000000000001</v>
      </c>
      <c r="C28" s="2"/>
      <c r="D28" s="2"/>
      <c r="E28" s="2">
        <v>0.189</v>
      </c>
      <c r="F28" s="2"/>
      <c r="G28" s="2"/>
    </row>
    <row r="29" spans="1:15" x14ac:dyDescent="0.25">
      <c r="A29" t="s">
        <v>176</v>
      </c>
      <c r="B29" s="2">
        <v>0.78525999999999996</v>
      </c>
      <c r="C29" s="2"/>
      <c r="D29" s="2"/>
      <c r="E29" s="2">
        <v>-1.4550510000000001</v>
      </c>
      <c r="F29" s="2"/>
      <c r="G29" s="2"/>
    </row>
    <row r="30" spans="1:15" x14ac:dyDescent="0.25">
      <c r="B30" s="2">
        <v>0.29599999999999999</v>
      </c>
      <c r="C30" s="2"/>
      <c r="D30" s="2"/>
      <c r="E30" s="2">
        <v>1.7000000000000001E-2</v>
      </c>
      <c r="F30" s="2"/>
      <c r="G30" s="2"/>
    </row>
    <row r="31" spans="1:15" x14ac:dyDescent="0.25">
      <c r="A31" t="s">
        <v>178</v>
      </c>
      <c r="B31" s="2">
        <v>-1.281431</v>
      </c>
      <c r="C31" s="2"/>
      <c r="D31" s="2"/>
      <c r="E31" s="2">
        <v>-1.0163999999999999E-2</v>
      </c>
      <c r="F31" s="2"/>
      <c r="G31" s="2"/>
    </row>
    <row r="32" spans="1:15" x14ac:dyDescent="0.25">
      <c r="B32" s="2">
        <v>6.5000000000000002E-2</v>
      </c>
      <c r="C32" s="2"/>
      <c r="D32" s="2"/>
      <c r="E32" s="2">
        <v>0.97</v>
      </c>
      <c r="F32" s="2"/>
      <c r="G32" s="2"/>
    </row>
    <row r="33" spans="1:7" x14ac:dyDescent="0.25">
      <c r="A33" t="s">
        <v>181</v>
      </c>
      <c r="B33" s="2">
        <v>-0.80619399999999997</v>
      </c>
      <c r="C33" s="2"/>
      <c r="D33" s="2"/>
      <c r="E33" s="2">
        <v>-0.67100400000000004</v>
      </c>
      <c r="F33" s="2"/>
      <c r="G33" s="2"/>
    </row>
    <row r="34" spans="1:7" x14ac:dyDescent="0.25">
      <c r="B34" s="2">
        <v>1E-3</v>
      </c>
      <c r="C34" s="2"/>
      <c r="D34" s="2"/>
      <c r="E34" s="2">
        <v>0</v>
      </c>
      <c r="F34" s="2"/>
      <c r="G34" s="2"/>
    </row>
    <row r="35" spans="1:7" x14ac:dyDescent="0.25">
      <c r="A35" t="s">
        <v>187</v>
      </c>
      <c r="B35" s="2"/>
      <c r="C35" s="2"/>
      <c r="D35" s="2"/>
      <c r="E35" s="2">
        <v>-4.7254339999999999</v>
      </c>
      <c r="F35" s="2"/>
      <c r="G35" s="2"/>
    </row>
    <row r="36" spans="1:7" x14ac:dyDescent="0.25">
      <c r="B36" s="2"/>
      <c r="C36" s="2"/>
      <c r="D36" s="2"/>
      <c r="E36" s="2">
        <v>0.02</v>
      </c>
      <c r="F36" s="2"/>
      <c r="G36" s="2"/>
    </row>
    <row r="37" spans="1:7" x14ac:dyDescent="0.25">
      <c r="A37" t="s">
        <v>188</v>
      </c>
      <c r="B37" s="2">
        <v>-7.2008000000000001</v>
      </c>
      <c r="C37" s="2"/>
      <c r="D37" s="2"/>
      <c r="E37" s="2">
        <v>-4.880681</v>
      </c>
      <c r="F37" s="2"/>
      <c r="G37" s="2"/>
    </row>
    <row r="38" spans="1:7" x14ac:dyDescent="0.25">
      <c r="B38" s="2">
        <v>0</v>
      </c>
      <c r="C38" s="2"/>
      <c r="D38" s="2"/>
      <c r="E38" s="2">
        <v>3.0000000000000001E-3</v>
      </c>
      <c r="F38" s="2"/>
      <c r="G38" s="2"/>
    </row>
    <row r="39" spans="1:7" x14ac:dyDescent="0.25">
      <c r="A39" t="s">
        <v>189</v>
      </c>
      <c r="B39" t="s">
        <v>197</v>
      </c>
      <c r="E39" t="s">
        <v>197</v>
      </c>
    </row>
    <row r="40" spans="1:7" x14ac:dyDescent="0.25">
      <c r="A40" t="s">
        <v>190</v>
      </c>
      <c r="B40">
        <v>390</v>
      </c>
      <c r="E40">
        <v>697</v>
      </c>
    </row>
    <row r="41" spans="1:7" x14ac:dyDescent="0.25">
      <c r="A41" t="s">
        <v>191</v>
      </c>
      <c r="B41" s="2">
        <v>0.35174</v>
      </c>
      <c r="C41" s="2"/>
      <c r="D41" s="2"/>
      <c r="E41" s="2">
        <v>0.32779999999999998</v>
      </c>
      <c r="F41" s="2"/>
      <c r="G41" s="2"/>
    </row>
  </sheetData>
  <mergeCells count="8">
    <mergeCell ref="B23:D23"/>
    <mergeCell ref="E23:G23"/>
    <mergeCell ref="J2:L2"/>
    <mergeCell ref="M2:O2"/>
    <mergeCell ref="B1:G1"/>
    <mergeCell ref="B22:G22"/>
    <mergeCell ref="B2:D2"/>
    <mergeCell ref="E2:G2"/>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42"/>
  <sheetViews>
    <sheetView workbookViewId="0">
      <selection activeCell="N32" sqref="N32"/>
    </sheetView>
  </sheetViews>
  <sheetFormatPr defaultColWidth="8.85546875" defaultRowHeight="15" x14ac:dyDescent="0.25"/>
  <sheetData>
    <row r="1" spans="1:15" x14ac:dyDescent="0.25">
      <c r="B1" s="275" t="s">
        <v>204</v>
      </c>
      <c r="C1" s="275"/>
      <c r="D1" s="275"/>
      <c r="E1" s="275"/>
      <c r="F1" s="275"/>
      <c r="G1" s="275"/>
    </row>
    <row r="2" spans="1:15" x14ac:dyDescent="0.25">
      <c r="B2" s="274" t="s">
        <v>200</v>
      </c>
      <c r="C2" s="274"/>
      <c r="D2" s="274"/>
      <c r="E2" s="274" t="s">
        <v>201</v>
      </c>
      <c r="F2" s="274"/>
      <c r="G2" s="274"/>
      <c r="J2" s="274"/>
      <c r="K2" s="274"/>
      <c r="L2" s="274"/>
      <c r="M2" s="274"/>
      <c r="N2" s="274"/>
      <c r="O2" s="274"/>
    </row>
    <row r="3" spans="1:15" x14ac:dyDescent="0.25">
      <c r="B3" t="s">
        <v>127</v>
      </c>
      <c r="C3" t="s">
        <v>194</v>
      </c>
      <c r="D3" t="s">
        <v>186</v>
      </c>
      <c r="E3" t="s">
        <v>127</v>
      </c>
      <c r="F3" t="s">
        <v>146</v>
      </c>
      <c r="G3" t="s">
        <v>186</v>
      </c>
    </row>
    <row r="4" spans="1:15" x14ac:dyDescent="0.25">
      <c r="A4" t="s">
        <v>174</v>
      </c>
      <c r="B4" s="2">
        <v>16.214673000000001</v>
      </c>
      <c r="C4" s="2">
        <v>3.278985</v>
      </c>
      <c r="D4" s="2">
        <v>15.241937</v>
      </c>
      <c r="E4" s="2">
        <v>-64.474868999999998</v>
      </c>
      <c r="F4" s="2">
        <v>15.679244000000001</v>
      </c>
      <c r="G4" s="2">
        <v>-24.581012000000001</v>
      </c>
      <c r="J4" s="2"/>
      <c r="K4" s="2"/>
      <c r="L4" s="2"/>
      <c r="M4" s="2"/>
      <c r="N4" s="2"/>
      <c r="O4" s="2"/>
    </row>
    <row r="5" spans="1:15" x14ac:dyDescent="0.25">
      <c r="B5" s="2">
        <v>1E-3</v>
      </c>
      <c r="C5" s="2">
        <v>0.40400000000000003</v>
      </c>
      <c r="D5" s="2">
        <v>5.1999999999999998E-2</v>
      </c>
      <c r="E5" s="2">
        <v>0</v>
      </c>
      <c r="F5" s="2">
        <v>3.2000000000000001E-2</v>
      </c>
      <c r="G5" s="2">
        <v>0.29799999999999999</v>
      </c>
      <c r="J5" s="2"/>
      <c r="K5" s="2"/>
      <c r="L5" s="2"/>
      <c r="M5" s="2"/>
      <c r="N5" s="2"/>
      <c r="O5" s="2"/>
    </row>
    <row r="6" spans="1:15" x14ac:dyDescent="0.25">
      <c r="A6" t="s">
        <v>175</v>
      </c>
      <c r="B6" s="2">
        <v>-1.123321</v>
      </c>
      <c r="C6" s="2">
        <v>-6.4717999999999998E-2</v>
      </c>
      <c r="D6" s="2">
        <v>-0.74901099999999998</v>
      </c>
      <c r="E6" s="2">
        <v>-0.48874099999999998</v>
      </c>
      <c r="F6" s="2">
        <v>-0.41012700000000002</v>
      </c>
      <c r="G6" s="2">
        <v>-0.35860500000000001</v>
      </c>
      <c r="J6" s="2"/>
      <c r="K6" s="2"/>
      <c r="L6" s="2"/>
      <c r="M6" s="2"/>
      <c r="N6" s="2"/>
      <c r="O6" s="2"/>
    </row>
    <row r="7" spans="1:15" x14ac:dyDescent="0.25">
      <c r="B7" s="2">
        <v>0</v>
      </c>
      <c r="C7" s="2">
        <v>0.51400000000000001</v>
      </c>
      <c r="D7" s="2">
        <v>1.4999999999999999E-2</v>
      </c>
      <c r="E7" s="2">
        <v>0.01</v>
      </c>
      <c r="F7" s="2">
        <v>3.0000000000000001E-3</v>
      </c>
      <c r="G7" s="2">
        <v>0.20899999999999999</v>
      </c>
      <c r="J7" s="2"/>
      <c r="K7" s="2"/>
      <c r="L7" s="2"/>
      <c r="M7" s="2"/>
      <c r="N7" s="2"/>
      <c r="O7" s="2"/>
    </row>
    <row r="8" spans="1:15" x14ac:dyDescent="0.25">
      <c r="A8" t="s">
        <v>176</v>
      </c>
      <c r="B8" s="2">
        <v>7.6846730000000001</v>
      </c>
      <c r="C8" s="2">
        <v>0.91617700000000002</v>
      </c>
      <c r="D8" s="2">
        <v>2.8698730000000001</v>
      </c>
      <c r="E8" s="2">
        <v>-13.04949</v>
      </c>
      <c r="F8" s="2">
        <v>1.8672150000000001</v>
      </c>
      <c r="G8" s="2">
        <v>-6.7229219999999996</v>
      </c>
      <c r="J8" s="2"/>
      <c r="K8" s="2"/>
      <c r="L8" s="2"/>
      <c r="M8" s="2"/>
      <c r="N8" s="2"/>
      <c r="O8" s="2"/>
    </row>
    <row r="9" spans="1:15" x14ac:dyDescent="0.25">
      <c r="B9" s="2">
        <v>0</v>
      </c>
      <c r="C9" s="2">
        <v>0.66400000000000003</v>
      </c>
      <c r="D9" s="2">
        <v>0.48799999999999999</v>
      </c>
      <c r="E9" s="2">
        <v>0</v>
      </c>
      <c r="F9" s="2">
        <v>9.8000000000000004E-2</v>
      </c>
      <c r="G9" s="2">
        <v>0.27900000000000003</v>
      </c>
      <c r="J9" s="2"/>
      <c r="K9" s="2"/>
      <c r="L9" s="2"/>
      <c r="M9" s="2"/>
      <c r="N9" s="2"/>
      <c r="O9" s="2"/>
    </row>
    <row r="10" spans="1:15" x14ac:dyDescent="0.25">
      <c r="A10" t="s">
        <v>178</v>
      </c>
      <c r="B10" s="2">
        <v>-7.7195960000000001</v>
      </c>
      <c r="C10" s="2">
        <v>-0.61435600000000001</v>
      </c>
      <c r="D10" s="2">
        <v>-2.313898</v>
      </c>
      <c r="E10" s="2">
        <v>5.9180650000000004</v>
      </c>
      <c r="F10" s="2">
        <v>1.3843559999999999</v>
      </c>
      <c r="G10" s="2">
        <v>2.8970899999999999</v>
      </c>
      <c r="J10" s="2"/>
      <c r="K10" s="2"/>
      <c r="L10" s="2"/>
      <c r="M10" s="2"/>
      <c r="N10" s="2"/>
      <c r="O10" s="2"/>
    </row>
    <row r="11" spans="1:15" x14ac:dyDescent="0.25">
      <c r="B11" s="2">
        <v>0</v>
      </c>
      <c r="C11" s="2">
        <v>0.71599999999999997</v>
      </c>
      <c r="D11" s="2">
        <v>0.47399999999999998</v>
      </c>
      <c r="E11" s="2">
        <v>0</v>
      </c>
      <c r="F11" s="2">
        <v>1E-3</v>
      </c>
      <c r="G11" s="2">
        <v>9.4E-2</v>
      </c>
      <c r="J11" s="2"/>
      <c r="K11" s="2"/>
      <c r="L11" s="2"/>
      <c r="M11" s="2"/>
      <c r="N11" s="2"/>
      <c r="O11" s="2"/>
    </row>
    <row r="12" spans="1:15" x14ac:dyDescent="0.25">
      <c r="A12" t="s">
        <v>181</v>
      </c>
      <c r="B12" s="2">
        <v>-2.2314910000000001</v>
      </c>
      <c r="C12" s="2">
        <v>0.14402300000000001</v>
      </c>
      <c r="D12" s="2">
        <v>5.8861999999999998E-2</v>
      </c>
      <c r="E12" s="2">
        <v>3.2800389999999999</v>
      </c>
      <c r="F12" s="2">
        <v>0.15930900000000001</v>
      </c>
      <c r="G12" s="2">
        <v>2.5474190000000001</v>
      </c>
      <c r="J12" s="2"/>
      <c r="K12" s="2"/>
      <c r="L12" s="2"/>
      <c r="M12" s="2"/>
      <c r="N12" s="2"/>
      <c r="O12" s="2"/>
    </row>
    <row r="13" spans="1:15" x14ac:dyDescent="0.25">
      <c r="B13" s="2">
        <v>0</v>
      </c>
      <c r="C13" s="2">
        <v>0.72299999999999998</v>
      </c>
      <c r="D13" s="2">
        <v>0.92300000000000004</v>
      </c>
      <c r="E13" s="2">
        <v>0</v>
      </c>
      <c r="F13" s="2">
        <v>0.64</v>
      </c>
      <c r="G13" s="2">
        <v>0.20100000000000001</v>
      </c>
      <c r="J13" s="2"/>
      <c r="K13" s="2"/>
      <c r="L13" s="2"/>
      <c r="M13" s="2"/>
      <c r="N13" s="2"/>
      <c r="O13" s="2"/>
    </row>
    <row r="14" spans="1:15" x14ac:dyDescent="0.25">
      <c r="A14" t="s">
        <v>187</v>
      </c>
      <c r="B14" s="2"/>
      <c r="C14" s="2"/>
      <c r="D14" s="2"/>
      <c r="E14" s="2">
        <v>-8.0104889999999997</v>
      </c>
      <c r="F14" s="2">
        <v>-21.855184999999999</v>
      </c>
      <c r="G14" s="2">
        <v>-10.637658</v>
      </c>
      <c r="J14" s="2"/>
      <c r="K14" s="2"/>
      <c r="L14" s="2"/>
      <c r="M14" s="2"/>
      <c r="N14" s="2"/>
      <c r="O14" s="2"/>
    </row>
    <row r="15" spans="1:15" x14ac:dyDescent="0.25">
      <c r="B15" s="2"/>
      <c r="C15" s="2"/>
      <c r="D15" s="2"/>
      <c r="E15" s="2">
        <v>0</v>
      </c>
      <c r="F15" s="2">
        <v>0</v>
      </c>
      <c r="G15" s="2">
        <v>1.4999999999999999E-2</v>
      </c>
      <c r="J15" s="2"/>
      <c r="K15" s="2"/>
      <c r="L15" s="2"/>
      <c r="M15" s="2"/>
      <c r="N15" s="2"/>
      <c r="O15" s="2"/>
    </row>
    <row r="16" spans="1:15" x14ac:dyDescent="0.25">
      <c r="A16" t="s">
        <v>188</v>
      </c>
      <c r="B16" s="2"/>
      <c r="C16" s="2"/>
      <c r="D16" s="2"/>
      <c r="E16" s="2"/>
      <c r="F16" s="2"/>
      <c r="G16" s="2"/>
      <c r="J16" s="2"/>
      <c r="K16" s="2"/>
      <c r="L16" s="2"/>
      <c r="M16" s="2"/>
      <c r="N16" s="2"/>
      <c r="O16" s="2"/>
    </row>
    <row r="17" spans="1:15" x14ac:dyDescent="0.25">
      <c r="B17" s="2"/>
      <c r="C17" s="2"/>
      <c r="D17" s="2"/>
      <c r="F17" s="2"/>
      <c r="G17" s="2"/>
      <c r="J17" s="2"/>
      <c r="K17" s="2"/>
      <c r="L17" s="2"/>
      <c r="M17" s="2"/>
      <c r="N17" s="2"/>
      <c r="O17" s="2"/>
    </row>
    <row r="18" spans="1:15" x14ac:dyDescent="0.25">
      <c r="A18" t="s">
        <v>189</v>
      </c>
      <c r="B18" t="s">
        <v>197</v>
      </c>
      <c r="C18" t="s">
        <v>197</v>
      </c>
      <c r="D18" t="s">
        <v>197</v>
      </c>
      <c r="E18" t="s">
        <v>197</v>
      </c>
      <c r="F18" t="s">
        <v>197</v>
      </c>
      <c r="G18" t="s">
        <v>197</v>
      </c>
    </row>
    <row r="19" spans="1:15" x14ac:dyDescent="0.25">
      <c r="A19" t="s">
        <v>190</v>
      </c>
      <c r="B19">
        <v>488</v>
      </c>
      <c r="C19">
        <v>160</v>
      </c>
      <c r="D19">
        <v>72</v>
      </c>
      <c r="E19">
        <v>569</v>
      </c>
      <c r="F19">
        <v>195</v>
      </c>
      <c r="G19">
        <v>81</v>
      </c>
    </row>
    <row r="20" spans="1:15" x14ac:dyDescent="0.25">
      <c r="A20" t="s">
        <v>191</v>
      </c>
      <c r="B20" s="2">
        <v>5.0689999999999999E-2</v>
      </c>
      <c r="C20" s="2">
        <v>-8.6489999999999997E-2</v>
      </c>
      <c r="D20" s="2">
        <v>-6.0229999999999999E-2</v>
      </c>
      <c r="E20" s="2">
        <v>0.2369</v>
      </c>
      <c r="F20" s="2">
        <v>0.74248999999999998</v>
      </c>
      <c r="G20" s="2">
        <v>0.17174</v>
      </c>
      <c r="J20" s="2"/>
      <c r="K20" s="2"/>
      <c r="L20" s="2"/>
      <c r="M20" s="2"/>
      <c r="N20" s="2"/>
      <c r="O20" s="2"/>
    </row>
    <row r="22" spans="1:15" x14ac:dyDescent="0.25">
      <c r="B22" s="275" t="s">
        <v>205</v>
      </c>
      <c r="C22" s="275"/>
      <c r="D22" s="275"/>
      <c r="E22" s="275"/>
      <c r="F22" s="275"/>
      <c r="G22" s="275"/>
    </row>
    <row r="23" spans="1:15" x14ac:dyDescent="0.25">
      <c r="B23" s="274" t="s">
        <v>202</v>
      </c>
      <c r="C23" s="274"/>
      <c r="D23" s="274"/>
      <c r="E23" s="274" t="s">
        <v>203</v>
      </c>
      <c r="F23" s="274"/>
      <c r="G23" s="274"/>
    </row>
    <row r="24" spans="1:15" x14ac:dyDescent="0.25">
      <c r="B24" t="s">
        <v>127</v>
      </c>
      <c r="C24" t="s">
        <v>194</v>
      </c>
      <c r="D24" t="s">
        <v>186</v>
      </c>
      <c r="E24" t="s">
        <v>127</v>
      </c>
      <c r="F24" t="s">
        <v>146</v>
      </c>
      <c r="G24" t="s">
        <v>186</v>
      </c>
      <c r="J24" s="274"/>
      <c r="K24" s="274"/>
      <c r="L24" s="274"/>
      <c r="M24" s="274"/>
      <c r="N24" s="274"/>
      <c r="O24" s="274"/>
    </row>
    <row r="25" spans="1:15" x14ac:dyDescent="0.25">
      <c r="A25" t="s">
        <v>174</v>
      </c>
      <c r="B25" s="2">
        <v>-9.2028990000000004</v>
      </c>
      <c r="C25" s="2">
        <v>84.847883999999993</v>
      </c>
      <c r="D25" s="2">
        <v>-26.192845999999999</v>
      </c>
      <c r="E25" s="2">
        <v>10.385306999999999</v>
      </c>
      <c r="F25" s="2">
        <v>-33.908853000000001</v>
      </c>
      <c r="G25" s="2">
        <v>14.175692</v>
      </c>
    </row>
    <row r="26" spans="1:15" x14ac:dyDescent="0.25">
      <c r="B26" s="2">
        <v>0.39200000000000002</v>
      </c>
      <c r="C26" s="2">
        <v>8.9999999999999993E-3</v>
      </c>
      <c r="D26" s="2">
        <v>0.34899999999999998</v>
      </c>
      <c r="E26" s="2">
        <v>1E-3</v>
      </c>
      <c r="F26" s="2">
        <v>0</v>
      </c>
      <c r="G26" s="2">
        <v>0.123</v>
      </c>
      <c r="J26" s="2"/>
      <c r="K26" s="2"/>
      <c r="L26" s="2"/>
      <c r="M26" s="2"/>
      <c r="N26" s="2"/>
      <c r="O26" s="2"/>
    </row>
    <row r="27" spans="1:15" x14ac:dyDescent="0.25">
      <c r="A27" t="s">
        <v>175</v>
      </c>
      <c r="B27" s="2">
        <v>0.42366900000000002</v>
      </c>
      <c r="C27" s="2">
        <v>-4.3543390000000004</v>
      </c>
      <c r="D27" s="2">
        <v>1.260832</v>
      </c>
      <c r="E27" s="2">
        <v>-0.56588700000000003</v>
      </c>
      <c r="F27" s="2">
        <v>2.2221950000000001</v>
      </c>
      <c r="G27" s="2">
        <v>-0.75062399999999996</v>
      </c>
      <c r="J27" s="2"/>
      <c r="K27" s="2"/>
      <c r="L27" s="2"/>
      <c r="M27" s="2"/>
      <c r="N27" s="2"/>
      <c r="O27" s="2"/>
    </row>
    <row r="28" spans="1:15" x14ac:dyDescent="0.25">
      <c r="B28" s="2">
        <v>0.45600000000000002</v>
      </c>
      <c r="C28" s="2">
        <v>8.0000000000000002E-3</v>
      </c>
      <c r="D28" s="2">
        <v>0.36699999999999999</v>
      </c>
      <c r="E28" s="2">
        <v>0</v>
      </c>
      <c r="F28" s="2">
        <v>0</v>
      </c>
      <c r="G28" s="2">
        <v>7.0000000000000007E-2</v>
      </c>
      <c r="J28" s="2"/>
      <c r="K28" s="2"/>
      <c r="L28" s="2"/>
      <c r="M28" s="2"/>
      <c r="N28" s="2"/>
      <c r="O28" s="2"/>
    </row>
    <row r="29" spans="1:15" x14ac:dyDescent="0.25">
      <c r="A29" t="s">
        <v>176</v>
      </c>
      <c r="B29" s="2">
        <v>-54.450310999999999</v>
      </c>
      <c r="C29" s="2">
        <v>338.97560099999998</v>
      </c>
      <c r="D29" s="2">
        <v>-62.818210000000001</v>
      </c>
      <c r="E29" s="2">
        <v>-6.6257400000000004</v>
      </c>
      <c r="F29" s="2">
        <v>1.9967220000000001</v>
      </c>
      <c r="G29" s="2">
        <v>-6.4064819999999996</v>
      </c>
      <c r="J29" s="2"/>
      <c r="K29" s="2"/>
      <c r="L29" s="2"/>
      <c r="M29" s="2"/>
      <c r="N29" s="2"/>
      <c r="O29" s="2"/>
    </row>
    <row r="30" spans="1:15" x14ac:dyDescent="0.25">
      <c r="B30" s="2">
        <v>2E-3</v>
      </c>
      <c r="C30" s="2">
        <v>0</v>
      </c>
      <c r="D30" s="2">
        <v>0.122</v>
      </c>
      <c r="E30" s="2">
        <v>0</v>
      </c>
      <c r="F30" s="2">
        <v>0.21299999999999999</v>
      </c>
      <c r="G30" s="2">
        <v>4.7E-2</v>
      </c>
      <c r="J30" s="2"/>
      <c r="K30" s="2"/>
      <c r="L30" s="2"/>
      <c r="M30" s="2"/>
      <c r="N30" s="2"/>
      <c r="O30" s="2"/>
    </row>
    <row r="31" spans="1:15" x14ac:dyDescent="0.25">
      <c r="A31" t="s">
        <v>178</v>
      </c>
      <c r="B31" s="2">
        <v>3.5516649999999998</v>
      </c>
      <c r="C31" s="2">
        <v>-23.687664000000002</v>
      </c>
      <c r="D31" s="2">
        <v>5.3286410000000002</v>
      </c>
      <c r="E31" s="2">
        <v>-0.301844</v>
      </c>
      <c r="F31" s="2">
        <v>3.6580849999999998</v>
      </c>
      <c r="G31" s="2">
        <v>-1.1455010000000001</v>
      </c>
      <c r="J31" s="2"/>
      <c r="K31" s="2"/>
      <c r="L31" s="2"/>
      <c r="M31" s="2"/>
      <c r="N31" s="2"/>
      <c r="O31" s="2"/>
    </row>
    <row r="32" spans="1:15" x14ac:dyDescent="0.25">
      <c r="B32" s="2">
        <v>2.8000000000000001E-2</v>
      </c>
      <c r="C32" s="2">
        <v>0</v>
      </c>
      <c r="D32" s="2">
        <v>0.19900000000000001</v>
      </c>
      <c r="E32" s="2">
        <v>0.377</v>
      </c>
      <c r="F32" s="2">
        <v>0</v>
      </c>
      <c r="G32" s="2">
        <v>0.27</v>
      </c>
      <c r="J32" s="2"/>
      <c r="K32" s="2"/>
      <c r="L32" s="2"/>
      <c r="M32" s="2"/>
      <c r="N32" s="2"/>
      <c r="O32" s="2"/>
    </row>
    <row r="33" spans="1:15" x14ac:dyDescent="0.25">
      <c r="A33" t="s">
        <v>181</v>
      </c>
      <c r="B33" s="2">
        <v>-2.7908729999999999</v>
      </c>
      <c r="C33" s="2">
        <v>5.4946400000000004</v>
      </c>
      <c r="D33" s="2">
        <v>-3.2162039999999998</v>
      </c>
      <c r="E33" s="2">
        <v>-2.5399530000000001</v>
      </c>
      <c r="F33" s="2">
        <v>0.71186899999999997</v>
      </c>
      <c r="G33" s="2">
        <v>-3.7428560000000002</v>
      </c>
      <c r="J33" s="2"/>
      <c r="K33" s="2"/>
      <c r="L33" s="2"/>
      <c r="M33" s="2"/>
      <c r="N33" s="2"/>
      <c r="O33" s="2"/>
    </row>
    <row r="34" spans="1:15" x14ac:dyDescent="0.25">
      <c r="B34" s="2">
        <v>0</v>
      </c>
      <c r="C34" s="2">
        <v>0</v>
      </c>
      <c r="D34" s="2">
        <v>6.0000000000000001E-3</v>
      </c>
      <c r="E34" s="2">
        <v>0</v>
      </c>
      <c r="F34" s="2">
        <v>1.2E-2</v>
      </c>
      <c r="G34" s="2">
        <v>0</v>
      </c>
      <c r="J34" s="2"/>
      <c r="K34" s="2"/>
      <c r="L34" s="2"/>
      <c r="M34" s="2"/>
      <c r="N34" s="2"/>
      <c r="O34" s="2"/>
    </row>
    <row r="35" spans="1:15" x14ac:dyDescent="0.25">
      <c r="A35" t="s">
        <v>187</v>
      </c>
      <c r="B35" s="2"/>
      <c r="C35" s="2"/>
      <c r="D35" s="2"/>
      <c r="E35" s="2"/>
      <c r="F35" s="2"/>
      <c r="G35" s="2"/>
      <c r="J35" s="2"/>
      <c r="K35" s="2"/>
      <c r="L35" s="2"/>
      <c r="M35" s="2"/>
      <c r="N35" s="2"/>
      <c r="O35" s="2"/>
    </row>
    <row r="36" spans="1:15" x14ac:dyDescent="0.25">
      <c r="B36" s="2"/>
      <c r="C36" s="2"/>
      <c r="D36" s="2"/>
      <c r="E36" s="2"/>
      <c r="F36" s="2"/>
      <c r="G36" s="2"/>
      <c r="J36" s="2"/>
      <c r="K36" s="2"/>
      <c r="L36" s="2"/>
      <c r="M36" s="2"/>
      <c r="N36" s="2"/>
      <c r="O36" s="2"/>
    </row>
    <row r="37" spans="1:15" x14ac:dyDescent="0.25">
      <c r="A37" t="s">
        <v>188</v>
      </c>
      <c r="B37" s="2">
        <v>17.925357999999999</v>
      </c>
      <c r="C37" s="2">
        <v>-56.438851</v>
      </c>
      <c r="D37" s="2">
        <v>6.2790410000000003</v>
      </c>
      <c r="E37" s="2">
        <v>21.349297</v>
      </c>
      <c r="F37" s="2">
        <v>-43.621200000000002</v>
      </c>
      <c r="G37" s="2">
        <v>26.578602</v>
      </c>
      <c r="J37" s="2"/>
      <c r="K37" s="2"/>
      <c r="L37" s="2"/>
      <c r="M37" s="2"/>
      <c r="N37" s="2"/>
      <c r="O37" s="2"/>
    </row>
    <row r="38" spans="1:15" x14ac:dyDescent="0.25">
      <c r="B38" s="2">
        <v>1.0999999999999999E-2</v>
      </c>
      <c r="C38" s="2">
        <v>0</v>
      </c>
      <c r="D38" s="2">
        <v>0.70499999999999996</v>
      </c>
      <c r="E38" s="2">
        <v>0</v>
      </c>
      <c r="F38" s="2">
        <v>0</v>
      </c>
      <c r="G38" s="2">
        <v>1.0999999999999999E-2</v>
      </c>
      <c r="J38" s="2"/>
      <c r="K38" s="2"/>
      <c r="L38" s="2"/>
      <c r="M38" s="2"/>
      <c r="N38" s="2"/>
      <c r="O38" s="2"/>
    </row>
    <row r="39" spans="1:15" x14ac:dyDescent="0.25">
      <c r="A39" t="s">
        <v>189</v>
      </c>
      <c r="B39" t="s">
        <v>197</v>
      </c>
      <c r="C39" t="s">
        <v>197</v>
      </c>
      <c r="D39" t="s">
        <v>197</v>
      </c>
      <c r="E39" t="s">
        <v>197</v>
      </c>
      <c r="F39" t="s">
        <v>197</v>
      </c>
      <c r="G39" t="s">
        <v>197</v>
      </c>
      <c r="J39" s="2"/>
      <c r="K39" s="2"/>
      <c r="L39" s="2"/>
      <c r="M39" s="2"/>
      <c r="N39" s="2"/>
      <c r="O39" s="2"/>
    </row>
    <row r="40" spans="1:15" x14ac:dyDescent="0.25">
      <c r="A40" t="s">
        <v>190</v>
      </c>
      <c r="B40">
        <v>553</v>
      </c>
      <c r="C40">
        <v>161</v>
      </c>
      <c r="D40">
        <v>84</v>
      </c>
      <c r="E40">
        <v>906</v>
      </c>
      <c r="F40">
        <v>257</v>
      </c>
      <c r="G40">
        <v>149</v>
      </c>
    </row>
    <row r="41" spans="1:15" x14ac:dyDescent="0.25">
      <c r="A41" t="s">
        <v>191</v>
      </c>
      <c r="B41" s="8">
        <v>0.30649999999999999</v>
      </c>
      <c r="C41" s="8">
        <v>0.50244999999999995</v>
      </c>
      <c r="D41" s="8">
        <v>0.4597</v>
      </c>
      <c r="E41" s="8">
        <v>0.40276000000000001</v>
      </c>
      <c r="F41" s="8">
        <v>0.57323999999999997</v>
      </c>
      <c r="G41" s="8">
        <v>0.58504</v>
      </c>
    </row>
    <row r="42" spans="1:15" x14ac:dyDescent="0.25">
      <c r="J42" s="2"/>
      <c r="K42" s="2"/>
      <c r="L42" s="2"/>
      <c r="M42" s="2"/>
      <c r="N42" s="2"/>
      <c r="O42" s="2"/>
    </row>
  </sheetData>
  <mergeCells count="10">
    <mergeCell ref="B1:G1"/>
    <mergeCell ref="B22:G22"/>
    <mergeCell ref="B23:D23"/>
    <mergeCell ref="E23:G23"/>
    <mergeCell ref="J24:L24"/>
    <mergeCell ref="M24:O24"/>
    <mergeCell ref="J2:L2"/>
    <mergeCell ref="M2:O2"/>
    <mergeCell ref="B2:D2"/>
    <mergeCell ref="E2:G2"/>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92D050"/>
  </sheetPr>
  <dimension ref="A1:AR28"/>
  <sheetViews>
    <sheetView topLeftCell="R1" workbookViewId="0">
      <selection activeCell="X20" sqref="X20"/>
    </sheetView>
  </sheetViews>
  <sheetFormatPr defaultColWidth="8.85546875" defaultRowHeight="15" x14ac:dyDescent="0.25"/>
  <cols>
    <col min="8" max="8" width="11.7109375" customWidth="1"/>
  </cols>
  <sheetData>
    <row r="1" spans="1:44" x14ac:dyDescent="0.25">
      <c r="A1" t="s">
        <v>1</v>
      </c>
      <c r="B1" t="s">
        <v>2</v>
      </c>
      <c r="C1" t="s">
        <v>103</v>
      </c>
      <c r="D1" t="s">
        <v>104</v>
      </c>
      <c r="H1" t="s">
        <v>1</v>
      </c>
      <c r="I1" t="s">
        <v>206</v>
      </c>
      <c r="J1" t="s">
        <v>207</v>
      </c>
      <c r="K1" t="s">
        <v>208</v>
      </c>
      <c r="O1" t="s">
        <v>1</v>
      </c>
      <c r="P1" t="s">
        <v>209</v>
      </c>
      <c r="Q1" t="s">
        <v>210</v>
      </c>
      <c r="R1" t="s">
        <v>211</v>
      </c>
      <c r="U1" t="s">
        <v>1</v>
      </c>
      <c r="V1" t="s">
        <v>209</v>
      </c>
      <c r="W1" t="s">
        <v>210</v>
      </c>
      <c r="X1" t="s">
        <v>211</v>
      </c>
      <c r="AB1" t="s">
        <v>1</v>
      </c>
      <c r="AC1" t="s">
        <v>206</v>
      </c>
      <c r="AD1" t="s">
        <v>209</v>
      </c>
      <c r="AF1" t="s">
        <v>1</v>
      </c>
      <c r="AG1" t="s">
        <v>207</v>
      </c>
      <c r="AH1" t="s">
        <v>210</v>
      </c>
      <c r="AJ1" t="s">
        <v>1</v>
      </c>
      <c r="AK1" t="s">
        <v>208</v>
      </c>
      <c r="AL1" t="s">
        <v>211</v>
      </c>
      <c r="AP1" t="s">
        <v>212</v>
      </c>
      <c r="AQ1" t="s">
        <v>213</v>
      </c>
      <c r="AR1" t="s">
        <v>214</v>
      </c>
    </row>
    <row r="2" spans="1:44" x14ac:dyDescent="0.25">
      <c r="A2">
        <v>1986</v>
      </c>
      <c r="B2">
        <v>85.486124348894634</v>
      </c>
      <c r="C2">
        <v>55.871206542264275</v>
      </c>
      <c r="D2">
        <v>85.792220131284751</v>
      </c>
      <c r="H2">
        <v>1986</v>
      </c>
      <c r="O2">
        <v>1986</v>
      </c>
      <c r="P2">
        <f>(100-B2)/100</f>
        <v>0.14513875651105365</v>
      </c>
      <c r="Q2">
        <f t="shared" ref="Q2:Q28" si="0">(100-C2)/100</f>
        <v>0.44128793457735727</v>
      </c>
      <c r="R2">
        <f t="shared" ref="R2:R28" si="1">(100-D2)/100</f>
        <v>0.14207779868715251</v>
      </c>
      <c r="U2">
        <v>1986</v>
      </c>
      <c r="AB2">
        <v>1988</v>
      </c>
      <c r="AC2">
        <v>0.291880887933262</v>
      </c>
      <c r="AD2">
        <v>0.15910533516229308</v>
      </c>
      <c r="AF2">
        <v>1993</v>
      </c>
      <c r="AG2">
        <v>0.51500689735357097</v>
      </c>
      <c r="AH2">
        <v>8.948837272796055E-2</v>
      </c>
      <c r="AJ2">
        <v>1990</v>
      </c>
      <c r="AK2">
        <v>0.28514777030168298</v>
      </c>
      <c r="AL2">
        <v>7.240235373375015E-4</v>
      </c>
      <c r="AP2">
        <f>CORREL(AC2:AC26, AD2:AD26)</f>
        <v>0.90732985830962576</v>
      </c>
      <c r="AQ2">
        <f>CORREL(AG2:AG21, AH2:AH21)</f>
        <v>0.35866237979393817</v>
      </c>
      <c r="AR2">
        <f>CORREL(AK2:AK24, AL2:AL24)</f>
        <v>0.89337819102685168</v>
      </c>
    </row>
    <row r="3" spans="1:44" x14ac:dyDescent="0.25">
      <c r="A3">
        <v>1987</v>
      </c>
      <c r="B3">
        <v>83.067676877546802</v>
      </c>
      <c r="C3">
        <v>93.929639519633511</v>
      </c>
      <c r="D3">
        <v>90.703792246359541</v>
      </c>
      <c r="H3">
        <v>1987</v>
      </c>
      <c r="O3">
        <v>1987</v>
      </c>
      <c r="P3">
        <f t="shared" ref="P3:P28" si="2">(100-B3)/100</f>
        <v>0.16932323122453197</v>
      </c>
      <c r="Q3">
        <f t="shared" si="0"/>
        <v>6.0703604803664886E-2</v>
      </c>
      <c r="R3">
        <f t="shared" si="1"/>
        <v>9.2962077536404591E-2</v>
      </c>
      <c r="U3">
        <v>1987</v>
      </c>
      <c r="AB3">
        <v>1989</v>
      </c>
      <c r="AC3">
        <v>0.25774416663751998</v>
      </c>
      <c r="AD3">
        <v>0.15070308220399312</v>
      </c>
      <c r="AF3">
        <v>1994</v>
      </c>
      <c r="AG3">
        <v>0.44888125374131299</v>
      </c>
      <c r="AH3">
        <v>5.1812445366377913E-2</v>
      </c>
      <c r="AJ3">
        <v>1991</v>
      </c>
      <c r="AK3">
        <v>0.29024062478413898</v>
      </c>
      <c r="AL3">
        <v>1.3180017729104775E-2</v>
      </c>
    </row>
    <row r="4" spans="1:44" x14ac:dyDescent="0.25">
      <c r="A4">
        <v>1988</v>
      </c>
      <c r="B4">
        <v>84.089466483770693</v>
      </c>
      <c r="C4">
        <v>95.550758783004866</v>
      </c>
      <c r="D4">
        <v>92.198097907780848</v>
      </c>
      <c r="H4">
        <v>1988</v>
      </c>
      <c r="I4">
        <v>0.291880887933262</v>
      </c>
      <c r="O4">
        <v>1988</v>
      </c>
      <c r="P4">
        <f t="shared" si="2"/>
        <v>0.15910533516229308</v>
      </c>
      <c r="Q4">
        <f t="shared" si="0"/>
        <v>4.449241216995134E-2</v>
      </c>
      <c r="R4">
        <f t="shared" si="1"/>
        <v>7.8019020922191512E-2</v>
      </c>
      <c r="U4">
        <v>1988</v>
      </c>
      <c r="V4">
        <v>0.15910533516229308</v>
      </c>
      <c r="AB4">
        <v>1990</v>
      </c>
      <c r="AC4">
        <v>0.255463340017899</v>
      </c>
      <c r="AD4">
        <v>3.7157041547756365E-3</v>
      </c>
      <c r="AF4">
        <v>1995</v>
      </c>
      <c r="AG4">
        <v>0.45174757118705799</v>
      </c>
      <c r="AH4">
        <v>7.8129614236451053E-3</v>
      </c>
      <c r="AJ4">
        <v>1992</v>
      </c>
      <c r="AK4">
        <v>0.30306648366214101</v>
      </c>
      <c r="AL4">
        <v>0.15703607964144667</v>
      </c>
    </row>
    <row r="5" spans="1:44" x14ac:dyDescent="0.25">
      <c r="A5">
        <v>1989</v>
      </c>
      <c r="B5">
        <v>84.929691779600688</v>
      </c>
      <c r="C5">
        <v>83.535492492588773</v>
      </c>
      <c r="D5">
        <v>91.874691069302756</v>
      </c>
      <c r="H5">
        <v>1989</v>
      </c>
      <c r="I5">
        <v>0.25774416663751998</v>
      </c>
      <c r="O5">
        <v>1989</v>
      </c>
      <c r="P5">
        <f t="shared" si="2"/>
        <v>0.15070308220399312</v>
      </c>
      <c r="Q5">
        <f t="shared" si="0"/>
        <v>0.16464507507411227</v>
      </c>
      <c r="R5">
        <f t="shared" si="1"/>
        <v>8.1253089306972448E-2</v>
      </c>
      <c r="U5">
        <v>1989</v>
      </c>
      <c r="V5">
        <v>0.15070308220399312</v>
      </c>
      <c r="AB5">
        <v>1991</v>
      </c>
      <c r="AC5">
        <v>0.29094642880253502</v>
      </c>
      <c r="AD5">
        <v>2.3280306709779382E-2</v>
      </c>
      <c r="AF5">
        <v>1996</v>
      </c>
      <c r="AG5">
        <v>0.40097640451980898</v>
      </c>
      <c r="AH5">
        <v>2.5855260310624715E-2</v>
      </c>
      <c r="AJ5">
        <v>1993</v>
      </c>
      <c r="AK5">
        <v>0.26877871456809999</v>
      </c>
      <c r="AL5">
        <v>3.4714890338510856E-2</v>
      </c>
    </row>
    <row r="6" spans="1:44" x14ac:dyDescent="0.25">
      <c r="A6">
        <v>1990</v>
      </c>
      <c r="B6">
        <v>99.628429584522436</v>
      </c>
      <c r="C6">
        <v>99.998223416246745</v>
      </c>
      <c r="D6">
        <v>99.92759764626625</v>
      </c>
      <c r="H6">
        <v>1990</v>
      </c>
      <c r="I6">
        <v>0.255463340017899</v>
      </c>
      <c r="K6">
        <v>0.28514777030168298</v>
      </c>
      <c r="O6">
        <v>1990</v>
      </c>
      <c r="P6">
        <f t="shared" si="2"/>
        <v>3.7157041547756365E-3</v>
      </c>
      <c r="Q6">
        <f t="shared" si="0"/>
        <v>1.7765837532550678E-5</v>
      </c>
      <c r="R6">
        <f t="shared" si="1"/>
        <v>7.240235373375015E-4</v>
      </c>
      <c r="U6">
        <v>1990</v>
      </c>
      <c r="V6">
        <v>3.7157041547756365E-3</v>
      </c>
      <c r="X6">
        <v>7.240235373375015E-4</v>
      </c>
      <c r="AB6">
        <v>1992</v>
      </c>
      <c r="AC6">
        <v>0.284014398257255</v>
      </c>
      <c r="AD6">
        <v>0.15555727533569652</v>
      </c>
      <c r="AF6">
        <v>1997</v>
      </c>
      <c r="AG6">
        <v>0.449946356053265</v>
      </c>
      <c r="AH6">
        <v>3.2114547897771357E-2</v>
      </c>
      <c r="AJ6">
        <v>1994</v>
      </c>
      <c r="AK6">
        <v>0.24079022357355601</v>
      </c>
      <c r="AL6">
        <v>2.5683524837938593E-2</v>
      </c>
    </row>
    <row r="7" spans="1:44" x14ac:dyDescent="0.25">
      <c r="A7">
        <v>1991</v>
      </c>
      <c r="B7">
        <v>97.671969329022062</v>
      </c>
      <c r="C7">
        <v>99.691718472337627</v>
      </c>
      <c r="D7">
        <v>98.681998227089522</v>
      </c>
      <c r="H7">
        <v>1991</v>
      </c>
      <c r="I7">
        <v>0.29094642880253502</v>
      </c>
      <c r="K7">
        <v>0.29024062478413898</v>
      </c>
      <c r="O7">
        <v>1991</v>
      </c>
      <c r="P7">
        <f t="shared" si="2"/>
        <v>2.3280306709779382E-2</v>
      </c>
      <c r="Q7">
        <f t="shared" si="0"/>
        <v>3.0828152766237339E-3</v>
      </c>
      <c r="R7">
        <f t="shared" si="1"/>
        <v>1.3180017729104775E-2</v>
      </c>
      <c r="U7">
        <v>1991</v>
      </c>
      <c r="V7">
        <v>2.3280306709779382E-2</v>
      </c>
      <c r="X7">
        <v>1.3180017729104775E-2</v>
      </c>
      <c r="AB7">
        <v>1993</v>
      </c>
      <c r="AC7">
        <v>0.239995908879442</v>
      </c>
      <c r="AD7">
        <v>2.9906581685809355E-2</v>
      </c>
      <c r="AF7">
        <v>1998</v>
      </c>
      <c r="AG7">
        <v>0.55124875558931197</v>
      </c>
      <c r="AH7">
        <v>2.9806001371367616E-2</v>
      </c>
      <c r="AJ7">
        <v>1995</v>
      </c>
      <c r="AK7">
        <v>0.22811517099886</v>
      </c>
      <c r="AL7">
        <v>9.9385534461897858E-3</v>
      </c>
    </row>
    <row r="8" spans="1:44" x14ac:dyDescent="0.25">
      <c r="A8">
        <v>1992</v>
      </c>
      <c r="B8">
        <v>84.444272466430348</v>
      </c>
      <c r="C8">
        <v>70.700828611097819</v>
      </c>
      <c r="D8">
        <v>84.296392035855334</v>
      </c>
      <c r="H8">
        <v>1992</v>
      </c>
      <c r="I8">
        <v>0.284014398257255</v>
      </c>
      <c r="K8">
        <v>0.30306648366214101</v>
      </c>
      <c r="O8">
        <v>1992</v>
      </c>
      <c r="P8">
        <f t="shared" si="2"/>
        <v>0.15555727533569652</v>
      </c>
      <c r="Q8">
        <f t="shared" si="0"/>
        <v>0.29299171388902179</v>
      </c>
      <c r="R8">
        <f t="shared" si="1"/>
        <v>0.15703607964144667</v>
      </c>
      <c r="U8">
        <v>1992</v>
      </c>
      <c r="V8">
        <v>0.15555727533569652</v>
      </c>
      <c r="X8">
        <v>0.15703607964144667</v>
      </c>
      <c r="AB8">
        <v>1994</v>
      </c>
      <c r="AC8">
        <v>0.222099831442926</v>
      </c>
      <c r="AD8">
        <v>3.5247621257119589E-2</v>
      </c>
      <c r="AF8">
        <v>1999</v>
      </c>
      <c r="AG8">
        <v>0.541475027458025</v>
      </c>
      <c r="AH8">
        <v>1.4607964569409547E-2</v>
      </c>
      <c r="AJ8">
        <v>1996</v>
      </c>
      <c r="AK8">
        <v>0.213475712179513</v>
      </c>
      <c r="AL8">
        <v>7.9733935098489899E-3</v>
      </c>
    </row>
    <row r="9" spans="1:44" x14ac:dyDescent="0.25">
      <c r="A9">
        <v>1993</v>
      </c>
      <c r="B9">
        <v>97.009341831419064</v>
      </c>
      <c r="C9">
        <v>91.051162727203945</v>
      </c>
      <c r="D9">
        <v>96.528510966148914</v>
      </c>
      <c r="H9">
        <v>1993</v>
      </c>
      <c r="I9">
        <v>0.239995908879442</v>
      </c>
      <c r="J9">
        <v>0.51500689735357097</v>
      </c>
      <c r="K9">
        <v>0.26877871456809999</v>
      </c>
      <c r="O9">
        <v>1993</v>
      </c>
      <c r="P9">
        <f t="shared" si="2"/>
        <v>2.9906581685809355E-2</v>
      </c>
      <c r="Q9">
        <f t="shared" si="0"/>
        <v>8.948837272796055E-2</v>
      </c>
      <c r="R9">
        <f t="shared" si="1"/>
        <v>3.4714890338510856E-2</v>
      </c>
      <c r="U9">
        <v>1993</v>
      </c>
      <c r="V9">
        <v>2.9906581685809355E-2</v>
      </c>
      <c r="W9">
        <v>8.948837272796055E-2</v>
      </c>
      <c r="X9">
        <v>3.4714890338510856E-2</v>
      </c>
      <c r="AB9">
        <v>1995</v>
      </c>
      <c r="AC9">
        <v>0.208050297880574</v>
      </c>
      <c r="AD9">
        <v>3.2970384131806439E-2</v>
      </c>
      <c r="AF9">
        <v>2000</v>
      </c>
      <c r="AG9">
        <v>0.57949938875817197</v>
      </c>
      <c r="AH9">
        <v>1.3181404780115855E-2</v>
      </c>
      <c r="AJ9">
        <v>1997</v>
      </c>
      <c r="AK9">
        <v>0.204348204389595</v>
      </c>
      <c r="AL9">
        <v>9.1561235247328343E-2</v>
      </c>
    </row>
    <row r="10" spans="1:44" x14ac:dyDescent="0.25">
      <c r="A10">
        <v>1994</v>
      </c>
      <c r="B10">
        <v>96.475237874288041</v>
      </c>
      <c r="C10">
        <v>94.818755463362209</v>
      </c>
      <c r="D10">
        <v>97.431647516206141</v>
      </c>
      <c r="H10">
        <v>1994</v>
      </c>
      <c r="I10">
        <v>0.222099831442926</v>
      </c>
      <c r="J10">
        <v>0.44888125374131299</v>
      </c>
      <c r="K10">
        <v>0.24079022357355601</v>
      </c>
      <c r="O10">
        <v>1994</v>
      </c>
      <c r="P10">
        <f t="shared" si="2"/>
        <v>3.5247621257119589E-2</v>
      </c>
      <c r="Q10">
        <f t="shared" si="0"/>
        <v>5.1812445366377913E-2</v>
      </c>
      <c r="R10">
        <f t="shared" si="1"/>
        <v>2.5683524837938593E-2</v>
      </c>
      <c r="U10">
        <v>1994</v>
      </c>
      <c r="V10">
        <v>3.5247621257119589E-2</v>
      </c>
      <c r="W10">
        <v>5.1812445366377913E-2</v>
      </c>
      <c r="X10">
        <v>2.5683524837938593E-2</v>
      </c>
      <c r="AB10">
        <v>1996</v>
      </c>
      <c r="AC10">
        <v>0.20307810292786299</v>
      </c>
      <c r="AD10">
        <v>1.4634465465696422E-2</v>
      </c>
      <c r="AF10">
        <v>2001</v>
      </c>
      <c r="AG10">
        <v>0.66624091226778304</v>
      </c>
      <c r="AH10">
        <v>2.5372459783673803E-2</v>
      </c>
      <c r="AJ10">
        <v>1998</v>
      </c>
      <c r="AK10">
        <v>0.213282790590092</v>
      </c>
      <c r="AL10">
        <v>4.9184008904843209E-2</v>
      </c>
    </row>
    <row r="11" spans="1:44" x14ac:dyDescent="0.25">
      <c r="A11">
        <v>1995</v>
      </c>
      <c r="B11">
        <v>96.702961586819356</v>
      </c>
      <c r="C11">
        <v>99.218703857635489</v>
      </c>
      <c r="D11">
        <v>99.006144655381021</v>
      </c>
      <c r="H11">
        <v>1995</v>
      </c>
      <c r="I11">
        <v>0.208050297880574</v>
      </c>
      <c r="J11">
        <v>0.45174757118705799</v>
      </c>
      <c r="K11">
        <v>0.22811517099886</v>
      </c>
      <c r="O11">
        <v>1995</v>
      </c>
      <c r="P11">
        <f t="shared" si="2"/>
        <v>3.2970384131806439E-2</v>
      </c>
      <c r="Q11">
        <f t="shared" si="0"/>
        <v>7.8129614236451053E-3</v>
      </c>
      <c r="R11">
        <f t="shared" si="1"/>
        <v>9.9385534461897858E-3</v>
      </c>
      <c r="U11">
        <v>1995</v>
      </c>
      <c r="V11">
        <v>3.2970384131806439E-2</v>
      </c>
      <c r="W11">
        <v>7.8129614236451053E-3</v>
      </c>
      <c r="X11">
        <v>9.9385534461897858E-3</v>
      </c>
      <c r="AB11">
        <v>1997</v>
      </c>
      <c r="AC11">
        <v>0.203358287745456</v>
      </c>
      <c r="AD11">
        <v>0.17382180717464621</v>
      </c>
      <c r="AF11">
        <v>2002</v>
      </c>
      <c r="AG11">
        <v>0.67807633204921303</v>
      </c>
      <c r="AH11">
        <v>1.2472377285241407E-2</v>
      </c>
      <c r="AJ11">
        <v>1999</v>
      </c>
      <c r="AK11">
        <v>0.21514987467423199</v>
      </c>
      <c r="AL11">
        <v>3.0761739995801493E-2</v>
      </c>
    </row>
    <row r="12" spans="1:44" x14ac:dyDescent="0.25">
      <c r="A12">
        <v>1996</v>
      </c>
      <c r="B12">
        <v>98.536553453430358</v>
      </c>
      <c r="C12">
        <v>97.414473968937529</v>
      </c>
      <c r="D12">
        <v>99.202660649015101</v>
      </c>
      <c r="H12">
        <v>1996</v>
      </c>
      <c r="I12">
        <v>0.20307810292786299</v>
      </c>
      <c r="J12">
        <v>0.40097640451980898</v>
      </c>
      <c r="K12">
        <v>0.213475712179513</v>
      </c>
      <c r="O12">
        <v>1996</v>
      </c>
      <c r="P12">
        <f t="shared" si="2"/>
        <v>1.4634465465696422E-2</v>
      </c>
      <c r="Q12">
        <f t="shared" si="0"/>
        <v>2.5855260310624715E-2</v>
      </c>
      <c r="R12">
        <f t="shared" si="1"/>
        <v>7.9733935098489899E-3</v>
      </c>
      <c r="U12">
        <v>1996</v>
      </c>
      <c r="V12">
        <v>1.4634465465696422E-2</v>
      </c>
      <c r="W12">
        <v>2.5855260310624715E-2</v>
      </c>
      <c r="X12">
        <v>7.9733935098489899E-3</v>
      </c>
      <c r="AB12">
        <v>1998</v>
      </c>
      <c r="AC12">
        <v>0.27790200568604001</v>
      </c>
      <c r="AD12">
        <v>0.14860451253267684</v>
      </c>
      <c r="AF12">
        <v>2003</v>
      </c>
      <c r="AG12">
        <v>0.72218021123818998</v>
      </c>
      <c r="AH12">
        <v>1.1761776099539106E-2</v>
      </c>
      <c r="AJ12">
        <v>2000</v>
      </c>
      <c r="AK12">
        <v>0.21221901084335701</v>
      </c>
      <c r="AL12">
        <v>2.382978554127746E-2</v>
      </c>
    </row>
    <row r="13" spans="1:44" x14ac:dyDescent="0.25">
      <c r="A13">
        <v>1997</v>
      </c>
      <c r="B13">
        <v>82.617819282535379</v>
      </c>
      <c r="C13">
        <v>96.788545210222864</v>
      </c>
      <c r="D13">
        <v>90.843876475267166</v>
      </c>
      <c r="H13">
        <v>1997</v>
      </c>
      <c r="I13">
        <v>0.203358287745456</v>
      </c>
      <c r="J13">
        <v>0.449946356053265</v>
      </c>
      <c r="K13">
        <v>0.204348204389595</v>
      </c>
      <c r="O13">
        <v>1997</v>
      </c>
      <c r="P13">
        <f t="shared" si="2"/>
        <v>0.17382180717464621</v>
      </c>
      <c r="Q13">
        <f t="shared" si="0"/>
        <v>3.2114547897771357E-2</v>
      </c>
      <c r="R13">
        <f t="shared" si="1"/>
        <v>9.1561235247328343E-2</v>
      </c>
      <c r="U13">
        <v>1997</v>
      </c>
      <c r="V13">
        <v>0.17382180717464621</v>
      </c>
      <c r="W13">
        <v>3.2114547897771357E-2</v>
      </c>
      <c r="X13">
        <v>9.1561235247328343E-2</v>
      </c>
      <c r="AB13">
        <v>1999</v>
      </c>
      <c r="AC13">
        <v>0.27697752243648199</v>
      </c>
      <c r="AD13">
        <v>0.10682221576580872</v>
      </c>
      <c r="AF13">
        <v>2004</v>
      </c>
      <c r="AG13">
        <v>0.78290640218850804</v>
      </c>
      <c r="AH13">
        <v>0.17990621185211877</v>
      </c>
      <c r="AJ13">
        <v>2001</v>
      </c>
      <c r="AK13">
        <v>0.23099423420777901</v>
      </c>
      <c r="AL13">
        <v>8.1797988922762382E-2</v>
      </c>
    </row>
    <row r="14" spans="1:44" x14ac:dyDescent="0.25">
      <c r="A14">
        <v>1998</v>
      </c>
      <c r="B14">
        <v>85.139548746732316</v>
      </c>
      <c r="C14">
        <v>97.019399862863239</v>
      </c>
      <c r="D14">
        <v>95.081599109515679</v>
      </c>
      <c r="H14">
        <v>1998</v>
      </c>
      <c r="I14">
        <v>0.27790200568604001</v>
      </c>
      <c r="J14">
        <v>0.55124875558931197</v>
      </c>
      <c r="K14">
        <v>0.213282790590092</v>
      </c>
      <c r="O14">
        <v>1998</v>
      </c>
      <c r="P14">
        <f t="shared" si="2"/>
        <v>0.14860451253267684</v>
      </c>
      <c r="Q14">
        <f t="shared" si="0"/>
        <v>2.9806001371367616E-2</v>
      </c>
      <c r="R14">
        <f t="shared" si="1"/>
        <v>4.9184008904843209E-2</v>
      </c>
      <c r="U14">
        <v>1998</v>
      </c>
      <c r="V14">
        <v>0.14860451253267684</v>
      </c>
      <c r="W14">
        <v>2.9806001371367616E-2</v>
      </c>
      <c r="X14">
        <v>4.9184008904843209E-2</v>
      </c>
      <c r="AB14">
        <v>2000</v>
      </c>
      <c r="AC14">
        <v>0.27090330731550599</v>
      </c>
      <c r="AD14">
        <v>0.14010253107983203</v>
      </c>
      <c r="AF14">
        <v>2005</v>
      </c>
      <c r="AG14">
        <v>0.76682403351237605</v>
      </c>
      <c r="AH14">
        <v>0.40984757446555575</v>
      </c>
      <c r="AJ14">
        <v>2002</v>
      </c>
      <c r="AK14">
        <v>0.231759136290176</v>
      </c>
      <c r="AL14">
        <v>8.2665761086872749E-2</v>
      </c>
    </row>
    <row r="15" spans="1:44" x14ac:dyDescent="0.25">
      <c r="A15">
        <v>1999</v>
      </c>
      <c r="B15">
        <v>89.317778423419128</v>
      </c>
      <c r="C15">
        <v>98.539203543059045</v>
      </c>
      <c r="D15">
        <v>96.923826000419851</v>
      </c>
      <c r="H15">
        <v>1999</v>
      </c>
      <c r="I15">
        <v>0.27697752243648199</v>
      </c>
      <c r="J15">
        <v>0.541475027458025</v>
      </c>
      <c r="K15">
        <v>0.21514987467423199</v>
      </c>
      <c r="O15">
        <v>1999</v>
      </c>
      <c r="P15">
        <f t="shared" si="2"/>
        <v>0.10682221576580872</v>
      </c>
      <c r="Q15">
        <f t="shared" si="0"/>
        <v>1.4607964569409547E-2</v>
      </c>
      <c r="R15">
        <f t="shared" si="1"/>
        <v>3.0761739995801493E-2</v>
      </c>
      <c r="U15">
        <v>1999</v>
      </c>
      <c r="V15">
        <v>0.10682221576580872</v>
      </c>
      <c r="W15">
        <v>1.4607964569409547E-2</v>
      </c>
      <c r="X15">
        <v>3.0761739995801493E-2</v>
      </c>
      <c r="AB15">
        <v>2001</v>
      </c>
      <c r="AC15">
        <v>0.27802925661503403</v>
      </c>
      <c r="AD15">
        <v>0.16304946549427143</v>
      </c>
      <c r="AF15">
        <v>2006</v>
      </c>
      <c r="AG15">
        <v>0.74733803754555905</v>
      </c>
      <c r="AH15">
        <v>0.23651802865034383</v>
      </c>
      <c r="AJ15">
        <v>2003</v>
      </c>
      <c r="AK15">
        <v>0.231035859476064</v>
      </c>
      <c r="AL15">
        <v>3.5464919661911835E-2</v>
      </c>
    </row>
    <row r="16" spans="1:44" x14ac:dyDescent="0.25">
      <c r="A16">
        <v>2000</v>
      </c>
      <c r="B16">
        <v>85.989746892016797</v>
      </c>
      <c r="C16">
        <v>98.681859521988414</v>
      </c>
      <c r="D16">
        <v>97.617021445872254</v>
      </c>
      <c r="H16">
        <v>2000</v>
      </c>
      <c r="I16">
        <v>0.27090330731550599</v>
      </c>
      <c r="J16">
        <v>0.57949938875817197</v>
      </c>
      <c r="K16">
        <v>0.21221901084335701</v>
      </c>
      <c r="O16">
        <v>2000</v>
      </c>
      <c r="P16">
        <f t="shared" si="2"/>
        <v>0.14010253107983203</v>
      </c>
      <c r="Q16">
        <f t="shared" si="0"/>
        <v>1.3181404780115855E-2</v>
      </c>
      <c r="R16">
        <f t="shared" si="1"/>
        <v>2.382978554127746E-2</v>
      </c>
      <c r="U16">
        <v>2000</v>
      </c>
      <c r="V16">
        <v>0.14010253107983203</v>
      </c>
      <c r="W16">
        <v>1.3181404780115855E-2</v>
      </c>
      <c r="X16">
        <v>2.382978554127746E-2</v>
      </c>
      <c r="AB16">
        <v>2002</v>
      </c>
      <c r="AC16">
        <v>0.28481400668736501</v>
      </c>
      <c r="AD16">
        <v>0.15264181389602924</v>
      </c>
      <c r="AF16">
        <v>2007</v>
      </c>
      <c r="AG16">
        <v>0.67265557857265501</v>
      </c>
      <c r="AH16">
        <v>0.13444841178397055</v>
      </c>
      <c r="AJ16">
        <v>2004</v>
      </c>
      <c r="AK16">
        <v>0.26025307307627998</v>
      </c>
      <c r="AL16">
        <v>0.16391840977109823</v>
      </c>
    </row>
    <row r="17" spans="1:38" x14ac:dyDescent="0.25">
      <c r="A17">
        <v>2001</v>
      </c>
      <c r="B17">
        <v>83.695053450572857</v>
      </c>
      <c r="C17">
        <v>97.46275402163262</v>
      </c>
      <c r="D17">
        <v>91.820201107723761</v>
      </c>
      <c r="H17">
        <v>2001</v>
      </c>
      <c r="I17">
        <v>0.27802925661503403</v>
      </c>
      <c r="J17">
        <v>0.66624091226778304</v>
      </c>
      <c r="K17">
        <v>0.23099423420777901</v>
      </c>
      <c r="O17">
        <v>2001</v>
      </c>
      <c r="P17">
        <f t="shared" si="2"/>
        <v>0.16304946549427143</v>
      </c>
      <c r="Q17">
        <f t="shared" si="0"/>
        <v>2.5372459783673803E-2</v>
      </c>
      <c r="R17">
        <f t="shared" si="1"/>
        <v>8.1797988922762382E-2</v>
      </c>
      <c r="U17">
        <v>2001</v>
      </c>
      <c r="V17">
        <v>0.16304946549427143</v>
      </c>
      <c r="W17">
        <v>2.5372459783673803E-2</v>
      </c>
      <c r="X17">
        <v>8.1797988922762382E-2</v>
      </c>
      <c r="AB17">
        <v>2003</v>
      </c>
      <c r="AC17">
        <v>0.28769314426339598</v>
      </c>
      <c r="AD17">
        <v>0.13793109242301071</v>
      </c>
      <c r="AF17">
        <v>2008</v>
      </c>
      <c r="AG17">
        <v>0.66407385526329099</v>
      </c>
      <c r="AH17">
        <v>0.23000452575764641</v>
      </c>
      <c r="AJ17">
        <v>2005</v>
      </c>
      <c r="AK17">
        <v>0.275783239132744</v>
      </c>
      <c r="AL17">
        <v>0.15978268477233995</v>
      </c>
    </row>
    <row r="18" spans="1:38" x14ac:dyDescent="0.25">
      <c r="A18">
        <v>2002</v>
      </c>
      <c r="B18">
        <v>84.735818610397075</v>
      </c>
      <c r="C18">
        <v>98.752762271475859</v>
      </c>
      <c r="D18">
        <v>91.733423891312725</v>
      </c>
      <c r="H18">
        <v>2002</v>
      </c>
      <c r="I18">
        <v>0.28481400668736501</v>
      </c>
      <c r="J18">
        <v>0.67807633204921303</v>
      </c>
      <c r="K18">
        <v>0.231759136290176</v>
      </c>
      <c r="O18">
        <v>2002</v>
      </c>
      <c r="P18">
        <f t="shared" si="2"/>
        <v>0.15264181389602924</v>
      </c>
      <c r="Q18">
        <f t="shared" si="0"/>
        <v>1.2472377285241407E-2</v>
      </c>
      <c r="R18">
        <f t="shared" si="1"/>
        <v>8.2665761086872749E-2</v>
      </c>
      <c r="U18">
        <v>2002</v>
      </c>
      <c r="V18">
        <v>0.15264181389602924</v>
      </c>
      <c r="W18">
        <v>1.2472377285241407E-2</v>
      </c>
      <c r="X18">
        <v>8.2665761086872749E-2</v>
      </c>
      <c r="AB18">
        <v>2004</v>
      </c>
      <c r="AC18">
        <v>0.32717143156230899</v>
      </c>
      <c r="AD18">
        <v>0.21605591348078435</v>
      </c>
      <c r="AF18">
        <v>2009</v>
      </c>
      <c r="AG18">
        <v>0.68150431089008301</v>
      </c>
      <c r="AH18">
        <v>0.37103310807224998</v>
      </c>
      <c r="AJ18">
        <v>2006</v>
      </c>
      <c r="AK18">
        <v>0.29642673776415202</v>
      </c>
      <c r="AL18">
        <v>0.20517781008551167</v>
      </c>
    </row>
    <row r="19" spans="1:38" x14ac:dyDescent="0.25">
      <c r="A19">
        <v>2003</v>
      </c>
      <c r="B19">
        <v>86.206890757698929</v>
      </c>
      <c r="C19">
        <v>98.823822390046089</v>
      </c>
      <c r="D19">
        <v>96.453508033808816</v>
      </c>
      <c r="H19">
        <v>2003</v>
      </c>
      <c r="I19">
        <v>0.28769314426339598</v>
      </c>
      <c r="J19">
        <v>0.72218021123818998</v>
      </c>
      <c r="K19">
        <v>0.231035859476064</v>
      </c>
      <c r="O19">
        <v>2003</v>
      </c>
      <c r="P19">
        <f t="shared" si="2"/>
        <v>0.13793109242301071</v>
      </c>
      <c r="Q19">
        <f t="shared" si="0"/>
        <v>1.1761776099539106E-2</v>
      </c>
      <c r="R19">
        <f t="shared" si="1"/>
        <v>3.5464919661911835E-2</v>
      </c>
      <c r="U19">
        <v>2003</v>
      </c>
      <c r="V19">
        <v>0.13793109242301071</v>
      </c>
      <c r="W19">
        <v>1.1761776099539106E-2</v>
      </c>
      <c r="X19">
        <v>3.5464919661911835E-2</v>
      </c>
      <c r="AB19">
        <v>2005</v>
      </c>
      <c r="AC19">
        <v>0.35081906584682299</v>
      </c>
      <c r="AD19">
        <v>0.19282217888716716</v>
      </c>
      <c r="AF19">
        <v>2010</v>
      </c>
      <c r="AG19">
        <v>0.63155950227054103</v>
      </c>
      <c r="AH19">
        <v>0.40684306457571184</v>
      </c>
      <c r="AJ19">
        <v>2007</v>
      </c>
      <c r="AK19">
        <v>0.34482659244747599</v>
      </c>
      <c r="AL19">
        <v>0.29409671741881666</v>
      </c>
    </row>
    <row r="20" spans="1:38" x14ac:dyDescent="0.25">
      <c r="A20">
        <v>2004</v>
      </c>
      <c r="B20">
        <v>78.394408651921566</v>
      </c>
      <c r="C20">
        <v>82.009378814788121</v>
      </c>
      <c r="D20">
        <v>83.608159022890177</v>
      </c>
      <c r="H20">
        <v>2004</v>
      </c>
      <c r="I20">
        <v>0.32717143156230899</v>
      </c>
      <c r="J20">
        <v>0.78290640218850804</v>
      </c>
      <c r="K20">
        <v>0.26025307307627998</v>
      </c>
      <c r="O20">
        <v>2004</v>
      </c>
      <c r="P20">
        <f t="shared" si="2"/>
        <v>0.21605591348078435</v>
      </c>
      <c r="Q20">
        <f t="shared" si="0"/>
        <v>0.17990621185211877</v>
      </c>
      <c r="R20">
        <f t="shared" si="1"/>
        <v>0.16391840977109823</v>
      </c>
      <c r="U20">
        <v>2004</v>
      </c>
      <c r="V20">
        <v>0.21605591348078435</v>
      </c>
      <c r="W20">
        <v>0.17990621185211877</v>
      </c>
      <c r="X20">
        <v>0.16391840977109823</v>
      </c>
      <c r="AB20">
        <v>2006</v>
      </c>
      <c r="AC20">
        <v>0.38085568710630002</v>
      </c>
      <c r="AD20">
        <v>0.25672849667255038</v>
      </c>
      <c r="AF20">
        <v>2011</v>
      </c>
      <c r="AG20">
        <v>0.57417967655643598</v>
      </c>
      <c r="AH20">
        <v>0.40481908804348704</v>
      </c>
      <c r="AJ20">
        <v>2008</v>
      </c>
      <c r="AK20">
        <v>0.38641005080707302</v>
      </c>
      <c r="AL20">
        <v>0.35241550517613845</v>
      </c>
    </row>
    <row r="21" spans="1:38" x14ac:dyDescent="0.25">
      <c r="A21">
        <v>2005</v>
      </c>
      <c r="B21">
        <v>80.717782111283285</v>
      </c>
      <c r="C21">
        <v>59.015242553444423</v>
      </c>
      <c r="D21">
        <v>84.021731522766004</v>
      </c>
      <c r="H21">
        <v>2005</v>
      </c>
      <c r="I21">
        <v>0.35081906584682299</v>
      </c>
      <c r="J21">
        <v>0.76682403351237605</v>
      </c>
      <c r="K21">
        <v>0.275783239132744</v>
      </c>
      <c r="O21">
        <v>2005</v>
      </c>
      <c r="P21">
        <f t="shared" si="2"/>
        <v>0.19282217888716716</v>
      </c>
      <c r="Q21">
        <f t="shared" si="0"/>
        <v>0.40984757446555575</v>
      </c>
      <c r="R21">
        <f t="shared" si="1"/>
        <v>0.15978268477233995</v>
      </c>
      <c r="U21">
        <v>2005</v>
      </c>
      <c r="V21">
        <v>0.19282217888716716</v>
      </c>
      <c r="W21">
        <v>0.40984757446555575</v>
      </c>
      <c r="X21">
        <v>0.15978268477233995</v>
      </c>
      <c r="AB21">
        <v>2007</v>
      </c>
      <c r="AC21">
        <v>0.41932464268474701</v>
      </c>
      <c r="AD21">
        <v>0.30758686900206611</v>
      </c>
      <c r="AF21">
        <v>2012</v>
      </c>
      <c r="AG21">
        <v>0.54026199680424103</v>
      </c>
      <c r="AH21">
        <v>0.46245388356945016</v>
      </c>
      <c r="AJ21">
        <v>2009</v>
      </c>
      <c r="AK21">
        <v>0.42430877129005701</v>
      </c>
      <c r="AL21">
        <v>0.33070906857478832</v>
      </c>
    </row>
    <row r="22" spans="1:38" x14ac:dyDescent="0.25">
      <c r="A22">
        <v>2006</v>
      </c>
      <c r="B22">
        <v>74.327150332744964</v>
      </c>
      <c r="C22">
        <v>76.348197134965616</v>
      </c>
      <c r="D22">
        <v>79.482218991448832</v>
      </c>
      <c r="H22">
        <v>2006</v>
      </c>
      <c r="I22">
        <v>0.38085568710630002</v>
      </c>
      <c r="J22">
        <v>0.74733803754555905</v>
      </c>
      <c r="K22">
        <v>0.29642673776415202</v>
      </c>
      <c r="O22">
        <v>2006</v>
      </c>
      <c r="P22">
        <f t="shared" si="2"/>
        <v>0.25672849667255038</v>
      </c>
      <c r="Q22">
        <f t="shared" si="0"/>
        <v>0.23651802865034383</v>
      </c>
      <c r="R22">
        <f t="shared" si="1"/>
        <v>0.20517781008551167</v>
      </c>
      <c r="U22">
        <v>2006</v>
      </c>
      <c r="V22">
        <v>0.25672849667255038</v>
      </c>
      <c r="W22">
        <v>0.23651802865034383</v>
      </c>
      <c r="X22">
        <v>0.20517781008551167</v>
      </c>
      <c r="AB22">
        <v>2008</v>
      </c>
      <c r="AC22">
        <v>0.46355464742748598</v>
      </c>
      <c r="AD22">
        <v>0.3546221744355485</v>
      </c>
      <c r="AJ22">
        <v>2010</v>
      </c>
      <c r="AK22">
        <v>0.44286956055350502</v>
      </c>
      <c r="AL22">
        <v>0.37970538185952529</v>
      </c>
    </row>
    <row r="23" spans="1:38" x14ac:dyDescent="0.25">
      <c r="A23">
        <v>2007</v>
      </c>
      <c r="B23">
        <v>69.241313099793388</v>
      </c>
      <c r="C23">
        <v>86.555158821602944</v>
      </c>
      <c r="D23">
        <v>70.590328258118333</v>
      </c>
      <c r="H23">
        <v>2007</v>
      </c>
      <c r="I23">
        <v>0.41932464268474701</v>
      </c>
      <c r="J23">
        <v>0.67265557857265501</v>
      </c>
      <c r="K23">
        <v>0.34482659244747599</v>
      </c>
      <c r="O23">
        <v>2007</v>
      </c>
      <c r="P23">
        <f t="shared" si="2"/>
        <v>0.30758686900206611</v>
      </c>
      <c r="Q23">
        <f t="shared" si="0"/>
        <v>0.13444841178397055</v>
      </c>
      <c r="R23">
        <f t="shared" si="1"/>
        <v>0.29409671741881666</v>
      </c>
      <c r="U23">
        <v>2007</v>
      </c>
      <c r="V23">
        <v>0.30758686900206611</v>
      </c>
      <c r="W23">
        <v>0.13444841178397055</v>
      </c>
      <c r="X23">
        <v>0.29409671741881666</v>
      </c>
      <c r="AB23">
        <v>2009</v>
      </c>
      <c r="AC23">
        <v>0.50492815382020995</v>
      </c>
      <c r="AD23">
        <v>0.32598088440817219</v>
      </c>
      <c r="AJ23">
        <v>2011</v>
      </c>
      <c r="AK23">
        <v>0.473633809742604</v>
      </c>
      <c r="AL23">
        <v>0.44021934940225732</v>
      </c>
    </row>
    <row r="24" spans="1:38" x14ac:dyDescent="0.25">
      <c r="A24">
        <v>2008</v>
      </c>
      <c r="B24">
        <v>64.537782556445151</v>
      </c>
      <c r="C24">
        <v>76.999547424235359</v>
      </c>
      <c r="D24">
        <v>64.758449482386155</v>
      </c>
      <c r="H24">
        <v>2008</v>
      </c>
      <c r="I24">
        <v>0.46355464742748598</v>
      </c>
      <c r="J24">
        <v>0.66407385526329099</v>
      </c>
      <c r="K24">
        <v>0.38641005080707302</v>
      </c>
      <c r="O24">
        <v>2008</v>
      </c>
      <c r="P24">
        <f t="shared" si="2"/>
        <v>0.3546221744355485</v>
      </c>
      <c r="Q24">
        <f t="shared" si="0"/>
        <v>0.23000452575764641</v>
      </c>
      <c r="R24">
        <f t="shared" si="1"/>
        <v>0.35241550517613845</v>
      </c>
      <c r="U24">
        <v>2008</v>
      </c>
      <c r="V24">
        <v>0.3546221744355485</v>
      </c>
      <c r="W24">
        <v>0.23000452575764641</v>
      </c>
      <c r="X24">
        <v>0.35241550517613845</v>
      </c>
      <c r="AB24">
        <v>2010</v>
      </c>
      <c r="AC24">
        <v>0.51879406507062098</v>
      </c>
      <c r="AD24">
        <v>0.37223937445829919</v>
      </c>
      <c r="AJ24">
        <v>2012</v>
      </c>
      <c r="AK24">
        <v>0.514824926607371</v>
      </c>
      <c r="AL24">
        <v>0.33199207423930532</v>
      </c>
    </row>
    <row r="25" spans="1:38" x14ac:dyDescent="0.25">
      <c r="A25">
        <v>2009</v>
      </c>
      <c r="B25">
        <v>67.401911559182778</v>
      </c>
      <c r="C25">
        <v>62.896689192775</v>
      </c>
      <c r="D25">
        <v>66.929093142521168</v>
      </c>
      <c r="H25">
        <v>2009</v>
      </c>
      <c r="I25">
        <v>0.50492815382020995</v>
      </c>
      <c r="J25">
        <v>0.68150431089008301</v>
      </c>
      <c r="K25">
        <v>0.42430877129005701</v>
      </c>
      <c r="O25">
        <v>2009</v>
      </c>
      <c r="P25">
        <f t="shared" si="2"/>
        <v>0.32598088440817219</v>
      </c>
      <c r="Q25">
        <f t="shared" si="0"/>
        <v>0.37103310807224998</v>
      </c>
      <c r="R25">
        <f t="shared" si="1"/>
        <v>0.33070906857478832</v>
      </c>
      <c r="U25">
        <v>2009</v>
      </c>
      <c r="V25">
        <v>0.32598088440817219</v>
      </c>
      <c r="W25">
        <v>0.37103310807224998</v>
      </c>
      <c r="X25">
        <v>0.33070906857478832</v>
      </c>
      <c r="AB25">
        <v>2011</v>
      </c>
      <c r="AC25">
        <v>0.51801530399391105</v>
      </c>
      <c r="AD25">
        <v>0.36791242879577235</v>
      </c>
    </row>
    <row r="26" spans="1:38" x14ac:dyDescent="0.25">
      <c r="A26">
        <v>2010</v>
      </c>
      <c r="B26">
        <v>62.776062554170082</v>
      </c>
      <c r="C26">
        <v>59.315693542428818</v>
      </c>
      <c r="D26">
        <v>62.029461814047473</v>
      </c>
      <c r="H26">
        <v>2010</v>
      </c>
      <c r="I26">
        <v>0.51879406507062098</v>
      </c>
      <c r="J26">
        <v>0.63155950227054103</v>
      </c>
      <c r="K26">
        <v>0.44286956055350502</v>
      </c>
      <c r="O26">
        <v>2010</v>
      </c>
      <c r="P26">
        <f t="shared" si="2"/>
        <v>0.37223937445829919</v>
      </c>
      <c r="Q26">
        <f t="shared" si="0"/>
        <v>0.40684306457571184</v>
      </c>
      <c r="R26">
        <f t="shared" si="1"/>
        <v>0.37970538185952529</v>
      </c>
      <c r="U26">
        <v>2010</v>
      </c>
      <c r="V26">
        <v>0.37223937445829919</v>
      </c>
      <c r="W26">
        <v>0.40684306457571184</v>
      </c>
      <c r="X26">
        <v>0.37970538185952529</v>
      </c>
      <c r="AB26">
        <v>2012</v>
      </c>
      <c r="AC26">
        <v>0.52896193115685997</v>
      </c>
      <c r="AD26">
        <v>0.33933289964367291</v>
      </c>
    </row>
    <row r="27" spans="1:38" x14ac:dyDescent="0.25">
      <c r="A27">
        <v>2011</v>
      </c>
      <c r="B27">
        <v>63.208757120422767</v>
      </c>
      <c r="C27">
        <v>59.518091195651294</v>
      </c>
      <c r="D27">
        <v>55.978065059774266</v>
      </c>
      <c r="H27">
        <v>2011</v>
      </c>
      <c r="I27">
        <v>0.51801530399391105</v>
      </c>
      <c r="J27">
        <v>0.57417967655643598</v>
      </c>
      <c r="K27">
        <v>0.473633809742604</v>
      </c>
      <c r="O27">
        <v>2011</v>
      </c>
      <c r="P27">
        <f t="shared" si="2"/>
        <v>0.36791242879577235</v>
      </c>
      <c r="Q27">
        <f t="shared" si="0"/>
        <v>0.40481908804348704</v>
      </c>
      <c r="R27">
        <f t="shared" si="1"/>
        <v>0.44021934940225732</v>
      </c>
      <c r="U27">
        <v>2011</v>
      </c>
      <c r="V27">
        <v>0.36791242879577235</v>
      </c>
      <c r="W27">
        <v>0.40481908804348704</v>
      </c>
      <c r="X27">
        <v>0.44021934940225732</v>
      </c>
    </row>
    <row r="28" spans="1:38" x14ac:dyDescent="0.25">
      <c r="A28">
        <v>2012</v>
      </c>
      <c r="B28">
        <v>66.06671003563271</v>
      </c>
      <c r="C28">
        <v>53.754611643054986</v>
      </c>
      <c r="D28">
        <v>66.800792576069469</v>
      </c>
      <c r="H28">
        <v>2012</v>
      </c>
      <c r="I28">
        <v>0.52896193115685997</v>
      </c>
      <c r="J28">
        <v>0.54026199680424103</v>
      </c>
      <c r="K28">
        <v>0.514824926607371</v>
      </c>
      <c r="O28">
        <v>2012</v>
      </c>
      <c r="P28">
        <f t="shared" si="2"/>
        <v>0.33933289964367291</v>
      </c>
      <c r="Q28">
        <f t="shared" si="0"/>
        <v>0.46245388356945016</v>
      </c>
      <c r="R28">
        <f t="shared" si="1"/>
        <v>0.33199207423930532</v>
      </c>
      <c r="U28">
        <v>2012</v>
      </c>
      <c r="V28">
        <v>0.33933289964367291</v>
      </c>
      <c r="W28">
        <v>0.46245388356945016</v>
      </c>
      <c r="X28">
        <v>0.33199207423930532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M57"/>
  <sheetViews>
    <sheetView workbookViewId="0">
      <selection activeCell="L36" sqref="L36"/>
    </sheetView>
  </sheetViews>
  <sheetFormatPr defaultColWidth="8.85546875" defaultRowHeight="15" x14ac:dyDescent="0.25"/>
  <sheetData>
    <row r="1" spans="1:91" x14ac:dyDescent="0.25">
      <c r="A1" t="s">
        <v>1</v>
      </c>
      <c r="B1" t="s">
        <v>2</v>
      </c>
      <c r="C1" t="s">
        <v>97</v>
      </c>
      <c r="D1" t="s">
        <v>3</v>
      </c>
      <c r="E1" t="s">
        <v>4</v>
      </c>
      <c r="F1" t="s">
        <v>5</v>
      </c>
      <c r="G1" t="s">
        <v>98</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99</v>
      </c>
      <c r="BQ1" t="s">
        <v>100</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row>
    <row r="2" spans="1:91" x14ac:dyDescent="0.25">
      <c r="A2">
        <v>1986</v>
      </c>
      <c r="B2">
        <f>AVERAGE(C2:CM2)</f>
        <v>85.486124348894634</v>
      </c>
      <c r="D2">
        <v>99.702784988334855</v>
      </c>
      <c r="E2">
        <v>69.467209351312192</v>
      </c>
      <c r="H2">
        <v>67.484429544826398</v>
      </c>
      <c r="J2">
        <v>98.839867641302476</v>
      </c>
      <c r="L2">
        <v>97.610192129974351</v>
      </c>
      <c r="T2">
        <v>76.346540712034198</v>
      </c>
      <c r="Y2">
        <v>73.864793173884294</v>
      </c>
      <c r="Z2">
        <v>79.632609665296201</v>
      </c>
      <c r="AC2">
        <v>99.699546283714696</v>
      </c>
      <c r="AH2">
        <v>85.650361921529708</v>
      </c>
      <c r="AJ2">
        <v>86.004841145663804</v>
      </c>
      <c r="AL2">
        <v>79.722526693872396</v>
      </c>
      <c r="AV2">
        <v>100</v>
      </c>
      <c r="BC2">
        <v>60.891771392836901</v>
      </c>
      <c r="BF2">
        <v>89.967271759103696</v>
      </c>
      <c r="BS2">
        <v>96.888555643868941</v>
      </c>
      <c r="BV2">
        <v>92.58305079976418</v>
      </c>
      <c r="BW2">
        <v>94.873971696272108</v>
      </c>
      <c r="BX2">
        <v>84.665216777053601</v>
      </c>
      <c r="BZ2">
        <v>87.858902304717503</v>
      </c>
      <c r="CA2">
        <v>52.3262896345475</v>
      </c>
      <c r="CB2">
        <v>94.063339185458887</v>
      </c>
      <c r="CI2">
        <v>84.265947041303008</v>
      </c>
      <c r="CJ2">
        <v>99.256964886799466</v>
      </c>
    </row>
    <row r="3" spans="1:91" x14ac:dyDescent="0.25">
      <c r="A3">
        <v>1987</v>
      </c>
      <c r="B3">
        <f t="shared" ref="B3:B28" si="0">AVERAGE(C3:CM3)</f>
        <v>83.067676877546802</v>
      </c>
      <c r="D3">
        <v>73.5759577136686</v>
      </c>
      <c r="E3">
        <v>93.804467009030859</v>
      </c>
      <c r="H3">
        <v>88.764677635850205</v>
      </c>
      <c r="J3">
        <v>94.550432113766234</v>
      </c>
      <c r="L3">
        <v>72.256962955078507</v>
      </c>
      <c r="M3">
        <v>83.009280170587701</v>
      </c>
      <c r="T3">
        <v>100</v>
      </c>
      <c r="X3">
        <v>70.939825858830005</v>
      </c>
      <c r="Y3">
        <v>84.448884849927794</v>
      </c>
      <c r="Z3">
        <v>79.930284937735095</v>
      </c>
      <c r="AC3">
        <v>88.990320850756902</v>
      </c>
      <c r="AF3">
        <v>98.712053076408466</v>
      </c>
      <c r="AH3">
        <v>79.359780327719307</v>
      </c>
      <c r="AI3">
        <v>99.105273262487501</v>
      </c>
      <c r="AJ3">
        <v>67.309246584390394</v>
      </c>
      <c r="AL3">
        <v>73.581426144106402</v>
      </c>
      <c r="AV3">
        <v>83.152482205428797</v>
      </c>
      <c r="BC3">
        <v>75.992518616358197</v>
      </c>
      <c r="BF3">
        <v>64.56330051294421</v>
      </c>
      <c r="BS3">
        <v>80.078729579421704</v>
      </c>
      <c r="BV3">
        <v>84.392733982915502</v>
      </c>
      <c r="BW3">
        <v>92.853921113930696</v>
      </c>
      <c r="BX3">
        <v>90.56898819531682</v>
      </c>
      <c r="BZ3">
        <v>74.098985535683298</v>
      </c>
      <c r="CA3">
        <v>62.286097874699699</v>
      </c>
      <c r="CB3">
        <v>98.743987557947406</v>
      </c>
      <c r="CC3">
        <v>90.584833222619224</v>
      </c>
      <c r="CI3">
        <v>68.384109608173105</v>
      </c>
      <c r="CJ3">
        <v>94.923067953073669</v>
      </c>
    </row>
    <row r="4" spans="1:91" x14ac:dyDescent="0.25">
      <c r="A4">
        <v>1988</v>
      </c>
      <c r="B4">
        <f t="shared" si="0"/>
        <v>84.089466483770693</v>
      </c>
      <c r="D4">
        <v>72.029388905066298</v>
      </c>
      <c r="E4">
        <v>91.642623777094016</v>
      </c>
      <c r="H4">
        <v>66.974903447398603</v>
      </c>
      <c r="J4">
        <v>100</v>
      </c>
      <c r="L4">
        <v>95.486561147425107</v>
      </c>
      <c r="M4">
        <v>95.611893627423967</v>
      </c>
      <c r="T4">
        <v>97.658174066818646</v>
      </c>
      <c r="X4">
        <v>89.697098769336804</v>
      </c>
      <c r="Y4">
        <v>86.759886413950397</v>
      </c>
      <c r="Z4">
        <v>74.628520521033806</v>
      </c>
      <c r="AC4">
        <v>66.347095367454997</v>
      </c>
      <c r="AF4">
        <v>98.602384432882943</v>
      </c>
      <c r="AH4">
        <v>76.7855277702959</v>
      </c>
      <c r="AI4">
        <v>91.459607475774803</v>
      </c>
      <c r="AJ4">
        <v>80.061194085939007</v>
      </c>
      <c r="AL4">
        <v>80.1248143968146</v>
      </c>
      <c r="AV4">
        <v>65.62377097368261</v>
      </c>
      <c r="AY4">
        <v>100</v>
      </c>
      <c r="BA4">
        <v>98.386223398750275</v>
      </c>
      <c r="BC4">
        <v>70.723101968530102</v>
      </c>
      <c r="BD4">
        <v>87.920014204165895</v>
      </c>
      <c r="BF4">
        <v>80.151494443860301</v>
      </c>
      <c r="BK4">
        <v>94.787643748728925</v>
      </c>
      <c r="BS4">
        <v>55.876333403870497</v>
      </c>
      <c r="BV4">
        <v>90.865468247022903</v>
      </c>
      <c r="BW4">
        <v>97.822745815183836</v>
      </c>
      <c r="BX4">
        <v>60.968054678505098</v>
      </c>
      <c r="BZ4">
        <v>70.251254987031501</v>
      </c>
      <c r="CA4">
        <v>61.835941135434901</v>
      </c>
      <c r="CB4">
        <v>91.1042717544765</v>
      </c>
      <c r="CC4">
        <v>80.196349399460701</v>
      </c>
      <c r="CF4">
        <v>99.40715236601838</v>
      </c>
      <c r="CI4">
        <v>89.252365718770804</v>
      </c>
      <c r="CJ4">
        <v>100</v>
      </c>
    </row>
    <row r="5" spans="1:91" x14ac:dyDescent="0.25">
      <c r="A5">
        <v>1989</v>
      </c>
      <c r="B5">
        <f t="shared" si="0"/>
        <v>84.929691779600688</v>
      </c>
      <c r="D5">
        <v>96.004002269678821</v>
      </c>
      <c r="E5">
        <v>77.326950219616691</v>
      </c>
      <c r="H5">
        <v>94.863393953154244</v>
      </c>
      <c r="J5">
        <v>100</v>
      </c>
      <c r="L5">
        <v>98.757718309197074</v>
      </c>
      <c r="M5">
        <v>94.022000429126834</v>
      </c>
      <c r="T5">
        <v>93.748930041195663</v>
      </c>
      <c r="X5">
        <v>65.962337458928801</v>
      </c>
      <c r="Y5">
        <v>71.068677303357305</v>
      </c>
      <c r="Z5">
        <v>62.938781449991403</v>
      </c>
      <c r="AB5">
        <v>85.709348820588403</v>
      </c>
      <c r="AC5">
        <v>94.984227067735574</v>
      </c>
      <c r="AF5">
        <v>94.749106708492235</v>
      </c>
      <c r="AH5">
        <v>61.236073348543897</v>
      </c>
      <c r="AI5">
        <v>99.236861215334017</v>
      </c>
      <c r="AJ5">
        <v>61.593496185806003</v>
      </c>
      <c r="AL5">
        <v>76.023763828998597</v>
      </c>
      <c r="AM5">
        <v>97.478918430854534</v>
      </c>
      <c r="AV5">
        <v>88.166022036107904</v>
      </c>
      <c r="AY5">
        <v>99.6271756717492</v>
      </c>
      <c r="BA5">
        <v>87.179994590047897</v>
      </c>
      <c r="BC5">
        <v>52.5193564282254</v>
      </c>
      <c r="BD5">
        <v>87.543919593723501</v>
      </c>
      <c r="BF5">
        <v>87.750313449975195</v>
      </c>
      <c r="BH5">
        <v>95.595720260710664</v>
      </c>
      <c r="BK5">
        <v>90.264372194563776</v>
      </c>
      <c r="BS5">
        <v>86.392176804952697</v>
      </c>
      <c r="BV5">
        <v>76.849020933995206</v>
      </c>
      <c r="BW5">
        <v>92.128138074665287</v>
      </c>
      <c r="BX5">
        <v>68.842502293796699</v>
      </c>
      <c r="BZ5">
        <v>63.117846265175899</v>
      </c>
      <c r="CA5">
        <v>73.490005721107792</v>
      </c>
      <c r="CB5">
        <v>98.270570814153956</v>
      </c>
      <c r="CC5">
        <v>98.308320573308094</v>
      </c>
      <c r="CF5">
        <v>100</v>
      </c>
      <c r="CI5">
        <v>70.6485530983649</v>
      </c>
      <c r="CJ5">
        <v>100</v>
      </c>
    </row>
    <row r="6" spans="1:91" x14ac:dyDescent="0.25">
      <c r="A6">
        <v>1990</v>
      </c>
      <c r="B6">
        <f t="shared" si="0"/>
        <v>99.628429584522436</v>
      </c>
      <c r="C6">
        <v>99.890112000533094</v>
      </c>
      <c r="D6">
        <v>99.878336449617663</v>
      </c>
      <c r="E6">
        <v>100</v>
      </c>
      <c r="G6">
        <v>98.66723896247855</v>
      </c>
      <c r="H6">
        <v>100</v>
      </c>
      <c r="J6">
        <v>100</v>
      </c>
      <c r="L6">
        <v>100</v>
      </c>
      <c r="M6">
        <v>100</v>
      </c>
      <c r="T6">
        <v>100</v>
      </c>
      <c r="X6">
        <v>100</v>
      </c>
      <c r="Y6">
        <v>100</v>
      </c>
      <c r="Z6">
        <v>99.539905605236925</v>
      </c>
      <c r="AB6">
        <v>98.681965496812694</v>
      </c>
      <c r="AC6">
        <v>99.666521375242539</v>
      </c>
      <c r="AF6">
        <v>100</v>
      </c>
      <c r="AH6">
        <v>99.949264686082302</v>
      </c>
      <c r="AI6">
        <v>98.04731846141263</v>
      </c>
      <c r="AJ6">
        <v>100</v>
      </c>
      <c r="AL6">
        <v>100</v>
      </c>
      <c r="AM6">
        <v>97.395375852320953</v>
      </c>
      <c r="AO6">
        <v>99.802396447808562</v>
      </c>
      <c r="AV6">
        <v>99.756504993334843</v>
      </c>
      <c r="AY6">
        <v>100</v>
      </c>
      <c r="BA6">
        <v>100</v>
      </c>
      <c r="BC6">
        <v>100</v>
      </c>
      <c r="BD6">
        <v>99.406232875410666</v>
      </c>
      <c r="BF6">
        <v>98.345260931543066</v>
      </c>
      <c r="BH6">
        <v>100</v>
      </c>
      <c r="BK6">
        <v>99.871264879177659</v>
      </c>
      <c r="BM6">
        <v>99.496068486055506</v>
      </c>
      <c r="BS6">
        <v>100</v>
      </c>
      <c r="BV6">
        <v>97.602140557178387</v>
      </c>
      <c r="BW6">
        <v>99.468803359954137</v>
      </c>
      <c r="BX6">
        <v>100</v>
      </c>
      <c r="BY6">
        <v>100</v>
      </c>
      <c r="BZ6">
        <v>100</v>
      </c>
      <c r="CA6">
        <v>100</v>
      </c>
      <c r="CB6">
        <v>100</v>
      </c>
      <c r="CC6">
        <v>99.278405816956095</v>
      </c>
      <c r="CF6">
        <v>100</v>
      </c>
      <c r="CI6">
        <v>100</v>
      </c>
      <c r="CJ6">
        <v>100</v>
      </c>
      <c r="CK6">
        <v>99.279354897308195</v>
      </c>
    </row>
    <row r="7" spans="1:91" x14ac:dyDescent="0.25">
      <c r="A7">
        <v>1991</v>
      </c>
      <c r="B7">
        <f t="shared" si="0"/>
        <v>97.671969329022062</v>
      </c>
      <c r="C7">
        <v>99.120963516892971</v>
      </c>
      <c r="D7">
        <v>97.458321843760231</v>
      </c>
      <c r="E7">
        <v>96.938375542283467</v>
      </c>
      <c r="G7">
        <v>98.777265276141421</v>
      </c>
      <c r="H7">
        <v>94.805611402272547</v>
      </c>
      <c r="J7">
        <v>95.762640565271525</v>
      </c>
      <c r="L7">
        <v>96.719055974184897</v>
      </c>
      <c r="M7">
        <v>100</v>
      </c>
      <c r="T7">
        <v>99.093001804639599</v>
      </c>
      <c r="X7">
        <v>99.267267442977868</v>
      </c>
      <c r="Y7">
        <v>95.680720169945275</v>
      </c>
      <c r="Z7">
        <v>94.883227037733519</v>
      </c>
      <c r="AB7">
        <v>96.529058769484237</v>
      </c>
      <c r="AC7">
        <v>97.713385467518989</v>
      </c>
      <c r="AD7">
        <v>99.876276623480578</v>
      </c>
      <c r="AF7">
        <v>98.394437595583838</v>
      </c>
      <c r="AH7">
        <v>97.610747638693738</v>
      </c>
      <c r="AI7">
        <v>100</v>
      </c>
      <c r="AJ7">
        <v>94.471124983676035</v>
      </c>
      <c r="AL7">
        <v>97.040254355139353</v>
      </c>
      <c r="AM7">
        <v>100</v>
      </c>
      <c r="AO7">
        <v>100</v>
      </c>
      <c r="AV7">
        <v>97.960522852144933</v>
      </c>
      <c r="AY7">
        <v>96.472555965502309</v>
      </c>
      <c r="BA7">
        <v>100</v>
      </c>
      <c r="BC7">
        <v>97.679474694098701</v>
      </c>
      <c r="BD7">
        <v>100</v>
      </c>
      <c r="BF7">
        <v>94.306621691191552</v>
      </c>
      <c r="BH7">
        <v>100</v>
      </c>
      <c r="BJ7">
        <v>95.573357193150073</v>
      </c>
      <c r="BK7">
        <v>98.421711341430495</v>
      </c>
      <c r="BL7">
        <v>100</v>
      </c>
      <c r="BM7">
        <v>95.828934229647857</v>
      </c>
      <c r="BS7">
        <v>91.519718743117892</v>
      </c>
      <c r="BV7">
        <v>97.769092874380334</v>
      </c>
      <c r="BW7">
        <v>99.364799889366253</v>
      </c>
      <c r="BX7">
        <v>93.787306629318635</v>
      </c>
      <c r="BY7">
        <v>99.695131288242891</v>
      </c>
      <c r="BZ7">
        <v>94.71263793946207</v>
      </c>
      <c r="CA7">
        <v>97.568428003483831</v>
      </c>
      <c r="CB7">
        <v>99.412194931649196</v>
      </c>
      <c r="CC7">
        <v>98.377847478624616</v>
      </c>
      <c r="CF7">
        <v>99.329710129057801</v>
      </c>
      <c r="CI7">
        <v>98.81308214556104</v>
      </c>
      <c r="CJ7">
        <v>96.175725105903211</v>
      </c>
      <c r="CK7">
        <v>100</v>
      </c>
    </row>
    <row r="8" spans="1:91" x14ac:dyDescent="0.25">
      <c r="A8">
        <v>1992</v>
      </c>
      <c r="B8">
        <f t="shared" si="0"/>
        <v>84.444272466430348</v>
      </c>
      <c r="C8">
        <v>96.342579327439964</v>
      </c>
      <c r="D8">
        <v>76.682485753814603</v>
      </c>
      <c r="E8">
        <v>60.032335135511602</v>
      </c>
      <c r="G8">
        <v>88.306628657344106</v>
      </c>
      <c r="H8">
        <v>58.069510179697801</v>
      </c>
      <c r="J8">
        <v>98.623147359919926</v>
      </c>
      <c r="L8">
        <v>97.160947274125405</v>
      </c>
      <c r="M8">
        <v>98.505335221456832</v>
      </c>
      <c r="O8">
        <v>87.278416954173707</v>
      </c>
      <c r="T8">
        <v>86.904366439010801</v>
      </c>
      <c r="X8">
        <v>71.748062527411292</v>
      </c>
      <c r="Y8">
        <v>54.085275603131102</v>
      </c>
      <c r="Z8">
        <v>50.509122048889402</v>
      </c>
      <c r="AB8">
        <v>95.508648867827901</v>
      </c>
      <c r="AC8">
        <v>91.565185276659832</v>
      </c>
      <c r="AD8">
        <v>87.027537541163198</v>
      </c>
      <c r="AF8">
        <v>100</v>
      </c>
      <c r="AH8">
        <v>71.0724683422509</v>
      </c>
      <c r="AI8">
        <v>96.065922942647177</v>
      </c>
      <c r="AJ8">
        <v>81.021054696750298</v>
      </c>
      <c r="AL8">
        <v>82.790324290620802</v>
      </c>
      <c r="AM8">
        <v>87.679236526443106</v>
      </c>
      <c r="AO8">
        <v>99.054418493770072</v>
      </c>
      <c r="AV8">
        <v>80.794900088496206</v>
      </c>
      <c r="AY8">
        <v>92.125643548681566</v>
      </c>
      <c r="BA8">
        <v>93.365579818603834</v>
      </c>
      <c r="BC8">
        <v>46.373875958414203</v>
      </c>
      <c r="BD8">
        <v>75.293411382847808</v>
      </c>
      <c r="BF8">
        <v>84.682236517921694</v>
      </c>
      <c r="BH8">
        <v>100</v>
      </c>
      <c r="BI8">
        <v>83.796189019860606</v>
      </c>
      <c r="BJ8">
        <v>92.343139711702975</v>
      </c>
      <c r="BK8">
        <v>99.655308481767193</v>
      </c>
      <c r="BL8">
        <v>90.468518546560901</v>
      </c>
      <c r="BM8">
        <v>100</v>
      </c>
      <c r="BS8">
        <v>74.675039600178792</v>
      </c>
      <c r="BV8">
        <v>70.817017312553403</v>
      </c>
      <c r="BW8">
        <v>90.836507648602009</v>
      </c>
      <c r="BX8">
        <v>74.480518316368702</v>
      </c>
      <c r="BY8">
        <v>100</v>
      </c>
      <c r="BZ8">
        <v>73.8019627970058</v>
      </c>
      <c r="CA8">
        <v>55.855510732550897</v>
      </c>
      <c r="CB8">
        <v>97.562240648405776</v>
      </c>
      <c r="CC8">
        <v>99.775217063883161</v>
      </c>
      <c r="CF8">
        <v>96.788835285381367</v>
      </c>
      <c r="CI8">
        <v>65.183014036974001</v>
      </c>
      <c r="CJ8">
        <v>100</v>
      </c>
      <c r="CK8">
        <v>98.617402411834703</v>
      </c>
    </row>
    <row r="9" spans="1:91" x14ac:dyDescent="0.25">
      <c r="A9">
        <v>1993</v>
      </c>
      <c r="B9">
        <f t="shared" si="0"/>
        <v>97.009341831419064</v>
      </c>
      <c r="C9">
        <v>99.365335542577711</v>
      </c>
      <c r="D9">
        <v>96.498695083107151</v>
      </c>
      <c r="E9">
        <v>91.983933970689918</v>
      </c>
      <c r="G9">
        <v>100</v>
      </c>
      <c r="H9">
        <v>92.680546812267636</v>
      </c>
      <c r="J9">
        <v>99.333324402528888</v>
      </c>
      <c r="L9">
        <v>96.062579991570075</v>
      </c>
      <c r="M9">
        <v>98.394457247739936</v>
      </c>
      <c r="O9">
        <v>99.303496096912809</v>
      </c>
      <c r="T9">
        <v>98.942785446160727</v>
      </c>
      <c r="U9">
        <v>100</v>
      </c>
      <c r="X9">
        <v>93.976446867238906</v>
      </c>
      <c r="Y9">
        <v>91.900112607711293</v>
      </c>
      <c r="Z9">
        <v>91.953278423569714</v>
      </c>
      <c r="AB9">
        <v>98.060383588612964</v>
      </c>
      <c r="AC9">
        <v>98.533498145139774</v>
      </c>
      <c r="AD9">
        <v>98.165060359893545</v>
      </c>
      <c r="AE9">
        <v>97.58667903240233</v>
      </c>
      <c r="AF9">
        <v>97.511155385525186</v>
      </c>
      <c r="AH9">
        <v>95.762771523225553</v>
      </c>
      <c r="AI9">
        <v>96.224594780517137</v>
      </c>
      <c r="AJ9">
        <v>100</v>
      </c>
      <c r="AL9">
        <v>98.254498081008904</v>
      </c>
      <c r="AM9">
        <v>97.043650938517246</v>
      </c>
      <c r="AO9">
        <v>100</v>
      </c>
      <c r="AV9">
        <v>97.514638431123814</v>
      </c>
      <c r="AY9">
        <v>98.769024401978484</v>
      </c>
      <c r="BA9">
        <v>94.213279390826898</v>
      </c>
      <c r="BC9">
        <v>90.876600347035335</v>
      </c>
      <c r="BD9">
        <v>98.304765538230839</v>
      </c>
      <c r="BF9">
        <v>96.77435744471164</v>
      </c>
      <c r="BH9">
        <v>98.677922294032683</v>
      </c>
      <c r="BI9">
        <v>97.317198261870914</v>
      </c>
      <c r="BJ9">
        <v>95.871644380871345</v>
      </c>
      <c r="BK9">
        <v>97.327653388213875</v>
      </c>
      <c r="BL9">
        <v>96.836198803248706</v>
      </c>
      <c r="BM9">
        <v>100</v>
      </c>
      <c r="BS9">
        <v>97.235110512551884</v>
      </c>
      <c r="BV9">
        <v>96.942766826062268</v>
      </c>
      <c r="BW9">
        <v>96.587150155669406</v>
      </c>
      <c r="BX9">
        <v>96.054957194308344</v>
      </c>
      <c r="BY9">
        <v>98.841906924528359</v>
      </c>
      <c r="BZ9">
        <v>98.217532154440121</v>
      </c>
      <c r="CA9">
        <v>92.868531920155135</v>
      </c>
      <c r="CB9">
        <v>100</v>
      </c>
      <c r="CC9">
        <v>91.280949195539591</v>
      </c>
      <c r="CF9">
        <v>100</v>
      </c>
      <c r="CI9">
        <v>94.145698036135613</v>
      </c>
      <c r="CJ9">
        <v>98.757624963743766</v>
      </c>
      <c r="CK9">
        <v>99.514296678756835</v>
      </c>
    </row>
    <row r="10" spans="1:91" x14ac:dyDescent="0.25">
      <c r="A10">
        <v>1994</v>
      </c>
      <c r="B10">
        <f t="shared" si="0"/>
        <v>96.475237874288041</v>
      </c>
      <c r="C10">
        <v>81.463286059354701</v>
      </c>
      <c r="D10">
        <v>99.807283283376734</v>
      </c>
      <c r="E10">
        <v>96.471508063254106</v>
      </c>
      <c r="G10">
        <v>99.223074963214927</v>
      </c>
      <c r="H10">
        <v>97.109398995317918</v>
      </c>
      <c r="J10">
        <v>94.906280932791617</v>
      </c>
      <c r="L10">
        <v>89.764465055569602</v>
      </c>
      <c r="M10">
        <v>94.246392675987636</v>
      </c>
      <c r="N10">
        <v>100</v>
      </c>
      <c r="O10">
        <v>99.124773923894367</v>
      </c>
      <c r="S10">
        <v>100</v>
      </c>
      <c r="T10">
        <v>98.128799578255624</v>
      </c>
      <c r="U10">
        <v>100</v>
      </c>
      <c r="X10">
        <v>91.424348932097871</v>
      </c>
      <c r="Y10">
        <v>90.572280532368637</v>
      </c>
      <c r="Z10">
        <v>93.490845072942818</v>
      </c>
      <c r="AB10">
        <v>100</v>
      </c>
      <c r="AC10">
        <v>98.103824388414367</v>
      </c>
      <c r="AD10">
        <v>96.130151727297303</v>
      </c>
      <c r="AE10">
        <v>99.167239418256969</v>
      </c>
      <c r="AF10">
        <v>100</v>
      </c>
      <c r="AH10">
        <v>92.661339807918836</v>
      </c>
      <c r="AI10">
        <v>100</v>
      </c>
      <c r="AJ10">
        <v>97.650392827179687</v>
      </c>
      <c r="AL10">
        <v>98.089669040595396</v>
      </c>
      <c r="AM10">
        <v>100</v>
      </c>
      <c r="AO10">
        <v>100</v>
      </c>
      <c r="AV10">
        <v>100</v>
      </c>
      <c r="AY10">
        <v>86.608467100220196</v>
      </c>
      <c r="BA10">
        <v>96.502427551963393</v>
      </c>
      <c r="BC10">
        <v>90.477993660950773</v>
      </c>
      <c r="BD10">
        <v>96.765541407448296</v>
      </c>
      <c r="BF10">
        <v>93.209986358652387</v>
      </c>
      <c r="BH10">
        <v>99.476895488939547</v>
      </c>
      <c r="BI10">
        <v>100</v>
      </c>
      <c r="BJ10">
        <v>89.696314517247203</v>
      </c>
      <c r="BK10">
        <v>99.955985706006146</v>
      </c>
      <c r="BL10">
        <v>100</v>
      </c>
      <c r="BM10">
        <v>100</v>
      </c>
      <c r="BS10">
        <v>96.775248694592023</v>
      </c>
      <c r="BT10">
        <v>99.87889222429321</v>
      </c>
      <c r="BV10">
        <v>100</v>
      </c>
      <c r="BW10">
        <v>98.465389810991283</v>
      </c>
      <c r="BX10">
        <v>89.864645708610098</v>
      </c>
      <c r="BY10">
        <v>99.00881332448418</v>
      </c>
      <c r="BZ10">
        <v>93.826205446957857</v>
      </c>
      <c r="CA10">
        <v>91.523236699595955</v>
      </c>
      <c r="CB10">
        <v>99.926396983163997</v>
      </c>
      <c r="CC10">
        <v>100</v>
      </c>
      <c r="CF10">
        <v>100</v>
      </c>
      <c r="CI10">
        <v>89.151782450395203</v>
      </c>
      <c r="CJ10">
        <v>94.538028924666023</v>
      </c>
      <c r="CK10">
        <v>100</v>
      </c>
    </row>
    <row r="11" spans="1:91" x14ac:dyDescent="0.25">
      <c r="A11">
        <v>1995</v>
      </c>
      <c r="B11">
        <f t="shared" si="0"/>
        <v>96.702961586819356</v>
      </c>
      <c r="C11">
        <v>63.709477502212501</v>
      </c>
      <c r="D11">
        <v>98.816314857059325</v>
      </c>
      <c r="E11">
        <v>100</v>
      </c>
      <c r="G11">
        <v>100</v>
      </c>
      <c r="H11">
        <v>97.256176846043232</v>
      </c>
      <c r="J11">
        <v>100</v>
      </c>
      <c r="L11">
        <v>96.193193241709963</v>
      </c>
      <c r="M11">
        <v>67.22458442234489</v>
      </c>
      <c r="N11">
        <v>100</v>
      </c>
      <c r="O11">
        <v>99.295209463158855</v>
      </c>
      <c r="S11">
        <v>97.262153828518635</v>
      </c>
      <c r="T11">
        <v>100</v>
      </c>
      <c r="U11">
        <v>100</v>
      </c>
      <c r="V11">
        <v>98.853006798086426</v>
      </c>
      <c r="X11">
        <v>97.640454633068344</v>
      </c>
      <c r="Y11">
        <v>95.898438934813697</v>
      </c>
      <c r="Z11">
        <v>99.024175990556458</v>
      </c>
      <c r="AB11">
        <v>99.272620189467006</v>
      </c>
      <c r="AC11">
        <v>100</v>
      </c>
      <c r="AD11">
        <v>98.774426637280627</v>
      </c>
      <c r="AE11">
        <v>98.344074987510027</v>
      </c>
      <c r="AF11">
        <v>99.047668019188578</v>
      </c>
      <c r="AH11">
        <v>95.998622801821355</v>
      </c>
      <c r="AI11">
        <v>100</v>
      </c>
      <c r="AJ11">
        <v>97.152559086577597</v>
      </c>
      <c r="AL11">
        <v>100</v>
      </c>
      <c r="AM11">
        <v>99.96264174405141</v>
      </c>
      <c r="AO11">
        <v>100</v>
      </c>
      <c r="AP11">
        <v>100</v>
      </c>
      <c r="AV11">
        <v>100</v>
      </c>
      <c r="AY11">
        <v>79.475398221473299</v>
      </c>
      <c r="BA11">
        <v>100</v>
      </c>
      <c r="BC11">
        <v>98.980574625011755</v>
      </c>
      <c r="BD11">
        <v>100</v>
      </c>
      <c r="BE11">
        <v>100</v>
      </c>
      <c r="BF11">
        <v>90.733589257610575</v>
      </c>
      <c r="BH11">
        <v>100</v>
      </c>
      <c r="BI11">
        <v>99.90109305856781</v>
      </c>
      <c r="BJ11">
        <v>89.475503857778307</v>
      </c>
      <c r="BK11">
        <v>100</v>
      </c>
      <c r="BL11">
        <v>100</v>
      </c>
      <c r="BM11">
        <v>98.17345069894823</v>
      </c>
      <c r="BP11">
        <v>100</v>
      </c>
      <c r="BS11">
        <v>100</v>
      </c>
      <c r="BT11">
        <v>98.013987818993769</v>
      </c>
      <c r="BV11">
        <v>96.760816178954016</v>
      </c>
      <c r="BW11">
        <v>100</v>
      </c>
      <c r="BX11">
        <v>87.888888474922993</v>
      </c>
      <c r="BY11">
        <v>96.102734304235298</v>
      </c>
      <c r="BZ11">
        <v>92.742001949664996</v>
      </c>
      <c r="CA11">
        <v>100</v>
      </c>
      <c r="CB11">
        <v>100</v>
      </c>
      <c r="CC11">
        <v>100</v>
      </c>
      <c r="CF11">
        <v>100</v>
      </c>
      <c r="CI11">
        <v>92.901027420427184</v>
      </c>
      <c r="CJ11">
        <v>91.193944598645032</v>
      </c>
      <c r="CK11">
        <v>100</v>
      </c>
    </row>
    <row r="12" spans="1:91" x14ac:dyDescent="0.25">
      <c r="A12">
        <v>1996</v>
      </c>
      <c r="B12">
        <f t="shared" si="0"/>
        <v>98.536553453430358</v>
      </c>
      <c r="C12">
        <v>76.905470807581708</v>
      </c>
      <c r="D12">
        <v>99.751989068973003</v>
      </c>
      <c r="E12">
        <v>100</v>
      </c>
      <c r="G12">
        <v>100</v>
      </c>
      <c r="H12">
        <v>100</v>
      </c>
      <c r="J12">
        <v>99.886691499210229</v>
      </c>
      <c r="L12">
        <v>93.280465847856135</v>
      </c>
      <c r="M12">
        <v>97.330070579925277</v>
      </c>
      <c r="N12">
        <v>100</v>
      </c>
      <c r="O12">
        <v>98.804821278979858</v>
      </c>
      <c r="P12">
        <v>100</v>
      </c>
      <c r="S12">
        <v>100</v>
      </c>
      <c r="T12">
        <v>98.631408070152943</v>
      </c>
      <c r="U12">
        <v>100</v>
      </c>
      <c r="V12">
        <v>100</v>
      </c>
      <c r="W12">
        <v>96.363855082853902</v>
      </c>
      <c r="X12">
        <v>97.824928463408412</v>
      </c>
      <c r="Y12">
        <v>99.735004090446921</v>
      </c>
      <c r="Z12">
        <v>99.92855252830158</v>
      </c>
      <c r="AA12">
        <v>100</v>
      </c>
      <c r="AB12">
        <v>99.627787320266506</v>
      </c>
      <c r="AC12">
        <v>99.34845465397585</v>
      </c>
      <c r="AD12">
        <v>100</v>
      </c>
      <c r="AE12">
        <v>100</v>
      </c>
      <c r="AF12">
        <v>100</v>
      </c>
      <c r="AH12">
        <v>100</v>
      </c>
      <c r="AI12">
        <v>100</v>
      </c>
      <c r="AJ12">
        <v>93.309389467492863</v>
      </c>
      <c r="AK12">
        <v>99.940549339363884</v>
      </c>
      <c r="AL12">
        <v>100</v>
      </c>
      <c r="AM12">
        <v>100</v>
      </c>
      <c r="AO12">
        <v>99.91160777473516</v>
      </c>
      <c r="AP12">
        <v>100</v>
      </c>
      <c r="AV12">
        <v>99.388971518144515</v>
      </c>
      <c r="AW12">
        <v>96.176695864331194</v>
      </c>
      <c r="AX12">
        <v>100</v>
      </c>
      <c r="AY12">
        <v>95.969375557778477</v>
      </c>
      <c r="BA12">
        <v>98.081215354948625</v>
      </c>
      <c r="BC12">
        <v>98.913265476324099</v>
      </c>
      <c r="BD12">
        <v>100</v>
      </c>
      <c r="BE12">
        <v>100</v>
      </c>
      <c r="BF12">
        <v>100</v>
      </c>
      <c r="BH12">
        <v>98.868508949593917</v>
      </c>
      <c r="BI12">
        <v>96.004291301007299</v>
      </c>
      <c r="BJ12">
        <v>98.096859311579436</v>
      </c>
      <c r="BK12">
        <v>97.829200857167791</v>
      </c>
      <c r="BL12">
        <v>98.762892643083674</v>
      </c>
      <c r="BM12">
        <v>98.637655569839396</v>
      </c>
      <c r="BP12">
        <v>98.355743062589255</v>
      </c>
      <c r="BS12">
        <v>100</v>
      </c>
      <c r="BT12">
        <v>99.854781724194993</v>
      </c>
      <c r="BV12">
        <v>99.638198235239955</v>
      </c>
      <c r="BW12">
        <v>99.348492809904997</v>
      </c>
      <c r="BX12">
        <v>100</v>
      </c>
      <c r="BY12">
        <v>100</v>
      </c>
      <c r="BZ12">
        <v>97.766959012588003</v>
      </c>
      <c r="CA12">
        <v>100</v>
      </c>
      <c r="CB12">
        <v>98.436815277178795</v>
      </c>
      <c r="CC12">
        <v>100</v>
      </c>
      <c r="CD12">
        <v>97.989194489955693</v>
      </c>
      <c r="CF12">
        <v>100</v>
      </c>
      <c r="CI12">
        <v>98.975206608451714</v>
      </c>
      <c r="CJ12">
        <v>91.828871424559125</v>
      </c>
      <c r="CK12">
        <v>96.835180097557043</v>
      </c>
    </row>
    <row r="13" spans="1:91" x14ac:dyDescent="0.25">
      <c r="A13">
        <v>1997</v>
      </c>
      <c r="B13">
        <f t="shared" si="0"/>
        <v>82.617819282535379</v>
      </c>
      <c r="C13">
        <v>88.981466110824798</v>
      </c>
      <c r="D13">
        <v>43.899349196933898</v>
      </c>
      <c r="E13">
        <v>54.011031885654603</v>
      </c>
      <c r="G13">
        <v>97.574449529749955</v>
      </c>
      <c r="H13">
        <v>66.638610042324302</v>
      </c>
      <c r="J13">
        <v>94.001183737460607</v>
      </c>
      <c r="L13">
        <v>75.170123469313197</v>
      </c>
      <c r="M13">
        <v>69.831483212355408</v>
      </c>
      <c r="N13">
        <v>100</v>
      </c>
      <c r="O13">
        <v>94.237596663192576</v>
      </c>
      <c r="P13">
        <v>99.632998632519048</v>
      </c>
      <c r="Q13">
        <v>99.420279014975804</v>
      </c>
      <c r="S13">
        <v>99.278414806688545</v>
      </c>
      <c r="T13">
        <v>100</v>
      </c>
      <c r="U13">
        <v>97.938223329147874</v>
      </c>
      <c r="V13">
        <v>96.930985733569116</v>
      </c>
      <c r="W13">
        <v>96.443714697110764</v>
      </c>
      <c r="X13">
        <v>36.359000849645</v>
      </c>
      <c r="Y13">
        <v>53.137554118941203</v>
      </c>
      <c r="Z13">
        <v>50.868416008081198</v>
      </c>
      <c r="AA13">
        <v>100</v>
      </c>
      <c r="AB13">
        <v>95.545347206646923</v>
      </c>
      <c r="AC13">
        <v>63.285275970328499</v>
      </c>
      <c r="AD13">
        <v>66.176137907541602</v>
      </c>
      <c r="AE13">
        <v>100</v>
      </c>
      <c r="AF13">
        <v>100</v>
      </c>
      <c r="AH13">
        <v>66.266421996379904</v>
      </c>
      <c r="AI13">
        <v>88.370321333995093</v>
      </c>
      <c r="AJ13">
        <v>71.258656974211505</v>
      </c>
      <c r="AK13">
        <v>100</v>
      </c>
      <c r="AL13">
        <v>85.054478893004998</v>
      </c>
      <c r="AM13">
        <v>100</v>
      </c>
      <c r="AO13">
        <v>99.07321134659945</v>
      </c>
      <c r="AP13">
        <v>98.899670588095589</v>
      </c>
      <c r="AV13">
        <v>89.161170125358893</v>
      </c>
      <c r="AW13">
        <v>98.773642022792956</v>
      </c>
      <c r="AX13">
        <v>100</v>
      </c>
      <c r="AY13">
        <v>76.4564179662421</v>
      </c>
      <c r="BA13">
        <v>99.109474004839512</v>
      </c>
      <c r="BC13">
        <v>54.947761636204802</v>
      </c>
      <c r="BD13">
        <v>60.1143862546215</v>
      </c>
      <c r="BE13">
        <v>100</v>
      </c>
      <c r="BF13">
        <v>64.323323452458098</v>
      </c>
      <c r="BG13">
        <v>100</v>
      </c>
      <c r="BH13">
        <v>79.941196043463904</v>
      </c>
      <c r="BJ13">
        <v>85.539634982165495</v>
      </c>
      <c r="BK13">
        <v>89.028814006706696</v>
      </c>
      <c r="BL13">
        <v>62.865980687662102</v>
      </c>
      <c r="BM13">
        <v>53.316057609673699</v>
      </c>
      <c r="BP13">
        <v>60.662324192595399</v>
      </c>
      <c r="BS13">
        <v>70.474723554918199</v>
      </c>
      <c r="BT13">
        <v>99.658640999266055</v>
      </c>
      <c r="BV13">
        <v>47.739385501523401</v>
      </c>
      <c r="BW13">
        <v>95.352249672303699</v>
      </c>
      <c r="BX13">
        <v>67.471488868189098</v>
      </c>
      <c r="BY13">
        <v>97.986026193760836</v>
      </c>
      <c r="BZ13">
        <v>42.621733974655001</v>
      </c>
      <c r="CA13">
        <v>69.684350197489195</v>
      </c>
      <c r="CB13">
        <v>96.759881016414525</v>
      </c>
      <c r="CC13">
        <v>97.021136492061714</v>
      </c>
      <c r="CD13">
        <v>100</v>
      </c>
      <c r="CF13">
        <v>96.212764460209186</v>
      </c>
      <c r="CI13">
        <v>67.23087291855299</v>
      </c>
      <c r="CJ13">
        <v>94.43228867125562</v>
      </c>
      <c r="CK13">
        <v>87.605943886659205</v>
      </c>
      <c r="CM13">
        <v>100</v>
      </c>
    </row>
    <row r="14" spans="1:91" x14ac:dyDescent="0.25">
      <c r="A14">
        <v>1998</v>
      </c>
      <c r="B14">
        <f t="shared" si="0"/>
        <v>85.139548746732316</v>
      </c>
      <c r="C14">
        <v>79.335388770391205</v>
      </c>
      <c r="D14">
        <v>75.081305779099893</v>
      </c>
      <c r="E14">
        <v>73.592815829340196</v>
      </c>
      <c r="G14">
        <v>97.951314409388146</v>
      </c>
      <c r="H14">
        <v>67.482361046549201</v>
      </c>
      <c r="J14">
        <v>93.684204683162747</v>
      </c>
      <c r="L14">
        <v>76.585872170189205</v>
      </c>
      <c r="M14">
        <v>68.059170384736902</v>
      </c>
      <c r="N14">
        <v>100</v>
      </c>
      <c r="O14">
        <v>99.207613333676633</v>
      </c>
      <c r="P14">
        <v>100</v>
      </c>
      <c r="Q14">
        <v>91.636744473254055</v>
      </c>
      <c r="S14">
        <v>69.095792839250805</v>
      </c>
      <c r="T14">
        <v>100</v>
      </c>
      <c r="U14">
        <v>99.026041911052459</v>
      </c>
      <c r="V14">
        <v>99.927553088721183</v>
      </c>
      <c r="W14">
        <v>95.905202195525177</v>
      </c>
      <c r="X14">
        <v>64.299630332440998</v>
      </c>
      <c r="Y14">
        <v>61.798443886958303</v>
      </c>
      <c r="Z14">
        <v>65.3934176973208</v>
      </c>
      <c r="AA14">
        <v>100</v>
      </c>
      <c r="AB14">
        <v>83.563329737942396</v>
      </c>
      <c r="AC14">
        <v>70.237293445103305</v>
      </c>
      <c r="AD14">
        <v>66.150017280638906</v>
      </c>
      <c r="AE14">
        <v>100</v>
      </c>
      <c r="AF14">
        <v>89.157498718352599</v>
      </c>
      <c r="AH14">
        <v>77.773456154195898</v>
      </c>
      <c r="AI14">
        <v>88.137362587992797</v>
      </c>
      <c r="AJ14">
        <v>73.244573795513304</v>
      </c>
      <c r="AK14">
        <v>100</v>
      </c>
      <c r="AL14">
        <v>76.326264599276399</v>
      </c>
      <c r="AM14">
        <v>100</v>
      </c>
      <c r="AO14">
        <v>100</v>
      </c>
      <c r="AP14">
        <v>99.0524358697173</v>
      </c>
      <c r="AV14">
        <v>89.055000754353898</v>
      </c>
      <c r="AW14">
        <v>99.909165950741468</v>
      </c>
      <c r="AX14">
        <v>99.272511800731138</v>
      </c>
      <c r="AY14">
        <v>76.845601802171402</v>
      </c>
      <c r="BA14">
        <v>98.683359479460321</v>
      </c>
      <c r="BC14">
        <v>62.385192098487501</v>
      </c>
      <c r="BD14">
        <v>75.559230682582395</v>
      </c>
      <c r="BE14">
        <v>100</v>
      </c>
      <c r="BF14">
        <v>73.249291998451298</v>
      </c>
      <c r="BG14">
        <v>99.42457107848432</v>
      </c>
      <c r="BH14">
        <v>99.322793752758272</v>
      </c>
      <c r="BI14">
        <v>98.416517568142154</v>
      </c>
      <c r="BJ14">
        <v>86.929990405224004</v>
      </c>
      <c r="BK14">
        <v>72.185346345302804</v>
      </c>
      <c r="BL14">
        <v>64.227930511628898</v>
      </c>
      <c r="BM14">
        <v>69.746017511361501</v>
      </c>
      <c r="BO14">
        <v>100</v>
      </c>
      <c r="BP14">
        <v>79.482246953583797</v>
      </c>
      <c r="BQ14">
        <v>97.478832646211487</v>
      </c>
      <c r="BS14">
        <v>62.289610478233499</v>
      </c>
      <c r="BT14">
        <v>100</v>
      </c>
      <c r="BV14">
        <v>68.126116624819801</v>
      </c>
      <c r="BW14">
        <v>94.447851267080011</v>
      </c>
      <c r="BX14">
        <v>66.358609549121695</v>
      </c>
      <c r="BY14">
        <v>97.405096410095794</v>
      </c>
      <c r="BZ14">
        <v>68.180738607796201</v>
      </c>
      <c r="CA14">
        <v>69.670311613962298</v>
      </c>
      <c r="CB14">
        <v>87.016929514584902</v>
      </c>
      <c r="CC14">
        <v>66.730596446152703</v>
      </c>
      <c r="CD14">
        <v>100</v>
      </c>
      <c r="CE14">
        <v>99.28262430123344</v>
      </c>
      <c r="CF14">
        <v>88.985761893197804</v>
      </c>
      <c r="CG14">
        <v>100</v>
      </c>
      <c r="CI14">
        <v>60.243094041875501</v>
      </c>
      <c r="CJ14">
        <v>84.417213416761697</v>
      </c>
      <c r="CK14">
        <v>88.075516288679893</v>
      </c>
      <c r="CM14">
        <v>99.799184204931649</v>
      </c>
    </row>
    <row r="15" spans="1:91" x14ac:dyDescent="0.25">
      <c r="A15">
        <v>1999</v>
      </c>
      <c r="B15">
        <f t="shared" si="0"/>
        <v>89.317778423419128</v>
      </c>
      <c r="C15">
        <v>82.101344812050897</v>
      </c>
      <c r="D15">
        <v>77.645395085203603</v>
      </c>
      <c r="E15">
        <v>87.6337812622494</v>
      </c>
      <c r="G15">
        <v>99.978262713495653</v>
      </c>
      <c r="H15">
        <v>84.787355207998701</v>
      </c>
      <c r="J15">
        <v>90.736166128595642</v>
      </c>
      <c r="L15">
        <v>75.758986417787696</v>
      </c>
      <c r="M15">
        <v>77.938352999415599</v>
      </c>
      <c r="N15">
        <v>100</v>
      </c>
      <c r="O15">
        <v>93.440460319564039</v>
      </c>
      <c r="P15">
        <v>100</v>
      </c>
      <c r="Q15">
        <v>95.507145798849805</v>
      </c>
      <c r="S15">
        <v>91.383552956012139</v>
      </c>
      <c r="T15">
        <v>100</v>
      </c>
      <c r="U15">
        <v>100</v>
      </c>
      <c r="V15">
        <v>99.320236271591753</v>
      </c>
      <c r="W15">
        <v>96.447169352924845</v>
      </c>
      <c r="X15">
        <v>75.066964380952598</v>
      </c>
      <c r="Y15">
        <v>62.702097792037002</v>
      </c>
      <c r="Z15">
        <v>68.765085566851397</v>
      </c>
      <c r="AA15">
        <v>100</v>
      </c>
      <c r="AB15">
        <v>97.741241741918714</v>
      </c>
      <c r="AC15">
        <v>75.900523931424601</v>
      </c>
      <c r="AD15">
        <v>75.438877656651201</v>
      </c>
      <c r="AE15">
        <v>98.126961037005415</v>
      </c>
      <c r="AF15">
        <v>100</v>
      </c>
      <c r="AH15">
        <v>87.088002067705204</v>
      </c>
      <c r="AI15">
        <v>85.541102860258604</v>
      </c>
      <c r="AJ15">
        <v>71.177896579271504</v>
      </c>
      <c r="AK15">
        <v>98.700295491288585</v>
      </c>
      <c r="AL15">
        <v>84.9317798068288</v>
      </c>
      <c r="AM15">
        <v>100</v>
      </c>
      <c r="AO15">
        <v>100</v>
      </c>
      <c r="AP15">
        <v>100</v>
      </c>
      <c r="AT15">
        <v>92.641109472052904</v>
      </c>
      <c r="AV15">
        <v>96.75722822549838</v>
      </c>
      <c r="AW15">
        <v>99.185093740024911</v>
      </c>
      <c r="AX15">
        <v>99.924398892400973</v>
      </c>
      <c r="AY15">
        <v>82.453420630271694</v>
      </c>
      <c r="BA15">
        <v>99.980953133183064</v>
      </c>
      <c r="BC15">
        <v>64.026344209199806</v>
      </c>
      <c r="BD15">
        <v>86.255339472914599</v>
      </c>
      <c r="BE15">
        <v>99.836205825214307</v>
      </c>
      <c r="BF15">
        <v>79.4129886727968</v>
      </c>
      <c r="BG15">
        <v>99.621476364442515</v>
      </c>
      <c r="BH15">
        <v>100</v>
      </c>
      <c r="BJ15">
        <v>81.261649195219604</v>
      </c>
      <c r="BK15">
        <v>84.524692478441295</v>
      </c>
      <c r="BL15">
        <v>79.926690919446401</v>
      </c>
      <c r="BM15">
        <v>84.717486484155103</v>
      </c>
      <c r="BO15">
        <v>100</v>
      </c>
      <c r="BP15">
        <v>92.583949207529045</v>
      </c>
      <c r="BQ15">
        <v>100</v>
      </c>
      <c r="BS15">
        <v>74.152793699691102</v>
      </c>
      <c r="BT15">
        <v>100</v>
      </c>
      <c r="BV15">
        <v>79.845490479160205</v>
      </c>
      <c r="BW15">
        <v>90.537306095887715</v>
      </c>
      <c r="BX15">
        <v>73.004976304526195</v>
      </c>
      <c r="BY15">
        <v>100</v>
      </c>
      <c r="BZ15">
        <v>72.909761644179198</v>
      </c>
      <c r="CA15">
        <v>72.081783079112597</v>
      </c>
      <c r="CB15">
        <v>97.831611855346168</v>
      </c>
      <c r="CC15">
        <v>75.937633858210006</v>
      </c>
      <c r="CD15">
        <v>99.827344820517979</v>
      </c>
      <c r="CE15">
        <v>99.770931923876205</v>
      </c>
      <c r="CF15">
        <v>98.514843119729022</v>
      </c>
      <c r="CG15">
        <v>100</v>
      </c>
      <c r="CI15">
        <v>60.063621998862999</v>
      </c>
      <c r="CJ15">
        <v>94.016259606260263</v>
      </c>
      <c r="CK15">
        <v>96.099844416672866</v>
      </c>
      <c r="CM15">
        <v>100</v>
      </c>
    </row>
    <row r="16" spans="1:91" x14ac:dyDescent="0.25">
      <c r="A16">
        <v>2000</v>
      </c>
      <c r="B16">
        <f t="shared" si="0"/>
        <v>85.989746892016797</v>
      </c>
      <c r="C16">
        <v>80.023879026559996</v>
      </c>
      <c r="D16">
        <v>77.184608301930098</v>
      </c>
      <c r="E16">
        <v>91.283881544968807</v>
      </c>
      <c r="F16">
        <v>100</v>
      </c>
      <c r="G16">
        <v>100</v>
      </c>
      <c r="H16">
        <v>93.374270584177225</v>
      </c>
      <c r="J16">
        <v>79.303569488047899</v>
      </c>
      <c r="L16">
        <v>72.624641713041996</v>
      </c>
      <c r="M16">
        <v>76.460726736891402</v>
      </c>
      <c r="N16">
        <v>100</v>
      </c>
      <c r="O16">
        <v>100</v>
      </c>
      <c r="P16">
        <v>100</v>
      </c>
      <c r="Q16">
        <v>91.614013579838854</v>
      </c>
      <c r="S16">
        <v>73.614709280728604</v>
      </c>
      <c r="T16">
        <v>100</v>
      </c>
      <c r="U16">
        <v>100</v>
      </c>
      <c r="V16">
        <v>100</v>
      </c>
      <c r="W16">
        <v>91.824132527421213</v>
      </c>
      <c r="X16">
        <v>59.790400309941802</v>
      </c>
      <c r="Y16">
        <v>52.188371772174399</v>
      </c>
      <c r="Z16">
        <v>57.238133311366198</v>
      </c>
      <c r="AA16">
        <v>100</v>
      </c>
      <c r="AB16">
        <v>91.599581422594653</v>
      </c>
      <c r="AC16">
        <v>67.46558420959181</v>
      </c>
      <c r="AD16">
        <v>68.277352588513509</v>
      </c>
      <c r="AE16">
        <v>95.311952592585826</v>
      </c>
      <c r="AF16">
        <v>89.675484203346002</v>
      </c>
      <c r="AH16">
        <v>80.984535719167596</v>
      </c>
      <c r="AI16">
        <v>74.875685395239699</v>
      </c>
      <c r="AJ16">
        <v>68.269209618047398</v>
      </c>
      <c r="AK16">
        <v>99.11308870679089</v>
      </c>
      <c r="AL16">
        <v>89.659157656902494</v>
      </c>
      <c r="AM16">
        <v>99.720296747598297</v>
      </c>
      <c r="AO16">
        <v>100</v>
      </c>
      <c r="AP16">
        <v>100</v>
      </c>
      <c r="AQ16">
        <v>100</v>
      </c>
      <c r="AS16">
        <v>99.979999920156757</v>
      </c>
      <c r="AT16">
        <v>83.104679840859205</v>
      </c>
      <c r="AV16">
        <v>97.183870255845633</v>
      </c>
      <c r="AW16">
        <v>100</v>
      </c>
      <c r="AX16">
        <v>100</v>
      </c>
      <c r="AY16">
        <v>67.988932952407097</v>
      </c>
      <c r="BA16">
        <v>100</v>
      </c>
      <c r="BC16">
        <v>53.1639903738699</v>
      </c>
      <c r="BD16">
        <v>85.7273394232339</v>
      </c>
      <c r="BE16">
        <v>100</v>
      </c>
      <c r="BF16">
        <v>63.914076663675203</v>
      </c>
      <c r="BG16">
        <v>100</v>
      </c>
      <c r="BH16">
        <v>100</v>
      </c>
      <c r="BI16">
        <v>99.401752093604856</v>
      </c>
      <c r="BJ16">
        <v>76.452909750588105</v>
      </c>
      <c r="BK16">
        <v>83.608625800342793</v>
      </c>
      <c r="BL16">
        <v>71.280025561001906</v>
      </c>
      <c r="BM16">
        <v>64.862819503090293</v>
      </c>
      <c r="BO16">
        <v>99.060860731467486</v>
      </c>
      <c r="BP16">
        <v>68.305612811253198</v>
      </c>
      <c r="BQ16">
        <v>100</v>
      </c>
      <c r="BS16">
        <v>70.8715494466134</v>
      </c>
      <c r="BT16">
        <v>100</v>
      </c>
      <c r="BV16">
        <v>58.766537048894598</v>
      </c>
      <c r="BW16">
        <v>75.355769900476801</v>
      </c>
      <c r="BX16">
        <v>59.717909730486198</v>
      </c>
      <c r="BY16">
        <v>99.245495659361609</v>
      </c>
      <c r="BZ16">
        <v>58.513260522125499</v>
      </c>
      <c r="CA16">
        <v>78.675712709537095</v>
      </c>
      <c r="CB16">
        <v>93.533946443694546</v>
      </c>
      <c r="CC16">
        <v>86.844403481916402</v>
      </c>
      <c r="CD16">
        <v>100</v>
      </c>
      <c r="CE16">
        <v>100</v>
      </c>
      <c r="CF16">
        <v>92.585826706864523</v>
      </c>
      <c r="CG16">
        <v>98.978182781802715</v>
      </c>
      <c r="CI16">
        <v>54.4526419304961</v>
      </c>
      <c r="CJ16">
        <v>82.342892935629806</v>
      </c>
      <c r="CK16">
        <v>89.823871776514295</v>
      </c>
      <c r="CL16">
        <v>100</v>
      </c>
      <c r="CM16">
        <v>100</v>
      </c>
    </row>
    <row r="17" spans="1:91" x14ac:dyDescent="0.25">
      <c r="A17">
        <v>2001</v>
      </c>
      <c r="B17">
        <f t="shared" si="0"/>
        <v>83.695053450572857</v>
      </c>
      <c r="C17">
        <v>94.053748144232785</v>
      </c>
      <c r="D17">
        <v>76.552394999065498</v>
      </c>
      <c r="E17">
        <v>84.339667300234694</v>
      </c>
      <c r="F17">
        <v>100</v>
      </c>
      <c r="G17">
        <v>99.161827332737928</v>
      </c>
      <c r="H17">
        <v>60.051351880002201</v>
      </c>
      <c r="J17">
        <v>88.0274876988382</v>
      </c>
      <c r="K17">
        <v>99.291050201272597</v>
      </c>
      <c r="L17">
        <v>79.517000995228898</v>
      </c>
      <c r="M17">
        <v>82.657756299989401</v>
      </c>
      <c r="N17">
        <v>100</v>
      </c>
      <c r="O17">
        <v>99.07027158877429</v>
      </c>
      <c r="P17">
        <v>100</v>
      </c>
      <c r="Q17">
        <v>88.745071607064105</v>
      </c>
      <c r="S17">
        <v>75.459890996155195</v>
      </c>
      <c r="T17">
        <v>65.3856845458576</v>
      </c>
      <c r="V17">
        <v>99.297686595389678</v>
      </c>
      <c r="W17">
        <v>74.207272867349403</v>
      </c>
      <c r="X17">
        <v>57.443574948509401</v>
      </c>
      <c r="Y17">
        <v>31.522928437097207</v>
      </c>
      <c r="Z17">
        <v>43.2461691301217</v>
      </c>
      <c r="AA17">
        <v>100</v>
      </c>
      <c r="AB17">
        <v>78.617235780510896</v>
      </c>
      <c r="AC17">
        <v>68.688614513054006</v>
      </c>
      <c r="AD17">
        <v>59.667095850748503</v>
      </c>
      <c r="AE17">
        <v>99.720065923285603</v>
      </c>
      <c r="AF17">
        <v>90.347279739691672</v>
      </c>
      <c r="AG17">
        <v>99.874558750398677</v>
      </c>
      <c r="AH17">
        <v>63.091584921949398</v>
      </c>
      <c r="AI17">
        <v>75.6640141977051</v>
      </c>
      <c r="AJ17">
        <v>42.287119705256103</v>
      </c>
      <c r="AK17">
        <v>100</v>
      </c>
      <c r="AL17">
        <v>83.251767004514306</v>
      </c>
      <c r="AM17">
        <v>100</v>
      </c>
      <c r="AO17">
        <v>100</v>
      </c>
      <c r="AP17">
        <v>100</v>
      </c>
      <c r="AQ17">
        <v>99.596183279426782</v>
      </c>
      <c r="AS17">
        <v>93.494666197668224</v>
      </c>
      <c r="AT17">
        <v>80.382102891751998</v>
      </c>
      <c r="AV17">
        <v>97.95432900370092</v>
      </c>
      <c r="AW17">
        <v>99.84688658915438</v>
      </c>
      <c r="AX17">
        <v>100</v>
      </c>
      <c r="AY17">
        <v>78.569444622096299</v>
      </c>
      <c r="BA17">
        <v>100</v>
      </c>
      <c r="BC17">
        <v>37.8125643730368</v>
      </c>
      <c r="BD17">
        <v>82.2762555417725</v>
      </c>
      <c r="BE17">
        <v>99.919360892433858</v>
      </c>
      <c r="BF17">
        <v>57.684815170723503</v>
      </c>
      <c r="BG17">
        <v>100</v>
      </c>
      <c r="BH17">
        <v>99.509316069020613</v>
      </c>
      <c r="BI17">
        <v>98.741741305048535</v>
      </c>
      <c r="BJ17">
        <v>82.383332246976806</v>
      </c>
      <c r="BK17">
        <v>100</v>
      </c>
      <c r="BL17">
        <v>77.739257965179405</v>
      </c>
      <c r="BM17">
        <v>67.1918801511368</v>
      </c>
      <c r="BO17">
        <v>99.945453096709613</v>
      </c>
      <c r="BP17">
        <v>90.440316061171742</v>
      </c>
      <c r="BQ17">
        <v>100</v>
      </c>
      <c r="BS17">
        <v>71.0309710117983</v>
      </c>
      <c r="BT17">
        <v>97.50066931728405</v>
      </c>
      <c r="BV17">
        <v>75.091285947138005</v>
      </c>
      <c r="BW17">
        <v>86.421324200645898</v>
      </c>
      <c r="BX17">
        <v>43.068733612779504</v>
      </c>
      <c r="BY17">
        <v>100</v>
      </c>
      <c r="BZ17">
        <v>40.9408402237529</v>
      </c>
      <c r="CA17">
        <v>44.751360518289601</v>
      </c>
      <c r="CB17">
        <v>93.369814848271901</v>
      </c>
      <c r="CC17">
        <v>90.886009048289978</v>
      </c>
      <c r="CD17">
        <v>100</v>
      </c>
      <c r="CE17">
        <v>98.471910890362267</v>
      </c>
      <c r="CF17">
        <v>84.785195967647198</v>
      </c>
      <c r="CG17">
        <v>99.685438087072114</v>
      </c>
      <c r="CI17">
        <v>42.105197158545799</v>
      </c>
      <c r="CJ17">
        <v>73.682287450187502</v>
      </c>
      <c r="CK17">
        <v>100</v>
      </c>
      <c r="CL17">
        <v>100</v>
      </c>
      <c r="CM17">
        <v>100</v>
      </c>
    </row>
    <row r="18" spans="1:91" x14ac:dyDescent="0.25">
      <c r="A18">
        <v>2002</v>
      </c>
      <c r="B18">
        <f t="shared" si="0"/>
        <v>84.735818610397075</v>
      </c>
      <c r="C18">
        <v>97.668336727348077</v>
      </c>
      <c r="D18">
        <v>79.174643229924499</v>
      </c>
      <c r="E18">
        <v>84.155055007886602</v>
      </c>
      <c r="F18">
        <v>100</v>
      </c>
      <c r="G18">
        <v>100</v>
      </c>
      <c r="H18">
        <v>26.876360724625101</v>
      </c>
      <c r="J18">
        <v>93.501287107712983</v>
      </c>
      <c r="K18">
        <v>100</v>
      </c>
      <c r="L18">
        <v>65.887461381156299</v>
      </c>
      <c r="M18">
        <v>79.381505879974597</v>
      </c>
      <c r="N18">
        <v>100</v>
      </c>
      <c r="O18">
        <v>99.528994638605823</v>
      </c>
      <c r="P18">
        <v>100</v>
      </c>
      <c r="Q18">
        <v>100</v>
      </c>
      <c r="S18">
        <v>88.203897196751498</v>
      </c>
      <c r="T18">
        <v>56.963319589047401</v>
      </c>
      <c r="U18">
        <v>100</v>
      </c>
      <c r="V18">
        <v>100</v>
      </c>
      <c r="W18">
        <v>88.391781623654794</v>
      </c>
      <c r="X18">
        <v>48.325675095363103</v>
      </c>
      <c r="Y18">
        <v>20.432895141675203</v>
      </c>
      <c r="Z18">
        <v>52.546039099421399</v>
      </c>
      <c r="AA18">
        <v>100</v>
      </c>
      <c r="AB18">
        <v>74.302470573044502</v>
      </c>
      <c r="AC18">
        <v>87.1686281312912</v>
      </c>
      <c r="AD18">
        <v>83.118289340462695</v>
      </c>
      <c r="AE18">
        <v>99.601579729125106</v>
      </c>
      <c r="AF18">
        <v>98.671708523282305</v>
      </c>
      <c r="AG18">
        <v>96.501858279758736</v>
      </c>
      <c r="AH18">
        <v>53.896720819365903</v>
      </c>
      <c r="AI18">
        <v>93.452393857306348</v>
      </c>
      <c r="AJ18">
        <v>30.793303273379706</v>
      </c>
      <c r="AK18">
        <v>100</v>
      </c>
      <c r="AL18">
        <v>95.135781397431614</v>
      </c>
      <c r="AM18">
        <v>97.522060268189122</v>
      </c>
      <c r="AO18">
        <v>100</v>
      </c>
      <c r="AP18">
        <v>100</v>
      </c>
      <c r="AQ18">
        <v>100</v>
      </c>
      <c r="AS18">
        <v>100</v>
      </c>
      <c r="AT18">
        <v>82.8277972240613</v>
      </c>
      <c r="AV18">
        <v>97.289797692365241</v>
      </c>
      <c r="AW18">
        <v>100</v>
      </c>
      <c r="AX18">
        <v>100</v>
      </c>
      <c r="AY18">
        <v>80.261939094903596</v>
      </c>
      <c r="BA18">
        <v>100</v>
      </c>
      <c r="BC18">
        <v>21.359869843551905</v>
      </c>
      <c r="BD18">
        <v>86.723992818869206</v>
      </c>
      <c r="BE18">
        <v>100</v>
      </c>
      <c r="BF18">
        <v>57.660336549901402</v>
      </c>
      <c r="BG18">
        <v>99.790632655069587</v>
      </c>
      <c r="BH18">
        <v>100</v>
      </c>
      <c r="BI18">
        <v>98.718402093171946</v>
      </c>
      <c r="BJ18">
        <v>93.849121002634305</v>
      </c>
      <c r="BK18">
        <v>99.271192430057781</v>
      </c>
      <c r="BL18">
        <v>86.623584799025906</v>
      </c>
      <c r="BM18">
        <v>62.011398398934801</v>
      </c>
      <c r="BO18">
        <v>100</v>
      </c>
      <c r="BP18">
        <v>85.8765533389453</v>
      </c>
      <c r="BQ18">
        <v>99.863326863422856</v>
      </c>
      <c r="BS18">
        <v>91.690536234816875</v>
      </c>
      <c r="BT18">
        <v>100</v>
      </c>
      <c r="BV18">
        <v>91.049245430911441</v>
      </c>
      <c r="BW18">
        <v>91.933234684968227</v>
      </c>
      <c r="BX18">
        <v>28.304941258262502</v>
      </c>
      <c r="BY18">
        <v>100</v>
      </c>
      <c r="BZ18">
        <v>32.596068173637207</v>
      </c>
      <c r="CA18">
        <v>32.534941405378206</v>
      </c>
      <c r="CB18">
        <v>95.53215315777129</v>
      </c>
      <c r="CC18">
        <v>90.280816529723722</v>
      </c>
      <c r="CD18">
        <v>99.704487848495248</v>
      </c>
      <c r="CE18">
        <v>100</v>
      </c>
      <c r="CF18">
        <v>97.882046417289146</v>
      </c>
      <c r="CG18">
        <v>100</v>
      </c>
      <c r="CI18">
        <v>35.645050197279403</v>
      </c>
      <c r="CJ18">
        <v>79.660432395934691</v>
      </c>
      <c r="CK18">
        <v>100</v>
      </c>
      <c r="CL18">
        <v>100</v>
      </c>
      <c r="CM18">
        <v>99.24990643580756</v>
      </c>
    </row>
    <row r="19" spans="1:91" x14ac:dyDescent="0.25">
      <c r="A19">
        <v>2003</v>
      </c>
      <c r="B19">
        <f t="shared" si="0"/>
        <v>86.206890757698929</v>
      </c>
      <c r="C19">
        <v>98.475179560513325</v>
      </c>
      <c r="D19">
        <v>92.128058890299314</v>
      </c>
      <c r="E19">
        <v>95.124626077516695</v>
      </c>
      <c r="F19">
        <v>99.765263634068404</v>
      </c>
      <c r="H19">
        <v>37.506991107013803</v>
      </c>
      <c r="J19">
        <v>84.454276198069095</v>
      </c>
      <c r="K19">
        <v>98.584251528002767</v>
      </c>
      <c r="L19">
        <v>69.231306274839199</v>
      </c>
      <c r="M19">
        <v>77.674603287775497</v>
      </c>
      <c r="N19">
        <v>100</v>
      </c>
      <c r="O19">
        <v>99.650995677515041</v>
      </c>
      <c r="P19">
        <v>100</v>
      </c>
      <c r="Q19">
        <v>97.922967008413707</v>
      </c>
      <c r="S19">
        <v>99.862144101283789</v>
      </c>
      <c r="T19">
        <v>66.983539024174007</v>
      </c>
      <c r="U19">
        <v>100</v>
      </c>
      <c r="V19">
        <v>99.612893921840694</v>
      </c>
      <c r="W19">
        <v>99.658430027591251</v>
      </c>
      <c r="X19">
        <v>60.192082157613498</v>
      </c>
      <c r="Y19">
        <v>17.131759726294703</v>
      </c>
      <c r="Z19">
        <v>43.233841099168103</v>
      </c>
      <c r="AA19">
        <v>100</v>
      </c>
      <c r="AB19">
        <v>80.003479410637595</v>
      </c>
      <c r="AC19">
        <v>89.573393320083994</v>
      </c>
      <c r="AD19">
        <v>98.341278748199173</v>
      </c>
      <c r="AE19">
        <v>100</v>
      </c>
      <c r="AF19">
        <v>95.803237224427519</v>
      </c>
      <c r="AG19">
        <v>95.853307124748</v>
      </c>
      <c r="AH19">
        <v>77.186383907797804</v>
      </c>
      <c r="AI19">
        <v>91.219850493100097</v>
      </c>
      <c r="AJ19">
        <v>34.470006762497505</v>
      </c>
      <c r="AK19">
        <v>98.598281824530247</v>
      </c>
      <c r="AL19">
        <v>91.850747376867503</v>
      </c>
      <c r="AM19">
        <v>98.102292909892398</v>
      </c>
      <c r="AO19">
        <v>100</v>
      </c>
      <c r="AP19">
        <v>99.91016230322397</v>
      </c>
      <c r="AQ19">
        <v>99.506953721822285</v>
      </c>
      <c r="AS19">
        <v>100</v>
      </c>
      <c r="AT19">
        <v>82.988362163973193</v>
      </c>
      <c r="AV19">
        <v>96.860396619985579</v>
      </c>
      <c r="AW19">
        <v>99.128384343786152</v>
      </c>
      <c r="AX19">
        <v>100</v>
      </c>
      <c r="AY19">
        <v>71.364104457604</v>
      </c>
      <c r="AZ19">
        <v>100</v>
      </c>
      <c r="BA19">
        <v>100</v>
      </c>
      <c r="BC19">
        <v>21.460383874004904</v>
      </c>
      <c r="BD19">
        <v>96.570569409342795</v>
      </c>
      <c r="BE19">
        <v>100</v>
      </c>
      <c r="BF19">
        <v>74.793047805247596</v>
      </c>
      <c r="BG19">
        <v>100</v>
      </c>
      <c r="BH19">
        <v>99.663578179490216</v>
      </c>
      <c r="BI19">
        <v>100</v>
      </c>
      <c r="BJ19">
        <v>83.363579454866198</v>
      </c>
      <c r="BK19">
        <v>97.027003536905823</v>
      </c>
      <c r="BL19">
        <v>89.007641640467</v>
      </c>
      <c r="BM19">
        <v>81.532048998313499</v>
      </c>
      <c r="BO19">
        <v>100</v>
      </c>
      <c r="BP19">
        <v>97.53762252243628</v>
      </c>
      <c r="BQ19">
        <v>99.718137846231286</v>
      </c>
      <c r="BS19">
        <v>81.788466858658694</v>
      </c>
      <c r="BT19">
        <v>100</v>
      </c>
      <c r="BV19">
        <v>91.506524108972172</v>
      </c>
      <c r="BW19">
        <v>86.0373933287173</v>
      </c>
      <c r="BX19">
        <v>32.150855411427301</v>
      </c>
      <c r="BY19">
        <v>99.725375948903022</v>
      </c>
      <c r="BZ19">
        <v>36.772579092977601</v>
      </c>
      <c r="CA19">
        <v>32.633919516617595</v>
      </c>
      <c r="CB19">
        <v>90.271100123637694</v>
      </c>
      <c r="CC19">
        <v>96.540052870813113</v>
      </c>
      <c r="CD19">
        <v>100</v>
      </c>
      <c r="CE19">
        <v>100</v>
      </c>
      <c r="CF19">
        <v>99.082608533446717</v>
      </c>
      <c r="CG19">
        <v>100</v>
      </c>
      <c r="CI19">
        <v>34.257141130599805</v>
      </c>
      <c r="CJ19">
        <v>67.923449168360293</v>
      </c>
      <c r="CK19">
        <v>100</v>
      </c>
      <c r="CL19">
        <v>97.496383559023727</v>
      </c>
      <c r="CM19">
        <v>99.324184165886209</v>
      </c>
    </row>
    <row r="20" spans="1:91" x14ac:dyDescent="0.25">
      <c r="A20">
        <v>2004</v>
      </c>
      <c r="B20">
        <f t="shared" si="0"/>
        <v>78.394408651921566</v>
      </c>
      <c r="C20">
        <v>85.588288820006596</v>
      </c>
      <c r="D20">
        <v>55.919004638813199</v>
      </c>
      <c r="E20">
        <v>44.977587659503101</v>
      </c>
      <c r="F20">
        <v>100</v>
      </c>
      <c r="G20">
        <v>100</v>
      </c>
      <c r="H20">
        <v>32.225086192666097</v>
      </c>
      <c r="J20">
        <v>73.869300423803395</v>
      </c>
      <c r="K20">
        <v>87.035961276861997</v>
      </c>
      <c r="L20">
        <v>62.775642317158002</v>
      </c>
      <c r="M20">
        <v>61.852431978925999</v>
      </c>
      <c r="N20">
        <v>100</v>
      </c>
      <c r="O20">
        <v>94.064837352089384</v>
      </c>
      <c r="P20">
        <v>98.061204079828272</v>
      </c>
      <c r="Q20">
        <v>82.560704271981905</v>
      </c>
      <c r="R20">
        <v>96.264090636428264</v>
      </c>
      <c r="S20">
        <v>76.392359468926102</v>
      </c>
      <c r="T20">
        <v>46.971010390892502</v>
      </c>
      <c r="U20">
        <v>99.494996489280837</v>
      </c>
      <c r="V20">
        <v>100</v>
      </c>
      <c r="W20">
        <v>78.390448395119805</v>
      </c>
      <c r="X20">
        <v>52.986386447163802</v>
      </c>
      <c r="Y20">
        <v>19.968643614899804</v>
      </c>
      <c r="Z20">
        <v>25.550075028286798</v>
      </c>
      <c r="AA20">
        <v>100</v>
      </c>
      <c r="AB20">
        <v>63.719615710231302</v>
      </c>
      <c r="AC20">
        <v>71.460678466749499</v>
      </c>
      <c r="AD20">
        <v>71.220640861213596</v>
      </c>
      <c r="AE20">
        <v>91.623904455408265</v>
      </c>
      <c r="AF20">
        <v>87.916775391529598</v>
      </c>
      <c r="AG20">
        <v>82.095137014290799</v>
      </c>
      <c r="AH20">
        <v>55.050862178358202</v>
      </c>
      <c r="AI20">
        <v>75.3382869027254</v>
      </c>
      <c r="AJ20">
        <v>29.768437270688395</v>
      </c>
      <c r="AK20">
        <v>100</v>
      </c>
      <c r="AL20">
        <v>74.248949597349096</v>
      </c>
      <c r="AM20">
        <v>100</v>
      </c>
      <c r="AO20">
        <v>88.647651052123294</v>
      </c>
      <c r="AP20">
        <v>98.794327621126556</v>
      </c>
      <c r="AQ20">
        <v>93.397919713045127</v>
      </c>
      <c r="AS20">
        <v>87.396556610455093</v>
      </c>
      <c r="AT20">
        <v>86.439028408670595</v>
      </c>
      <c r="AV20">
        <v>82.727985614792303</v>
      </c>
      <c r="AW20">
        <v>91.29567720500846</v>
      </c>
      <c r="AX20">
        <v>100</v>
      </c>
      <c r="AY20">
        <v>60.361067459937203</v>
      </c>
      <c r="AZ20">
        <v>100</v>
      </c>
      <c r="BA20">
        <v>92.500167830879846</v>
      </c>
      <c r="BC20">
        <v>24.623971428931199</v>
      </c>
      <c r="BD20">
        <v>68.490651358247902</v>
      </c>
      <c r="BE20">
        <v>99.614921320013408</v>
      </c>
      <c r="BF20">
        <v>61.566731060465997</v>
      </c>
      <c r="BG20">
        <v>100</v>
      </c>
      <c r="BH20">
        <v>97.644029963476768</v>
      </c>
      <c r="BI20">
        <v>100</v>
      </c>
      <c r="BJ20">
        <v>87.560799038924898</v>
      </c>
      <c r="BK20">
        <v>95.022601432750704</v>
      </c>
      <c r="BL20">
        <v>69.3063545394089</v>
      </c>
      <c r="BM20">
        <v>76.908633237139298</v>
      </c>
      <c r="BO20">
        <v>96.77636821746465</v>
      </c>
      <c r="BP20">
        <v>96.05514454884792</v>
      </c>
      <c r="BQ20">
        <v>94.591239738572085</v>
      </c>
      <c r="BS20">
        <v>61.980520182171702</v>
      </c>
      <c r="BT20">
        <v>90.379739117233584</v>
      </c>
      <c r="BV20">
        <v>73.480025613472009</v>
      </c>
      <c r="BW20">
        <v>79.943338210533398</v>
      </c>
      <c r="BX20">
        <v>24.984562744389805</v>
      </c>
      <c r="BY20">
        <v>100</v>
      </c>
      <c r="BZ20">
        <v>28.620249410663007</v>
      </c>
      <c r="CA20">
        <v>39.499631067781799</v>
      </c>
      <c r="CB20">
        <v>82.622493445103999</v>
      </c>
      <c r="CC20">
        <v>82.304466613690693</v>
      </c>
      <c r="CD20">
        <v>100</v>
      </c>
      <c r="CE20">
        <v>83.726784451022198</v>
      </c>
      <c r="CF20">
        <v>87.8410526858911</v>
      </c>
      <c r="CG20">
        <v>100</v>
      </c>
      <c r="CI20">
        <v>34.268212211204997</v>
      </c>
      <c r="CJ20">
        <v>79.677185831755395</v>
      </c>
      <c r="CK20">
        <v>95.111255837348722</v>
      </c>
      <c r="CL20">
        <v>100</v>
      </c>
      <c r="CM20">
        <v>100</v>
      </c>
    </row>
    <row r="21" spans="1:91" x14ac:dyDescent="0.25">
      <c r="A21">
        <v>2005</v>
      </c>
      <c r="B21">
        <f t="shared" si="0"/>
        <v>80.717782111283285</v>
      </c>
      <c r="C21">
        <v>93.277697593632666</v>
      </c>
      <c r="D21">
        <v>59.680678896154703</v>
      </c>
      <c r="E21">
        <v>47.710655814866101</v>
      </c>
      <c r="F21">
        <v>100</v>
      </c>
      <c r="G21">
        <v>99.722836512805102</v>
      </c>
      <c r="H21">
        <v>31.5838413293516</v>
      </c>
      <c r="J21">
        <v>84.439861269396701</v>
      </c>
      <c r="K21">
        <v>88.376793434613106</v>
      </c>
      <c r="L21">
        <v>72.154921856606308</v>
      </c>
      <c r="M21">
        <v>74.708724783409906</v>
      </c>
      <c r="N21">
        <v>94.736263328409379</v>
      </c>
      <c r="O21">
        <v>90.300202800591819</v>
      </c>
      <c r="P21">
        <v>80.105149527773605</v>
      </c>
      <c r="Q21">
        <v>86.355134481840906</v>
      </c>
      <c r="R21">
        <v>90.159418508230729</v>
      </c>
      <c r="S21">
        <v>71.271111574196993</v>
      </c>
      <c r="T21">
        <v>55.286975192623402</v>
      </c>
      <c r="U21">
        <v>99.574303306826252</v>
      </c>
      <c r="V21">
        <v>100</v>
      </c>
      <c r="W21">
        <v>78.913403751908803</v>
      </c>
      <c r="X21">
        <v>50.405595002189102</v>
      </c>
      <c r="Y21">
        <v>27.547691531922098</v>
      </c>
      <c r="Z21">
        <v>40.852503138364803</v>
      </c>
      <c r="AA21">
        <v>100</v>
      </c>
      <c r="AB21">
        <v>68.981720129177702</v>
      </c>
      <c r="AC21">
        <v>83.2289130501009</v>
      </c>
      <c r="AD21">
        <v>78.659331035804698</v>
      </c>
      <c r="AE21">
        <v>79.154793512011196</v>
      </c>
      <c r="AF21">
        <v>91.465533924299251</v>
      </c>
      <c r="AG21">
        <v>97.659371912401426</v>
      </c>
      <c r="AH21">
        <v>61.463863117841797</v>
      </c>
      <c r="AI21">
        <v>88.320275527260506</v>
      </c>
      <c r="AJ21">
        <v>29.804224339235404</v>
      </c>
      <c r="AK21">
        <v>95.450663708757844</v>
      </c>
      <c r="AL21">
        <v>68.440480830402294</v>
      </c>
      <c r="AM21">
        <v>100</v>
      </c>
      <c r="AO21">
        <v>100</v>
      </c>
      <c r="AP21">
        <v>100</v>
      </c>
      <c r="AQ21">
        <v>90.661315862210628</v>
      </c>
      <c r="AS21">
        <v>91.152828323835507</v>
      </c>
      <c r="AT21">
        <v>93.489687819673165</v>
      </c>
      <c r="AU21">
        <v>100</v>
      </c>
      <c r="AV21">
        <v>97.352634736819795</v>
      </c>
      <c r="AW21">
        <v>82.367734532194191</v>
      </c>
      <c r="AX21">
        <v>100</v>
      </c>
      <c r="AY21">
        <v>76.846701529359805</v>
      </c>
      <c r="AZ21">
        <v>100</v>
      </c>
      <c r="BA21">
        <v>73.437798129733807</v>
      </c>
      <c r="BC21">
        <v>26.817762672240704</v>
      </c>
      <c r="BD21">
        <v>62.442694650301398</v>
      </c>
      <c r="BE21">
        <v>99.419236440819745</v>
      </c>
      <c r="BF21">
        <v>62.5402987479956</v>
      </c>
      <c r="BG21">
        <v>99.299996194222274</v>
      </c>
      <c r="BH21">
        <v>100</v>
      </c>
      <c r="BI21">
        <v>100</v>
      </c>
      <c r="BJ21">
        <v>92.062765955133884</v>
      </c>
      <c r="BK21">
        <v>98.091284898732283</v>
      </c>
      <c r="BL21">
        <v>56.709962406065401</v>
      </c>
      <c r="BM21">
        <v>97.511620874838741</v>
      </c>
      <c r="BN21">
        <v>100</v>
      </c>
      <c r="BO21">
        <v>92.1621058931958</v>
      </c>
      <c r="BP21">
        <v>92.49622215390076</v>
      </c>
      <c r="BQ21">
        <v>99.661373702964738</v>
      </c>
      <c r="BS21">
        <v>76.475412615055404</v>
      </c>
      <c r="BT21">
        <v>83.022435116569099</v>
      </c>
      <c r="BV21">
        <v>48.372704510228203</v>
      </c>
      <c r="BW21">
        <v>79.868750211931697</v>
      </c>
      <c r="BX21">
        <v>29.097076099185003</v>
      </c>
      <c r="BY21">
        <v>99.332489919961915</v>
      </c>
      <c r="BZ21">
        <v>37.796673537453202</v>
      </c>
      <c r="CA21">
        <v>34.074779089841101</v>
      </c>
      <c r="CB21">
        <v>91.784162708675666</v>
      </c>
      <c r="CC21">
        <v>90.471583542680335</v>
      </c>
      <c r="CD21">
        <v>99.166166075872169</v>
      </c>
      <c r="CE21">
        <v>77.319164771747296</v>
      </c>
      <c r="CF21">
        <v>76.4529176773394</v>
      </c>
      <c r="CG21">
        <v>98.756240057610441</v>
      </c>
      <c r="CH21">
        <v>100</v>
      </c>
      <c r="CI21">
        <v>39.275761298188897</v>
      </c>
      <c r="CJ21">
        <v>95.276047334935882</v>
      </c>
      <c r="CK21">
        <v>99.513077493649703</v>
      </c>
      <c r="CL21">
        <v>100</v>
      </c>
      <c r="CM21">
        <v>99.203512928341468</v>
      </c>
    </row>
    <row r="22" spans="1:91" x14ac:dyDescent="0.25">
      <c r="A22">
        <v>2006</v>
      </c>
      <c r="B22">
        <f t="shared" si="0"/>
        <v>74.327150332744964</v>
      </c>
      <c r="C22">
        <v>73.1858589233006</v>
      </c>
      <c r="D22">
        <v>59.826066535136299</v>
      </c>
      <c r="E22">
        <v>29.431540811366901</v>
      </c>
      <c r="F22">
        <v>100</v>
      </c>
      <c r="G22">
        <v>99.908706190037066</v>
      </c>
      <c r="H22">
        <v>20.021745803995998</v>
      </c>
      <c r="J22">
        <v>68.952242995812597</v>
      </c>
      <c r="K22">
        <v>87.751752698439105</v>
      </c>
      <c r="L22">
        <v>69.647024307324898</v>
      </c>
      <c r="M22">
        <v>49.111392892073503</v>
      </c>
      <c r="N22">
        <v>100</v>
      </c>
      <c r="O22">
        <v>57.416883589523202</v>
      </c>
      <c r="P22">
        <v>86.934305582984294</v>
      </c>
      <c r="Q22">
        <v>87.220660405972694</v>
      </c>
      <c r="R22">
        <v>80.583866589317395</v>
      </c>
      <c r="S22">
        <v>44.915873276486302</v>
      </c>
      <c r="T22">
        <v>32.325941181645007</v>
      </c>
      <c r="U22">
        <v>100</v>
      </c>
      <c r="V22">
        <v>97.777570063716254</v>
      </c>
      <c r="W22">
        <v>73.891419007762607</v>
      </c>
      <c r="X22">
        <v>28.753030782479598</v>
      </c>
      <c r="Y22">
        <v>20.288956859385607</v>
      </c>
      <c r="Z22">
        <v>33.489359726726505</v>
      </c>
      <c r="AA22">
        <v>99.814680377174653</v>
      </c>
      <c r="AB22">
        <v>41.120355113164599</v>
      </c>
      <c r="AC22">
        <v>71.750754373060303</v>
      </c>
      <c r="AD22">
        <v>52.452245083759401</v>
      </c>
      <c r="AE22">
        <v>90.775581194992952</v>
      </c>
      <c r="AF22">
        <v>71.921609220441098</v>
      </c>
      <c r="AG22">
        <v>67.223639307359605</v>
      </c>
      <c r="AH22">
        <v>29.8933687822514</v>
      </c>
      <c r="AI22">
        <v>76.806385160351795</v>
      </c>
      <c r="AJ22">
        <v>26.328572168079404</v>
      </c>
      <c r="AK22">
        <v>100</v>
      </c>
      <c r="AL22">
        <v>72.377277223454001</v>
      </c>
      <c r="AM22">
        <v>100</v>
      </c>
      <c r="AO22">
        <v>100</v>
      </c>
      <c r="AP22">
        <v>100</v>
      </c>
      <c r="AQ22">
        <v>93.382710907038415</v>
      </c>
      <c r="AS22">
        <v>93.803804342710535</v>
      </c>
      <c r="AT22">
        <v>93.846326352971886</v>
      </c>
      <c r="AU22">
        <v>97.932782976815005</v>
      </c>
      <c r="AV22">
        <v>83.147676137803899</v>
      </c>
      <c r="AW22">
        <v>97.686023599062963</v>
      </c>
      <c r="AY22">
        <v>59.029849025154498</v>
      </c>
      <c r="AZ22">
        <v>99.191563670300013</v>
      </c>
      <c r="BA22">
        <v>91.882751991343369</v>
      </c>
      <c r="BC22">
        <v>26.201524326635493</v>
      </c>
      <c r="BD22">
        <v>90.747553664740806</v>
      </c>
      <c r="BE22">
        <v>100</v>
      </c>
      <c r="BF22">
        <v>50.008753069100301</v>
      </c>
      <c r="BG22">
        <v>100</v>
      </c>
      <c r="BH22">
        <v>98.563247657603455</v>
      </c>
      <c r="BI22">
        <v>100</v>
      </c>
      <c r="BJ22">
        <v>91.934812444299709</v>
      </c>
      <c r="BK22">
        <v>87.875625760589301</v>
      </c>
      <c r="BL22">
        <v>49.923920010990699</v>
      </c>
      <c r="BM22">
        <v>78.472145385065403</v>
      </c>
      <c r="BN22">
        <v>100</v>
      </c>
      <c r="BO22">
        <v>88.858330996971503</v>
      </c>
      <c r="BP22">
        <v>47.0095117534471</v>
      </c>
      <c r="BQ22">
        <v>98.118135371317038</v>
      </c>
      <c r="BS22">
        <v>58.977362835777598</v>
      </c>
      <c r="BT22">
        <v>89.758482476923902</v>
      </c>
      <c r="BV22">
        <v>44.710696751314003</v>
      </c>
      <c r="BW22">
        <v>78.140912741163902</v>
      </c>
      <c r="BX22">
        <v>24.755228111989197</v>
      </c>
      <c r="BY22">
        <v>99.66269588749374</v>
      </c>
      <c r="BZ22">
        <v>29.226457744240193</v>
      </c>
      <c r="CA22">
        <v>26.713915306095103</v>
      </c>
      <c r="CB22">
        <v>82.7999538073894</v>
      </c>
      <c r="CC22">
        <v>87.613358211398605</v>
      </c>
      <c r="CD22">
        <v>100</v>
      </c>
      <c r="CE22">
        <v>85.951359748814497</v>
      </c>
      <c r="CF22">
        <v>57.120991596936598</v>
      </c>
      <c r="CG22">
        <v>99.653250874763032</v>
      </c>
      <c r="CH22">
        <v>100</v>
      </c>
      <c r="CI22">
        <v>24.9414966604824</v>
      </c>
      <c r="CJ22">
        <v>88.3031900926334</v>
      </c>
      <c r="CK22">
        <v>96.981258766134602</v>
      </c>
      <c r="CL22">
        <v>100</v>
      </c>
      <c r="CM22">
        <v>100</v>
      </c>
    </row>
    <row r="23" spans="1:91" x14ac:dyDescent="0.25">
      <c r="A23">
        <v>2007</v>
      </c>
      <c r="B23">
        <f t="shared" si="0"/>
        <v>69.241313099793388</v>
      </c>
      <c r="C23">
        <v>63.622879338841699</v>
      </c>
      <c r="D23">
        <v>47.415225712591898</v>
      </c>
      <c r="E23">
        <v>21.469016295838799</v>
      </c>
      <c r="F23">
        <v>100</v>
      </c>
      <c r="G23">
        <v>100</v>
      </c>
      <c r="H23">
        <v>18.684486056563003</v>
      </c>
      <c r="J23">
        <v>50.1322264767131</v>
      </c>
      <c r="K23">
        <v>93.288672784689751</v>
      </c>
      <c r="L23">
        <v>55.313554454597401</v>
      </c>
      <c r="M23">
        <v>58.014881675689203</v>
      </c>
      <c r="N23">
        <v>99.197423966913263</v>
      </c>
      <c r="O23">
        <v>63.279212121384802</v>
      </c>
      <c r="P23">
        <v>96.613408095759965</v>
      </c>
      <c r="Q23">
        <v>78.981134601734794</v>
      </c>
      <c r="R23">
        <v>57.222347963549801</v>
      </c>
      <c r="S23">
        <v>61.958335618671697</v>
      </c>
      <c r="T23">
        <v>21.528029356118907</v>
      </c>
      <c r="U23">
        <v>100</v>
      </c>
      <c r="V23">
        <v>91.669540083261822</v>
      </c>
      <c r="W23">
        <v>72.726675592913892</v>
      </c>
      <c r="X23">
        <v>23.738607957097898</v>
      </c>
      <c r="Y23">
        <v>12.787855075219298</v>
      </c>
      <c r="Z23">
        <v>24.329552753117298</v>
      </c>
      <c r="AA23">
        <v>99.237048510776816</v>
      </c>
      <c r="AB23">
        <v>32.167882040777201</v>
      </c>
      <c r="AC23">
        <v>60.820675107365297</v>
      </c>
      <c r="AD23">
        <v>44.327065487144203</v>
      </c>
      <c r="AE23">
        <v>46.813167726860399</v>
      </c>
      <c r="AF23">
        <v>71.347630923474597</v>
      </c>
      <c r="AG23">
        <v>55.625342074059603</v>
      </c>
      <c r="AH23">
        <v>34.645468642593997</v>
      </c>
      <c r="AI23">
        <v>52.211927956328701</v>
      </c>
      <c r="AJ23">
        <v>19.367921065367298</v>
      </c>
      <c r="AK23">
        <v>99.241349960096727</v>
      </c>
      <c r="AL23">
        <v>93.099308940067104</v>
      </c>
      <c r="AM23">
        <v>100</v>
      </c>
      <c r="AN23">
        <v>97.682181005692797</v>
      </c>
      <c r="AO23">
        <v>99.813446437791654</v>
      </c>
      <c r="AP23">
        <v>100</v>
      </c>
      <c r="AQ23">
        <v>83.019375683170495</v>
      </c>
      <c r="AS23">
        <v>76.7164048148597</v>
      </c>
      <c r="AT23">
        <v>96.029240794681513</v>
      </c>
      <c r="AU23">
        <v>100</v>
      </c>
      <c r="AV23">
        <v>56.659790413721304</v>
      </c>
      <c r="AW23">
        <v>86.726167320291296</v>
      </c>
      <c r="AX23">
        <v>100</v>
      </c>
      <c r="AY23">
        <v>60.530002300500001</v>
      </c>
      <c r="AZ23">
        <v>100</v>
      </c>
      <c r="BA23">
        <v>99.756476058411579</v>
      </c>
      <c r="BC23">
        <v>11.555506191565598</v>
      </c>
      <c r="BD23">
        <v>55.365467719028203</v>
      </c>
      <c r="BE23">
        <v>100</v>
      </c>
      <c r="BF23">
        <v>32.641097811515706</v>
      </c>
      <c r="BG23">
        <v>99.833548697284868</v>
      </c>
      <c r="BH23">
        <v>96.707384087909844</v>
      </c>
      <c r="BI23">
        <v>100</v>
      </c>
      <c r="BJ23">
        <v>60.958372503943103</v>
      </c>
      <c r="BK23">
        <v>73.5879102060196</v>
      </c>
      <c r="BL23">
        <v>38.280681901315603</v>
      </c>
      <c r="BM23">
        <v>51.490920415911503</v>
      </c>
      <c r="BN23">
        <v>99.463189568660525</v>
      </c>
      <c r="BO23">
        <v>65.88078983129671</v>
      </c>
      <c r="BP23">
        <v>48.891383090583503</v>
      </c>
      <c r="BQ23">
        <v>100</v>
      </c>
      <c r="BR23">
        <v>98.804671186270696</v>
      </c>
      <c r="BS23">
        <v>46.704597348990902</v>
      </c>
      <c r="BT23">
        <v>95.733213886927999</v>
      </c>
      <c r="BV23">
        <v>27.445593230357204</v>
      </c>
      <c r="BW23">
        <v>60.986559727499397</v>
      </c>
      <c r="BX23">
        <v>28.203872222284602</v>
      </c>
      <c r="BY23">
        <v>99.561419761600419</v>
      </c>
      <c r="BZ23">
        <v>22.693632380474099</v>
      </c>
      <c r="CA23">
        <v>26.223472976559094</v>
      </c>
      <c r="CB23">
        <v>66.051889048439506</v>
      </c>
      <c r="CC23">
        <v>79.033326659573703</v>
      </c>
      <c r="CD23">
        <v>100</v>
      </c>
      <c r="CE23">
        <v>91.033808268382856</v>
      </c>
      <c r="CF23">
        <v>35.969984771338005</v>
      </c>
      <c r="CG23">
        <v>100</v>
      </c>
      <c r="CH23">
        <v>98.890333547815004</v>
      </c>
      <c r="CI23">
        <v>18.785769266685705</v>
      </c>
      <c r="CJ23">
        <v>77.024019905435807</v>
      </c>
      <c r="CK23">
        <v>99.898258023468628</v>
      </c>
      <c r="CL23">
        <v>100</v>
      </c>
      <c r="CM23">
        <v>100</v>
      </c>
    </row>
    <row r="24" spans="1:91" x14ac:dyDescent="0.25">
      <c r="A24">
        <v>2008</v>
      </c>
      <c r="B24">
        <f t="shared" si="0"/>
        <v>64.537782556445151</v>
      </c>
      <c r="C24">
        <v>57.362701670680799</v>
      </c>
      <c r="D24">
        <v>41.985270358142699</v>
      </c>
      <c r="E24">
        <v>25.304483746805801</v>
      </c>
      <c r="F24">
        <v>100</v>
      </c>
      <c r="G24">
        <v>100</v>
      </c>
      <c r="H24">
        <v>21.761922459990998</v>
      </c>
      <c r="I24">
        <v>67.946937116972691</v>
      </c>
      <c r="J24">
        <v>50.413353353768798</v>
      </c>
      <c r="K24">
        <v>71.996605292191404</v>
      </c>
      <c r="L24">
        <v>50.179668620508501</v>
      </c>
      <c r="M24">
        <v>49.863974857326703</v>
      </c>
      <c r="N24">
        <v>96.715834327532036</v>
      </c>
      <c r="O24">
        <v>53.057458340385203</v>
      </c>
      <c r="P24">
        <v>93.514064227765701</v>
      </c>
      <c r="Q24">
        <v>47.433614023045799</v>
      </c>
      <c r="R24">
        <v>50.943851946943703</v>
      </c>
      <c r="S24">
        <v>42.751697574672498</v>
      </c>
      <c r="T24">
        <v>17.517715698747693</v>
      </c>
      <c r="U24">
        <v>97.675339493170043</v>
      </c>
      <c r="V24">
        <v>82.1952233388038</v>
      </c>
      <c r="W24">
        <v>56.280825293029999</v>
      </c>
      <c r="X24">
        <v>23.926449267510804</v>
      </c>
      <c r="Y24">
        <v>15.7855403374151</v>
      </c>
      <c r="Z24">
        <v>24.630189959354098</v>
      </c>
      <c r="AA24">
        <v>100</v>
      </c>
      <c r="AB24">
        <v>34.020031090866297</v>
      </c>
      <c r="AC24">
        <v>63.239418695018401</v>
      </c>
      <c r="AD24">
        <v>40.925712862158598</v>
      </c>
      <c r="AE24">
        <v>95.579391084813366</v>
      </c>
      <c r="AF24">
        <v>72.054996843745499</v>
      </c>
      <c r="AG24">
        <v>72.9770249960917</v>
      </c>
      <c r="AH24">
        <v>38.5910073799906</v>
      </c>
      <c r="AI24">
        <v>56.147260634875998</v>
      </c>
      <c r="AJ24">
        <v>18.003382207434399</v>
      </c>
      <c r="AK24">
        <v>89.492827958713093</v>
      </c>
      <c r="AL24">
        <v>70.079505354810408</v>
      </c>
      <c r="AM24">
        <v>95.599626513138134</v>
      </c>
      <c r="AN24">
        <v>69.249696226923405</v>
      </c>
      <c r="AO24">
        <v>91.65235849663118</v>
      </c>
      <c r="AP24">
        <v>98.216015550614458</v>
      </c>
      <c r="AQ24">
        <v>77.950938112034095</v>
      </c>
      <c r="AR24">
        <v>88.528872861917094</v>
      </c>
      <c r="AS24">
        <v>60.8642359293571</v>
      </c>
      <c r="AT24">
        <v>54.029075723265699</v>
      </c>
      <c r="AU24">
        <v>88.172896698888195</v>
      </c>
      <c r="AV24">
        <v>75.947078956152197</v>
      </c>
      <c r="AW24">
        <v>75.3466697222307</v>
      </c>
      <c r="AX24">
        <v>95.570310863117655</v>
      </c>
      <c r="AY24">
        <v>45.717196320848998</v>
      </c>
      <c r="AZ24">
        <v>95.657174324459788</v>
      </c>
      <c r="BA24">
        <v>69.503982964749795</v>
      </c>
      <c r="BB24">
        <v>50.726372178155401</v>
      </c>
      <c r="BC24">
        <v>15.682074238319501</v>
      </c>
      <c r="BD24">
        <v>39.924964206825997</v>
      </c>
      <c r="BE24">
        <v>100</v>
      </c>
      <c r="BF24">
        <v>25.218752374627698</v>
      </c>
      <c r="BG24">
        <v>91.254316097524466</v>
      </c>
      <c r="BH24">
        <v>100</v>
      </c>
      <c r="BI24">
        <v>99.586134543568974</v>
      </c>
      <c r="BJ24">
        <v>57.0530859422147</v>
      </c>
      <c r="BK24">
        <v>59.5525052009178</v>
      </c>
      <c r="BL24">
        <v>30.918846784061799</v>
      </c>
      <c r="BM24">
        <v>32.916490733714497</v>
      </c>
      <c r="BN24">
        <v>96.085765796371405</v>
      </c>
      <c r="BO24">
        <v>46.722948974139399</v>
      </c>
      <c r="BP24">
        <v>45.334546510494597</v>
      </c>
      <c r="BQ24">
        <v>98.439723517982529</v>
      </c>
      <c r="BR24">
        <v>79.497755642140802</v>
      </c>
      <c r="BS24">
        <v>54.801261497464502</v>
      </c>
      <c r="BT24">
        <v>81.142201828304195</v>
      </c>
      <c r="BU24">
        <v>59.481747572161403</v>
      </c>
      <c r="BV24">
        <v>31.375759421369807</v>
      </c>
      <c r="BW24">
        <v>69.064153536209503</v>
      </c>
      <c r="BX24">
        <v>20.245480722449301</v>
      </c>
      <c r="BY24">
        <v>90.926671864770796</v>
      </c>
      <c r="BZ24">
        <v>18.824175813192994</v>
      </c>
      <c r="CA24">
        <v>26.8333785166665</v>
      </c>
      <c r="CB24">
        <v>69.289780410516698</v>
      </c>
      <c r="CC24">
        <v>71.446789345210306</v>
      </c>
      <c r="CD24">
        <v>100</v>
      </c>
      <c r="CE24">
        <v>80.719516801690105</v>
      </c>
      <c r="CF24">
        <v>46.250868750799299</v>
      </c>
      <c r="CG24">
        <v>97.159597148769194</v>
      </c>
      <c r="CH24">
        <v>92.457936843811524</v>
      </c>
      <c r="CI24">
        <v>18.897022282759096</v>
      </c>
      <c r="CJ24">
        <v>78.613007136432898</v>
      </c>
      <c r="CK24">
        <v>100</v>
      </c>
      <c r="CL24">
        <v>98.088077803607348</v>
      </c>
      <c r="CM24">
        <v>96.971527808761053</v>
      </c>
    </row>
    <row r="25" spans="1:91" x14ac:dyDescent="0.25">
      <c r="A25">
        <v>2009</v>
      </c>
      <c r="B25">
        <f t="shared" si="0"/>
        <v>67.401911559182778</v>
      </c>
      <c r="C25">
        <v>63.6999508950489</v>
      </c>
      <c r="D25">
        <v>48.074634732892598</v>
      </c>
      <c r="E25">
        <v>26.3414620063798</v>
      </c>
      <c r="F25">
        <v>100</v>
      </c>
      <c r="G25">
        <v>100</v>
      </c>
      <c r="H25">
        <v>27.988826000846203</v>
      </c>
      <c r="I25">
        <v>64.956482828298391</v>
      </c>
      <c r="J25">
        <v>47.567560140927696</v>
      </c>
      <c r="K25">
        <v>63.549030397145899</v>
      </c>
      <c r="L25">
        <v>41.8817561321396</v>
      </c>
      <c r="M25">
        <v>59.543277557253802</v>
      </c>
      <c r="N25">
        <v>95.91976454623925</v>
      </c>
      <c r="O25">
        <v>62.450448419913499</v>
      </c>
      <c r="P25">
        <v>79.219630307192801</v>
      </c>
      <c r="Q25">
        <v>45.256285991590403</v>
      </c>
      <c r="R25">
        <v>62.290475121116202</v>
      </c>
      <c r="S25">
        <v>47.129075581660899</v>
      </c>
      <c r="T25">
        <v>34.193780008305893</v>
      </c>
      <c r="U25">
        <v>100</v>
      </c>
      <c r="V25">
        <v>83.339783396015008</v>
      </c>
      <c r="W25">
        <v>71.547840122711108</v>
      </c>
      <c r="X25">
        <v>24.928368895157305</v>
      </c>
      <c r="Y25">
        <v>15.336018684672098</v>
      </c>
      <c r="Z25">
        <v>20.335824209791795</v>
      </c>
      <c r="AA25">
        <v>100</v>
      </c>
      <c r="AB25">
        <v>49.468470099208197</v>
      </c>
      <c r="AC25">
        <v>65.760945419339208</v>
      </c>
      <c r="AD25">
        <v>48.222178131766</v>
      </c>
      <c r="AE25">
        <v>74.6865934531384</v>
      </c>
      <c r="AF25">
        <v>69.461874843924306</v>
      </c>
      <c r="AG25">
        <v>76.835665968188408</v>
      </c>
      <c r="AH25">
        <v>37.312194214503698</v>
      </c>
      <c r="AI25">
        <v>57.618386574008397</v>
      </c>
      <c r="AJ25">
        <v>17.807826074468394</v>
      </c>
      <c r="AK25">
        <v>100</v>
      </c>
      <c r="AL25">
        <v>90.937768189863689</v>
      </c>
      <c r="AM25">
        <v>98.308986855220809</v>
      </c>
      <c r="AN25">
        <v>82.733255291840294</v>
      </c>
      <c r="AO25">
        <v>98.608208952562208</v>
      </c>
      <c r="AP25">
        <v>97.437109929729303</v>
      </c>
      <c r="AQ25">
        <v>88.655302450104202</v>
      </c>
      <c r="AR25">
        <v>100</v>
      </c>
      <c r="AS25">
        <v>72.198648749178503</v>
      </c>
      <c r="AT25">
        <v>64.007426114069204</v>
      </c>
      <c r="AU25">
        <v>88.510554984706303</v>
      </c>
      <c r="AV25">
        <v>62.647719798976098</v>
      </c>
      <c r="AW25">
        <v>81.8989690353946</v>
      </c>
      <c r="AX25">
        <v>99.67503126619269</v>
      </c>
      <c r="AY25">
        <v>44.6304036745085</v>
      </c>
      <c r="AZ25">
        <v>100</v>
      </c>
      <c r="BA25">
        <v>83.483170255037408</v>
      </c>
      <c r="BB25">
        <v>46.412624816130602</v>
      </c>
      <c r="BC25">
        <v>16.026190768122603</v>
      </c>
      <c r="BD25">
        <v>39.519937279542901</v>
      </c>
      <c r="BE25">
        <v>99.971125233299446</v>
      </c>
      <c r="BF25">
        <v>33.318461696614094</v>
      </c>
      <c r="BG25">
        <v>95.512617287020603</v>
      </c>
      <c r="BH25">
        <v>98.94968605944176</v>
      </c>
      <c r="BI25">
        <v>100</v>
      </c>
      <c r="BJ25">
        <v>58.136142746185101</v>
      </c>
      <c r="BK25">
        <v>90.18490667262472</v>
      </c>
      <c r="BL25">
        <v>38.400052294710399</v>
      </c>
      <c r="BM25">
        <v>42.525384180985199</v>
      </c>
      <c r="BN25">
        <v>93.833629162300056</v>
      </c>
      <c r="BO25">
        <v>56.589342679258401</v>
      </c>
      <c r="BP25">
        <v>52.871018434491603</v>
      </c>
      <c r="BQ25">
        <v>80.735394089866602</v>
      </c>
      <c r="BR25">
        <v>80.281258898353101</v>
      </c>
      <c r="BS25">
        <v>52.785031104717497</v>
      </c>
      <c r="BT25">
        <v>96.991905104314867</v>
      </c>
      <c r="BU25">
        <v>84.755856208118402</v>
      </c>
      <c r="BV25">
        <v>32.056757092648596</v>
      </c>
      <c r="BW25">
        <v>71.030917999824695</v>
      </c>
      <c r="BX25">
        <v>16.165032923015403</v>
      </c>
      <c r="BY25">
        <v>100</v>
      </c>
      <c r="BZ25">
        <v>25.866252354643606</v>
      </c>
      <c r="CA25">
        <v>27.386058498275801</v>
      </c>
      <c r="CB25">
        <v>78.607282156295398</v>
      </c>
      <c r="CC25">
        <v>70.020265493679901</v>
      </c>
      <c r="CD25">
        <v>100</v>
      </c>
      <c r="CE25">
        <v>72.755850096833498</v>
      </c>
      <c r="CF25">
        <v>49.5737387265319</v>
      </c>
      <c r="CG25">
        <v>90.467586772840662</v>
      </c>
      <c r="CH25">
        <v>89.678024004321102</v>
      </c>
      <c r="CI25">
        <v>21.461429531818595</v>
      </c>
      <c r="CJ25">
        <v>65.170004923379395</v>
      </c>
      <c r="CK25">
        <v>100</v>
      </c>
      <c r="CL25">
        <v>95.516677892154817</v>
      </c>
      <c r="CM25">
        <v>98.756719283676873</v>
      </c>
    </row>
    <row r="26" spans="1:91" x14ac:dyDescent="0.25">
      <c r="A26">
        <v>2010</v>
      </c>
      <c r="B26">
        <f t="shared" si="0"/>
        <v>62.776062554170082</v>
      </c>
      <c r="C26">
        <v>65.589988702960909</v>
      </c>
      <c r="D26">
        <v>42.128700457379601</v>
      </c>
      <c r="E26">
        <v>11.856863371745803</v>
      </c>
      <c r="F26">
        <v>100</v>
      </c>
      <c r="G26">
        <v>100</v>
      </c>
      <c r="H26">
        <v>12.251874747572103</v>
      </c>
      <c r="I26">
        <v>77.949953152912599</v>
      </c>
      <c r="J26">
        <v>40.784121358321698</v>
      </c>
      <c r="K26">
        <v>63.447050177229798</v>
      </c>
      <c r="L26">
        <v>35.238979596278298</v>
      </c>
      <c r="M26">
        <v>50.456663690792297</v>
      </c>
      <c r="N26">
        <v>94.461224388307613</v>
      </c>
      <c r="O26">
        <v>67.842503364458906</v>
      </c>
      <c r="P26">
        <v>73.324486032962</v>
      </c>
      <c r="Q26">
        <v>60.160116154565301</v>
      </c>
      <c r="R26">
        <v>55.743174429838703</v>
      </c>
      <c r="S26">
        <v>37.451387370152503</v>
      </c>
      <c r="T26">
        <v>28.083872551838695</v>
      </c>
      <c r="U26">
        <v>100</v>
      </c>
      <c r="V26">
        <v>72.181757558508195</v>
      </c>
      <c r="W26">
        <v>64.839410590939394</v>
      </c>
      <c r="X26">
        <v>14.084683381274701</v>
      </c>
      <c r="Y26">
        <v>6.4925743345211941</v>
      </c>
      <c r="Z26">
        <v>10.557836997506996</v>
      </c>
      <c r="AA26">
        <v>100</v>
      </c>
      <c r="AB26">
        <v>49.567614964788099</v>
      </c>
      <c r="AC26">
        <v>69.271491193776001</v>
      </c>
      <c r="AD26">
        <v>28.829317690542595</v>
      </c>
      <c r="AE26">
        <v>71.467219373144005</v>
      </c>
      <c r="AF26">
        <v>54.536052135218</v>
      </c>
      <c r="AG26">
        <v>73.451213240282598</v>
      </c>
      <c r="AH26">
        <v>22.321781650411396</v>
      </c>
      <c r="AI26">
        <v>49.043350536439299</v>
      </c>
      <c r="AJ26">
        <v>12.030876046177795</v>
      </c>
      <c r="AK26">
        <v>100</v>
      </c>
      <c r="AL26">
        <v>94.820742672478474</v>
      </c>
      <c r="AM26">
        <v>100</v>
      </c>
      <c r="AN26">
        <v>72.249673265765296</v>
      </c>
      <c r="AO26">
        <v>93.106033394736855</v>
      </c>
      <c r="AP26">
        <v>99.564128228202591</v>
      </c>
      <c r="AQ26">
        <v>79.219938032457605</v>
      </c>
      <c r="AR26">
        <v>99.924691043065721</v>
      </c>
      <c r="AS26">
        <v>46.313074425775099</v>
      </c>
      <c r="AT26">
        <v>74.127277263930893</v>
      </c>
      <c r="AU26">
        <v>76.106482201432797</v>
      </c>
      <c r="AV26">
        <v>62.469150193243401</v>
      </c>
      <c r="AW26">
        <v>76.897946193089595</v>
      </c>
      <c r="AX26">
        <v>95.021486259236667</v>
      </c>
      <c r="AY26">
        <v>32.021273607839902</v>
      </c>
      <c r="AZ26">
        <v>100</v>
      </c>
      <c r="BA26">
        <v>73.128602066650004</v>
      </c>
      <c r="BB26">
        <v>45.340051854594101</v>
      </c>
      <c r="BC26">
        <v>6.1307743187421977</v>
      </c>
      <c r="BD26">
        <v>44.725556900699502</v>
      </c>
      <c r="BE26">
        <v>96.913365556270449</v>
      </c>
      <c r="BF26">
        <v>15.5683022274264</v>
      </c>
      <c r="BG26">
        <v>88.593515937708005</v>
      </c>
      <c r="BH26">
        <v>100</v>
      </c>
      <c r="BI26">
        <v>100</v>
      </c>
      <c r="BJ26">
        <v>49.872874101810403</v>
      </c>
      <c r="BK26">
        <v>87.897355453086703</v>
      </c>
      <c r="BL26">
        <v>17.192924363752795</v>
      </c>
      <c r="BM26">
        <v>40.2273343854365</v>
      </c>
      <c r="BN26">
        <v>92.588276095220465</v>
      </c>
      <c r="BO26">
        <v>48.499992311214697</v>
      </c>
      <c r="BP26">
        <v>30.214619642938104</v>
      </c>
      <c r="BQ26">
        <v>77.338705596567095</v>
      </c>
      <c r="BR26">
        <v>71.499348805053202</v>
      </c>
      <c r="BS26">
        <v>47.8825536055922</v>
      </c>
      <c r="BT26">
        <v>89.151109897465105</v>
      </c>
      <c r="BU26">
        <v>95.296695527284385</v>
      </c>
      <c r="BV26">
        <v>32.473270262882494</v>
      </c>
      <c r="BW26">
        <v>67.471186748490396</v>
      </c>
      <c r="BX26">
        <v>24.498801275556204</v>
      </c>
      <c r="BY26">
        <v>100</v>
      </c>
      <c r="BZ26">
        <v>14.192883708890193</v>
      </c>
      <c r="CA26">
        <v>21.366169697552095</v>
      </c>
      <c r="CB26">
        <v>74.924150852127497</v>
      </c>
      <c r="CC26">
        <v>79.216013839022708</v>
      </c>
      <c r="CD26">
        <v>99.803311738622895</v>
      </c>
      <c r="CE26">
        <v>86.724856044160205</v>
      </c>
      <c r="CF26">
        <v>39.391242723181499</v>
      </c>
      <c r="CG26">
        <v>73.1885289265512</v>
      </c>
      <c r="CH26">
        <v>84.964398225548095</v>
      </c>
      <c r="CI26">
        <v>12.135280644897506</v>
      </c>
      <c r="CJ26">
        <v>56.736160624511399</v>
      </c>
      <c r="CK26">
        <v>99.886156137879041</v>
      </c>
      <c r="CL26">
        <v>98.119162141003201</v>
      </c>
      <c r="CM26">
        <v>86.627999060647596</v>
      </c>
    </row>
    <row r="27" spans="1:91" x14ac:dyDescent="0.25">
      <c r="A27">
        <v>2011</v>
      </c>
      <c r="B27">
        <f t="shared" si="0"/>
        <v>63.208757120422767</v>
      </c>
      <c r="C27">
        <v>49.991745332523401</v>
      </c>
      <c r="D27">
        <v>44.812033001162398</v>
      </c>
      <c r="E27">
        <v>12.827943504738499</v>
      </c>
      <c r="F27">
        <v>100</v>
      </c>
      <c r="G27">
        <v>100</v>
      </c>
      <c r="H27">
        <v>12.419259399630107</v>
      </c>
      <c r="I27">
        <v>70.521894611709996</v>
      </c>
      <c r="J27">
        <v>40.564615360398101</v>
      </c>
      <c r="K27">
        <v>61.863523336179298</v>
      </c>
      <c r="L27">
        <v>26.804325192060105</v>
      </c>
      <c r="M27">
        <v>46.030367508157198</v>
      </c>
      <c r="N27">
        <v>97.906088204983675</v>
      </c>
      <c r="O27">
        <v>55.7065227571725</v>
      </c>
      <c r="P27">
        <v>81.618243213702598</v>
      </c>
      <c r="Q27">
        <v>38.5045035776254</v>
      </c>
      <c r="R27">
        <v>72.4201915449773</v>
      </c>
      <c r="S27">
        <v>44.419038884899599</v>
      </c>
      <c r="T27">
        <v>24.854338214069998</v>
      </c>
      <c r="U27">
        <v>98.689504829462436</v>
      </c>
      <c r="V27">
        <v>99.144424504361041</v>
      </c>
      <c r="W27">
        <v>44.936195685692802</v>
      </c>
      <c r="X27">
        <v>11.591464567413496</v>
      </c>
      <c r="Y27">
        <v>6.472799045136199</v>
      </c>
      <c r="Z27">
        <v>10.344755083612796</v>
      </c>
      <c r="AA27">
        <v>100</v>
      </c>
      <c r="AB27">
        <v>62.025653786761701</v>
      </c>
      <c r="AC27">
        <v>78.518167145542009</v>
      </c>
      <c r="AD27">
        <v>32.538421110210805</v>
      </c>
      <c r="AE27">
        <v>67.316703639774204</v>
      </c>
      <c r="AF27">
        <v>70.849635116444801</v>
      </c>
      <c r="AG27">
        <v>83.086657762795696</v>
      </c>
      <c r="AH27">
        <v>13.224797515751902</v>
      </c>
      <c r="AI27">
        <v>47.451962577123297</v>
      </c>
      <c r="AJ27">
        <v>14.782632602283599</v>
      </c>
      <c r="AK27">
        <v>100</v>
      </c>
      <c r="AL27">
        <v>92.483096503415055</v>
      </c>
      <c r="AM27">
        <v>100</v>
      </c>
      <c r="AN27">
        <v>85.766109777180404</v>
      </c>
      <c r="AO27">
        <v>98.882950731570887</v>
      </c>
      <c r="AP27">
        <v>97.254182387685461</v>
      </c>
      <c r="AQ27">
        <v>65.403628254559692</v>
      </c>
      <c r="AR27">
        <v>100</v>
      </c>
      <c r="AS27">
        <v>52.407598519173099</v>
      </c>
      <c r="AT27">
        <v>28.775511599881298</v>
      </c>
      <c r="AU27">
        <v>77.090646893982395</v>
      </c>
      <c r="AV27">
        <v>83.288998418030403</v>
      </c>
      <c r="AW27">
        <v>66.917096012219702</v>
      </c>
      <c r="AX27">
        <v>97.120620057827765</v>
      </c>
      <c r="AY27">
        <v>32.369407672756196</v>
      </c>
      <c r="AZ27">
        <v>100</v>
      </c>
      <c r="BA27">
        <v>71.7422347135835</v>
      </c>
      <c r="BB27">
        <v>40.097888524661897</v>
      </c>
      <c r="BC27">
        <v>5.5751440631624973</v>
      </c>
      <c r="BD27">
        <v>45.95384990993</v>
      </c>
      <c r="BE27">
        <v>99.3956252639491</v>
      </c>
      <c r="BF27">
        <v>13.574647601635604</v>
      </c>
      <c r="BG27">
        <v>100</v>
      </c>
      <c r="BH27">
        <v>99.507861988327889</v>
      </c>
      <c r="BI27">
        <v>100</v>
      </c>
      <c r="BJ27">
        <v>80.257374491097195</v>
      </c>
      <c r="BK27">
        <v>96.166947708488365</v>
      </c>
      <c r="BL27">
        <v>18.770498209101802</v>
      </c>
      <c r="BM27">
        <v>39.489501025036297</v>
      </c>
      <c r="BN27">
        <v>96.458715138432495</v>
      </c>
      <c r="BO27">
        <v>39.146849889974902</v>
      </c>
      <c r="BP27">
        <v>36.819247292670703</v>
      </c>
      <c r="BQ27">
        <v>97.745535229161504</v>
      </c>
      <c r="BR27">
        <v>70.885779791876701</v>
      </c>
      <c r="BS27">
        <v>48.598191548128298</v>
      </c>
      <c r="BT27">
        <v>74.798780266419797</v>
      </c>
      <c r="BU27">
        <v>94.683018771962594</v>
      </c>
      <c r="BV27">
        <v>29.789108695978996</v>
      </c>
      <c r="BW27">
        <v>78.177706947488502</v>
      </c>
      <c r="BX27">
        <v>20.758048505625197</v>
      </c>
      <c r="BY27">
        <v>98.579292910730899</v>
      </c>
      <c r="BZ27">
        <v>11.940710789746902</v>
      </c>
      <c r="CA27">
        <v>21.201268356833907</v>
      </c>
      <c r="CB27">
        <v>82.425692556581907</v>
      </c>
      <c r="CC27">
        <v>79.473282660334505</v>
      </c>
      <c r="CD27">
        <v>100</v>
      </c>
      <c r="CE27">
        <v>95.028969147320424</v>
      </c>
      <c r="CF27">
        <v>52.533988930611002</v>
      </c>
      <c r="CG27">
        <v>36.562209686062303</v>
      </c>
      <c r="CH27">
        <v>97.969588240919606</v>
      </c>
      <c r="CI27">
        <v>11.350537448599496</v>
      </c>
      <c r="CJ27">
        <v>44.720035075135499</v>
      </c>
      <c r="CK27">
        <v>97.824787521422422</v>
      </c>
      <c r="CL27">
        <v>100</v>
      </c>
      <c r="CM27">
        <v>97.578209371993211</v>
      </c>
    </row>
    <row r="28" spans="1:91" x14ac:dyDescent="0.25">
      <c r="A28">
        <v>2012</v>
      </c>
      <c r="B28">
        <f t="shared" si="0"/>
        <v>66.06671003563271</v>
      </c>
      <c r="C28">
        <v>80.203661053202609</v>
      </c>
      <c r="D28">
        <v>55.944746740414999</v>
      </c>
      <c r="E28">
        <v>11.464274415360904</v>
      </c>
      <c r="F28">
        <v>96.688502875139918</v>
      </c>
      <c r="G28">
        <v>100</v>
      </c>
      <c r="H28">
        <v>17.934066692855097</v>
      </c>
      <c r="I28">
        <v>61.823634745458001</v>
      </c>
      <c r="J28">
        <v>51.993907223770798</v>
      </c>
      <c r="K28">
        <v>64.530530714348799</v>
      </c>
      <c r="L28">
        <v>35.709799042769802</v>
      </c>
      <c r="M28">
        <v>36.007072753170903</v>
      </c>
      <c r="N28">
        <v>93.861968509482594</v>
      </c>
      <c r="O28">
        <v>75.146045508203301</v>
      </c>
      <c r="P28">
        <v>69.230178936313195</v>
      </c>
      <c r="Q28">
        <v>47.206267395381197</v>
      </c>
      <c r="R28">
        <v>90.753933663460217</v>
      </c>
      <c r="S28">
        <v>57.156210771088801</v>
      </c>
      <c r="T28">
        <v>41.670075027885702</v>
      </c>
      <c r="U28">
        <v>100</v>
      </c>
      <c r="V28">
        <v>100</v>
      </c>
      <c r="W28">
        <v>56.343599937614698</v>
      </c>
      <c r="X28">
        <v>11.823677974145099</v>
      </c>
      <c r="Y28">
        <v>7.2313384116798005</v>
      </c>
      <c r="Z28">
        <v>7.193866025685594</v>
      </c>
      <c r="AA28">
        <v>100</v>
      </c>
      <c r="AB28">
        <v>74.908972130680297</v>
      </c>
      <c r="AC28">
        <v>78.6088409655313</v>
      </c>
      <c r="AD28">
        <v>35.008201955752796</v>
      </c>
      <c r="AE28">
        <v>71.489608789240293</v>
      </c>
      <c r="AF28">
        <v>74.599346614919995</v>
      </c>
      <c r="AG28">
        <v>75.945087770334197</v>
      </c>
      <c r="AH28">
        <v>24.845361410096501</v>
      </c>
      <c r="AI28">
        <v>55.621103701796699</v>
      </c>
      <c r="AJ28">
        <v>17.001392620068202</v>
      </c>
      <c r="AK28">
        <v>100</v>
      </c>
      <c r="AL28">
        <v>92.855633116210768</v>
      </c>
      <c r="AM28">
        <v>99.441057358150985</v>
      </c>
      <c r="AN28">
        <v>96.455160387495454</v>
      </c>
      <c r="AO28">
        <v>99.576924991445566</v>
      </c>
      <c r="AP28">
        <v>95.976038327523412</v>
      </c>
      <c r="AQ28">
        <v>60.822930489008399</v>
      </c>
      <c r="AR28">
        <v>98.881438700127845</v>
      </c>
      <c r="AS28">
        <v>40.233577070451602</v>
      </c>
      <c r="AT28">
        <v>37.144684619103998</v>
      </c>
      <c r="AU28">
        <v>95.815972627543644</v>
      </c>
      <c r="AV28">
        <v>81.017941295249798</v>
      </c>
      <c r="AW28">
        <v>68.834764409369299</v>
      </c>
      <c r="AX28">
        <v>99.991159572292659</v>
      </c>
      <c r="AY28">
        <v>39.282784333509198</v>
      </c>
      <c r="AZ28">
        <v>100</v>
      </c>
      <c r="BA28">
        <v>77.212602680663394</v>
      </c>
      <c r="BB28">
        <v>50.089495539955301</v>
      </c>
      <c r="BC28">
        <v>6.4234657865156066</v>
      </c>
      <c r="BD28">
        <v>52.281012802758198</v>
      </c>
      <c r="BE28">
        <v>99.80506377118995</v>
      </c>
      <c r="BF28">
        <v>22.006931784363204</v>
      </c>
      <c r="BG28">
        <v>99.819906948793744</v>
      </c>
      <c r="BH28">
        <v>100</v>
      </c>
      <c r="BI28">
        <v>100</v>
      </c>
      <c r="BJ28">
        <v>54.3115054685423</v>
      </c>
      <c r="BK28">
        <v>89.683859030007298</v>
      </c>
      <c r="BL28">
        <v>22.786032191595396</v>
      </c>
      <c r="BM28">
        <v>48.5277368811755</v>
      </c>
      <c r="BN28">
        <v>100</v>
      </c>
      <c r="BO28">
        <v>45.848094642736797</v>
      </c>
      <c r="BP28">
        <v>35.961513250498797</v>
      </c>
      <c r="BQ28">
        <v>97.192697193418468</v>
      </c>
      <c r="BR28">
        <v>78.383691140796401</v>
      </c>
      <c r="BS28">
        <v>59.188492891534402</v>
      </c>
      <c r="BT28">
        <v>87.8917347277728</v>
      </c>
      <c r="BU28">
        <v>96.900625495946429</v>
      </c>
      <c r="BV28">
        <v>38.002436364234597</v>
      </c>
      <c r="BW28">
        <v>78.865448097188306</v>
      </c>
      <c r="BX28">
        <v>29.923274852694306</v>
      </c>
      <c r="BY28">
        <v>100</v>
      </c>
      <c r="BZ28">
        <v>17.253969218078595</v>
      </c>
      <c r="CA28">
        <v>11.779217219135802</v>
      </c>
      <c r="CB28">
        <v>88.832432635590706</v>
      </c>
      <c r="CC28">
        <v>78.230539912940301</v>
      </c>
      <c r="CD28">
        <v>100</v>
      </c>
      <c r="CE28">
        <v>74.401409269354602</v>
      </c>
      <c r="CF28">
        <v>52.700599235799999</v>
      </c>
      <c r="CG28">
        <v>40.809702498796199</v>
      </c>
      <c r="CH28">
        <v>95.084617643158467</v>
      </c>
      <c r="CI28">
        <v>15.956633089253401</v>
      </c>
      <c r="CJ28">
        <v>55.442572350455698</v>
      </c>
      <c r="CK28">
        <v>99.05373919487927</v>
      </c>
      <c r="CL28">
        <v>95.010797688153517</v>
      </c>
      <c r="CM28">
        <v>100</v>
      </c>
    </row>
    <row r="30" spans="1:91" x14ac:dyDescent="0.25">
      <c r="A30" t="s">
        <v>153</v>
      </c>
      <c r="B30" s="6">
        <f t="array" ref="B30:B31">LINEST(B2:B28,,TRUE, TRUE)</f>
        <v>-1.0885842017135965</v>
      </c>
      <c r="C30" s="6">
        <f t="array" ref="C30:C31">LINEST(C6:C28,,TRUE, TRUE)</f>
        <v>-1.3551635582108992</v>
      </c>
      <c r="D30" s="6">
        <f t="array" ref="D30:D31">LINEST(D2:D28,,TRUE, TRUE)</f>
        <v>-1.9676589121309169</v>
      </c>
      <c r="E30" s="6">
        <f t="array" ref="E30:E31">LINEST(E2:E28,,TRUE, TRUE)</f>
        <v>-3.1228766962176895</v>
      </c>
      <c r="F30" s="6">
        <f t="array" ref="F30:F31">LINEST(F16:F28,,TRUE,TRUE)</f>
        <v>-0.10530095412838301</v>
      </c>
      <c r="G30" s="6" t="e">
        <f>LINEST(G6:G28, ,TRUE, TRUE)</f>
        <v>#VALUE!</v>
      </c>
      <c r="H30" s="6">
        <f t="array" ref="H30:H31">LINEST(H2:H28,,TRUE, TRUE)</f>
        <v>-3.3865060115183905</v>
      </c>
      <c r="I30" s="6">
        <f t="array" ref="I30:I31">LINEST(I24:I28,,TRUE,TRUE)</f>
        <v>-0.66811929596177755</v>
      </c>
      <c r="J30" s="6">
        <f t="array" ref="J30:J31">LINEST(J2:J28,,TRUE, TRUE)</f>
        <v>-2.2916719354023947</v>
      </c>
      <c r="K30" s="6">
        <f t="array" ref="K30:K31">LINEST(K17:K28,,TRUE,TRUE)</f>
        <v>-3.9601143794599776</v>
      </c>
      <c r="L30" s="6">
        <f t="array" ref="L30:L31">LINEST(L2:L28,,TRUE, TRUE)</f>
        <v>-2.452703502220718</v>
      </c>
      <c r="M30" s="6">
        <f t="array" ref="M30:M31">LINEST(M3:M28,,TRUE,TRUE)</f>
        <v>-2.1914915885005897</v>
      </c>
      <c r="N30" s="6">
        <f t="array" ref="N30:N31">LINEST(N10:N28, ,TRUE, TRUE)</f>
        <v>-0.29018425546853766</v>
      </c>
      <c r="O30" s="6">
        <f t="array" ref="O30:O31">LINEST(O10:O28, , TRUE, TRUE)</f>
        <v>-2.5861869756209073</v>
      </c>
      <c r="P30" s="6">
        <f t="array" ref="P30:P31">LINEST(P12:P28,,TRUE, TRUE)</f>
        <v>-1.7606533010181091</v>
      </c>
      <c r="Q30" s="6">
        <f t="array" ref="Q30:Q31">LINEST(Q13:Q28, , TRUE, TRUE)</f>
        <v>-3.9743429411696694</v>
      </c>
      <c r="R30" s="6">
        <f t="array" ref="R30:R31">LINEST(R20:R28,,TRUE,TRUE)</f>
        <v>-1.9978594323837235</v>
      </c>
      <c r="S30" s="6">
        <f t="array" ref="S30:S31">LINEST(S10:S28, , TRUE, TRUE)</f>
        <v>-3.3592671870613562</v>
      </c>
      <c r="T30" s="6">
        <f t="array" ref="T30:T31">LINEST(T2:T28,,TRUE, TRUE)</f>
        <v>-3.2370834402519599</v>
      </c>
      <c r="U30" s="6" t="e">
        <f>LINEST(U9:U28, , TRUE, TRUE)</f>
        <v>#VALUE!</v>
      </c>
      <c r="V30" s="6">
        <f t="array" ref="V30:V31">LINEST(V11:V28, , TRUE, TRUE)</f>
        <v>-0.74013621598563473</v>
      </c>
      <c r="W30" s="6">
        <f t="array" ref="W30:W31">LINEST(W12:W28, , TRUE, TRUE)</f>
        <v>-2.9116834369822562</v>
      </c>
      <c r="X30" s="6">
        <f t="array" ref="X30:X31">LINEST(X10:X28, , TRUE, TRUE)</f>
        <v>-4.5074914992841615</v>
      </c>
      <c r="Y30" s="6">
        <f t="array" ref="Y30:Y31">LINEST(Y2:Y28,,TRUE, TRUE)</f>
        <v>-3.8124586860530911</v>
      </c>
      <c r="Z30" s="6">
        <f t="array" ref="Z30:Z31">LINEST(Z2:Z28,,TRUE, TRUE)</f>
        <v>-3.2358421538454141</v>
      </c>
      <c r="AA30" s="6">
        <f t="array" ref="AA30:AA31">LINEST(AA12:AA28,,TRUE, TRUE)</f>
        <v>-6.5183669444123637E-3</v>
      </c>
      <c r="AB30" s="6">
        <f t="array" ref="AB30:AB31">LINEST(AB5:AB28,,TRUE, TRUE)</f>
        <v>-2.5108400234304691</v>
      </c>
      <c r="AC30" s="6">
        <f t="array" ref="AC30:AC31">LINEST(AC2:AC28,,TRUE, TRUE)</f>
        <v>-1.0481381428193985</v>
      </c>
      <c r="AD30" s="6">
        <f t="array" ref="AD30:AD31">LINEST(AD7:AD28,,TRUE, TRUE)</f>
        <v>-3.1635706489986513</v>
      </c>
      <c r="AE30" s="6">
        <f t="array" ref="AE30:AE31">LINEST(AE9:AE28,,TRUE, TRUE)</f>
        <v>-1.8443415557398526</v>
      </c>
      <c r="AF30" s="6">
        <f t="array" ref="AF30:AF31">LINEST(AF3:AF28,,TRUE, TRUE)</f>
        <v>-1.4061130526227634</v>
      </c>
      <c r="AG30" s="6">
        <f t="array" ref="AG30:AG31">LINEST(AG17:AG28,,TRUE, TRUE)</f>
        <v>-2.2822319434873277</v>
      </c>
      <c r="AH30" s="6">
        <f t="array" ref="AH30:AH31">LINEST(AH2:AH28,,TRUE, TRUE)</f>
        <v>-2.6722639010848499</v>
      </c>
      <c r="AI30" s="6">
        <f t="array" ref="AI30:AI31">LINEST(AI3:AI28,,TRUE, TRUE)</f>
        <v>-2.0553180357302523</v>
      </c>
      <c r="AJ30" s="6">
        <f t="array" ref="AJ30:AJ31">LINEST(AJ2:AJ28,,TRUE, TRUE)</f>
        <v>-3.4780087336325458</v>
      </c>
      <c r="AK30" s="6">
        <f t="array" ref="AK30:AK31">LINEST(AK12:AK28,,TRUE, TRUE)</f>
        <v>-9.0515890684184738E-2</v>
      </c>
      <c r="AL30" s="6">
        <f t="array" ref="AL30:AL31">LINEST(AL2:AL28,,TRUE, TRUE)</f>
        <v>-5.5406586926572566E-4</v>
      </c>
      <c r="AM30" s="6">
        <f t="array" ref="AM30:AM31">LINEST(AM5:AM28,,TRUE, TRUE)</f>
        <v>0.10549564393890355</v>
      </c>
      <c r="AN30" s="6">
        <f t="array" ref="AN30:AN31">LINEST(AN23:AN28,,TRUE, TRUE)</f>
        <v>0.94087301524883704</v>
      </c>
      <c r="AO30" s="6">
        <f t="array" ref="AO30:AO31">LINEST(AO6:AO28,,TRUE, TRUE)</f>
        <v>-0.16579171539092971</v>
      </c>
      <c r="AP30" s="6">
        <f t="array" ref="AP30:AP31">LINEST(AP11:AP28,,TRUE, TRUE)</f>
        <v>-0.14024452359325529</v>
      </c>
      <c r="AQ30" s="6">
        <f t="array" ref="AQ30:AQ31">LINEST(AQ16:AQ28,,TRUE, TRUE)</f>
        <v>-3.0782214134981931</v>
      </c>
      <c r="AR30" s="6">
        <f t="array" ref="AR30:AR31">LINEST(AR24:AR28,,TRUE, TRUE)</f>
        <v>2.07051316764215</v>
      </c>
      <c r="AS30" s="6">
        <f t="array" ref="AS30:AS31">LINEST(AS16:AS28,,TRUE, TRUE)</f>
        <v>-5.1075093209408928</v>
      </c>
      <c r="AT30" s="6">
        <f t="array" ref="AT30:AT31">LINEST(AT15:AT28,,TRUE, TRUE)</f>
        <v>-3.566548480596996</v>
      </c>
      <c r="AU30" s="6">
        <f t="array" ref="AU30:AU31">LINEST(AU21:AU28,,TRUE, TRUE)</f>
        <v>-2.438592465848108</v>
      </c>
      <c r="AV30" s="6">
        <f t="array" ref="AV30:AV31">LINEST(AV2:AV28,,TRUE, TRUE)</f>
        <v>-0.69823353046071068</v>
      </c>
      <c r="AW30" s="6">
        <f t="array" ref="AW30:AW31">LINEST(AW12:AW28,,TRUE, TRUE)</f>
        <v>-2.0235129836125068</v>
      </c>
      <c r="AX30" s="6" t="e">
        <f>LINEST(AX12:AX28,,TRUE, TRUE)</f>
        <v>#VALUE!</v>
      </c>
      <c r="AY30" s="6">
        <f t="array" ref="AY30:AY31">LINEST(AY4:AY28,,TRUE, TRUE)</f>
        <v>-2.7593277456240926</v>
      </c>
      <c r="AZ30" s="6">
        <f t="array" ref="AZ30:AZ31">LINEST(AZ19:AZ28,,TRUE, TRUE)</f>
        <v>-1.1621313251153068E-2</v>
      </c>
      <c r="BA30" s="6">
        <f t="array" ref="BA30:BA31">LINEST(BA4:BA28,,TRUE, TRUE)</f>
        <v>-0.90067999951692479</v>
      </c>
      <c r="BB30" s="6">
        <f t="array" ref="BB30:BB31">LINEST(BB24:BB28,,TRUE, TRUE)</f>
        <v>-0.75884895678689024</v>
      </c>
      <c r="BC30" s="6">
        <f t="array" ref="BC30:BC31">LINEST(BC2:BC28,,TRUE, TRUE)</f>
        <v>-3.3684120591753497</v>
      </c>
      <c r="BD30" s="6">
        <f t="array" ref="BD30:BD31">LINEST(BD4:BD28,,TRUE, TRUE)</f>
        <v>-2.1400166366758384</v>
      </c>
      <c r="BE30" s="6">
        <f t="array" ref="BE30:BE31">LINEST(BE11:BE28,,TRUE, TRUE)</f>
        <v>-5.4771345076728609E-2</v>
      </c>
      <c r="BF30" s="6">
        <f t="array" ref="BF30:BF31">LINEST(BF2:BF28,,TRUE, TRUE)</f>
        <v>-2.8823400826876249</v>
      </c>
      <c r="BG30" s="6">
        <f t="array" ref="BG30:BG31">LINEST(BG13:BG28,,TRUE, TRUE)</f>
        <v>-0.32150005854605029</v>
      </c>
      <c r="BH30" s="6">
        <f t="array" ref="BH30:BH31">LINEST(BH5:BH28,,TRUE, TRUE)</f>
        <v>7.6716493684885659E-2</v>
      </c>
      <c r="BI30" s="6" t="e">
        <f>LINEST(BI8:BI28,,TRUE, TRUE)</f>
        <v>#VALUE!</v>
      </c>
      <c r="BJ30" s="6">
        <f t="array" ref="BJ30:BJ31">LINEST(BJ7:BJ28,,TRUE, TRUE)</f>
        <v>-1.707704862455659</v>
      </c>
      <c r="BK30" s="6">
        <f t="array" ref="BK30:BK31">LINEST(BK4:BK28,,TRUE, TRUE)</f>
        <v>-0.52061431951434434</v>
      </c>
      <c r="BL30" s="6">
        <f t="array" ref="BL30:BL31">LINEST(BL7:BL28,,TRUE, TRUE)</f>
        <v>-3.9442059463933221</v>
      </c>
      <c r="BM30" s="6">
        <f t="array" ref="BM30:BM31">LINEST(BM6:BM28,,TRUE, TRUE)</f>
        <v>-2.7502533499080237</v>
      </c>
      <c r="BN30" s="6">
        <f t="array" ref="BN30:BN31">LINEST(BN21:BN28,,TRUE, TRUE)</f>
        <v>-0.48313454002653611</v>
      </c>
      <c r="BO30" s="6">
        <f t="array" ref="BO30:BO31">LINEST(BO14:BO28,,TRUE, TRUE)</f>
        <v>-5.0228522591697971</v>
      </c>
      <c r="BP30" s="6">
        <f t="array" ref="BP30:BP31">LINEST(BP11:BP28,,TRUE, TRUE)</f>
        <v>-3.5708638901250769</v>
      </c>
      <c r="BQ30" s="6">
        <f t="array" ref="BQ30:BQ31">LINEST(BQ14:BQ28,,TRUE, TRUE)</f>
        <v>-0.73598150910113846</v>
      </c>
      <c r="BR30" s="6">
        <f t="array" ref="BR30:BR31">LINEST(BR23:BR28,,TRUE, TRUE)</f>
        <v>-3.9063639391846765</v>
      </c>
      <c r="BS30" s="6">
        <f t="array" ref="BS30:BS31">LINEST(BS2:BS28,,TRUE, TRUE)</f>
        <v>-1.5590205017654344</v>
      </c>
      <c r="BT30" s="6">
        <f t="array" ref="BT30:BT31">LINEST(BT10:BT28,,TRUE, TRUE)</f>
        <v>-0.99156072493032177</v>
      </c>
      <c r="BU30" s="6">
        <f t="array" ref="BU30:BU31">LINEST(BU24:BU28,,TRUE, TRUE)</f>
        <v>8.4764918411414225</v>
      </c>
      <c r="BV30" s="6">
        <f t="array" ref="BV30:BV31">LINEST(BV2:BV28,,TRUE, TRUE)</f>
        <v>-2.5774469046718709</v>
      </c>
      <c r="BW30" s="6">
        <f t="array" ref="BW30:BW31">LINEST(BW2:BW28,,TRUE, TRUE)</f>
        <v>-1.1639636461310796</v>
      </c>
      <c r="BX30" s="6">
        <f t="array" ref="BX30:BX31">LINEST(BX2:BX28,,TRUE, TRUE)</f>
        <v>-3.2280094034301583</v>
      </c>
      <c r="BY30" s="6">
        <f t="array" ref="BY30:BY31">LINEST(BY6:BY28,,TRUE, TRUE)</f>
        <v>-2.5718592188458178E-2</v>
      </c>
      <c r="BZ30" s="6">
        <f t="array" ref="BZ30:BZ31">LINEST(BZ2:BZ28,,TRUE, TRUE)</f>
        <v>-3.2922216173256533</v>
      </c>
      <c r="CA30" s="6">
        <f t="array" ref="CA30:CA31">LINEST(CA2:CA28,,TRUE, TRUE)</f>
        <v>-2.7382099367103399</v>
      </c>
      <c r="CB30" s="6">
        <f t="array" ref="CB30:CB31">LINEST(CB2:CB28,,TRUE, TRUE)</f>
        <v>-0.89667473482071558</v>
      </c>
      <c r="CC30" s="6">
        <f t="array" ref="CC30:CC31">LINEST(CC3:CC28,,TRUE, TRUE)</f>
        <v>-0.79917490811070546</v>
      </c>
      <c r="CD30" s="6">
        <f t="array" ref="CD30:CD31">LINEST(CD12:CD28,,TRUE, TRUE)</f>
        <v>3.8055835265646071E-2</v>
      </c>
      <c r="CE30" s="6">
        <f t="array" ref="CE30:CE31">LINEST(CE14:CE28,,TRUE, TRUE)</f>
        <v>-1.5907482235577584</v>
      </c>
      <c r="CF30" s="6">
        <f t="array" ref="CF30:CF31">LINEST(CF4:CF28,,TRUE, TRUE)</f>
        <v>-2.6153713159741647</v>
      </c>
      <c r="CG30" s="6">
        <f t="array" ref="CG30:CG31">LINEST(CG14:CG28,,TRUE, TRUE)</f>
        <v>-3.4630230593005913</v>
      </c>
      <c r="CH30" s="6">
        <f t="array" ref="CH30:CH31">LINEST(CH21:CH28,,TRUE, TRUE)</f>
        <v>-1.060922072614094</v>
      </c>
      <c r="CI30" s="6">
        <f t="array" ref="CI30:CI31">LINEST(CI2:CI28,,TRUE, TRUE)</f>
        <v>-3.4485130235281205</v>
      </c>
      <c r="CJ30" s="6">
        <f t="array" ref="CJ30:CJ31">LINEST(CJ2:CJ28,,TRUE, TRUE)</f>
        <v>-1.6435624121485943</v>
      </c>
      <c r="CK30" s="6">
        <f t="array" ref="CK30:CK31">LINEST(CK6:CK28,,TRUE, TRUE)</f>
        <v>7.6978899742745494E-2</v>
      </c>
      <c r="CL30" s="6">
        <f t="array" ref="CL30:CL31">LINEST(CL16:CL28,,TRUE, TRUE)</f>
        <v>-0.25945893791460517</v>
      </c>
      <c r="CM30" s="6">
        <f t="array" ref="CM30:CM31">LINEST(CM13:CM28,,TRUE, TRUE)</f>
        <v>-0.29907659808089981</v>
      </c>
    </row>
    <row r="31" spans="1:91" x14ac:dyDescent="0.25">
      <c r="A31" t="s">
        <v>154</v>
      </c>
      <c r="B31" s="6">
        <v>0.18477165234644541</v>
      </c>
      <c r="C31" s="6">
        <v>0.38364355419725393</v>
      </c>
      <c r="D31" s="6">
        <v>0.35305935753801082</v>
      </c>
      <c r="E31" s="6">
        <v>0.50738540565550316</v>
      </c>
      <c r="F31" s="6">
        <v>6.335475788329753E-2</v>
      </c>
      <c r="G31" s="6"/>
      <c r="H31" s="6">
        <v>0.46071886536302958</v>
      </c>
      <c r="I31" s="6">
        <v>2.2080488450145528</v>
      </c>
      <c r="J31" s="6">
        <v>0.25598311540347274</v>
      </c>
      <c r="K31" s="6">
        <v>0.51264356894703789</v>
      </c>
      <c r="L31" s="6">
        <v>0.2487554349096886</v>
      </c>
      <c r="M31" s="6">
        <v>0.25266441621059893</v>
      </c>
      <c r="N31" s="6">
        <v>6.5507517909557958E-2</v>
      </c>
      <c r="O31" s="6">
        <v>0.46564980093821584</v>
      </c>
      <c r="P31" s="6">
        <v>0.31451337585336059</v>
      </c>
      <c r="Q31" s="6">
        <v>0.60917697489598666</v>
      </c>
      <c r="R31" s="6">
        <v>2.2451470341904032</v>
      </c>
      <c r="S31" s="6">
        <v>0.50320500569231441</v>
      </c>
      <c r="T31" s="6">
        <v>0.42334167844095105</v>
      </c>
      <c r="U31" s="6"/>
      <c r="V31" s="6">
        <v>0.32851247588144122</v>
      </c>
      <c r="W31" s="6">
        <v>0.39379632700898115</v>
      </c>
      <c r="X31" s="6">
        <v>0.52097920971187028</v>
      </c>
      <c r="Y31" s="6">
        <v>0.40083498617396013</v>
      </c>
      <c r="Z31" s="6">
        <v>0.39411969595550983</v>
      </c>
      <c r="AA31" s="6">
        <v>9.4472010511986552E-3</v>
      </c>
      <c r="AB31" s="6">
        <v>0.40617079536374584</v>
      </c>
      <c r="AC31" s="6">
        <v>0.28141039636371268</v>
      </c>
      <c r="AD31" s="6">
        <v>0.43486633781959627</v>
      </c>
      <c r="AE31" s="6">
        <v>0.41437421892733273</v>
      </c>
      <c r="AF31" s="6">
        <v>0.20406976044253292</v>
      </c>
      <c r="AG31" s="6">
        <v>0.97204043581147537</v>
      </c>
      <c r="AH31" s="6">
        <v>0.39263088809069624</v>
      </c>
      <c r="AI31" s="6">
        <v>0.24396185095934619</v>
      </c>
      <c r="AJ31" s="6">
        <v>0.39697297880126792</v>
      </c>
      <c r="AK31" s="6">
        <v>0.13436570683136076</v>
      </c>
      <c r="AL31" s="6">
        <v>0.25639092311571926</v>
      </c>
      <c r="AM31" s="6">
        <v>7.7318472117221593E-2</v>
      </c>
      <c r="AN31" s="6">
        <v>3.1332404525859281</v>
      </c>
      <c r="AO31" s="6">
        <v>9.1853535531622163E-2</v>
      </c>
      <c r="AP31" s="6">
        <v>4.4551630539898905E-2</v>
      </c>
      <c r="AQ31" s="6">
        <v>0.40982391052065165</v>
      </c>
      <c r="AR31" s="6">
        <v>1.389159566816357</v>
      </c>
      <c r="AS31" s="6">
        <v>0.65873646878126346</v>
      </c>
      <c r="AT31" s="6">
        <v>1.0549596956983252</v>
      </c>
      <c r="AU31" s="6">
        <v>1.2764398427612473</v>
      </c>
      <c r="AV31" s="6">
        <v>0.30136145049942992</v>
      </c>
      <c r="AW31" s="6">
        <v>0.30387551958152742</v>
      </c>
      <c r="AX31" s="6"/>
      <c r="AY31" s="6">
        <v>0.21408302193578999</v>
      </c>
      <c r="AZ31" s="6">
        <v>0.15977736447759558</v>
      </c>
      <c r="BA31" s="6">
        <v>0.23483964496805798</v>
      </c>
      <c r="BB31" s="6">
        <v>1.4980296849526835</v>
      </c>
      <c r="BC31" s="6">
        <v>0.47008933204820452</v>
      </c>
      <c r="BD31" s="6">
        <v>0.38807506174862877</v>
      </c>
      <c r="BE31" s="6">
        <v>3.1182430447389182E-2</v>
      </c>
      <c r="BF31" s="6">
        <v>0.35290793709847001</v>
      </c>
      <c r="BG31" s="6">
        <v>0.17609260605963634</v>
      </c>
      <c r="BH31" s="6">
        <v>0.12256843322853057</v>
      </c>
      <c r="BI31" s="6"/>
      <c r="BJ31" s="6">
        <v>0.34707038958025649</v>
      </c>
      <c r="BK31" s="6">
        <v>0.2690568763669608</v>
      </c>
      <c r="BL31" s="6">
        <v>0.42749378433866858</v>
      </c>
      <c r="BM31" s="6">
        <v>0.45056918061587459</v>
      </c>
      <c r="BN31" s="6">
        <v>0.45922586823409067</v>
      </c>
      <c r="BO31" s="6">
        <v>0.63314007673333006</v>
      </c>
      <c r="BP31" s="6">
        <v>0.76592329739611897</v>
      </c>
      <c r="BQ31" s="6">
        <v>0.3903957110359712</v>
      </c>
      <c r="BR31" s="6">
        <v>1.8699705427367499</v>
      </c>
      <c r="BS31" s="6">
        <v>0.33074311462483102</v>
      </c>
      <c r="BT31" s="6">
        <v>0.22872611313267591</v>
      </c>
      <c r="BU31" s="6">
        <v>2.9813503966527604</v>
      </c>
      <c r="BV31" s="6">
        <v>0.40228402040736655</v>
      </c>
      <c r="BW31" s="6">
        <v>0.16720147505686786</v>
      </c>
      <c r="BX31" s="6">
        <v>0.37588466301782175</v>
      </c>
      <c r="BY31" s="6">
        <v>6.4558659518741332E-2</v>
      </c>
      <c r="BZ31" s="6">
        <v>0.38441539493339971</v>
      </c>
      <c r="CA31" s="6">
        <v>0.47313920847088919</v>
      </c>
      <c r="CB31" s="6">
        <v>0.16725958401944099</v>
      </c>
      <c r="CC31" s="6">
        <v>0.22533866550915069</v>
      </c>
      <c r="CD31" s="6">
        <v>2.4182900091541778E-2</v>
      </c>
      <c r="CE31" s="6">
        <v>0.44591281243763309</v>
      </c>
      <c r="CF31" s="6">
        <v>0.35345600352735168</v>
      </c>
      <c r="CG31" s="6">
        <v>0.93486618342257977</v>
      </c>
      <c r="CH31" s="6">
        <v>0.80196129060537691</v>
      </c>
      <c r="CI31" s="6">
        <v>0.34384032586297958</v>
      </c>
      <c r="CJ31" s="6">
        <v>0.21116950889464869</v>
      </c>
      <c r="CK31" s="6">
        <v>0.12354791421504766</v>
      </c>
      <c r="CL31" s="6">
        <v>0.11629006643954255</v>
      </c>
      <c r="CM31" s="6">
        <v>0.16844944670153891</v>
      </c>
    </row>
    <row r="32" spans="1:91" x14ac:dyDescent="0.25">
      <c r="A32" t="s">
        <v>155</v>
      </c>
      <c r="B32" s="6">
        <f>B30/B31</f>
        <v>-5.8915108886535776</v>
      </c>
      <c r="C32" s="6">
        <f t="shared" ref="C32:BN32" si="1">C30/C31</f>
        <v>-3.5323506504533349</v>
      </c>
      <c r="D32" s="6">
        <f t="shared" si="1"/>
        <v>-5.5731674295563067</v>
      </c>
      <c r="E32" s="6">
        <f t="shared" si="1"/>
        <v>-6.1548413915910167</v>
      </c>
      <c r="F32" s="6">
        <f t="shared" si="1"/>
        <v>-1.6620843902892404</v>
      </c>
      <c r="G32" s="6"/>
      <c r="H32" s="6">
        <f t="shared" si="1"/>
        <v>-7.3504826177455262</v>
      </c>
      <c r="I32" s="6">
        <f t="shared" si="1"/>
        <v>-0.30258356714811446</v>
      </c>
      <c r="J32" s="6">
        <f t="shared" si="1"/>
        <v>-8.9524339595224145</v>
      </c>
      <c r="K32" s="6">
        <f t="shared" si="1"/>
        <v>-7.7248884397281961</v>
      </c>
      <c r="L32" s="6">
        <f t="shared" si="1"/>
        <v>-9.8598991540071452</v>
      </c>
      <c r="M32" s="6">
        <f t="shared" si="1"/>
        <v>-8.6735268122360143</v>
      </c>
      <c r="N32" s="6">
        <f t="shared" si="1"/>
        <v>-4.4297855380381916</v>
      </c>
      <c r="O32" s="6">
        <f t="shared" si="1"/>
        <v>-5.5539312384760411</v>
      </c>
      <c r="P32" s="6">
        <f t="shared" si="1"/>
        <v>-5.5980236015113078</v>
      </c>
      <c r="Q32" s="6">
        <f t="shared" si="1"/>
        <v>-6.5241187782060619</v>
      </c>
      <c r="R32" s="6">
        <f t="shared" si="1"/>
        <v>-0.88985683430045315</v>
      </c>
      <c r="S32" s="6">
        <f t="shared" si="1"/>
        <v>-6.6757427868580983</v>
      </c>
      <c r="T32" s="6">
        <f t="shared" si="1"/>
        <v>-7.646503061482707</v>
      </c>
      <c r="U32" s="6"/>
      <c r="V32" s="6">
        <f t="shared" si="1"/>
        <v>-2.2529927181601068</v>
      </c>
      <c r="W32" s="6">
        <f t="shared" si="1"/>
        <v>-7.3938816522172655</v>
      </c>
      <c r="X32" s="6">
        <f t="shared" si="1"/>
        <v>-8.6519604146527236</v>
      </c>
      <c r="Y32" s="6">
        <f t="shared" si="1"/>
        <v>-9.511292221379362</v>
      </c>
      <c r="Z32" s="6">
        <f t="shared" si="1"/>
        <v>-8.2103030806425163</v>
      </c>
      <c r="AA32" s="6">
        <f t="shared" si="1"/>
        <v>-0.68997864119609453</v>
      </c>
      <c r="AB32" s="6">
        <f t="shared" si="1"/>
        <v>-6.1817345119111504</v>
      </c>
      <c r="AC32" s="6">
        <f t="shared" si="1"/>
        <v>-3.7245892702013688</v>
      </c>
      <c r="AD32" s="6">
        <f t="shared" si="1"/>
        <v>-7.2748115314252129</v>
      </c>
      <c r="AE32" s="6">
        <f t="shared" si="1"/>
        <v>-4.4509080717284872</v>
      </c>
      <c r="AF32" s="6">
        <f t="shared" si="1"/>
        <v>-6.8903547961910405</v>
      </c>
      <c r="AG32" s="6">
        <f t="shared" si="1"/>
        <v>-2.3478775773171234</v>
      </c>
      <c r="AH32" s="6">
        <f t="shared" si="1"/>
        <v>-6.8060460400343414</v>
      </c>
      <c r="AI32" s="6">
        <f t="shared" si="1"/>
        <v>-8.4247517701968508</v>
      </c>
      <c r="AJ32" s="6">
        <f t="shared" si="1"/>
        <v>-8.761323614859192</v>
      </c>
      <c r="AK32" s="6">
        <f t="shared" si="1"/>
        <v>-0.67365321716938609</v>
      </c>
      <c r="AL32" s="6">
        <f t="shared" si="1"/>
        <v>-2.1610198307045921E-3</v>
      </c>
      <c r="AM32" s="6">
        <f t="shared" si="1"/>
        <v>1.3644300132956959</v>
      </c>
      <c r="AN32" s="6">
        <f t="shared" si="1"/>
        <v>0.30028752324843599</v>
      </c>
      <c r="AO32" s="6">
        <f t="shared" si="1"/>
        <v>-1.8049573642579393</v>
      </c>
      <c r="AP32" s="6">
        <f t="shared" si="1"/>
        <v>-3.1479100067427863</v>
      </c>
      <c r="AQ32" s="6">
        <f t="shared" si="1"/>
        <v>-7.5110830151113817</v>
      </c>
      <c r="AR32" s="6">
        <f t="shared" si="1"/>
        <v>1.4904790040695635</v>
      </c>
      <c r="AS32" s="6">
        <f t="shared" si="1"/>
        <v>-7.7534940951278424</v>
      </c>
      <c r="AT32" s="6">
        <f t="shared" si="1"/>
        <v>-3.3807438285461111</v>
      </c>
      <c r="AU32" s="6">
        <f t="shared" si="1"/>
        <v>-1.9104640768442671</v>
      </c>
      <c r="AV32" s="6">
        <f t="shared" si="1"/>
        <v>-2.3169304810006928</v>
      </c>
      <c r="AW32" s="6">
        <f t="shared" si="1"/>
        <v>-6.6590194116298802</v>
      </c>
      <c r="AX32" s="6"/>
      <c r="AY32" s="6">
        <f t="shared" si="1"/>
        <v>-12.88905453909231</v>
      </c>
      <c r="AZ32" s="6">
        <f t="shared" si="1"/>
        <v>-7.2734415723715612E-2</v>
      </c>
      <c r="BA32" s="6">
        <f t="shared" si="1"/>
        <v>-3.8352979099394906</v>
      </c>
      <c r="BB32" s="6">
        <f t="shared" si="1"/>
        <v>-0.5065646992241406</v>
      </c>
      <c r="BC32" s="6">
        <f t="shared" si="1"/>
        <v>-7.1654722401357143</v>
      </c>
      <c r="BD32" s="6">
        <f t="shared" si="1"/>
        <v>-5.5144399823918855</v>
      </c>
      <c r="BE32" s="6">
        <f t="shared" si="1"/>
        <v>-1.7564809506795345</v>
      </c>
      <c r="BF32" s="6">
        <f t="shared" si="1"/>
        <v>-8.1673994254297</v>
      </c>
      <c r="BG32" s="6">
        <f t="shared" si="1"/>
        <v>-1.8257442248152633</v>
      </c>
      <c r="BH32" s="6">
        <f t="shared" si="1"/>
        <v>0.62590743525167425</v>
      </c>
      <c r="BI32" s="6"/>
      <c r="BJ32" s="6">
        <f t="shared" si="1"/>
        <v>-4.9203415610330241</v>
      </c>
      <c r="BK32" s="6">
        <f t="shared" si="1"/>
        <v>-1.9349600967056864</v>
      </c>
      <c r="BL32" s="6">
        <f t="shared" si="1"/>
        <v>-9.2263468871132126</v>
      </c>
      <c r="BM32" s="6">
        <f t="shared" si="1"/>
        <v>-6.1039535508148912</v>
      </c>
      <c r="BN32" s="6">
        <f t="shared" si="1"/>
        <v>-1.0520629900148786</v>
      </c>
      <c r="BO32" s="6">
        <f t="shared" ref="BO32:CM32" si="2">BO30/BO31</f>
        <v>-7.9332401213410373</v>
      </c>
      <c r="BP32" s="6">
        <f t="shared" si="2"/>
        <v>-4.6621690478208597</v>
      </c>
      <c r="BQ32" s="6">
        <f t="shared" si="2"/>
        <v>-1.8852192488183479</v>
      </c>
      <c r="BR32" s="6">
        <f t="shared" si="2"/>
        <v>-2.0889975803937597</v>
      </c>
      <c r="BS32" s="6">
        <f t="shared" si="2"/>
        <v>-4.7136899691286533</v>
      </c>
      <c r="BT32" s="6">
        <f t="shared" si="2"/>
        <v>-4.3351443844767852</v>
      </c>
      <c r="BU32" s="6">
        <f t="shared" si="2"/>
        <v>2.8431719567945453</v>
      </c>
      <c r="BV32" s="6">
        <f t="shared" si="2"/>
        <v>-6.4070327776426712</v>
      </c>
      <c r="BW32" s="6">
        <f t="shared" si="2"/>
        <v>-6.9614436459678197</v>
      </c>
      <c r="BX32" s="6">
        <f t="shared" si="2"/>
        <v>-8.5877656659726735</v>
      </c>
      <c r="BY32" s="6">
        <f t="shared" si="2"/>
        <v>-0.39837556077186037</v>
      </c>
      <c r="BZ32" s="6">
        <f t="shared" si="2"/>
        <v>-8.5642293745702709</v>
      </c>
      <c r="CA32" s="6">
        <f t="shared" si="2"/>
        <v>-5.7873240849343253</v>
      </c>
      <c r="CB32" s="6">
        <f t="shared" si="2"/>
        <v>-5.3609767122013938</v>
      </c>
      <c r="CC32" s="6">
        <f t="shared" si="2"/>
        <v>-3.5465502837916296</v>
      </c>
      <c r="CD32" s="6">
        <f t="shared" si="2"/>
        <v>1.5736671417236883</v>
      </c>
      <c r="CE32" s="6">
        <f t="shared" si="2"/>
        <v>-3.5673974355250131</v>
      </c>
      <c r="CF32" s="6">
        <f t="shared" si="2"/>
        <v>-7.399425359517986</v>
      </c>
      <c r="CG32" s="6">
        <f t="shared" si="2"/>
        <v>-3.7042981345440644</v>
      </c>
      <c r="CH32" s="6">
        <f t="shared" si="2"/>
        <v>-1.3229093287198876</v>
      </c>
      <c r="CI32" s="6">
        <f t="shared" si="2"/>
        <v>-10.029402499177346</v>
      </c>
      <c r="CJ32" s="6">
        <f t="shared" si="2"/>
        <v>-7.7831426551669383</v>
      </c>
      <c r="CK32" s="6">
        <f t="shared" si="2"/>
        <v>0.62306919733793253</v>
      </c>
      <c r="CL32" s="6">
        <f t="shared" si="2"/>
        <v>-2.2311358644677872</v>
      </c>
      <c r="CM32" s="6">
        <f t="shared" si="2"/>
        <v>-1.7754679753315421</v>
      </c>
    </row>
    <row r="34" spans="1:91" x14ac:dyDescent="0.25">
      <c r="A34" t="s">
        <v>157</v>
      </c>
      <c r="B34" s="7">
        <f t="array" ref="B34">MATCH(TRUE, B2:B28&lt;&gt;"",0)</f>
        <v>1</v>
      </c>
      <c r="C34" s="7">
        <f t="array" ref="C34">MATCH(TRUE, C2:C28&lt;&gt;"",0)</f>
        <v>5</v>
      </c>
      <c r="D34" s="7">
        <f t="array" ref="D34">MATCH(TRUE, D2:D28&lt;&gt;"",0)</f>
        <v>1</v>
      </c>
      <c r="E34" s="7">
        <f t="array" ref="E34">MATCH(TRUE, E2:E28&lt;&gt;"",0)</f>
        <v>1</v>
      </c>
      <c r="F34" s="7">
        <f t="array" ref="F34">MATCH(TRUE, F2:F28&lt;&gt;"",0)</f>
        <v>15</v>
      </c>
      <c r="G34" s="7">
        <f t="array" ref="G34">MATCH(TRUE, G2:G28&lt;&gt;"",0)</f>
        <v>5</v>
      </c>
      <c r="H34" s="7">
        <f t="array" ref="H34">MATCH(TRUE, H2:H28&lt;&gt;"",0)</f>
        <v>1</v>
      </c>
      <c r="I34" s="7">
        <f t="array" ref="I34">MATCH(TRUE, I2:I28&lt;&gt;"",0)</f>
        <v>23</v>
      </c>
      <c r="J34" s="7">
        <f t="array" ref="J34">MATCH(TRUE, J2:J28&lt;&gt;"",0)</f>
        <v>1</v>
      </c>
      <c r="K34" s="7">
        <f t="array" ref="K34">MATCH(TRUE, K2:K28&lt;&gt;"",0)</f>
        <v>16</v>
      </c>
      <c r="L34" s="7">
        <f t="array" ref="L34">MATCH(TRUE, L2:L28&lt;&gt;"",0)</f>
        <v>1</v>
      </c>
      <c r="M34" s="7">
        <f t="array" ref="M34">MATCH(TRUE, M2:M28&lt;&gt;"",0)</f>
        <v>2</v>
      </c>
      <c r="N34" s="7">
        <f t="array" ref="N34">MATCH(TRUE, N2:N28&lt;&gt;"",0)</f>
        <v>9</v>
      </c>
      <c r="O34" s="7">
        <f t="array" ref="O34">MATCH(TRUE, O2:O28&lt;&gt;"",0)</f>
        <v>7</v>
      </c>
      <c r="P34" s="7">
        <f t="array" ref="P34">MATCH(TRUE, P2:P28&lt;&gt;"",0)</f>
        <v>11</v>
      </c>
      <c r="Q34" s="7">
        <f t="array" ref="Q34">MATCH(TRUE, Q2:Q28&lt;&gt;"",0)</f>
        <v>12</v>
      </c>
      <c r="R34" s="7">
        <f t="array" ref="R34">MATCH(TRUE, R2:R28&lt;&gt;"",0)</f>
        <v>19</v>
      </c>
      <c r="S34" s="7">
        <f t="array" ref="S34">MATCH(TRUE, S2:S28&lt;&gt;"",0)</f>
        <v>9</v>
      </c>
      <c r="T34" s="7">
        <f t="array" ref="T34">MATCH(TRUE, T2:T28&lt;&gt;"",0)</f>
        <v>1</v>
      </c>
      <c r="U34" s="7">
        <f t="array" ref="U34">MATCH(TRUE, U2:U28&lt;&gt;"",0)</f>
        <v>8</v>
      </c>
      <c r="V34" s="7">
        <f t="array" ref="V34">MATCH(TRUE, V2:V28&lt;&gt;"",0)</f>
        <v>10</v>
      </c>
      <c r="W34" s="7">
        <f t="array" ref="W34">MATCH(TRUE, W2:W28&lt;&gt;"",0)</f>
        <v>11</v>
      </c>
      <c r="X34" s="7">
        <f t="array" ref="X34">MATCH(TRUE, X2:X28&lt;&gt;"",0)</f>
        <v>2</v>
      </c>
      <c r="Y34" s="7">
        <f t="array" ref="Y34">MATCH(TRUE, Y2:Y28&lt;&gt;"",0)</f>
        <v>1</v>
      </c>
      <c r="Z34" s="7">
        <f t="array" ref="Z34">MATCH(TRUE, Z2:Z28&lt;&gt;"",0)</f>
        <v>1</v>
      </c>
      <c r="AA34" s="7">
        <f t="array" ref="AA34">MATCH(TRUE, AA2:AA28&lt;&gt;"",0)</f>
        <v>11</v>
      </c>
      <c r="AB34" s="7">
        <f t="array" ref="AB34">MATCH(TRUE, AB2:AB28&lt;&gt;"",0)</f>
        <v>4</v>
      </c>
      <c r="AC34" s="7">
        <f t="array" ref="AC34">MATCH(TRUE, AC2:AC28&lt;&gt;"",0)</f>
        <v>1</v>
      </c>
      <c r="AD34" s="7">
        <f t="array" ref="AD34">MATCH(TRUE, AD2:AD28&lt;&gt;"",0)</f>
        <v>6</v>
      </c>
      <c r="AE34" s="7">
        <f t="array" ref="AE34">MATCH(TRUE, AE2:AE28&lt;&gt;"",0)</f>
        <v>8</v>
      </c>
      <c r="AF34" s="7">
        <f t="array" ref="AF34">MATCH(TRUE, AF2:AF28&lt;&gt;"",0)</f>
        <v>2</v>
      </c>
      <c r="AG34" s="7">
        <f t="array" ref="AG34">MATCH(TRUE, AG2:AG28&lt;&gt;"",0)</f>
        <v>16</v>
      </c>
      <c r="AH34" s="7">
        <f t="array" ref="AH34">MATCH(TRUE, AH2:AH28&lt;&gt;"",0)</f>
        <v>1</v>
      </c>
      <c r="AI34" s="7">
        <f t="array" ref="AI34">MATCH(TRUE, AI2:AI28&lt;&gt;"",0)</f>
        <v>2</v>
      </c>
      <c r="AJ34" s="7">
        <f t="array" ref="AJ34">MATCH(TRUE, AJ2:AJ28&lt;&gt;"",0)</f>
        <v>1</v>
      </c>
      <c r="AK34" s="7">
        <f t="array" ref="AK34">MATCH(TRUE, AK2:AK28&lt;&gt;"",0)</f>
        <v>11</v>
      </c>
      <c r="AL34" s="7">
        <f t="array" ref="AL34">MATCH(TRUE, AL2:AL28&lt;&gt;"",0)</f>
        <v>1</v>
      </c>
      <c r="AM34" s="7">
        <f t="array" ref="AM34">MATCH(TRUE, AM2:AM28&lt;&gt;"",0)</f>
        <v>4</v>
      </c>
      <c r="AN34" s="7">
        <f t="array" ref="AN34">MATCH(TRUE, AN2:AN28&lt;&gt;"",0)</f>
        <v>22</v>
      </c>
      <c r="AO34" s="7">
        <f t="array" ref="AO34">MATCH(TRUE, AO2:AO28&lt;&gt;"",0)</f>
        <v>5</v>
      </c>
      <c r="AP34" s="7">
        <f t="array" ref="AP34">MATCH(TRUE, AP2:AP28&lt;&gt;"",0)</f>
        <v>10</v>
      </c>
      <c r="AQ34" s="7">
        <f t="array" ref="AQ34">MATCH(TRUE, AQ2:AQ28&lt;&gt;"",0)</f>
        <v>15</v>
      </c>
      <c r="AR34" s="7">
        <f t="array" ref="AR34">MATCH(TRUE, AR2:AR28&lt;&gt;"",0)</f>
        <v>23</v>
      </c>
      <c r="AS34" s="7">
        <f t="array" ref="AS34">MATCH(TRUE, AS2:AS28&lt;&gt;"",0)</f>
        <v>15</v>
      </c>
      <c r="AT34" s="7">
        <f t="array" ref="AT34">MATCH(TRUE, AT2:AT28&lt;&gt;"",0)</f>
        <v>14</v>
      </c>
      <c r="AU34" s="7">
        <f t="array" ref="AU34">MATCH(TRUE, AU2:AU28&lt;&gt;"",0)</f>
        <v>20</v>
      </c>
      <c r="AV34" s="7">
        <f t="array" ref="AV34">MATCH(TRUE, AV2:AV28&lt;&gt;"",0)</f>
        <v>1</v>
      </c>
      <c r="AW34" s="7">
        <f t="array" ref="AW34">MATCH(TRUE, AW2:AW28&lt;&gt;"",0)</f>
        <v>11</v>
      </c>
      <c r="AX34" s="7">
        <f t="array" ref="AX34">MATCH(TRUE, AX2:AX28&lt;&gt;"",0)</f>
        <v>11</v>
      </c>
      <c r="AY34" s="7">
        <f t="array" ref="AY34">MATCH(TRUE, AY2:AY28&lt;&gt;"",0)</f>
        <v>3</v>
      </c>
      <c r="AZ34" s="7">
        <f t="array" ref="AZ34">MATCH(TRUE, AZ2:AZ28&lt;&gt;"",0)</f>
        <v>18</v>
      </c>
      <c r="BA34" s="7">
        <f t="array" ref="BA34">MATCH(TRUE, BA2:BA28&lt;&gt;"",0)</f>
        <v>3</v>
      </c>
      <c r="BB34" s="7">
        <f t="array" ref="BB34">MATCH(TRUE, BB2:BB28&lt;&gt;"",0)</f>
        <v>23</v>
      </c>
      <c r="BC34" s="7">
        <f t="array" ref="BC34">MATCH(TRUE, BC2:BC28&lt;&gt;"",0)</f>
        <v>1</v>
      </c>
      <c r="BD34" s="7">
        <f t="array" ref="BD34">MATCH(TRUE, BD2:BD28&lt;&gt;"",0)</f>
        <v>3</v>
      </c>
      <c r="BE34" s="7">
        <f t="array" ref="BE34">MATCH(TRUE, BE2:BE28&lt;&gt;"",0)</f>
        <v>10</v>
      </c>
      <c r="BF34" s="7">
        <f t="array" ref="BF34">MATCH(TRUE, BF2:BF28&lt;&gt;"",0)</f>
        <v>1</v>
      </c>
      <c r="BG34" s="7">
        <f t="array" ref="BG34">MATCH(TRUE, BG2:BG28&lt;&gt;"",0)</f>
        <v>12</v>
      </c>
      <c r="BH34" s="7">
        <f t="array" ref="BH34">MATCH(TRUE, BH2:BH28&lt;&gt;"",0)</f>
        <v>4</v>
      </c>
      <c r="BI34" s="7">
        <f t="array" ref="BI34">MATCH(TRUE, BI2:BI28&lt;&gt;"",0)</f>
        <v>7</v>
      </c>
      <c r="BJ34" s="7">
        <f t="array" ref="BJ34">MATCH(TRUE, BJ2:BJ28&lt;&gt;"",0)</f>
        <v>6</v>
      </c>
      <c r="BK34" s="7">
        <f t="array" ref="BK34">MATCH(TRUE, BK2:BK28&lt;&gt;"",0)</f>
        <v>3</v>
      </c>
      <c r="BL34" s="7">
        <f t="array" ref="BL34">MATCH(TRUE, BL2:BL28&lt;&gt;"",0)</f>
        <v>6</v>
      </c>
      <c r="BM34" s="7">
        <f t="array" ref="BM34">MATCH(TRUE, BM2:BM28&lt;&gt;"",0)</f>
        <v>5</v>
      </c>
      <c r="BN34" s="7">
        <f t="array" ref="BN34">MATCH(TRUE, BN2:BN28&lt;&gt;"",0)</f>
        <v>20</v>
      </c>
      <c r="BO34" s="7">
        <f t="array" ref="BO34">MATCH(TRUE, BO2:BO28&lt;&gt;"",0)</f>
        <v>13</v>
      </c>
      <c r="BP34" s="7">
        <f t="array" ref="BP34">MATCH(TRUE, BP2:BP28&lt;&gt;"",0)</f>
        <v>10</v>
      </c>
      <c r="BQ34" s="7">
        <f t="array" ref="BQ34">MATCH(TRUE, BQ2:BQ28&lt;&gt;"",0)</f>
        <v>13</v>
      </c>
      <c r="BR34" s="7">
        <f t="array" ref="BR34">MATCH(TRUE, BR2:BR28&lt;&gt;"",0)</f>
        <v>22</v>
      </c>
      <c r="BS34" s="7">
        <f t="array" ref="BS34">MATCH(TRUE, BS2:BS28&lt;&gt;"",0)</f>
        <v>1</v>
      </c>
      <c r="BT34" s="7">
        <f t="array" ref="BT34">MATCH(TRUE, BT2:BT28&lt;&gt;"",0)</f>
        <v>9</v>
      </c>
      <c r="BU34" s="7">
        <f t="array" ref="BU34">MATCH(TRUE, BU2:BU28&lt;&gt;"",0)</f>
        <v>23</v>
      </c>
      <c r="BV34" s="7">
        <f t="array" ref="BV34">MATCH(TRUE, BV2:BV28&lt;&gt;"",0)</f>
        <v>1</v>
      </c>
      <c r="BW34" s="7">
        <f t="array" ref="BW34">MATCH(TRUE, BW2:BW28&lt;&gt;"",0)</f>
        <v>1</v>
      </c>
      <c r="BX34" s="7">
        <f t="array" ref="BX34">MATCH(TRUE, BX2:BX28&lt;&gt;"",0)</f>
        <v>1</v>
      </c>
      <c r="BY34" s="7">
        <f t="array" ref="BY34">MATCH(TRUE, BY2:BY28&lt;&gt;"",0)</f>
        <v>5</v>
      </c>
      <c r="BZ34" s="7">
        <f t="array" ref="BZ34">MATCH(TRUE, BZ2:BZ28&lt;&gt;"",0)</f>
        <v>1</v>
      </c>
      <c r="CA34" s="7">
        <f t="array" ref="CA34">MATCH(TRUE, CA2:CA28&lt;&gt;"",0)</f>
        <v>1</v>
      </c>
      <c r="CB34" s="7">
        <f t="array" ref="CB34">MATCH(TRUE, CB2:CB28&lt;&gt;"",0)</f>
        <v>1</v>
      </c>
      <c r="CC34" s="7">
        <f t="array" ref="CC34">MATCH(TRUE, CC2:CC28&lt;&gt;"",0)</f>
        <v>2</v>
      </c>
      <c r="CD34" s="7">
        <f t="array" ref="CD34">MATCH(TRUE, CD2:CD28&lt;&gt;"",0)</f>
        <v>11</v>
      </c>
      <c r="CE34" s="7">
        <f t="array" ref="CE34">MATCH(TRUE, CE2:CE28&lt;&gt;"",0)</f>
        <v>13</v>
      </c>
      <c r="CF34" s="7">
        <f t="array" ref="CF34">MATCH(TRUE, CF2:CF28&lt;&gt;"",0)</f>
        <v>3</v>
      </c>
      <c r="CG34" s="7">
        <f t="array" ref="CG34">MATCH(TRUE, CG2:CG28&lt;&gt;"",0)</f>
        <v>13</v>
      </c>
      <c r="CH34" s="7">
        <f t="array" ref="CH34">MATCH(TRUE, CH2:CH28&lt;&gt;"",0)</f>
        <v>20</v>
      </c>
      <c r="CI34" s="7">
        <f t="array" ref="CI34">MATCH(TRUE, CI2:CI28&lt;&gt;"",0)</f>
        <v>1</v>
      </c>
      <c r="CJ34" s="7">
        <f t="array" ref="CJ34">MATCH(TRUE, CJ2:CJ28&lt;&gt;"",0)</f>
        <v>1</v>
      </c>
      <c r="CK34" s="7">
        <f t="array" ref="CK34">MATCH(TRUE, CK2:CK28&lt;&gt;"",0)</f>
        <v>5</v>
      </c>
      <c r="CL34" s="7">
        <f t="array" ref="CL34">MATCH(TRUE, CL2:CL28&lt;&gt;"",0)</f>
        <v>15</v>
      </c>
      <c r="CM34" s="7">
        <f t="array" ref="CM34">MATCH(TRUE, CM2:CM28&lt;&gt;"",0)</f>
        <v>12</v>
      </c>
    </row>
    <row r="35" spans="1:91" x14ac:dyDescent="0.25">
      <c r="A35" t="s">
        <v>160</v>
      </c>
      <c r="B35">
        <f>IF(B32&lt;-1.96, 1,0)</f>
        <v>1</v>
      </c>
      <c r="C35">
        <f t="shared" ref="C35:BN35" si="3">IF(C32&lt;-1.96, 1,0)</f>
        <v>1</v>
      </c>
      <c r="D35">
        <f t="shared" si="3"/>
        <v>1</v>
      </c>
      <c r="E35">
        <f t="shared" si="3"/>
        <v>1</v>
      </c>
      <c r="F35">
        <f t="shared" si="3"/>
        <v>0</v>
      </c>
      <c r="H35">
        <f t="shared" si="3"/>
        <v>1</v>
      </c>
      <c r="I35">
        <f t="shared" si="3"/>
        <v>0</v>
      </c>
      <c r="J35">
        <f t="shared" si="3"/>
        <v>1</v>
      </c>
      <c r="K35">
        <f t="shared" si="3"/>
        <v>1</v>
      </c>
      <c r="L35">
        <f t="shared" si="3"/>
        <v>1</v>
      </c>
      <c r="M35">
        <f t="shared" si="3"/>
        <v>1</v>
      </c>
      <c r="O35">
        <f t="shared" si="3"/>
        <v>1</v>
      </c>
      <c r="P35">
        <f t="shared" si="3"/>
        <v>1</v>
      </c>
      <c r="Q35">
        <f t="shared" si="3"/>
        <v>1</v>
      </c>
      <c r="R35">
        <f t="shared" si="3"/>
        <v>0</v>
      </c>
      <c r="S35">
        <f t="shared" si="3"/>
        <v>1</v>
      </c>
      <c r="T35">
        <f t="shared" si="3"/>
        <v>1</v>
      </c>
      <c r="V35">
        <f t="shared" si="3"/>
        <v>1</v>
      </c>
      <c r="W35">
        <f t="shared" si="3"/>
        <v>1</v>
      </c>
      <c r="X35">
        <f t="shared" si="3"/>
        <v>1</v>
      </c>
      <c r="Y35">
        <f t="shared" si="3"/>
        <v>1</v>
      </c>
      <c r="Z35">
        <f t="shared" si="3"/>
        <v>1</v>
      </c>
      <c r="AA35">
        <f t="shared" si="3"/>
        <v>0</v>
      </c>
      <c r="AB35">
        <f t="shared" si="3"/>
        <v>1</v>
      </c>
      <c r="AC35">
        <f t="shared" si="3"/>
        <v>1</v>
      </c>
      <c r="AD35">
        <f t="shared" si="3"/>
        <v>1</v>
      </c>
      <c r="AE35">
        <f t="shared" si="3"/>
        <v>1</v>
      </c>
      <c r="AF35">
        <f t="shared" si="3"/>
        <v>1</v>
      </c>
      <c r="AG35">
        <f t="shared" si="3"/>
        <v>1</v>
      </c>
      <c r="AH35">
        <f t="shared" si="3"/>
        <v>1</v>
      </c>
      <c r="AI35">
        <f t="shared" si="3"/>
        <v>1</v>
      </c>
      <c r="AJ35">
        <f t="shared" si="3"/>
        <v>1</v>
      </c>
      <c r="AK35">
        <f t="shared" si="3"/>
        <v>0</v>
      </c>
      <c r="AL35">
        <f t="shared" si="3"/>
        <v>0</v>
      </c>
      <c r="AM35">
        <f t="shared" si="3"/>
        <v>0</v>
      </c>
      <c r="AN35">
        <f t="shared" si="3"/>
        <v>0</v>
      </c>
      <c r="AO35">
        <f t="shared" si="3"/>
        <v>0</v>
      </c>
      <c r="AP35">
        <f t="shared" si="3"/>
        <v>1</v>
      </c>
      <c r="AQ35">
        <f t="shared" si="3"/>
        <v>1</v>
      </c>
      <c r="AR35">
        <f t="shared" si="3"/>
        <v>0</v>
      </c>
      <c r="AS35">
        <f t="shared" si="3"/>
        <v>1</v>
      </c>
      <c r="AT35">
        <f t="shared" si="3"/>
        <v>1</v>
      </c>
      <c r="AU35">
        <f t="shared" si="3"/>
        <v>0</v>
      </c>
      <c r="AV35">
        <f t="shared" si="3"/>
        <v>1</v>
      </c>
      <c r="AW35">
        <f t="shared" si="3"/>
        <v>1</v>
      </c>
      <c r="AY35">
        <f t="shared" si="3"/>
        <v>1</v>
      </c>
      <c r="AZ35">
        <f t="shared" si="3"/>
        <v>0</v>
      </c>
      <c r="BA35">
        <f t="shared" si="3"/>
        <v>1</v>
      </c>
      <c r="BB35">
        <f t="shared" si="3"/>
        <v>0</v>
      </c>
      <c r="BC35">
        <f t="shared" si="3"/>
        <v>1</v>
      </c>
      <c r="BD35">
        <f t="shared" si="3"/>
        <v>1</v>
      </c>
      <c r="BE35">
        <f t="shared" si="3"/>
        <v>0</v>
      </c>
      <c r="BF35">
        <f t="shared" si="3"/>
        <v>1</v>
      </c>
      <c r="BG35">
        <f t="shared" si="3"/>
        <v>0</v>
      </c>
      <c r="BH35">
        <f t="shared" si="3"/>
        <v>0</v>
      </c>
      <c r="BJ35">
        <f t="shared" si="3"/>
        <v>1</v>
      </c>
      <c r="BK35">
        <f t="shared" si="3"/>
        <v>0</v>
      </c>
      <c r="BL35">
        <f t="shared" si="3"/>
        <v>1</v>
      </c>
      <c r="BM35">
        <f t="shared" si="3"/>
        <v>1</v>
      </c>
      <c r="BN35">
        <f t="shared" si="3"/>
        <v>0</v>
      </c>
      <c r="BO35">
        <f t="shared" ref="BO35:CM35" si="4">IF(BO32&lt;-1.96, 1,0)</f>
        <v>1</v>
      </c>
      <c r="BP35">
        <f t="shared" si="4"/>
        <v>1</v>
      </c>
      <c r="BQ35">
        <f t="shared" si="4"/>
        <v>0</v>
      </c>
      <c r="BR35">
        <f t="shared" si="4"/>
        <v>1</v>
      </c>
      <c r="BS35">
        <f t="shared" si="4"/>
        <v>1</v>
      </c>
      <c r="BT35">
        <f t="shared" si="4"/>
        <v>1</v>
      </c>
      <c r="BU35">
        <f t="shared" si="4"/>
        <v>0</v>
      </c>
      <c r="BV35">
        <f t="shared" si="4"/>
        <v>1</v>
      </c>
      <c r="BW35">
        <f t="shared" si="4"/>
        <v>1</v>
      </c>
      <c r="BX35">
        <f t="shared" si="4"/>
        <v>1</v>
      </c>
      <c r="BY35">
        <f t="shared" si="4"/>
        <v>0</v>
      </c>
      <c r="BZ35">
        <f t="shared" si="4"/>
        <v>1</v>
      </c>
      <c r="CA35">
        <f t="shared" si="4"/>
        <v>1</v>
      </c>
      <c r="CB35">
        <f t="shared" si="4"/>
        <v>1</v>
      </c>
      <c r="CC35">
        <f t="shared" si="4"/>
        <v>1</v>
      </c>
      <c r="CD35">
        <f t="shared" si="4"/>
        <v>0</v>
      </c>
      <c r="CE35">
        <f t="shared" si="4"/>
        <v>1</v>
      </c>
      <c r="CF35">
        <f t="shared" si="4"/>
        <v>1</v>
      </c>
      <c r="CG35">
        <f t="shared" si="4"/>
        <v>1</v>
      </c>
      <c r="CH35">
        <f t="shared" si="4"/>
        <v>0</v>
      </c>
      <c r="CI35">
        <f t="shared" si="4"/>
        <v>1</v>
      </c>
      <c r="CJ35">
        <f t="shared" si="4"/>
        <v>1</v>
      </c>
      <c r="CK35">
        <f t="shared" si="4"/>
        <v>0</v>
      </c>
      <c r="CL35">
        <f t="shared" si="4"/>
        <v>1</v>
      </c>
      <c r="CM35">
        <f t="shared" si="4"/>
        <v>0</v>
      </c>
    </row>
    <row r="36" spans="1:91" x14ac:dyDescent="0.25">
      <c r="A36" t="s">
        <v>156</v>
      </c>
      <c r="B36">
        <f>IF(B32&gt;1.96, 1, 0)</f>
        <v>0</v>
      </c>
      <c r="C36">
        <f t="shared" ref="C36:BN36" si="5">IF(C32&gt;1.96, 1, 0)</f>
        <v>0</v>
      </c>
      <c r="D36">
        <f t="shared" si="5"/>
        <v>0</v>
      </c>
      <c r="E36">
        <f t="shared" si="5"/>
        <v>0</v>
      </c>
      <c r="F36">
        <f t="shared" si="5"/>
        <v>0</v>
      </c>
      <c r="H36">
        <f t="shared" si="5"/>
        <v>0</v>
      </c>
      <c r="I36">
        <f t="shared" si="5"/>
        <v>0</v>
      </c>
      <c r="J36">
        <f t="shared" si="5"/>
        <v>0</v>
      </c>
      <c r="K36">
        <f t="shared" si="5"/>
        <v>0</v>
      </c>
      <c r="L36">
        <f t="shared" si="5"/>
        <v>0</v>
      </c>
      <c r="M36">
        <f t="shared" si="5"/>
        <v>0</v>
      </c>
      <c r="O36">
        <f t="shared" si="5"/>
        <v>0</v>
      </c>
      <c r="P36">
        <f t="shared" si="5"/>
        <v>0</v>
      </c>
      <c r="Q36">
        <f t="shared" si="5"/>
        <v>0</v>
      </c>
      <c r="R36">
        <f t="shared" si="5"/>
        <v>0</v>
      </c>
      <c r="S36">
        <f t="shared" si="5"/>
        <v>0</v>
      </c>
      <c r="T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c r="AI36">
        <f t="shared" si="5"/>
        <v>0</v>
      </c>
      <c r="AJ36">
        <f t="shared" si="5"/>
        <v>0</v>
      </c>
      <c r="AK36">
        <f t="shared" si="5"/>
        <v>0</v>
      </c>
      <c r="AL36">
        <f t="shared" si="5"/>
        <v>0</v>
      </c>
      <c r="AM36">
        <f t="shared" si="5"/>
        <v>0</v>
      </c>
      <c r="AN36">
        <f t="shared" si="5"/>
        <v>0</v>
      </c>
      <c r="AO36">
        <f t="shared" si="5"/>
        <v>0</v>
      </c>
      <c r="AP36">
        <f t="shared" si="5"/>
        <v>0</v>
      </c>
      <c r="AQ36">
        <f t="shared" si="5"/>
        <v>0</v>
      </c>
      <c r="AR36">
        <f t="shared" si="5"/>
        <v>0</v>
      </c>
      <c r="AS36">
        <f t="shared" si="5"/>
        <v>0</v>
      </c>
      <c r="AT36">
        <f t="shared" si="5"/>
        <v>0</v>
      </c>
      <c r="AU36">
        <f t="shared" si="5"/>
        <v>0</v>
      </c>
      <c r="AV36">
        <f t="shared" si="5"/>
        <v>0</v>
      </c>
      <c r="AW36">
        <f t="shared" si="5"/>
        <v>0</v>
      </c>
      <c r="AY36">
        <f t="shared" si="5"/>
        <v>0</v>
      </c>
      <c r="AZ36">
        <f t="shared" si="5"/>
        <v>0</v>
      </c>
      <c r="BA36">
        <f t="shared" si="5"/>
        <v>0</v>
      </c>
      <c r="BB36">
        <f t="shared" si="5"/>
        <v>0</v>
      </c>
      <c r="BC36">
        <f t="shared" si="5"/>
        <v>0</v>
      </c>
      <c r="BD36">
        <f t="shared" si="5"/>
        <v>0</v>
      </c>
      <c r="BE36">
        <f t="shared" si="5"/>
        <v>0</v>
      </c>
      <c r="BF36">
        <f t="shared" si="5"/>
        <v>0</v>
      </c>
      <c r="BG36">
        <f t="shared" si="5"/>
        <v>0</v>
      </c>
      <c r="BH36">
        <f t="shared" si="5"/>
        <v>0</v>
      </c>
      <c r="BJ36">
        <f t="shared" si="5"/>
        <v>0</v>
      </c>
      <c r="BK36">
        <f t="shared" si="5"/>
        <v>0</v>
      </c>
      <c r="BL36">
        <f t="shared" si="5"/>
        <v>0</v>
      </c>
      <c r="BM36">
        <f t="shared" si="5"/>
        <v>0</v>
      </c>
      <c r="BN36">
        <f t="shared" si="5"/>
        <v>0</v>
      </c>
      <c r="BO36">
        <f t="shared" ref="BO36:CM36" si="6">IF(BO32&gt;1.96, 1, 0)</f>
        <v>0</v>
      </c>
      <c r="BP36">
        <f t="shared" si="6"/>
        <v>0</v>
      </c>
      <c r="BQ36">
        <f t="shared" si="6"/>
        <v>0</v>
      </c>
      <c r="BR36">
        <f t="shared" si="6"/>
        <v>0</v>
      </c>
      <c r="BS36">
        <f t="shared" si="6"/>
        <v>0</v>
      </c>
      <c r="BT36">
        <f t="shared" si="6"/>
        <v>0</v>
      </c>
      <c r="BU36">
        <f t="shared" si="6"/>
        <v>1</v>
      </c>
      <c r="BV36">
        <f t="shared" si="6"/>
        <v>0</v>
      </c>
      <c r="BW36">
        <f t="shared" si="6"/>
        <v>0</v>
      </c>
      <c r="BX36">
        <f t="shared" si="6"/>
        <v>0</v>
      </c>
      <c r="BY36">
        <f t="shared" si="6"/>
        <v>0</v>
      </c>
      <c r="BZ36">
        <f t="shared" si="6"/>
        <v>0</v>
      </c>
      <c r="CA36">
        <f t="shared" si="6"/>
        <v>0</v>
      </c>
      <c r="CB36">
        <f t="shared" si="6"/>
        <v>0</v>
      </c>
      <c r="CC36">
        <f t="shared" si="6"/>
        <v>0</v>
      </c>
      <c r="CD36">
        <f t="shared" si="6"/>
        <v>0</v>
      </c>
      <c r="CE36">
        <f t="shared" si="6"/>
        <v>0</v>
      </c>
      <c r="CF36">
        <f t="shared" si="6"/>
        <v>0</v>
      </c>
      <c r="CG36">
        <f t="shared" si="6"/>
        <v>0</v>
      </c>
      <c r="CH36">
        <f t="shared" si="6"/>
        <v>0</v>
      </c>
      <c r="CI36">
        <f t="shared" si="6"/>
        <v>0</v>
      </c>
      <c r="CJ36">
        <f t="shared" si="6"/>
        <v>0</v>
      </c>
      <c r="CK36">
        <f t="shared" si="6"/>
        <v>0</v>
      </c>
      <c r="CL36">
        <f t="shared" si="6"/>
        <v>0</v>
      </c>
      <c r="CM36">
        <f t="shared" si="6"/>
        <v>0</v>
      </c>
    </row>
    <row r="37" spans="1:91" x14ac:dyDescent="0.25">
      <c r="A37" t="s">
        <v>158</v>
      </c>
      <c r="B37">
        <f>SUM(C35:CM35)</f>
        <v>59</v>
      </c>
    </row>
    <row r="38" spans="1:91" x14ac:dyDescent="0.25">
      <c r="A38" t="s">
        <v>159</v>
      </c>
      <c r="B38">
        <f>SUM(C36:CM36)</f>
        <v>1</v>
      </c>
    </row>
    <row r="39" spans="1:91" x14ac:dyDescent="0.25">
      <c r="A39" s="9"/>
      <c r="B39" s="10"/>
      <c r="C39" s="11"/>
      <c r="D39" s="8"/>
    </row>
    <row r="41" spans="1:91" x14ac:dyDescent="0.25">
      <c r="A41" t="s">
        <v>161</v>
      </c>
      <c r="B41" s="6">
        <f>AVERAGE(C32:CM32)</f>
        <v>-4.5768543716611605</v>
      </c>
    </row>
    <row r="43" spans="1:91" x14ac:dyDescent="0.25">
      <c r="B43" s="6"/>
    </row>
    <row r="44" spans="1:91" x14ac:dyDescent="0.25">
      <c r="B44" s="6"/>
    </row>
    <row r="45" spans="1:91" x14ac:dyDescent="0.25">
      <c r="B45" s="6"/>
    </row>
    <row r="47" spans="1:91" x14ac:dyDescent="0.25">
      <c r="B47" s="7"/>
    </row>
    <row r="53" spans="2:2" x14ac:dyDescent="0.25">
      <c r="B53" s="6"/>
    </row>
    <row r="54" spans="2:2" x14ac:dyDescent="0.25">
      <c r="B54" s="6"/>
    </row>
    <row r="55" spans="2:2" x14ac:dyDescent="0.25">
      <c r="B55" s="6"/>
    </row>
    <row r="57" spans="2:2" x14ac:dyDescent="0.25">
      <c r="B57" s="7"/>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D39"/>
  <sheetViews>
    <sheetView workbookViewId="0">
      <selection activeCell="C30" sqref="C30"/>
    </sheetView>
  </sheetViews>
  <sheetFormatPr defaultColWidth="8.85546875" defaultRowHeight="15" x14ac:dyDescent="0.25"/>
  <cols>
    <col min="16" max="16" width="10.28515625" bestFit="1" customWidth="1"/>
  </cols>
  <sheetData>
    <row r="1" spans="1:27" x14ac:dyDescent="0.25">
      <c r="A1" t="s">
        <v>1</v>
      </c>
      <c r="B1" t="s">
        <v>103</v>
      </c>
      <c r="C1" t="s">
        <v>3</v>
      </c>
      <c r="D1" t="s">
        <v>4</v>
      </c>
      <c r="E1" t="s">
        <v>6</v>
      </c>
      <c r="F1" t="s">
        <v>10</v>
      </c>
      <c r="G1" t="s">
        <v>12</v>
      </c>
      <c r="H1" t="s">
        <v>17</v>
      </c>
      <c r="I1" t="s">
        <v>18</v>
      </c>
      <c r="J1" t="s">
        <v>22</v>
      </c>
      <c r="K1" t="s">
        <v>23</v>
      </c>
      <c r="L1" t="s">
        <v>24</v>
      </c>
      <c r="M1" t="s">
        <v>32</v>
      </c>
      <c r="N1" t="s">
        <v>34</v>
      </c>
      <c r="O1" t="s">
        <v>36</v>
      </c>
      <c r="P1" t="s">
        <v>49</v>
      </c>
      <c r="Q1" t="s">
        <v>53</v>
      </c>
      <c r="R1" t="s">
        <v>54</v>
      </c>
      <c r="S1" t="s">
        <v>56</v>
      </c>
      <c r="T1" t="s">
        <v>62</v>
      </c>
      <c r="U1" t="s">
        <v>63</v>
      </c>
      <c r="V1" t="s">
        <v>70</v>
      </c>
      <c r="W1" t="s">
        <v>72</v>
      </c>
      <c r="X1" t="s">
        <v>74</v>
      </c>
      <c r="Y1" t="s">
        <v>75</v>
      </c>
      <c r="Z1" t="s">
        <v>83</v>
      </c>
      <c r="AA1" t="s">
        <v>84</v>
      </c>
    </row>
    <row r="2" spans="1:27" x14ac:dyDescent="0.25">
      <c r="A2">
        <v>1986</v>
      </c>
      <c r="B2">
        <f t="shared" ref="B2:B28" si="0">AVERAGE(C2:AA2)</f>
        <v>55.871206542264275</v>
      </c>
      <c r="D2">
        <v>43.956531825517402</v>
      </c>
      <c r="E2">
        <v>47.240275687024003</v>
      </c>
      <c r="F2">
        <v>99.842806609554955</v>
      </c>
      <c r="I2">
        <v>47.949636017778602</v>
      </c>
      <c r="K2">
        <v>44.221926316031997</v>
      </c>
      <c r="L2">
        <v>25.044155543186704</v>
      </c>
      <c r="M2">
        <v>52.1906322932481</v>
      </c>
      <c r="O2">
        <v>55.633416840751998</v>
      </c>
      <c r="Q2">
        <v>26.937059553102799</v>
      </c>
      <c r="X2">
        <v>66.3409288097575</v>
      </c>
      <c r="Y2">
        <v>46.332027972816</v>
      </c>
      <c r="Z2">
        <v>73.461765714859496</v>
      </c>
      <c r="AA2">
        <v>97.174521865806184</v>
      </c>
    </row>
    <row r="3" spans="1:27" x14ac:dyDescent="0.25">
      <c r="A3">
        <v>1987</v>
      </c>
      <c r="B3">
        <f t="shared" si="0"/>
        <v>93.929639519633511</v>
      </c>
      <c r="C3">
        <v>84.583555935639694</v>
      </c>
      <c r="D3">
        <v>95.412794037200356</v>
      </c>
      <c r="E3">
        <v>98.228833098102996</v>
      </c>
      <c r="F3">
        <v>100</v>
      </c>
      <c r="I3">
        <v>94.914995247605773</v>
      </c>
      <c r="K3">
        <v>94.414498318889613</v>
      </c>
      <c r="L3">
        <v>97.150937777177418</v>
      </c>
      <c r="M3">
        <v>90.533702845091938</v>
      </c>
      <c r="O3">
        <v>95.005732368532023</v>
      </c>
      <c r="Q3">
        <v>98.937043591759405</v>
      </c>
      <c r="X3">
        <v>92.218931384790665</v>
      </c>
      <c r="Y3">
        <v>96.419852425796208</v>
      </c>
      <c r="Z3">
        <v>98.007949736408264</v>
      </c>
      <c r="AA3">
        <v>79.186126507874704</v>
      </c>
    </row>
    <row r="4" spans="1:27" x14ac:dyDescent="0.25">
      <c r="A4">
        <v>1988</v>
      </c>
      <c r="B4">
        <f t="shared" si="0"/>
        <v>95.550758783004866</v>
      </c>
      <c r="C4">
        <v>90.692130486009034</v>
      </c>
      <c r="D4">
        <v>97.385283149667373</v>
      </c>
      <c r="E4">
        <v>96.080577457377117</v>
      </c>
      <c r="F4">
        <v>98.612126494623141</v>
      </c>
      <c r="I4">
        <v>95.684332387108157</v>
      </c>
      <c r="K4">
        <v>91.962801318920839</v>
      </c>
      <c r="L4">
        <v>93.778819623907054</v>
      </c>
      <c r="M4">
        <v>92.584279156862308</v>
      </c>
      <c r="O4">
        <v>97.11355489404356</v>
      </c>
      <c r="Q4">
        <v>94.070073993540873</v>
      </c>
      <c r="X4">
        <v>95.986967093469232</v>
      </c>
      <c r="Y4">
        <v>96.512103576361284</v>
      </c>
      <c r="Z4">
        <v>97.247573330178284</v>
      </c>
      <c r="AA4">
        <v>100</v>
      </c>
    </row>
    <row r="5" spans="1:27" x14ac:dyDescent="0.25">
      <c r="A5">
        <v>1989</v>
      </c>
      <c r="B5">
        <f t="shared" si="0"/>
        <v>83.535492492588773</v>
      </c>
      <c r="C5">
        <v>91.906647546973176</v>
      </c>
      <c r="D5">
        <v>76.979367912229705</v>
      </c>
      <c r="E5">
        <v>88.106279709587199</v>
      </c>
      <c r="F5">
        <v>93.056109078158286</v>
      </c>
      <c r="I5">
        <v>80.767890884413106</v>
      </c>
      <c r="K5">
        <v>77.142194738694997</v>
      </c>
      <c r="L5">
        <v>80.830068296723695</v>
      </c>
      <c r="M5">
        <v>76.576465362068205</v>
      </c>
      <c r="O5">
        <v>79.006510093925201</v>
      </c>
      <c r="Q5">
        <v>74.702304981358793</v>
      </c>
      <c r="R5">
        <v>90.742727459931302</v>
      </c>
      <c r="S5">
        <v>80.343105839019302</v>
      </c>
      <c r="W5">
        <v>85.850239127283601</v>
      </c>
      <c r="X5">
        <v>80.316157886527606</v>
      </c>
      <c r="Y5">
        <v>83.938237346126797</v>
      </c>
      <c r="Z5">
        <v>80.136865764921595</v>
      </c>
      <c r="AA5">
        <v>99.702200346066519</v>
      </c>
    </row>
    <row r="6" spans="1:27" x14ac:dyDescent="0.25">
      <c r="A6">
        <v>1990</v>
      </c>
      <c r="B6">
        <f t="shared" si="0"/>
        <v>99.998223416246745</v>
      </c>
      <c r="C6">
        <v>100</v>
      </c>
      <c r="D6">
        <v>100</v>
      </c>
      <c r="E6">
        <v>100</v>
      </c>
      <c r="F6">
        <v>100</v>
      </c>
      <c r="I6">
        <v>100</v>
      </c>
      <c r="K6">
        <v>100</v>
      </c>
      <c r="L6">
        <v>100</v>
      </c>
      <c r="M6">
        <v>100</v>
      </c>
      <c r="O6">
        <v>100</v>
      </c>
      <c r="Q6">
        <v>100</v>
      </c>
      <c r="R6">
        <v>99.969798076194635</v>
      </c>
      <c r="S6">
        <v>100</v>
      </c>
      <c r="W6">
        <v>100</v>
      </c>
      <c r="X6">
        <v>100</v>
      </c>
      <c r="Y6">
        <v>100</v>
      </c>
      <c r="Z6">
        <v>100</v>
      </c>
      <c r="AA6">
        <v>100</v>
      </c>
    </row>
    <row r="7" spans="1:27" x14ac:dyDescent="0.25">
      <c r="A7">
        <v>1991</v>
      </c>
      <c r="B7">
        <f t="shared" si="0"/>
        <v>99.691718472337627</v>
      </c>
      <c r="C7">
        <v>100</v>
      </c>
      <c r="D7">
        <v>100</v>
      </c>
      <c r="E7">
        <v>98.722458539314403</v>
      </c>
      <c r="F7">
        <v>99.136103432336284</v>
      </c>
      <c r="I7">
        <v>99.66329069908069</v>
      </c>
      <c r="J7">
        <v>100</v>
      </c>
      <c r="K7">
        <v>99.566120019465927</v>
      </c>
      <c r="L7">
        <v>99.282891988660154</v>
      </c>
      <c r="M7">
        <v>99.334689691614429</v>
      </c>
      <c r="N7">
        <v>100</v>
      </c>
      <c r="O7">
        <v>99.255083706203166</v>
      </c>
      <c r="Q7">
        <v>99.886435850469411</v>
      </c>
      <c r="R7">
        <v>100</v>
      </c>
      <c r="S7">
        <v>99.835343954040738</v>
      </c>
      <c r="W7">
        <v>100</v>
      </c>
      <c r="X7">
        <v>99.460233093229363</v>
      </c>
      <c r="Y7">
        <v>100</v>
      </c>
      <c r="Z7">
        <v>100</v>
      </c>
      <c r="AA7">
        <v>100</v>
      </c>
    </row>
    <row r="8" spans="1:27" x14ac:dyDescent="0.25">
      <c r="A8">
        <v>1992</v>
      </c>
      <c r="B8">
        <f t="shared" si="0"/>
        <v>70.700828611097819</v>
      </c>
      <c r="C8">
        <v>84.872544951085402</v>
      </c>
      <c r="D8">
        <v>66.397910104295107</v>
      </c>
      <c r="E8">
        <v>71.427864794985396</v>
      </c>
      <c r="F8">
        <v>93.814111798712588</v>
      </c>
      <c r="I8">
        <v>64.609687135794402</v>
      </c>
      <c r="J8">
        <v>57.757058693776202</v>
      </c>
      <c r="K8">
        <v>56.803011341350199</v>
      </c>
      <c r="L8">
        <v>61.775599894185603</v>
      </c>
      <c r="M8">
        <v>72.270280286448795</v>
      </c>
      <c r="N8">
        <v>53.096560836815001</v>
      </c>
      <c r="O8">
        <v>81.488441579784507</v>
      </c>
      <c r="Q8">
        <v>63.4752654159144</v>
      </c>
      <c r="R8">
        <v>82.202570685339495</v>
      </c>
      <c r="S8">
        <v>65.204978657835198</v>
      </c>
      <c r="W8">
        <v>78.430158722317699</v>
      </c>
      <c r="X8">
        <v>57.515641102895202</v>
      </c>
      <c r="Y8">
        <v>72.199128411449294</v>
      </c>
      <c r="Z8">
        <v>63.636299925889297</v>
      </c>
      <c r="AA8">
        <v>96.338629271984658</v>
      </c>
    </row>
    <row r="9" spans="1:27" x14ac:dyDescent="0.25">
      <c r="A9">
        <v>1993</v>
      </c>
      <c r="B9">
        <f t="shared" si="0"/>
        <v>91.051162727203945</v>
      </c>
      <c r="C9">
        <v>97.666045264994537</v>
      </c>
      <c r="D9">
        <v>87.5284358127589</v>
      </c>
      <c r="E9">
        <v>93.209811345122176</v>
      </c>
      <c r="F9">
        <v>98.952555961134763</v>
      </c>
      <c r="I9">
        <v>86.5465335215994</v>
      </c>
      <c r="J9">
        <v>90.080033963879075</v>
      </c>
      <c r="K9">
        <v>84.506107963261499</v>
      </c>
      <c r="L9">
        <v>84.428838835212005</v>
      </c>
      <c r="M9">
        <v>86.347244035089204</v>
      </c>
      <c r="N9">
        <v>96.960033044428627</v>
      </c>
      <c r="O9">
        <v>94.279603351413087</v>
      </c>
      <c r="Q9">
        <v>84.591884686190795</v>
      </c>
      <c r="R9">
        <v>97.320150512938355</v>
      </c>
      <c r="S9">
        <v>87.083379602226302</v>
      </c>
      <c r="U9">
        <v>86.227674084774208</v>
      </c>
      <c r="W9">
        <v>93.952416532334666</v>
      </c>
      <c r="X9">
        <v>94.680270378738328</v>
      </c>
      <c r="Y9">
        <v>86.164961557789397</v>
      </c>
      <c r="Z9">
        <v>92.027119058100197</v>
      </c>
      <c r="AA9">
        <v>98.470155032093373</v>
      </c>
    </row>
    <row r="10" spans="1:27" x14ac:dyDescent="0.25">
      <c r="A10">
        <v>1994</v>
      </c>
      <c r="B10">
        <f t="shared" si="0"/>
        <v>94.818755463362209</v>
      </c>
      <c r="C10">
        <v>98.528070156647004</v>
      </c>
      <c r="D10">
        <v>95.945904182974871</v>
      </c>
      <c r="E10">
        <v>95.49797547379471</v>
      </c>
      <c r="F10">
        <v>95.635077706676014</v>
      </c>
      <c r="I10">
        <v>91.203822126027433</v>
      </c>
      <c r="J10">
        <v>90.514284716660853</v>
      </c>
      <c r="K10">
        <v>91.203044938659787</v>
      </c>
      <c r="L10">
        <v>96.177495041715446</v>
      </c>
      <c r="M10">
        <v>92.844012792031506</v>
      </c>
      <c r="N10">
        <v>94.931321354715209</v>
      </c>
      <c r="O10">
        <v>98.494340908605281</v>
      </c>
      <c r="Q10">
        <v>94.010236862970203</v>
      </c>
      <c r="R10">
        <v>99.089901465730037</v>
      </c>
      <c r="S10">
        <v>88.955632039840793</v>
      </c>
      <c r="U10">
        <v>96.918422792470466</v>
      </c>
      <c r="W10">
        <v>92.525334445086798</v>
      </c>
      <c r="X10">
        <v>95.679906916001514</v>
      </c>
      <c r="Y10">
        <v>97.404635590461595</v>
      </c>
      <c r="Z10">
        <v>92.519005435056457</v>
      </c>
      <c r="AA10">
        <v>98.296684321118263</v>
      </c>
    </row>
    <row r="11" spans="1:27" x14ac:dyDescent="0.25">
      <c r="A11">
        <v>1995</v>
      </c>
      <c r="B11">
        <f t="shared" si="0"/>
        <v>99.218703857635489</v>
      </c>
      <c r="C11">
        <v>100</v>
      </c>
      <c r="D11">
        <v>100</v>
      </c>
      <c r="E11">
        <v>100</v>
      </c>
      <c r="F11">
        <v>96.669786972689721</v>
      </c>
      <c r="I11">
        <v>99.129772620361877</v>
      </c>
      <c r="J11">
        <v>99.250647957830552</v>
      </c>
      <c r="K11">
        <v>100</v>
      </c>
      <c r="L11">
        <v>100</v>
      </c>
      <c r="M11">
        <v>99.627722399261771</v>
      </c>
      <c r="N11">
        <v>99.485366125641463</v>
      </c>
      <c r="O11">
        <v>100</v>
      </c>
      <c r="Q11">
        <v>100</v>
      </c>
      <c r="R11">
        <v>99.385455621928344</v>
      </c>
      <c r="S11">
        <v>100</v>
      </c>
      <c r="U11">
        <v>100</v>
      </c>
      <c r="W11">
        <v>97.903881735798748</v>
      </c>
      <c r="X11">
        <v>98.647964557778252</v>
      </c>
      <c r="Y11">
        <v>99.608812115287208</v>
      </c>
      <c r="Z11">
        <v>98.812453936001575</v>
      </c>
      <c r="AA11">
        <v>95.852213110130478</v>
      </c>
    </row>
    <row r="12" spans="1:27" x14ac:dyDescent="0.25">
      <c r="A12">
        <v>1996</v>
      </c>
      <c r="B12">
        <f t="shared" si="0"/>
        <v>97.414473968937529</v>
      </c>
      <c r="C12">
        <v>100</v>
      </c>
      <c r="D12">
        <v>96.896549863340056</v>
      </c>
      <c r="E12">
        <v>97.068274998098829</v>
      </c>
      <c r="F12">
        <v>95.681537987731645</v>
      </c>
      <c r="I12">
        <v>96.262873068313198</v>
      </c>
      <c r="J12">
        <v>97.215553604405031</v>
      </c>
      <c r="K12">
        <v>97.069910191992761</v>
      </c>
      <c r="L12">
        <v>97.795726379489835</v>
      </c>
      <c r="M12">
        <v>99.343741651099322</v>
      </c>
      <c r="N12">
        <v>100</v>
      </c>
      <c r="O12">
        <v>97.413192351724206</v>
      </c>
      <c r="Q12">
        <v>97.748137726655614</v>
      </c>
      <c r="R12">
        <v>100</v>
      </c>
      <c r="S12">
        <v>95.698177561186796</v>
      </c>
      <c r="U12">
        <v>95.402187088153141</v>
      </c>
      <c r="W12">
        <v>96.773415663298309</v>
      </c>
      <c r="X12">
        <v>99.950897103462495</v>
      </c>
      <c r="Y12">
        <v>94.292110078931302</v>
      </c>
      <c r="Z12">
        <v>99.8115939619735</v>
      </c>
      <c r="AA12">
        <v>93.865600098894504</v>
      </c>
    </row>
    <row r="13" spans="1:27" x14ac:dyDescent="0.25">
      <c r="A13">
        <v>1997</v>
      </c>
      <c r="B13">
        <f t="shared" si="0"/>
        <v>96.788545210222864</v>
      </c>
      <c r="C13">
        <v>96.883801210956861</v>
      </c>
      <c r="D13">
        <v>95.213472338591828</v>
      </c>
      <c r="E13">
        <v>95.129667198346169</v>
      </c>
      <c r="F13">
        <v>89.604092250500301</v>
      </c>
      <c r="I13">
        <v>96.539491329376418</v>
      </c>
      <c r="J13">
        <v>97.887741385336597</v>
      </c>
      <c r="K13">
        <v>95.933283555066964</v>
      </c>
      <c r="L13">
        <v>95.453544317703702</v>
      </c>
      <c r="M13">
        <v>94.290749787993647</v>
      </c>
      <c r="N13">
        <v>100</v>
      </c>
      <c r="O13">
        <v>100</v>
      </c>
      <c r="Q13">
        <v>95.778700671011663</v>
      </c>
      <c r="R13">
        <v>97.941254645170716</v>
      </c>
      <c r="S13">
        <v>100</v>
      </c>
      <c r="U13">
        <v>98.625918590818756</v>
      </c>
      <c r="W13">
        <v>97.709271353481739</v>
      </c>
      <c r="X13">
        <v>100</v>
      </c>
      <c r="Y13">
        <v>90.290485873730873</v>
      </c>
      <c r="Z13">
        <v>98.763795119942131</v>
      </c>
      <c r="AA13">
        <v>99.725634576428931</v>
      </c>
    </row>
    <row r="14" spans="1:27" x14ac:dyDescent="0.25">
      <c r="A14">
        <v>1998</v>
      </c>
      <c r="B14">
        <f t="shared" si="0"/>
        <v>97.019399862863239</v>
      </c>
      <c r="C14">
        <v>96.982492387491618</v>
      </c>
      <c r="D14">
        <v>96.472128861957714</v>
      </c>
      <c r="E14">
        <v>97.138030904710504</v>
      </c>
      <c r="F14">
        <v>100</v>
      </c>
      <c r="I14">
        <v>98.496123074281016</v>
      </c>
      <c r="J14">
        <v>97.343200737918778</v>
      </c>
      <c r="K14">
        <v>97.016313900042235</v>
      </c>
      <c r="L14">
        <v>95.868604602300778</v>
      </c>
      <c r="M14">
        <v>99.031864783240138</v>
      </c>
      <c r="N14">
        <v>97.066250697374016</v>
      </c>
      <c r="O14">
        <v>99.13288416619335</v>
      </c>
      <c r="Q14">
        <v>97.196256141617638</v>
      </c>
      <c r="R14">
        <v>94.423738960065464</v>
      </c>
      <c r="S14">
        <v>100</v>
      </c>
      <c r="U14">
        <v>97.138164956898279</v>
      </c>
      <c r="W14">
        <v>97.336752380334744</v>
      </c>
      <c r="X14">
        <v>99.721515735564196</v>
      </c>
      <c r="Y14">
        <v>94.627762852047155</v>
      </c>
      <c r="Z14">
        <v>94.405930856015871</v>
      </c>
      <c r="AA14">
        <v>90.989981259211149</v>
      </c>
    </row>
    <row r="15" spans="1:27" x14ac:dyDescent="0.25">
      <c r="A15">
        <v>1999</v>
      </c>
      <c r="B15">
        <f t="shared" si="0"/>
        <v>98.539203543059045</v>
      </c>
      <c r="C15">
        <v>91.350398099724345</v>
      </c>
      <c r="D15">
        <v>100</v>
      </c>
      <c r="E15">
        <v>100</v>
      </c>
      <c r="F15">
        <v>91.289720886509272</v>
      </c>
      <c r="I15">
        <v>100</v>
      </c>
      <c r="J15">
        <v>100</v>
      </c>
      <c r="K15">
        <v>100</v>
      </c>
      <c r="L15">
        <v>100</v>
      </c>
      <c r="M15">
        <v>100</v>
      </c>
      <c r="N15">
        <v>100</v>
      </c>
      <c r="O15">
        <v>99.922768743780495</v>
      </c>
      <c r="Q15">
        <v>100</v>
      </c>
      <c r="R15">
        <v>94.609930097220584</v>
      </c>
      <c r="S15">
        <v>98.029968854005716</v>
      </c>
      <c r="U15">
        <v>100</v>
      </c>
      <c r="W15">
        <v>100</v>
      </c>
      <c r="X15">
        <v>97.586278713385425</v>
      </c>
      <c r="Y15">
        <v>98.259375198715304</v>
      </c>
      <c r="Z15">
        <v>100</v>
      </c>
      <c r="AA15">
        <v>99.735630267839767</v>
      </c>
    </row>
    <row r="16" spans="1:27" x14ac:dyDescent="0.25">
      <c r="A16">
        <v>2000</v>
      </c>
      <c r="B16">
        <f t="shared" si="0"/>
        <v>98.681859521988414</v>
      </c>
      <c r="C16">
        <v>99.738864750017541</v>
      </c>
      <c r="D16">
        <v>99.803030140011629</v>
      </c>
      <c r="E16">
        <v>100</v>
      </c>
      <c r="F16">
        <v>88.535746253925097</v>
      </c>
      <c r="H16">
        <v>96.628789615861464</v>
      </c>
      <c r="I16">
        <v>100</v>
      </c>
      <c r="J16">
        <v>100</v>
      </c>
      <c r="K16">
        <v>100</v>
      </c>
      <c r="L16">
        <v>100</v>
      </c>
      <c r="M16">
        <v>100</v>
      </c>
      <c r="N16">
        <v>100</v>
      </c>
      <c r="O16">
        <v>97.358753255207972</v>
      </c>
      <c r="Q16">
        <v>100</v>
      </c>
      <c r="R16">
        <v>97.712168982513703</v>
      </c>
      <c r="S16">
        <v>99.343537023674983</v>
      </c>
      <c r="U16">
        <v>99.874910268095263</v>
      </c>
      <c r="V16">
        <v>94.488313687950409</v>
      </c>
      <c r="W16">
        <v>100</v>
      </c>
      <c r="X16">
        <v>97.516795506487</v>
      </c>
      <c r="Y16">
        <v>100</v>
      </c>
      <c r="Z16">
        <v>100</v>
      </c>
      <c r="AA16">
        <v>100</v>
      </c>
    </row>
    <row r="17" spans="1:56" x14ac:dyDescent="0.25">
      <c r="A17">
        <v>2001</v>
      </c>
      <c r="B17">
        <f t="shared" si="0"/>
        <v>97.46275402163262</v>
      </c>
      <c r="C17">
        <v>91.549510483351128</v>
      </c>
      <c r="D17">
        <v>99.05518675740494</v>
      </c>
      <c r="E17">
        <v>99.052450362769363</v>
      </c>
      <c r="F17">
        <v>98.980674480758637</v>
      </c>
      <c r="H17">
        <v>88.763701882109402</v>
      </c>
      <c r="I17">
        <v>98.110724544727148</v>
      </c>
      <c r="J17">
        <v>98.327420347762086</v>
      </c>
      <c r="K17">
        <v>99.347945320074345</v>
      </c>
      <c r="L17">
        <v>99.300428894215983</v>
      </c>
      <c r="M17">
        <v>99.128868929408739</v>
      </c>
      <c r="N17">
        <v>98.42821737488562</v>
      </c>
      <c r="O17">
        <v>100</v>
      </c>
      <c r="Q17">
        <v>99.461250912784223</v>
      </c>
      <c r="R17">
        <v>95.389404019088005</v>
      </c>
      <c r="S17">
        <v>97.48694350088816</v>
      </c>
      <c r="T17">
        <v>95.801119188605838</v>
      </c>
      <c r="U17">
        <v>98.506411931092202</v>
      </c>
      <c r="V17">
        <v>100</v>
      </c>
      <c r="W17">
        <v>99.28841632487449</v>
      </c>
      <c r="X17">
        <v>86.454271657336506</v>
      </c>
      <c r="Y17">
        <v>100</v>
      </c>
      <c r="Z17">
        <v>100</v>
      </c>
      <c r="AA17">
        <v>99.210395585413636</v>
      </c>
    </row>
    <row r="18" spans="1:56" x14ac:dyDescent="0.25">
      <c r="A18">
        <v>2002</v>
      </c>
      <c r="B18">
        <f t="shared" si="0"/>
        <v>98.752762271475859</v>
      </c>
      <c r="C18">
        <v>99.754077461188146</v>
      </c>
      <c r="D18">
        <v>100</v>
      </c>
      <c r="E18">
        <v>99.722913073637628</v>
      </c>
      <c r="F18">
        <v>98.737617482553276</v>
      </c>
      <c r="H18">
        <v>100</v>
      </c>
      <c r="I18">
        <v>99.319874479388005</v>
      </c>
      <c r="J18">
        <v>99.68197959176274</v>
      </c>
      <c r="K18">
        <v>99.841625595215618</v>
      </c>
      <c r="L18">
        <v>100</v>
      </c>
      <c r="M18">
        <v>99.153332056426351</v>
      </c>
      <c r="N18">
        <v>99.830060383131752</v>
      </c>
      <c r="O18">
        <v>100</v>
      </c>
      <c r="Q18">
        <v>99.681675907166152</v>
      </c>
      <c r="R18">
        <v>98.065921123185376</v>
      </c>
      <c r="S18">
        <v>100</v>
      </c>
      <c r="T18">
        <v>100</v>
      </c>
      <c r="U18">
        <v>99.462323588077197</v>
      </c>
      <c r="V18">
        <v>99.769709250942014</v>
      </c>
      <c r="W18">
        <v>99.850730684602809</v>
      </c>
      <c r="X18">
        <v>98.867097732656873</v>
      </c>
      <c r="Y18">
        <v>98.925482502324357</v>
      </c>
      <c r="Z18">
        <v>95.164478615543345</v>
      </c>
      <c r="AA18">
        <v>85.484632716142698</v>
      </c>
    </row>
    <row r="19" spans="1:56" x14ac:dyDescent="0.25">
      <c r="A19">
        <v>2003</v>
      </c>
      <c r="B19">
        <f t="shared" si="0"/>
        <v>98.823822390046089</v>
      </c>
      <c r="C19">
        <v>100</v>
      </c>
      <c r="D19">
        <v>98.386476569319683</v>
      </c>
      <c r="E19">
        <v>98.331858518620081</v>
      </c>
      <c r="F19">
        <v>100</v>
      </c>
      <c r="H19">
        <v>99.583696201961629</v>
      </c>
      <c r="I19">
        <v>99.205145919032148</v>
      </c>
      <c r="J19">
        <v>98.687409956264744</v>
      </c>
      <c r="K19">
        <v>98.947448838663036</v>
      </c>
      <c r="L19">
        <v>99.54752760911505</v>
      </c>
      <c r="M19">
        <v>98.125496299827006</v>
      </c>
      <c r="N19">
        <v>98.487947083738874</v>
      </c>
      <c r="O19">
        <v>100</v>
      </c>
      <c r="Q19">
        <v>99.053570957553873</v>
      </c>
      <c r="R19">
        <v>100</v>
      </c>
      <c r="S19">
        <v>100</v>
      </c>
      <c r="T19">
        <v>99.489371775892621</v>
      </c>
      <c r="U19">
        <v>98.612018470304292</v>
      </c>
      <c r="V19">
        <v>100</v>
      </c>
      <c r="W19">
        <v>98.340641396853968</v>
      </c>
      <c r="X19">
        <v>100</v>
      </c>
      <c r="Y19">
        <v>96.839570169044265</v>
      </c>
      <c r="Z19">
        <v>99.027742036281907</v>
      </c>
      <c r="AA19">
        <v>92.281993168587078</v>
      </c>
    </row>
    <row r="20" spans="1:56" x14ac:dyDescent="0.25">
      <c r="A20">
        <v>2004</v>
      </c>
      <c r="B20">
        <f t="shared" si="0"/>
        <v>82.009378814788121</v>
      </c>
      <c r="C20">
        <v>69.288798308006804</v>
      </c>
      <c r="D20">
        <v>80.564839391393008</v>
      </c>
      <c r="E20">
        <v>81.767513438689406</v>
      </c>
      <c r="F20">
        <v>89.332739306004797</v>
      </c>
      <c r="H20">
        <v>81.868292697351507</v>
      </c>
      <c r="I20">
        <v>79.984115636075302</v>
      </c>
      <c r="J20">
        <v>80.629745919643298</v>
      </c>
      <c r="K20">
        <v>80.940143096583697</v>
      </c>
      <c r="L20">
        <v>78.743886005712596</v>
      </c>
      <c r="M20">
        <v>81.021693807515504</v>
      </c>
      <c r="N20">
        <v>82.560791996914105</v>
      </c>
      <c r="O20">
        <v>82.130215791482996</v>
      </c>
      <c r="Q20">
        <v>80.947317229357296</v>
      </c>
      <c r="R20">
        <v>72.217639877615298</v>
      </c>
      <c r="S20">
        <v>85.672384301585197</v>
      </c>
      <c r="T20">
        <v>76.813025218641897</v>
      </c>
      <c r="U20">
        <v>80.835964908313699</v>
      </c>
      <c r="V20">
        <v>90.50070688089292</v>
      </c>
      <c r="W20">
        <v>82.075946582531301</v>
      </c>
      <c r="X20">
        <v>76.913861368039392</v>
      </c>
      <c r="Y20">
        <v>88.201610005516997</v>
      </c>
      <c r="Z20">
        <v>84.098110043650493</v>
      </c>
      <c r="AA20">
        <v>99.106370928609593</v>
      </c>
    </row>
    <row r="21" spans="1:56" x14ac:dyDescent="0.25">
      <c r="A21">
        <v>2005</v>
      </c>
      <c r="B21">
        <f t="shared" si="0"/>
        <v>59.015242553444423</v>
      </c>
      <c r="C21">
        <v>54.598004267236</v>
      </c>
      <c r="D21">
        <v>54.985938234421397</v>
      </c>
      <c r="E21">
        <v>55.410671857734997</v>
      </c>
      <c r="F21">
        <v>76.745473714442696</v>
      </c>
      <c r="H21">
        <v>45.424366864896697</v>
      </c>
      <c r="I21">
        <v>57.0610797262513</v>
      </c>
      <c r="J21">
        <v>52.819919147258702</v>
      </c>
      <c r="K21">
        <v>54.7730154021638</v>
      </c>
      <c r="L21">
        <v>54.5582757940373</v>
      </c>
      <c r="M21">
        <v>54.988496512327302</v>
      </c>
      <c r="N21">
        <v>52.472372684908599</v>
      </c>
      <c r="O21">
        <v>73.006939470893599</v>
      </c>
      <c r="Q21">
        <v>55.756192736289698</v>
      </c>
      <c r="R21">
        <v>61.910687753956999</v>
      </c>
      <c r="S21">
        <v>62.142044772175197</v>
      </c>
      <c r="T21">
        <v>54.8050011695263</v>
      </c>
      <c r="U21">
        <v>52.516968423336401</v>
      </c>
      <c r="V21">
        <v>49.834170880836901</v>
      </c>
      <c r="W21">
        <v>52.492423327755603</v>
      </c>
      <c r="X21">
        <v>54.684674123927998</v>
      </c>
      <c r="Y21">
        <v>64.692273176258908</v>
      </c>
      <c r="Z21">
        <v>61.671588688585402</v>
      </c>
      <c r="AA21">
        <v>100</v>
      </c>
    </row>
    <row r="22" spans="1:56" x14ac:dyDescent="0.25">
      <c r="A22">
        <v>2006</v>
      </c>
      <c r="B22">
        <f t="shared" si="0"/>
        <v>76.348197134965616</v>
      </c>
      <c r="C22">
        <v>68.316405041007201</v>
      </c>
      <c r="D22">
        <v>74.997746809753892</v>
      </c>
      <c r="E22">
        <v>75.650549520127697</v>
      </c>
      <c r="F22">
        <v>83.971982869431997</v>
      </c>
      <c r="H22">
        <v>61.3454304802462</v>
      </c>
      <c r="I22">
        <v>75.198195482900104</v>
      </c>
      <c r="J22">
        <v>74.008815369001695</v>
      </c>
      <c r="K22">
        <v>75.313587149837701</v>
      </c>
      <c r="L22">
        <v>75.583166318408701</v>
      </c>
      <c r="M22">
        <v>73.369898057484107</v>
      </c>
      <c r="N22">
        <v>74.646071989264101</v>
      </c>
      <c r="O22">
        <v>85.670650263023305</v>
      </c>
      <c r="Q22">
        <v>76.087588061762602</v>
      </c>
      <c r="R22">
        <v>90.94004147045365</v>
      </c>
      <c r="S22">
        <v>74.961540985027298</v>
      </c>
      <c r="T22">
        <v>61.950748226317103</v>
      </c>
      <c r="U22">
        <v>72.921810996176305</v>
      </c>
      <c r="V22">
        <v>69.315176908815005</v>
      </c>
      <c r="W22">
        <v>73.163814277901196</v>
      </c>
      <c r="X22">
        <v>73.884369998660802</v>
      </c>
      <c r="Y22">
        <v>84.186284258449405</v>
      </c>
      <c r="Z22">
        <v>81.317187501250402</v>
      </c>
      <c r="AA22">
        <v>99.20747206890907</v>
      </c>
    </row>
    <row r="23" spans="1:56" x14ac:dyDescent="0.25">
      <c r="A23">
        <v>2007</v>
      </c>
      <c r="B23">
        <f t="shared" si="0"/>
        <v>86.555158821602944</v>
      </c>
      <c r="C23">
        <v>58.986132409316902</v>
      </c>
      <c r="D23">
        <v>96.951469514793075</v>
      </c>
      <c r="E23">
        <v>96.940584984761102</v>
      </c>
      <c r="F23">
        <v>90.896015592429933</v>
      </c>
      <c r="G23">
        <v>100</v>
      </c>
      <c r="H23">
        <v>95.227809948608623</v>
      </c>
      <c r="I23">
        <v>94.898617303193063</v>
      </c>
      <c r="J23">
        <v>97.19397157270437</v>
      </c>
      <c r="K23">
        <v>97.387945110446879</v>
      </c>
      <c r="L23">
        <v>97.800112321390216</v>
      </c>
      <c r="M23">
        <v>93.014058098330707</v>
      </c>
      <c r="N23">
        <v>95.854886843439786</v>
      </c>
      <c r="O23">
        <v>64.978246481128508</v>
      </c>
      <c r="Q23">
        <v>97.288225175506454</v>
      </c>
      <c r="R23">
        <v>51.918316916106299</v>
      </c>
      <c r="S23">
        <v>77.617281342252909</v>
      </c>
      <c r="T23">
        <v>63.247822061992302</v>
      </c>
      <c r="U23">
        <v>96.357072007399395</v>
      </c>
      <c r="V23">
        <v>44.383430925490401</v>
      </c>
      <c r="W23">
        <v>96.982689443355895</v>
      </c>
      <c r="X23">
        <v>89.525305859135699</v>
      </c>
      <c r="Y23">
        <v>99.034023038804463</v>
      </c>
      <c r="Z23">
        <v>92.307197913899643</v>
      </c>
      <c r="AA23">
        <v>88.532596853983705</v>
      </c>
    </row>
    <row r="24" spans="1:56" x14ac:dyDescent="0.25">
      <c r="A24">
        <v>2008</v>
      </c>
      <c r="B24">
        <f t="shared" si="0"/>
        <v>76.999547424235359</v>
      </c>
      <c r="C24">
        <v>49.234764118420102</v>
      </c>
      <c r="D24">
        <v>85.757226503418394</v>
      </c>
      <c r="E24">
        <v>84.323687379934199</v>
      </c>
      <c r="F24">
        <v>54.881079428867302</v>
      </c>
      <c r="G24">
        <v>99.788566260169446</v>
      </c>
      <c r="H24">
        <v>74.941942858541694</v>
      </c>
      <c r="I24">
        <v>76.022397644329303</v>
      </c>
      <c r="J24">
        <v>84.766197964316802</v>
      </c>
      <c r="K24">
        <v>84.608868284807301</v>
      </c>
      <c r="L24">
        <v>85.8136891064038</v>
      </c>
      <c r="M24">
        <v>84.987665178524708</v>
      </c>
      <c r="N24">
        <v>81.6376145861758</v>
      </c>
      <c r="O24">
        <v>74.329400500475302</v>
      </c>
      <c r="Q24">
        <v>85.351084366048994</v>
      </c>
      <c r="R24">
        <v>44.861808750705002</v>
      </c>
      <c r="S24">
        <v>75.450972785076402</v>
      </c>
      <c r="T24">
        <v>60.062082908636697</v>
      </c>
      <c r="U24">
        <v>83.469769284261801</v>
      </c>
      <c r="V24">
        <v>53.1505790408821</v>
      </c>
      <c r="W24">
        <v>83.939903454220399</v>
      </c>
      <c r="X24">
        <v>69.204487820301097</v>
      </c>
      <c r="Y24">
        <v>100</v>
      </c>
      <c r="Z24">
        <v>77.970641066539699</v>
      </c>
      <c r="AA24">
        <v>93.434708890592646</v>
      </c>
    </row>
    <row r="25" spans="1:56" x14ac:dyDescent="0.25">
      <c r="A25">
        <v>2009</v>
      </c>
      <c r="B25">
        <f t="shared" si="0"/>
        <v>62.896689192775</v>
      </c>
      <c r="C25">
        <v>39.468115175617498</v>
      </c>
      <c r="D25">
        <v>66.132267227248008</v>
      </c>
      <c r="E25">
        <v>64.116030474267703</v>
      </c>
      <c r="F25">
        <v>59.142253071169897</v>
      </c>
      <c r="G25">
        <v>100</v>
      </c>
      <c r="H25">
        <v>47.782927952831002</v>
      </c>
      <c r="I25">
        <v>61.659929328733497</v>
      </c>
      <c r="J25">
        <v>66.571500177500198</v>
      </c>
      <c r="K25">
        <v>66.910500503190903</v>
      </c>
      <c r="L25">
        <v>69.949954837685695</v>
      </c>
      <c r="M25">
        <v>58.073054009734797</v>
      </c>
      <c r="N25">
        <v>59.274505747880298</v>
      </c>
      <c r="O25">
        <v>99.402873716908246</v>
      </c>
      <c r="Q25">
        <v>65.639626592475793</v>
      </c>
      <c r="R25">
        <v>41.440488795436899</v>
      </c>
      <c r="S25">
        <v>50.824243068824899</v>
      </c>
      <c r="T25">
        <v>37.328185538859799</v>
      </c>
      <c r="U25">
        <v>61.044869730812501</v>
      </c>
      <c r="V25">
        <v>48.322033545841698</v>
      </c>
      <c r="W25">
        <v>62.962711681255598</v>
      </c>
      <c r="X25">
        <v>42.6764586202845</v>
      </c>
      <c r="Y25">
        <v>80.805649635871404</v>
      </c>
      <c r="Z25">
        <v>71.302340000828096</v>
      </c>
      <c r="AA25">
        <v>88.690021193341295</v>
      </c>
    </row>
    <row r="26" spans="1:56" x14ac:dyDescent="0.25">
      <c r="A26">
        <v>2010</v>
      </c>
      <c r="B26">
        <f t="shared" si="0"/>
        <v>59.315693542428818</v>
      </c>
      <c r="C26">
        <v>39.855481885579401</v>
      </c>
      <c r="D26">
        <v>58.259221287066502</v>
      </c>
      <c r="E26">
        <v>51.616687105606701</v>
      </c>
      <c r="F26">
        <v>55.1583101519225</v>
      </c>
      <c r="G26">
        <v>99.652809542749111</v>
      </c>
      <c r="H26">
        <v>46.491204357043699</v>
      </c>
      <c r="I26">
        <v>64.721276052944503</v>
      </c>
      <c r="J26">
        <v>59.459191533254703</v>
      </c>
      <c r="K26">
        <v>61.102110820259902</v>
      </c>
      <c r="L26">
        <v>65.83992763973859</v>
      </c>
      <c r="M26">
        <v>52.045009479893103</v>
      </c>
      <c r="N26">
        <v>43.373320483160299</v>
      </c>
      <c r="O26">
        <v>92.856769630109511</v>
      </c>
      <c r="P26">
        <v>76.688584422500995</v>
      </c>
      <c r="Q26">
        <v>61.284389993087899</v>
      </c>
      <c r="R26">
        <v>45.759886781438098</v>
      </c>
      <c r="S26">
        <v>38.810672090191098</v>
      </c>
      <c r="T26">
        <v>26.164412744609507</v>
      </c>
      <c r="U26">
        <v>56.011676670584599</v>
      </c>
      <c r="V26">
        <v>45.667290891795297</v>
      </c>
      <c r="W26">
        <v>46.952643462217999</v>
      </c>
      <c r="X26">
        <v>40.399456251610999</v>
      </c>
      <c r="Y26">
        <v>86.139418373818899</v>
      </c>
      <c r="Z26">
        <v>73.829984680336793</v>
      </c>
      <c r="AA26">
        <v>94.752602229199766</v>
      </c>
    </row>
    <row r="27" spans="1:56" x14ac:dyDescent="0.25">
      <c r="A27">
        <v>2011</v>
      </c>
      <c r="B27">
        <f t="shared" si="0"/>
        <v>59.518091195651294</v>
      </c>
      <c r="C27">
        <v>40.0793055100591</v>
      </c>
      <c r="D27">
        <v>49.381528507509202</v>
      </c>
      <c r="E27">
        <v>43.798152727220803</v>
      </c>
      <c r="F27">
        <v>63.6850006222407</v>
      </c>
      <c r="G27">
        <v>100</v>
      </c>
      <c r="H27">
        <v>42.642878949032401</v>
      </c>
      <c r="I27">
        <v>58.404041829315602</v>
      </c>
      <c r="J27">
        <v>51.053651664524303</v>
      </c>
      <c r="K27">
        <v>47.934253003695297</v>
      </c>
      <c r="L27">
        <v>55.8623151572802</v>
      </c>
      <c r="M27">
        <v>74.519357389675704</v>
      </c>
      <c r="N27">
        <v>59.825741515299299</v>
      </c>
      <c r="O27">
        <v>100</v>
      </c>
      <c r="P27">
        <v>53.115620577559604</v>
      </c>
      <c r="Q27">
        <v>52.510481586847398</v>
      </c>
      <c r="R27">
        <v>43.212706498154098</v>
      </c>
      <c r="S27">
        <v>43.358948528945497</v>
      </c>
      <c r="T27">
        <v>30.6290187573846</v>
      </c>
      <c r="U27">
        <v>77.201205714143697</v>
      </c>
      <c r="V27">
        <v>43.799228017045202</v>
      </c>
      <c r="W27">
        <v>59.399314315175999</v>
      </c>
      <c r="X27">
        <v>44.266640740605901</v>
      </c>
      <c r="Y27">
        <v>96.268200672213965</v>
      </c>
      <c r="Z27">
        <v>74.718887212357203</v>
      </c>
      <c r="AA27">
        <v>82.285800394996599</v>
      </c>
    </row>
    <row r="28" spans="1:56" x14ac:dyDescent="0.25">
      <c r="A28">
        <v>2012</v>
      </c>
      <c r="B28">
        <f t="shared" si="0"/>
        <v>53.754611643054986</v>
      </c>
      <c r="C28">
        <v>58.823337632913301</v>
      </c>
      <c r="D28">
        <v>36.538253865607501</v>
      </c>
      <c r="E28">
        <v>36.058799188267997</v>
      </c>
      <c r="F28">
        <v>61.179744152515497</v>
      </c>
      <c r="G28">
        <v>100</v>
      </c>
      <c r="H28">
        <v>40.476159530632799</v>
      </c>
      <c r="I28">
        <v>46.7024028754768</v>
      </c>
      <c r="J28">
        <v>45.472498280844</v>
      </c>
      <c r="K28">
        <v>35.492967552888601</v>
      </c>
      <c r="L28">
        <v>46.362586327930401</v>
      </c>
      <c r="M28">
        <v>67.00394380462879</v>
      </c>
      <c r="N28">
        <v>31.972474453942894</v>
      </c>
      <c r="O28">
        <v>95.089615660781234</v>
      </c>
      <c r="P28">
        <v>52.337227069327803</v>
      </c>
      <c r="Q28">
        <v>40.572773954538697</v>
      </c>
      <c r="R28">
        <v>48.100197732213203</v>
      </c>
      <c r="S28">
        <v>55.226303430711702</v>
      </c>
      <c r="T28">
        <v>32.524555776168199</v>
      </c>
      <c r="U28">
        <v>79.633407385715401</v>
      </c>
      <c r="V28">
        <v>45.5208155958926</v>
      </c>
      <c r="W28">
        <v>37.368333660767803</v>
      </c>
      <c r="X28">
        <v>57.614956994312799</v>
      </c>
      <c r="Y28">
        <v>43.862353879115702</v>
      </c>
      <c r="Z28">
        <v>69.623812468938809</v>
      </c>
      <c r="AA28">
        <v>80.307769802242305</v>
      </c>
    </row>
    <row r="30" spans="1:56" x14ac:dyDescent="0.25">
      <c r="A30" t="s">
        <v>153</v>
      </c>
      <c r="B30" s="6">
        <f t="array" ref="B30:B31">LINEST(B2:B28,,TRUE, TRUE)</f>
        <v>-0.95774922689567354</v>
      </c>
      <c r="C30" s="6">
        <f t="array" ref="C30:C31">LINEST(C3:C28,,TRUE, TRUE)</f>
        <v>-2.2007938056120331</v>
      </c>
      <c r="D30" s="6">
        <f t="array" ref="D30:D31">LINEST(D2:D28,,TRUE, TRUE)</f>
        <v>-0.9391541869421387</v>
      </c>
      <c r="E30" s="6">
        <f t="array" ref="E30:E31">LINEST(E2:E28,,TRUE, TRUE)</f>
        <v>-1.1823955540126514</v>
      </c>
      <c r="F30" s="6">
        <f t="array" ref="F30:F31">LINEST(F2:F28,,TRUE,TRUE)</f>
        <v>-1.4843665560769141</v>
      </c>
      <c r="G30" s="6">
        <f t="array" ref="G30:G31">LINEST(G23:G28,,TRUE, TRUE)</f>
        <v>8.2031646354506216E-3</v>
      </c>
      <c r="H30" s="6">
        <f t="array" ref="H30:H31">LINEST(H16:H28, , TRUE, TRUE)</f>
        <v>-4.9505859290652854</v>
      </c>
      <c r="I30" s="6">
        <f t="array" ref="I30:I31">LINEST(I24:I28,,TRUE,TRUE)</f>
        <v>-6.1895877037122888</v>
      </c>
      <c r="J30" s="6">
        <f t="array" ref="J30:J31">LINEST(J7:J28,,TRUE, TRUE)</f>
        <v>-1.6751447757770155</v>
      </c>
      <c r="K30" s="6">
        <f t="array" ref="K30:K31">LINEST(K17:K28,,TRUE,TRUE)</f>
        <v>-4.8708208784964064</v>
      </c>
      <c r="L30" s="6">
        <f t="array" ref="L30:L31">LINEST(L2:L28,,TRUE, TRUE)</f>
        <v>-0.56599646864630182</v>
      </c>
      <c r="M30" s="6">
        <f t="array" ref="M30:M31">LINEST(M3:M28,,TRUE,TRUE)</f>
        <v>-1.0204262226774181</v>
      </c>
      <c r="N30" s="6">
        <f t="array" ref="N30:N31">LINEST(N7:N28,,TRUE, TRUE)</f>
        <v>-2.0637153133230646</v>
      </c>
      <c r="O30" s="6">
        <f t="array" ref="O30:O31">LINEST(O10:O28, , TRUE, TRUE)</f>
        <v>-0.76637888702237145</v>
      </c>
      <c r="P30" s="6">
        <f t="array" ref="P30:P31">LINEST(P26:P28,,TRUE, TRUE)</f>
        <v>-12.1756786765866</v>
      </c>
      <c r="Q30" s="6">
        <f t="array" ref="Q30:Q31">LINEST(Q13:Q28, , TRUE, TRUE)</f>
        <v>-3.4543331373069774</v>
      </c>
      <c r="R30" s="6">
        <f t="array" ref="R30:R31">LINEST(R5:R28, , TRUE, TRUE)</f>
        <v>-2.5548445789892833</v>
      </c>
      <c r="S30" s="6">
        <f t="array" ref="S30:S31">LINEST(S5:S28,,TRUE, TRUE)</f>
        <v>-1.8115837053369299</v>
      </c>
      <c r="T30" s="6">
        <f t="array" ref="T30:T31">LINEST(T17:T28,,TRUE,TRUE)</f>
        <v>-7.0419986758225139</v>
      </c>
      <c r="U30" s="6">
        <f t="array" ref="U30:U31">LINEST(U9:U28,,TRUE,TRUE)</f>
        <v>-1.6698495417703885</v>
      </c>
      <c r="V30" s="6">
        <f t="array" ref="V30:V31">LINEST(V16:V28,,TRUE,TRUE)</f>
        <v>-5.6395792137447867</v>
      </c>
      <c r="W30" s="6">
        <f t="array" ref="W30:W31">LINEST(W5:W28,,TRUE,TRUE)</f>
        <v>-1.7856650318319249</v>
      </c>
      <c r="X30" s="6">
        <f t="array" ref="X30:X31">LINEST(X10:X28, , TRUE, TRUE)</f>
        <v>-3.2976407246001012</v>
      </c>
      <c r="Y30" s="6">
        <f t="array" ref="Y30:Y31">LINEST(Y2:Y28,,TRUE, TRUE)</f>
        <v>-0.15287275133112427</v>
      </c>
      <c r="Z30" s="6">
        <f t="array" ref="Z30:Z31">LINEST(Z2:Z28,,TRUE, TRUE)</f>
        <v>-0.63528246840377223</v>
      </c>
      <c r="AA30" s="6">
        <f t="array" ref="AA30:AA31">LINEST(AA12:AA28,,TRUE, TRUE)</f>
        <v>-0.70177616737935766</v>
      </c>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spans="1:56" x14ac:dyDescent="0.25">
      <c r="A31" t="s">
        <v>154</v>
      </c>
      <c r="B31" s="6">
        <v>0.36508987454414815</v>
      </c>
      <c r="C31" s="6">
        <v>0.37925659487160174</v>
      </c>
      <c r="D31" s="6">
        <v>0.46680992151540929</v>
      </c>
      <c r="E31" s="6">
        <v>0.45844637859095394</v>
      </c>
      <c r="F31" s="6">
        <v>0.24393665721851579</v>
      </c>
      <c r="G31" s="6">
        <v>4.0010296161476187E-2</v>
      </c>
      <c r="H31" s="6">
        <v>1.1204125300900778</v>
      </c>
      <c r="I31" s="6">
        <v>1.4915996802422817</v>
      </c>
      <c r="J31" s="6">
        <v>0.5432359779886371</v>
      </c>
      <c r="K31" s="6">
        <v>1.1767568456665753</v>
      </c>
      <c r="L31" s="6">
        <v>0.49942165535053068</v>
      </c>
      <c r="M31" s="6">
        <v>0.35193543887538131</v>
      </c>
      <c r="N31" s="6">
        <v>0.60941806009195909</v>
      </c>
      <c r="O31" s="6">
        <v>0.43829427881044358</v>
      </c>
      <c r="P31" s="6">
        <v>6.5802256599805711</v>
      </c>
      <c r="Q31" s="6">
        <v>0.67530083542162345</v>
      </c>
      <c r="R31" s="6">
        <v>0.41718364547037229</v>
      </c>
      <c r="S31" s="6">
        <v>0.46183364932070603</v>
      </c>
      <c r="T31" s="6">
        <v>0.80241408739655362</v>
      </c>
      <c r="U31" s="6">
        <v>0.48233498898718541</v>
      </c>
      <c r="V31" s="6">
        <v>0.88376358297393864</v>
      </c>
      <c r="W31" s="6">
        <v>0.43742566389652865</v>
      </c>
      <c r="X31" s="6">
        <v>0.52092375068263352</v>
      </c>
      <c r="Y31" s="6">
        <v>0.38858815724433182</v>
      </c>
      <c r="Z31" s="6">
        <v>0.29644913791470029</v>
      </c>
      <c r="AA31" s="6">
        <v>0.27975016835728717</v>
      </c>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spans="1:56" x14ac:dyDescent="0.25">
      <c r="A32" t="s">
        <v>155</v>
      </c>
      <c r="B32" s="6">
        <f>B30/B31</f>
        <v>-2.6233245391741442</v>
      </c>
      <c r="C32" s="6">
        <f t="shared" ref="C32:AA32" si="1">C30/C31</f>
        <v>-5.8029150590172787</v>
      </c>
      <c r="D32" s="6">
        <f t="shared" si="1"/>
        <v>-2.0118556689912546</v>
      </c>
      <c r="E32" s="6">
        <f t="shared" si="1"/>
        <v>-2.5791359889171179</v>
      </c>
      <c r="F32" s="6">
        <f t="shared" si="1"/>
        <v>-6.0850491803994622</v>
      </c>
      <c r="G32" s="6">
        <f t="shared" si="1"/>
        <v>0.20502634127834871</v>
      </c>
      <c r="H32" s="6">
        <f t="shared" si="1"/>
        <v>-4.4185385258653556</v>
      </c>
      <c r="I32" s="6">
        <f t="shared" si="1"/>
        <v>-4.149630618522866</v>
      </c>
      <c r="J32" s="6">
        <f t="shared" si="1"/>
        <v>-3.0836410761660829</v>
      </c>
      <c r="K32" s="6">
        <f t="shared" si="1"/>
        <v>-4.1391906037626018</v>
      </c>
      <c r="L32" s="6">
        <f t="shared" si="1"/>
        <v>-1.1333038176909731</v>
      </c>
      <c r="M32" s="6">
        <f t="shared" si="1"/>
        <v>-2.8994699310140977</v>
      </c>
      <c r="N32" s="6">
        <f t="shared" si="1"/>
        <v>-3.3863704548100477</v>
      </c>
      <c r="O32" s="6">
        <f t="shared" si="1"/>
        <v>-1.7485486899403953</v>
      </c>
      <c r="P32" s="6">
        <f t="shared" si="1"/>
        <v>-1.8503436364859485</v>
      </c>
      <c r="Q32" s="6">
        <f t="shared" si="1"/>
        <v>-5.1152507980391695</v>
      </c>
      <c r="R32" s="6">
        <f t="shared" si="1"/>
        <v>-6.1240286064155507</v>
      </c>
      <c r="S32" s="6">
        <f t="shared" si="1"/>
        <v>-3.9225892439875722</v>
      </c>
      <c r="T32" s="6">
        <f t="shared" si="1"/>
        <v>-8.7760157584849985</v>
      </c>
      <c r="U32" s="6">
        <f t="shared" si="1"/>
        <v>-3.4620120453562051</v>
      </c>
      <c r="V32" s="6">
        <f t="shared" si="1"/>
        <v>-6.3813211161825985</v>
      </c>
      <c r="W32" s="6">
        <f t="shared" si="1"/>
        <v>-4.0822136861506078</v>
      </c>
      <c r="X32" s="6">
        <f t="shared" si="1"/>
        <v>-6.3303712304896402</v>
      </c>
      <c r="Y32" s="6">
        <f t="shared" si="1"/>
        <v>-0.39340558501633072</v>
      </c>
      <c r="Z32" s="6">
        <f t="shared" si="1"/>
        <v>-2.1429728987323524</v>
      </c>
      <c r="AA32" s="6">
        <f t="shared" si="1"/>
        <v>-2.5085817517116689</v>
      </c>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4" spans="1:56" x14ac:dyDescent="0.25">
      <c r="A34" t="s">
        <v>157</v>
      </c>
      <c r="B34" s="7">
        <f t="array" ref="B34">MATCH(TRUE, B2:B28&lt;&gt;"",0)</f>
        <v>1</v>
      </c>
      <c r="C34" s="7">
        <f t="array" ref="C34">MATCH(TRUE, C2:C28&lt;&gt;"",0)</f>
        <v>2</v>
      </c>
      <c r="D34" s="7">
        <f t="array" ref="D34">MATCH(TRUE, D2:D28&lt;&gt;"",0)</f>
        <v>1</v>
      </c>
      <c r="E34" s="7">
        <f t="array" ref="E34">MATCH(TRUE, E2:E28&lt;&gt;"",0)</f>
        <v>1</v>
      </c>
      <c r="F34" s="7">
        <f t="array" ref="F34">MATCH(TRUE, F2:F28&lt;&gt;"",0)</f>
        <v>1</v>
      </c>
      <c r="G34" s="7">
        <f t="array" ref="G34">MATCH(TRUE, G2:G28&lt;&gt;"",0)</f>
        <v>22</v>
      </c>
      <c r="H34" s="7">
        <f t="array" ref="H34">MATCH(TRUE, H2:H28&lt;&gt;"",0)</f>
        <v>15</v>
      </c>
      <c r="I34" s="7">
        <f t="array" ref="I34">MATCH(TRUE, I2:I28&lt;&gt;"",0)</f>
        <v>1</v>
      </c>
      <c r="J34" s="7">
        <f t="array" ref="J34">MATCH(TRUE, J2:J28&lt;&gt;"",0)</f>
        <v>6</v>
      </c>
      <c r="K34" s="7">
        <f t="array" ref="K34">MATCH(TRUE, K2:K28&lt;&gt;"",0)</f>
        <v>1</v>
      </c>
      <c r="L34" s="7">
        <f t="array" ref="L34">MATCH(TRUE, L2:L28&lt;&gt;"",0)</f>
        <v>1</v>
      </c>
      <c r="M34" s="7">
        <f t="array" ref="M34">MATCH(TRUE, M2:M28&lt;&gt;"",0)</f>
        <v>1</v>
      </c>
      <c r="N34" s="7">
        <f t="array" ref="N34">MATCH(TRUE, N2:N28&lt;&gt;"",0)</f>
        <v>6</v>
      </c>
      <c r="O34" s="7">
        <f t="array" ref="O34">MATCH(TRUE, O2:O28&lt;&gt;"",0)</f>
        <v>1</v>
      </c>
      <c r="P34" s="7">
        <f t="array" ref="P34">MATCH(TRUE, P2:P28&lt;&gt;"",0)</f>
        <v>25</v>
      </c>
      <c r="Q34" s="7">
        <f t="array" ref="Q34">MATCH(TRUE, Q2:Q28&lt;&gt;"",0)</f>
        <v>1</v>
      </c>
      <c r="R34" s="7">
        <f t="array" ref="R34">MATCH(TRUE, R2:R28&lt;&gt;"",0)</f>
        <v>4</v>
      </c>
      <c r="S34" s="7">
        <f t="array" ref="S34">MATCH(TRUE, S2:S28&lt;&gt;"",0)</f>
        <v>4</v>
      </c>
      <c r="T34" s="7">
        <f t="array" ref="T34">MATCH(TRUE, T2:T28&lt;&gt;"",0)</f>
        <v>16</v>
      </c>
      <c r="U34" s="7">
        <f t="array" ref="U34">MATCH(TRUE, U2:U28&lt;&gt;"",0)</f>
        <v>8</v>
      </c>
      <c r="V34" s="7">
        <f t="array" ref="V34">MATCH(TRUE, V2:V28&lt;&gt;"",0)</f>
        <v>15</v>
      </c>
      <c r="W34" s="7">
        <f t="array" ref="W34">MATCH(TRUE, W2:W28&lt;&gt;"",0)</f>
        <v>4</v>
      </c>
      <c r="X34" s="7">
        <f t="array" ref="X34">MATCH(TRUE, X2:X28&lt;&gt;"",0)</f>
        <v>1</v>
      </c>
      <c r="Y34" s="7">
        <f t="array" ref="Y34">MATCH(TRUE, Y2:Y28&lt;&gt;"",0)</f>
        <v>1</v>
      </c>
      <c r="Z34" s="7">
        <f t="array" ref="Z34">MATCH(TRUE, Z2:Z28&lt;&gt;"",0)</f>
        <v>1</v>
      </c>
      <c r="AA34" s="7">
        <f t="array" ref="AA34">MATCH(TRUE, AA2:AA28&lt;&gt;"",0)</f>
        <v>1</v>
      </c>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row>
    <row r="35" spans="1:56" x14ac:dyDescent="0.25">
      <c r="A35" t="s">
        <v>160</v>
      </c>
      <c r="B35">
        <f>IF(B32&lt;-1.96, 1,0)</f>
        <v>1</v>
      </c>
      <c r="C35">
        <f t="shared" ref="C35:AA35" si="2">IF(C32&lt;-1.96, 1,0)</f>
        <v>1</v>
      </c>
      <c r="D35">
        <f t="shared" si="2"/>
        <v>1</v>
      </c>
      <c r="E35">
        <f t="shared" si="2"/>
        <v>1</v>
      </c>
      <c r="F35">
        <f t="shared" si="2"/>
        <v>1</v>
      </c>
      <c r="G35">
        <f t="shared" si="2"/>
        <v>0</v>
      </c>
      <c r="H35">
        <f t="shared" si="2"/>
        <v>1</v>
      </c>
      <c r="I35">
        <f t="shared" si="2"/>
        <v>1</v>
      </c>
      <c r="J35">
        <f t="shared" si="2"/>
        <v>1</v>
      </c>
      <c r="K35">
        <f t="shared" si="2"/>
        <v>1</v>
      </c>
      <c r="L35">
        <f t="shared" si="2"/>
        <v>0</v>
      </c>
      <c r="M35">
        <f t="shared" si="2"/>
        <v>1</v>
      </c>
      <c r="N35">
        <f t="shared" si="2"/>
        <v>1</v>
      </c>
      <c r="O35">
        <f t="shared" si="2"/>
        <v>0</v>
      </c>
      <c r="P35">
        <f t="shared" si="2"/>
        <v>0</v>
      </c>
      <c r="Q35">
        <f t="shared" si="2"/>
        <v>1</v>
      </c>
      <c r="R35">
        <f t="shared" si="2"/>
        <v>1</v>
      </c>
      <c r="S35">
        <f t="shared" si="2"/>
        <v>1</v>
      </c>
      <c r="T35">
        <f t="shared" si="2"/>
        <v>1</v>
      </c>
      <c r="U35">
        <f t="shared" si="2"/>
        <v>1</v>
      </c>
      <c r="V35">
        <f t="shared" si="2"/>
        <v>1</v>
      </c>
      <c r="W35">
        <f t="shared" si="2"/>
        <v>1</v>
      </c>
      <c r="X35">
        <f t="shared" si="2"/>
        <v>1</v>
      </c>
      <c r="Y35">
        <f t="shared" si="2"/>
        <v>0</v>
      </c>
      <c r="Z35">
        <f t="shared" si="2"/>
        <v>1</v>
      </c>
      <c r="AA35">
        <f t="shared" si="2"/>
        <v>1</v>
      </c>
    </row>
    <row r="36" spans="1:56" x14ac:dyDescent="0.25">
      <c r="A36" t="s">
        <v>156</v>
      </c>
      <c r="B36">
        <f>IF(B32&gt;1.96, 1, 0)</f>
        <v>0</v>
      </c>
      <c r="C36">
        <f t="shared" ref="C36:AA36" si="3">IF(C32&gt;1.96, 1, 0)</f>
        <v>0</v>
      </c>
      <c r="D36">
        <f t="shared" si="3"/>
        <v>0</v>
      </c>
      <c r="E36">
        <f t="shared" si="3"/>
        <v>0</v>
      </c>
      <c r="F36">
        <f t="shared" si="3"/>
        <v>0</v>
      </c>
      <c r="G36">
        <f t="shared" si="3"/>
        <v>0</v>
      </c>
      <c r="H36">
        <f t="shared" si="3"/>
        <v>0</v>
      </c>
      <c r="I36">
        <f t="shared" si="3"/>
        <v>0</v>
      </c>
      <c r="J36">
        <f t="shared" si="3"/>
        <v>0</v>
      </c>
      <c r="K36">
        <f t="shared" si="3"/>
        <v>0</v>
      </c>
      <c r="L36">
        <f t="shared" si="3"/>
        <v>0</v>
      </c>
      <c r="M36">
        <f t="shared" si="3"/>
        <v>0</v>
      </c>
      <c r="N36">
        <f t="shared" si="3"/>
        <v>0</v>
      </c>
      <c r="O36">
        <f t="shared" si="3"/>
        <v>0</v>
      </c>
      <c r="P36">
        <f t="shared" si="3"/>
        <v>0</v>
      </c>
      <c r="Q36">
        <f t="shared" si="3"/>
        <v>0</v>
      </c>
      <c r="R36">
        <f t="shared" si="3"/>
        <v>0</v>
      </c>
      <c r="S36">
        <f t="shared" si="3"/>
        <v>0</v>
      </c>
      <c r="T36">
        <f t="shared" si="3"/>
        <v>0</v>
      </c>
      <c r="U36">
        <f t="shared" si="3"/>
        <v>0</v>
      </c>
      <c r="V36">
        <f t="shared" si="3"/>
        <v>0</v>
      </c>
      <c r="W36">
        <f t="shared" si="3"/>
        <v>0</v>
      </c>
      <c r="X36">
        <f t="shared" si="3"/>
        <v>0</v>
      </c>
      <c r="Y36">
        <f t="shared" si="3"/>
        <v>0</v>
      </c>
      <c r="Z36">
        <f t="shared" si="3"/>
        <v>0</v>
      </c>
      <c r="AA36">
        <f t="shared" si="3"/>
        <v>0</v>
      </c>
    </row>
    <row r="37" spans="1:56" x14ac:dyDescent="0.25">
      <c r="A37" t="s">
        <v>158</v>
      </c>
      <c r="B37">
        <f>SUM(C35:CM35)</f>
        <v>20</v>
      </c>
    </row>
    <row r="38" spans="1:56" x14ac:dyDescent="0.25">
      <c r="A38" t="s">
        <v>159</v>
      </c>
      <c r="B38">
        <f>SUM(C36:CM36)</f>
        <v>0</v>
      </c>
    </row>
    <row r="39" spans="1:56" x14ac:dyDescent="0.25">
      <c r="A39" s="9"/>
      <c r="B39" s="10"/>
      <c r="C39" s="11"/>
      <c r="D39" s="8"/>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38"/>
  <sheetViews>
    <sheetView workbookViewId="0">
      <selection activeCell="C2" sqref="C2"/>
    </sheetView>
  </sheetViews>
  <sheetFormatPr defaultColWidth="8.85546875" defaultRowHeight="15" x14ac:dyDescent="0.25"/>
  <cols>
    <col min="19" max="19" width="9.42578125" bestFit="1" customWidth="1"/>
  </cols>
  <sheetData>
    <row r="1" spans="1:21" x14ac:dyDescent="0.25">
      <c r="A1" t="s">
        <v>1</v>
      </c>
      <c r="B1" t="s">
        <v>104</v>
      </c>
      <c r="C1" t="s">
        <v>3</v>
      </c>
      <c r="D1" t="s">
        <v>6</v>
      </c>
      <c r="E1" t="s">
        <v>9</v>
      </c>
      <c r="F1" t="s">
        <v>10</v>
      </c>
      <c r="G1" t="s">
        <v>23</v>
      </c>
      <c r="H1" t="s">
        <v>24</v>
      </c>
      <c r="I1" t="s">
        <v>26</v>
      </c>
      <c r="J1" t="s">
        <v>27</v>
      </c>
      <c r="K1" t="s">
        <v>34</v>
      </c>
      <c r="L1" t="s">
        <v>36</v>
      </c>
      <c r="M1" t="s">
        <v>46</v>
      </c>
      <c r="N1" t="s">
        <v>49</v>
      </c>
      <c r="O1" t="s">
        <v>53</v>
      </c>
      <c r="P1" t="s">
        <v>54</v>
      </c>
      <c r="Q1" t="s">
        <v>67</v>
      </c>
      <c r="R1" t="s">
        <v>70</v>
      </c>
      <c r="S1" t="s">
        <v>80</v>
      </c>
      <c r="T1" t="s">
        <v>83</v>
      </c>
      <c r="U1" t="s">
        <v>84</v>
      </c>
    </row>
    <row r="2" spans="1:21" x14ac:dyDescent="0.25">
      <c r="A2">
        <v>1986</v>
      </c>
      <c r="B2">
        <f>AVERAGE(C2:U2)</f>
        <v>85.792220131284751</v>
      </c>
      <c r="C2">
        <v>100</v>
      </c>
      <c r="O2">
        <v>55.096007792157003</v>
      </c>
      <c r="T2">
        <v>88.072872732982006</v>
      </c>
      <c r="U2">
        <v>100</v>
      </c>
    </row>
    <row r="3" spans="1:21" x14ac:dyDescent="0.25">
      <c r="A3">
        <v>1987</v>
      </c>
      <c r="B3">
        <f t="shared" ref="B3:B28" si="0">AVERAGE(C3:U3)</f>
        <v>90.703792246359541</v>
      </c>
      <c r="C3">
        <v>92.233942163990392</v>
      </c>
      <c r="O3">
        <v>95.839155453238888</v>
      </c>
      <c r="T3">
        <v>79.040330672495202</v>
      </c>
      <c r="U3">
        <v>95.701740695713696</v>
      </c>
    </row>
    <row r="4" spans="1:21" x14ac:dyDescent="0.25">
      <c r="A4">
        <v>1988</v>
      </c>
      <c r="B4">
        <f t="shared" si="0"/>
        <v>92.198097907780848</v>
      </c>
      <c r="C4">
        <v>91.805825366504806</v>
      </c>
      <c r="G4">
        <v>85.051894772395599</v>
      </c>
      <c r="H4">
        <v>88.810860563864594</v>
      </c>
      <c r="O4">
        <v>91.069077276421226</v>
      </c>
      <c r="T4">
        <v>96.739888731264571</v>
      </c>
      <c r="U4">
        <v>99.711040736234381</v>
      </c>
    </row>
    <row r="5" spans="1:21" x14ac:dyDescent="0.25">
      <c r="A5">
        <v>1989</v>
      </c>
      <c r="B5">
        <f t="shared" si="0"/>
        <v>91.874691069302756</v>
      </c>
      <c r="C5">
        <v>94.528335201175366</v>
      </c>
      <c r="G5">
        <v>96.506327991284323</v>
      </c>
      <c r="H5">
        <v>100</v>
      </c>
      <c r="O5">
        <v>75.641369998062402</v>
      </c>
      <c r="T5">
        <v>84.844247362706497</v>
      </c>
      <c r="U5">
        <v>99.72786586258799</v>
      </c>
    </row>
    <row r="6" spans="1:21" x14ac:dyDescent="0.25">
      <c r="A6">
        <v>1990</v>
      </c>
      <c r="B6">
        <f t="shared" si="0"/>
        <v>99.92759764626625</v>
      </c>
      <c r="C6">
        <v>100</v>
      </c>
      <c r="G6">
        <v>100</v>
      </c>
      <c r="H6">
        <v>99.799410066170594</v>
      </c>
      <c r="O6">
        <v>100</v>
      </c>
      <c r="R6">
        <v>100</v>
      </c>
      <c r="T6">
        <v>99.693773457693197</v>
      </c>
      <c r="U6">
        <v>100</v>
      </c>
    </row>
    <row r="7" spans="1:21" x14ac:dyDescent="0.25">
      <c r="A7">
        <v>1991</v>
      </c>
      <c r="B7">
        <f t="shared" si="0"/>
        <v>98.681998227089522</v>
      </c>
      <c r="C7">
        <v>99.022275695484979</v>
      </c>
      <c r="G7">
        <v>100</v>
      </c>
      <c r="H7">
        <v>99.048368767702527</v>
      </c>
      <c r="O7">
        <v>99.922619687773917</v>
      </c>
      <c r="R7">
        <v>100</v>
      </c>
      <c r="T7">
        <v>100</v>
      </c>
      <c r="U7">
        <v>92.780723438665277</v>
      </c>
    </row>
    <row r="8" spans="1:21" x14ac:dyDescent="0.25">
      <c r="A8">
        <v>1992</v>
      </c>
      <c r="B8">
        <f t="shared" si="0"/>
        <v>84.296392035855334</v>
      </c>
      <c r="C8">
        <v>85.768798655077504</v>
      </c>
      <c r="G8">
        <v>84.319209419206501</v>
      </c>
      <c r="H8">
        <v>77.851554311305705</v>
      </c>
      <c r="O8">
        <v>75.911537954734897</v>
      </c>
      <c r="R8">
        <v>88.519340513728096</v>
      </c>
      <c r="T8">
        <v>77.704303396934705</v>
      </c>
      <c r="U8">
        <v>100</v>
      </c>
    </row>
    <row r="9" spans="1:21" x14ac:dyDescent="0.25">
      <c r="A9">
        <v>1993</v>
      </c>
      <c r="B9">
        <f t="shared" si="0"/>
        <v>96.528510966148914</v>
      </c>
      <c r="C9">
        <v>98.673343640467522</v>
      </c>
      <c r="G9">
        <v>94.58429086247358</v>
      </c>
      <c r="H9">
        <v>96.259862685843132</v>
      </c>
      <c r="O9">
        <v>91.765901711327558</v>
      </c>
      <c r="R9">
        <v>99.942507482500645</v>
      </c>
      <c r="T9">
        <v>95.199433290042847</v>
      </c>
      <c r="U9">
        <v>99.274237090387103</v>
      </c>
    </row>
    <row r="10" spans="1:21" x14ac:dyDescent="0.25">
      <c r="A10">
        <v>1994</v>
      </c>
      <c r="B10">
        <f t="shared" si="0"/>
        <v>97.431647516206141</v>
      </c>
      <c r="C10">
        <v>100</v>
      </c>
      <c r="F10">
        <v>100</v>
      </c>
      <c r="G10">
        <v>100</v>
      </c>
      <c r="H10">
        <v>93.558816528965039</v>
      </c>
      <c r="O10">
        <v>97.150626250061606</v>
      </c>
      <c r="R10">
        <v>100</v>
      </c>
      <c r="T10">
        <v>94.257999019152123</v>
      </c>
      <c r="U10">
        <v>94.485738331470401</v>
      </c>
    </row>
    <row r="11" spans="1:21" x14ac:dyDescent="0.25">
      <c r="A11">
        <v>1995</v>
      </c>
      <c r="B11">
        <f t="shared" si="0"/>
        <v>99.006144655381021</v>
      </c>
      <c r="C11">
        <v>100</v>
      </c>
      <c r="D11">
        <v>100</v>
      </c>
      <c r="F11">
        <v>97.072500562625564</v>
      </c>
      <c r="G11">
        <v>100</v>
      </c>
      <c r="H11">
        <v>100</v>
      </c>
      <c r="O11">
        <v>100</v>
      </c>
      <c r="R11">
        <v>100</v>
      </c>
      <c r="T11">
        <v>99.842097592715476</v>
      </c>
      <c r="U11">
        <v>94.140703743088181</v>
      </c>
    </row>
    <row r="12" spans="1:21" x14ac:dyDescent="0.25">
      <c r="A12">
        <v>1996</v>
      </c>
      <c r="B12">
        <f t="shared" si="0"/>
        <v>99.202660649015101</v>
      </c>
      <c r="C12">
        <v>99.39641407970818</v>
      </c>
      <c r="D12">
        <v>98.767280111443966</v>
      </c>
      <c r="F12">
        <v>100</v>
      </c>
      <c r="G12">
        <v>100</v>
      </c>
      <c r="H12">
        <v>98.694326260106422</v>
      </c>
      <c r="O12">
        <v>98.395868830164943</v>
      </c>
      <c r="R12">
        <v>99.348385229202108</v>
      </c>
      <c r="T12">
        <v>100</v>
      </c>
      <c r="U12">
        <v>98.221671330510304</v>
      </c>
    </row>
    <row r="13" spans="1:21" x14ac:dyDescent="0.25">
      <c r="A13">
        <v>1997</v>
      </c>
      <c r="B13">
        <f t="shared" si="0"/>
        <v>90.843876475267166</v>
      </c>
      <c r="C13">
        <v>53.687157412481803</v>
      </c>
      <c r="D13">
        <v>100</v>
      </c>
      <c r="F13">
        <v>94.989434473264026</v>
      </c>
      <c r="G13">
        <v>100</v>
      </c>
      <c r="H13">
        <v>100</v>
      </c>
      <c r="O13">
        <v>96.926319665751052</v>
      </c>
      <c r="R13">
        <v>100</v>
      </c>
      <c r="T13">
        <v>87.212844339377199</v>
      </c>
      <c r="U13">
        <v>84.779132386530506</v>
      </c>
    </row>
    <row r="14" spans="1:21" x14ac:dyDescent="0.25">
      <c r="A14">
        <v>1998</v>
      </c>
      <c r="B14">
        <f t="shared" si="0"/>
        <v>95.081599109515679</v>
      </c>
      <c r="C14">
        <v>79.1184860163075</v>
      </c>
      <c r="D14">
        <v>99.503690034657382</v>
      </c>
      <c r="F14">
        <v>91.390684743229002</v>
      </c>
      <c r="G14">
        <v>100</v>
      </c>
      <c r="H14">
        <v>99.522155517875575</v>
      </c>
      <c r="O14">
        <v>100</v>
      </c>
      <c r="R14">
        <v>99.881345609583079</v>
      </c>
      <c r="T14">
        <v>97.475402827996859</v>
      </c>
      <c r="U14">
        <v>88.842627235991699</v>
      </c>
    </row>
    <row r="15" spans="1:21" x14ac:dyDescent="0.25">
      <c r="A15">
        <v>1999</v>
      </c>
      <c r="B15">
        <f t="shared" si="0"/>
        <v>96.923826000419851</v>
      </c>
      <c r="C15">
        <v>88.162235786270102</v>
      </c>
      <c r="D15">
        <v>99.473057832503429</v>
      </c>
      <c r="F15">
        <v>96.381563379306172</v>
      </c>
      <c r="G15">
        <v>100</v>
      </c>
      <c r="H15">
        <v>100</v>
      </c>
      <c r="O15">
        <v>100</v>
      </c>
      <c r="R15">
        <v>98.165111990764871</v>
      </c>
      <c r="T15">
        <v>93.474201243449031</v>
      </c>
      <c r="U15">
        <v>96.658263771485025</v>
      </c>
    </row>
    <row r="16" spans="1:21" x14ac:dyDescent="0.25">
      <c r="A16">
        <v>2000</v>
      </c>
      <c r="B16">
        <f t="shared" si="0"/>
        <v>97.617021445872254</v>
      </c>
      <c r="C16">
        <v>91.563066937302096</v>
      </c>
      <c r="D16">
        <v>99.503589360147927</v>
      </c>
      <c r="F16">
        <v>96.798875555386672</v>
      </c>
      <c r="G16">
        <v>99.854157340915634</v>
      </c>
      <c r="H16">
        <v>100</v>
      </c>
      <c r="K16">
        <v>98.414303339982695</v>
      </c>
      <c r="O16">
        <v>97.814155249933791</v>
      </c>
      <c r="R16">
        <v>98.034152952390869</v>
      </c>
      <c r="T16">
        <v>98.566650035643974</v>
      </c>
      <c r="U16">
        <v>95.621263687018811</v>
      </c>
    </row>
    <row r="17" spans="1:21" x14ac:dyDescent="0.25">
      <c r="A17">
        <v>2001</v>
      </c>
      <c r="B17">
        <f t="shared" si="0"/>
        <v>91.820201107723761</v>
      </c>
      <c r="C17">
        <v>90.352685604368887</v>
      </c>
      <c r="D17">
        <v>93.589201060750796</v>
      </c>
      <c r="F17">
        <v>93.788149731988526</v>
      </c>
      <c r="G17">
        <v>98.930405764545398</v>
      </c>
      <c r="H17">
        <v>100</v>
      </c>
      <c r="K17">
        <v>81.966391339006606</v>
      </c>
      <c r="O17">
        <v>88.377690316659596</v>
      </c>
      <c r="R17">
        <v>100</v>
      </c>
      <c r="T17">
        <v>82.047629427880096</v>
      </c>
      <c r="U17">
        <v>89.149857832037696</v>
      </c>
    </row>
    <row r="18" spans="1:21" x14ac:dyDescent="0.25">
      <c r="A18">
        <v>2002</v>
      </c>
      <c r="B18">
        <f t="shared" si="0"/>
        <v>91.733423891312725</v>
      </c>
      <c r="C18">
        <v>89.857890965813297</v>
      </c>
      <c r="D18">
        <v>100</v>
      </c>
      <c r="F18">
        <v>83.194545029913201</v>
      </c>
      <c r="G18">
        <v>100</v>
      </c>
      <c r="H18">
        <v>100</v>
      </c>
      <c r="K18">
        <v>86.572971464788992</v>
      </c>
      <c r="L18">
        <v>99.865415077386956</v>
      </c>
      <c r="O18">
        <v>91.827977744525839</v>
      </c>
      <c r="R18">
        <v>100</v>
      </c>
      <c r="T18">
        <v>75.481906758348899</v>
      </c>
      <c r="U18">
        <v>82.266955763662708</v>
      </c>
    </row>
    <row r="19" spans="1:21" x14ac:dyDescent="0.25">
      <c r="A19">
        <v>2003</v>
      </c>
      <c r="B19">
        <f t="shared" si="0"/>
        <v>96.453508033808816</v>
      </c>
      <c r="C19">
        <v>97.617439035215355</v>
      </c>
      <c r="D19">
        <v>100</v>
      </c>
      <c r="F19">
        <v>98.505754148211153</v>
      </c>
      <c r="G19">
        <v>99.953408010094293</v>
      </c>
      <c r="H19">
        <v>99.382925676012292</v>
      </c>
      <c r="K19">
        <v>99.921512916821044</v>
      </c>
      <c r="L19">
        <v>99.686874993505242</v>
      </c>
      <c r="O19">
        <v>98.835327297358972</v>
      </c>
      <c r="P19">
        <v>99.720811366285574</v>
      </c>
      <c r="R19">
        <v>100</v>
      </c>
      <c r="T19">
        <v>79.591465441079805</v>
      </c>
      <c r="U19">
        <v>84.226577521121897</v>
      </c>
    </row>
    <row r="20" spans="1:21" x14ac:dyDescent="0.25">
      <c r="A20">
        <v>2004</v>
      </c>
      <c r="B20">
        <f t="shared" si="0"/>
        <v>83.608159022890177</v>
      </c>
      <c r="C20">
        <v>66.593128762706201</v>
      </c>
      <c r="D20">
        <v>81.127401197134404</v>
      </c>
      <c r="F20">
        <v>78.923289506242099</v>
      </c>
      <c r="G20">
        <v>95.833531971857226</v>
      </c>
      <c r="H20">
        <v>100</v>
      </c>
      <c r="K20">
        <v>86.917876771796301</v>
      </c>
      <c r="L20">
        <v>89.509618919804396</v>
      </c>
      <c r="O20">
        <v>64.660433836474994</v>
      </c>
      <c r="P20">
        <v>83.485276906832809</v>
      </c>
      <c r="R20">
        <v>94.139357240704797</v>
      </c>
      <c r="T20">
        <v>66.613905083564703</v>
      </c>
      <c r="U20">
        <v>95.494088077564058</v>
      </c>
    </row>
    <row r="21" spans="1:21" x14ac:dyDescent="0.25">
      <c r="A21">
        <v>2005</v>
      </c>
      <c r="B21">
        <f t="shared" si="0"/>
        <v>84.021731522766004</v>
      </c>
      <c r="C21">
        <v>74.047675943045704</v>
      </c>
      <c r="D21">
        <v>72.186111350525806</v>
      </c>
      <c r="F21">
        <v>88.668710084958306</v>
      </c>
      <c r="G21">
        <v>94.297140026724293</v>
      </c>
      <c r="H21">
        <v>97.916481069950109</v>
      </c>
      <c r="K21">
        <v>90.113128869708561</v>
      </c>
      <c r="L21">
        <v>79.910587074572803</v>
      </c>
      <c r="O21">
        <v>61.820285040133498</v>
      </c>
      <c r="P21">
        <v>89.972628466417206</v>
      </c>
      <c r="Q21">
        <v>93.64352718086117</v>
      </c>
      <c r="R21">
        <v>89.551184084046596</v>
      </c>
      <c r="T21">
        <v>62.346549803861102</v>
      </c>
      <c r="U21">
        <v>97.808500801152888</v>
      </c>
    </row>
    <row r="22" spans="1:21" x14ac:dyDescent="0.25">
      <c r="A22">
        <v>2006</v>
      </c>
      <c r="B22">
        <f t="shared" si="0"/>
        <v>79.482218991448832</v>
      </c>
      <c r="C22">
        <v>76.901346144511393</v>
      </c>
      <c r="D22">
        <v>78.820958172542305</v>
      </c>
      <c r="E22">
        <v>90.687682767479643</v>
      </c>
      <c r="F22">
        <v>82.019552841763897</v>
      </c>
      <c r="G22">
        <v>71.749246686029608</v>
      </c>
      <c r="H22">
        <v>83.001231711803996</v>
      </c>
      <c r="I22">
        <v>74.699662489848492</v>
      </c>
      <c r="J22">
        <v>97.235045995430468</v>
      </c>
      <c r="K22">
        <v>64.086771728639093</v>
      </c>
      <c r="L22">
        <v>90.238391064960496</v>
      </c>
      <c r="O22">
        <v>50.019663018080102</v>
      </c>
      <c r="P22">
        <v>95.058637934425477</v>
      </c>
      <c r="Q22">
        <v>83.829244484285297</v>
      </c>
      <c r="R22">
        <v>82.553435074791793</v>
      </c>
      <c r="T22">
        <v>60.439814973429499</v>
      </c>
      <c r="U22">
        <v>90.37481877515954</v>
      </c>
    </row>
    <row r="23" spans="1:21" x14ac:dyDescent="0.25">
      <c r="A23">
        <v>2007</v>
      </c>
      <c r="B23">
        <f t="shared" si="0"/>
        <v>70.590328258118333</v>
      </c>
      <c r="C23">
        <v>65.188370951967102</v>
      </c>
      <c r="D23">
        <v>55.108282538416603</v>
      </c>
      <c r="E23">
        <v>99.735751796472314</v>
      </c>
      <c r="F23">
        <v>66.60961799353791</v>
      </c>
      <c r="G23">
        <v>40.424033558966698</v>
      </c>
      <c r="H23">
        <v>71.375306311974299</v>
      </c>
      <c r="I23">
        <v>85.443289957691803</v>
      </c>
      <c r="J23">
        <v>88.215709799569595</v>
      </c>
      <c r="K23">
        <v>69.233069240134697</v>
      </c>
      <c r="L23">
        <v>94.20191923738868</v>
      </c>
      <c r="O23">
        <v>50.727077805802402</v>
      </c>
      <c r="P23">
        <v>63.2141256347767</v>
      </c>
      <c r="Q23">
        <v>62.510528676713001</v>
      </c>
      <c r="R23">
        <v>78.749028623999294</v>
      </c>
      <c r="T23">
        <v>53.320958152127602</v>
      </c>
      <c r="U23">
        <v>85.388181850354698</v>
      </c>
    </row>
    <row r="24" spans="1:21" x14ac:dyDescent="0.25">
      <c r="A24">
        <v>2008</v>
      </c>
      <c r="B24">
        <f t="shared" si="0"/>
        <v>64.758449482386155</v>
      </c>
      <c r="C24">
        <v>60.222698332869903</v>
      </c>
      <c r="D24">
        <v>48.212048068054102</v>
      </c>
      <c r="E24">
        <v>97.523513004160264</v>
      </c>
      <c r="F24">
        <v>47.206745079338901</v>
      </c>
      <c r="G24">
        <v>27.642421569443897</v>
      </c>
      <c r="H24">
        <v>85.466999428595699</v>
      </c>
      <c r="I24">
        <v>63.178391230853798</v>
      </c>
      <c r="J24">
        <v>82.739892984378798</v>
      </c>
      <c r="K24">
        <v>66.377837055864902</v>
      </c>
      <c r="L24">
        <v>80.658100898883305</v>
      </c>
      <c r="O24">
        <v>41.215969794789203</v>
      </c>
      <c r="P24">
        <v>50.743612704815298</v>
      </c>
      <c r="Q24">
        <v>76.967098318257499</v>
      </c>
      <c r="R24">
        <v>62.116693518996797</v>
      </c>
      <c r="T24">
        <v>50.332876053215898</v>
      </c>
      <c r="U24">
        <v>95.530293675660289</v>
      </c>
    </row>
    <row r="25" spans="1:21" x14ac:dyDescent="0.25">
      <c r="A25">
        <v>2009</v>
      </c>
      <c r="B25">
        <f t="shared" si="0"/>
        <v>66.929093142521168</v>
      </c>
      <c r="C25">
        <v>74.622223673503996</v>
      </c>
      <c r="D25">
        <v>45.534233789788502</v>
      </c>
      <c r="E25">
        <v>90.012517199450741</v>
      </c>
      <c r="F25">
        <v>47.247811200594697</v>
      </c>
      <c r="G25">
        <v>30.253616193656697</v>
      </c>
      <c r="H25">
        <v>82.417403499819301</v>
      </c>
      <c r="I25">
        <v>85.662183486544393</v>
      </c>
      <c r="J25">
        <v>97.97442934370423</v>
      </c>
      <c r="K25">
        <v>69.556822419329905</v>
      </c>
      <c r="L25">
        <v>99.543160678131358</v>
      </c>
      <c r="O25">
        <v>36.252555407985703</v>
      </c>
      <c r="P25">
        <v>57.3570268928041</v>
      </c>
      <c r="Q25">
        <v>65.662707735530503</v>
      </c>
      <c r="R25">
        <v>66.309739005288407</v>
      </c>
      <c r="T25">
        <v>37.799029690530404</v>
      </c>
      <c r="U25">
        <v>84.660030063675805</v>
      </c>
    </row>
    <row r="26" spans="1:21" x14ac:dyDescent="0.25">
      <c r="A26">
        <v>2010</v>
      </c>
      <c r="B26">
        <f t="shared" si="0"/>
        <v>62.029461814047473</v>
      </c>
      <c r="C26">
        <v>54.8372726222197</v>
      </c>
      <c r="D26">
        <v>29.975198377565405</v>
      </c>
      <c r="E26">
        <v>74.858888362389592</v>
      </c>
      <c r="F26">
        <v>43.229788472026101</v>
      </c>
      <c r="G26">
        <v>20.891227433268995</v>
      </c>
      <c r="H26">
        <v>85.9361439307593</v>
      </c>
      <c r="I26">
        <v>86.4262933275444</v>
      </c>
      <c r="J26">
        <v>97.360228187703527</v>
      </c>
      <c r="K26">
        <v>47.385308735552599</v>
      </c>
      <c r="L26">
        <v>100</v>
      </c>
      <c r="M26">
        <v>100</v>
      </c>
      <c r="O26">
        <v>28.611222416343793</v>
      </c>
      <c r="P26">
        <v>62.045418711016403</v>
      </c>
      <c r="Q26">
        <v>53.571030039603102</v>
      </c>
      <c r="R26">
        <v>65.186061833863903</v>
      </c>
      <c r="T26">
        <v>29.735366850760698</v>
      </c>
      <c r="U26">
        <v>74.451401538189501</v>
      </c>
    </row>
    <row r="27" spans="1:21" x14ac:dyDescent="0.25">
      <c r="A27">
        <v>2011</v>
      </c>
      <c r="B27">
        <f t="shared" si="0"/>
        <v>55.978065059774266</v>
      </c>
      <c r="C27">
        <v>48.950937777053603</v>
      </c>
      <c r="D27">
        <v>27.483433026218407</v>
      </c>
      <c r="E27">
        <v>70.245069555116899</v>
      </c>
      <c r="F27">
        <v>41.670835789839998</v>
      </c>
      <c r="G27">
        <v>11.631395926663203</v>
      </c>
      <c r="H27">
        <v>49.974002530990802</v>
      </c>
      <c r="I27">
        <v>82.046991536611401</v>
      </c>
      <c r="J27">
        <v>97.592611985299584</v>
      </c>
      <c r="K27">
        <v>38.302290849681803</v>
      </c>
      <c r="L27">
        <v>99.079809033159563</v>
      </c>
      <c r="M27">
        <v>96.242791540369055</v>
      </c>
      <c r="N27">
        <v>68.711975741751601</v>
      </c>
      <c r="O27">
        <v>17.148425824448594</v>
      </c>
      <c r="P27">
        <v>54.225126090557502</v>
      </c>
      <c r="Q27">
        <v>52.844684551114398</v>
      </c>
      <c r="R27">
        <v>57.537549893591901</v>
      </c>
      <c r="S27">
        <v>69.513506659184202</v>
      </c>
      <c r="T27">
        <v>23.783280477015097</v>
      </c>
      <c r="U27">
        <v>56.598517347043497</v>
      </c>
    </row>
    <row r="28" spans="1:21" x14ac:dyDescent="0.25">
      <c r="A28">
        <v>2012</v>
      </c>
      <c r="B28">
        <f t="shared" si="0"/>
        <v>66.800792576069469</v>
      </c>
      <c r="C28">
        <v>72.371654876592999</v>
      </c>
      <c r="D28">
        <v>32.356665944711494</v>
      </c>
      <c r="E28">
        <v>77.041141749217104</v>
      </c>
      <c r="F28">
        <v>68.256570938997299</v>
      </c>
      <c r="G28">
        <v>20.104316758022193</v>
      </c>
      <c r="H28">
        <v>62.9908156542554</v>
      </c>
      <c r="I28">
        <v>97.674193703987001</v>
      </c>
      <c r="J28">
        <v>99.499587231954507</v>
      </c>
      <c r="K28">
        <v>50.893745797424799</v>
      </c>
      <c r="L28">
        <v>99.583801213719255</v>
      </c>
      <c r="M28">
        <v>94.421082195551435</v>
      </c>
      <c r="N28">
        <v>75.760059129772003</v>
      </c>
      <c r="O28">
        <v>33.061960688443193</v>
      </c>
      <c r="P28">
        <v>60.0751296795355</v>
      </c>
      <c r="Q28">
        <v>66.030218944736305</v>
      </c>
      <c r="R28">
        <v>66.467647579682392</v>
      </c>
      <c r="S28">
        <v>80.289949347327394</v>
      </c>
      <c r="T28">
        <v>34.553342641272295</v>
      </c>
      <c r="U28">
        <v>77.783174870117307</v>
      </c>
    </row>
    <row r="30" spans="1:21" x14ac:dyDescent="0.25">
      <c r="A30" t="s">
        <v>153</v>
      </c>
      <c r="B30" s="6">
        <f t="array" ref="B30:B31">LINEST(B2:B28,,TRUE, TRUE)</f>
        <v>-1.2162096883872067</v>
      </c>
      <c r="C30" s="6">
        <f t="array" ref="C30:C31">LINEST(C2:C28,,TRUE, TRUE)</f>
        <v>-1.4909507896854173</v>
      </c>
      <c r="D30" s="6">
        <f t="array" ref="D30:D31">LINEST(D11:D28,,TRUE,TRUE)</f>
        <v>-4.8209004538988527</v>
      </c>
      <c r="E30" s="6">
        <f t="array" ref="E30:E31">LINEST(E22:E28,,TRUE, TRUE)</f>
        <v>-4.37805757783104</v>
      </c>
      <c r="F30" s="6">
        <f t="array" ref="F30:F31">LINEST(F10:F28,,TRUE,TRUE)</f>
        <v>-3.1782473383934478</v>
      </c>
      <c r="G30" s="6">
        <f t="array" ref="G30:G31">LINEST(G4:G28, ,TRUE,TRUE)</f>
        <v>-3.2155619498448504</v>
      </c>
      <c r="H30" s="6">
        <f t="array" ref="H30:H31">LINEST(H4:H28,,TRUE,TRUE)</f>
        <v>-1.023955489322762</v>
      </c>
      <c r="I30">
        <v>-1.2162096883872067</v>
      </c>
      <c r="J30" s="6">
        <f t="array" ref="J30:J31">LINEST(J22:J28,,TRUE,TRUE)</f>
        <v>1.4345629744413146</v>
      </c>
      <c r="K30" s="6">
        <f t="array" ref="K30:K31">LINEST(K16:K28,,TRUE,TRUE)</f>
        <v>-4.468399500949598</v>
      </c>
      <c r="L30" s="6">
        <f t="array" ref="L30:L31">LINEST(L18:L28,,TRUE,TRUE)</f>
        <v>0.52108788292641395</v>
      </c>
      <c r="M30" s="6">
        <f t="array" ref="M30:M31">LINEST(M26:M28,,TRUE,TRUE)</f>
        <v>-2.7894589022242822</v>
      </c>
      <c r="N30" s="6">
        <f t="array" ref="N30:N31">LINEST(N27:N28,,TRUE,TRUE)</f>
        <v>7.0480833880204017</v>
      </c>
      <c r="O30" s="6">
        <f t="array" ref="O30:O31">LINEST(O2:O28,,TRUE, TRUE)</f>
        <v>-2.3206897303574263</v>
      </c>
      <c r="P30" s="6">
        <f t="array" ref="P30:P31">LINEST(P19:P28,,TRUE,TRUE)</f>
        <v>-5.0111732468273189</v>
      </c>
      <c r="Q30" s="6">
        <f t="array" ref="Q30:Q31">LINEST(Q21:Q28,,TRUE,TRUE)</f>
        <v>-4.5992719501522066</v>
      </c>
      <c r="R30" s="6">
        <f t="array" ref="R30:R31">LINEST(R6:R28,,TRUE,TRUE)</f>
        <v>-1.7812167625726261</v>
      </c>
      <c r="S30" s="6">
        <f t="array" ref="S30:S31">LINEST(S27:S28,,TRUE,TRUE)</f>
        <v>10.776442688143195</v>
      </c>
      <c r="T30" s="6">
        <f t="array" ref="T30:T31">LINEST(T2:T28,,TRUE, TRUE)</f>
        <v>-2.4444481092032802</v>
      </c>
      <c r="U30" s="6">
        <f t="array" ref="U30:U31">LINEST(U2:U28,,TRUE, TRUE)</f>
        <v>-0.87245969932287037</v>
      </c>
    </row>
    <row r="31" spans="1:21" x14ac:dyDescent="0.25">
      <c r="A31" t="s">
        <v>154</v>
      </c>
      <c r="B31" s="6">
        <v>0.22632671990310763</v>
      </c>
      <c r="C31" s="6">
        <v>0.28110707498217125</v>
      </c>
      <c r="D31" s="6">
        <v>0.51892418897414394</v>
      </c>
      <c r="E31" s="6">
        <v>1.4013772017387056</v>
      </c>
      <c r="F31" s="6">
        <v>0.47076933462568976</v>
      </c>
      <c r="G31" s="6">
        <v>0.60289155248956905</v>
      </c>
      <c r="H31" s="6">
        <v>0.31332285506644947</v>
      </c>
      <c r="I31">
        <v>0.22632671990310763</v>
      </c>
      <c r="J31" s="6">
        <v>1.1412747892946997</v>
      </c>
      <c r="K31" s="6">
        <v>0.70177248689896476</v>
      </c>
      <c r="L31" s="6">
        <v>0.75957665968349164</v>
      </c>
      <c r="M31" s="6">
        <v>0.55873046747687782</v>
      </c>
      <c r="N31" s="6">
        <v>0</v>
      </c>
      <c r="O31" s="6">
        <v>0.49731270888173396</v>
      </c>
      <c r="P31" s="6">
        <v>1.220000436284097</v>
      </c>
      <c r="Q31" s="6">
        <v>1.4936291274864302</v>
      </c>
      <c r="R31" s="6">
        <v>0.28645586336251799</v>
      </c>
      <c r="S31" s="6">
        <v>0</v>
      </c>
      <c r="T31" s="6">
        <v>0.35107130898407723</v>
      </c>
      <c r="U31" s="6">
        <v>0.18016304976365743</v>
      </c>
    </row>
    <row r="32" spans="1:21" x14ac:dyDescent="0.25">
      <c r="A32" t="s">
        <v>155</v>
      </c>
      <c r="B32" s="6">
        <f>B30/B31</f>
        <v>-5.3736902514554012</v>
      </c>
      <c r="C32" s="6">
        <f>C30/C31</f>
        <v>-5.3038536642308927</v>
      </c>
      <c r="D32" s="6">
        <f t="shared" ref="D32:U32" si="1">D30/D31</f>
        <v>-9.2901825668008318</v>
      </c>
      <c r="E32" s="6">
        <f t="shared" si="1"/>
        <v>-3.1241107479122188</v>
      </c>
      <c r="F32" s="6">
        <f t="shared" si="1"/>
        <v>-6.7511774974053536</v>
      </c>
      <c r="G32" s="6">
        <f t="shared" si="1"/>
        <v>-5.3335661058221326</v>
      </c>
      <c r="H32" s="6">
        <f t="shared" si="1"/>
        <v>-3.2680523388745506</v>
      </c>
      <c r="I32" s="6">
        <f t="shared" si="1"/>
        <v>-5.3736902514554012</v>
      </c>
      <c r="J32" s="6">
        <f t="shared" si="1"/>
        <v>1.2569829701818482</v>
      </c>
      <c r="K32" s="6">
        <f t="shared" si="1"/>
        <v>-6.3673050516625915</v>
      </c>
      <c r="L32" s="6">
        <f t="shared" si="1"/>
        <v>0.68602408497326173</v>
      </c>
      <c r="M32" s="6">
        <f t="shared" si="1"/>
        <v>-4.9924947082641769</v>
      </c>
      <c r="N32" s="6" t="e">
        <f t="shared" si="1"/>
        <v>#DIV/0!</v>
      </c>
      <c r="O32" s="6">
        <f t="shared" si="1"/>
        <v>-4.666459732299562</v>
      </c>
      <c r="P32" s="6">
        <f t="shared" si="1"/>
        <v>-4.1075175858874733</v>
      </c>
      <c r="Q32" s="6">
        <f t="shared" si="1"/>
        <v>-3.0792596806759791</v>
      </c>
      <c r="R32" s="6">
        <f t="shared" si="1"/>
        <v>-6.2181194047281414</v>
      </c>
      <c r="S32" s="6" t="e">
        <f t="shared" si="1"/>
        <v>#DIV/0!</v>
      </c>
      <c r="T32" s="6">
        <f t="shared" si="1"/>
        <v>-6.9628250633097091</v>
      </c>
      <c r="U32" s="6">
        <f t="shared" si="1"/>
        <v>-4.8426117367983368</v>
      </c>
    </row>
    <row r="34" spans="1:21" x14ac:dyDescent="0.25">
      <c r="A34" t="s">
        <v>157</v>
      </c>
      <c r="B34" s="7">
        <f t="array" ref="B34">MATCH(TRUE, B2:B28&lt;&gt;"",0)</f>
        <v>1</v>
      </c>
      <c r="C34" s="7">
        <f t="array" ref="C34">MATCH(TRUE, C2:C28&lt;&gt;"",0)</f>
        <v>1</v>
      </c>
      <c r="D34" s="7">
        <f t="array" ref="D34">MATCH(TRUE, D2:D28&lt;&gt;"",0)</f>
        <v>10</v>
      </c>
      <c r="E34" s="7">
        <f t="array" ref="E34">MATCH(TRUE, E2:E28&lt;&gt;"",0)</f>
        <v>21</v>
      </c>
      <c r="F34" s="7">
        <f t="array" ref="F34">MATCH(TRUE, F2:F28&lt;&gt;"",0)</f>
        <v>9</v>
      </c>
      <c r="G34" s="7">
        <f t="array" ref="G34">MATCH(TRUE, G2:G28&lt;&gt;"",0)</f>
        <v>3</v>
      </c>
      <c r="H34" s="7">
        <f t="array" ref="H34">MATCH(TRUE, H2:H28&lt;&gt;"",0)</f>
        <v>3</v>
      </c>
      <c r="I34">
        <v>1</v>
      </c>
      <c r="J34" s="7">
        <f t="array" ref="J34">MATCH(TRUE, J2:J28&lt;&gt;"",0)</f>
        <v>21</v>
      </c>
      <c r="K34" s="7">
        <f t="array" ref="K34">MATCH(TRUE, K2:K28&lt;&gt;"",0)</f>
        <v>15</v>
      </c>
      <c r="L34" s="7">
        <f t="array" ref="L34">MATCH(TRUE, L2:L28&lt;&gt;"",0)</f>
        <v>17</v>
      </c>
      <c r="M34" s="7">
        <f t="array" ref="M34">MATCH(TRUE, M2:M28&lt;&gt;"",0)</f>
        <v>25</v>
      </c>
      <c r="N34" s="7">
        <f t="array" ref="N34">MATCH(TRUE, N2:N28&lt;&gt;"",0)</f>
        <v>26</v>
      </c>
      <c r="O34" s="7">
        <f t="array" ref="O34">MATCH(TRUE, O2:O28&lt;&gt;"",0)</f>
        <v>1</v>
      </c>
      <c r="P34" s="7">
        <f t="array" ref="P34">MATCH(TRUE, P2:P28&lt;&gt;"",0)</f>
        <v>18</v>
      </c>
      <c r="Q34" s="7">
        <f t="array" ref="Q34">MATCH(TRUE, Q2:Q28&lt;&gt;"",0)</f>
        <v>20</v>
      </c>
      <c r="R34" s="7">
        <f t="array" ref="R34">MATCH(TRUE, R2:R28&lt;&gt;"",0)</f>
        <v>5</v>
      </c>
      <c r="S34" s="7">
        <f t="array" ref="S34">MATCH(TRUE, S2:S28&lt;&gt;"",0)</f>
        <v>26</v>
      </c>
      <c r="T34" s="7">
        <f t="array" ref="T34">MATCH(TRUE, T2:T28&lt;&gt;"",0)</f>
        <v>1</v>
      </c>
      <c r="U34" s="7">
        <f t="array" ref="U34">MATCH(TRUE, U2:U28&lt;&gt;"",0)</f>
        <v>1</v>
      </c>
    </row>
    <row r="35" spans="1:21" x14ac:dyDescent="0.25">
      <c r="A35" t="s">
        <v>160</v>
      </c>
      <c r="B35">
        <f t="shared" ref="B35:H35" si="2">IF(B32&lt;-1.96, 1,0)</f>
        <v>1</v>
      </c>
      <c r="C35">
        <f t="shared" si="2"/>
        <v>1</v>
      </c>
      <c r="D35">
        <f t="shared" si="2"/>
        <v>1</v>
      </c>
      <c r="E35">
        <f t="shared" si="2"/>
        <v>1</v>
      </c>
      <c r="F35">
        <f t="shared" si="2"/>
        <v>1</v>
      </c>
      <c r="G35">
        <f t="shared" si="2"/>
        <v>1</v>
      </c>
      <c r="H35">
        <f t="shared" si="2"/>
        <v>1</v>
      </c>
      <c r="I35">
        <v>1</v>
      </c>
      <c r="J35">
        <f>IF(J32&lt;-1.96, 1,0)</f>
        <v>0</v>
      </c>
      <c r="K35">
        <f>IF(K32&lt;-1.96, 1,0)</f>
        <v>1</v>
      </c>
      <c r="L35">
        <f>IF(L32&lt;-1.96, 1,0)</f>
        <v>0</v>
      </c>
      <c r="M35">
        <f>IF(M32&lt;-1.96, 1,0)</f>
        <v>1</v>
      </c>
      <c r="N35">
        <v>0</v>
      </c>
      <c r="O35">
        <f>IF(O32&lt;-1.96, 1,0)</f>
        <v>1</v>
      </c>
      <c r="P35">
        <f>IF(P32&lt;-1.96, 1,0)</f>
        <v>1</v>
      </c>
      <c r="Q35">
        <f>IF(Q32&lt;-1.96, 1,0)</f>
        <v>1</v>
      </c>
      <c r="R35">
        <f>IF(R32&lt;-1.96, 1,0)</f>
        <v>1</v>
      </c>
      <c r="S35">
        <v>0</v>
      </c>
      <c r="T35">
        <f>IF(T32&lt;-1.96, 1,0)</f>
        <v>1</v>
      </c>
      <c r="U35">
        <f>IF(U32&lt;-1.96, 1,0)</f>
        <v>1</v>
      </c>
    </row>
    <row r="36" spans="1:21" x14ac:dyDescent="0.25">
      <c r="A36" t="s">
        <v>156</v>
      </c>
      <c r="B36">
        <f t="shared" ref="B36:H36" si="3">IF(B32&gt;1.96, 1, 0)</f>
        <v>0</v>
      </c>
      <c r="C36">
        <f t="shared" si="3"/>
        <v>0</v>
      </c>
      <c r="D36">
        <f t="shared" si="3"/>
        <v>0</v>
      </c>
      <c r="E36">
        <f t="shared" si="3"/>
        <v>0</v>
      </c>
      <c r="F36">
        <f t="shared" si="3"/>
        <v>0</v>
      </c>
      <c r="G36">
        <f t="shared" si="3"/>
        <v>0</v>
      </c>
      <c r="H36">
        <f t="shared" si="3"/>
        <v>0</v>
      </c>
      <c r="I36">
        <v>0</v>
      </c>
      <c r="J36">
        <f>IF(J32&gt;1.96, 1, 0)</f>
        <v>0</v>
      </c>
      <c r="K36">
        <f>IF(K32&gt;1.96, 1, 0)</f>
        <v>0</v>
      </c>
      <c r="L36">
        <f>IF(L32&gt;1.96, 1, 0)</f>
        <v>0</v>
      </c>
      <c r="M36">
        <f>IF(M32&gt;1.96, 1, 0)</f>
        <v>0</v>
      </c>
      <c r="N36">
        <v>0</v>
      </c>
      <c r="O36">
        <f>IF(O32&gt;1.96, 1, 0)</f>
        <v>0</v>
      </c>
      <c r="P36">
        <f>IF(P32&gt;1.96, 1, 0)</f>
        <v>0</v>
      </c>
      <c r="Q36">
        <f>IF(Q32&gt;1.96, 1, 0)</f>
        <v>0</v>
      </c>
      <c r="R36">
        <f>IF(R32&gt;1.96, 1, 0)</f>
        <v>0</v>
      </c>
      <c r="S36">
        <v>0</v>
      </c>
      <c r="T36">
        <f>IF(T32&gt;1.96, 1, 0)</f>
        <v>0</v>
      </c>
      <c r="U36">
        <f>IF(U32&gt;1.96, 1, 0)</f>
        <v>0</v>
      </c>
    </row>
    <row r="37" spans="1:21" x14ac:dyDescent="0.25">
      <c r="A37" t="s">
        <v>158</v>
      </c>
      <c r="B37">
        <f>SUM(C35:CM35)</f>
        <v>15</v>
      </c>
    </row>
    <row r="38" spans="1:21" x14ac:dyDescent="0.25">
      <c r="A38" t="s">
        <v>159</v>
      </c>
      <c r="B38">
        <f>SUM(C36:CM36)</f>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92D050"/>
  </sheetPr>
  <dimension ref="A1:SK91"/>
  <sheetViews>
    <sheetView workbookViewId="0">
      <selection activeCell="S14" sqref="S14"/>
    </sheetView>
  </sheetViews>
  <sheetFormatPr defaultColWidth="8.85546875" defaultRowHeight="15" x14ac:dyDescent="0.25"/>
  <cols>
    <col min="2" max="2" width="13.140625" customWidth="1"/>
  </cols>
  <sheetData>
    <row r="1" spans="1:505" x14ac:dyDescent="0.25">
      <c r="A1" t="s">
        <v>1</v>
      </c>
      <c r="B1" t="s">
        <v>2</v>
      </c>
      <c r="C1" t="s">
        <v>97</v>
      </c>
      <c r="D1" t="s">
        <v>3</v>
      </c>
      <c r="E1" t="s">
        <v>4</v>
      </c>
      <c r="F1" t="s">
        <v>5</v>
      </c>
      <c r="G1" t="s">
        <v>98</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99</v>
      </c>
      <c r="BQ1" t="s">
        <v>100</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R1" t="s">
        <v>97</v>
      </c>
      <c r="CS1" t="s">
        <v>3</v>
      </c>
      <c r="CT1" t="s">
        <v>4</v>
      </c>
      <c r="CU1" t="s">
        <v>5</v>
      </c>
      <c r="CV1" t="s">
        <v>98</v>
      </c>
      <c r="CW1" t="s">
        <v>6</v>
      </c>
      <c r="CX1" t="s">
        <v>7</v>
      </c>
      <c r="CY1" t="s">
        <v>8</v>
      </c>
      <c r="CZ1" t="s">
        <v>9</v>
      </c>
      <c r="DA1" t="s">
        <v>10</v>
      </c>
      <c r="DB1" t="s">
        <v>11</v>
      </c>
      <c r="DC1" t="s">
        <v>12</v>
      </c>
      <c r="DD1" t="s">
        <v>13</v>
      </c>
      <c r="DE1" t="s">
        <v>14</v>
      </c>
      <c r="DF1" t="s">
        <v>15</v>
      </c>
      <c r="DG1" t="s">
        <v>16</v>
      </c>
      <c r="DH1" t="s">
        <v>17</v>
      </c>
      <c r="DI1" t="s">
        <v>18</v>
      </c>
      <c r="DJ1" t="s">
        <v>19</v>
      </c>
      <c r="DK1" t="s">
        <v>20</v>
      </c>
      <c r="DL1" t="s">
        <v>21</v>
      </c>
      <c r="DM1" t="s">
        <v>22</v>
      </c>
      <c r="DN1" t="s">
        <v>23</v>
      </c>
      <c r="DO1" t="s">
        <v>24</v>
      </c>
      <c r="DP1" t="s">
        <v>25</v>
      </c>
      <c r="DQ1" t="s">
        <v>26</v>
      </c>
      <c r="DR1" t="s">
        <v>27</v>
      </c>
      <c r="DS1" t="s">
        <v>28</v>
      </c>
      <c r="DT1" t="s">
        <v>29</v>
      </c>
      <c r="DU1" t="s">
        <v>30</v>
      </c>
      <c r="DV1" t="s">
        <v>31</v>
      </c>
      <c r="DW1" t="s">
        <v>32</v>
      </c>
      <c r="DX1" t="s">
        <v>33</v>
      </c>
      <c r="DY1" t="s">
        <v>34</v>
      </c>
      <c r="DZ1" t="s">
        <v>35</v>
      </c>
      <c r="EA1" t="s">
        <v>36</v>
      </c>
      <c r="EB1" t="s">
        <v>37</v>
      </c>
      <c r="EC1" t="s">
        <v>38</v>
      </c>
      <c r="ED1" t="s">
        <v>39</v>
      </c>
      <c r="EE1" t="s">
        <v>40</v>
      </c>
      <c r="EF1" t="s">
        <v>41</v>
      </c>
      <c r="EG1" t="s">
        <v>42</v>
      </c>
      <c r="EH1" t="s">
        <v>43</v>
      </c>
      <c r="EI1" t="s">
        <v>44</v>
      </c>
      <c r="EJ1" t="s">
        <v>45</v>
      </c>
      <c r="EK1" t="s">
        <v>46</v>
      </c>
      <c r="EL1" t="s">
        <v>47</v>
      </c>
      <c r="EM1" t="s">
        <v>48</v>
      </c>
      <c r="EN1" t="s">
        <v>49</v>
      </c>
      <c r="EO1" t="s">
        <v>50</v>
      </c>
      <c r="EP1" t="s">
        <v>51</v>
      </c>
      <c r="EQ1" t="s">
        <v>52</v>
      </c>
      <c r="ER1" t="s">
        <v>53</v>
      </c>
      <c r="ES1" t="s">
        <v>54</v>
      </c>
      <c r="ET1" t="s">
        <v>55</v>
      </c>
      <c r="EU1" t="s">
        <v>56</v>
      </c>
      <c r="EV1" t="s">
        <v>57</v>
      </c>
      <c r="EW1" t="s">
        <v>58</v>
      </c>
      <c r="EX1" t="s">
        <v>59</v>
      </c>
      <c r="EY1" t="s">
        <v>60</v>
      </c>
      <c r="EZ1" t="s">
        <v>61</v>
      </c>
      <c r="FA1" t="s">
        <v>62</v>
      </c>
      <c r="FB1" t="s">
        <v>63</v>
      </c>
      <c r="FC1" t="s">
        <v>64</v>
      </c>
      <c r="FD1" t="s">
        <v>65</v>
      </c>
      <c r="FE1" t="s">
        <v>99</v>
      </c>
      <c r="FF1" t="s">
        <v>100</v>
      </c>
      <c r="FG1" t="s">
        <v>66</v>
      </c>
      <c r="FH1" t="s">
        <v>67</v>
      </c>
      <c r="FI1" t="s">
        <v>68</v>
      </c>
      <c r="FJ1" t="s">
        <v>69</v>
      </c>
      <c r="FK1" t="s">
        <v>70</v>
      </c>
      <c r="FL1" t="s">
        <v>71</v>
      </c>
      <c r="FM1" t="s">
        <v>72</v>
      </c>
      <c r="FN1" t="s">
        <v>73</v>
      </c>
      <c r="FO1" t="s">
        <v>74</v>
      </c>
      <c r="FP1" t="s">
        <v>75</v>
      </c>
      <c r="FQ1" t="s">
        <v>76</v>
      </c>
      <c r="FR1" t="s">
        <v>77</v>
      </c>
      <c r="FS1" t="s">
        <v>78</v>
      </c>
      <c r="FT1" t="s">
        <v>79</v>
      </c>
      <c r="FU1" t="s">
        <v>80</v>
      </c>
      <c r="FV1" t="s">
        <v>81</v>
      </c>
      <c r="FW1" t="s">
        <v>82</v>
      </c>
      <c r="FX1" t="s">
        <v>83</v>
      </c>
      <c r="FY1" t="s">
        <v>84</v>
      </c>
      <c r="FZ1" t="s">
        <v>85</v>
      </c>
      <c r="GA1" t="s">
        <v>86</v>
      </c>
      <c r="GB1" t="s">
        <v>87</v>
      </c>
      <c r="GG1" t="s">
        <v>1</v>
      </c>
      <c r="GH1" t="s">
        <v>2</v>
      </c>
      <c r="GI1" t="s">
        <v>97</v>
      </c>
      <c r="GJ1" t="s">
        <v>3</v>
      </c>
      <c r="GK1" t="s">
        <v>4</v>
      </c>
      <c r="GL1" t="s">
        <v>5</v>
      </c>
      <c r="GM1" t="s">
        <v>98</v>
      </c>
      <c r="GN1" t="s">
        <v>6</v>
      </c>
      <c r="GO1" t="s">
        <v>7</v>
      </c>
      <c r="GP1" t="s">
        <v>8</v>
      </c>
      <c r="GQ1" t="s">
        <v>9</v>
      </c>
      <c r="GR1" t="s">
        <v>10</v>
      </c>
      <c r="GS1" t="s">
        <v>11</v>
      </c>
      <c r="GT1" t="s">
        <v>12</v>
      </c>
      <c r="GU1" t="s">
        <v>13</v>
      </c>
      <c r="GV1" t="s">
        <v>14</v>
      </c>
      <c r="GW1" t="s">
        <v>15</v>
      </c>
      <c r="GX1" t="s">
        <v>16</v>
      </c>
      <c r="GY1" t="s">
        <v>17</v>
      </c>
      <c r="GZ1" t="s">
        <v>18</v>
      </c>
      <c r="HA1" t="s">
        <v>19</v>
      </c>
      <c r="HB1" t="s">
        <v>20</v>
      </c>
      <c r="HC1" t="s">
        <v>21</v>
      </c>
      <c r="HD1" t="s">
        <v>22</v>
      </c>
      <c r="HE1" t="s">
        <v>23</v>
      </c>
      <c r="HF1" t="s">
        <v>24</v>
      </c>
      <c r="HG1" t="s">
        <v>25</v>
      </c>
      <c r="HH1" t="s">
        <v>26</v>
      </c>
      <c r="HI1" t="s">
        <v>27</v>
      </c>
      <c r="HJ1" t="s">
        <v>28</v>
      </c>
      <c r="HK1" t="s">
        <v>29</v>
      </c>
      <c r="HL1" t="s">
        <v>30</v>
      </c>
      <c r="HM1" t="s">
        <v>31</v>
      </c>
      <c r="HN1" t="s">
        <v>32</v>
      </c>
      <c r="HO1" t="s">
        <v>33</v>
      </c>
      <c r="HP1" t="s">
        <v>34</v>
      </c>
      <c r="HQ1" t="s">
        <v>35</v>
      </c>
      <c r="HR1" t="s">
        <v>36</v>
      </c>
      <c r="HS1" t="s">
        <v>37</v>
      </c>
      <c r="HT1" t="s">
        <v>38</v>
      </c>
      <c r="HU1" t="s">
        <v>39</v>
      </c>
      <c r="HV1" t="s">
        <v>40</v>
      </c>
      <c r="HW1" t="s">
        <v>41</v>
      </c>
      <c r="HX1" t="s">
        <v>42</v>
      </c>
      <c r="HY1" t="s">
        <v>43</v>
      </c>
      <c r="HZ1" t="s">
        <v>44</v>
      </c>
      <c r="IA1" t="s">
        <v>45</v>
      </c>
      <c r="IB1" t="s">
        <v>46</v>
      </c>
      <c r="IC1" t="s">
        <v>47</v>
      </c>
      <c r="ID1" t="s">
        <v>48</v>
      </c>
      <c r="IE1" t="s">
        <v>49</v>
      </c>
      <c r="IF1" t="s">
        <v>50</v>
      </c>
      <c r="IG1" t="s">
        <v>51</v>
      </c>
      <c r="IH1" t="s">
        <v>52</v>
      </c>
      <c r="II1" t="s">
        <v>53</v>
      </c>
      <c r="IJ1" t="s">
        <v>54</v>
      </c>
      <c r="IK1" t="s">
        <v>55</v>
      </c>
      <c r="IL1" t="s">
        <v>56</v>
      </c>
      <c r="IM1" t="s">
        <v>57</v>
      </c>
      <c r="IN1" t="s">
        <v>58</v>
      </c>
      <c r="IO1" t="s">
        <v>59</v>
      </c>
      <c r="IP1" t="s">
        <v>60</v>
      </c>
      <c r="IQ1" t="s">
        <v>61</v>
      </c>
      <c r="IR1" t="s">
        <v>62</v>
      </c>
      <c r="IS1" t="s">
        <v>63</v>
      </c>
      <c r="IT1" t="s">
        <v>64</v>
      </c>
      <c r="IU1" t="s">
        <v>65</v>
      </c>
      <c r="IV1" t="s">
        <v>99</v>
      </c>
      <c r="IW1" t="s">
        <v>100</v>
      </c>
      <c r="IX1" t="s">
        <v>66</v>
      </c>
      <c r="IY1" t="s">
        <v>67</v>
      </c>
      <c r="IZ1" t="s">
        <v>68</v>
      </c>
      <c r="JA1" t="s">
        <v>69</v>
      </c>
      <c r="JB1" t="s">
        <v>70</v>
      </c>
      <c r="JC1" t="s">
        <v>71</v>
      </c>
      <c r="JD1" t="s">
        <v>72</v>
      </c>
      <c r="JE1" t="s">
        <v>73</v>
      </c>
      <c r="JF1" t="s">
        <v>74</v>
      </c>
      <c r="JG1" t="s">
        <v>75</v>
      </c>
      <c r="JH1" t="s">
        <v>76</v>
      </c>
      <c r="JI1" t="s">
        <v>77</v>
      </c>
      <c r="JJ1" t="s">
        <v>78</v>
      </c>
      <c r="JK1" t="s">
        <v>79</v>
      </c>
      <c r="JL1" t="s">
        <v>80</v>
      </c>
      <c r="JM1" t="s">
        <v>81</v>
      </c>
      <c r="JN1" t="s">
        <v>82</v>
      </c>
      <c r="JO1" t="s">
        <v>83</v>
      </c>
      <c r="JP1" t="s">
        <v>84</v>
      </c>
      <c r="JQ1" t="s">
        <v>85</v>
      </c>
      <c r="JR1" t="s">
        <v>86</v>
      </c>
      <c r="JS1" t="s">
        <v>87</v>
      </c>
      <c r="JY1" t="s">
        <v>1</v>
      </c>
      <c r="JZ1" t="s">
        <v>97</v>
      </c>
      <c r="KA1" t="s">
        <v>3</v>
      </c>
      <c r="KB1" t="s">
        <v>4</v>
      </c>
      <c r="KC1" t="s">
        <v>5</v>
      </c>
      <c r="KD1" t="s">
        <v>98</v>
      </c>
      <c r="KE1" t="s">
        <v>6</v>
      </c>
      <c r="KF1" t="s">
        <v>7</v>
      </c>
      <c r="KG1" t="s">
        <v>8</v>
      </c>
      <c r="KH1" t="s">
        <v>9</v>
      </c>
      <c r="KI1" t="s">
        <v>10</v>
      </c>
      <c r="KJ1" t="s">
        <v>11</v>
      </c>
      <c r="KK1" t="s">
        <v>12</v>
      </c>
      <c r="KL1" t="s">
        <v>13</v>
      </c>
      <c r="KM1" t="s">
        <v>14</v>
      </c>
      <c r="KN1" t="s">
        <v>15</v>
      </c>
      <c r="KO1" t="s">
        <v>16</v>
      </c>
      <c r="KP1" t="s">
        <v>17</v>
      </c>
      <c r="KQ1" t="s">
        <v>18</v>
      </c>
      <c r="KR1" t="s">
        <v>19</v>
      </c>
      <c r="KS1" t="s">
        <v>20</v>
      </c>
      <c r="KT1" t="s">
        <v>21</v>
      </c>
      <c r="KU1" t="s">
        <v>22</v>
      </c>
      <c r="KV1" t="s">
        <v>23</v>
      </c>
      <c r="KW1" t="s">
        <v>24</v>
      </c>
      <c r="KX1" t="s">
        <v>25</v>
      </c>
      <c r="KY1" t="s">
        <v>26</v>
      </c>
      <c r="KZ1" t="s">
        <v>27</v>
      </c>
      <c r="LA1" t="s">
        <v>28</v>
      </c>
      <c r="LB1" t="s">
        <v>29</v>
      </c>
      <c r="LC1" t="s">
        <v>30</v>
      </c>
      <c r="LD1" t="s">
        <v>31</v>
      </c>
      <c r="LE1" t="s">
        <v>32</v>
      </c>
      <c r="LF1" t="s">
        <v>33</v>
      </c>
      <c r="LG1" t="s">
        <v>34</v>
      </c>
      <c r="LH1" t="s">
        <v>35</v>
      </c>
      <c r="LI1" t="s">
        <v>36</v>
      </c>
      <c r="LJ1" t="s">
        <v>37</v>
      </c>
      <c r="LK1" t="s">
        <v>38</v>
      </c>
      <c r="LL1" t="s">
        <v>39</v>
      </c>
      <c r="LM1" t="s">
        <v>40</v>
      </c>
      <c r="LN1" t="s">
        <v>41</v>
      </c>
      <c r="LO1" t="s">
        <v>42</v>
      </c>
      <c r="LP1" t="s">
        <v>43</v>
      </c>
      <c r="LQ1" t="s">
        <v>44</v>
      </c>
      <c r="LR1" t="s">
        <v>45</v>
      </c>
      <c r="LS1" t="s">
        <v>46</v>
      </c>
      <c r="LT1" t="s">
        <v>47</v>
      </c>
      <c r="LU1" t="s">
        <v>48</v>
      </c>
      <c r="LV1" t="s">
        <v>49</v>
      </c>
      <c r="LW1" t="s">
        <v>50</v>
      </c>
      <c r="LX1" t="s">
        <v>51</v>
      </c>
      <c r="LY1" t="s">
        <v>52</v>
      </c>
      <c r="LZ1" t="s">
        <v>53</v>
      </c>
      <c r="MA1" t="s">
        <v>54</v>
      </c>
      <c r="MB1" t="s">
        <v>55</v>
      </c>
      <c r="MC1" t="s">
        <v>56</v>
      </c>
      <c r="MD1" t="s">
        <v>57</v>
      </c>
      <c r="ME1" t="s">
        <v>58</v>
      </c>
      <c r="MF1" t="s">
        <v>59</v>
      </c>
      <c r="MG1" t="s">
        <v>60</v>
      </c>
      <c r="MH1" t="s">
        <v>61</v>
      </c>
      <c r="MI1" t="s">
        <v>62</v>
      </c>
      <c r="MJ1" t="s">
        <v>63</v>
      </c>
      <c r="MK1" t="s">
        <v>64</v>
      </c>
      <c r="ML1" t="s">
        <v>65</v>
      </c>
      <c r="MM1" t="s">
        <v>99</v>
      </c>
      <c r="MN1" t="s">
        <v>100</v>
      </c>
      <c r="MO1" t="s">
        <v>66</v>
      </c>
      <c r="MP1" t="s">
        <v>67</v>
      </c>
      <c r="MQ1" t="s">
        <v>68</v>
      </c>
      <c r="MR1" t="s">
        <v>69</v>
      </c>
      <c r="MS1" t="s">
        <v>70</v>
      </c>
      <c r="MT1" t="s">
        <v>71</v>
      </c>
      <c r="MU1" t="s">
        <v>72</v>
      </c>
      <c r="MV1" t="s">
        <v>73</v>
      </c>
      <c r="MW1" t="s">
        <v>74</v>
      </c>
      <c r="MX1" t="s">
        <v>75</v>
      </c>
      <c r="MY1" t="s">
        <v>76</v>
      </c>
      <c r="MZ1" t="s">
        <v>77</v>
      </c>
      <c r="NA1" t="s">
        <v>78</v>
      </c>
      <c r="NB1" t="s">
        <v>79</v>
      </c>
      <c r="NC1" t="s">
        <v>80</v>
      </c>
      <c r="ND1" t="s">
        <v>81</v>
      </c>
      <c r="NE1" t="s">
        <v>82</v>
      </c>
      <c r="NF1" t="s">
        <v>83</v>
      </c>
      <c r="NG1" t="s">
        <v>84</v>
      </c>
      <c r="NH1" t="s">
        <v>85</v>
      </c>
      <c r="NI1" t="s">
        <v>86</v>
      </c>
      <c r="NJ1" t="s">
        <v>87</v>
      </c>
      <c r="NK1" t="s">
        <v>349</v>
      </c>
      <c r="OQ1" t="s">
        <v>218</v>
      </c>
      <c r="OS1" t="s">
        <v>217</v>
      </c>
      <c r="OT1" t="s">
        <v>218</v>
      </c>
      <c r="OU1" t="s">
        <v>219</v>
      </c>
      <c r="OV1" t="s">
        <v>220</v>
      </c>
      <c r="OW1" t="s">
        <v>221</v>
      </c>
      <c r="OX1" t="s">
        <v>222</v>
      </c>
      <c r="OY1" t="s">
        <v>223</v>
      </c>
      <c r="OZ1" t="s">
        <v>224</v>
      </c>
      <c r="PA1" t="s">
        <v>225</v>
      </c>
      <c r="PB1" t="s">
        <v>226</v>
      </c>
      <c r="PC1" t="s">
        <v>227</v>
      </c>
      <c r="PD1" t="s">
        <v>228</v>
      </c>
      <c r="PE1" t="s">
        <v>229</v>
      </c>
      <c r="PF1" t="s">
        <v>230</v>
      </c>
      <c r="PG1" t="s">
        <v>231</v>
      </c>
      <c r="PH1" t="s">
        <v>232</v>
      </c>
      <c r="PI1" t="s">
        <v>233</v>
      </c>
      <c r="PJ1" t="s">
        <v>234</v>
      </c>
      <c r="PK1" t="s">
        <v>235</v>
      </c>
      <c r="PL1" t="s">
        <v>236</v>
      </c>
      <c r="PM1" t="s">
        <v>237</v>
      </c>
      <c r="PN1" t="s">
        <v>238</v>
      </c>
      <c r="PO1" t="s">
        <v>239</v>
      </c>
      <c r="PP1" t="s">
        <v>240</v>
      </c>
      <c r="PQ1" t="s">
        <v>241</v>
      </c>
      <c r="PR1" t="s">
        <v>242</v>
      </c>
      <c r="PS1" t="s">
        <v>243</v>
      </c>
      <c r="PT1" t="s">
        <v>244</v>
      </c>
      <c r="PU1" t="s">
        <v>245</v>
      </c>
      <c r="PX1" t="s">
        <v>215</v>
      </c>
      <c r="PY1" t="s">
        <v>216</v>
      </c>
      <c r="PZ1" t="s">
        <v>217</v>
      </c>
      <c r="QA1" t="s">
        <v>218</v>
      </c>
      <c r="QB1" t="s">
        <v>219</v>
      </c>
      <c r="QC1" t="s">
        <v>220</v>
      </c>
      <c r="QD1" t="s">
        <v>221</v>
      </c>
      <c r="QE1" t="s">
        <v>222</v>
      </c>
      <c r="QF1" t="s">
        <v>223</v>
      </c>
      <c r="QG1" t="s">
        <v>224</v>
      </c>
      <c r="QH1" t="s">
        <v>225</v>
      </c>
      <c r="QI1" t="s">
        <v>226</v>
      </c>
      <c r="QJ1" t="s">
        <v>227</v>
      </c>
      <c r="QK1" t="s">
        <v>228</v>
      </c>
      <c r="QL1" t="s">
        <v>229</v>
      </c>
      <c r="QM1" t="s">
        <v>230</v>
      </c>
      <c r="QN1" t="s">
        <v>231</v>
      </c>
      <c r="QO1" t="s">
        <v>232</v>
      </c>
      <c r="QP1" t="s">
        <v>233</v>
      </c>
      <c r="QQ1" t="s">
        <v>234</v>
      </c>
      <c r="QR1" t="s">
        <v>235</v>
      </c>
      <c r="QS1" t="s">
        <v>236</v>
      </c>
      <c r="QT1" t="s">
        <v>237</v>
      </c>
      <c r="QU1" t="s">
        <v>238</v>
      </c>
      <c r="QV1" t="s">
        <v>239</v>
      </c>
      <c r="QW1" t="s">
        <v>240</v>
      </c>
      <c r="QX1" t="s">
        <v>241</v>
      </c>
      <c r="QY1" t="s">
        <v>242</v>
      </c>
      <c r="QZ1" t="s">
        <v>243</v>
      </c>
      <c r="RA1" t="s">
        <v>244</v>
      </c>
      <c r="RB1" t="s">
        <v>245</v>
      </c>
      <c r="RG1" t="s">
        <v>215</v>
      </c>
      <c r="RH1" t="s">
        <v>216</v>
      </c>
      <c r="RI1" t="s">
        <v>217</v>
      </c>
      <c r="RJ1" t="s">
        <v>218</v>
      </c>
      <c r="RK1" t="s">
        <v>219</v>
      </c>
      <c r="RL1" t="s">
        <v>220</v>
      </c>
      <c r="RM1" t="s">
        <v>221</v>
      </c>
      <c r="RN1" t="s">
        <v>222</v>
      </c>
      <c r="RO1" t="s">
        <v>223</v>
      </c>
      <c r="RP1" t="s">
        <v>224</v>
      </c>
      <c r="RQ1" t="s">
        <v>225</v>
      </c>
      <c r="RR1" t="s">
        <v>226</v>
      </c>
      <c r="RS1" t="s">
        <v>227</v>
      </c>
      <c r="RT1" t="s">
        <v>228</v>
      </c>
      <c r="RU1" t="s">
        <v>229</v>
      </c>
      <c r="RV1" t="s">
        <v>230</v>
      </c>
      <c r="RW1" t="s">
        <v>231</v>
      </c>
      <c r="RX1" t="s">
        <v>232</v>
      </c>
      <c r="RY1" t="s">
        <v>233</v>
      </c>
      <c r="RZ1" t="s">
        <v>234</v>
      </c>
      <c r="SA1" t="s">
        <v>235</v>
      </c>
      <c r="SB1" t="s">
        <v>236</v>
      </c>
      <c r="SC1" t="s">
        <v>237</v>
      </c>
      <c r="SD1" t="s">
        <v>238</v>
      </c>
      <c r="SE1" t="s">
        <v>239</v>
      </c>
      <c r="SF1" t="s">
        <v>240</v>
      </c>
      <c r="SG1" t="s">
        <v>241</v>
      </c>
      <c r="SH1" t="s">
        <v>242</v>
      </c>
      <c r="SI1" t="s">
        <v>243</v>
      </c>
      <c r="SJ1" t="s">
        <v>244</v>
      </c>
      <c r="SK1" t="s">
        <v>245</v>
      </c>
    </row>
    <row r="2" spans="1:505" x14ac:dyDescent="0.25">
      <c r="A2">
        <v>1986</v>
      </c>
      <c r="B2">
        <f>AVERAGE(CR2:GB2)</f>
        <v>146.60603798727433</v>
      </c>
      <c r="D2">
        <v>177.08568588016709</v>
      </c>
      <c r="E2">
        <v>141.51231226411571</v>
      </c>
      <c r="H2">
        <v>128.87438258161177</v>
      </c>
      <c r="J2">
        <v>29.867114631902737</v>
      </c>
      <c r="L2">
        <v>219.44475834843266</v>
      </c>
      <c r="T2">
        <v>204.97327828745068</v>
      </c>
      <c r="Y2">
        <v>156.29961001272906</v>
      </c>
      <c r="Z2">
        <v>166.68667167863262</v>
      </c>
      <c r="AC2">
        <v>115.69858409780132</v>
      </c>
      <c r="AH2">
        <v>108.55451728144904</v>
      </c>
      <c r="AJ2">
        <v>151.38931116168183</v>
      </c>
      <c r="AL2">
        <v>212.5253486099092</v>
      </c>
      <c r="AV2">
        <v>26.979408527289898</v>
      </c>
      <c r="BC2">
        <v>129.33101364241128</v>
      </c>
      <c r="BF2">
        <v>265.16350646677864</v>
      </c>
      <c r="BS2">
        <v>102.73561628135332</v>
      </c>
      <c r="BV2">
        <v>35.172776057836053</v>
      </c>
      <c r="BW2">
        <v>41.512549644480224</v>
      </c>
      <c r="BX2">
        <v>85.840169776698772</v>
      </c>
      <c r="BZ2">
        <v>243.10016239181024</v>
      </c>
      <c r="CA2">
        <v>193.49654544764724</v>
      </c>
      <c r="CI2">
        <v>139.56133318009182</v>
      </c>
      <c r="CJ2">
        <v>296.13421745502825</v>
      </c>
      <c r="CS2">
        <f t="shared" ref="CS2:CS28" si="0">GJ2*KA2</f>
        <v>177.08568588016709</v>
      </c>
      <c r="CT2">
        <f t="shared" ref="CT2:CT28" si="1">GK2*KB2</f>
        <v>141.51231226411571</v>
      </c>
      <c r="CW2">
        <f t="shared" ref="CW2:CW28" si="2">GN2*KE2</f>
        <v>128.87438258161177</v>
      </c>
      <c r="CY2">
        <f t="shared" ref="CY2:CY28" si="3">GP2*KG2</f>
        <v>29.867114631902737</v>
      </c>
      <c r="DA2">
        <f t="shared" ref="DA2:DA28" si="4">GR2*KI2</f>
        <v>219.44475834843266</v>
      </c>
      <c r="DI2">
        <f t="shared" ref="DI2:DI28" si="5">GZ2*KQ2</f>
        <v>204.97327828745068</v>
      </c>
      <c r="DN2">
        <f t="shared" ref="DN2:DN28" si="6">HE2*KV2</f>
        <v>156.29961001272906</v>
      </c>
      <c r="DO2">
        <f t="shared" ref="DO2:DO28" si="7">HF2*KW2</f>
        <v>166.68667167863262</v>
      </c>
      <c r="DR2">
        <f t="shared" ref="DR2:DR28" si="8">HI2*KZ2</f>
        <v>115.69858409780132</v>
      </c>
      <c r="DW2">
        <f t="shared" ref="DW2:DW28" si="9">HN2*LE2</f>
        <v>108.55451728144904</v>
      </c>
      <c r="DY2">
        <f t="shared" ref="DY2:DY28" si="10">HP2*LG2</f>
        <v>151.38931116168183</v>
      </c>
      <c r="EA2">
        <f t="shared" ref="EA2:EA28" si="11">HR2*LI2</f>
        <v>212.5253486099092</v>
      </c>
      <c r="EK2">
        <f t="shared" ref="EK2:EK28" si="12">IB2*LS2</f>
        <v>26.979408527289898</v>
      </c>
      <c r="ER2">
        <f t="shared" ref="ER2:ER28" si="13">II2*LZ2</f>
        <v>129.33101364241128</v>
      </c>
      <c r="EU2">
        <f t="shared" ref="EU2:EU28" si="14">IL2*MC2</f>
        <v>265.16350646677864</v>
      </c>
      <c r="FH2">
        <f t="shared" ref="FH2:FH28" si="15">IY2*MP2</f>
        <v>102.73561628135332</v>
      </c>
      <c r="FK2">
        <f t="shared" ref="FK2:FK28" si="16">JB2*MS2</f>
        <v>35.172776057836053</v>
      </c>
      <c r="FL2">
        <f t="shared" ref="FL2:FL28" si="17">JC2*MT2</f>
        <v>41.512549644480224</v>
      </c>
      <c r="FM2">
        <f t="shared" ref="FM2:FM28" si="18">JD2*MU2</f>
        <v>85.840169776698772</v>
      </c>
      <c r="FO2">
        <f t="shared" ref="FO2:FO28" si="19">JF2*MW2</f>
        <v>243.10016239181024</v>
      </c>
      <c r="FP2">
        <f t="shared" ref="FP2:FP28" si="20">JG2*MX2</f>
        <v>193.49654544764724</v>
      </c>
      <c r="FX2">
        <f t="shared" ref="FX2:FX28" si="21">JO2*NF2</f>
        <v>139.56133318009182</v>
      </c>
      <c r="FY2">
        <f t="shared" ref="FY2:FY28" si="22">JP2*NG2</f>
        <v>296.13421745502825</v>
      </c>
      <c r="GG2">
        <v>1986</v>
      </c>
      <c r="GH2">
        <f>AVERAGE(GI2:JS2)</f>
        <v>85.486124348894634</v>
      </c>
      <c r="GJ2">
        <v>99.702784988334855</v>
      </c>
      <c r="GK2">
        <v>69.467209351312192</v>
      </c>
      <c r="GN2">
        <v>67.484429544826398</v>
      </c>
      <c r="GP2">
        <v>98.839867641302476</v>
      </c>
      <c r="GR2">
        <v>97.610192129974351</v>
      </c>
      <c r="GZ2">
        <v>76.346540712034198</v>
      </c>
      <c r="HE2">
        <v>73.864793173884294</v>
      </c>
      <c r="HF2">
        <v>79.632609665296201</v>
      </c>
      <c r="HI2">
        <v>99.699546283714696</v>
      </c>
      <c r="HN2">
        <v>85.650361921529708</v>
      </c>
      <c r="HP2">
        <v>86.004841145663804</v>
      </c>
      <c r="HR2">
        <v>79.722526693872396</v>
      </c>
      <c r="IB2">
        <v>100</v>
      </c>
      <c r="II2">
        <v>60.891771392836901</v>
      </c>
      <c r="IL2">
        <v>89.967271759103696</v>
      </c>
      <c r="IY2">
        <v>96.888555643868941</v>
      </c>
      <c r="JB2">
        <v>92.58305079976418</v>
      </c>
      <c r="JC2">
        <v>94.873971696272108</v>
      </c>
      <c r="JD2">
        <v>84.665216777053601</v>
      </c>
      <c r="JF2">
        <v>87.858902304717503</v>
      </c>
      <c r="JG2">
        <v>52.3262896345475</v>
      </c>
      <c r="JH2">
        <v>94.063339185458887</v>
      </c>
      <c r="JO2">
        <v>84.265947041303008</v>
      </c>
      <c r="JP2">
        <v>99.256964886799466</v>
      </c>
      <c r="JY2">
        <v>1986</v>
      </c>
      <c r="JZ2">
        <v>0.56112726030259841</v>
      </c>
      <c r="KA2">
        <v>1.7761358010298907</v>
      </c>
      <c r="KB2">
        <v>2.0371095022466541</v>
      </c>
      <c r="KC2">
        <v>1.099060411020955</v>
      </c>
      <c r="KD2">
        <v>3.5496581411288641E-2</v>
      </c>
      <c r="KE2">
        <v>1.9096906271691492</v>
      </c>
      <c r="KF2">
        <v>0.17717890917319168</v>
      </c>
      <c r="KG2">
        <v>0.30217679712292622</v>
      </c>
      <c r="KH2">
        <v>0.35281142183872827</v>
      </c>
      <c r="KI2">
        <v>2.2481746379130945</v>
      </c>
      <c r="KJ2">
        <v>0.2380912504019991</v>
      </c>
      <c r="KK2">
        <v>4.4004024654302427E-2</v>
      </c>
      <c r="KL2">
        <v>0.17221102444736897</v>
      </c>
      <c r="KM2">
        <v>0.13459583814606177</v>
      </c>
      <c r="KN2" t="e">
        <v>#VALUE!</v>
      </c>
      <c r="KO2">
        <v>0.8807117356443277</v>
      </c>
      <c r="KP2" t="e">
        <v>#VALUE!</v>
      </c>
      <c r="KQ2">
        <v>2.684774927269777</v>
      </c>
      <c r="KR2">
        <v>0.25776797814398539</v>
      </c>
      <c r="KS2">
        <v>0.1085158509892712</v>
      </c>
      <c r="KT2" t="e">
        <v>#VALUE!</v>
      </c>
      <c r="KU2">
        <v>2.3353348420559117</v>
      </c>
      <c r="KV2">
        <v>2.1160231186836991</v>
      </c>
      <c r="KW2">
        <v>2.0931961463932089</v>
      </c>
      <c r="KX2">
        <v>6.8219932152966567E-2</v>
      </c>
      <c r="KY2">
        <v>0.88287719492285033</v>
      </c>
      <c r="KZ2">
        <v>1.1604725238022469</v>
      </c>
      <c r="LA2" t="e">
        <v>#VALUE!</v>
      </c>
      <c r="LB2">
        <v>2.5815888912994875</v>
      </c>
      <c r="LC2">
        <v>4.797880029360696E-2</v>
      </c>
      <c r="LD2">
        <v>7.4104635731857119E-2</v>
      </c>
      <c r="LE2">
        <v>1.2674145776628876</v>
      </c>
      <c r="LF2">
        <v>1.0783851813900465</v>
      </c>
      <c r="LG2">
        <v>1.7602417392444027</v>
      </c>
      <c r="LH2">
        <v>0.18204422204364035</v>
      </c>
      <c r="LI2">
        <v>2.6658130069809269</v>
      </c>
      <c r="LJ2">
        <v>0.33179640852310865</v>
      </c>
      <c r="LK2" t="e">
        <v>#VALUE!</v>
      </c>
      <c r="LL2">
        <v>5.5445126170152959E-2</v>
      </c>
      <c r="LM2">
        <v>1.5219378959186247</v>
      </c>
      <c r="LN2" t="e">
        <v>#VALUE!</v>
      </c>
      <c r="LO2" t="e">
        <v>#VALUE!</v>
      </c>
      <c r="LP2" t="e">
        <v>#VALUE!</v>
      </c>
      <c r="LQ2">
        <v>2.9327223592137126</v>
      </c>
      <c r="LR2" t="e">
        <v>#VALUE!</v>
      </c>
      <c r="LS2">
        <v>0.269794085272899</v>
      </c>
      <c r="LT2">
        <v>0.65470888303549524</v>
      </c>
      <c r="LU2">
        <v>0.2229679031259694</v>
      </c>
      <c r="LV2">
        <v>0.25595077803922295</v>
      </c>
      <c r="LW2" t="e">
        <v>#VALUE!</v>
      </c>
      <c r="LX2">
        <v>0.1308641701520859</v>
      </c>
      <c r="LY2">
        <v>0.23757040253525474</v>
      </c>
      <c r="LZ2">
        <v>2.1239489455487468</v>
      </c>
      <c r="MA2">
        <v>1.4714944080656223</v>
      </c>
      <c r="MB2">
        <v>3.7687067237768129E-2</v>
      </c>
      <c r="MC2">
        <v>2.9473329721143515</v>
      </c>
      <c r="MD2">
        <v>0.73220977403038279</v>
      </c>
      <c r="ME2">
        <v>5.226358807333336E-2</v>
      </c>
      <c r="MF2">
        <v>0.46770252419168934</v>
      </c>
      <c r="MG2">
        <v>0.11898961250111469</v>
      </c>
      <c r="MH2">
        <v>8.3540540139118283E-2</v>
      </c>
      <c r="MI2" t="e">
        <v>#VALUE!</v>
      </c>
      <c r="MJ2">
        <v>0.60283897004143561</v>
      </c>
      <c r="MK2">
        <v>1.9819578603582584</v>
      </c>
      <c r="ML2" t="e">
        <v>#VALUE!</v>
      </c>
      <c r="MM2" t="e">
        <v>#VALUE!</v>
      </c>
      <c r="MN2">
        <v>0.9786687160645382</v>
      </c>
      <c r="MO2" t="e">
        <v>#VALUE!</v>
      </c>
      <c r="MP2">
        <v>1.060348310475143</v>
      </c>
      <c r="MQ2" t="e">
        <v>#VALUE!</v>
      </c>
      <c r="MR2" t="e">
        <v>#VALUE!</v>
      </c>
      <c r="MS2">
        <v>0.37990513116603458</v>
      </c>
      <c r="MT2">
        <v>0.4375546728177227</v>
      </c>
      <c r="MU2">
        <v>1.0138776352836743</v>
      </c>
      <c r="MV2">
        <v>6.2161064854777383E-2</v>
      </c>
      <c r="MW2">
        <v>2.7669383069307618</v>
      </c>
      <c r="MX2">
        <v>3.6978839279270166</v>
      </c>
      <c r="MZ2">
        <v>0.12692572690636295</v>
      </c>
      <c r="NA2">
        <v>0.63200421972066956</v>
      </c>
      <c r="NB2">
        <v>0.18743170300161224</v>
      </c>
      <c r="NC2">
        <v>0.2357892637975052</v>
      </c>
      <c r="ND2" t="e">
        <v>#VALUE!</v>
      </c>
      <c r="NE2">
        <v>3.5986368984815922</v>
      </c>
      <c r="NF2">
        <v>1.656200850762239</v>
      </c>
      <c r="NG2">
        <v>2.9835107067072144</v>
      </c>
      <c r="NH2">
        <v>0.51070607081917641</v>
      </c>
      <c r="NI2">
        <v>6.8227937927956131E-2</v>
      </c>
      <c r="NJ2">
        <v>3.6175190484328823E-2</v>
      </c>
      <c r="NK2">
        <v>1</v>
      </c>
      <c r="OQ2" t="s">
        <v>219</v>
      </c>
      <c r="OS2" t="s">
        <v>97</v>
      </c>
      <c r="OT2" t="s">
        <v>249</v>
      </c>
      <c r="OU2">
        <v>0.56112726030259841</v>
      </c>
      <c r="OV2">
        <v>0.4823521210510599</v>
      </c>
      <c r="OW2">
        <v>0.49819257756902363</v>
      </c>
      <c r="OX2">
        <v>0.29179378969018877</v>
      </c>
      <c r="OY2">
        <v>0.48097222573397774</v>
      </c>
      <c r="OZ2">
        <v>0.6256103322991835</v>
      </c>
      <c r="PA2">
        <v>0.69994870764316786</v>
      </c>
      <c r="PB2">
        <v>0.74252152670498217</v>
      </c>
      <c r="PC2">
        <v>0.74416592130752957</v>
      </c>
      <c r="PD2">
        <v>0.67076991859251711</v>
      </c>
      <c r="PE2">
        <v>0.67977056691573545</v>
      </c>
      <c r="PF2">
        <v>0.74156575189717011</v>
      </c>
      <c r="PG2">
        <v>0.75896596107813064</v>
      </c>
      <c r="PH2">
        <v>0.69569647382204891</v>
      </c>
      <c r="PI2">
        <v>0.69150236070777527</v>
      </c>
      <c r="PJ2">
        <v>0.65621655510552224</v>
      </c>
      <c r="PK2">
        <v>0.22235197058238002</v>
      </c>
      <c r="PL2">
        <v>0.24423156161307788</v>
      </c>
      <c r="PM2">
        <v>0.27095560576024147</v>
      </c>
      <c r="PN2">
        <v>0.29692444794036832</v>
      </c>
      <c r="PO2">
        <v>0.31697492426208901</v>
      </c>
      <c r="PP2">
        <v>0.33897676653489245</v>
      </c>
      <c r="PQ2">
        <v>0.38410521044969453</v>
      </c>
      <c r="PR2">
        <v>0.40001759453740826</v>
      </c>
      <c r="PS2">
        <v>0.47685019320888816</v>
      </c>
      <c r="PT2">
        <v>0.530353818163807</v>
      </c>
      <c r="PU2">
        <v>0.55059690637546432</v>
      </c>
      <c r="PX2" t="s">
        <v>246</v>
      </c>
      <c r="PY2" t="s">
        <v>247</v>
      </c>
      <c r="PZ2" t="s">
        <v>97</v>
      </c>
      <c r="QA2" t="s">
        <v>249</v>
      </c>
      <c r="QB2">
        <f>RK2/$RK$91</f>
        <v>0.56112726030259841</v>
      </c>
      <c r="QC2">
        <f>RL2/$RL$91</f>
        <v>0.4823521210510599</v>
      </c>
      <c r="QD2">
        <f>RM2/$RM$91</f>
        <v>0.49819257756902363</v>
      </c>
      <c r="QE2">
        <f>RN2/$RN$91</f>
        <v>0.29179378969018877</v>
      </c>
      <c r="QF2">
        <f>RO2/$RO$91</f>
        <v>0.48097222573397774</v>
      </c>
      <c r="QG2">
        <f>RP2/$RP$91</f>
        <v>0.6256103322991835</v>
      </c>
      <c r="QH2">
        <f>RQ2/$RQ$91</f>
        <v>0.69994870764316786</v>
      </c>
      <c r="QI2">
        <f>RR2/$RR$91</f>
        <v>0.74252152670498217</v>
      </c>
      <c r="QJ2">
        <f>RS2/$RS$91</f>
        <v>0.74416592130752957</v>
      </c>
      <c r="QK2">
        <f>RT2/$RT$91</f>
        <v>0.67076991859251711</v>
      </c>
      <c r="QL2">
        <f>RU2/$RU$91</f>
        <v>0.67977056691573545</v>
      </c>
      <c r="QM2">
        <f>RV2/$RV$91</f>
        <v>0.74156575189717011</v>
      </c>
      <c r="QN2">
        <f>RW2/$RW$91</f>
        <v>0.75896596107813064</v>
      </c>
      <c r="QO2">
        <f>RX2/$RX$91</f>
        <v>0.69569647382204891</v>
      </c>
      <c r="QP2">
        <f>RY2/$RY$91</f>
        <v>0.69150236070777527</v>
      </c>
      <c r="QQ2">
        <f>RZ2/$RZ$91</f>
        <v>0.65621655510552224</v>
      </c>
      <c r="QR2">
        <f>SA2/$SA$91</f>
        <v>0.22235197058238002</v>
      </c>
      <c r="QS2">
        <f>SB2/$SB$91</f>
        <v>0.24423156161307788</v>
      </c>
      <c r="QT2">
        <f>SC2/$SC$91</f>
        <v>0.27095560576024147</v>
      </c>
      <c r="QU2">
        <f>SD2/$SD$91</f>
        <v>0.29692444794036832</v>
      </c>
      <c r="QV2">
        <f>SE2/$SE$91</f>
        <v>0.31697492426208901</v>
      </c>
      <c r="QW2">
        <f>SF2/$SF$91</f>
        <v>0.33897676653489245</v>
      </c>
      <c r="QX2">
        <f>SG2/$SG$91</f>
        <v>0.38410521044969453</v>
      </c>
      <c r="QY2">
        <f>SH2/$SH$91</f>
        <v>0.40001759453740826</v>
      </c>
      <c r="QZ2">
        <f>SI2/$SI$91</f>
        <v>0.47685019320888816</v>
      </c>
      <c r="RA2">
        <f>SJ2/$SJ$91</f>
        <v>0.530353818163807</v>
      </c>
      <c r="RB2">
        <f>SK2/$SK$91</f>
        <v>0.55059690637546432</v>
      </c>
      <c r="RG2" t="s">
        <v>246</v>
      </c>
      <c r="RH2" t="s">
        <v>247</v>
      </c>
      <c r="RI2" t="s">
        <v>97</v>
      </c>
      <c r="RJ2" t="s">
        <v>249</v>
      </c>
      <c r="RK2">
        <v>3595.0858982316618</v>
      </c>
      <c r="RL2">
        <v>3546.7188201556378</v>
      </c>
      <c r="RM2">
        <v>3969.327411662819</v>
      </c>
      <c r="RN2">
        <v>2375.3391027255543</v>
      </c>
      <c r="RO2">
        <v>4318.7746995077268</v>
      </c>
      <c r="RP2">
        <v>5715.5043965730265</v>
      </c>
      <c r="RQ2">
        <v>6798.0267627293051</v>
      </c>
      <c r="RR2">
        <v>6940.3503580690904</v>
      </c>
      <c r="RS2">
        <v>7449.4803897724169</v>
      </c>
      <c r="RT2">
        <v>7373.4282456823457</v>
      </c>
      <c r="RU2">
        <v>7683.5740648377359</v>
      </c>
      <c r="RV2">
        <v>8172.6643230617292</v>
      </c>
      <c r="RW2">
        <v>8248.761988643435</v>
      </c>
      <c r="RX2">
        <v>7736.3696225405392</v>
      </c>
      <c r="RY2">
        <v>7669.273915540658</v>
      </c>
      <c r="RZ2">
        <v>7170.6946736519203</v>
      </c>
      <c r="SA2">
        <v>2579.1931682120921</v>
      </c>
      <c r="SB2">
        <v>3330.4370058354807</v>
      </c>
      <c r="SC2">
        <v>4251.5743481987265</v>
      </c>
      <c r="SD2">
        <v>5076.8838291728962</v>
      </c>
      <c r="SE2">
        <v>5878.761027352075</v>
      </c>
      <c r="SF2">
        <v>7193.6176397352183</v>
      </c>
      <c r="SG2">
        <v>8953.3592752627701</v>
      </c>
      <c r="SH2">
        <v>8161.3069664865197</v>
      </c>
      <c r="SI2">
        <v>10276.260497705338</v>
      </c>
      <c r="SJ2">
        <v>12726.908359473055</v>
      </c>
      <c r="SK2">
        <v>12969.707123896889</v>
      </c>
    </row>
    <row r="3" spans="1:505" x14ac:dyDescent="0.25">
      <c r="A3">
        <v>1987</v>
      </c>
      <c r="B3">
        <f t="shared" ref="B3:B28" si="23">AVERAGE(CR3:GB3)</f>
        <v>133.17141970674481</v>
      </c>
      <c r="D3">
        <v>116.51278513570351</v>
      </c>
      <c r="E3">
        <v>208.62474114830059</v>
      </c>
      <c r="H3">
        <v>183.69755811442838</v>
      </c>
      <c r="J3">
        <v>26.767748676815994</v>
      </c>
      <c r="L3">
        <v>159.64264973676347</v>
      </c>
      <c r="M3">
        <v>19.949450884716661</v>
      </c>
      <c r="T3">
        <v>290.23272535513718</v>
      </c>
      <c r="X3">
        <v>179.26217274907853</v>
      </c>
      <c r="Y3">
        <v>187.4858122755183</v>
      </c>
      <c r="Z3">
        <v>180.60664307957811</v>
      </c>
      <c r="AC3">
        <v>109.78709570456552</v>
      </c>
      <c r="AF3">
        <v>4.5250145841033707</v>
      </c>
      <c r="AH3">
        <v>103.51889071697065</v>
      </c>
      <c r="AI3">
        <v>109.44650834338273</v>
      </c>
      <c r="AJ3">
        <v>129.87526103183924</v>
      </c>
      <c r="AL3">
        <v>206.0802140045414</v>
      </c>
      <c r="AV3">
        <v>22.023039917995696</v>
      </c>
      <c r="BC3">
        <v>170.48835181555739</v>
      </c>
      <c r="BF3">
        <v>197.61481379639807</v>
      </c>
      <c r="BS3">
        <v>82.020362297457368</v>
      </c>
      <c r="BV3">
        <v>35.772827412882755</v>
      </c>
      <c r="BW3">
        <v>44.337099276991026</v>
      </c>
      <c r="BX3">
        <v>101.21447275400546</v>
      </c>
      <c r="BZ3">
        <v>216.51649775177324</v>
      </c>
      <c r="CA3">
        <v>249.76283679448068</v>
      </c>
      <c r="CC3">
        <v>11.53669898857639</v>
      </c>
      <c r="CI3">
        <v>122.00557445267124</v>
      </c>
      <c r="CJ3">
        <v>259.49190498862146</v>
      </c>
      <c r="CS3">
        <f t="shared" si="0"/>
        <v>116.51278513570351</v>
      </c>
      <c r="CT3">
        <f t="shared" si="1"/>
        <v>208.62474114830059</v>
      </c>
      <c r="CW3">
        <f t="shared" si="2"/>
        <v>183.69755811442838</v>
      </c>
      <c r="CY3">
        <f t="shared" si="3"/>
        <v>26.767748676815994</v>
      </c>
      <c r="DA3">
        <f t="shared" si="4"/>
        <v>159.64264973676347</v>
      </c>
      <c r="DB3">
        <f t="shared" ref="DB3:DB28" si="24">GS3*KJ3</f>
        <v>19.949450884716661</v>
      </c>
      <c r="DI3">
        <f t="shared" si="5"/>
        <v>290.23272535513718</v>
      </c>
      <c r="DM3">
        <f t="shared" ref="DM3:DM28" si="25">HD3*KU3</f>
        <v>179.26217274907853</v>
      </c>
      <c r="DN3">
        <f t="shared" si="6"/>
        <v>187.4858122755183</v>
      </c>
      <c r="DO3">
        <f t="shared" si="7"/>
        <v>180.60664307957811</v>
      </c>
      <c r="DR3">
        <f t="shared" si="8"/>
        <v>109.78709570456552</v>
      </c>
      <c r="DU3">
        <f t="shared" ref="DU3:DU28" si="26">HL3*LC3</f>
        <v>4.5250145841033707</v>
      </c>
      <c r="DW3">
        <f t="shared" si="9"/>
        <v>103.51889071697065</v>
      </c>
      <c r="DX3">
        <f t="shared" ref="DX3:DX28" si="27">HO3*LF3</f>
        <v>109.44650834338273</v>
      </c>
      <c r="DY3">
        <f t="shared" si="10"/>
        <v>129.87526103183924</v>
      </c>
      <c r="EA3">
        <f t="shared" si="11"/>
        <v>206.0802140045414</v>
      </c>
      <c r="EK3">
        <f t="shared" si="12"/>
        <v>22.023039917995696</v>
      </c>
      <c r="ER3">
        <f t="shared" si="13"/>
        <v>170.48835181555739</v>
      </c>
      <c r="EU3">
        <f t="shared" si="14"/>
        <v>197.61481379639807</v>
      </c>
      <c r="FH3">
        <f t="shared" si="15"/>
        <v>82.020362297457368</v>
      </c>
      <c r="FK3">
        <f t="shared" si="16"/>
        <v>35.772827412882755</v>
      </c>
      <c r="FL3">
        <f t="shared" si="17"/>
        <v>44.337099276991026</v>
      </c>
      <c r="FM3">
        <f t="shared" si="18"/>
        <v>101.21447275400546</v>
      </c>
      <c r="FO3">
        <f t="shared" si="19"/>
        <v>216.51649775177324</v>
      </c>
      <c r="FP3">
        <f t="shared" si="20"/>
        <v>249.76283679448068</v>
      </c>
      <c r="FR3">
        <f t="shared" ref="FR3:FR28" si="28">JI3*MZ3</f>
        <v>11.53669898857639</v>
      </c>
      <c r="FX3">
        <f t="shared" si="21"/>
        <v>122.00557445267124</v>
      </c>
      <c r="FY3">
        <f t="shared" si="22"/>
        <v>259.49190498862146</v>
      </c>
      <c r="GG3">
        <v>1987</v>
      </c>
      <c r="GH3">
        <f t="shared" ref="GH3:GH28" si="29">AVERAGE(GI3:JS3)</f>
        <v>83.067676877546802</v>
      </c>
      <c r="GJ3">
        <v>73.5759577136686</v>
      </c>
      <c r="GK3">
        <v>93.804467009030859</v>
      </c>
      <c r="GN3">
        <v>88.764677635850205</v>
      </c>
      <c r="GP3">
        <v>94.550432113766234</v>
      </c>
      <c r="GR3">
        <v>72.256962955078507</v>
      </c>
      <c r="GS3">
        <v>83.009280170587701</v>
      </c>
      <c r="GZ3">
        <v>100</v>
      </c>
      <c r="HD3">
        <v>70.939825858830005</v>
      </c>
      <c r="HE3">
        <v>84.448884849927794</v>
      </c>
      <c r="HF3">
        <v>79.930284937735095</v>
      </c>
      <c r="HI3">
        <v>88.990320850756902</v>
      </c>
      <c r="HL3">
        <v>98.712053076408466</v>
      </c>
      <c r="HN3">
        <v>79.359780327719307</v>
      </c>
      <c r="HO3">
        <v>99.105273262487501</v>
      </c>
      <c r="HP3">
        <v>67.309246584390394</v>
      </c>
      <c r="HR3">
        <v>73.581426144106402</v>
      </c>
      <c r="IB3">
        <v>83.152482205428797</v>
      </c>
      <c r="II3">
        <v>75.992518616358197</v>
      </c>
      <c r="IL3">
        <v>64.56330051294421</v>
      </c>
      <c r="IY3">
        <v>80.078729579421704</v>
      </c>
      <c r="JB3">
        <v>84.392733982915502</v>
      </c>
      <c r="JC3">
        <v>92.853921113930696</v>
      </c>
      <c r="JD3">
        <v>90.56898819531682</v>
      </c>
      <c r="JF3">
        <v>74.098985535683298</v>
      </c>
      <c r="JG3">
        <v>62.286097874699699</v>
      </c>
      <c r="JH3">
        <v>98.743987557947406</v>
      </c>
      <c r="JI3">
        <v>90.584833222619224</v>
      </c>
      <c r="JO3">
        <v>68.384109608173105</v>
      </c>
      <c r="JP3">
        <v>94.923067953073669</v>
      </c>
      <c r="JY3">
        <v>1987</v>
      </c>
      <c r="JZ3">
        <v>0.4823521210510599</v>
      </c>
      <c r="KA3">
        <v>1.5835714376852523</v>
      </c>
      <c r="KB3">
        <v>2.224038447211854</v>
      </c>
      <c r="KC3">
        <v>1.0274855958442717</v>
      </c>
      <c r="KD3">
        <v>3.3601720287748556E-2</v>
      </c>
      <c r="KE3">
        <v>2.0694893848207561</v>
      </c>
      <c r="KF3">
        <v>0.21140039270032099</v>
      </c>
      <c r="KG3">
        <v>0.28310551393999073</v>
      </c>
      <c r="KH3">
        <v>0.42599153796907208</v>
      </c>
      <c r="KI3">
        <v>2.2093739233963077</v>
      </c>
      <c r="KJ3">
        <v>0.24032795903927448</v>
      </c>
      <c r="KK3">
        <v>3.4246324796560236E-2</v>
      </c>
      <c r="KL3">
        <v>0.15303499640187657</v>
      </c>
      <c r="KM3">
        <v>0.12449724347170801</v>
      </c>
      <c r="KN3" t="e">
        <v>#VALUE!</v>
      </c>
      <c r="KO3">
        <v>0.9099155137157553</v>
      </c>
      <c r="KP3" t="e">
        <v>#VALUE!</v>
      </c>
      <c r="KQ3">
        <v>2.902327253551372</v>
      </c>
      <c r="KR3">
        <v>0.19955245699662802</v>
      </c>
      <c r="KS3">
        <v>0.10381480722321047</v>
      </c>
      <c r="KT3" t="e">
        <v>#VALUE!</v>
      </c>
      <c r="KU3">
        <v>2.5269609923459582</v>
      </c>
      <c r="KV3">
        <v>2.2201099826089488</v>
      </c>
      <c r="KW3">
        <v>2.2595520986853592</v>
      </c>
      <c r="KX3">
        <v>5.1194550947531267E-2</v>
      </c>
      <c r="KY3">
        <v>0.89282125955203484</v>
      </c>
      <c r="KZ3">
        <v>1.2336970431726646</v>
      </c>
      <c r="LA3" t="e">
        <v>#VALUE!</v>
      </c>
      <c r="LB3">
        <v>3.078551760780361</v>
      </c>
      <c r="LC3">
        <v>4.5840547765740064E-2</v>
      </c>
      <c r="LD3">
        <v>6.0131939881645946E-2</v>
      </c>
      <c r="LE3">
        <v>1.3044251167214092</v>
      </c>
      <c r="LF3">
        <v>1.1043459620307561</v>
      </c>
      <c r="LG3">
        <v>1.9295307498206118</v>
      </c>
      <c r="LH3">
        <v>0.18788413991475061</v>
      </c>
      <c r="LI3">
        <v>2.8007097008549575</v>
      </c>
      <c r="LJ3">
        <v>0.29372849681128849</v>
      </c>
      <c r="LK3" t="e">
        <v>#VALUE!</v>
      </c>
      <c r="LL3">
        <v>5.1328736556570692E-2</v>
      </c>
      <c r="LM3">
        <v>1.5656340852220572</v>
      </c>
      <c r="LN3" t="e">
        <v>#VALUE!</v>
      </c>
      <c r="LO3" t="e">
        <v>#VALUE!</v>
      </c>
      <c r="LP3" t="e">
        <v>#VALUE!</v>
      </c>
      <c r="LQ3">
        <v>3.1598903209873752</v>
      </c>
      <c r="LR3" t="e">
        <v>#VALUE!</v>
      </c>
      <c r="LS3">
        <v>0.26485126281122456</v>
      </c>
      <c r="LT3">
        <v>0.69137665441163221</v>
      </c>
      <c r="LU3">
        <v>0.2479241609701747</v>
      </c>
      <c r="LV3">
        <v>0.23695742125803929</v>
      </c>
      <c r="LW3" t="e">
        <v>#VALUE!</v>
      </c>
      <c r="LX3">
        <v>0.12493310093058677</v>
      </c>
      <c r="LY3">
        <v>0.25218565741877852</v>
      </c>
      <c r="LZ3">
        <v>2.2434886344043079</v>
      </c>
      <c r="MA3">
        <v>1.6770504120026082</v>
      </c>
      <c r="MB3">
        <v>3.7191872754487459E-2</v>
      </c>
      <c r="MC3">
        <v>3.0607916916635718</v>
      </c>
      <c r="MD3">
        <v>0.65580647038929163</v>
      </c>
      <c r="ME3">
        <v>4.6115381758186941E-2</v>
      </c>
      <c r="MF3">
        <v>0.40052905563118846</v>
      </c>
      <c r="MG3">
        <v>0.13766589776966831</v>
      </c>
      <c r="MH3">
        <v>7.8771083575753534E-2</v>
      </c>
      <c r="MI3" t="e">
        <v>#VALUE!</v>
      </c>
      <c r="MJ3">
        <v>0.6533878675473449</v>
      </c>
      <c r="MK3">
        <v>1.7538240060842309</v>
      </c>
      <c r="ML3">
        <v>0.2276412442214254</v>
      </c>
      <c r="MM3" t="e">
        <v>#VALUE!</v>
      </c>
      <c r="MN3">
        <v>0.80234547187101757</v>
      </c>
      <c r="MO3" t="e">
        <v>#VALUE!</v>
      </c>
      <c r="MP3">
        <v>1.0242465474693871</v>
      </c>
      <c r="MQ3" t="e">
        <v>#VALUE!</v>
      </c>
      <c r="MR3" t="e">
        <v>#VALUE!</v>
      </c>
      <c r="MS3">
        <v>0.42388515840859736</v>
      </c>
      <c r="MT3">
        <v>0.47749302070496208</v>
      </c>
      <c r="MU3">
        <v>1.1175400627832022</v>
      </c>
      <c r="MV3">
        <v>5.5619783418614226E-2</v>
      </c>
      <c r="MW3">
        <v>2.9219900405722425</v>
      </c>
      <c r="MX3">
        <v>4.0099291064424358</v>
      </c>
      <c r="MZ3">
        <v>0.12735795362369395</v>
      </c>
      <c r="NA3">
        <v>0.54590855390692095</v>
      </c>
      <c r="NB3">
        <v>0.17143069028425562</v>
      </c>
      <c r="NC3">
        <v>0.23200108429319777</v>
      </c>
      <c r="ND3">
        <v>0.16992370854470207</v>
      </c>
      <c r="NE3">
        <v>3.1705476456022867</v>
      </c>
      <c r="NF3">
        <v>1.7841217082702123</v>
      </c>
      <c r="NG3">
        <v>2.7337075232008337</v>
      </c>
      <c r="NH3">
        <v>0.33446164516417543</v>
      </c>
      <c r="NI3">
        <v>8.0736612133725627E-2</v>
      </c>
      <c r="NJ3">
        <v>4.1797692940007215E-2</v>
      </c>
      <c r="NK3">
        <v>1</v>
      </c>
      <c r="OQ3" t="s">
        <v>220</v>
      </c>
      <c r="OS3" t="s">
        <v>3</v>
      </c>
      <c r="OT3" t="s">
        <v>250</v>
      </c>
      <c r="OU3">
        <v>1.7761358010298907</v>
      </c>
      <c r="OV3">
        <v>1.5835714376852523</v>
      </c>
      <c r="OW3">
        <v>1.7927158370878908</v>
      </c>
      <c r="OX3">
        <v>2.1913181030915339</v>
      </c>
      <c r="OY3">
        <v>2.0323822183264166</v>
      </c>
      <c r="OZ3">
        <v>2.06497152501005</v>
      </c>
      <c r="PA3">
        <v>1.9168017637606323</v>
      </c>
      <c r="PB3">
        <v>1.8916382448862008</v>
      </c>
      <c r="PC3">
        <v>1.808331201297164</v>
      </c>
      <c r="PD3">
        <v>1.8544186644196843</v>
      </c>
      <c r="PE3">
        <v>1.941413019795502</v>
      </c>
      <c r="PF3">
        <v>2.1369750531196772</v>
      </c>
      <c r="PG3">
        <v>1.9658771383488298</v>
      </c>
      <c r="PH3">
        <v>1.8489999304787494</v>
      </c>
      <c r="PI3">
        <v>1.9557683349949999</v>
      </c>
      <c r="PJ3">
        <v>1.7861492381277739</v>
      </c>
      <c r="PK3">
        <v>1.7312513762074069</v>
      </c>
      <c r="PL3">
        <v>1.7207915223770558</v>
      </c>
      <c r="PM3">
        <v>1.9420246346629444</v>
      </c>
      <c r="PN3">
        <v>1.9894869789509002</v>
      </c>
      <c r="PO3">
        <v>1.9474495089803892</v>
      </c>
      <c r="PP3">
        <v>1.9316191808324741</v>
      </c>
      <c r="PQ3">
        <v>2.1306488116966262</v>
      </c>
      <c r="PR3">
        <v>2.0950016591672691</v>
      </c>
      <c r="PS3">
        <v>2.4071173853462153</v>
      </c>
      <c r="PT3">
        <v>2.593868492604769</v>
      </c>
      <c r="PU3">
        <v>2.8730869538653114</v>
      </c>
      <c r="PX3" t="s">
        <v>246</v>
      </c>
      <c r="PY3" t="s">
        <v>247</v>
      </c>
      <c r="PZ3" t="s">
        <v>3</v>
      </c>
      <c r="QA3" t="s">
        <v>250</v>
      </c>
      <c r="QB3">
        <f t="shared" ref="QB3:QB66" si="30">RK3/$RK$91</f>
        <v>1.7761358010298907</v>
      </c>
      <c r="QC3">
        <f t="shared" ref="QC3:QC66" si="31">RL3/$RL$91</f>
        <v>1.5835714376852523</v>
      </c>
      <c r="QD3">
        <f t="shared" ref="QD3:QD66" si="32">RM3/$RM$91</f>
        <v>1.7927158370878908</v>
      </c>
      <c r="QE3">
        <f t="shared" ref="QE3:QE66" si="33">RN3/$RN$91</f>
        <v>2.1913181030915339</v>
      </c>
      <c r="QF3">
        <f t="shared" ref="QF3:QF66" si="34">RO3/$RO$91</f>
        <v>2.0323822183264166</v>
      </c>
      <c r="QG3">
        <f t="shared" ref="QG3:QG66" si="35">RP3/$RP$91</f>
        <v>2.06497152501005</v>
      </c>
      <c r="QH3">
        <f t="shared" ref="QH3:QH66" si="36">RQ3/$RQ$91</f>
        <v>1.9168017637606323</v>
      </c>
      <c r="QI3">
        <f t="shared" ref="QI3:QI66" si="37">RR3/$RR$91</f>
        <v>1.8916382448862008</v>
      </c>
      <c r="QJ3">
        <f t="shared" ref="QJ3:QJ66" si="38">RS3/$RS$91</f>
        <v>1.808331201297164</v>
      </c>
      <c r="QK3">
        <f t="shared" ref="QK3:QK66" si="39">RT3/$RT$91</f>
        <v>1.8544186644196843</v>
      </c>
      <c r="QL3">
        <f t="shared" ref="QL3:QL66" si="40">RU3/$RU$91</f>
        <v>1.941413019795502</v>
      </c>
      <c r="QM3">
        <f t="shared" ref="QM3:QM66" si="41">RV3/$RV$91</f>
        <v>2.1369750531196772</v>
      </c>
      <c r="QN3">
        <f t="shared" ref="QN3:QN66" si="42">RW3/$RW$91</f>
        <v>1.9658771383488298</v>
      </c>
      <c r="QO3">
        <f t="shared" ref="QO3:QO66" si="43">RX3/$RX$91</f>
        <v>1.8489999304787494</v>
      </c>
      <c r="QP3">
        <f t="shared" ref="QP3:QP66" si="44">RY3/$RY$91</f>
        <v>1.9557683349949999</v>
      </c>
      <c r="QQ3">
        <f t="shared" ref="QQ3:QQ66" si="45">RZ3/$RZ$91</f>
        <v>1.7861492381277739</v>
      </c>
      <c r="QR3">
        <f t="shared" ref="QR3:QR66" si="46">SA3/$SA$91</f>
        <v>1.7312513762074069</v>
      </c>
      <c r="QS3">
        <f t="shared" ref="QS3:QS66" si="47">SB3/$SB$91</f>
        <v>1.7207915223770558</v>
      </c>
      <c r="QT3">
        <f t="shared" ref="QT3:QT66" si="48">SC3/$SC$91</f>
        <v>1.9420246346629444</v>
      </c>
      <c r="QU3">
        <f t="shared" ref="QU3:QU66" si="49">SD3/$SD$91</f>
        <v>1.9894869789509002</v>
      </c>
      <c r="QV3">
        <f t="shared" ref="QV3:QV66" si="50">SE3/$SE$91</f>
        <v>1.9474495089803892</v>
      </c>
      <c r="QW3">
        <f t="shared" ref="QW3:QW66" si="51">SF3/$SF$91</f>
        <v>1.9316191808324741</v>
      </c>
      <c r="QX3">
        <f t="shared" ref="QX3:QX66" si="52">SG3/$SG$91</f>
        <v>2.1306488116966262</v>
      </c>
      <c r="QY3">
        <f t="shared" ref="QY3:QY66" si="53">SH3/$SH$91</f>
        <v>2.0950016591672691</v>
      </c>
      <c r="QZ3">
        <f t="shared" ref="QZ3:QZ66" si="54">SI3/$SI$91</f>
        <v>2.4071173853462153</v>
      </c>
      <c r="RA3">
        <f t="shared" ref="RA3:RA66" si="55">SJ3/$SJ$91</f>
        <v>2.593868492604769</v>
      </c>
      <c r="RB3">
        <f t="shared" ref="RB3:RB66" si="56">SK3/$SK$91</f>
        <v>2.8730869538653114</v>
      </c>
      <c r="RG3" t="s">
        <v>246</v>
      </c>
      <c r="RH3" t="s">
        <v>247</v>
      </c>
      <c r="RI3" t="s">
        <v>3</v>
      </c>
      <c r="RJ3" t="s">
        <v>250</v>
      </c>
      <c r="RK3">
        <v>11379.523369054519</v>
      </c>
      <c r="RL3">
        <v>11643.94718294328</v>
      </c>
      <c r="RM3">
        <v>14283.384445825332</v>
      </c>
      <c r="RN3">
        <v>17838.363120442809</v>
      </c>
      <c r="RO3">
        <v>18249.288492371772</v>
      </c>
      <c r="RP3">
        <v>18865.343522409807</v>
      </c>
      <c r="RQ3">
        <v>18616.320805515959</v>
      </c>
      <c r="RR3">
        <v>17681.146873266858</v>
      </c>
      <c r="RS3">
        <v>18102.317556557151</v>
      </c>
      <c r="RT3">
        <v>20384.669289051759</v>
      </c>
      <c r="RU3">
        <v>21944.155063554175</v>
      </c>
      <c r="RV3">
        <v>23551.222169070581</v>
      </c>
      <c r="RW3">
        <v>21365.981407281612</v>
      </c>
      <c r="RX3">
        <v>20561.476782609512</v>
      </c>
      <c r="RY3">
        <v>21690.920998541842</v>
      </c>
      <c r="RZ3">
        <v>19517.841676717067</v>
      </c>
      <c r="SA3">
        <v>20081.817625796961</v>
      </c>
      <c r="SB3">
        <v>23465.385585716384</v>
      </c>
      <c r="SC3">
        <v>30472.379772828874</v>
      </c>
      <c r="SD3">
        <v>34016.714830482189</v>
      </c>
      <c r="SE3">
        <v>36118.283813086869</v>
      </c>
      <c r="SF3">
        <v>40991.982885815472</v>
      </c>
      <c r="SG3">
        <v>49664.685043448517</v>
      </c>
      <c r="SH3">
        <v>42742.998981170342</v>
      </c>
      <c r="SI3">
        <v>51874.080481995712</v>
      </c>
      <c r="SJ3">
        <v>62245.100292102019</v>
      </c>
      <c r="SK3">
        <v>67677.634766279647</v>
      </c>
    </row>
    <row r="4" spans="1:505" x14ac:dyDescent="0.25">
      <c r="A4">
        <v>1988</v>
      </c>
      <c r="B4">
        <f t="shared" si="23"/>
        <v>125.46598707996658</v>
      </c>
      <c r="D4">
        <v>129.12822622587515</v>
      </c>
      <c r="E4">
        <v>201.70428267594343</v>
      </c>
      <c r="H4">
        <v>138.5221589437736</v>
      </c>
      <c r="J4">
        <v>28.79716827800511</v>
      </c>
      <c r="L4">
        <v>226.08014504039983</v>
      </c>
      <c r="M4">
        <v>24.396132766759649</v>
      </c>
      <c r="T4">
        <v>276.11703204032455</v>
      </c>
      <c r="X4">
        <v>248.31290822467784</v>
      </c>
      <c r="Y4">
        <v>192.70232666134891</v>
      </c>
      <c r="Z4">
        <v>167.32090539806674</v>
      </c>
      <c r="AC4">
        <v>88.350134725890925</v>
      </c>
      <c r="AF4">
        <v>4.3398003685542692</v>
      </c>
      <c r="AH4">
        <v>103.37526840107955</v>
      </c>
      <c r="AI4">
        <v>113.4303777642469</v>
      </c>
      <c r="AJ4">
        <v>157.68877977732251</v>
      </c>
      <c r="AL4">
        <v>250.20817345236577</v>
      </c>
      <c r="AV4">
        <v>17.061491348898933</v>
      </c>
      <c r="AY4">
        <v>28.003710385953418</v>
      </c>
      <c r="BA4">
        <v>13.135862444163592</v>
      </c>
      <c r="BC4">
        <v>155.49873677331948</v>
      </c>
      <c r="BD4">
        <v>151.8286288220078</v>
      </c>
      <c r="BF4">
        <v>243.52187205694358</v>
      </c>
      <c r="BK4">
        <v>7.6593747230991527</v>
      </c>
      <c r="BS4">
        <v>62.433248898387014</v>
      </c>
      <c r="BV4">
        <v>38.343456305974577</v>
      </c>
      <c r="BW4">
        <v>57.535407014780134</v>
      </c>
      <c r="BX4">
        <v>74.047952231981199</v>
      </c>
      <c r="BZ4">
        <v>213.27901615107021</v>
      </c>
      <c r="CA4">
        <v>245.74758922963636</v>
      </c>
      <c r="CC4">
        <v>11.30366437101195</v>
      </c>
      <c r="CF4">
        <v>21.776330928994952</v>
      </c>
      <c r="CI4">
        <v>179.09011141365485</v>
      </c>
      <c r="CJ4">
        <v>269.63729979438443</v>
      </c>
      <c r="CS4">
        <f t="shared" si="0"/>
        <v>129.12822622587515</v>
      </c>
      <c r="CT4">
        <f t="shared" si="1"/>
        <v>201.70428267594343</v>
      </c>
      <c r="CW4">
        <f t="shared" si="2"/>
        <v>138.5221589437736</v>
      </c>
      <c r="CY4">
        <f t="shared" si="3"/>
        <v>28.79716827800511</v>
      </c>
      <c r="DA4">
        <f t="shared" si="4"/>
        <v>226.08014504039983</v>
      </c>
      <c r="DB4">
        <f t="shared" si="24"/>
        <v>24.396132766759649</v>
      </c>
      <c r="DI4">
        <f t="shared" si="5"/>
        <v>276.11703204032455</v>
      </c>
      <c r="DM4">
        <f t="shared" si="25"/>
        <v>248.31290822467784</v>
      </c>
      <c r="DN4">
        <f t="shared" si="6"/>
        <v>192.70232666134891</v>
      </c>
      <c r="DO4">
        <f t="shared" si="7"/>
        <v>167.32090539806674</v>
      </c>
      <c r="DR4">
        <f t="shared" si="8"/>
        <v>88.350134725890925</v>
      </c>
      <c r="DU4">
        <f t="shared" si="26"/>
        <v>4.3398003685542692</v>
      </c>
      <c r="DW4">
        <f t="shared" si="9"/>
        <v>103.37526840107955</v>
      </c>
      <c r="DX4">
        <f t="shared" si="27"/>
        <v>113.4303777642469</v>
      </c>
      <c r="DY4">
        <f t="shared" si="10"/>
        <v>157.68877977732251</v>
      </c>
      <c r="EA4">
        <f t="shared" si="11"/>
        <v>250.20817345236577</v>
      </c>
      <c r="EK4">
        <f t="shared" si="12"/>
        <v>17.061491348898933</v>
      </c>
      <c r="EN4">
        <f t="shared" ref="EN4:EN28" si="57">IE4*LV4</f>
        <v>28.003710385953418</v>
      </c>
      <c r="EP4">
        <f t="shared" ref="EP4:EP28" si="58">IG4*LX4</f>
        <v>13.135862444163592</v>
      </c>
      <c r="ER4">
        <f t="shared" si="13"/>
        <v>155.49873677331948</v>
      </c>
      <c r="ES4">
        <f t="shared" ref="ES4:ES28" si="59">IJ4*MA4</f>
        <v>151.8286288220078</v>
      </c>
      <c r="EU4">
        <f t="shared" si="14"/>
        <v>243.52187205694358</v>
      </c>
      <c r="EZ4">
        <f t="shared" ref="EZ4:EZ28" si="60">IQ4*MH4</f>
        <v>7.6593747230991527</v>
      </c>
      <c r="FH4">
        <f t="shared" si="15"/>
        <v>62.433248898387014</v>
      </c>
      <c r="FK4">
        <f t="shared" si="16"/>
        <v>38.343456305974577</v>
      </c>
      <c r="FL4">
        <f t="shared" si="17"/>
        <v>57.535407014780134</v>
      </c>
      <c r="FM4">
        <f t="shared" si="18"/>
        <v>74.047952231981199</v>
      </c>
      <c r="FO4">
        <f t="shared" si="19"/>
        <v>213.27901615107021</v>
      </c>
      <c r="FP4">
        <f t="shared" si="20"/>
        <v>245.74758922963636</v>
      </c>
      <c r="FR4">
        <f t="shared" si="28"/>
        <v>11.30366437101195</v>
      </c>
      <c r="FU4">
        <f t="shared" ref="FU4:FU28" si="61">JL4*NC4</f>
        <v>21.776330928994952</v>
      </c>
      <c r="FX4">
        <f t="shared" si="21"/>
        <v>179.09011141365485</v>
      </c>
      <c r="FY4">
        <f t="shared" si="22"/>
        <v>269.63729979438443</v>
      </c>
      <c r="GG4">
        <v>1988</v>
      </c>
      <c r="GH4">
        <f t="shared" si="29"/>
        <v>84.089466483770693</v>
      </c>
      <c r="GJ4">
        <v>72.029388905066298</v>
      </c>
      <c r="GK4">
        <v>91.642623777094016</v>
      </c>
      <c r="GN4">
        <v>66.974903447398603</v>
      </c>
      <c r="GP4">
        <v>100</v>
      </c>
      <c r="GR4">
        <v>95.486561147425107</v>
      </c>
      <c r="GS4">
        <v>95.611893627423967</v>
      </c>
      <c r="GZ4">
        <v>97.658174066818646</v>
      </c>
      <c r="HD4">
        <v>89.697098769336804</v>
      </c>
      <c r="HE4">
        <v>86.759886413950397</v>
      </c>
      <c r="HF4">
        <v>74.628520521033806</v>
      </c>
      <c r="HI4">
        <v>66.347095367454997</v>
      </c>
      <c r="HL4">
        <v>98.602384432882943</v>
      </c>
      <c r="HN4">
        <v>76.7855277702959</v>
      </c>
      <c r="HO4">
        <v>91.459607475774803</v>
      </c>
      <c r="HP4">
        <v>80.061194085939007</v>
      </c>
      <c r="HR4">
        <v>80.1248143968146</v>
      </c>
      <c r="IB4">
        <v>65.62377097368261</v>
      </c>
      <c r="IE4">
        <v>100</v>
      </c>
      <c r="IG4">
        <v>98.386223398750275</v>
      </c>
      <c r="II4">
        <v>70.723101968530102</v>
      </c>
      <c r="IJ4">
        <v>87.920014204165895</v>
      </c>
      <c r="IL4">
        <v>80.151494443860301</v>
      </c>
      <c r="IQ4">
        <v>94.787643748728925</v>
      </c>
      <c r="IY4">
        <v>55.876333403870497</v>
      </c>
      <c r="JB4">
        <v>90.865468247022903</v>
      </c>
      <c r="JC4">
        <v>97.822745815183836</v>
      </c>
      <c r="JD4">
        <v>60.968054678505098</v>
      </c>
      <c r="JF4">
        <v>70.251254987031501</v>
      </c>
      <c r="JG4">
        <v>61.835941135434901</v>
      </c>
      <c r="JH4">
        <v>91.1042717544765</v>
      </c>
      <c r="JI4">
        <v>80.196349399460701</v>
      </c>
      <c r="JL4">
        <v>99.40715236601838</v>
      </c>
      <c r="JO4">
        <v>89.252365718770804</v>
      </c>
      <c r="JP4">
        <v>100</v>
      </c>
      <c r="JY4">
        <v>1988</v>
      </c>
      <c r="JZ4">
        <v>0.49819257756902363</v>
      </c>
      <c r="KA4">
        <v>1.7927158370878908</v>
      </c>
      <c r="KB4">
        <v>2.200987644860068</v>
      </c>
      <c r="KC4">
        <v>0.99889846287257256</v>
      </c>
      <c r="KD4">
        <v>3.3037244563004331E-2</v>
      </c>
      <c r="KE4">
        <v>2.0682696325582235</v>
      </c>
      <c r="KF4">
        <v>0.25496447485987805</v>
      </c>
      <c r="KG4">
        <v>0.28797168278005109</v>
      </c>
      <c r="KH4">
        <v>0.3152063947828832</v>
      </c>
      <c r="KI4">
        <v>2.3676645417290358</v>
      </c>
      <c r="KJ4">
        <v>0.25515792901064566</v>
      </c>
      <c r="KK4">
        <v>3.5587011706739925E-2</v>
      </c>
      <c r="KL4">
        <v>0.1492497337889796</v>
      </c>
      <c r="KM4">
        <v>0.11266658598102718</v>
      </c>
      <c r="KN4" t="e">
        <v>#VALUE!</v>
      </c>
      <c r="KO4">
        <v>0.959607410975169</v>
      </c>
      <c r="KP4" t="e">
        <v>#VALUE!</v>
      </c>
      <c r="KQ4">
        <v>2.8273827017429451</v>
      </c>
      <c r="KR4">
        <v>0.16820209684206561</v>
      </c>
      <c r="KS4">
        <v>8.0635936009647649E-2</v>
      </c>
      <c r="KT4" t="e">
        <v>#VALUE!</v>
      </c>
      <c r="KU4">
        <v>2.7683493851148313</v>
      </c>
      <c r="KV4">
        <v>2.2210993424072036</v>
      </c>
      <c r="KW4">
        <v>2.2420504149068301</v>
      </c>
      <c r="KX4">
        <v>4.7089212325614971E-2</v>
      </c>
      <c r="KY4">
        <v>0.95363289236813964</v>
      </c>
      <c r="KZ4">
        <v>1.3316353072666538</v>
      </c>
      <c r="LA4" t="e">
        <v>#VALUE!</v>
      </c>
      <c r="LB4">
        <v>3.0940352250286485</v>
      </c>
      <c r="LC4">
        <v>4.4013138155987508E-2</v>
      </c>
      <c r="LD4">
        <v>6.0460047084328956E-2</v>
      </c>
      <c r="LE4">
        <v>1.346285835402824</v>
      </c>
      <c r="LF4">
        <v>1.2402237544512922</v>
      </c>
      <c r="LG4">
        <v>1.969603146413939</v>
      </c>
      <c r="LH4">
        <v>0.20074646651171096</v>
      </c>
      <c r="LI4">
        <v>3.1227301471579185</v>
      </c>
      <c r="LJ4">
        <v>0.24221768382800138</v>
      </c>
      <c r="LK4" t="e">
        <v>#VALUE!</v>
      </c>
      <c r="LL4">
        <v>4.7947852878422736E-2</v>
      </c>
      <c r="LM4">
        <v>1.2737963227984508</v>
      </c>
      <c r="LN4" t="e">
        <v>#VALUE!</v>
      </c>
      <c r="LO4">
        <v>0.15584451274194927</v>
      </c>
      <c r="LP4" t="e">
        <v>#VALUE!</v>
      </c>
      <c r="LQ4">
        <v>3.2768733405741228</v>
      </c>
      <c r="LR4" t="e">
        <v>#VALUE!</v>
      </c>
      <c r="LS4">
        <v>0.25998949916701947</v>
      </c>
      <c r="LT4">
        <v>0.72976428294425177</v>
      </c>
      <c r="LU4">
        <v>0.25787952416102811</v>
      </c>
      <c r="LV4">
        <v>0.28003710385953418</v>
      </c>
      <c r="LW4" t="e">
        <v>#VALUE!</v>
      </c>
      <c r="LX4">
        <v>0.13351322970214188</v>
      </c>
      <c r="LY4">
        <v>0.24149014844786326</v>
      </c>
      <c r="LZ4">
        <v>2.1986979140495317</v>
      </c>
      <c r="MA4">
        <v>1.7268949532860032</v>
      </c>
      <c r="MB4">
        <v>3.2292906059754781E-2</v>
      </c>
      <c r="MC4">
        <v>3.0382698881243084</v>
      </c>
      <c r="MD4">
        <v>0.62722648501229716</v>
      </c>
      <c r="ME4">
        <v>4.7585552135642674E-2</v>
      </c>
      <c r="MF4">
        <v>0.31278228744971986</v>
      </c>
      <c r="MG4">
        <v>9.2674261522840432E-2</v>
      </c>
      <c r="MH4">
        <v>8.0805624237303211E-2</v>
      </c>
      <c r="MI4" t="e">
        <v>#VALUE!</v>
      </c>
      <c r="MJ4">
        <v>0.70590294091281602</v>
      </c>
      <c r="MK4">
        <v>1.7076759585906887</v>
      </c>
      <c r="ML4">
        <v>0.22213990819184146</v>
      </c>
      <c r="MM4" t="e">
        <v>#VALUE!</v>
      </c>
      <c r="MN4">
        <v>0.73090781658726856</v>
      </c>
      <c r="MO4" t="e">
        <v>#VALUE!</v>
      </c>
      <c r="MP4">
        <v>1.1173469176497957</v>
      </c>
      <c r="MQ4" t="e">
        <v>#VALUE!</v>
      </c>
      <c r="MR4" t="e">
        <v>#VALUE!</v>
      </c>
      <c r="MS4">
        <v>0.42198050640905438</v>
      </c>
      <c r="MT4">
        <v>0.58815980409588553</v>
      </c>
      <c r="MU4">
        <v>1.2145369017012044</v>
      </c>
      <c r="MV4">
        <v>5.2784876177726807E-2</v>
      </c>
      <c r="MW4">
        <v>3.0359459939960058</v>
      </c>
      <c r="MX4">
        <v>3.9741869326674069</v>
      </c>
      <c r="MZ4">
        <v>0.14094986187847552</v>
      </c>
      <c r="NA4">
        <v>0.4684254143421519</v>
      </c>
      <c r="NB4">
        <v>0.16098559999104378</v>
      </c>
      <c r="NC4">
        <v>0.2190620132524693</v>
      </c>
      <c r="ND4">
        <v>0.18198563125640985</v>
      </c>
      <c r="NE4">
        <v>2.7496352839573404</v>
      </c>
      <c r="NF4">
        <v>2.0065587054348537</v>
      </c>
      <c r="NG4">
        <v>2.6963729979438442</v>
      </c>
      <c r="NH4">
        <v>0.38775270522532479</v>
      </c>
      <c r="NI4">
        <v>5.043955279531756E-2</v>
      </c>
      <c r="NJ4">
        <v>6.1328089647119909E-2</v>
      </c>
      <c r="NK4">
        <v>1</v>
      </c>
      <c r="OQ4" t="s">
        <v>221</v>
      </c>
      <c r="OS4" t="s">
        <v>4</v>
      </c>
      <c r="OT4" t="s">
        <v>251</v>
      </c>
      <c r="OU4">
        <v>2.0371095022466541</v>
      </c>
      <c r="OV4">
        <v>2.224038447211854</v>
      </c>
      <c r="OW4">
        <v>2.200987644860068</v>
      </c>
      <c r="OX4">
        <v>2.140768258682844</v>
      </c>
      <c r="OY4">
        <v>2.4087463857196836</v>
      </c>
      <c r="OZ4">
        <v>2.4471545519945024</v>
      </c>
      <c r="PA4">
        <v>2.5555778164018901</v>
      </c>
      <c r="PB4">
        <v>2.5701839908777355</v>
      </c>
      <c r="PC4">
        <v>2.5558056331896681</v>
      </c>
      <c r="PD4">
        <v>2.7521342795873545</v>
      </c>
      <c r="PE4">
        <v>2.6313311384144811</v>
      </c>
      <c r="PF4">
        <v>2.417867141363216</v>
      </c>
      <c r="PG4">
        <v>2.5109102223179933</v>
      </c>
      <c r="PH4">
        <v>2.438479138202811</v>
      </c>
      <c r="PI4">
        <v>2.2106067019811011</v>
      </c>
      <c r="PJ4">
        <v>2.2411454701668982</v>
      </c>
      <c r="PK4">
        <v>2.271749313522351</v>
      </c>
      <c r="PL4">
        <v>2.3542102274926942</v>
      </c>
      <c r="PM4">
        <v>2.3384944776184389</v>
      </c>
      <c r="PN4">
        <v>2.236607679963746</v>
      </c>
      <c r="PO4">
        <v>2.1799850477285445</v>
      </c>
      <c r="PP4">
        <v>2.1952504090847418</v>
      </c>
      <c r="PQ4">
        <v>2.2045105541993588</v>
      </c>
      <c r="PR4">
        <v>2.335718214654821</v>
      </c>
      <c r="PS4">
        <v>2.1650316731099433</v>
      </c>
      <c r="PT4">
        <v>2.1305459064849357</v>
      </c>
      <c r="PU4">
        <v>2.051882541617406</v>
      </c>
      <c r="PX4" t="s">
        <v>246</v>
      </c>
      <c r="PY4" t="s">
        <v>247</v>
      </c>
      <c r="PZ4" t="s">
        <v>4</v>
      </c>
      <c r="QA4" t="s">
        <v>251</v>
      </c>
      <c r="QB4">
        <f t="shared" si="30"/>
        <v>2.0371095022466541</v>
      </c>
      <c r="QC4">
        <f t="shared" si="31"/>
        <v>2.224038447211854</v>
      </c>
      <c r="QD4">
        <f t="shared" si="32"/>
        <v>2.200987644860068</v>
      </c>
      <c r="QE4">
        <f t="shared" si="33"/>
        <v>2.140768258682844</v>
      </c>
      <c r="QF4">
        <f t="shared" si="34"/>
        <v>2.4087463857196836</v>
      </c>
      <c r="QG4">
        <f t="shared" si="35"/>
        <v>2.4471545519945024</v>
      </c>
      <c r="QH4">
        <f t="shared" si="36"/>
        <v>2.5555778164018901</v>
      </c>
      <c r="QI4">
        <f t="shared" si="37"/>
        <v>2.5701839908777355</v>
      </c>
      <c r="QJ4">
        <f t="shared" si="38"/>
        <v>2.5558056331896681</v>
      </c>
      <c r="QK4">
        <f t="shared" si="39"/>
        <v>2.7521342795873545</v>
      </c>
      <c r="QL4">
        <f t="shared" si="40"/>
        <v>2.6313311384144811</v>
      </c>
      <c r="QM4">
        <f t="shared" si="41"/>
        <v>2.417867141363216</v>
      </c>
      <c r="QN4">
        <f t="shared" si="42"/>
        <v>2.5109102223179933</v>
      </c>
      <c r="QO4">
        <f t="shared" si="43"/>
        <v>2.438479138202811</v>
      </c>
      <c r="QP4">
        <f t="shared" si="44"/>
        <v>2.2106067019811011</v>
      </c>
      <c r="QQ4">
        <f t="shared" si="45"/>
        <v>2.2411454701668982</v>
      </c>
      <c r="QR4">
        <f t="shared" si="46"/>
        <v>2.271749313522351</v>
      </c>
      <c r="QS4">
        <f t="shared" si="47"/>
        <v>2.3542102274926942</v>
      </c>
      <c r="QT4">
        <f t="shared" si="48"/>
        <v>2.3384944776184389</v>
      </c>
      <c r="QU4">
        <f t="shared" si="49"/>
        <v>2.236607679963746</v>
      </c>
      <c r="QV4">
        <f t="shared" si="50"/>
        <v>2.1799850477285445</v>
      </c>
      <c r="QW4">
        <f t="shared" si="51"/>
        <v>2.1952504090847418</v>
      </c>
      <c r="QX4">
        <f t="shared" si="52"/>
        <v>2.2045105541993588</v>
      </c>
      <c r="QY4">
        <f t="shared" si="53"/>
        <v>2.335718214654821</v>
      </c>
      <c r="QZ4">
        <f t="shared" si="54"/>
        <v>2.1650316731099433</v>
      </c>
      <c r="RA4">
        <f t="shared" si="55"/>
        <v>2.1305459064849357</v>
      </c>
      <c r="RB4">
        <f t="shared" si="56"/>
        <v>2.051882541617406</v>
      </c>
      <c r="RG4" t="s">
        <v>246</v>
      </c>
      <c r="RH4" t="s">
        <v>247</v>
      </c>
      <c r="RI4" t="s">
        <v>4</v>
      </c>
      <c r="RJ4" t="s">
        <v>251</v>
      </c>
      <c r="RK4">
        <v>13051.55561455219</v>
      </c>
      <c r="RL4">
        <v>16353.279426423434</v>
      </c>
      <c r="RM4">
        <v>17536.272085996385</v>
      </c>
      <c r="RN4">
        <v>17426.863539906361</v>
      </c>
      <c r="RO4">
        <v>21628.76023101297</v>
      </c>
      <c r="RP4">
        <v>22356.923917185959</v>
      </c>
      <c r="RQ4">
        <v>24820.227825885238</v>
      </c>
      <c r="RR4">
        <v>24023.515467019046</v>
      </c>
      <c r="RS4">
        <v>25584.917824593835</v>
      </c>
      <c r="RT4">
        <v>30252.794692404106</v>
      </c>
      <c r="RU4">
        <v>29742.428806317668</v>
      </c>
      <c r="RV4">
        <v>26646.883939244406</v>
      </c>
      <c r="RW4">
        <v>27289.630709302313</v>
      </c>
      <c r="RX4">
        <v>27116.676079080575</v>
      </c>
      <c r="RY4">
        <v>24517.267446014652</v>
      </c>
      <c r="RZ4">
        <v>24489.735531315109</v>
      </c>
      <c r="SA4">
        <v>26351.375676954169</v>
      </c>
      <c r="SB4">
        <v>32102.930552355756</v>
      </c>
      <c r="SC4">
        <v>36693.40262051818</v>
      </c>
      <c r="SD4">
        <v>38242.042517469927</v>
      </c>
      <c r="SE4">
        <v>40430.993614498984</v>
      </c>
      <c r="SF4">
        <v>46586.650252923544</v>
      </c>
      <c r="SG4">
        <v>51386.376651197541</v>
      </c>
      <c r="SH4">
        <v>47654.187209080839</v>
      </c>
      <c r="SI4">
        <v>46657.062900495665</v>
      </c>
      <c r="SJ4">
        <v>51126.741391931122</v>
      </c>
      <c r="SK4">
        <v>48333.572726737038</v>
      </c>
    </row>
    <row r="5" spans="1:505" x14ac:dyDescent="0.25">
      <c r="A5">
        <v>1989</v>
      </c>
      <c r="B5">
        <f t="shared" si="23"/>
        <v>118.06337630394722</v>
      </c>
      <c r="D5">
        <v>210.3753081427879</v>
      </c>
      <c r="E5">
        <v>165.53908057090379</v>
      </c>
      <c r="H5">
        <v>193.60254691009854</v>
      </c>
      <c r="J5">
        <v>35.640261857530852</v>
      </c>
      <c r="L5">
        <v>250.37743472509084</v>
      </c>
      <c r="M5">
        <v>26.499569854231204</v>
      </c>
      <c r="T5">
        <v>252.22134187259417</v>
      </c>
      <c r="X5">
        <v>194.34138157204936</v>
      </c>
      <c r="Y5">
        <v>154.56942236475788</v>
      </c>
      <c r="Z5">
        <v>136.82719385772145</v>
      </c>
      <c r="AB5">
        <v>82.616056689823708</v>
      </c>
      <c r="AC5">
        <v>141.15862784464903</v>
      </c>
      <c r="AF5">
        <v>3.9890542195738758</v>
      </c>
      <c r="AH5">
        <v>84.152402154293625</v>
      </c>
      <c r="AI5">
        <v>120.33995794206385</v>
      </c>
      <c r="AJ5">
        <v>123.57791468869989</v>
      </c>
      <c r="AL5">
        <v>231.53398233207002</v>
      </c>
      <c r="AM5">
        <v>14.887716877598345</v>
      </c>
      <c r="AV5">
        <v>23.993680129641543</v>
      </c>
      <c r="AY5">
        <v>32.604224000262242</v>
      </c>
      <c r="BA5">
        <v>11.44118336468159</v>
      </c>
      <c r="BC5">
        <v>110.81100313800508</v>
      </c>
      <c r="BD5">
        <v>143.16349821741281</v>
      </c>
      <c r="BF5">
        <v>261.73836871426164</v>
      </c>
      <c r="BH5">
        <v>4.5104288719666163</v>
      </c>
      <c r="BK5">
        <v>7.8170856221668057</v>
      </c>
      <c r="BS5">
        <v>110.16253555178996</v>
      </c>
      <c r="BV5">
        <v>33.83522344857645</v>
      </c>
      <c r="BW5">
        <v>64.926245321156387</v>
      </c>
      <c r="BX5">
        <v>90.090145365420582</v>
      </c>
      <c r="BZ5">
        <v>196.16878454080654</v>
      </c>
      <c r="CA5">
        <v>273.77285555554465</v>
      </c>
      <c r="CC5">
        <v>15.638234522485721</v>
      </c>
      <c r="CF5">
        <v>24.837153160933344</v>
      </c>
      <c r="CI5">
        <v>140.93554099764634</v>
      </c>
      <c r="CJ5">
        <v>281.58610194280402</v>
      </c>
      <c r="CS5">
        <f t="shared" si="0"/>
        <v>210.3753081427879</v>
      </c>
      <c r="CT5">
        <f t="shared" si="1"/>
        <v>165.53908057090379</v>
      </c>
      <c r="CW5">
        <f t="shared" si="2"/>
        <v>193.60254691009854</v>
      </c>
      <c r="CY5">
        <f t="shared" si="3"/>
        <v>35.640261857530852</v>
      </c>
      <c r="DA5">
        <f t="shared" si="4"/>
        <v>250.37743472509084</v>
      </c>
      <c r="DB5">
        <f t="shared" si="24"/>
        <v>26.499569854231204</v>
      </c>
      <c r="DI5">
        <f t="shared" si="5"/>
        <v>252.22134187259417</v>
      </c>
      <c r="DM5">
        <f t="shared" si="25"/>
        <v>194.34138157204936</v>
      </c>
      <c r="DN5">
        <f t="shared" si="6"/>
        <v>154.56942236475788</v>
      </c>
      <c r="DO5">
        <f t="shared" si="7"/>
        <v>136.82719385772145</v>
      </c>
      <c r="DQ5">
        <f t="shared" ref="DQ5:DQ28" si="62">HH5*KY5</f>
        <v>82.616056689823708</v>
      </c>
      <c r="DR5">
        <f t="shared" si="8"/>
        <v>141.15862784464903</v>
      </c>
      <c r="DU5">
        <f t="shared" si="26"/>
        <v>3.9890542195738758</v>
      </c>
      <c r="DW5">
        <f t="shared" si="9"/>
        <v>84.152402154293625</v>
      </c>
      <c r="DX5">
        <f t="shared" si="27"/>
        <v>120.33995794206385</v>
      </c>
      <c r="DY5">
        <f t="shared" si="10"/>
        <v>123.57791468869989</v>
      </c>
      <c r="EA5">
        <f t="shared" si="11"/>
        <v>231.53398233207002</v>
      </c>
      <c r="EB5">
        <f t="shared" ref="EB5:EB28" si="63">HS5*LJ5</f>
        <v>14.887716877598345</v>
      </c>
      <c r="EK5">
        <f t="shared" si="12"/>
        <v>23.993680129641543</v>
      </c>
      <c r="EN5">
        <f t="shared" si="57"/>
        <v>32.604224000262242</v>
      </c>
      <c r="EP5">
        <f t="shared" si="58"/>
        <v>11.44118336468159</v>
      </c>
      <c r="ER5">
        <f t="shared" si="13"/>
        <v>110.81100313800508</v>
      </c>
      <c r="ES5">
        <f t="shared" si="59"/>
        <v>143.16349821741281</v>
      </c>
      <c r="EU5">
        <f t="shared" si="14"/>
        <v>261.73836871426164</v>
      </c>
      <c r="EW5">
        <f t="shared" ref="EW5:EW28" si="64">IN5*ME5</f>
        <v>4.5104288719666163</v>
      </c>
      <c r="EZ5">
        <f t="shared" si="60"/>
        <v>7.8170856221668057</v>
      </c>
      <c r="FH5">
        <f t="shared" si="15"/>
        <v>110.16253555178996</v>
      </c>
      <c r="FK5">
        <f t="shared" si="16"/>
        <v>33.83522344857645</v>
      </c>
      <c r="FL5">
        <f t="shared" si="17"/>
        <v>64.926245321156387</v>
      </c>
      <c r="FM5">
        <f t="shared" si="18"/>
        <v>90.090145365420582</v>
      </c>
      <c r="FO5">
        <f t="shared" si="19"/>
        <v>196.16878454080654</v>
      </c>
      <c r="FP5">
        <f t="shared" si="20"/>
        <v>273.77285555554465</v>
      </c>
      <c r="FR5">
        <f t="shared" si="28"/>
        <v>15.638234522485721</v>
      </c>
      <c r="FU5">
        <f t="shared" si="61"/>
        <v>24.837153160933344</v>
      </c>
      <c r="FX5">
        <f t="shared" si="21"/>
        <v>140.93554099764634</v>
      </c>
      <c r="FY5">
        <f t="shared" si="22"/>
        <v>281.58610194280402</v>
      </c>
      <c r="GG5">
        <v>1989</v>
      </c>
      <c r="GH5">
        <f t="shared" si="29"/>
        <v>84.929691779600688</v>
      </c>
      <c r="GJ5">
        <v>96.004002269678821</v>
      </c>
      <c r="GK5">
        <v>77.326950219616691</v>
      </c>
      <c r="GN5">
        <v>94.863393953154244</v>
      </c>
      <c r="GP5">
        <v>100</v>
      </c>
      <c r="GR5">
        <v>98.757718309197074</v>
      </c>
      <c r="GS5">
        <v>94.022000429126834</v>
      </c>
      <c r="GZ5">
        <v>93.748930041195663</v>
      </c>
      <c r="HD5">
        <v>65.962337458928801</v>
      </c>
      <c r="HE5">
        <v>71.068677303357305</v>
      </c>
      <c r="HF5">
        <v>62.938781449991403</v>
      </c>
      <c r="HH5">
        <v>85.709348820588403</v>
      </c>
      <c r="HI5">
        <v>94.984227067735574</v>
      </c>
      <c r="HL5">
        <v>94.749106708492235</v>
      </c>
      <c r="HN5">
        <v>61.236073348543897</v>
      </c>
      <c r="HO5">
        <v>99.236861215334017</v>
      </c>
      <c r="HP5">
        <v>61.593496185806003</v>
      </c>
      <c r="HR5">
        <v>76.023763828998597</v>
      </c>
      <c r="HS5">
        <v>97.478918430854534</v>
      </c>
      <c r="IB5">
        <v>88.166022036107904</v>
      </c>
      <c r="IE5">
        <v>99.6271756717492</v>
      </c>
      <c r="IG5">
        <v>87.179994590047897</v>
      </c>
      <c r="II5">
        <v>52.5193564282254</v>
      </c>
      <c r="IJ5">
        <v>87.543919593723501</v>
      </c>
      <c r="IL5">
        <v>87.750313449975195</v>
      </c>
      <c r="IN5">
        <v>95.595720260710664</v>
      </c>
      <c r="IQ5">
        <v>90.264372194563776</v>
      </c>
      <c r="IY5">
        <v>86.392176804952697</v>
      </c>
      <c r="JB5">
        <v>76.849020933995206</v>
      </c>
      <c r="JC5">
        <v>92.128138074665287</v>
      </c>
      <c r="JD5">
        <v>68.842502293796699</v>
      </c>
      <c r="JF5">
        <v>63.117846265175899</v>
      </c>
      <c r="JG5">
        <v>73.490005721107792</v>
      </c>
      <c r="JH5">
        <v>98.270570814153956</v>
      </c>
      <c r="JI5">
        <v>98.308320573308094</v>
      </c>
      <c r="JL5">
        <v>100</v>
      </c>
      <c r="JO5">
        <v>70.6485530983649</v>
      </c>
      <c r="JP5">
        <v>100</v>
      </c>
      <c r="JY5">
        <v>1989</v>
      </c>
      <c r="JZ5">
        <v>0.29179378969018877</v>
      </c>
      <c r="KA5">
        <v>2.1913181030915339</v>
      </c>
      <c r="KB5">
        <v>2.140768258682844</v>
      </c>
      <c r="KC5">
        <v>0.9865342971858172</v>
      </c>
      <c r="KD5">
        <v>3.4127977775218019E-2</v>
      </c>
      <c r="KE5">
        <v>2.0408562127315832</v>
      </c>
      <c r="KF5">
        <v>0.28278333196680894</v>
      </c>
      <c r="KG5">
        <v>0.35640261857530853</v>
      </c>
      <c r="KH5">
        <v>0.30428467698973077</v>
      </c>
      <c r="KI5">
        <v>2.5352695365155453</v>
      </c>
      <c r="KJ5">
        <v>0.28184435273961655</v>
      </c>
      <c r="KK5">
        <v>3.8189575076795969E-2</v>
      </c>
      <c r="KL5">
        <v>0.14445509374432394</v>
      </c>
      <c r="KM5">
        <v>0.10124208331022061</v>
      </c>
      <c r="KN5" t="e">
        <v>#VALUE!</v>
      </c>
      <c r="KO5">
        <v>0.98752437032951523</v>
      </c>
      <c r="KP5" t="e">
        <v>#VALUE!</v>
      </c>
      <c r="KQ5">
        <v>2.6903916851292244</v>
      </c>
      <c r="KR5">
        <v>0.17102602411805884</v>
      </c>
      <c r="KS5">
        <v>8.6963609872287101E-2</v>
      </c>
      <c r="KT5" t="e">
        <v>#VALUE!</v>
      </c>
      <c r="KU5">
        <v>2.946247647652803</v>
      </c>
      <c r="KV5">
        <v>2.174930338227302</v>
      </c>
      <c r="KW5">
        <v>2.1739727192913447</v>
      </c>
      <c r="KX5">
        <v>4.532444902542785E-2</v>
      </c>
      <c r="KY5">
        <v>0.9639095131006099</v>
      </c>
      <c r="KZ5">
        <v>1.4861270360602648</v>
      </c>
      <c r="LA5" t="e">
        <v>#VALUE!</v>
      </c>
      <c r="LB5">
        <v>2.7784006072221947</v>
      </c>
      <c r="LC5">
        <v>4.2101233015807864E-2</v>
      </c>
      <c r="LD5">
        <v>6.5098396874728293E-2</v>
      </c>
      <c r="LE5">
        <v>1.3742292337282049</v>
      </c>
      <c r="LF5">
        <v>1.2126538109759259</v>
      </c>
      <c r="LG5">
        <v>2.0063468116164183</v>
      </c>
      <c r="LH5">
        <v>0.22474363809697256</v>
      </c>
      <c r="LI5">
        <v>3.0455474797704429</v>
      </c>
      <c r="LJ5">
        <v>0.15272755501651122</v>
      </c>
      <c r="LK5" t="e">
        <v>#VALUE!</v>
      </c>
      <c r="LL5">
        <v>4.4957437927360892E-2</v>
      </c>
      <c r="LM5">
        <v>1.4242586634981054</v>
      </c>
      <c r="LN5" t="e">
        <v>#VALUE!</v>
      </c>
      <c r="LO5">
        <v>0.12474277014535731</v>
      </c>
      <c r="LP5" t="e">
        <v>#VALUE!</v>
      </c>
      <c r="LQ5">
        <v>3.385106468532058</v>
      </c>
      <c r="LR5" t="e">
        <v>#VALUE!</v>
      </c>
      <c r="LS5">
        <v>0.27214202904396734</v>
      </c>
      <c r="LT5">
        <v>0.74204665840179385</v>
      </c>
      <c r="LU5">
        <v>0.25603648884095759</v>
      </c>
      <c r="LV5">
        <v>0.32726235367432649</v>
      </c>
      <c r="LW5" t="e">
        <v>#VALUE!</v>
      </c>
      <c r="LX5">
        <v>0.13123633946620672</v>
      </c>
      <c r="LY5">
        <v>0.23010178990533947</v>
      </c>
      <c r="LZ5">
        <v>2.1099078639595072</v>
      </c>
      <c r="MA5">
        <v>1.6353334290012413</v>
      </c>
      <c r="MB5">
        <v>3.2060426558420785E-2</v>
      </c>
      <c r="MC5">
        <v>2.9827627779754176</v>
      </c>
      <c r="MD5">
        <v>0.66122913167650843</v>
      </c>
      <c r="ME5">
        <v>4.7182330544355749E-2</v>
      </c>
      <c r="MF5">
        <v>0.30049403213617032</v>
      </c>
      <c r="MG5">
        <v>0.12934305080904826</v>
      </c>
      <c r="MH5">
        <v>8.6602115897035994E-2</v>
      </c>
      <c r="MI5" t="e">
        <v>#VALUE!</v>
      </c>
      <c r="MJ5">
        <v>0.74405726854219911</v>
      </c>
      <c r="MK5">
        <v>1.72558210593783</v>
      </c>
      <c r="ML5">
        <v>0.22331655412737908</v>
      </c>
      <c r="MM5">
        <v>0.42119942450003972</v>
      </c>
      <c r="MN5">
        <v>0.74336388502861461</v>
      </c>
      <c r="MO5" t="e">
        <v>#VALUE!</v>
      </c>
      <c r="MP5">
        <v>1.2751448062305863</v>
      </c>
      <c r="MQ5" t="e">
        <v>#VALUE!</v>
      </c>
      <c r="MR5" t="e">
        <v>#VALUE!</v>
      </c>
      <c r="MS5">
        <v>0.44028177636299565</v>
      </c>
      <c r="MT5">
        <v>0.70473849442758607</v>
      </c>
      <c r="MU5">
        <v>1.3086413532870447</v>
      </c>
      <c r="MV5">
        <v>5.0967101031732819E-2</v>
      </c>
      <c r="MW5">
        <v>3.1079765256350171</v>
      </c>
      <c r="MX5">
        <v>3.7253073104185601</v>
      </c>
      <c r="MZ5">
        <v>0.15907335646960175</v>
      </c>
      <c r="NA5">
        <v>0.43757995075396788</v>
      </c>
      <c r="NB5">
        <v>0.15413982638322035</v>
      </c>
      <c r="NC5">
        <v>0.24837153160933345</v>
      </c>
      <c r="ND5">
        <v>0.19624595379249579</v>
      </c>
      <c r="NE5">
        <v>2.9006605406808204</v>
      </c>
      <c r="NF5">
        <v>1.9948821995182258</v>
      </c>
      <c r="NG5">
        <v>2.81586101942804</v>
      </c>
      <c r="NH5">
        <v>0.26686795231125549</v>
      </c>
      <c r="NI5">
        <v>1.193516640162094E-2</v>
      </c>
      <c r="NJ5">
        <v>6.2863671929087775E-2</v>
      </c>
      <c r="NK5">
        <v>1</v>
      </c>
      <c r="OQ5" t="s">
        <v>222</v>
      </c>
      <c r="OS5" t="s">
        <v>5</v>
      </c>
      <c r="OT5" t="s">
        <v>252</v>
      </c>
      <c r="OU5">
        <v>1.099060411020955</v>
      </c>
      <c r="OV5">
        <v>1.0274855958442717</v>
      </c>
      <c r="OW5">
        <v>0.99889846287257256</v>
      </c>
      <c r="OX5">
        <v>0.9865342971858172</v>
      </c>
      <c r="OY5">
        <v>0.94985369301419542</v>
      </c>
      <c r="OZ5">
        <v>0.99121109405937968</v>
      </c>
      <c r="PA5">
        <v>0.93519092596768627</v>
      </c>
      <c r="PB5">
        <v>1.0375663315315451</v>
      </c>
      <c r="PC5">
        <v>1.0119777192294765</v>
      </c>
      <c r="PD5">
        <v>0.94400264541859347</v>
      </c>
      <c r="PE5">
        <v>0.93289324594804957</v>
      </c>
      <c r="PF5">
        <v>0.96836549229755098</v>
      </c>
      <c r="PG5">
        <v>0.92710682602092931</v>
      </c>
      <c r="PH5">
        <v>0.93535774838629615</v>
      </c>
      <c r="PI5">
        <v>1.2295252493401925</v>
      </c>
      <c r="PJ5">
        <v>1.177617159167121</v>
      </c>
      <c r="PK5">
        <v>1.1295508790848257</v>
      </c>
      <c r="PL5">
        <v>1.0429440503667424</v>
      </c>
      <c r="PM5">
        <v>1.0099062754179673</v>
      </c>
      <c r="PN5">
        <v>1.0503528054009357</v>
      </c>
      <c r="PO5">
        <v>1.0410612678863416</v>
      </c>
      <c r="PP5">
        <v>0.98848082473934484</v>
      </c>
      <c r="PQ5">
        <v>0.98961426315889467</v>
      </c>
      <c r="PR5">
        <v>0.94874626647504035</v>
      </c>
      <c r="PS5">
        <v>0.9615695559326678</v>
      </c>
      <c r="PT5">
        <v>0.95053917013577183</v>
      </c>
      <c r="PU5">
        <v>1.0039754923506465</v>
      </c>
      <c r="PX5" t="s">
        <v>246</v>
      </c>
      <c r="PY5" t="s">
        <v>247</v>
      </c>
      <c r="PZ5" t="s">
        <v>5</v>
      </c>
      <c r="QA5" t="s">
        <v>252</v>
      </c>
      <c r="QB5">
        <f t="shared" si="30"/>
        <v>1.099060411020955</v>
      </c>
      <c r="QC5">
        <f t="shared" si="31"/>
        <v>1.0274855958442717</v>
      </c>
      <c r="QD5">
        <f t="shared" si="32"/>
        <v>0.99889846287257256</v>
      </c>
      <c r="QE5">
        <f t="shared" si="33"/>
        <v>0.9865342971858172</v>
      </c>
      <c r="QF5">
        <f t="shared" si="34"/>
        <v>0.94985369301419542</v>
      </c>
      <c r="QG5">
        <f t="shared" si="35"/>
        <v>0.99121109405937968</v>
      </c>
      <c r="QH5">
        <f t="shared" si="36"/>
        <v>0.93519092596768627</v>
      </c>
      <c r="QI5">
        <f t="shared" si="37"/>
        <v>1.0375663315315451</v>
      </c>
      <c r="QJ5">
        <f t="shared" si="38"/>
        <v>1.0119777192294765</v>
      </c>
      <c r="QK5">
        <f t="shared" si="39"/>
        <v>0.94400264541859347</v>
      </c>
      <c r="QL5">
        <f t="shared" si="40"/>
        <v>0.93289324594804957</v>
      </c>
      <c r="QM5">
        <f t="shared" si="41"/>
        <v>0.96836549229755098</v>
      </c>
      <c r="QN5">
        <f t="shared" si="42"/>
        <v>0.92710682602092931</v>
      </c>
      <c r="QO5">
        <f t="shared" si="43"/>
        <v>0.93535774838629615</v>
      </c>
      <c r="QP5">
        <f t="shared" si="44"/>
        <v>1.2295252493401925</v>
      </c>
      <c r="QQ5">
        <f t="shared" si="45"/>
        <v>1.177617159167121</v>
      </c>
      <c r="QR5">
        <f t="shared" si="46"/>
        <v>1.1295508790848257</v>
      </c>
      <c r="QS5">
        <f t="shared" si="47"/>
        <v>1.0429440503667424</v>
      </c>
      <c r="QT5">
        <f t="shared" si="48"/>
        <v>1.0099062754179673</v>
      </c>
      <c r="QU5">
        <f t="shared" si="49"/>
        <v>1.0503528054009357</v>
      </c>
      <c r="QV5">
        <f t="shared" si="50"/>
        <v>1.0410612678863416</v>
      </c>
      <c r="QW5">
        <f t="shared" si="51"/>
        <v>0.98848082473934484</v>
      </c>
      <c r="QX5">
        <f t="shared" si="52"/>
        <v>0.98961426315889467</v>
      </c>
      <c r="QY5">
        <f t="shared" si="53"/>
        <v>0.94874626647504035</v>
      </c>
      <c r="QZ5">
        <f t="shared" si="54"/>
        <v>0.9615695559326678</v>
      </c>
      <c r="RA5">
        <f t="shared" si="55"/>
        <v>0.95053917013577183</v>
      </c>
      <c r="RB5">
        <f t="shared" si="56"/>
        <v>1.0039754923506465</v>
      </c>
      <c r="RG5" t="s">
        <v>246</v>
      </c>
      <c r="RH5" t="s">
        <v>247</v>
      </c>
      <c r="RI5" t="s">
        <v>5</v>
      </c>
      <c r="RJ5" t="s">
        <v>252</v>
      </c>
      <c r="RK5">
        <v>7041.5694700616787</v>
      </c>
      <c r="RL5">
        <v>7555.0668094480025</v>
      </c>
      <c r="RM5">
        <v>7958.6794919653739</v>
      </c>
      <c r="RN5">
        <v>8030.854579781816</v>
      </c>
      <c r="RO5">
        <v>8528.9833344609506</v>
      </c>
      <c r="RP5">
        <v>9055.5911140531807</v>
      </c>
      <c r="RQ5">
        <v>9082.7411688442535</v>
      </c>
      <c r="RR5">
        <v>9698.1348036075378</v>
      </c>
      <c r="RS5">
        <v>10130.413068419994</v>
      </c>
      <c r="RT5">
        <v>10376.934887500131</v>
      </c>
      <c r="RU5">
        <v>10544.667125485101</v>
      </c>
      <c r="RV5">
        <v>10672.183943685848</v>
      </c>
      <c r="RW5">
        <v>10076.18778453497</v>
      </c>
      <c r="RX5">
        <v>10401.480448892735</v>
      </c>
      <c r="RY5">
        <v>13636.346683779782</v>
      </c>
      <c r="RZ5">
        <v>12868.210997028104</v>
      </c>
      <c r="SA5">
        <v>13102.334568265833</v>
      </c>
      <c r="SB5">
        <v>14221.992593488578</v>
      </c>
      <c r="SC5">
        <v>15846.476409317307</v>
      </c>
      <c r="SD5">
        <v>17959.178537354164</v>
      </c>
      <c r="SE5">
        <v>19307.995492020527</v>
      </c>
      <c r="SF5">
        <v>20977.110526107474</v>
      </c>
      <c r="SG5">
        <v>23067.565346517076</v>
      </c>
      <c r="SH5">
        <v>19356.672355787399</v>
      </c>
      <c r="SI5">
        <v>20722.10388955077</v>
      </c>
      <c r="SJ5">
        <v>22810.102418591581</v>
      </c>
      <c r="SK5">
        <v>23649.366613910061</v>
      </c>
    </row>
    <row r="6" spans="1:505" x14ac:dyDescent="0.25">
      <c r="A6">
        <v>1990</v>
      </c>
      <c r="B6">
        <f t="shared" si="23"/>
        <v>134.47554263038694</v>
      </c>
      <c r="C6">
        <v>48.044369497712722</v>
      </c>
      <c r="D6">
        <v>202.99095499622615</v>
      </c>
      <c r="E6">
        <v>240.87463857196835</v>
      </c>
      <c r="G6">
        <v>3.2697808282215806</v>
      </c>
      <c r="H6">
        <v>230.65000650073043</v>
      </c>
      <c r="J6">
        <v>34.446462802256711</v>
      </c>
      <c r="L6">
        <v>238.00726274176341</v>
      </c>
      <c r="M6">
        <v>27.849134988329304</v>
      </c>
      <c r="T6">
        <v>299.4839378916958</v>
      </c>
      <c r="X6">
        <v>316.06779068525753</v>
      </c>
      <c r="Y6">
        <v>242.72866210221588</v>
      </c>
      <c r="Z6">
        <v>246.31585850315597</v>
      </c>
      <c r="AB6">
        <v>105.50592484664556</v>
      </c>
      <c r="AC6">
        <v>149.68464421503188</v>
      </c>
      <c r="AF6">
        <v>4.0533861881089779</v>
      </c>
      <c r="AH6">
        <v>156.33871274603271</v>
      </c>
      <c r="AI6">
        <v>122.99530527351767</v>
      </c>
      <c r="AJ6">
        <v>231.16702934481467</v>
      </c>
      <c r="AL6">
        <v>283.06652439904786</v>
      </c>
      <c r="AM6">
        <v>12.672740306740334</v>
      </c>
      <c r="AO6">
        <v>4.0713495834655706</v>
      </c>
      <c r="AV6">
        <v>27.114139296933715</v>
      </c>
      <c r="AY6">
        <v>34.276154701881637</v>
      </c>
      <c r="BA6">
        <v>13.392724142330234</v>
      </c>
      <c r="BC6">
        <v>234.08527558903788</v>
      </c>
      <c r="BD6">
        <v>151.26049806596569</v>
      </c>
      <c r="BF6">
        <v>309.33057411727202</v>
      </c>
      <c r="BH6">
        <v>4.1381207268614286</v>
      </c>
      <c r="BK6">
        <v>7.9559977557727359</v>
      </c>
      <c r="BL6">
        <v>0</v>
      </c>
      <c r="BM6">
        <v>87.375317964354196</v>
      </c>
      <c r="BS6">
        <v>132.12982055520905</v>
      </c>
      <c r="BV6">
        <v>34.137371910057382</v>
      </c>
      <c r="BW6">
        <v>72.185139023918012</v>
      </c>
      <c r="BX6">
        <v>153.32423129073297</v>
      </c>
      <c r="BY6">
        <v>5.2381260080335075</v>
      </c>
      <c r="BZ6">
        <v>335.91092750720861</v>
      </c>
      <c r="CA6">
        <v>426.89655314303241</v>
      </c>
      <c r="CC6">
        <v>16.676230118326732</v>
      </c>
      <c r="CF6">
        <v>31.120087075215114</v>
      </c>
      <c r="CI6">
        <v>212.66192155673869</v>
      </c>
      <c r="CJ6">
        <v>266.77564942024719</v>
      </c>
      <c r="CK6">
        <v>26.178996124568528</v>
      </c>
      <c r="CR6">
        <f t="shared" ref="CR6:CR28" si="65">GI6*JZ6</f>
        <v>48.044369497712722</v>
      </c>
      <c r="CS6">
        <f t="shared" si="0"/>
        <v>202.99095499622615</v>
      </c>
      <c r="CT6">
        <f t="shared" si="1"/>
        <v>240.87463857196835</v>
      </c>
      <c r="CV6">
        <f t="shared" ref="CV6:CV28" si="66">GM6*KD6</f>
        <v>3.2697808282215806</v>
      </c>
      <c r="CW6">
        <f t="shared" si="2"/>
        <v>230.65000650073043</v>
      </c>
      <c r="CY6">
        <f t="shared" si="3"/>
        <v>34.446462802256711</v>
      </c>
      <c r="DA6">
        <f t="shared" si="4"/>
        <v>238.00726274176341</v>
      </c>
      <c r="DB6">
        <f t="shared" si="24"/>
        <v>27.849134988329304</v>
      </c>
      <c r="DI6">
        <f t="shared" si="5"/>
        <v>299.4839378916958</v>
      </c>
      <c r="DM6">
        <f t="shared" si="25"/>
        <v>316.06779068525753</v>
      </c>
      <c r="DN6">
        <f t="shared" si="6"/>
        <v>242.72866210221588</v>
      </c>
      <c r="DO6">
        <f t="shared" si="7"/>
        <v>246.31585850315597</v>
      </c>
      <c r="DQ6">
        <f t="shared" si="62"/>
        <v>105.50592484664556</v>
      </c>
      <c r="DR6">
        <f t="shared" si="8"/>
        <v>149.68464421503188</v>
      </c>
      <c r="DU6">
        <f t="shared" si="26"/>
        <v>4.0533861881089779</v>
      </c>
      <c r="DW6">
        <f t="shared" si="9"/>
        <v>156.33871274603271</v>
      </c>
      <c r="DX6">
        <f t="shared" si="27"/>
        <v>122.99530527351767</v>
      </c>
      <c r="DY6">
        <f t="shared" si="10"/>
        <v>231.16702934481467</v>
      </c>
      <c r="EA6">
        <f t="shared" si="11"/>
        <v>283.06652439904786</v>
      </c>
      <c r="EB6">
        <f t="shared" si="63"/>
        <v>12.672740306740334</v>
      </c>
      <c r="ED6">
        <f t="shared" ref="ED6:ED28" si="67">HU6*LL6</f>
        <v>4.0713495834655706</v>
      </c>
      <c r="EK6">
        <f t="shared" si="12"/>
        <v>27.114139296933715</v>
      </c>
      <c r="EN6">
        <f t="shared" si="57"/>
        <v>34.276154701881637</v>
      </c>
      <c r="EP6">
        <f t="shared" si="58"/>
        <v>13.392724142330234</v>
      </c>
      <c r="ER6">
        <f t="shared" si="13"/>
        <v>234.08527558903788</v>
      </c>
      <c r="ES6">
        <f t="shared" si="59"/>
        <v>151.26049806596569</v>
      </c>
      <c r="EU6">
        <f t="shared" si="14"/>
        <v>309.33057411727202</v>
      </c>
      <c r="EW6">
        <f t="shared" si="64"/>
        <v>4.1381207268614286</v>
      </c>
      <c r="EZ6">
        <f t="shared" si="60"/>
        <v>7.9559977557727359</v>
      </c>
      <c r="FA6">
        <f t="shared" ref="FA6:FA28" si="68">IR6*MI6</f>
        <v>0</v>
      </c>
      <c r="FB6">
        <f t="shared" ref="FB6:FB28" si="69">IS6*MJ6</f>
        <v>87.375317964354196</v>
      </c>
      <c r="FH6">
        <f t="shared" si="15"/>
        <v>132.12982055520905</v>
      </c>
      <c r="FK6">
        <f t="shared" si="16"/>
        <v>34.137371910057382</v>
      </c>
      <c r="FL6">
        <f t="shared" si="17"/>
        <v>72.185139023918012</v>
      </c>
      <c r="FM6">
        <f t="shared" si="18"/>
        <v>153.32423129073297</v>
      </c>
      <c r="FN6">
        <f t="shared" ref="FN6:FN28" si="70">JE6*MV6</f>
        <v>5.2381260080335075</v>
      </c>
      <c r="FO6">
        <f t="shared" si="19"/>
        <v>335.91092750720861</v>
      </c>
      <c r="FP6">
        <f t="shared" si="20"/>
        <v>426.89655314303241</v>
      </c>
      <c r="FR6">
        <f t="shared" si="28"/>
        <v>16.676230118326732</v>
      </c>
      <c r="FU6">
        <f t="shared" si="61"/>
        <v>31.120087075215114</v>
      </c>
      <c r="FX6">
        <f t="shared" si="21"/>
        <v>212.66192155673869</v>
      </c>
      <c r="FY6">
        <f t="shared" si="22"/>
        <v>266.77564942024719</v>
      </c>
      <c r="FZ6">
        <f t="shared" ref="FZ6:FZ28" si="71">JQ6*NH6</f>
        <v>26.178996124568528</v>
      </c>
      <c r="GG6">
        <v>1990</v>
      </c>
      <c r="GH6">
        <f t="shared" si="29"/>
        <v>99.628429584522436</v>
      </c>
      <c r="GI6">
        <v>99.890112000533094</v>
      </c>
      <c r="GJ6">
        <v>99.878336449617663</v>
      </c>
      <c r="GK6">
        <v>100</v>
      </c>
      <c r="GM6">
        <v>98.66723896247855</v>
      </c>
      <c r="GN6">
        <v>100</v>
      </c>
      <c r="GP6">
        <v>100</v>
      </c>
      <c r="GR6">
        <v>100</v>
      </c>
      <c r="GS6">
        <v>100</v>
      </c>
      <c r="GZ6">
        <v>100</v>
      </c>
      <c r="HD6">
        <v>100</v>
      </c>
      <c r="HE6">
        <v>100</v>
      </c>
      <c r="HF6">
        <v>99.539905605236925</v>
      </c>
      <c r="HH6">
        <v>98.681965496812694</v>
      </c>
      <c r="HI6">
        <v>99.666521375242539</v>
      </c>
      <c r="HL6">
        <v>100</v>
      </c>
      <c r="HN6">
        <v>99.949264686082302</v>
      </c>
      <c r="HO6">
        <v>98.04731846141263</v>
      </c>
      <c r="HP6">
        <v>100</v>
      </c>
      <c r="HR6">
        <v>100</v>
      </c>
      <c r="HS6">
        <v>97.395375852320953</v>
      </c>
      <c r="HU6">
        <v>99.802396447808562</v>
      </c>
      <c r="IB6">
        <v>99.756504993334843</v>
      </c>
      <c r="IE6">
        <v>100</v>
      </c>
      <c r="IG6">
        <v>100</v>
      </c>
      <c r="II6">
        <v>100</v>
      </c>
      <c r="IJ6">
        <v>99.406232875410666</v>
      </c>
      <c r="IL6">
        <v>98.345260931543066</v>
      </c>
      <c r="IN6">
        <v>100</v>
      </c>
      <c r="IQ6">
        <v>99.871264879177659</v>
      </c>
      <c r="IS6">
        <v>99.496068486055506</v>
      </c>
      <c r="IY6">
        <v>100</v>
      </c>
      <c r="JB6">
        <v>97.602140557178387</v>
      </c>
      <c r="JC6">
        <v>99.468803359954137</v>
      </c>
      <c r="JD6">
        <v>100</v>
      </c>
      <c r="JE6">
        <v>100</v>
      </c>
      <c r="JF6">
        <v>100</v>
      </c>
      <c r="JG6">
        <v>100</v>
      </c>
      <c r="JH6">
        <v>100</v>
      </c>
      <c r="JI6">
        <v>99.278405816956095</v>
      </c>
      <c r="JL6">
        <v>100</v>
      </c>
      <c r="JO6">
        <v>100</v>
      </c>
      <c r="JP6">
        <v>100</v>
      </c>
      <c r="JQ6">
        <v>99.279354897308195</v>
      </c>
      <c r="JY6">
        <v>1990</v>
      </c>
      <c r="JZ6">
        <v>0.48097222573397774</v>
      </c>
      <c r="KA6">
        <v>2.0323822183264166</v>
      </c>
      <c r="KB6">
        <v>2.4087463857196836</v>
      </c>
      <c r="KC6">
        <v>0.94985369301419542</v>
      </c>
      <c r="KD6">
        <v>3.3139478337536353E-2</v>
      </c>
      <c r="KE6">
        <v>2.3065000650073042</v>
      </c>
      <c r="KF6">
        <v>0.3063671177183751</v>
      </c>
      <c r="KG6">
        <v>0.34446462802256711</v>
      </c>
      <c r="KH6">
        <v>0.26355510407606297</v>
      </c>
      <c r="KI6">
        <v>2.380072627417634</v>
      </c>
      <c r="KJ6">
        <v>0.27849134988329305</v>
      </c>
      <c r="KK6">
        <v>3.5402159616029945E-2</v>
      </c>
      <c r="KL6">
        <v>0.13087373140308062</v>
      </c>
      <c r="KM6">
        <v>9.8005677932555033E-2</v>
      </c>
      <c r="KN6" t="e">
        <v>#VALUE!</v>
      </c>
      <c r="KO6">
        <v>1.0737605550878346</v>
      </c>
      <c r="KP6">
        <v>0.43450411374392373</v>
      </c>
      <c r="KQ6">
        <v>2.9948393789169581</v>
      </c>
      <c r="KR6">
        <v>0.16609405124886936</v>
      </c>
      <c r="KS6">
        <v>8.3664034475509005E-2</v>
      </c>
      <c r="KT6" t="e">
        <v>#VALUE!</v>
      </c>
      <c r="KU6">
        <v>3.1606779068525754</v>
      </c>
      <c r="KV6">
        <v>2.4272866210221586</v>
      </c>
      <c r="KW6">
        <v>2.4745438224546294</v>
      </c>
      <c r="KX6">
        <v>4.4835418361952248E-2</v>
      </c>
      <c r="KY6">
        <v>1.0691510279054308</v>
      </c>
      <c r="KZ6">
        <v>1.5018548069062436</v>
      </c>
      <c r="LA6" t="e">
        <v>#VALUE!</v>
      </c>
      <c r="LB6">
        <v>2.8501398733812691</v>
      </c>
      <c r="LC6">
        <v>4.0533861881089775E-2</v>
      </c>
      <c r="LD6">
        <v>6.5150249212375916E-2</v>
      </c>
      <c r="LE6">
        <v>1.5641807194585846</v>
      </c>
      <c r="LF6">
        <v>1.2544484357511883</v>
      </c>
      <c r="LG6">
        <v>2.3116702934481466</v>
      </c>
      <c r="LH6">
        <v>0.21096312450203952</v>
      </c>
      <c r="LI6">
        <v>2.8306652439904787</v>
      </c>
      <c r="LJ6">
        <v>0.13011644747853129</v>
      </c>
      <c r="LK6">
        <v>0.18347427502365177</v>
      </c>
      <c r="LL6">
        <v>4.0794106438062076E-2</v>
      </c>
      <c r="LM6">
        <v>0.97744594539243712</v>
      </c>
      <c r="LN6" t="e">
        <v>#VALUE!</v>
      </c>
      <c r="LO6">
        <v>0.11694926347570549</v>
      </c>
      <c r="LP6" t="e">
        <v>#VALUE!</v>
      </c>
      <c r="LQ6">
        <v>3.8583516891960388</v>
      </c>
      <c r="LR6">
        <v>0.24947926632964609</v>
      </c>
      <c r="LS6">
        <v>0.27180322023857317</v>
      </c>
      <c r="LT6">
        <v>0.80094835760793326</v>
      </c>
      <c r="LU6">
        <v>0.27910755382700203</v>
      </c>
      <c r="LV6">
        <v>0.34276154701881634</v>
      </c>
      <c r="LW6" t="e">
        <v>#VALUE!</v>
      </c>
      <c r="LX6">
        <v>0.13392724142330234</v>
      </c>
      <c r="LY6">
        <v>0.22076710419783385</v>
      </c>
      <c r="LZ6">
        <v>2.3408527558903787</v>
      </c>
      <c r="MA6">
        <v>1.5216399786072348</v>
      </c>
      <c r="MB6">
        <v>3.5954096468001857E-2</v>
      </c>
      <c r="MC6">
        <v>3.1453531282264149</v>
      </c>
      <c r="MD6">
        <v>0.71811387526514203</v>
      </c>
      <c r="ME6">
        <v>4.1381207268614287E-2</v>
      </c>
      <c r="MF6">
        <v>0.28997726651563821</v>
      </c>
      <c r="MG6">
        <v>0.13475564462020842</v>
      </c>
      <c r="MH6">
        <v>7.966253121353524E-2</v>
      </c>
      <c r="MI6">
        <v>0.19280091214523962</v>
      </c>
      <c r="MJ6">
        <v>0.87817859834934031</v>
      </c>
      <c r="MK6">
        <v>1.7204831314367683</v>
      </c>
      <c r="ML6">
        <v>0.18717640545792469</v>
      </c>
      <c r="MM6">
        <v>0.38812910824875985</v>
      </c>
      <c r="MN6">
        <v>0.80237442699940797</v>
      </c>
      <c r="MO6" t="e">
        <v>#VALUE!</v>
      </c>
      <c r="MP6">
        <v>1.3212982055520905</v>
      </c>
      <c r="MQ6">
        <v>0.26678864012513276</v>
      </c>
      <c r="MR6" t="e">
        <v>#VALUE!</v>
      </c>
      <c r="MS6">
        <v>0.3497604838908081</v>
      </c>
      <c r="MT6">
        <v>0.72570631781601935</v>
      </c>
      <c r="MU6">
        <v>1.5332423129073296</v>
      </c>
      <c r="MV6">
        <v>5.2381260080335078E-2</v>
      </c>
      <c r="MW6">
        <v>3.3591092750720861</v>
      </c>
      <c r="MX6">
        <v>4.2689655314303243</v>
      </c>
      <c r="MZ6">
        <v>0.16797439464402181</v>
      </c>
      <c r="NA6">
        <v>0.46191321917260075</v>
      </c>
      <c r="NB6">
        <v>0.16625855562646388</v>
      </c>
      <c r="NC6">
        <v>0.31120087075215114</v>
      </c>
      <c r="ND6">
        <v>0.17481835049083672</v>
      </c>
      <c r="NE6">
        <v>3.0354718252662201</v>
      </c>
      <c r="NF6">
        <v>2.1266192155673869</v>
      </c>
      <c r="NG6">
        <v>2.6677564942024721</v>
      </c>
      <c r="NH6">
        <v>0.26369023198878916</v>
      </c>
      <c r="NI6">
        <v>1.0917588793423276E-2</v>
      </c>
      <c r="NJ6">
        <v>4.5578141451406179E-2</v>
      </c>
      <c r="NK6">
        <v>1</v>
      </c>
      <c r="OQ6" t="s">
        <v>223</v>
      </c>
      <c r="OS6" t="s">
        <v>98</v>
      </c>
      <c r="OT6" t="s">
        <v>253</v>
      </c>
      <c r="OU6">
        <v>3.5496581411288641E-2</v>
      </c>
      <c r="OV6">
        <v>3.3601720287748556E-2</v>
      </c>
      <c r="OW6">
        <v>3.3037244563004331E-2</v>
      </c>
      <c r="OX6">
        <v>3.4127977775218019E-2</v>
      </c>
      <c r="OY6">
        <v>3.3139478337536353E-2</v>
      </c>
      <c r="OZ6">
        <v>3.1165626818452172E-2</v>
      </c>
      <c r="PA6">
        <v>2.9354433764889377E-2</v>
      </c>
      <c r="PB6">
        <v>3.1209417564499659E-2</v>
      </c>
      <c r="PC6">
        <v>2.9034730920967582E-2</v>
      </c>
      <c r="PD6">
        <v>2.9075199588485139E-2</v>
      </c>
      <c r="PE6">
        <v>3.3878563435346835E-2</v>
      </c>
      <c r="PF6">
        <v>3.5344334235564108E-2</v>
      </c>
      <c r="PG6">
        <v>3.6371193345384738E-2</v>
      </c>
      <c r="PH6">
        <v>3.5732308811517829E-2</v>
      </c>
      <c r="PI6">
        <v>3.6571342670532372E-2</v>
      </c>
      <c r="PJ6">
        <v>3.6843229316049893E-2</v>
      </c>
      <c r="PK6">
        <v>3.4536853942308959E-2</v>
      </c>
      <c r="PL6">
        <v>3.173412271682495E-2</v>
      </c>
      <c r="PM6">
        <v>2.936440250407546E-2</v>
      </c>
      <c r="PN6">
        <v>2.8316105271500528E-2</v>
      </c>
      <c r="PO6">
        <v>2.6638522481889748E-2</v>
      </c>
      <c r="PP6">
        <v>2.5496005441629097E-2</v>
      </c>
      <c r="PQ6">
        <v>2.641727587653981E-2</v>
      </c>
      <c r="PR6">
        <v>3.3384383141966116E-2</v>
      </c>
      <c r="PS6">
        <v>3.5158307234367595E-2</v>
      </c>
      <c r="PT6">
        <v>3.4828888147626642E-2</v>
      </c>
      <c r="PU6">
        <v>3.6353922518980245E-2</v>
      </c>
      <c r="PX6" t="s">
        <v>246</v>
      </c>
      <c r="PY6" t="s">
        <v>247</v>
      </c>
      <c r="PZ6" t="s">
        <v>98</v>
      </c>
      <c r="QA6" t="s">
        <v>253</v>
      </c>
      <c r="QB6">
        <f t="shared" si="30"/>
        <v>3.5496581411288641E-2</v>
      </c>
      <c r="QC6">
        <f t="shared" si="31"/>
        <v>3.3601720287748556E-2</v>
      </c>
      <c r="QD6">
        <f t="shared" si="32"/>
        <v>3.3037244563004331E-2</v>
      </c>
      <c r="QE6">
        <f t="shared" si="33"/>
        <v>3.4127977775218019E-2</v>
      </c>
      <c r="QF6">
        <f t="shared" si="34"/>
        <v>3.3139478337536353E-2</v>
      </c>
      <c r="QG6">
        <f t="shared" si="35"/>
        <v>3.1165626818452172E-2</v>
      </c>
      <c r="QH6">
        <f t="shared" si="36"/>
        <v>2.9354433764889377E-2</v>
      </c>
      <c r="QI6">
        <f t="shared" si="37"/>
        <v>3.1209417564499659E-2</v>
      </c>
      <c r="QJ6">
        <f t="shared" si="38"/>
        <v>2.9034730920967582E-2</v>
      </c>
      <c r="QK6">
        <f t="shared" si="39"/>
        <v>2.9075199588485139E-2</v>
      </c>
      <c r="QL6">
        <f t="shared" si="40"/>
        <v>3.3878563435346835E-2</v>
      </c>
      <c r="QM6">
        <f t="shared" si="41"/>
        <v>3.5344334235564108E-2</v>
      </c>
      <c r="QN6">
        <f t="shared" si="42"/>
        <v>3.6371193345384738E-2</v>
      </c>
      <c r="QO6">
        <f t="shared" si="43"/>
        <v>3.5732308811517829E-2</v>
      </c>
      <c r="QP6">
        <f t="shared" si="44"/>
        <v>3.6571342670532372E-2</v>
      </c>
      <c r="QQ6">
        <f t="shared" si="45"/>
        <v>3.6843229316049893E-2</v>
      </c>
      <c r="QR6">
        <f t="shared" si="46"/>
        <v>3.4536853942308959E-2</v>
      </c>
      <c r="QS6">
        <f t="shared" si="47"/>
        <v>3.173412271682495E-2</v>
      </c>
      <c r="QT6">
        <f t="shared" si="48"/>
        <v>2.936440250407546E-2</v>
      </c>
      <c r="QU6">
        <f t="shared" si="49"/>
        <v>2.8316105271500528E-2</v>
      </c>
      <c r="QV6">
        <f t="shared" si="50"/>
        <v>2.6638522481889748E-2</v>
      </c>
      <c r="QW6">
        <f t="shared" si="51"/>
        <v>2.5496005441629097E-2</v>
      </c>
      <c r="QX6">
        <f t="shared" si="52"/>
        <v>2.641727587653981E-2</v>
      </c>
      <c r="QY6">
        <f t="shared" si="53"/>
        <v>3.3384383141966116E-2</v>
      </c>
      <c r="QZ6">
        <f t="shared" si="54"/>
        <v>3.5158307234367595E-2</v>
      </c>
      <c r="RA6">
        <f t="shared" si="55"/>
        <v>3.4828888147626642E-2</v>
      </c>
      <c r="RB6">
        <f t="shared" si="56"/>
        <v>3.6353922518980245E-2</v>
      </c>
      <c r="RG6" t="s">
        <v>246</v>
      </c>
      <c r="RH6" t="s">
        <v>247</v>
      </c>
      <c r="RI6" t="s">
        <v>98</v>
      </c>
      <c r="RJ6" t="s">
        <v>253</v>
      </c>
      <c r="RK6">
        <v>227.42302556881319</v>
      </c>
      <c r="RL6">
        <v>247.07231197506817</v>
      </c>
      <c r="RM6">
        <v>263.22279045109406</v>
      </c>
      <c r="RN6">
        <v>277.81783907222672</v>
      </c>
      <c r="RO6">
        <v>297.56799445254478</v>
      </c>
      <c r="RP6">
        <v>284.72559979657177</v>
      </c>
      <c r="RQ6">
        <v>285.09549936938231</v>
      </c>
      <c r="RR6">
        <v>291.71449524178433</v>
      </c>
      <c r="RS6">
        <v>290.65246395324061</v>
      </c>
      <c r="RT6">
        <v>319.60869435593031</v>
      </c>
      <c r="RU6">
        <v>382.93574925855665</v>
      </c>
      <c r="RV6">
        <v>389.52362442625139</v>
      </c>
      <c r="RW6">
        <v>395.29746066981494</v>
      </c>
      <c r="RX6">
        <v>397.35482187218025</v>
      </c>
      <c r="RY6">
        <v>405.60330714176735</v>
      </c>
      <c r="RZ6">
        <v>402.59811515156338</v>
      </c>
      <c r="SA6">
        <v>400.61357453335262</v>
      </c>
      <c r="SB6">
        <v>432.73889724078521</v>
      </c>
      <c r="SC6">
        <v>460.75791673038981</v>
      </c>
      <c r="SD6">
        <v>484.15540705799151</v>
      </c>
      <c r="SE6">
        <v>494.05014657654874</v>
      </c>
      <c r="SF6">
        <v>541.06514839508657</v>
      </c>
      <c r="SG6">
        <v>615.77754105309157</v>
      </c>
      <c r="SH6">
        <v>681.12053676904873</v>
      </c>
      <c r="SI6">
        <v>757.67175717689361</v>
      </c>
      <c r="SJ6">
        <v>835.78934012741161</v>
      </c>
      <c r="SK6">
        <v>856.34285702740124</v>
      </c>
    </row>
    <row r="7" spans="1:505" x14ac:dyDescent="0.25">
      <c r="A7">
        <v>1991</v>
      </c>
      <c r="B7">
        <f t="shared" si="23"/>
        <v>128.80835611117666</v>
      </c>
      <c r="C7">
        <v>62.011098923618654</v>
      </c>
      <c r="D7">
        <v>201.24865948262982</v>
      </c>
      <c r="E7">
        <v>237.22318697125152</v>
      </c>
      <c r="G7">
        <v>3.0784553877434777</v>
      </c>
      <c r="H7">
        <v>219.52414521761165</v>
      </c>
      <c r="J7">
        <v>41.580075446696078</v>
      </c>
      <c r="L7">
        <v>229.35702475011968</v>
      </c>
      <c r="M7">
        <v>30.774045621180225</v>
      </c>
      <c r="T7">
        <v>292.98082767785718</v>
      </c>
      <c r="X7">
        <v>277.10882214540669</v>
      </c>
      <c r="Y7">
        <v>228.12865346899983</v>
      </c>
      <c r="Z7">
        <v>241.67050072164074</v>
      </c>
      <c r="AB7">
        <v>107.64952555286405</v>
      </c>
      <c r="AC7">
        <v>165.4159762809457</v>
      </c>
      <c r="AD7">
        <v>36.517716607388472</v>
      </c>
      <c r="AF7">
        <v>3.2320719880591211</v>
      </c>
      <c r="AH7">
        <v>150.66119078812991</v>
      </c>
      <c r="AI7">
        <v>130.86863370426215</v>
      </c>
      <c r="AJ7">
        <v>226.29617619483051</v>
      </c>
      <c r="AL7">
        <v>306.69989482584509</v>
      </c>
      <c r="AM7">
        <v>12.668801079269818</v>
      </c>
      <c r="AO7">
        <v>3.6900876979932438</v>
      </c>
      <c r="AV7">
        <v>28.437903844751588</v>
      </c>
      <c r="AY7">
        <v>38.135901850104851</v>
      </c>
      <c r="BA7">
        <v>13.825261635671351</v>
      </c>
      <c r="BC7">
        <v>229.39207423676083</v>
      </c>
      <c r="BD7">
        <v>133.86850551179111</v>
      </c>
      <c r="BF7">
        <v>295.19635799928773</v>
      </c>
      <c r="BH7">
        <v>4.4929855842683164</v>
      </c>
      <c r="BJ7">
        <v>16.277603413503801</v>
      </c>
      <c r="BK7">
        <v>7.7042878006840958</v>
      </c>
      <c r="BL7">
        <v>24.469889379524858</v>
      </c>
      <c r="BM7">
        <v>93.982627126719393</v>
      </c>
      <c r="BS7">
        <v>145.30560597448678</v>
      </c>
      <c r="BV7">
        <v>35.190143949043907</v>
      </c>
      <c r="BW7">
        <v>81.827731139200907</v>
      </c>
      <c r="BX7">
        <v>151.64324811230708</v>
      </c>
      <c r="BY7">
        <v>5.6752710114870331</v>
      </c>
      <c r="BZ7">
        <v>325.25860418561621</v>
      </c>
      <c r="CA7">
        <v>409.06470903723584</v>
      </c>
      <c r="CC7">
        <v>18.474485565281373</v>
      </c>
      <c r="CF7">
        <v>29.743954202482588</v>
      </c>
      <c r="CI7">
        <v>215.24483049778968</v>
      </c>
      <c r="CJ7">
        <v>256.91920162598433</v>
      </c>
      <c r="CK7">
        <v>27.859270784622918</v>
      </c>
      <c r="CR7">
        <f t="shared" si="65"/>
        <v>62.011098923618654</v>
      </c>
      <c r="CS7">
        <f t="shared" si="0"/>
        <v>201.24865948262982</v>
      </c>
      <c r="CT7">
        <f t="shared" si="1"/>
        <v>237.22318697125152</v>
      </c>
      <c r="CV7">
        <f t="shared" si="66"/>
        <v>3.0784553877434777</v>
      </c>
      <c r="CW7">
        <f t="shared" si="2"/>
        <v>219.52414521761165</v>
      </c>
      <c r="CY7">
        <f t="shared" si="3"/>
        <v>41.580075446696078</v>
      </c>
      <c r="DA7">
        <f t="shared" si="4"/>
        <v>229.35702475011968</v>
      </c>
      <c r="DB7">
        <f t="shared" si="24"/>
        <v>30.774045621180225</v>
      </c>
      <c r="DI7">
        <f t="shared" si="5"/>
        <v>292.98082767785718</v>
      </c>
      <c r="DM7">
        <f t="shared" si="25"/>
        <v>277.10882214540669</v>
      </c>
      <c r="DN7">
        <f t="shared" si="6"/>
        <v>228.12865346899983</v>
      </c>
      <c r="DO7">
        <f t="shared" si="7"/>
        <v>241.67050072164074</v>
      </c>
      <c r="DQ7">
        <f t="shared" si="62"/>
        <v>107.64952555286405</v>
      </c>
      <c r="DR7">
        <f t="shared" si="8"/>
        <v>165.4159762809457</v>
      </c>
      <c r="DS7">
        <f t="shared" ref="DS7:DS28" si="72">HJ7*LA7</f>
        <v>36.517716607388472</v>
      </c>
      <c r="DU7">
        <f t="shared" si="26"/>
        <v>3.2320719880591211</v>
      </c>
      <c r="DW7">
        <f t="shared" si="9"/>
        <v>150.66119078812991</v>
      </c>
      <c r="DX7">
        <f t="shared" si="27"/>
        <v>130.86863370426215</v>
      </c>
      <c r="DY7">
        <f t="shared" si="10"/>
        <v>226.29617619483051</v>
      </c>
      <c r="EA7">
        <f t="shared" si="11"/>
        <v>306.69989482584509</v>
      </c>
      <c r="EB7">
        <f t="shared" si="63"/>
        <v>12.668801079269818</v>
      </c>
      <c r="ED7">
        <f t="shared" si="67"/>
        <v>3.6900876979932438</v>
      </c>
      <c r="EK7">
        <f t="shared" si="12"/>
        <v>28.437903844751588</v>
      </c>
      <c r="EN7">
        <f t="shared" si="57"/>
        <v>38.135901850104851</v>
      </c>
      <c r="EP7">
        <f t="shared" si="58"/>
        <v>13.825261635671351</v>
      </c>
      <c r="ER7">
        <f t="shared" si="13"/>
        <v>229.39207423676083</v>
      </c>
      <c r="ES7">
        <f t="shared" si="59"/>
        <v>133.86850551179111</v>
      </c>
      <c r="EU7">
        <f t="shared" si="14"/>
        <v>295.19635799928773</v>
      </c>
      <c r="EW7">
        <f t="shared" si="64"/>
        <v>4.4929855842683164</v>
      </c>
      <c r="EY7">
        <f t="shared" ref="EY7:EY28" si="73">IP7*MG7</f>
        <v>16.277603413503801</v>
      </c>
      <c r="EZ7">
        <f t="shared" si="60"/>
        <v>7.7042878006840958</v>
      </c>
      <c r="FA7">
        <f t="shared" si="68"/>
        <v>24.469889379524858</v>
      </c>
      <c r="FB7">
        <f t="shared" si="69"/>
        <v>93.982627126719393</v>
      </c>
      <c r="FH7">
        <f t="shared" si="15"/>
        <v>145.30560597448678</v>
      </c>
      <c r="FK7">
        <f t="shared" si="16"/>
        <v>35.190143949043907</v>
      </c>
      <c r="FL7">
        <f t="shared" si="17"/>
        <v>81.827731139200907</v>
      </c>
      <c r="FM7">
        <f t="shared" si="18"/>
        <v>151.64324811230708</v>
      </c>
      <c r="FN7">
        <f t="shared" si="70"/>
        <v>5.6752710114870331</v>
      </c>
      <c r="FO7">
        <f t="shared" si="19"/>
        <v>325.25860418561621</v>
      </c>
      <c r="FP7">
        <f t="shared" si="20"/>
        <v>409.06470903723584</v>
      </c>
      <c r="FR7">
        <f t="shared" si="28"/>
        <v>18.474485565281373</v>
      </c>
      <c r="FU7">
        <f t="shared" si="61"/>
        <v>29.743954202482588</v>
      </c>
      <c r="FX7">
        <f t="shared" si="21"/>
        <v>215.24483049778968</v>
      </c>
      <c r="FY7">
        <f t="shared" si="22"/>
        <v>256.91920162598433</v>
      </c>
      <c r="FZ7">
        <f t="shared" si="71"/>
        <v>27.859270784622918</v>
      </c>
      <c r="GG7">
        <v>1991</v>
      </c>
      <c r="GH7">
        <f t="shared" si="29"/>
        <v>97.671969329022062</v>
      </c>
      <c r="GI7">
        <v>99.120963516892971</v>
      </c>
      <c r="GJ7">
        <v>97.458321843760231</v>
      </c>
      <c r="GK7">
        <v>96.938375542283467</v>
      </c>
      <c r="GM7">
        <v>98.777265276141421</v>
      </c>
      <c r="GN7">
        <v>94.805611402272547</v>
      </c>
      <c r="GP7">
        <v>95.762640565271525</v>
      </c>
      <c r="GR7">
        <v>96.719055974184897</v>
      </c>
      <c r="GS7">
        <v>100</v>
      </c>
      <c r="GZ7">
        <v>99.093001804639599</v>
      </c>
      <c r="HD7">
        <v>99.267267442977868</v>
      </c>
      <c r="HE7">
        <v>95.680720169945275</v>
      </c>
      <c r="HF7">
        <v>94.883227037733519</v>
      </c>
      <c r="HH7">
        <v>96.529058769484237</v>
      </c>
      <c r="HI7">
        <v>97.713385467518989</v>
      </c>
      <c r="HJ7">
        <v>99.876276623480578</v>
      </c>
      <c r="HL7">
        <v>98.394437595583838</v>
      </c>
      <c r="HN7">
        <v>97.610747638693738</v>
      </c>
      <c r="HO7">
        <v>100</v>
      </c>
      <c r="HP7">
        <v>94.471124983676035</v>
      </c>
      <c r="HR7">
        <v>97.040254355139353</v>
      </c>
      <c r="HS7">
        <v>100</v>
      </c>
      <c r="HU7">
        <v>100</v>
      </c>
      <c r="IB7">
        <v>97.960522852144933</v>
      </c>
      <c r="IE7">
        <v>96.472555965502309</v>
      </c>
      <c r="IG7">
        <v>100</v>
      </c>
      <c r="II7">
        <v>97.679474694098701</v>
      </c>
      <c r="IJ7">
        <v>100</v>
      </c>
      <c r="IL7">
        <v>94.306621691191552</v>
      </c>
      <c r="IN7">
        <v>100</v>
      </c>
      <c r="IP7">
        <v>95.573357193150073</v>
      </c>
      <c r="IQ7">
        <v>98.421711341430495</v>
      </c>
      <c r="IR7">
        <v>100</v>
      </c>
      <c r="IS7">
        <v>95.828934229647857</v>
      </c>
      <c r="IY7">
        <v>91.519718743117892</v>
      </c>
      <c r="JB7">
        <v>97.769092874380334</v>
      </c>
      <c r="JC7">
        <v>99.364799889366253</v>
      </c>
      <c r="JD7">
        <v>93.787306629318635</v>
      </c>
      <c r="JE7">
        <v>99.695131288242891</v>
      </c>
      <c r="JF7">
        <v>94.71263793946207</v>
      </c>
      <c r="JG7">
        <v>97.568428003483831</v>
      </c>
      <c r="JH7">
        <v>99.412194931649196</v>
      </c>
      <c r="JI7">
        <v>98.377847478624616</v>
      </c>
      <c r="JL7">
        <v>99.329710129057801</v>
      </c>
      <c r="JO7">
        <v>98.81308214556104</v>
      </c>
      <c r="JP7">
        <v>96.175725105903211</v>
      </c>
      <c r="JQ7">
        <v>100</v>
      </c>
      <c r="JY7">
        <v>1991</v>
      </c>
      <c r="JZ7">
        <v>0.6256103322991835</v>
      </c>
      <c r="KA7">
        <v>2.06497152501005</v>
      </c>
      <c r="KB7">
        <v>2.4471545519945024</v>
      </c>
      <c r="KC7">
        <v>0.99121109405937968</v>
      </c>
      <c r="KD7">
        <v>3.1165626818452172E-2</v>
      </c>
      <c r="KE7">
        <v>2.3155184800838646</v>
      </c>
      <c r="KF7">
        <v>0.30462525905914822</v>
      </c>
      <c r="KG7">
        <v>0.43419934121757248</v>
      </c>
      <c r="KH7">
        <v>0.13876425750733815</v>
      </c>
      <c r="KI7">
        <v>2.3713736909439742</v>
      </c>
      <c r="KJ7">
        <v>0.30774045621180224</v>
      </c>
      <c r="KK7">
        <v>3.6465180375595957E-2</v>
      </c>
      <c r="KL7">
        <v>0.12927938258604796</v>
      </c>
      <c r="KM7">
        <v>9.03624171228877E-2</v>
      </c>
      <c r="KN7" t="e">
        <v>#VALUE!</v>
      </c>
      <c r="KO7">
        <v>1.061320168386588</v>
      </c>
      <c r="KP7">
        <v>0.31384252885700376</v>
      </c>
      <c r="KQ7">
        <v>2.9566248104529582</v>
      </c>
      <c r="KR7">
        <v>0.17775936849173815</v>
      </c>
      <c r="KS7">
        <v>6.8877883305652143E-2</v>
      </c>
      <c r="KT7" t="e">
        <v>#VALUE!</v>
      </c>
      <c r="KU7">
        <v>2.7915427641300434</v>
      </c>
      <c r="KV7">
        <v>2.3842698201247279</v>
      </c>
      <c r="KW7">
        <v>2.5470307900207936</v>
      </c>
      <c r="KX7">
        <v>4.801004968353443E-2</v>
      </c>
      <c r="KY7">
        <v>1.1152033069123359</v>
      </c>
      <c r="KZ7">
        <v>1.6928691549217871</v>
      </c>
      <c r="LA7">
        <v>0.36562953528048603</v>
      </c>
      <c r="LB7">
        <v>2.9577645321965251</v>
      </c>
      <c r="LC7">
        <v>3.2848116896032585E-2</v>
      </c>
      <c r="LD7">
        <v>6.9144960501325903E-2</v>
      </c>
      <c r="LE7">
        <v>1.5434897737470716</v>
      </c>
      <c r="LF7">
        <v>1.3086863370426216</v>
      </c>
      <c r="LG7">
        <v>2.3954004594941889</v>
      </c>
      <c r="LH7">
        <v>0.18235929370336046</v>
      </c>
      <c r="LI7">
        <v>3.1605429815075703</v>
      </c>
      <c r="LJ7">
        <v>0.12668801079269817</v>
      </c>
      <c r="LK7">
        <v>0.16555429221884826</v>
      </c>
      <c r="LL7">
        <v>3.690087697993244E-2</v>
      </c>
      <c r="LM7">
        <v>0.59194806585589399</v>
      </c>
      <c r="LN7" t="e">
        <v>#VALUE!</v>
      </c>
      <c r="LO7">
        <v>0.17702480750869007</v>
      </c>
      <c r="LP7" t="e">
        <v>#VALUE!</v>
      </c>
      <c r="LQ7">
        <v>4.0507774022276051</v>
      </c>
      <c r="LR7">
        <v>0.25780316552929966</v>
      </c>
      <c r="LS7">
        <v>0.29029963312541585</v>
      </c>
      <c r="LT7">
        <v>0.82731743286861137</v>
      </c>
      <c r="LU7">
        <v>0.29218051002948742</v>
      </c>
      <c r="LV7">
        <v>0.39530311463647644</v>
      </c>
      <c r="LW7" t="e">
        <v>#VALUE!</v>
      </c>
      <c r="LX7">
        <v>0.13825261635671351</v>
      </c>
      <c r="LY7">
        <v>0.22498541373031797</v>
      </c>
      <c r="LZ7">
        <v>2.3484163377735645</v>
      </c>
      <c r="MA7">
        <v>1.338685055117911</v>
      </c>
      <c r="MB7">
        <v>3.0681429832445321E-2</v>
      </c>
      <c r="MC7">
        <v>3.1301763620153062</v>
      </c>
      <c r="MD7">
        <v>0.65552870331870772</v>
      </c>
      <c r="ME7">
        <v>4.4929855842683164E-2</v>
      </c>
      <c r="MF7">
        <v>0.30690747655794615</v>
      </c>
      <c r="MG7">
        <v>0.17031528337554777</v>
      </c>
      <c r="MH7">
        <v>7.8278336107746441E-2</v>
      </c>
      <c r="MI7">
        <v>0.24469889379524859</v>
      </c>
      <c r="MJ7">
        <v>0.98073330233952194</v>
      </c>
      <c r="MK7">
        <v>1.5455857467783873</v>
      </c>
      <c r="ML7">
        <v>0.13799965401891004</v>
      </c>
      <c r="MM7">
        <v>0.38146887676761632</v>
      </c>
      <c r="MN7">
        <v>0.85802125898392168</v>
      </c>
      <c r="MO7" t="e">
        <v>#VALUE!</v>
      </c>
      <c r="MP7">
        <v>1.5876972522428505</v>
      </c>
      <c r="MQ7">
        <v>0.29335317421286861</v>
      </c>
      <c r="MR7" t="e">
        <v>#VALUE!</v>
      </c>
      <c r="MS7">
        <v>0.35993116960038013</v>
      </c>
      <c r="MT7">
        <v>0.8235082366221107</v>
      </c>
      <c r="MU7">
        <v>1.6168845610595906</v>
      </c>
      <c r="MV7">
        <v>5.6926260471822275E-2</v>
      </c>
      <c r="MW7">
        <v>3.4341626551834965</v>
      </c>
      <c r="MX7">
        <v>4.1925930078798599</v>
      </c>
      <c r="MZ7">
        <v>0.18779111394255177</v>
      </c>
      <c r="NA7">
        <v>0.4723895587221893</v>
      </c>
      <c r="NB7">
        <v>0.17001655344041836</v>
      </c>
      <c r="NC7">
        <v>0.29944670294352671</v>
      </c>
      <c r="ND7">
        <v>0.16305913924895629</v>
      </c>
      <c r="NE7">
        <v>2.8643382704052263</v>
      </c>
      <c r="NF7">
        <v>2.1783029718748539</v>
      </c>
      <c r="NG7">
        <v>2.6713518545670394</v>
      </c>
      <c r="NH7">
        <v>0.27859270784622919</v>
      </c>
      <c r="NI7">
        <v>1.5648826703391867E-2</v>
      </c>
      <c r="NJ7">
        <v>4.488583760104152E-2</v>
      </c>
      <c r="NK7">
        <v>1</v>
      </c>
      <c r="OQ7" t="s">
        <v>224</v>
      </c>
      <c r="OS7" t="s">
        <v>6</v>
      </c>
      <c r="OT7" t="s">
        <v>254</v>
      </c>
      <c r="OU7">
        <v>1.9096906271691492</v>
      </c>
      <c r="OV7">
        <v>2.0694893848207561</v>
      </c>
      <c r="OW7">
        <v>2.0682696325582235</v>
      </c>
      <c r="OX7">
        <v>2.0408562127315832</v>
      </c>
      <c r="OY7">
        <v>2.3065000650073042</v>
      </c>
      <c r="OZ7">
        <v>2.3155184800838646</v>
      </c>
      <c r="PA7">
        <v>2.4194108157668528</v>
      </c>
      <c r="PB7">
        <v>2.396836704979258</v>
      </c>
      <c r="PC7">
        <v>2.4312608165929626</v>
      </c>
      <c r="PD7">
        <v>2.5986795741110149</v>
      </c>
      <c r="PE7">
        <v>2.4508000393794123</v>
      </c>
      <c r="PF7">
        <v>2.2709537723600453</v>
      </c>
      <c r="PG7">
        <v>2.3500853581015062</v>
      </c>
      <c r="PH7">
        <v>2.2880755218658315</v>
      </c>
      <c r="PI7">
        <v>2.0925026475904818</v>
      </c>
      <c r="PJ7">
        <v>2.115939292832465</v>
      </c>
      <c r="PK7">
        <v>2.1597587472719142</v>
      </c>
      <c r="PL7">
        <v>2.2545523596171151</v>
      </c>
      <c r="PM7">
        <v>2.2681556149008331</v>
      </c>
      <c r="PN7">
        <v>2.1620526374723514</v>
      </c>
      <c r="PO7">
        <v>2.0948672924200507</v>
      </c>
      <c r="PP7">
        <v>2.0923918828774557</v>
      </c>
      <c r="PQ7">
        <v>2.0774478585983349</v>
      </c>
      <c r="PR7">
        <v>2.1997718977036365</v>
      </c>
      <c r="PS7">
        <v>2.0593799455261088</v>
      </c>
      <c r="PT7">
        <v>1.9878628564274139</v>
      </c>
      <c r="PU7">
        <v>1.899350550739034</v>
      </c>
      <c r="PX7" t="s">
        <v>246</v>
      </c>
      <c r="PY7" t="s">
        <v>247</v>
      </c>
      <c r="PZ7" t="s">
        <v>6</v>
      </c>
      <c r="QA7" t="s">
        <v>254</v>
      </c>
      <c r="QB7">
        <f t="shared" si="30"/>
        <v>1.9096906271691492</v>
      </c>
      <c r="QC7">
        <f t="shared" si="31"/>
        <v>2.0694893848207561</v>
      </c>
      <c r="QD7">
        <f t="shared" si="32"/>
        <v>2.0682696325582235</v>
      </c>
      <c r="QE7">
        <f t="shared" si="33"/>
        <v>2.0408562127315832</v>
      </c>
      <c r="QF7">
        <f t="shared" si="34"/>
        <v>2.3065000650073042</v>
      </c>
      <c r="QG7">
        <f t="shared" si="35"/>
        <v>2.3155184800838646</v>
      </c>
      <c r="QH7">
        <f t="shared" si="36"/>
        <v>2.4194108157668528</v>
      </c>
      <c r="QI7">
        <f t="shared" si="37"/>
        <v>2.396836704979258</v>
      </c>
      <c r="QJ7">
        <f t="shared" si="38"/>
        <v>2.4312608165929626</v>
      </c>
      <c r="QK7">
        <f t="shared" si="39"/>
        <v>2.5986795741110149</v>
      </c>
      <c r="QL7">
        <f t="shared" si="40"/>
        <v>2.4508000393794123</v>
      </c>
      <c r="QM7">
        <f t="shared" si="41"/>
        <v>2.2709537723600453</v>
      </c>
      <c r="QN7">
        <f t="shared" si="42"/>
        <v>2.3500853581015062</v>
      </c>
      <c r="QO7">
        <f t="shared" si="43"/>
        <v>2.2880755218658315</v>
      </c>
      <c r="QP7">
        <f t="shared" si="44"/>
        <v>2.0925026475904818</v>
      </c>
      <c r="QQ7">
        <f t="shared" si="45"/>
        <v>2.115939292832465</v>
      </c>
      <c r="QR7">
        <f t="shared" si="46"/>
        <v>2.1597587472719142</v>
      </c>
      <c r="QS7">
        <f t="shared" si="47"/>
        <v>2.2545523596171151</v>
      </c>
      <c r="QT7">
        <f t="shared" si="48"/>
        <v>2.2681556149008331</v>
      </c>
      <c r="QU7">
        <f t="shared" si="49"/>
        <v>2.1620526374723514</v>
      </c>
      <c r="QV7">
        <f t="shared" si="50"/>
        <v>2.0948672924200507</v>
      </c>
      <c r="QW7">
        <f t="shared" si="51"/>
        <v>2.0923918828774557</v>
      </c>
      <c r="QX7">
        <f t="shared" si="52"/>
        <v>2.0774478585983349</v>
      </c>
      <c r="QY7">
        <f t="shared" si="53"/>
        <v>2.1997718977036365</v>
      </c>
      <c r="QZ7">
        <f t="shared" si="54"/>
        <v>2.0593799455261088</v>
      </c>
      <c r="RA7">
        <f t="shared" si="55"/>
        <v>1.9878628564274139</v>
      </c>
      <c r="RB7">
        <f t="shared" si="56"/>
        <v>1.899350550739034</v>
      </c>
      <c r="RG7" t="s">
        <v>246</v>
      </c>
      <c r="RH7" t="s">
        <v>247</v>
      </c>
      <c r="RI7" t="s">
        <v>6</v>
      </c>
      <c r="RJ7" t="s">
        <v>254</v>
      </c>
      <c r="RK7">
        <v>12235.195702341454</v>
      </c>
      <c r="RL7">
        <v>15216.885401607087</v>
      </c>
      <c r="RM7">
        <v>16478.84717047137</v>
      </c>
      <c r="RN7">
        <v>16613.532352037964</v>
      </c>
      <c r="RO7">
        <v>20710.663926519472</v>
      </c>
      <c r="RP7">
        <v>21154.311829582122</v>
      </c>
      <c r="RQ7">
        <v>23497.749615111166</v>
      </c>
      <c r="RR7">
        <v>22403.238000997764</v>
      </c>
      <c r="RS7">
        <v>24338.160693798611</v>
      </c>
      <c r="RT7">
        <v>28565.94614951429</v>
      </c>
      <c r="RU7">
        <v>27701.851973554541</v>
      </c>
      <c r="RV7">
        <v>25027.777816339869</v>
      </c>
      <c r="RW7">
        <v>25541.718293186546</v>
      </c>
      <c r="RX7">
        <v>25444.139258307096</v>
      </c>
      <c r="RY7">
        <v>23207.405911007769</v>
      </c>
      <c r="RZ7">
        <v>23121.566347018979</v>
      </c>
      <c r="SA7">
        <v>25052.330282299954</v>
      </c>
      <c r="SB7">
        <v>30743.956925428254</v>
      </c>
      <c r="SC7">
        <v>35589.712945700143</v>
      </c>
      <c r="SD7">
        <v>36967.282920429687</v>
      </c>
      <c r="SE7">
        <v>38852.361033993904</v>
      </c>
      <c r="SF7">
        <v>44403.831306110165</v>
      </c>
      <c r="SG7">
        <v>48424.589273027334</v>
      </c>
      <c r="SH7">
        <v>44880.560151788661</v>
      </c>
      <c r="SI7">
        <v>44380.237410758506</v>
      </c>
      <c r="SJ7">
        <v>47702.774145274445</v>
      </c>
      <c r="SK7">
        <v>44740.571702193767</v>
      </c>
    </row>
    <row r="8" spans="1:505" x14ac:dyDescent="0.25">
      <c r="A8">
        <v>1992</v>
      </c>
      <c r="B8">
        <f t="shared" si="23"/>
        <v>97.119157347550697</v>
      </c>
      <c r="C8">
        <v>67.434863891250984</v>
      </c>
      <c r="D8">
        <v>146.9851239424614</v>
      </c>
      <c r="E8">
        <v>153.4173039391172</v>
      </c>
      <c r="G8">
        <v>2.5921910819226897</v>
      </c>
      <c r="H8">
        <v>140.49400099504422</v>
      </c>
      <c r="J8">
        <v>26.318625623628794</v>
      </c>
      <c r="L8">
        <v>207.79625995372203</v>
      </c>
      <c r="M8">
        <v>34.100651675856874</v>
      </c>
      <c r="O8">
        <v>12.454078424376895</v>
      </c>
      <c r="T8">
        <v>264.58864018271032</v>
      </c>
      <c r="X8">
        <v>165.0166776857765</v>
      </c>
      <c r="Y8">
        <v>133.30091962486739</v>
      </c>
      <c r="Z8">
        <v>136.95010465437289</v>
      </c>
      <c r="AB8">
        <v>109.90824031637098</v>
      </c>
      <c r="AC8">
        <v>169.47949355766318</v>
      </c>
      <c r="AD8">
        <v>33.370028516865354</v>
      </c>
      <c r="AF8">
        <v>3.2316139096149312</v>
      </c>
      <c r="AH8">
        <v>115.10961842674713</v>
      </c>
      <c r="AI8">
        <v>126.98845043078965</v>
      </c>
      <c r="AJ8">
        <v>193.26239866984682</v>
      </c>
      <c r="AL8">
        <v>267.46220101616984</v>
      </c>
      <c r="AM8">
        <v>12.083423055183276</v>
      </c>
      <c r="AO8">
        <v>3.3538291254126129</v>
      </c>
      <c r="AV8">
        <v>25.888307347216109</v>
      </c>
      <c r="AY8">
        <v>38.828213720240157</v>
      </c>
      <c r="BA8">
        <v>12.453218975147889</v>
      </c>
      <c r="BC8">
        <v>112.68067404489713</v>
      </c>
      <c r="BD8">
        <v>91.424838688081564</v>
      </c>
      <c r="BF8">
        <v>266.14413358882769</v>
      </c>
      <c r="BH8">
        <v>4.4024393207719417</v>
      </c>
      <c r="BI8">
        <v>26.936491365783564</v>
      </c>
      <c r="BJ8">
        <v>15.112370406958005</v>
      </c>
      <c r="BK8">
        <v>8.3531129655818752</v>
      </c>
      <c r="BL8">
        <v>22.905670369816399</v>
      </c>
      <c r="BM8">
        <v>111.32034567844036</v>
      </c>
      <c r="BS8">
        <v>124.12811974171707</v>
      </c>
      <c r="BV8">
        <v>25.384924865002731</v>
      </c>
      <c r="BW8">
        <v>74.83717915269915</v>
      </c>
      <c r="BX8">
        <v>123.22516060122565</v>
      </c>
      <c r="BY8">
        <v>5.7010736784547618</v>
      </c>
      <c r="BZ8">
        <v>245.73735694766884</v>
      </c>
      <c r="CA8">
        <v>226.79691607268504</v>
      </c>
      <c r="CC8">
        <v>19.796341196024294</v>
      </c>
      <c r="CF8">
        <v>28.326294775934088</v>
      </c>
      <c r="CI8">
        <v>137.4990735733721</v>
      </c>
      <c r="CJ8">
        <v>262.4843823871085</v>
      </c>
      <c r="CK8">
        <v>28.53501717145641</v>
      </c>
      <c r="CR8">
        <f t="shared" si="65"/>
        <v>67.434863891250984</v>
      </c>
      <c r="CS8">
        <f t="shared" si="0"/>
        <v>146.9851239424614</v>
      </c>
      <c r="CT8">
        <f t="shared" si="1"/>
        <v>153.4173039391172</v>
      </c>
      <c r="CV8">
        <f t="shared" si="66"/>
        <v>2.5921910819226897</v>
      </c>
      <c r="CW8">
        <f t="shared" si="2"/>
        <v>140.49400099504422</v>
      </c>
      <c r="CY8">
        <f t="shared" si="3"/>
        <v>26.318625623628794</v>
      </c>
      <c r="DA8">
        <f t="shared" si="4"/>
        <v>207.79625995372203</v>
      </c>
      <c r="DB8">
        <f t="shared" si="24"/>
        <v>34.100651675856874</v>
      </c>
      <c r="DD8">
        <f t="shared" ref="DD8:DD28" si="74">GU8*KL8</f>
        <v>12.454078424376895</v>
      </c>
      <c r="DI8">
        <f t="shared" si="5"/>
        <v>264.58864018271032</v>
      </c>
      <c r="DM8">
        <f t="shared" si="25"/>
        <v>165.0166776857765</v>
      </c>
      <c r="DN8">
        <f t="shared" si="6"/>
        <v>133.30091962486739</v>
      </c>
      <c r="DO8">
        <f t="shared" si="7"/>
        <v>136.95010465437289</v>
      </c>
      <c r="DQ8">
        <f t="shared" si="62"/>
        <v>109.90824031637098</v>
      </c>
      <c r="DR8">
        <f t="shared" si="8"/>
        <v>169.47949355766318</v>
      </c>
      <c r="DS8">
        <f t="shared" si="72"/>
        <v>33.370028516865354</v>
      </c>
      <c r="DU8">
        <f t="shared" si="26"/>
        <v>3.2316139096149312</v>
      </c>
      <c r="DW8">
        <f t="shared" si="9"/>
        <v>115.10961842674713</v>
      </c>
      <c r="DX8">
        <f t="shared" si="27"/>
        <v>126.98845043078965</v>
      </c>
      <c r="DY8">
        <f t="shared" si="10"/>
        <v>193.26239866984682</v>
      </c>
      <c r="EA8">
        <f t="shared" si="11"/>
        <v>267.46220101616984</v>
      </c>
      <c r="EB8">
        <f t="shared" si="63"/>
        <v>12.083423055183276</v>
      </c>
      <c r="ED8">
        <f t="shared" si="67"/>
        <v>3.3538291254126129</v>
      </c>
      <c r="EK8">
        <f t="shared" si="12"/>
        <v>25.888307347216109</v>
      </c>
      <c r="EN8">
        <f t="shared" si="57"/>
        <v>38.828213720240157</v>
      </c>
      <c r="EP8">
        <f t="shared" si="58"/>
        <v>12.453218975147889</v>
      </c>
      <c r="ER8">
        <f t="shared" si="13"/>
        <v>112.68067404489713</v>
      </c>
      <c r="ES8">
        <f t="shared" si="59"/>
        <v>91.424838688081564</v>
      </c>
      <c r="EU8">
        <f t="shared" si="14"/>
        <v>266.14413358882769</v>
      </c>
      <c r="EW8">
        <f t="shared" si="64"/>
        <v>4.4024393207719417</v>
      </c>
      <c r="EX8">
        <f t="shared" ref="EX8:EX28" si="75">IO8*MF8</f>
        <v>26.936491365783564</v>
      </c>
      <c r="EY8">
        <f t="shared" si="73"/>
        <v>15.112370406958005</v>
      </c>
      <c r="EZ8">
        <f t="shared" si="60"/>
        <v>8.3531129655818752</v>
      </c>
      <c r="FA8">
        <f t="shared" si="68"/>
        <v>22.905670369816399</v>
      </c>
      <c r="FB8">
        <f t="shared" si="69"/>
        <v>111.32034567844036</v>
      </c>
      <c r="FH8">
        <f t="shared" si="15"/>
        <v>124.12811974171707</v>
      </c>
      <c r="FK8">
        <f t="shared" si="16"/>
        <v>25.384924865002731</v>
      </c>
      <c r="FL8">
        <f t="shared" si="17"/>
        <v>74.83717915269915</v>
      </c>
      <c r="FM8">
        <f t="shared" si="18"/>
        <v>123.22516060122565</v>
      </c>
      <c r="FN8">
        <f t="shared" si="70"/>
        <v>5.7010736784547618</v>
      </c>
      <c r="FO8">
        <f t="shared" si="19"/>
        <v>245.73735694766884</v>
      </c>
      <c r="FP8">
        <f t="shared" si="20"/>
        <v>226.79691607268504</v>
      </c>
      <c r="FR8">
        <f t="shared" si="28"/>
        <v>19.796341196024294</v>
      </c>
      <c r="FU8">
        <f t="shared" si="61"/>
        <v>28.326294775934088</v>
      </c>
      <c r="FX8">
        <f t="shared" si="21"/>
        <v>137.4990735733721</v>
      </c>
      <c r="FY8">
        <f t="shared" si="22"/>
        <v>262.4843823871085</v>
      </c>
      <c r="FZ8">
        <f t="shared" si="71"/>
        <v>28.53501717145641</v>
      </c>
      <c r="GG8">
        <v>1992</v>
      </c>
      <c r="GH8">
        <f t="shared" si="29"/>
        <v>84.444272466430348</v>
      </c>
      <c r="GI8">
        <v>96.342579327439964</v>
      </c>
      <c r="GJ8">
        <v>76.682485753814603</v>
      </c>
      <c r="GK8">
        <v>60.032335135511602</v>
      </c>
      <c r="GM8">
        <v>88.306628657344106</v>
      </c>
      <c r="GN8">
        <v>58.069510179697801</v>
      </c>
      <c r="GP8">
        <v>98.623147359919926</v>
      </c>
      <c r="GR8">
        <v>97.160947274125405</v>
      </c>
      <c r="GS8">
        <v>98.505335221456832</v>
      </c>
      <c r="GU8">
        <v>87.278416954173707</v>
      </c>
      <c r="GZ8">
        <v>86.904366439010801</v>
      </c>
      <c r="HD8">
        <v>71.748062527411292</v>
      </c>
      <c r="HE8">
        <v>54.085275603131102</v>
      </c>
      <c r="HF8">
        <v>50.509122048889402</v>
      </c>
      <c r="HH8">
        <v>95.508648867827901</v>
      </c>
      <c r="HI8">
        <v>91.565185276659832</v>
      </c>
      <c r="HJ8">
        <v>87.027537541163198</v>
      </c>
      <c r="HL8">
        <v>100</v>
      </c>
      <c r="HN8">
        <v>71.0724683422509</v>
      </c>
      <c r="HO8">
        <v>96.065922942647177</v>
      </c>
      <c r="HP8">
        <v>81.021054696750298</v>
      </c>
      <c r="HR8">
        <v>82.790324290620802</v>
      </c>
      <c r="HS8">
        <v>87.679236526443106</v>
      </c>
      <c r="HU8">
        <v>99.054418493770072</v>
      </c>
      <c r="IB8">
        <v>80.794900088496206</v>
      </c>
      <c r="IE8">
        <v>92.125643548681566</v>
      </c>
      <c r="IG8">
        <v>93.365579818603834</v>
      </c>
      <c r="II8">
        <v>46.373875958414203</v>
      </c>
      <c r="IJ8">
        <v>75.293411382847808</v>
      </c>
      <c r="IL8">
        <v>84.682236517921694</v>
      </c>
      <c r="IN8">
        <v>100</v>
      </c>
      <c r="IO8">
        <v>83.796189019860606</v>
      </c>
      <c r="IP8">
        <v>92.343139711702975</v>
      </c>
      <c r="IQ8">
        <v>99.655308481767193</v>
      </c>
      <c r="IR8">
        <v>90.468518546560901</v>
      </c>
      <c r="IS8">
        <v>100</v>
      </c>
      <c r="IY8">
        <v>74.675039600178792</v>
      </c>
      <c r="JB8">
        <v>70.817017312553403</v>
      </c>
      <c r="JC8">
        <v>90.836507648602009</v>
      </c>
      <c r="JD8">
        <v>74.480518316368702</v>
      </c>
      <c r="JE8">
        <v>100</v>
      </c>
      <c r="JF8">
        <v>73.8019627970058</v>
      </c>
      <c r="JG8">
        <v>55.855510732550897</v>
      </c>
      <c r="JH8">
        <v>97.562240648405776</v>
      </c>
      <c r="JI8">
        <v>99.775217063883161</v>
      </c>
      <c r="JL8">
        <v>96.788835285381367</v>
      </c>
      <c r="JO8">
        <v>65.183014036974001</v>
      </c>
      <c r="JP8">
        <v>100</v>
      </c>
      <c r="JQ8">
        <v>98.617402411834703</v>
      </c>
      <c r="JY8">
        <v>1992</v>
      </c>
      <c r="JZ8">
        <v>0.69994870764316786</v>
      </c>
      <c r="KA8">
        <v>1.9168017637606323</v>
      </c>
      <c r="KB8">
        <v>2.5555778164018901</v>
      </c>
      <c r="KC8">
        <v>0.93519092596768627</v>
      </c>
      <c r="KD8">
        <v>2.9354433764889377E-2</v>
      </c>
      <c r="KE8">
        <v>2.4194108157668528</v>
      </c>
      <c r="KF8">
        <v>0.29326139321734029</v>
      </c>
      <c r="KG8">
        <v>0.26686053252367187</v>
      </c>
      <c r="KH8">
        <v>0.12478980723816019</v>
      </c>
      <c r="KI8">
        <v>2.1386808772814376</v>
      </c>
      <c r="KJ8">
        <v>0.34618075862787312</v>
      </c>
      <c r="KK8">
        <v>3.7732036880709127E-2</v>
      </c>
      <c r="KL8">
        <v>0.14269367913622927</v>
      </c>
      <c r="KM8">
        <v>8.724055566645432E-2</v>
      </c>
      <c r="KN8" t="e">
        <v>#VALUE!</v>
      </c>
      <c r="KO8">
        <v>1.1645247220743813</v>
      </c>
      <c r="KP8">
        <v>0.34375965914880013</v>
      </c>
      <c r="KQ8">
        <v>3.044595467690312</v>
      </c>
      <c r="KR8">
        <v>0.1740243085276256</v>
      </c>
      <c r="KS8">
        <v>7.1784806831148601E-2</v>
      </c>
      <c r="KT8" t="e">
        <v>#VALUE!</v>
      </c>
      <c r="KU8">
        <v>2.2999461152380527</v>
      </c>
      <c r="KV8">
        <v>2.4646434383178097</v>
      </c>
      <c r="KW8">
        <v>2.7113934889189815</v>
      </c>
      <c r="KX8">
        <v>4.2705901916283429E-2</v>
      </c>
      <c r="KY8">
        <v>1.1507674081796542</v>
      </c>
      <c r="KZ8">
        <v>1.8509162958125294</v>
      </c>
      <c r="LA8">
        <v>0.38344217772543143</v>
      </c>
      <c r="LB8">
        <v>2.8156099272502559</v>
      </c>
      <c r="LC8">
        <v>3.2316139096149311E-2</v>
      </c>
      <c r="LD8">
        <v>7.0204936062676401E-2</v>
      </c>
      <c r="LE8">
        <v>1.6196091272985547</v>
      </c>
      <c r="LF8">
        <v>1.3218886212814891</v>
      </c>
      <c r="LG8">
        <v>2.3853355080750194</v>
      </c>
      <c r="LH8">
        <v>0.14746439534113678</v>
      </c>
      <c r="LI8">
        <v>3.2305973349891839</v>
      </c>
      <c r="LJ8">
        <v>0.13781396296190429</v>
      </c>
      <c r="LK8">
        <v>0.156000434394786</v>
      </c>
      <c r="LL8">
        <v>3.3858450500353486E-2</v>
      </c>
      <c r="LM8" t="e">
        <v>#VALUE!</v>
      </c>
      <c r="LN8" t="e">
        <v>#VALUE!</v>
      </c>
      <c r="LO8">
        <v>0.20235844238138023</v>
      </c>
      <c r="LP8" t="e">
        <v>#VALUE!</v>
      </c>
      <c r="LQ8">
        <v>4.2179768915064235</v>
      </c>
      <c r="LR8">
        <v>0.11994373104937313</v>
      </c>
      <c r="LS8">
        <v>0.32042006758916897</v>
      </c>
      <c r="LT8">
        <v>0.84638534495842388</v>
      </c>
      <c r="LU8">
        <v>0.30613183119748727</v>
      </c>
      <c r="LV8">
        <v>0.42147020335030089</v>
      </c>
      <c r="LW8" t="e">
        <v>#VALUE!</v>
      </c>
      <c r="LX8">
        <v>0.13338126319509544</v>
      </c>
      <c r="LY8">
        <v>0.23455566949401646</v>
      </c>
      <c r="LZ8">
        <v>2.4298308415268886</v>
      </c>
      <c r="MA8">
        <v>1.2142475285547836</v>
      </c>
      <c r="MB8">
        <v>3.0102543232260592E-2</v>
      </c>
      <c r="MC8">
        <v>3.1428566902871347</v>
      </c>
      <c r="MD8">
        <v>0.64647047894579635</v>
      </c>
      <c r="ME8">
        <v>4.4024393207719413E-2</v>
      </c>
      <c r="MF8">
        <v>0.32145246318301329</v>
      </c>
      <c r="MG8">
        <v>0.16365450053072822</v>
      </c>
      <c r="MH8">
        <v>8.3820050259642218E-2</v>
      </c>
      <c r="MI8">
        <v>0.25318940486493841</v>
      </c>
      <c r="MJ8">
        <v>1.1132034567844036</v>
      </c>
      <c r="MK8">
        <v>1.5887948639585288</v>
      </c>
      <c r="ML8">
        <v>0.11347647585641762</v>
      </c>
      <c r="MM8">
        <v>0.31874000167114358</v>
      </c>
      <c r="MN8">
        <v>0.81219775706767638</v>
      </c>
      <c r="MO8" t="e">
        <v>#VALUE!</v>
      </c>
      <c r="MP8">
        <v>1.6622437752469552</v>
      </c>
      <c r="MQ8">
        <v>0.29950137795784471</v>
      </c>
      <c r="MR8" t="e">
        <v>#VALUE!</v>
      </c>
      <c r="MS8">
        <v>0.35845797843992028</v>
      </c>
      <c r="MT8">
        <v>0.82386675897101058</v>
      </c>
      <c r="MU8">
        <v>1.6544616416041276</v>
      </c>
      <c r="MV8">
        <v>5.7010736784547614E-2</v>
      </c>
      <c r="MW8">
        <v>3.3296859275081312</v>
      </c>
      <c r="MX8">
        <v>4.0604214892715085</v>
      </c>
      <c r="MZ8">
        <v>0.19840940244058075</v>
      </c>
      <c r="NA8">
        <v>0.45259099491072974</v>
      </c>
      <c r="NB8">
        <v>0.18547172923473129</v>
      </c>
      <c r="NC8">
        <v>0.29266076704419636</v>
      </c>
      <c r="ND8">
        <v>0.14598875118623766</v>
      </c>
      <c r="NE8">
        <v>2.6763880122295336</v>
      </c>
      <c r="NF8">
        <v>2.1094310474102653</v>
      </c>
      <c r="NG8">
        <v>2.6248438238710849</v>
      </c>
      <c r="NH8">
        <v>0.28935072789984612</v>
      </c>
      <c r="NI8">
        <v>1.4842052080375288E-2</v>
      </c>
      <c r="NJ8">
        <v>3.8761379746111574E-2</v>
      </c>
      <c r="NK8">
        <v>1</v>
      </c>
      <c r="OQ8" t="s">
        <v>225</v>
      </c>
      <c r="OS8" t="s">
        <v>7</v>
      </c>
      <c r="OT8" t="s">
        <v>255</v>
      </c>
      <c r="OU8">
        <v>0.17717890917319168</v>
      </c>
      <c r="OV8">
        <v>0.21140039270032099</v>
      </c>
      <c r="OW8">
        <v>0.25496447485987805</v>
      </c>
      <c r="OX8">
        <v>0.28278333196680894</v>
      </c>
      <c r="OY8">
        <v>0.3063671177183751</v>
      </c>
      <c r="OZ8">
        <v>0.30462525905914822</v>
      </c>
      <c r="PA8">
        <v>0.29326139321734029</v>
      </c>
      <c r="PB8">
        <v>0.29776797586000925</v>
      </c>
      <c r="PC8">
        <v>0.27761960523527018</v>
      </c>
      <c r="PD8">
        <v>0.27426627077648247</v>
      </c>
      <c r="PE8">
        <v>0.2673738533042207</v>
      </c>
      <c r="PF8">
        <v>0.27815776392593561</v>
      </c>
      <c r="PG8">
        <v>0.26399256751115785</v>
      </c>
      <c r="PH8">
        <v>0.29012607120577549</v>
      </c>
      <c r="PI8">
        <v>0.30196978522698958</v>
      </c>
      <c r="PJ8">
        <v>0.28626369562751569</v>
      </c>
      <c r="PK8">
        <v>0.26342453797722698</v>
      </c>
      <c r="PL8">
        <v>0.30529089290275835</v>
      </c>
      <c r="PM8">
        <v>0.31206248096760186</v>
      </c>
      <c r="PN8">
        <v>0.31297112826345808</v>
      </c>
      <c r="PO8">
        <v>0.28978880310905725</v>
      </c>
      <c r="PP8">
        <v>0.26925666479559102</v>
      </c>
      <c r="PQ8">
        <v>0.24124681309918333</v>
      </c>
      <c r="PR8">
        <v>0.2541729146065112</v>
      </c>
      <c r="PS8">
        <v>0.29448122813027106</v>
      </c>
      <c r="PT8">
        <v>0.31859023761615152</v>
      </c>
      <c r="PU8">
        <v>0.29840867301971741</v>
      </c>
      <c r="PX8" t="s">
        <v>246</v>
      </c>
      <c r="PY8" t="s">
        <v>247</v>
      </c>
      <c r="PZ8" t="s">
        <v>7</v>
      </c>
      <c r="QA8" t="s">
        <v>255</v>
      </c>
      <c r="QB8">
        <f t="shared" si="30"/>
        <v>0.17717890917319168</v>
      </c>
      <c r="QC8">
        <f t="shared" si="31"/>
        <v>0.21140039270032099</v>
      </c>
      <c r="QD8">
        <f t="shared" si="32"/>
        <v>0.25496447485987805</v>
      </c>
      <c r="QE8">
        <f t="shared" si="33"/>
        <v>0.28278333196680894</v>
      </c>
      <c r="QF8">
        <f t="shared" si="34"/>
        <v>0.3063671177183751</v>
      </c>
      <c r="QG8">
        <f t="shared" si="35"/>
        <v>0.30462525905914822</v>
      </c>
      <c r="QH8">
        <f t="shared" si="36"/>
        <v>0.29326139321734029</v>
      </c>
      <c r="QI8">
        <f t="shared" si="37"/>
        <v>0.29776797586000925</v>
      </c>
      <c r="QJ8">
        <f t="shared" si="38"/>
        <v>0.27761960523527018</v>
      </c>
      <c r="QK8">
        <f t="shared" si="39"/>
        <v>0.27426627077648247</v>
      </c>
      <c r="QL8">
        <f t="shared" si="40"/>
        <v>0.2673738533042207</v>
      </c>
      <c r="QM8">
        <f t="shared" si="41"/>
        <v>0.27815776392593561</v>
      </c>
      <c r="QN8">
        <f t="shared" si="42"/>
        <v>0.26399256751115785</v>
      </c>
      <c r="QO8">
        <f t="shared" si="43"/>
        <v>0.29012607120577549</v>
      </c>
      <c r="QP8">
        <f t="shared" si="44"/>
        <v>0.30196978522698958</v>
      </c>
      <c r="QQ8">
        <f t="shared" si="45"/>
        <v>0.28626369562751569</v>
      </c>
      <c r="QR8">
        <f t="shared" si="46"/>
        <v>0.26342453797722698</v>
      </c>
      <c r="QS8">
        <f t="shared" si="47"/>
        <v>0.30529089290275835</v>
      </c>
      <c r="QT8">
        <f t="shared" si="48"/>
        <v>0.31206248096760186</v>
      </c>
      <c r="QU8">
        <f t="shared" si="49"/>
        <v>0.31297112826345808</v>
      </c>
      <c r="QV8">
        <f t="shared" si="50"/>
        <v>0.28978880310905725</v>
      </c>
      <c r="QW8">
        <f t="shared" si="51"/>
        <v>0.26925666479559102</v>
      </c>
      <c r="QX8">
        <f t="shared" si="52"/>
        <v>0.24124681309918333</v>
      </c>
      <c r="QY8">
        <f t="shared" si="53"/>
        <v>0.2541729146065112</v>
      </c>
      <c r="QZ8">
        <f t="shared" si="54"/>
        <v>0.29448122813027106</v>
      </c>
      <c r="RA8">
        <f t="shared" si="55"/>
        <v>0.31859023761615152</v>
      </c>
      <c r="RB8">
        <f t="shared" si="56"/>
        <v>0.29840867301971741</v>
      </c>
      <c r="RG8" t="s">
        <v>246</v>
      </c>
      <c r="RH8" t="s">
        <v>247</v>
      </c>
      <c r="RI8" t="s">
        <v>7</v>
      </c>
      <c r="RJ8" t="s">
        <v>255</v>
      </c>
      <c r="RK8">
        <v>1135.167443993204</v>
      </c>
      <c r="RL8">
        <v>1554.4199323613059</v>
      </c>
      <c r="RM8">
        <v>2031.4182198375163</v>
      </c>
      <c r="RN8">
        <v>2301.9897261451824</v>
      </c>
      <c r="RO8">
        <v>2750.9500257402342</v>
      </c>
      <c r="RP8">
        <v>2783.0215032751803</v>
      </c>
      <c r="RQ8">
        <v>2848.2069868798062</v>
      </c>
      <c r="RR8">
        <v>2783.2379312318958</v>
      </c>
      <c r="RS8">
        <v>2779.1138317416248</v>
      </c>
      <c r="RT8">
        <v>3014.867858154184</v>
      </c>
      <c r="RU8">
        <v>3022.1767532319504</v>
      </c>
      <c r="RV8">
        <v>3065.5272679520244</v>
      </c>
      <c r="RW8">
        <v>2869.1825033590058</v>
      </c>
      <c r="RX8">
        <v>3226.2956741067478</v>
      </c>
      <c r="RY8">
        <v>3349.0688227765095</v>
      </c>
      <c r="RZ8">
        <v>3128.0977926045425</v>
      </c>
      <c r="SA8">
        <v>3055.6183824715363</v>
      </c>
      <c r="SB8">
        <v>4163.0659057844668</v>
      </c>
      <c r="SC8">
        <v>4896.5838348113266</v>
      </c>
      <c r="SD8">
        <v>5351.2537317164633</v>
      </c>
      <c r="SE8">
        <v>5374.5548669077607</v>
      </c>
      <c r="SF8">
        <v>5714.0479369415989</v>
      </c>
      <c r="SG8">
        <v>5623.37956613594</v>
      </c>
      <c r="SH8">
        <v>5185.7298453813737</v>
      </c>
      <c r="SI8">
        <v>6346.1562038734901</v>
      </c>
      <c r="SJ8">
        <v>7645.2146086203256</v>
      </c>
      <c r="SK8">
        <v>7029.2314531408229</v>
      </c>
    </row>
    <row r="9" spans="1:505" x14ac:dyDescent="0.25">
      <c r="A9">
        <v>1993</v>
      </c>
      <c r="B9">
        <f t="shared" si="23"/>
        <v>123.29404851062462</v>
      </c>
      <c r="C9">
        <v>73.780900648627636</v>
      </c>
      <c r="D9">
        <v>182.54062220081747</v>
      </c>
      <c r="E9">
        <v>236.41563450942192</v>
      </c>
      <c r="G9">
        <v>3.120941756449966</v>
      </c>
      <c r="H9">
        <v>222.14013643719144</v>
      </c>
      <c r="J9">
        <v>29.609457302427096</v>
      </c>
      <c r="L9">
        <v>205.72648972051689</v>
      </c>
      <c r="M9">
        <v>37.381149551440593</v>
      </c>
      <c r="O9">
        <v>16.379308003362809</v>
      </c>
      <c r="T9">
        <v>292.13860306564806</v>
      </c>
      <c r="U9">
        <v>18.501904164239178</v>
      </c>
      <c r="X9">
        <v>177.1248028100681</v>
      </c>
      <c r="Y9">
        <v>221.25299189082196</v>
      </c>
      <c r="Z9">
        <v>250.74915752801977</v>
      </c>
      <c r="AB9">
        <v>109.12829779694333</v>
      </c>
      <c r="AC9">
        <v>215.00387241227637</v>
      </c>
      <c r="AD9">
        <v>40.565464970120402</v>
      </c>
      <c r="AE9">
        <v>248.192832202951</v>
      </c>
      <c r="AF9">
        <v>3.111109666402081</v>
      </c>
      <c r="AH9">
        <v>150.31445992057871</v>
      </c>
      <c r="AI9">
        <v>129.00288653129607</v>
      </c>
      <c r="AJ9">
        <v>199.81756937098362</v>
      </c>
      <c r="AL9">
        <v>377.01521187490232</v>
      </c>
      <c r="AM9">
        <v>13.892504825659357</v>
      </c>
      <c r="AO9">
        <v>2.3893735699064447</v>
      </c>
      <c r="AV9">
        <v>35.798517554401705</v>
      </c>
      <c r="AY9">
        <v>58.778237181328052</v>
      </c>
      <c r="BA9">
        <v>12.051024861416941</v>
      </c>
      <c r="BC9">
        <v>221.93933138442767</v>
      </c>
      <c r="BD9">
        <v>137.71488538135895</v>
      </c>
      <c r="BF9">
        <v>289.52231633498587</v>
      </c>
      <c r="BH9">
        <v>4.6549673142115227</v>
      </c>
      <c r="BI9">
        <v>34.773041189959876</v>
      </c>
      <c r="BJ9">
        <v>15.554308631910112</v>
      </c>
      <c r="BK9">
        <v>8.4938809817804</v>
      </c>
      <c r="BL9">
        <v>25.87127820747428</v>
      </c>
      <c r="BM9">
        <v>102.01768037788526</v>
      </c>
      <c r="BS9">
        <v>190.3967497246675</v>
      </c>
      <c r="BV9">
        <v>35.159380741310741</v>
      </c>
      <c r="BW9">
        <v>90.324470413118561</v>
      </c>
      <c r="BX9">
        <v>136.71592359887046</v>
      </c>
      <c r="BY9">
        <v>6.1670022194068945</v>
      </c>
      <c r="BZ9">
        <v>253.04011726783503</v>
      </c>
      <c r="CA9">
        <v>377.60754847044558</v>
      </c>
      <c r="CC9">
        <v>21.566257273590992</v>
      </c>
      <c r="CF9">
        <v>34.023657386921244</v>
      </c>
      <c r="CI9">
        <v>185.21950062114902</v>
      </c>
      <c r="CJ9">
        <v>279.61970241635072</v>
      </c>
      <c r="CK9">
        <v>29.102914754726438</v>
      </c>
      <c r="CR9">
        <f t="shared" si="65"/>
        <v>73.780900648627636</v>
      </c>
      <c r="CS9">
        <f t="shared" si="0"/>
        <v>182.54062220081747</v>
      </c>
      <c r="CT9">
        <f t="shared" si="1"/>
        <v>236.41563450942192</v>
      </c>
      <c r="CV9">
        <f t="shared" si="66"/>
        <v>3.120941756449966</v>
      </c>
      <c r="CW9">
        <f t="shared" si="2"/>
        <v>222.14013643719144</v>
      </c>
      <c r="CY9">
        <f t="shared" si="3"/>
        <v>29.609457302427096</v>
      </c>
      <c r="DA9">
        <f t="shared" si="4"/>
        <v>205.72648972051689</v>
      </c>
      <c r="DB9">
        <f t="shared" si="24"/>
        <v>37.381149551440593</v>
      </c>
      <c r="DD9">
        <f t="shared" si="74"/>
        <v>16.379308003362809</v>
      </c>
      <c r="DI9">
        <f t="shared" si="5"/>
        <v>292.13860306564806</v>
      </c>
      <c r="DJ9">
        <f t="shared" ref="DJ9:DJ28" si="76">HA9*KR9</f>
        <v>18.501904164239178</v>
      </c>
      <c r="DM9">
        <f t="shared" si="25"/>
        <v>177.1248028100681</v>
      </c>
      <c r="DN9">
        <f t="shared" si="6"/>
        <v>221.25299189082196</v>
      </c>
      <c r="DO9">
        <f t="shared" si="7"/>
        <v>250.74915752801977</v>
      </c>
      <c r="DQ9">
        <f t="shared" si="62"/>
        <v>109.12829779694333</v>
      </c>
      <c r="DR9">
        <f t="shared" si="8"/>
        <v>215.00387241227637</v>
      </c>
      <c r="DS9">
        <f t="shared" si="72"/>
        <v>40.565464970120402</v>
      </c>
      <c r="DT9">
        <f t="shared" ref="DT9:DT28" si="77">HK9*LB9</f>
        <v>248.192832202951</v>
      </c>
      <c r="DU9">
        <f t="shared" si="26"/>
        <v>3.111109666402081</v>
      </c>
      <c r="DW9">
        <f t="shared" si="9"/>
        <v>150.31445992057871</v>
      </c>
      <c r="DX9">
        <f t="shared" si="27"/>
        <v>129.00288653129607</v>
      </c>
      <c r="DY9">
        <f t="shared" si="10"/>
        <v>199.81756937098362</v>
      </c>
      <c r="EA9">
        <f t="shared" si="11"/>
        <v>377.01521187490232</v>
      </c>
      <c r="EB9">
        <f t="shared" si="63"/>
        <v>13.892504825659357</v>
      </c>
      <c r="ED9">
        <f t="shared" si="67"/>
        <v>2.3893735699064447</v>
      </c>
      <c r="EK9">
        <f t="shared" si="12"/>
        <v>35.798517554401705</v>
      </c>
      <c r="EN9">
        <f t="shared" si="57"/>
        <v>58.778237181328052</v>
      </c>
      <c r="EP9">
        <f t="shared" si="58"/>
        <v>12.051024861416941</v>
      </c>
      <c r="ER9">
        <f t="shared" si="13"/>
        <v>221.93933138442767</v>
      </c>
      <c r="ES9">
        <f t="shared" si="59"/>
        <v>137.71488538135895</v>
      </c>
      <c r="EU9">
        <f t="shared" si="14"/>
        <v>289.52231633498587</v>
      </c>
      <c r="EW9">
        <f t="shared" si="64"/>
        <v>4.6549673142115227</v>
      </c>
      <c r="EX9">
        <f t="shared" si="75"/>
        <v>34.773041189959876</v>
      </c>
      <c r="EY9">
        <f t="shared" si="73"/>
        <v>15.554308631910112</v>
      </c>
      <c r="EZ9">
        <f t="shared" si="60"/>
        <v>8.4938809817804</v>
      </c>
      <c r="FA9">
        <f t="shared" si="68"/>
        <v>25.87127820747428</v>
      </c>
      <c r="FB9">
        <f t="shared" si="69"/>
        <v>102.01768037788526</v>
      </c>
      <c r="FH9">
        <f t="shared" si="15"/>
        <v>190.3967497246675</v>
      </c>
      <c r="FK9">
        <f t="shared" si="16"/>
        <v>35.159380741310741</v>
      </c>
      <c r="FL9">
        <f t="shared" si="17"/>
        <v>90.324470413118561</v>
      </c>
      <c r="FM9">
        <f t="shared" si="18"/>
        <v>136.71592359887046</v>
      </c>
      <c r="FN9">
        <f t="shared" si="70"/>
        <v>6.1670022194068945</v>
      </c>
      <c r="FO9">
        <f t="shared" si="19"/>
        <v>253.04011726783503</v>
      </c>
      <c r="FP9">
        <f t="shared" si="20"/>
        <v>377.60754847044558</v>
      </c>
      <c r="FR9">
        <f t="shared" si="28"/>
        <v>21.566257273590992</v>
      </c>
      <c r="FU9">
        <f t="shared" si="61"/>
        <v>34.023657386921244</v>
      </c>
      <c r="FX9">
        <f t="shared" si="21"/>
        <v>185.21950062114902</v>
      </c>
      <c r="FY9">
        <f t="shared" si="22"/>
        <v>279.61970241635072</v>
      </c>
      <c r="FZ9">
        <f t="shared" si="71"/>
        <v>29.102914754726438</v>
      </c>
      <c r="GG9">
        <v>1993</v>
      </c>
      <c r="GH9">
        <f t="shared" si="29"/>
        <v>97.009341831419064</v>
      </c>
      <c r="GI9">
        <v>99.365335542577711</v>
      </c>
      <c r="GJ9">
        <v>96.498695083107151</v>
      </c>
      <c r="GK9">
        <v>91.983933970689918</v>
      </c>
      <c r="GM9">
        <v>100</v>
      </c>
      <c r="GN9">
        <v>92.680546812267636</v>
      </c>
      <c r="GP9">
        <v>99.333324402528888</v>
      </c>
      <c r="GR9">
        <v>96.062579991570075</v>
      </c>
      <c r="GS9">
        <v>98.394457247739936</v>
      </c>
      <c r="GU9">
        <v>99.303496096912809</v>
      </c>
      <c r="GZ9">
        <v>98.942785446160727</v>
      </c>
      <c r="HA9">
        <v>100</v>
      </c>
      <c r="HD9">
        <v>93.976446867238906</v>
      </c>
      <c r="HE9">
        <v>91.900112607711293</v>
      </c>
      <c r="HF9">
        <v>91.953278423569714</v>
      </c>
      <c r="HH9">
        <v>98.060383588612964</v>
      </c>
      <c r="HI9">
        <v>98.533498145139774</v>
      </c>
      <c r="HJ9">
        <v>98.165060359893545</v>
      </c>
      <c r="HK9">
        <v>97.58667903240233</v>
      </c>
      <c r="HL9">
        <v>97.511155385525186</v>
      </c>
      <c r="HN9">
        <v>95.762771523225553</v>
      </c>
      <c r="HO9">
        <v>96.224594780517137</v>
      </c>
      <c r="HP9">
        <v>100</v>
      </c>
      <c r="HR9">
        <v>98.254498081008904</v>
      </c>
      <c r="HS9">
        <v>97.043650938517246</v>
      </c>
      <c r="HU9">
        <v>100</v>
      </c>
      <c r="IB9">
        <v>97.514638431123814</v>
      </c>
      <c r="IE9">
        <v>98.769024401978484</v>
      </c>
      <c r="IG9">
        <v>94.213279390826898</v>
      </c>
      <c r="II9">
        <v>90.876600347035335</v>
      </c>
      <c r="IJ9">
        <v>98.304765538230839</v>
      </c>
      <c r="IL9">
        <v>96.77435744471164</v>
      </c>
      <c r="IN9">
        <v>98.677922294032683</v>
      </c>
      <c r="IO9">
        <v>97.317198261870914</v>
      </c>
      <c r="IP9">
        <v>95.871644380871345</v>
      </c>
      <c r="IQ9">
        <v>97.327653388213875</v>
      </c>
      <c r="IR9">
        <v>96.836198803248706</v>
      </c>
      <c r="IS9">
        <v>100</v>
      </c>
      <c r="IY9">
        <v>97.235110512551884</v>
      </c>
      <c r="JB9">
        <v>96.942766826062268</v>
      </c>
      <c r="JC9">
        <v>96.587150155669406</v>
      </c>
      <c r="JD9">
        <v>96.054957194308344</v>
      </c>
      <c r="JE9">
        <v>98.841906924528359</v>
      </c>
      <c r="JF9">
        <v>98.217532154440121</v>
      </c>
      <c r="JG9">
        <v>92.868531920155135</v>
      </c>
      <c r="JH9">
        <v>100</v>
      </c>
      <c r="JI9">
        <v>91.280949195539591</v>
      </c>
      <c r="JL9">
        <v>100</v>
      </c>
      <c r="JO9">
        <v>94.145698036135613</v>
      </c>
      <c r="JP9">
        <v>98.757624963743766</v>
      </c>
      <c r="JQ9">
        <v>99.514296678756835</v>
      </c>
      <c r="JY9">
        <v>1993</v>
      </c>
      <c r="JZ9">
        <v>0.74252152670498217</v>
      </c>
      <c r="KA9">
        <v>1.8916382448862008</v>
      </c>
      <c r="KB9">
        <v>2.5701839908777355</v>
      </c>
      <c r="KC9">
        <v>1.0375663315315451</v>
      </c>
      <c r="KD9">
        <v>3.1209417564499659E-2</v>
      </c>
      <c r="KE9">
        <v>2.396836704979258</v>
      </c>
      <c r="KF9">
        <v>0.29776797586000925</v>
      </c>
      <c r="KG9">
        <v>0.29808181172353154</v>
      </c>
      <c r="KH9">
        <v>0.13675477371847086</v>
      </c>
      <c r="KI9">
        <v>2.1415882202890066</v>
      </c>
      <c r="KJ9">
        <v>0.37991113114554242</v>
      </c>
      <c r="KK9">
        <v>4.0375460437541769E-2</v>
      </c>
      <c r="KL9">
        <v>0.16494190685268348</v>
      </c>
      <c r="KM9">
        <v>8.6747916964957247E-2</v>
      </c>
      <c r="KN9" t="e">
        <v>#VALUE!</v>
      </c>
      <c r="KO9">
        <v>1.126151628360508</v>
      </c>
      <c r="KP9">
        <v>0.41896338142362444</v>
      </c>
      <c r="KQ9">
        <v>2.9526013619721061</v>
      </c>
      <c r="KR9">
        <v>0.1850190416423918</v>
      </c>
      <c r="KS9">
        <v>8.1325510626092751E-2</v>
      </c>
      <c r="KT9" t="e">
        <v>#VALUE!</v>
      </c>
      <c r="KU9">
        <v>1.8847786728976186</v>
      </c>
      <c r="KV9">
        <v>2.4075377669586961</v>
      </c>
      <c r="KW9">
        <v>2.7269191683735232</v>
      </c>
      <c r="KX9">
        <v>4.0154097164007987E-2</v>
      </c>
      <c r="KY9">
        <v>1.1128683552245007</v>
      </c>
      <c r="KZ9">
        <v>2.1820383571034472</v>
      </c>
      <c r="LA9">
        <v>0.41323730481496129</v>
      </c>
      <c r="LB9">
        <v>2.5433064703487034</v>
      </c>
      <c r="LC9">
        <v>3.1905166686845579E-2</v>
      </c>
      <c r="LD9">
        <v>8.8561266119549314E-2</v>
      </c>
      <c r="LE9">
        <v>1.5696544443069154</v>
      </c>
      <c r="LF9">
        <v>1.3406435935172745</v>
      </c>
      <c r="LG9">
        <v>1.9981756937098363</v>
      </c>
      <c r="LH9">
        <v>0.20890852837271887</v>
      </c>
      <c r="LI9">
        <v>3.8371292840360418</v>
      </c>
      <c r="LJ9">
        <v>0.1431572770738094</v>
      </c>
      <c r="LK9">
        <v>0.153360564238991</v>
      </c>
      <c r="LL9">
        <v>2.3893735699064444E-2</v>
      </c>
      <c r="LM9" t="e">
        <v>#VALUE!</v>
      </c>
      <c r="LN9" t="e">
        <v>#VALUE!</v>
      </c>
      <c r="LO9">
        <v>0.27790733930873995</v>
      </c>
      <c r="LP9" t="e">
        <v>#VALUE!</v>
      </c>
      <c r="LQ9">
        <v>4.4376888151660587</v>
      </c>
      <c r="LR9">
        <v>0.13751600734790029</v>
      </c>
      <c r="LS9">
        <v>0.36710916566323309</v>
      </c>
      <c r="LT9">
        <v>0.78060430203007147</v>
      </c>
      <c r="LU9">
        <v>0.31815524926504501</v>
      </c>
      <c r="LV9">
        <v>0.59510800615087012</v>
      </c>
      <c r="LW9" t="e">
        <v>#VALUE!</v>
      </c>
      <c r="LX9">
        <v>0.12791216842612416</v>
      </c>
      <c r="LY9">
        <v>0.220728316076686</v>
      </c>
      <c r="LZ9">
        <v>2.4422054801444606</v>
      </c>
      <c r="MA9">
        <v>1.4008973484383265</v>
      </c>
      <c r="MB9">
        <v>1.6438074542683454E-2</v>
      </c>
      <c r="MC9">
        <v>2.9917255353557213</v>
      </c>
      <c r="MD9">
        <v>0.64503774714299145</v>
      </c>
      <c r="ME9">
        <v>4.7173341371548327E-2</v>
      </c>
      <c r="MF9">
        <v>0.35731650531480647</v>
      </c>
      <c r="MG9">
        <v>0.16224097054304373</v>
      </c>
      <c r="MH9">
        <v>8.7270993248964812E-2</v>
      </c>
      <c r="MI9">
        <v>0.26716536302751215</v>
      </c>
      <c r="MJ9">
        <v>1.0201768037788526</v>
      </c>
      <c r="MK9">
        <v>1.526532040526241</v>
      </c>
      <c r="ML9">
        <v>0.12390416614096957</v>
      </c>
      <c r="MM9">
        <v>0.31341194211905526</v>
      </c>
      <c r="MN9">
        <v>0.79652441693499776</v>
      </c>
      <c r="MO9" t="e">
        <v>#VALUE!</v>
      </c>
      <c r="MP9">
        <v>1.9581069916107061</v>
      </c>
      <c r="MQ9">
        <v>0.33052717908540163</v>
      </c>
      <c r="MR9" t="e">
        <v>#VALUE!</v>
      </c>
      <c r="MS9">
        <v>0.36268183684497884</v>
      </c>
      <c r="MT9">
        <v>0.93516032171508023</v>
      </c>
      <c r="MU9">
        <v>1.4233094011203353</v>
      </c>
      <c r="MV9">
        <v>6.2392586416971554E-2</v>
      </c>
      <c r="MW9">
        <v>2.5763233072273426</v>
      </c>
      <c r="MX9">
        <v>4.0660441234830582</v>
      </c>
      <c r="MZ9">
        <v>0.23626241251493055</v>
      </c>
      <c r="NA9">
        <v>0.40145282692476819</v>
      </c>
      <c r="NB9">
        <v>0.17791408672727757</v>
      </c>
      <c r="NC9">
        <v>0.34023657386921241</v>
      </c>
      <c r="ND9">
        <v>0.13460319180251923</v>
      </c>
      <c r="NE9">
        <v>2.6959819828461349</v>
      </c>
      <c r="NF9">
        <v>1.9673708356812742</v>
      </c>
      <c r="NG9">
        <v>2.8313732992161937</v>
      </c>
      <c r="NH9">
        <v>0.29244958489405665</v>
      </c>
      <c r="NI9">
        <v>2.0248258315388672E-2</v>
      </c>
      <c r="NJ9">
        <v>4.039501743225573E-2</v>
      </c>
      <c r="NK9">
        <v>1</v>
      </c>
      <c r="OQ9" t="s">
        <v>226</v>
      </c>
      <c r="OS9" t="s">
        <v>8</v>
      </c>
      <c r="OT9" t="s">
        <v>256</v>
      </c>
      <c r="OU9">
        <v>0.30217679712292622</v>
      </c>
      <c r="OV9">
        <v>0.28310551393999073</v>
      </c>
      <c r="OW9">
        <v>0.28797168278005109</v>
      </c>
      <c r="OX9">
        <v>0.35640261857530853</v>
      </c>
      <c r="OY9">
        <v>0.34446462802256711</v>
      </c>
      <c r="OZ9">
        <v>0.43419934121757248</v>
      </c>
      <c r="PA9">
        <v>0.26686053252367187</v>
      </c>
      <c r="PB9">
        <v>0.29808181172353154</v>
      </c>
      <c r="PC9">
        <v>0.34909715336167596</v>
      </c>
      <c r="PD9">
        <v>0.44037247239949995</v>
      </c>
      <c r="PE9">
        <v>0.45622577543605741</v>
      </c>
      <c r="PF9">
        <v>0.47831377977100759</v>
      </c>
      <c r="PG9">
        <v>0.46700720082428238</v>
      </c>
      <c r="PH9">
        <v>0.31199668535262975</v>
      </c>
      <c r="PI9">
        <v>0.33713877856153052</v>
      </c>
      <c r="PJ9">
        <v>0.28798894638922212</v>
      </c>
      <c r="PK9">
        <v>0.24308168819324247</v>
      </c>
      <c r="PL9">
        <v>0.22436931000579571</v>
      </c>
      <c r="PM9">
        <v>0.23089919050940894</v>
      </c>
      <c r="PN9">
        <v>0.27898686008481038</v>
      </c>
      <c r="PO9">
        <v>0.31597122557930113</v>
      </c>
      <c r="PP9">
        <v>0.34462857964274768</v>
      </c>
      <c r="PQ9">
        <v>0.37699446974730555</v>
      </c>
      <c r="PR9">
        <v>0.4192346513679408</v>
      </c>
      <c r="PS9">
        <v>0.52083538017056463</v>
      </c>
      <c r="PT9">
        <v>0.54871295733907111</v>
      </c>
      <c r="PU9">
        <v>0.52180388956042478</v>
      </c>
      <c r="PX9" t="s">
        <v>246</v>
      </c>
      <c r="PY9" t="s">
        <v>247</v>
      </c>
      <c r="PZ9" t="s">
        <v>8</v>
      </c>
      <c r="QA9" t="s">
        <v>256</v>
      </c>
      <c r="QB9">
        <f t="shared" si="30"/>
        <v>0.30217679712292622</v>
      </c>
      <c r="QC9">
        <f t="shared" si="31"/>
        <v>0.28310551393999073</v>
      </c>
      <c r="QD9">
        <f t="shared" si="32"/>
        <v>0.28797168278005109</v>
      </c>
      <c r="QE9">
        <f t="shared" si="33"/>
        <v>0.35640261857530853</v>
      </c>
      <c r="QF9">
        <f t="shared" si="34"/>
        <v>0.34446462802256711</v>
      </c>
      <c r="QG9">
        <f t="shared" si="35"/>
        <v>0.43419934121757248</v>
      </c>
      <c r="QH9">
        <f t="shared" si="36"/>
        <v>0.26686053252367187</v>
      </c>
      <c r="QI9">
        <f t="shared" si="37"/>
        <v>0.29808181172353154</v>
      </c>
      <c r="QJ9">
        <f t="shared" si="38"/>
        <v>0.34909715336167596</v>
      </c>
      <c r="QK9">
        <f t="shared" si="39"/>
        <v>0.44037247239949995</v>
      </c>
      <c r="QL9">
        <f t="shared" si="40"/>
        <v>0.45622577543605741</v>
      </c>
      <c r="QM9">
        <f t="shared" si="41"/>
        <v>0.47831377977100759</v>
      </c>
      <c r="QN9">
        <f t="shared" si="42"/>
        <v>0.46700720082428238</v>
      </c>
      <c r="QO9">
        <f t="shared" si="43"/>
        <v>0.31199668535262975</v>
      </c>
      <c r="QP9">
        <f t="shared" si="44"/>
        <v>0.33713877856153052</v>
      </c>
      <c r="QQ9">
        <f t="shared" si="45"/>
        <v>0.28798894638922212</v>
      </c>
      <c r="QR9">
        <f t="shared" si="46"/>
        <v>0.24308168819324247</v>
      </c>
      <c r="QS9">
        <f t="shared" si="47"/>
        <v>0.22436931000579571</v>
      </c>
      <c r="QT9">
        <f t="shared" si="48"/>
        <v>0.23089919050940894</v>
      </c>
      <c r="QU9">
        <f t="shared" si="49"/>
        <v>0.27898686008481038</v>
      </c>
      <c r="QV9">
        <f t="shared" si="50"/>
        <v>0.31597122557930113</v>
      </c>
      <c r="QW9">
        <f t="shared" si="51"/>
        <v>0.34462857964274768</v>
      </c>
      <c r="QX9">
        <f t="shared" si="52"/>
        <v>0.37699446974730555</v>
      </c>
      <c r="QY9">
        <f t="shared" si="53"/>
        <v>0.4192346513679408</v>
      </c>
      <c r="QZ9">
        <f t="shared" si="54"/>
        <v>0.52083538017056463</v>
      </c>
      <c r="RA9">
        <f t="shared" si="55"/>
        <v>0.54871295733907111</v>
      </c>
      <c r="RB9">
        <f t="shared" si="56"/>
        <v>0.52180388956042478</v>
      </c>
      <c r="RG9" t="s">
        <v>246</v>
      </c>
      <c r="RH9" t="s">
        <v>247</v>
      </c>
      <c r="RI9" t="s">
        <v>8</v>
      </c>
      <c r="RJ9" t="s">
        <v>256</v>
      </c>
      <c r="RK9">
        <v>1936.0163352669881</v>
      </c>
      <c r="RL9">
        <v>2081.6652618689527</v>
      </c>
      <c r="RM9">
        <v>2294.4016946602515</v>
      </c>
      <c r="RN9">
        <v>2901.2854492707411</v>
      </c>
      <c r="RO9">
        <v>3093.0374786381535</v>
      </c>
      <c r="RP9">
        <v>3966.7954884916244</v>
      </c>
      <c r="RQ9">
        <v>2591.7971162780573</v>
      </c>
      <c r="RR9">
        <v>2786.1713557447683</v>
      </c>
      <c r="RS9">
        <v>3494.6405413510915</v>
      </c>
      <c r="RT9">
        <v>4840.7877822320479</v>
      </c>
      <c r="RU9">
        <v>5156.8054082658036</v>
      </c>
      <c r="RV9">
        <v>5271.4111367232845</v>
      </c>
      <c r="RW9">
        <v>5075.631114088329</v>
      </c>
      <c r="RX9">
        <v>3469.5039715162125</v>
      </c>
      <c r="RY9">
        <v>3739.1190359679003</v>
      </c>
      <c r="RZ9">
        <v>3146.9501765491887</v>
      </c>
      <c r="SA9">
        <v>2819.6495307118953</v>
      </c>
      <c r="SB9">
        <v>3059.5875818904078</v>
      </c>
      <c r="SC9">
        <v>3623.0476672931813</v>
      </c>
      <c r="SD9">
        <v>4770.1827462882047</v>
      </c>
      <c r="SE9">
        <v>5860.1459753465751</v>
      </c>
      <c r="SF9">
        <v>7313.5579615595143</v>
      </c>
      <c r="SG9">
        <v>8787.6103749883205</v>
      </c>
      <c r="SH9">
        <v>8553.3804700726869</v>
      </c>
      <c r="SI9">
        <v>11224.154082935482</v>
      </c>
      <c r="SJ9">
        <v>13167.472891753334</v>
      </c>
      <c r="SK9">
        <v>12291.46685232906</v>
      </c>
    </row>
    <row r="10" spans="1:505" x14ac:dyDescent="0.25">
      <c r="A10">
        <v>1994</v>
      </c>
      <c r="B10">
        <f t="shared" si="23"/>
        <v>116.93025404216056</v>
      </c>
      <c r="C10">
        <v>60.622201323098523</v>
      </c>
      <c r="D10">
        <v>180.48462447803499</v>
      </c>
      <c r="E10">
        <v>246.56242375036734</v>
      </c>
      <c r="G10">
        <v>2.8809152827079405</v>
      </c>
      <c r="H10">
        <v>236.09827670020846</v>
      </c>
      <c r="J10">
        <v>33.131512509781061</v>
      </c>
      <c r="L10">
        <v>178.07792242428701</v>
      </c>
      <c r="M10">
        <v>38.088491608811196</v>
      </c>
      <c r="N10">
        <v>4.7299564425678282</v>
      </c>
      <c r="O10">
        <v>21.970562231856249</v>
      </c>
      <c r="S10">
        <v>45.787722141316387</v>
      </c>
      <c r="T10">
        <v>294.03385146475273</v>
      </c>
      <c r="U10">
        <v>20.26068338127444</v>
      </c>
      <c r="X10">
        <v>185.44757035175564</v>
      </c>
      <c r="Y10">
        <v>213.7571454488924</v>
      </c>
      <c r="Z10">
        <v>252.97799345008679</v>
      </c>
      <c r="AB10">
        <v>110.79639170493662</v>
      </c>
      <c r="AC10">
        <v>220.5271393074851</v>
      </c>
      <c r="AD10">
        <v>39.958047143870083</v>
      </c>
      <c r="AE10">
        <v>239.87847969740542</v>
      </c>
      <c r="AF10">
        <v>3.423577010664399</v>
      </c>
      <c r="AH10">
        <v>147.34961379381414</v>
      </c>
      <c r="AI10">
        <v>138.15766640933981</v>
      </c>
      <c r="AJ10">
        <v>188.01224541957478</v>
      </c>
      <c r="AL10">
        <v>384.77966972023671</v>
      </c>
      <c r="AM10">
        <v>14.174834310014244</v>
      </c>
      <c r="AO10">
        <v>2.6896601822771333</v>
      </c>
      <c r="AV10">
        <v>37.224283982771652</v>
      </c>
      <c r="AY10">
        <v>49.401993827793696</v>
      </c>
      <c r="BA10">
        <v>12.752617505434491</v>
      </c>
      <c r="BC10">
        <v>219.91769529534056</v>
      </c>
      <c r="BD10">
        <v>147.70716587239653</v>
      </c>
      <c r="BF10">
        <v>272.96603538313377</v>
      </c>
      <c r="BH10">
        <v>4.3056950337341444</v>
      </c>
      <c r="BI10">
        <v>34.854021590290756</v>
      </c>
      <c r="BJ10">
        <v>17.026419002452219</v>
      </c>
      <c r="BK10">
        <v>9.3775698661319336</v>
      </c>
      <c r="BL10">
        <v>28.71807044395317</v>
      </c>
      <c r="BM10">
        <v>99.678257616612058</v>
      </c>
      <c r="BS10">
        <v>208.60684285640644</v>
      </c>
      <c r="BT10">
        <v>37.472409116406808</v>
      </c>
      <c r="BV10">
        <v>34.420834567288338</v>
      </c>
      <c r="BW10">
        <v>100.38637506355659</v>
      </c>
      <c r="BX10">
        <v>120.10233266811325</v>
      </c>
      <c r="BY10">
        <v>6.470120899098398</v>
      </c>
      <c r="BZ10">
        <v>241.3229686182647</v>
      </c>
      <c r="CA10">
        <v>381.6074957605976</v>
      </c>
      <c r="CC10">
        <v>24.876969803451271</v>
      </c>
      <c r="CF10">
        <v>22.679567418857339</v>
      </c>
      <c r="CI10">
        <v>175.52689212553955</v>
      </c>
      <c r="CJ10">
        <v>262.31914013499016</v>
      </c>
      <c r="CK10">
        <v>25.992258050314447</v>
      </c>
      <c r="CR10">
        <f t="shared" si="65"/>
        <v>60.622201323098523</v>
      </c>
      <c r="CS10">
        <f t="shared" si="0"/>
        <v>180.48462447803499</v>
      </c>
      <c r="CT10">
        <f t="shared" si="1"/>
        <v>246.56242375036734</v>
      </c>
      <c r="CV10">
        <f t="shared" si="66"/>
        <v>2.8809152827079405</v>
      </c>
      <c r="CW10">
        <f t="shared" si="2"/>
        <v>236.09827670020846</v>
      </c>
      <c r="CY10">
        <f t="shared" si="3"/>
        <v>33.131512509781061</v>
      </c>
      <c r="DA10">
        <f t="shared" si="4"/>
        <v>178.07792242428701</v>
      </c>
      <c r="DB10">
        <f t="shared" si="24"/>
        <v>38.088491608811196</v>
      </c>
      <c r="DC10">
        <f t="shared" ref="DC10:DC28" si="78">GT10*KK10</f>
        <v>4.7299564425678282</v>
      </c>
      <c r="DD10">
        <f t="shared" si="74"/>
        <v>21.970562231856249</v>
      </c>
      <c r="DH10">
        <f t="shared" ref="DH10:DH28" si="79">GY10*KP10</f>
        <v>45.787722141316387</v>
      </c>
      <c r="DI10">
        <f t="shared" si="5"/>
        <v>294.03385146475273</v>
      </c>
      <c r="DJ10">
        <f t="shared" si="76"/>
        <v>20.26068338127444</v>
      </c>
      <c r="DM10">
        <f t="shared" si="25"/>
        <v>185.44757035175564</v>
      </c>
      <c r="DN10">
        <f t="shared" si="6"/>
        <v>213.7571454488924</v>
      </c>
      <c r="DO10">
        <f t="shared" si="7"/>
        <v>252.97799345008679</v>
      </c>
      <c r="DQ10">
        <f t="shared" si="62"/>
        <v>110.79639170493662</v>
      </c>
      <c r="DR10">
        <f t="shared" si="8"/>
        <v>220.5271393074851</v>
      </c>
      <c r="DS10">
        <f t="shared" si="72"/>
        <v>39.958047143870083</v>
      </c>
      <c r="DT10">
        <f t="shared" si="77"/>
        <v>239.87847969740542</v>
      </c>
      <c r="DU10">
        <f t="shared" si="26"/>
        <v>3.423577010664399</v>
      </c>
      <c r="DW10">
        <f t="shared" si="9"/>
        <v>147.34961379381414</v>
      </c>
      <c r="DX10">
        <f t="shared" si="27"/>
        <v>138.15766640933981</v>
      </c>
      <c r="DY10">
        <f t="shared" si="10"/>
        <v>188.01224541957478</v>
      </c>
      <c r="EA10">
        <f t="shared" si="11"/>
        <v>384.77966972023671</v>
      </c>
      <c r="EB10">
        <f t="shared" si="63"/>
        <v>14.174834310014244</v>
      </c>
      <c r="ED10">
        <f t="shared" si="67"/>
        <v>2.6896601822771333</v>
      </c>
      <c r="EK10">
        <f t="shared" si="12"/>
        <v>37.224283982771652</v>
      </c>
      <c r="EN10">
        <f t="shared" si="57"/>
        <v>49.401993827793696</v>
      </c>
      <c r="EP10">
        <f t="shared" si="58"/>
        <v>12.752617505434491</v>
      </c>
      <c r="ER10">
        <f t="shared" si="13"/>
        <v>219.91769529534056</v>
      </c>
      <c r="ES10">
        <f t="shared" si="59"/>
        <v>147.70716587239653</v>
      </c>
      <c r="EU10">
        <f t="shared" si="14"/>
        <v>272.96603538313377</v>
      </c>
      <c r="EW10">
        <f t="shared" si="64"/>
        <v>4.3056950337341444</v>
      </c>
      <c r="EX10">
        <f t="shared" si="75"/>
        <v>34.854021590290756</v>
      </c>
      <c r="EY10">
        <f t="shared" si="73"/>
        <v>17.026419002452219</v>
      </c>
      <c r="EZ10">
        <f t="shared" si="60"/>
        <v>9.3775698661319336</v>
      </c>
      <c r="FA10">
        <f t="shared" si="68"/>
        <v>28.71807044395317</v>
      </c>
      <c r="FB10">
        <f t="shared" si="69"/>
        <v>99.678257616612058</v>
      </c>
      <c r="FH10">
        <f t="shared" si="15"/>
        <v>208.60684285640644</v>
      </c>
      <c r="FI10">
        <f t="shared" ref="FI10:FI28" si="80">IZ10*MQ10</f>
        <v>37.472409116406808</v>
      </c>
      <c r="FK10">
        <f t="shared" si="16"/>
        <v>34.420834567288338</v>
      </c>
      <c r="FL10">
        <f t="shared" si="17"/>
        <v>100.38637506355659</v>
      </c>
      <c r="FM10">
        <f t="shared" si="18"/>
        <v>120.10233266811325</v>
      </c>
      <c r="FN10">
        <f t="shared" si="70"/>
        <v>6.470120899098398</v>
      </c>
      <c r="FO10">
        <f t="shared" si="19"/>
        <v>241.3229686182647</v>
      </c>
      <c r="FP10">
        <f t="shared" si="20"/>
        <v>381.6074957605976</v>
      </c>
      <c r="FR10">
        <f t="shared" si="28"/>
        <v>24.876969803451271</v>
      </c>
      <c r="FU10">
        <f t="shared" si="61"/>
        <v>22.679567418857339</v>
      </c>
      <c r="FX10">
        <f t="shared" si="21"/>
        <v>175.52689212553955</v>
      </c>
      <c r="FY10">
        <f t="shared" si="22"/>
        <v>262.31914013499016</v>
      </c>
      <c r="FZ10">
        <f t="shared" si="71"/>
        <v>25.992258050314447</v>
      </c>
      <c r="GG10">
        <v>1994</v>
      </c>
      <c r="GH10">
        <f t="shared" si="29"/>
        <v>96.475237874288041</v>
      </c>
      <c r="GI10">
        <v>81.463286059354701</v>
      </c>
      <c r="GJ10">
        <v>99.807283283376734</v>
      </c>
      <c r="GK10">
        <v>96.471508063254106</v>
      </c>
      <c r="GM10">
        <v>99.223074963214927</v>
      </c>
      <c r="GN10">
        <v>97.109398995317918</v>
      </c>
      <c r="GP10">
        <v>94.906280932791617</v>
      </c>
      <c r="GR10">
        <v>89.764465055569602</v>
      </c>
      <c r="GS10">
        <v>94.246392675987636</v>
      </c>
      <c r="GT10">
        <v>100</v>
      </c>
      <c r="GU10">
        <v>99.124773923894367</v>
      </c>
      <c r="GY10">
        <v>100</v>
      </c>
      <c r="GZ10">
        <v>98.128799578255624</v>
      </c>
      <c r="HA10">
        <v>100</v>
      </c>
      <c r="HD10">
        <v>91.424348932097871</v>
      </c>
      <c r="HE10">
        <v>90.572280532368637</v>
      </c>
      <c r="HF10">
        <v>93.490845072942818</v>
      </c>
      <c r="HH10">
        <v>100</v>
      </c>
      <c r="HI10">
        <v>98.103824388414367</v>
      </c>
      <c r="HJ10">
        <v>96.130151727297303</v>
      </c>
      <c r="HK10">
        <v>99.167239418256969</v>
      </c>
      <c r="HL10">
        <v>100</v>
      </c>
      <c r="HN10">
        <v>92.661339807918836</v>
      </c>
      <c r="HO10">
        <v>100</v>
      </c>
      <c r="HP10">
        <v>97.650392827179687</v>
      </c>
      <c r="HR10">
        <v>98.089669040595396</v>
      </c>
      <c r="HS10">
        <v>100</v>
      </c>
      <c r="HU10">
        <v>100</v>
      </c>
      <c r="IB10">
        <v>100</v>
      </c>
      <c r="IE10">
        <v>86.608467100220196</v>
      </c>
      <c r="IG10">
        <v>96.502427551963393</v>
      </c>
      <c r="II10">
        <v>90.477993660950773</v>
      </c>
      <c r="IJ10">
        <v>96.765541407448296</v>
      </c>
      <c r="IL10">
        <v>93.209986358652387</v>
      </c>
      <c r="IN10">
        <v>99.476895488939547</v>
      </c>
      <c r="IO10">
        <v>100</v>
      </c>
      <c r="IP10">
        <v>89.696314517247203</v>
      </c>
      <c r="IQ10">
        <v>99.955985706006146</v>
      </c>
      <c r="IR10">
        <v>100</v>
      </c>
      <c r="IS10">
        <v>100</v>
      </c>
      <c r="IY10">
        <v>96.775248694592023</v>
      </c>
      <c r="IZ10">
        <v>99.87889222429321</v>
      </c>
      <c r="JB10">
        <v>100</v>
      </c>
      <c r="JC10">
        <v>98.465389810991283</v>
      </c>
      <c r="JD10">
        <v>89.864645708610098</v>
      </c>
      <c r="JE10">
        <v>99.00881332448418</v>
      </c>
      <c r="JF10">
        <v>93.826205446957857</v>
      </c>
      <c r="JG10">
        <v>91.523236699595955</v>
      </c>
      <c r="JH10">
        <v>99.926396983163997</v>
      </c>
      <c r="JI10">
        <v>100</v>
      </c>
      <c r="JL10">
        <v>100</v>
      </c>
      <c r="JO10">
        <v>89.151782450395203</v>
      </c>
      <c r="JP10">
        <v>94.538028924666023</v>
      </c>
      <c r="JQ10">
        <v>100</v>
      </c>
      <c r="JY10">
        <v>1994</v>
      </c>
      <c r="JZ10">
        <v>0.74416592130752957</v>
      </c>
      <c r="KA10">
        <v>1.808331201297164</v>
      </c>
      <c r="KB10">
        <v>2.5558056331896681</v>
      </c>
      <c r="KC10">
        <v>1.0119777192294765</v>
      </c>
      <c r="KD10">
        <v>2.9034730920967582E-2</v>
      </c>
      <c r="KE10">
        <v>2.4312608165929626</v>
      </c>
      <c r="KF10">
        <v>0.27761960523527018</v>
      </c>
      <c r="KG10">
        <v>0.34909715336167596</v>
      </c>
      <c r="KH10">
        <v>0.11472886001630675</v>
      </c>
      <c r="KI10">
        <v>1.9838353886924638</v>
      </c>
      <c r="KJ10">
        <v>0.40413739483649747</v>
      </c>
      <c r="KK10">
        <v>4.729956442567828E-2</v>
      </c>
      <c r="KL10">
        <v>0.22164552172118671</v>
      </c>
      <c r="KM10">
        <v>5.8968037975839965E-2</v>
      </c>
      <c r="KN10" t="e">
        <v>#VALUE!</v>
      </c>
      <c r="KO10">
        <v>1.160549541387345</v>
      </c>
      <c r="KP10">
        <v>0.45787722141316389</v>
      </c>
      <c r="KQ10">
        <v>2.9964073006953171</v>
      </c>
      <c r="KR10">
        <v>0.20260683381274441</v>
      </c>
      <c r="KS10">
        <v>8.295524107783285E-2</v>
      </c>
      <c r="KT10" t="e">
        <v>#VALUE!</v>
      </c>
      <c r="KU10">
        <v>2.028426480668625</v>
      </c>
      <c r="KV10">
        <v>2.3600724657970833</v>
      </c>
      <c r="KW10">
        <v>2.7059119345077045</v>
      </c>
      <c r="KX10">
        <v>3.3305489881218189E-2</v>
      </c>
      <c r="KY10">
        <v>1.1079639170493663</v>
      </c>
      <c r="KZ10">
        <v>2.2478954381469394</v>
      </c>
      <c r="LA10">
        <v>0.41566611958777883</v>
      </c>
      <c r="LB10">
        <v>2.4189286815343487</v>
      </c>
      <c r="LC10">
        <v>3.4235770106643991E-2</v>
      </c>
      <c r="LD10">
        <v>9.1111489249190769E-2</v>
      </c>
      <c r="LE10">
        <v>1.5901951568934865</v>
      </c>
      <c r="LF10">
        <v>1.381576664093398</v>
      </c>
      <c r="LG10">
        <v>1.9253608713312218</v>
      </c>
      <c r="LH10">
        <v>0.19509005450045819</v>
      </c>
      <c r="LI10">
        <v>3.9227338972975003</v>
      </c>
      <c r="LJ10">
        <v>0.14174834310014245</v>
      </c>
      <c r="LK10">
        <v>0.13189354226324163</v>
      </c>
      <c r="LL10">
        <v>2.6896601822771333E-2</v>
      </c>
      <c r="LM10" t="e">
        <v>#VALUE!</v>
      </c>
      <c r="LN10" t="e">
        <v>#VALUE!</v>
      </c>
      <c r="LO10">
        <v>0.32235998200341531</v>
      </c>
      <c r="LP10" t="e">
        <v>#VALUE!</v>
      </c>
      <c r="LQ10">
        <v>4.5434140963390091</v>
      </c>
      <c r="LR10">
        <v>0.17044533046235386</v>
      </c>
      <c r="LS10">
        <v>0.37224283982771655</v>
      </c>
      <c r="LT10">
        <v>0.79921182958570325</v>
      </c>
      <c r="LU10">
        <v>0.31939741599002275</v>
      </c>
      <c r="LV10">
        <v>0.57040605245475007</v>
      </c>
      <c r="LW10" t="e">
        <v>#VALUE!</v>
      </c>
      <c r="LX10">
        <v>0.13214815242412037</v>
      </c>
      <c r="LY10">
        <v>0.22610239610391092</v>
      </c>
      <c r="LZ10">
        <v>2.4306208216711864</v>
      </c>
      <c r="MA10">
        <v>1.5264438530907358</v>
      </c>
      <c r="MB10">
        <v>1.7148951095738586E-2</v>
      </c>
      <c r="MC10">
        <v>2.9285063333537891</v>
      </c>
      <c r="MD10">
        <v>0.60068534793637041</v>
      </c>
      <c r="ME10">
        <v>4.3283367585721232E-2</v>
      </c>
      <c r="MF10">
        <v>0.34854021590290757</v>
      </c>
      <c r="MG10">
        <v>0.18982294973979455</v>
      </c>
      <c r="MH10">
        <v>9.3816991547795367E-2</v>
      </c>
      <c r="MI10">
        <v>0.2871807044395317</v>
      </c>
      <c r="MJ10">
        <v>0.99678257616612065</v>
      </c>
      <c r="MK10">
        <v>1.4527274703560993</v>
      </c>
      <c r="ML10">
        <v>0.13217152036376945</v>
      </c>
      <c r="MM10">
        <v>0.26605983127999999</v>
      </c>
      <c r="MN10">
        <v>0.73743816988731126</v>
      </c>
      <c r="MO10" t="e">
        <v>#VALUE!</v>
      </c>
      <c r="MP10">
        <v>2.155580540172394</v>
      </c>
      <c r="MQ10">
        <v>0.37517846145366557</v>
      </c>
      <c r="MR10" t="e">
        <v>#VALUE!</v>
      </c>
      <c r="MS10">
        <v>0.34420834567288339</v>
      </c>
      <c r="MT10">
        <v>1.019509243362086</v>
      </c>
      <c r="MU10">
        <v>1.33648034464577</v>
      </c>
      <c r="MV10">
        <v>6.5348938966612008E-2</v>
      </c>
      <c r="MW10">
        <v>2.5720209771745508</v>
      </c>
      <c r="MX10">
        <v>4.1695148633470724</v>
      </c>
      <c r="MZ10">
        <v>0.24876969803451271</v>
      </c>
      <c r="NA10">
        <v>0.39526039058389556</v>
      </c>
      <c r="NB10">
        <v>0.17435252153478278</v>
      </c>
      <c r="NC10">
        <v>0.22679567418857338</v>
      </c>
      <c r="ND10">
        <v>0.10110425868073161</v>
      </c>
      <c r="NE10">
        <v>2.5440454325961772</v>
      </c>
      <c r="NF10">
        <v>1.9688545455970461</v>
      </c>
      <c r="NG10">
        <v>2.7747472960751374</v>
      </c>
      <c r="NH10">
        <v>0.25992258050314448</v>
      </c>
      <c r="NI10">
        <v>2.2971337620435586E-2</v>
      </c>
      <c r="NJ10">
        <v>4.1060745162457682E-2</v>
      </c>
      <c r="NK10">
        <v>1</v>
      </c>
      <c r="OQ10" t="s">
        <v>227</v>
      </c>
      <c r="OS10" t="s">
        <v>9</v>
      </c>
      <c r="OT10" t="s">
        <v>257</v>
      </c>
      <c r="OU10">
        <v>0.35281142183872827</v>
      </c>
      <c r="OV10">
        <v>0.42599153796907208</v>
      </c>
      <c r="OW10">
        <v>0.3152063947828832</v>
      </c>
      <c r="OX10">
        <v>0.30428467698973077</v>
      </c>
      <c r="OY10">
        <v>0.26355510407606297</v>
      </c>
      <c r="OZ10">
        <v>0.13876425750733815</v>
      </c>
      <c r="PA10">
        <v>0.12478980723816019</v>
      </c>
      <c r="PB10">
        <v>0.13675477371847086</v>
      </c>
      <c r="PC10">
        <v>0.11472886001630675</v>
      </c>
      <c r="PD10">
        <v>0.14137357797988143</v>
      </c>
      <c r="PE10">
        <v>0.10694773048971877</v>
      </c>
      <c r="PF10">
        <v>0.12221527053754391</v>
      </c>
      <c r="PG10">
        <v>0.16304059780414362</v>
      </c>
      <c r="PH10">
        <v>0.14780234968868775</v>
      </c>
      <c r="PI10">
        <v>0.14510126207899054</v>
      </c>
      <c r="PJ10">
        <v>0.16151314453902824</v>
      </c>
      <c r="PK10">
        <v>0.1799661582588275</v>
      </c>
      <c r="PL10">
        <v>0.19876725995408245</v>
      </c>
      <c r="PM10">
        <v>0.21550569958318305</v>
      </c>
      <c r="PN10">
        <v>0.22772468049539385</v>
      </c>
      <c r="PO10">
        <v>0.24334226612324883</v>
      </c>
      <c r="PP10">
        <v>0.27956936958098877</v>
      </c>
      <c r="PQ10">
        <v>0.31300862323786455</v>
      </c>
      <c r="PR10">
        <v>0.34094018174125129</v>
      </c>
      <c r="PS10">
        <v>0.31754853063500899</v>
      </c>
      <c r="PT10">
        <v>0.3256156486140383</v>
      </c>
      <c r="PU10">
        <v>0.31321586512087102</v>
      </c>
      <c r="PX10" t="s">
        <v>246</v>
      </c>
      <c r="PY10" t="s">
        <v>247</v>
      </c>
      <c r="PZ10" t="s">
        <v>9</v>
      </c>
      <c r="QA10" t="s">
        <v>257</v>
      </c>
      <c r="QB10">
        <f t="shared" si="30"/>
        <v>0.35281142183872827</v>
      </c>
      <c r="QC10">
        <f t="shared" si="31"/>
        <v>0.42599153796907208</v>
      </c>
      <c r="QD10">
        <f t="shared" si="32"/>
        <v>0.3152063947828832</v>
      </c>
      <c r="QE10">
        <f t="shared" si="33"/>
        <v>0.30428467698973077</v>
      </c>
      <c r="QF10">
        <f t="shared" si="34"/>
        <v>0.26355510407606297</v>
      </c>
      <c r="QG10">
        <f t="shared" si="35"/>
        <v>0.13876425750733815</v>
      </c>
      <c r="QH10">
        <f t="shared" si="36"/>
        <v>0.12478980723816019</v>
      </c>
      <c r="QI10">
        <f t="shared" si="37"/>
        <v>0.13675477371847086</v>
      </c>
      <c r="QJ10">
        <f t="shared" si="38"/>
        <v>0.11472886001630675</v>
      </c>
      <c r="QK10">
        <f t="shared" si="39"/>
        <v>0.14137357797988143</v>
      </c>
      <c r="QL10">
        <f t="shared" si="40"/>
        <v>0.10694773048971877</v>
      </c>
      <c r="QM10">
        <f t="shared" si="41"/>
        <v>0.12221527053754391</v>
      </c>
      <c r="QN10">
        <f t="shared" si="42"/>
        <v>0.16304059780414362</v>
      </c>
      <c r="QO10">
        <f t="shared" si="43"/>
        <v>0.14780234968868775</v>
      </c>
      <c r="QP10">
        <f t="shared" si="44"/>
        <v>0.14510126207899054</v>
      </c>
      <c r="QQ10">
        <f t="shared" si="45"/>
        <v>0.16151314453902824</v>
      </c>
      <c r="QR10">
        <f t="shared" si="46"/>
        <v>0.1799661582588275</v>
      </c>
      <c r="QS10">
        <f t="shared" si="47"/>
        <v>0.19876725995408245</v>
      </c>
      <c r="QT10">
        <f t="shared" si="48"/>
        <v>0.21550569958318305</v>
      </c>
      <c r="QU10">
        <f t="shared" si="49"/>
        <v>0.22772468049539385</v>
      </c>
      <c r="QV10">
        <f t="shared" si="50"/>
        <v>0.24334226612324883</v>
      </c>
      <c r="QW10">
        <f t="shared" si="51"/>
        <v>0.27956936958098877</v>
      </c>
      <c r="QX10">
        <f t="shared" si="52"/>
        <v>0.31300862323786455</v>
      </c>
      <c r="QY10">
        <f t="shared" si="53"/>
        <v>0.34094018174125129</v>
      </c>
      <c r="QZ10">
        <f t="shared" si="54"/>
        <v>0.31754853063500899</v>
      </c>
      <c r="RA10">
        <f t="shared" si="55"/>
        <v>0.3256156486140383</v>
      </c>
      <c r="RB10">
        <f t="shared" si="56"/>
        <v>0.31321586512087102</v>
      </c>
      <c r="RG10" t="s">
        <v>246</v>
      </c>
      <c r="RH10" t="s">
        <v>247</v>
      </c>
      <c r="RI10" t="s">
        <v>9</v>
      </c>
      <c r="RJ10" t="s">
        <v>257</v>
      </c>
      <c r="RK10">
        <v>2260.427281154497</v>
      </c>
      <c r="RL10">
        <v>3132.3013603624599</v>
      </c>
      <c r="RM10">
        <v>2511.393062594886</v>
      </c>
      <c r="RN10">
        <v>2477.0208179595979</v>
      </c>
      <c r="RO10">
        <v>2366.5298212861385</v>
      </c>
      <c r="RP10">
        <v>1267.734375414851</v>
      </c>
      <c r="RQ10">
        <v>1211.9808781093111</v>
      </c>
      <c r="RR10">
        <v>1278.2471734610765</v>
      </c>
      <c r="RS10">
        <v>1148.4943993817017</v>
      </c>
      <c r="RT10">
        <v>1554.0469305143081</v>
      </c>
      <c r="RU10">
        <v>1208.8502331197908</v>
      </c>
      <c r="RV10">
        <v>1346.9127703109261</v>
      </c>
      <c r="RW10">
        <v>1771.9939427350355</v>
      </c>
      <c r="RX10">
        <v>1643.6098949729048</v>
      </c>
      <c r="RY10">
        <v>1609.2805861652043</v>
      </c>
      <c r="RZ10">
        <v>1764.9073865327057</v>
      </c>
      <c r="SA10">
        <v>2087.534842505805</v>
      </c>
      <c r="SB10">
        <v>2710.4680235732067</v>
      </c>
      <c r="SC10">
        <v>3381.5078365613417</v>
      </c>
      <c r="SD10">
        <v>3893.689980499069</v>
      </c>
      <c r="SE10">
        <v>4513.1362795438317</v>
      </c>
      <c r="SF10">
        <v>5932.8996765931506</v>
      </c>
      <c r="SG10">
        <v>7296.1224785858494</v>
      </c>
      <c r="SH10">
        <v>6955.9877325342068</v>
      </c>
      <c r="SI10">
        <v>6843.2632888531498</v>
      </c>
      <c r="SJ10">
        <v>7813.8034994617283</v>
      </c>
      <c r="SK10">
        <v>7378.0255394415581</v>
      </c>
    </row>
    <row r="11" spans="1:505" x14ac:dyDescent="0.25">
      <c r="A11">
        <v>1995</v>
      </c>
      <c r="B11">
        <f t="shared" si="23"/>
        <v>118.85837977059563</v>
      </c>
      <c r="C11">
        <v>42.734401037730876</v>
      </c>
      <c r="D11">
        <v>183.24681862010297</v>
      </c>
      <c r="E11">
        <v>275.21342795873545</v>
      </c>
      <c r="G11">
        <v>2.9075199588485137</v>
      </c>
      <c r="H11">
        <v>252.73764022594116</v>
      </c>
      <c r="J11">
        <v>44.037247239949991</v>
      </c>
      <c r="L11">
        <v>180.06978577390771</v>
      </c>
      <c r="M11">
        <v>31.41763720219701</v>
      </c>
      <c r="N11">
        <v>5.5461232578452728</v>
      </c>
      <c r="O11">
        <v>22.317706015996514</v>
      </c>
      <c r="S11">
        <v>51.009487834546448</v>
      </c>
      <c r="T11">
        <v>321.5958977093278</v>
      </c>
      <c r="U11">
        <v>19.428116741078252</v>
      </c>
      <c r="V11">
        <v>8.491000740997416</v>
      </c>
      <c r="X11">
        <v>233.37336039413111</v>
      </c>
      <c r="Y11">
        <v>235.8792691067469</v>
      </c>
      <c r="Z11">
        <v>285.8323102783454</v>
      </c>
      <c r="AB11">
        <v>117.03505485736007</v>
      </c>
      <c r="AC11">
        <v>213.75960382740953</v>
      </c>
      <c r="AD11">
        <v>40.26833841245147</v>
      </c>
      <c r="AE11">
        <v>240.22215715560603</v>
      </c>
      <c r="AF11">
        <v>3.3347942969784112</v>
      </c>
      <c r="AH11">
        <v>167.47852644903719</v>
      </c>
      <c r="AI11">
        <v>164.00873531192528</v>
      </c>
      <c r="AJ11">
        <v>182.03271338561123</v>
      </c>
      <c r="AL11">
        <v>395.18241783176893</v>
      </c>
      <c r="AM11">
        <v>13.378272000224106</v>
      </c>
      <c r="AO11">
        <v>3.0093680474556086</v>
      </c>
      <c r="AP11">
        <v>153.58148328691615</v>
      </c>
      <c r="AV11">
        <v>39.372353304398146</v>
      </c>
      <c r="AY11">
        <v>26.42988144079618</v>
      </c>
      <c r="BA11">
        <v>12.991295296416904</v>
      </c>
      <c r="BC11">
        <v>260.08910188995367</v>
      </c>
      <c r="BD11">
        <v>158.29378196878784</v>
      </c>
      <c r="BE11">
        <v>2.4043301856160855</v>
      </c>
      <c r="BF11">
        <v>287.86501367893828</v>
      </c>
      <c r="BH11">
        <v>4.4909000056755861</v>
      </c>
      <c r="BI11">
        <v>31.75788462495893</v>
      </c>
      <c r="BJ11">
        <v>18.052096721606286</v>
      </c>
      <c r="BK11">
        <v>9.6552132804171755</v>
      </c>
      <c r="BL11">
        <v>33.502808752551374</v>
      </c>
      <c r="BM11">
        <v>105.22923571119806</v>
      </c>
      <c r="BP11">
        <v>24.250565092184893</v>
      </c>
      <c r="BS11">
        <v>226.85344493333525</v>
      </c>
      <c r="BT11">
        <v>42.791410143583512</v>
      </c>
      <c r="BV11">
        <v>33.032512647036171</v>
      </c>
      <c r="BW11">
        <v>112.19464379594615</v>
      </c>
      <c r="BX11">
        <v>123.3679399346737</v>
      </c>
      <c r="BY11">
        <v>6.3026025563772414</v>
      </c>
      <c r="BZ11">
        <v>252.38287991874668</v>
      </c>
      <c r="CA11">
        <v>441.57965778739748</v>
      </c>
      <c r="CC11">
        <v>25.885050765287783</v>
      </c>
      <c r="CF11">
        <v>26.362284929760381</v>
      </c>
      <c r="CI11">
        <v>192.31457739574412</v>
      </c>
      <c r="CJ11">
        <v>238.77768151255785</v>
      </c>
      <c r="CK11">
        <v>30.71090392023514</v>
      </c>
      <c r="CR11">
        <f t="shared" si="65"/>
        <v>42.734401037730876</v>
      </c>
      <c r="CS11">
        <f t="shared" si="0"/>
        <v>183.24681862010297</v>
      </c>
      <c r="CT11">
        <f t="shared" si="1"/>
        <v>275.21342795873545</v>
      </c>
      <c r="CV11">
        <f t="shared" si="66"/>
        <v>2.9075199588485137</v>
      </c>
      <c r="CW11">
        <f t="shared" si="2"/>
        <v>252.73764022594116</v>
      </c>
      <c r="CY11">
        <f t="shared" si="3"/>
        <v>44.037247239949991</v>
      </c>
      <c r="DA11">
        <f t="shared" si="4"/>
        <v>180.06978577390771</v>
      </c>
      <c r="DB11">
        <f t="shared" si="24"/>
        <v>31.41763720219701</v>
      </c>
      <c r="DC11">
        <f t="shared" si="78"/>
        <v>5.5461232578452728</v>
      </c>
      <c r="DD11">
        <f t="shared" si="74"/>
        <v>22.317706015996514</v>
      </c>
      <c r="DH11">
        <f t="shared" si="79"/>
        <v>51.009487834546448</v>
      </c>
      <c r="DI11">
        <f t="shared" si="5"/>
        <v>321.5958977093278</v>
      </c>
      <c r="DJ11">
        <f t="shared" si="76"/>
        <v>19.428116741078252</v>
      </c>
      <c r="DK11">
        <f t="shared" ref="DK11:DK28" si="81">HB11*KS11</f>
        <v>8.491000740997416</v>
      </c>
      <c r="DM11">
        <f t="shared" si="25"/>
        <v>233.37336039413111</v>
      </c>
      <c r="DN11">
        <f t="shared" si="6"/>
        <v>235.8792691067469</v>
      </c>
      <c r="DO11">
        <f t="shared" si="7"/>
        <v>285.8323102783454</v>
      </c>
      <c r="DQ11">
        <f t="shared" si="62"/>
        <v>117.03505485736007</v>
      </c>
      <c r="DR11">
        <f t="shared" si="8"/>
        <v>213.75960382740953</v>
      </c>
      <c r="DS11">
        <f t="shared" si="72"/>
        <v>40.26833841245147</v>
      </c>
      <c r="DT11">
        <f t="shared" si="77"/>
        <v>240.22215715560603</v>
      </c>
      <c r="DU11">
        <f t="shared" si="26"/>
        <v>3.3347942969784112</v>
      </c>
      <c r="DW11">
        <f t="shared" si="9"/>
        <v>167.47852644903719</v>
      </c>
      <c r="DX11">
        <f t="shared" si="27"/>
        <v>164.00873531192528</v>
      </c>
      <c r="DY11">
        <f t="shared" si="10"/>
        <v>182.03271338561123</v>
      </c>
      <c r="EA11">
        <f t="shared" si="11"/>
        <v>395.18241783176893</v>
      </c>
      <c r="EB11">
        <f t="shared" si="63"/>
        <v>13.378272000224106</v>
      </c>
      <c r="ED11">
        <f t="shared" si="67"/>
        <v>3.0093680474556086</v>
      </c>
      <c r="EE11">
        <f t="shared" ref="EE11:EE28" si="82">HV11*LM11</f>
        <v>153.58148328691615</v>
      </c>
      <c r="EK11">
        <f t="shared" si="12"/>
        <v>39.372353304398146</v>
      </c>
      <c r="EN11">
        <f t="shared" si="57"/>
        <v>26.42988144079618</v>
      </c>
      <c r="EP11">
        <f t="shared" si="58"/>
        <v>12.991295296416904</v>
      </c>
      <c r="ER11">
        <f t="shared" si="13"/>
        <v>260.08910188995367</v>
      </c>
      <c r="ES11">
        <f t="shared" si="59"/>
        <v>158.29378196878784</v>
      </c>
      <c r="ET11">
        <f t="shared" ref="ET11:ET28" si="83">IK11*MB11</f>
        <v>2.4043301856160855</v>
      </c>
      <c r="EU11">
        <f t="shared" si="14"/>
        <v>287.86501367893828</v>
      </c>
      <c r="EW11">
        <f t="shared" si="64"/>
        <v>4.4909000056755861</v>
      </c>
      <c r="EX11">
        <f t="shared" si="75"/>
        <v>31.75788462495893</v>
      </c>
      <c r="EY11">
        <f t="shared" si="73"/>
        <v>18.052096721606286</v>
      </c>
      <c r="EZ11">
        <f t="shared" si="60"/>
        <v>9.6552132804171755</v>
      </c>
      <c r="FA11">
        <f t="shared" si="68"/>
        <v>33.502808752551374</v>
      </c>
      <c r="FB11">
        <f t="shared" si="69"/>
        <v>105.22923571119806</v>
      </c>
      <c r="FE11">
        <f t="shared" ref="FE11:FE28" si="84">IV11*MM11</f>
        <v>24.250565092184893</v>
      </c>
      <c r="FH11">
        <f t="shared" si="15"/>
        <v>226.85344493333525</v>
      </c>
      <c r="FI11">
        <f t="shared" si="80"/>
        <v>42.791410143583512</v>
      </c>
      <c r="FK11">
        <f t="shared" si="16"/>
        <v>33.032512647036171</v>
      </c>
      <c r="FL11">
        <f t="shared" si="17"/>
        <v>112.19464379594615</v>
      </c>
      <c r="FM11">
        <f t="shared" si="18"/>
        <v>123.3679399346737</v>
      </c>
      <c r="FN11">
        <f t="shared" si="70"/>
        <v>6.3026025563772414</v>
      </c>
      <c r="FO11">
        <f t="shared" si="19"/>
        <v>252.38287991874668</v>
      </c>
      <c r="FP11">
        <f t="shared" si="20"/>
        <v>441.57965778739748</v>
      </c>
      <c r="FR11">
        <f t="shared" si="28"/>
        <v>25.885050765287783</v>
      </c>
      <c r="FU11">
        <f t="shared" si="61"/>
        <v>26.362284929760381</v>
      </c>
      <c r="FX11">
        <f t="shared" si="21"/>
        <v>192.31457739574412</v>
      </c>
      <c r="FY11">
        <f t="shared" si="22"/>
        <v>238.77768151255785</v>
      </c>
      <c r="FZ11">
        <f t="shared" si="71"/>
        <v>30.71090392023514</v>
      </c>
      <c r="GG11">
        <v>1995</v>
      </c>
      <c r="GH11">
        <f t="shared" si="29"/>
        <v>96.702961586819356</v>
      </c>
      <c r="GI11">
        <v>63.709477502212501</v>
      </c>
      <c r="GJ11">
        <v>98.816314857059325</v>
      </c>
      <c r="GK11">
        <v>100</v>
      </c>
      <c r="GM11">
        <v>100</v>
      </c>
      <c r="GN11">
        <v>97.256176846043232</v>
      </c>
      <c r="GP11">
        <v>100</v>
      </c>
      <c r="GR11">
        <v>96.193193241709963</v>
      </c>
      <c r="GS11">
        <v>67.22458442234489</v>
      </c>
      <c r="GT11">
        <v>100</v>
      </c>
      <c r="GU11">
        <v>99.295209463158855</v>
      </c>
      <c r="GY11">
        <v>97.262153828518635</v>
      </c>
      <c r="GZ11">
        <v>100</v>
      </c>
      <c r="HA11">
        <v>100</v>
      </c>
      <c r="HB11">
        <v>98.853006798086426</v>
      </c>
      <c r="HD11">
        <v>97.640454633068344</v>
      </c>
      <c r="HE11">
        <v>95.898438934813697</v>
      </c>
      <c r="HF11">
        <v>99.024175990556458</v>
      </c>
      <c r="HH11">
        <v>99.272620189467006</v>
      </c>
      <c r="HI11">
        <v>100</v>
      </c>
      <c r="HJ11">
        <v>98.774426637280627</v>
      </c>
      <c r="HK11">
        <v>98.344074987510027</v>
      </c>
      <c r="HL11">
        <v>99.047668019188578</v>
      </c>
      <c r="HN11">
        <v>95.998622801821355</v>
      </c>
      <c r="HO11">
        <v>100</v>
      </c>
      <c r="HP11">
        <v>97.152559086577597</v>
      </c>
      <c r="HR11">
        <v>100</v>
      </c>
      <c r="HS11">
        <v>99.96264174405141</v>
      </c>
      <c r="HU11">
        <v>100</v>
      </c>
      <c r="HV11">
        <v>100</v>
      </c>
      <c r="IB11">
        <v>100</v>
      </c>
      <c r="IE11">
        <v>79.475398221473299</v>
      </c>
      <c r="IG11">
        <v>100</v>
      </c>
      <c r="II11">
        <v>98.980574625011755</v>
      </c>
      <c r="IJ11">
        <v>100</v>
      </c>
      <c r="IK11">
        <v>100</v>
      </c>
      <c r="IL11">
        <v>90.733589257610575</v>
      </c>
      <c r="IN11">
        <v>100</v>
      </c>
      <c r="IO11">
        <v>99.90109305856781</v>
      </c>
      <c r="IP11">
        <v>89.475503857778307</v>
      </c>
      <c r="IQ11">
        <v>100</v>
      </c>
      <c r="IR11">
        <v>100</v>
      </c>
      <c r="IS11">
        <v>98.17345069894823</v>
      </c>
      <c r="IV11">
        <v>100</v>
      </c>
      <c r="IY11">
        <v>100</v>
      </c>
      <c r="IZ11">
        <v>98.013987818993769</v>
      </c>
      <c r="JB11">
        <v>96.760816178954016</v>
      </c>
      <c r="JC11">
        <v>100</v>
      </c>
      <c r="JD11">
        <v>87.888888474922993</v>
      </c>
      <c r="JE11">
        <v>96.102734304235298</v>
      </c>
      <c r="JF11">
        <v>92.742001949664996</v>
      </c>
      <c r="JG11">
        <v>100</v>
      </c>
      <c r="JH11">
        <v>100</v>
      </c>
      <c r="JI11">
        <v>100</v>
      </c>
      <c r="JL11">
        <v>100</v>
      </c>
      <c r="JO11">
        <v>92.901027420427184</v>
      </c>
      <c r="JP11">
        <v>91.193944598645032</v>
      </c>
      <c r="JQ11">
        <v>100</v>
      </c>
      <c r="JY11">
        <v>1995</v>
      </c>
      <c r="JZ11">
        <v>0.67076991859251711</v>
      </c>
      <c r="KA11">
        <v>1.8544186644196843</v>
      </c>
      <c r="KB11">
        <v>2.7521342795873545</v>
      </c>
      <c r="KC11">
        <v>0.94400264541859347</v>
      </c>
      <c r="KD11">
        <v>2.9075199588485139E-2</v>
      </c>
      <c r="KE11">
        <v>2.5986795741110149</v>
      </c>
      <c r="KF11">
        <v>0.27426627077648247</v>
      </c>
      <c r="KG11">
        <v>0.44037247239949995</v>
      </c>
      <c r="KH11">
        <v>0.14137357797988143</v>
      </c>
      <c r="KI11">
        <v>1.8719597479359729</v>
      </c>
      <c r="KJ11">
        <v>0.4673533867433482</v>
      </c>
      <c r="KK11">
        <v>5.5461232578452729E-2</v>
      </c>
      <c r="KL11">
        <v>0.22476115551452633</v>
      </c>
      <c r="KM11">
        <v>6.8819847171853299E-2</v>
      </c>
      <c r="KN11">
        <v>0.43620138916753148</v>
      </c>
      <c r="KO11">
        <v>1.3734843452977632</v>
      </c>
      <c r="KP11">
        <v>0.52445361146824354</v>
      </c>
      <c r="KQ11">
        <v>3.2159589770932779</v>
      </c>
      <c r="KR11">
        <v>0.19428116741078252</v>
      </c>
      <c r="KS11">
        <v>8.5895219741174159E-2</v>
      </c>
      <c r="KT11">
        <v>0.27695136436981199</v>
      </c>
      <c r="KU11">
        <v>2.3901298009226339</v>
      </c>
      <c r="KV11">
        <v>2.4596778813791143</v>
      </c>
      <c r="KW11">
        <v>2.8864901668619196</v>
      </c>
      <c r="KX11">
        <v>3.5091002692249754E-2</v>
      </c>
      <c r="KY11">
        <v>1.1789258169472361</v>
      </c>
      <c r="KZ11">
        <v>2.1375960382740953</v>
      </c>
      <c r="LA11">
        <v>0.40767979914806118</v>
      </c>
      <c r="LB11">
        <v>2.4426703610371536</v>
      </c>
      <c r="LC11">
        <v>3.3668579620999853E-2</v>
      </c>
      <c r="LD11">
        <v>9.3361100409036932E-2</v>
      </c>
      <c r="LE11">
        <v>1.744593011451615</v>
      </c>
      <c r="LF11">
        <v>1.6400873531192528</v>
      </c>
      <c r="LG11">
        <v>1.873679037351889</v>
      </c>
      <c r="LH11">
        <v>0.20719652404529937</v>
      </c>
      <c r="LI11">
        <v>3.9518241783176893</v>
      </c>
      <c r="LJ11">
        <v>0.13383271757141435</v>
      </c>
      <c r="LK11">
        <v>0.1171927053921374</v>
      </c>
      <c r="LL11">
        <v>3.0093680474556087E-2</v>
      </c>
      <c r="LM11">
        <v>1.5358148328691617</v>
      </c>
      <c r="LN11">
        <v>0.2118966604129128</v>
      </c>
      <c r="LO11">
        <v>0.3514457315134995</v>
      </c>
      <c r="LP11">
        <v>0.19729807279673114</v>
      </c>
      <c r="LQ11">
        <v>4.8061245960424088</v>
      </c>
      <c r="LR11">
        <v>0.20409166224929334</v>
      </c>
      <c r="LS11">
        <v>0.39372353304398144</v>
      </c>
      <c r="LT11">
        <v>0.82914446492460536</v>
      </c>
      <c r="LU11">
        <v>0.32745600408893083</v>
      </c>
      <c r="LV11">
        <v>0.33255424989685856</v>
      </c>
      <c r="LW11" t="e">
        <v>#VALUE!</v>
      </c>
      <c r="LX11">
        <v>0.12991295296416905</v>
      </c>
      <c r="LY11">
        <v>0.21666124106168852</v>
      </c>
      <c r="LZ11">
        <v>2.6276782376269496</v>
      </c>
      <c r="MA11">
        <v>1.5829378196878783</v>
      </c>
      <c r="MB11">
        <v>2.4043301856160854E-2</v>
      </c>
      <c r="MC11">
        <v>3.1726399896033284</v>
      </c>
      <c r="MD11">
        <v>0.56963635034060311</v>
      </c>
      <c r="ME11">
        <v>4.4909000056755861E-2</v>
      </c>
      <c r="MF11">
        <v>0.31789326475477719</v>
      </c>
      <c r="MG11">
        <v>0.20175462493399501</v>
      </c>
      <c r="MH11">
        <v>9.6552132804171756E-2</v>
      </c>
      <c r="MI11">
        <v>0.33502808752551372</v>
      </c>
      <c r="MJ11">
        <v>1.0718706021028699</v>
      </c>
      <c r="MK11">
        <v>1.4418322005161555</v>
      </c>
      <c r="ML11">
        <v>0.15103707428043198</v>
      </c>
      <c r="MM11">
        <v>0.24250565092184892</v>
      </c>
      <c r="MN11">
        <v>0.69599725565379333</v>
      </c>
      <c r="MO11">
        <v>0.19982910809887777</v>
      </c>
      <c r="MP11">
        <v>2.2685344493333526</v>
      </c>
      <c r="MQ11">
        <v>0.43658472730043457</v>
      </c>
      <c r="MR11">
        <v>0.97254308384892563</v>
      </c>
      <c r="MS11">
        <v>0.34138315437464156</v>
      </c>
      <c r="MT11">
        <v>1.1219464379594615</v>
      </c>
      <c r="MU11">
        <v>1.4036807391172528</v>
      </c>
      <c r="MV11">
        <v>6.5581927527940093E-2</v>
      </c>
      <c r="MW11">
        <v>2.7213438853274434</v>
      </c>
      <c r="MX11">
        <v>4.4157965778739747</v>
      </c>
      <c r="MZ11">
        <v>0.25885050765287781</v>
      </c>
      <c r="NA11">
        <v>0.38629867741836343</v>
      </c>
      <c r="NB11">
        <v>0.1799753918756764</v>
      </c>
      <c r="NC11">
        <v>0.26362284929760382</v>
      </c>
      <c r="ND11">
        <v>8.5146178893623414E-2</v>
      </c>
      <c r="NE11">
        <v>2.4423121920625501</v>
      </c>
      <c r="NF11">
        <v>2.0701017279972276</v>
      </c>
      <c r="NG11">
        <v>2.6183501828267843</v>
      </c>
      <c r="NH11">
        <v>0.30710903920235139</v>
      </c>
      <c r="NI11">
        <v>2.6201562147656877E-2</v>
      </c>
      <c r="NJ11">
        <v>3.7904202950889032E-2</v>
      </c>
      <c r="NK11">
        <v>1</v>
      </c>
      <c r="OQ11" t="s">
        <v>228</v>
      </c>
      <c r="OS11" t="s">
        <v>10</v>
      </c>
      <c r="OT11" t="s">
        <v>258</v>
      </c>
      <c r="OU11">
        <v>2.2481746379130945</v>
      </c>
      <c r="OV11">
        <v>2.2093739233963077</v>
      </c>
      <c r="OW11">
        <v>2.3676645417290358</v>
      </c>
      <c r="OX11">
        <v>2.5352695365155453</v>
      </c>
      <c r="OY11">
        <v>2.380072627417634</v>
      </c>
      <c r="OZ11">
        <v>2.3713736909439742</v>
      </c>
      <c r="PA11">
        <v>2.1386808772814376</v>
      </c>
      <c r="PB11">
        <v>2.1415882202890066</v>
      </c>
      <c r="PC11">
        <v>1.9838353886924638</v>
      </c>
      <c r="PD11">
        <v>1.8719597479359729</v>
      </c>
      <c r="PE11">
        <v>1.8740926297074654</v>
      </c>
      <c r="PF11">
        <v>1.9753638728845215</v>
      </c>
      <c r="PG11">
        <v>1.9218834508216123</v>
      </c>
      <c r="PH11">
        <v>1.9933976284240522</v>
      </c>
      <c r="PI11">
        <v>2.1751628795742448</v>
      </c>
      <c r="PJ11">
        <v>2.1681046786862801</v>
      </c>
      <c r="PK11">
        <v>2.0835038562954975</v>
      </c>
      <c r="PL11">
        <v>2.0659534742476642</v>
      </c>
      <c r="PM11">
        <v>2.0380980942527613</v>
      </c>
      <c r="PN11">
        <v>2.1165687287090935</v>
      </c>
      <c r="PO11">
        <v>2.1775967674855394</v>
      </c>
      <c r="PP11">
        <v>2.0990217186722133</v>
      </c>
      <c r="PQ11">
        <v>1.9990145477081445</v>
      </c>
      <c r="PR11">
        <v>1.9984665694528365</v>
      </c>
      <c r="PS11">
        <v>2.2017092807702752</v>
      </c>
      <c r="PT11">
        <v>2.1703620828283361</v>
      </c>
      <c r="PU11">
        <v>2.2286176175374792</v>
      </c>
      <c r="PX11" t="s">
        <v>246</v>
      </c>
      <c r="PY11" t="s">
        <v>247</v>
      </c>
      <c r="PZ11" t="s">
        <v>10</v>
      </c>
      <c r="QA11" t="s">
        <v>258</v>
      </c>
      <c r="QB11">
        <f t="shared" si="30"/>
        <v>2.2481746379130945</v>
      </c>
      <c r="QC11">
        <f t="shared" si="31"/>
        <v>2.2093739233963077</v>
      </c>
      <c r="QD11">
        <f t="shared" si="32"/>
        <v>2.3676645417290358</v>
      </c>
      <c r="QE11">
        <f t="shared" si="33"/>
        <v>2.5352695365155453</v>
      </c>
      <c r="QF11">
        <f t="shared" si="34"/>
        <v>2.380072627417634</v>
      </c>
      <c r="QG11">
        <f t="shared" si="35"/>
        <v>2.3713736909439742</v>
      </c>
      <c r="QH11">
        <f t="shared" si="36"/>
        <v>2.1386808772814376</v>
      </c>
      <c r="QI11">
        <f t="shared" si="37"/>
        <v>2.1415882202890066</v>
      </c>
      <c r="QJ11">
        <f t="shared" si="38"/>
        <v>1.9838353886924638</v>
      </c>
      <c r="QK11">
        <f t="shared" si="39"/>
        <v>1.8719597479359729</v>
      </c>
      <c r="QL11">
        <f t="shared" si="40"/>
        <v>1.8740926297074654</v>
      </c>
      <c r="QM11">
        <f t="shared" si="41"/>
        <v>1.9753638728845215</v>
      </c>
      <c r="QN11">
        <f t="shared" si="42"/>
        <v>1.9218834508216123</v>
      </c>
      <c r="QO11">
        <f t="shared" si="43"/>
        <v>1.9933976284240522</v>
      </c>
      <c r="QP11">
        <f t="shared" si="44"/>
        <v>2.1751628795742448</v>
      </c>
      <c r="QQ11">
        <f t="shared" si="45"/>
        <v>2.1681046786862801</v>
      </c>
      <c r="QR11">
        <f t="shared" si="46"/>
        <v>2.0835038562954975</v>
      </c>
      <c r="QS11">
        <f t="shared" si="47"/>
        <v>2.0659534742476642</v>
      </c>
      <c r="QT11">
        <f t="shared" si="48"/>
        <v>2.0380980942527613</v>
      </c>
      <c r="QU11">
        <f t="shared" si="49"/>
        <v>2.1165687287090935</v>
      </c>
      <c r="QV11">
        <f t="shared" si="50"/>
        <v>2.1775967674855394</v>
      </c>
      <c r="QW11">
        <f t="shared" si="51"/>
        <v>2.0990217186722133</v>
      </c>
      <c r="QX11">
        <f t="shared" si="52"/>
        <v>1.9990145477081445</v>
      </c>
      <c r="QY11">
        <f t="shared" si="53"/>
        <v>1.9984665694528365</v>
      </c>
      <c r="QZ11">
        <f t="shared" si="54"/>
        <v>2.2017092807702752</v>
      </c>
      <c r="RA11">
        <f t="shared" si="55"/>
        <v>2.1703620828283361</v>
      </c>
      <c r="RB11">
        <f t="shared" si="56"/>
        <v>2.2286176175374792</v>
      </c>
      <c r="RG11" t="s">
        <v>246</v>
      </c>
      <c r="RH11" t="s">
        <v>247</v>
      </c>
      <c r="RI11" t="s">
        <v>10</v>
      </c>
      <c r="RJ11" t="s">
        <v>258</v>
      </c>
      <c r="RK11">
        <v>14403.828702182214</v>
      </c>
      <c r="RL11">
        <v>16245.451679150581</v>
      </c>
      <c r="RM11">
        <v>18864.262918098309</v>
      </c>
      <c r="RN11">
        <v>20638.290048695835</v>
      </c>
      <c r="RO11">
        <v>21371.291098142116</v>
      </c>
      <c r="RP11">
        <v>21664.598643531033</v>
      </c>
      <c r="RQ11">
        <v>20771.25035297365</v>
      </c>
      <c r="RR11">
        <v>20017.429848097658</v>
      </c>
      <c r="RS11">
        <v>19859.203977836762</v>
      </c>
      <c r="RT11">
        <v>20577.489385889534</v>
      </c>
      <c r="RU11">
        <v>21183.220082708915</v>
      </c>
      <c r="RV11">
        <v>21770.134081417225</v>
      </c>
      <c r="RW11">
        <v>20887.83946676656</v>
      </c>
      <c r="RX11">
        <v>22167.225849888197</v>
      </c>
      <c r="RY11">
        <v>24124.169174630977</v>
      </c>
      <c r="RZ11">
        <v>23691.594718873752</v>
      </c>
      <c r="SA11">
        <v>24167.804306056067</v>
      </c>
      <c r="SB11">
        <v>28172.14883090838</v>
      </c>
      <c r="SC11">
        <v>31979.871951072295</v>
      </c>
      <c r="SD11">
        <v>36189.588384026494</v>
      </c>
      <c r="SE11">
        <v>40386.699483511627</v>
      </c>
      <c r="SF11">
        <v>44544.526800403895</v>
      </c>
      <c r="SG11">
        <v>46596.335991260858</v>
      </c>
      <c r="SH11">
        <v>40773.454363744459</v>
      </c>
      <c r="SI11">
        <v>47447.476024193602</v>
      </c>
      <c r="SJ11">
        <v>52082.210760100286</v>
      </c>
      <c r="SK11">
        <v>52496.694870470856</v>
      </c>
    </row>
    <row r="12" spans="1:505" x14ac:dyDescent="0.25">
      <c r="A12">
        <v>1996</v>
      </c>
      <c r="B12">
        <f t="shared" si="23"/>
        <v>110.66086921201568</v>
      </c>
      <c r="C12">
        <v>52.278075489791362</v>
      </c>
      <c r="D12">
        <v>193.65981032900277</v>
      </c>
      <c r="E12">
        <v>263.13311384144811</v>
      </c>
      <c r="G12">
        <v>3.3878563435346836</v>
      </c>
      <c r="H12">
        <v>245.08000393794123</v>
      </c>
      <c r="J12">
        <v>45.570883284969433</v>
      </c>
      <c r="L12">
        <v>174.81623354114612</v>
      </c>
      <c r="M12">
        <v>46.350893422311607</v>
      </c>
      <c r="N12">
        <v>6.2762249406822512</v>
      </c>
      <c r="O12">
        <v>22.321404876989156</v>
      </c>
      <c r="P12">
        <v>7.1620394578417415</v>
      </c>
      <c r="S12">
        <v>57.270885267359404</v>
      </c>
      <c r="T12">
        <v>311.08757515609437</v>
      </c>
      <c r="U12">
        <v>19.10214127828489</v>
      </c>
      <c r="V12">
        <v>9.2144225942502</v>
      </c>
      <c r="W12">
        <v>28.583295903337994</v>
      </c>
      <c r="X12">
        <v>223.09600298068972</v>
      </c>
      <c r="Y12">
        <v>238.37231766363615</v>
      </c>
      <c r="Z12">
        <v>270.21060086598879</v>
      </c>
      <c r="AA12">
        <v>3.570094243845491</v>
      </c>
      <c r="AB12">
        <v>121.18651838909587</v>
      </c>
      <c r="AC12">
        <v>218.13717037215855</v>
      </c>
      <c r="AD12">
        <v>39.929839115180449</v>
      </c>
      <c r="AE12">
        <v>246.80650589946373</v>
      </c>
      <c r="AF12">
        <v>3.503565856568891</v>
      </c>
      <c r="AH12">
        <v>184.51693825471651</v>
      </c>
      <c r="AI12">
        <v>170.62162519572678</v>
      </c>
      <c r="AJ12">
        <v>190.03413213122056</v>
      </c>
      <c r="AK12">
        <v>22.447768096934901</v>
      </c>
      <c r="AL12">
        <v>340.0538729641105</v>
      </c>
      <c r="AM12">
        <v>12.996347880788703</v>
      </c>
      <c r="AO12">
        <v>3.7827647975257692</v>
      </c>
      <c r="AP12">
        <v>170.75591919314672</v>
      </c>
      <c r="AV12">
        <v>42.182602231439894</v>
      </c>
      <c r="AW12">
        <v>79.964121063746475</v>
      </c>
      <c r="AX12">
        <v>34.498545195957078</v>
      </c>
      <c r="AY12">
        <v>35.262178601963008</v>
      </c>
      <c r="BA12">
        <v>13.508711866156965</v>
      </c>
      <c r="BC12">
        <v>251.13967286559483</v>
      </c>
      <c r="BD12">
        <v>166.27554226132844</v>
      </c>
      <c r="BE12">
        <v>2.7953802928366245</v>
      </c>
      <c r="BF12">
        <v>330.18512631415246</v>
      </c>
      <c r="BH12">
        <v>4.3978543925368276</v>
      </c>
      <c r="BI12">
        <v>29.980440730766791</v>
      </c>
      <c r="BJ12">
        <v>19.619374169161517</v>
      </c>
      <c r="BK12">
        <v>10.03625706140922</v>
      </c>
      <c r="BL12">
        <v>36.182317489213041</v>
      </c>
      <c r="BM12">
        <v>106.333381852247</v>
      </c>
      <c r="BP12">
        <v>23.006123382725821</v>
      </c>
      <c r="BS12">
        <v>232.35053513427425</v>
      </c>
      <c r="BT12">
        <v>45.741344206109275</v>
      </c>
      <c r="BV12">
        <v>30.826002572080952</v>
      </c>
      <c r="BW12">
        <v>115.47462909292693</v>
      </c>
      <c r="BX12">
        <v>142.16527254325547</v>
      </c>
      <c r="BY12">
        <v>6.7520128542310793</v>
      </c>
      <c r="BZ12">
        <v>281.86365656955047</v>
      </c>
      <c r="CA12">
        <v>412.36209183002489</v>
      </c>
      <c r="CC12">
        <v>26.920760473985496</v>
      </c>
      <c r="CD12">
        <v>39.678806825650135</v>
      </c>
      <c r="CF12">
        <v>27.018492543467961</v>
      </c>
      <c r="CI12">
        <v>209.69785726556285</v>
      </c>
      <c r="CJ12">
        <v>244.27903637670505</v>
      </c>
      <c r="CK12">
        <v>25.819788732145255</v>
      </c>
      <c r="CR12">
        <f t="shared" si="65"/>
        <v>52.278075489791362</v>
      </c>
      <c r="CS12">
        <f t="shared" si="0"/>
        <v>193.65981032900277</v>
      </c>
      <c r="CT12">
        <f t="shared" si="1"/>
        <v>263.13311384144811</v>
      </c>
      <c r="CV12">
        <f t="shared" si="66"/>
        <v>3.3878563435346836</v>
      </c>
      <c r="CW12">
        <f t="shared" si="2"/>
        <v>245.08000393794123</v>
      </c>
      <c r="CY12">
        <f t="shared" si="3"/>
        <v>45.570883284969433</v>
      </c>
      <c r="DA12">
        <f t="shared" si="4"/>
        <v>174.81623354114612</v>
      </c>
      <c r="DB12">
        <f t="shared" si="24"/>
        <v>46.350893422311607</v>
      </c>
      <c r="DC12">
        <f t="shared" si="78"/>
        <v>6.2762249406822512</v>
      </c>
      <c r="DD12">
        <f t="shared" si="74"/>
        <v>22.321404876989156</v>
      </c>
      <c r="DE12">
        <f t="shared" ref="DE12:DE28" si="85">GV12*KM12</f>
        <v>7.1620394578417415</v>
      </c>
      <c r="DH12">
        <f t="shared" si="79"/>
        <v>57.270885267359404</v>
      </c>
      <c r="DI12">
        <f t="shared" si="5"/>
        <v>311.08757515609437</v>
      </c>
      <c r="DJ12">
        <f t="shared" si="76"/>
        <v>19.10214127828489</v>
      </c>
      <c r="DK12">
        <f t="shared" si="81"/>
        <v>9.2144225942502</v>
      </c>
      <c r="DL12">
        <f t="shared" ref="DL12:DL28" si="86">HC12*KT12</f>
        <v>28.583295903337994</v>
      </c>
      <c r="DM12">
        <f t="shared" si="25"/>
        <v>223.09600298068972</v>
      </c>
      <c r="DN12">
        <f t="shared" si="6"/>
        <v>238.37231766363615</v>
      </c>
      <c r="DO12">
        <f t="shared" si="7"/>
        <v>270.21060086598879</v>
      </c>
      <c r="DP12">
        <f t="shared" ref="DP12:DP28" si="87">HG12*KX12</f>
        <v>3.570094243845491</v>
      </c>
      <c r="DQ12">
        <f t="shared" si="62"/>
        <v>121.18651838909587</v>
      </c>
      <c r="DR12">
        <f t="shared" si="8"/>
        <v>218.13717037215855</v>
      </c>
      <c r="DS12">
        <f t="shared" si="72"/>
        <v>39.929839115180449</v>
      </c>
      <c r="DT12">
        <f t="shared" si="77"/>
        <v>246.80650589946373</v>
      </c>
      <c r="DU12">
        <f t="shared" si="26"/>
        <v>3.503565856568891</v>
      </c>
      <c r="DW12">
        <f t="shared" si="9"/>
        <v>184.51693825471651</v>
      </c>
      <c r="DX12">
        <f t="shared" si="27"/>
        <v>170.62162519572678</v>
      </c>
      <c r="DY12">
        <f t="shared" si="10"/>
        <v>190.03413213122056</v>
      </c>
      <c r="DZ12">
        <f t="shared" ref="DZ12:DZ28" si="88">HQ12*LH12</f>
        <v>22.447768096934901</v>
      </c>
      <c r="EA12">
        <f t="shared" si="11"/>
        <v>340.0538729641105</v>
      </c>
      <c r="EB12">
        <f t="shared" si="63"/>
        <v>12.996347880788703</v>
      </c>
      <c r="ED12">
        <f t="shared" si="67"/>
        <v>3.7827647975257692</v>
      </c>
      <c r="EE12">
        <f t="shared" si="82"/>
        <v>170.75591919314672</v>
      </c>
      <c r="EK12">
        <f t="shared" si="12"/>
        <v>42.182602231439894</v>
      </c>
      <c r="EL12">
        <f t="shared" ref="EL12:EL28" si="89">IC12*LT12</f>
        <v>79.964121063746475</v>
      </c>
      <c r="EM12">
        <f t="shared" ref="EM12:EM28" si="90">ID12*LU12</f>
        <v>34.498545195957078</v>
      </c>
      <c r="EN12">
        <f t="shared" si="57"/>
        <v>35.262178601963008</v>
      </c>
      <c r="EP12">
        <f t="shared" si="58"/>
        <v>13.508711866156965</v>
      </c>
      <c r="ER12">
        <f t="shared" si="13"/>
        <v>251.13967286559483</v>
      </c>
      <c r="ES12">
        <f t="shared" si="59"/>
        <v>166.27554226132844</v>
      </c>
      <c r="ET12">
        <f t="shared" si="83"/>
        <v>2.7953802928366245</v>
      </c>
      <c r="EU12">
        <f t="shared" si="14"/>
        <v>330.18512631415246</v>
      </c>
      <c r="EW12">
        <f t="shared" si="64"/>
        <v>4.3978543925368276</v>
      </c>
      <c r="EX12">
        <f t="shared" si="75"/>
        <v>29.980440730766791</v>
      </c>
      <c r="EY12">
        <f t="shared" si="73"/>
        <v>19.619374169161517</v>
      </c>
      <c r="EZ12">
        <f t="shared" si="60"/>
        <v>10.03625706140922</v>
      </c>
      <c r="FA12">
        <f t="shared" si="68"/>
        <v>36.182317489213041</v>
      </c>
      <c r="FB12">
        <f t="shared" si="69"/>
        <v>106.333381852247</v>
      </c>
      <c r="FE12">
        <f t="shared" si="84"/>
        <v>23.006123382725821</v>
      </c>
      <c r="FH12">
        <f t="shared" si="15"/>
        <v>232.35053513427425</v>
      </c>
      <c r="FI12">
        <f t="shared" si="80"/>
        <v>45.741344206109275</v>
      </c>
      <c r="FK12">
        <f t="shared" si="16"/>
        <v>30.826002572080952</v>
      </c>
      <c r="FL12">
        <f t="shared" si="17"/>
        <v>115.47462909292693</v>
      </c>
      <c r="FM12">
        <f t="shared" si="18"/>
        <v>142.16527254325547</v>
      </c>
      <c r="FN12">
        <f t="shared" si="70"/>
        <v>6.7520128542310793</v>
      </c>
      <c r="FO12">
        <f t="shared" si="19"/>
        <v>281.86365656955047</v>
      </c>
      <c r="FP12">
        <f t="shared" si="20"/>
        <v>412.36209183002489</v>
      </c>
      <c r="FR12">
        <f t="shared" si="28"/>
        <v>26.920760473985496</v>
      </c>
      <c r="FS12">
        <f t="shared" ref="FS12:FS28" si="91">JJ12*NA12</f>
        <v>39.678806825650135</v>
      </c>
      <c r="FU12">
        <f t="shared" si="61"/>
        <v>27.018492543467961</v>
      </c>
      <c r="FX12">
        <f t="shared" si="21"/>
        <v>209.69785726556285</v>
      </c>
      <c r="FY12">
        <f t="shared" si="22"/>
        <v>244.27903637670505</v>
      </c>
      <c r="FZ12">
        <f t="shared" si="71"/>
        <v>25.819788732145255</v>
      </c>
      <c r="GG12">
        <v>1996</v>
      </c>
      <c r="GH12">
        <f t="shared" si="29"/>
        <v>98.536553453430358</v>
      </c>
      <c r="GI12">
        <v>76.905470807581708</v>
      </c>
      <c r="GJ12">
        <v>99.751989068973003</v>
      </c>
      <c r="GK12">
        <v>100</v>
      </c>
      <c r="GM12">
        <v>100</v>
      </c>
      <c r="GN12">
        <v>100</v>
      </c>
      <c r="GP12">
        <v>99.886691499210229</v>
      </c>
      <c r="GR12">
        <v>93.280465847856135</v>
      </c>
      <c r="GS12">
        <v>97.330070579925277</v>
      </c>
      <c r="GT12">
        <v>100</v>
      </c>
      <c r="GU12">
        <v>98.804821278979858</v>
      </c>
      <c r="GV12">
        <v>100</v>
      </c>
      <c r="GY12">
        <v>100</v>
      </c>
      <c r="GZ12">
        <v>98.631408070152943</v>
      </c>
      <c r="HA12">
        <v>100</v>
      </c>
      <c r="HB12">
        <v>100</v>
      </c>
      <c r="HC12">
        <v>96.363855082853902</v>
      </c>
      <c r="HD12">
        <v>97.824928463408412</v>
      </c>
      <c r="HE12">
        <v>99.735004090446921</v>
      </c>
      <c r="HF12">
        <v>99.92855252830158</v>
      </c>
      <c r="HG12">
        <v>100</v>
      </c>
      <c r="HH12">
        <v>99.627787320266506</v>
      </c>
      <c r="HI12">
        <v>99.34845465397585</v>
      </c>
      <c r="HJ12">
        <v>100</v>
      </c>
      <c r="HK12">
        <v>100</v>
      </c>
      <c r="HL12">
        <v>100</v>
      </c>
      <c r="HN12">
        <v>100</v>
      </c>
      <c r="HO12">
        <v>100</v>
      </c>
      <c r="HP12">
        <v>93.309389467492863</v>
      </c>
      <c r="HQ12">
        <v>99.940549339363884</v>
      </c>
      <c r="HR12">
        <v>100</v>
      </c>
      <c r="HS12">
        <v>100</v>
      </c>
      <c r="HU12">
        <v>99.91160777473516</v>
      </c>
      <c r="HV12">
        <v>100</v>
      </c>
      <c r="IB12">
        <v>99.388971518144515</v>
      </c>
      <c r="IC12">
        <v>96.176695864331194</v>
      </c>
      <c r="ID12">
        <v>100</v>
      </c>
      <c r="IE12">
        <v>95.969375557778477</v>
      </c>
      <c r="IG12">
        <v>98.081215354948625</v>
      </c>
      <c r="II12">
        <v>98.913265476324099</v>
      </c>
      <c r="IJ12">
        <v>100</v>
      </c>
      <c r="IK12">
        <v>100</v>
      </c>
      <c r="IL12">
        <v>100</v>
      </c>
      <c r="IN12">
        <v>98.868508949593917</v>
      </c>
      <c r="IO12">
        <v>96.004291301007299</v>
      </c>
      <c r="IP12">
        <v>98.096859311579436</v>
      </c>
      <c r="IQ12">
        <v>97.829200857167791</v>
      </c>
      <c r="IR12">
        <v>98.762892643083674</v>
      </c>
      <c r="IS12">
        <v>98.637655569839396</v>
      </c>
      <c r="IV12">
        <v>98.355743062589255</v>
      </c>
      <c r="IY12">
        <v>100</v>
      </c>
      <c r="IZ12">
        <v>99.854781724194993</v>
      </c>
      <c r="JB12">
        <v>99.638198235239955</v>
      </c>
      <c r="JC12">
        <v>99.348492809904997</v>
      </c>
      <c r="JD12">
        <v>100</v>
      </c>
      <c r="JE12">
        <v>100</v>
      </c>
      <c r="JF12">
        <v>97.766959012588003</v>
      </c>
      <c r="JG12">
        <v>100</v>
      </c>
      <c r="JH12">
        <v>98.436815277178795</v>
      </c>
      <c r="JI12">
        <v>100</v>
      </c>
      <c r="JJ12">
        <v>97.989194489955693</v>
      </c>
      <c r="JL12">
        <v>100</v>
      </c>
      <c r="JO12">
        <v>98.975206608451714</v>
      </c>
      <c r="JP12">
        <v>91.828871424559125</v>
      </c>
      <c r="JQ12">
        <v>96.835180097557043</v>
      </c>
      <c r="JY12">
        <v>1996</v>
      </c>
      <c r="JZ12">
        <v>0.67977056691573545</v>
      </c>
      <c r="KA12">
        <v>1.941413019795502</v>
      </c>
      <c r="KB12">
        <v>2.6313311384144811</v>
      </c>
      <c r="KC12">
        <v>0.93289324594804957</v>
      </c>
      <c r="KD12">
        <v>3.3878563435346835E-2</v>
      </c>
      <c r="KE12">
        <v>2.4508000393794123</v>
      </c>
      <c r="KF12">
        <v>0.2673738533042207</v>
      </c>
      <c r="KG12">
        <v>0.45622577543605741</v>
      </c>
      <c r="KH12">
        <v>0.10694773048971877</v>
      </c>
      <c r="KI12">
        <v>1.8740926297074654</v>
      </c>
      <c r="KJ12">
        <v>0.47622377283954903</v>
      </c>
      <c r="KK12">
        <v>6.2762249406822512E-2</v>
      </c>
      <c r="KL12">
        <v>0.22591412633563362</v>
      </c>
      <c r="KM12">
        <v>7.1620394578417415E-2</v>
      </c>
      <c r="KN12">
        <v>0.46613450843572002</v>
      </c>
      <c r="KO12">
        <v>1.3243541262460352</v>
      </c>
      <c r="KP12">
        <v>0.57270885267359406</v>
      </c>
      <c r="KQ12">
        <v>3.1540417118939343</v>
      </c>
      <c r="KR12">
        <v>0.1910214127828489</v>
      </c>
      <c r="KS12">
        <v>9.2144225942502003E-2</v>
      </c>
      <c r="KT12">
        <v>0.29661843518777864</v>
      </c>
      <c r="KU12">
        <v>2.2805639266492199</v>
      </c>
      <c r="KV12">
        <v>2.3900567292047521</v>
      </c>
      <c r="KW12">
        <v>2.704037975427096</v>
      </c>
      <c r="KX12">
        <v>3.5700942438454911E-2</v>
      </c>
      <c r="KY12">
        <v>1.2163927519490723</v>
      </c>
      <c r="KZ12">
        <v>2.195677538537625</v>
      </c>
      <c r="LA12">
        <v>0.39929839115180449</v>
      </c>
      <c r="LB12">
        <v>2.4680650589946374</v>
      </c>
      <c r="LC12">
        <v>3.503565856568891E-2</v>
      </c>
      <c r="LD12">
        <v>0.10062053209415805</v>
      </c>
      <c r="LE12">
        <v>1.8451693825471651</v>
      </c>
      <c r="LF12">
        <v>1.7062162519572677</v>
      </c>
      <c r="LG12">
        <v>2.0366024600067143</v>
      </c>
      <c r="LH12">
        <v>0.22461121381982768</v>
      </c>
      <c r="LI12">
        <v>3.4005387296411049</v>
      </c>
      <c r="LJ12">
        <v>0.12996347880788703</v>
      </c>
      <c r="LK12">
        <v>0.11946487533399236</v>
      </c>
      <c r="LL12">
        <v>3.7861114256659216E-2</v>
      </c>
      <c r="LM12">
        <v>1.7075591919314672</v>
      </c>
      <c r="LN12">
        <v>0.21494743142287401</v>
      </c>
      <c r="LO12">
        <v>0.39439850253918635</v>
      </c>
      <c r="LP12">
        <v>0.20597321252605888</v>
      </c>
      <c r="LQ12">
        <v>4.6510717215298829</v>
      </c>
      <c r="LR12">
        <v>0.19665365718187508</v>
      </c>
      <c r="LS12">
        <v>0.42441934539728093</v>
      </c>
      <c r="LT12">
        <v>0.83142928071209155</v>
      </c>
      <c r="LU12">
        <v>0.34498545195957075</v>
      </c>
      <c r="LV12">
        <v>0.36743157280140237</v>
      </c>
      <c r="LW12" t="e">
        <v>#VALUE!</v>
      </c>
      <c r="LX12">
        <v>0.13772985802908275</v>
      </c>
      <c r="LY12">
        <v>0.20454087161823778</v>
      </c>
      <c r="LZ12">
        <v>2.5389887964593352</v>
      </c>
      <c r="MA12">
        <v>1.6627554226132844</v>
      </c>
      <c r="MB12">
        <v>2.7953802928366245E-2</v>
      </c>
      <c r="MC12">
        <v>3.3018512631415247</v>
      </c>
      <c r="MD12">
        <v>0.60430712722957525</v>
      </c>
      <c r="ME12">
        <v>4.4481852100945345E-2</v>
      </c>
      <c r="MF12">
        <v>0.31228229826485088</v>
      </c>
      <c r="MG12">
        <v>0.20000002351599883</v>
      </c>
      <c r="MH12">
        <v>0.10258958443361219</v>
      </c>
      <c r="MI12">
        <v>0.36635538430381193</v>
      </c>
      <c r="MJ12">
        <v>1.0780201662128792</v>
      </c>
      <c r="MK12">
        <v>1.5345191061170236</v>
      </c>
      <c r="ML12">
        <v>0.14543512468031097</v>
      </c>
      <c r="MM12">
        <v>0.23390727034704767</v>
      </c>
      <c r="MN12">
        <v>0.73370638341856687</v>
      </c>
      <c r="MO12">
        <v>0.24329123784329118</v>
      </c>
      <c r="MP12">
        <v>2.3235053513427424</v>
      </c>
      <c r="MQ12">
        <v>0.45807865598714803</v>
      </c>
      <c r="MR12">
        <v>0.95560907798615524</v>
      </c>
      <c r="MS12">
        <v>0.30937936572580893</v>
      </c>
      <c r="MT12">
        <v>1.1623188820174448</v>
      </c>
      <c r="MU12">
        <v>1.4216527254325548</v>
      </c>
      <c r="MV12">
        <v>6.7520128542310792E-2</v>
      </c>
      <c r="MW12">
        <v>2.8830154831067119</v>
      </c>
      <c r="MX12">
        <v>4.123620918300249</v>
      </c>
      <c r="MZ12">
        <v>0.26920760473985494</v>
      </c>
      <c r="NA12">
        <v>0.40493043168874482</v>
      </c>
      <c r="NB12">
        <v>0.18721863420180271</v>
      </c>
      <c r="NC12">
        <v>0.27018492543467959</v>
      </c>
      <c r="ND12">
        <v>7.7209123356850928E-2</v>
      </c>
      <c r="NE12">
        <v>2.5316383144711385</v>
      </c>
      <c r="NF12">
        <v>2.1186907757124729</v>
      </c>
      <c r="NG12">
        <v>2.6601550534941452</v>
      </c>
      <c r="NH12">
        <v>0.26663645078300047</v>
      </c>
      <c r="NI12">
        <v>2.9819028300070334E-2</v>
      </c>
      <c r="NJ12">
        <v>3.3876737584736062E-2</v>
      </c>
      <c r="NK12">
        <v>1</v>
      </c>
      <c r="OQ12" t="s">
        <v>229</v>
      </c>
      <c r="OS12" t="s">
        <v>11</v>
      </c>
      <c r="OT12" t="s">
        <v>259</v>
      </c>
      <c r="OU12">
        <v>0.2380912504019991</v>
      </c>
      <c r="OV12">
        <v>0.24032795903927448</v>
      </c>
      <c r="OW12">
        <v>0.25515792901064566</v>
      </c>
      <c r="OX12">
        <v>0.28184435273961655</v>
      </c>
      <c r="OY12">
        <v>0.27849134988329305</v>
      </c>
      <c r="OZ12">
        <v>0.30774045621180224</v>
      </c>
      <c r="PA12">
        <v>0.34618075862787312</v>
      </c>
      <c r="PB12">
        <v>0.37991113114554242</v>
      </c>
      <c r="PC12">
        <v>0.40413739483649747</v>
      </c>
      <c r="PD12">
        <v>0.4673533867433482</v>
      </c>
      <c r="PE12">
        <v>0.47622377283954903</v>
      </c>
      <c r="PF12">
        <v>0.5245618977345532</v>
      </c>
      <c r="PG12">
        <v>0.5041668701563996</v>
      </c>
      <c r="PH12">
        <v>0.44836893112223447</v>
      </c>
      <c r="PI12">
        <v>0.45996640420295237</v>
      </c>
      <c r="PJ12">
        <v>0.42056737584461323</v>
      </c>
      <c r="PK12">
        <v>0.38480367952783273</v>
      </c>
      <c r="PL12">
        <v>0.35109853729360679</v>
      </c>
      <c r="PM12">
        <v>0.39582068052388053</v>
      </c>
      <c r="PN12">
        <v>0.44538543997978769</v>
      </c>
      <c r="PO12">
        <v>0.51140131389791921</v>
      </c>
      <c r="PP12">
        <v>0.49604625793502855</v>
      </c>
      <c r="PQ12">
        <v>0.46252791551460859</v>
      </c>
      <c r="PR12">
        <v>0.50206560980645654</v>
      </c>
      <c r="PS12">
        <v>0.59675196016896659</v>
      </c>
      <c r="PT12">
        <v>0.61281341107574949</v>
      </c>
      <c r="PU12">
        <v>0.65512334809703821</v>
      </c>
      <c r="PX12" t="s">
        <v>246</v>
      </c>
      <c r="PY12" t="s">
        <v>247</v>
      </c>
      <c r="PZ12" t="s">
        <v>11</v>
      </c>
      <c r="QA12" t="s">
        <v>259</v>
      </c>
      <c r="QB12">
        <f t="shared" si="30"/>
        <v>0.2380912504019991</v>
      </c>
      <c r="QC12">
        <f t="shared" si="31"/>
        <v>0.24032795903927448</v>
      </c>
      <c r="QD12">
        <f t="shared" si="32"/>
        <v>0.25515792901064566</v>
      </c>
      <c r="QE12">
        <f t="shared" si="33"/>
        <v>0.28184435273961655</v>
      </c>
      <c r="QF12">
        <f t="shared" si="34"/>
        <v>0.27849134988329305</v>
      </c>
      <c r="QG12">
        <f t="shared" si="35"/>
        <v>0.30774045621180224</v>
      </c>
      <c r="QH12">
        <f t="shared" si="36"/>
        <v>0.34618075862787312</v>
      </c>
      <c r="QI12">
        <f t="shared" si="37"/>
        <v>0.37991113114554242</v>
      </c>
      <c r="QJ12">
        <f t="shared" si="38"/>
        <v>0.40413739483649747</v>
      </c>
      <c r="QK12">
        <f t="shared" si="39"/>
        <v>0.4673533867433482</v>
      </c>
      <c r="QL12">
        <f t="shared" si="40"/>
        <v>0.47622377283954903</v>
      </c>
      <c r="QM12">
        <f t="shared" si="41"/>
        <v>0.5245618977345532</v>
      </c>
      <c r="QN12">
        <f t="shared" si="42"/>
        <v>0.5041668701563996</v>
      </c>
      <c r="QO12">
        <f t="shared" si="43"/>
        <v>0.44836893112223447</v>
      </c>
      <c r="QP12">
        <f t="shared" si="44"/>
        <v>0.45996640420295237</v>
      </c>
      <c r="QQ12">
        <f t="shared" si="45"/>
        <v>0.42056737584461323</v>
      </c>
      <c r="QR12">
        <f t="shared" si="46"/>
        <v>0.38480367952783273</v>
      </c>
      <c r="QS12">
        <f t="shared" si="47"/>
        <v>0.35109853729360679</v>
      </c>
      <c r="QT12">
        <f t="shared" si="48"/>
        <v>0.39582068052388053</v>
      </c>
      <c r="QU12">
        <f t="shared" si="49"/>
        <v>0.44538543997978769</v>
      </c>
      <c r="QV12">
        <f t="shared" si="50"/>
        <v>0.51140131389791921</v>
      </c>
      <c r="QW12">
        <f t="shared" si="51"/>
        <v>0.49604625793502855</v>
      </c>
      <c r="QX12">
        <f t="shared" si="52"/>
        <v>0.46252791551460859</v>
      </c>
      <c r="QY12">
        <f t="shared" si="53"/>
        <v>0.50206560980645654</v>
      </c>
      <c r="QZ12">
        <f t="shared" si="54"/>
        <v>0.59675196016896659</v>
      </c>
      <c r="RA12">
        <f t="shared" si="55"/>
        <v>0.61281341107574949</v>
      </c>
      <c r="RB12">
        <f t="shared" si="56"/>
        <v>0.65512334809703821</v>
      </c>
      <c r="RG12" t="s">
        <v>246</v>
      </c>
      <c r="RH12" t="s">
        <v>247</v>
      </c>
      <c r="RI12" t="s">
        <v>11</v>
      </c>
      <c r="RJ12" t="s">
        <v>259</v>
      </c>
      <c r="RK12">
        <v>1525.4266854741272</v>
      </c>
      <c r="RL12">
        <v>1767.1233485546525</v>
      </c>
      <c r="RM12">
        <v>2032.959557260263</v>
      </c>
      <c r="RN12">
        <v>2294.3459922694024</v>
      </c>
      <c r="RO12">
        <v>2500.64625680267</v>
      </c>
      <c r="RP12">
        <v>2811.4815879364273</v>
      </c>
      <c r="RQ12">
        <v>3362.1693078315466</v>
      </c>
      <c r="RR12">
        <v>3551.0301859948845</v>
      </c>
      <c r="RS12">
        <v>4045.6214285094252</v>
      </c>
      <c r="RT12">
        <v>5137.375077522076</v>
      </c>
      <c r="RU12">
        <v>5382.846519306152</v>
      </c>
      <c r="RV12">
        <v>5781.1034232433212</v>
      </c>
      <c r="RW12">
        <v>5479.4980641448319</v>
      </c>
      <c r="RX12">
        <v>4986.0074169533473</v>
      </c>
      <c r="RY12">
        <v>5101.3684785806245</v>
      </c>
      <c r="RZ12">
        <v>4595.6783906431428</v>
      </c>
      <c r="SA12">
        <v>4463.5674635199721</v>
      </c>
      <c r="SB12">
        <v>4787.7168436969268</v>
      </c>
      <c r="SC12">
        <v>6210.8368161646176</v>
      </c>
      <c r="SD12">
        <v>7615.3046799182839</v>
      </c>
      <c r="SE12">
        <v>9484.6812266887755</v>
      </c>
      <c r="SF12">
        <v>10526.878132925842</v>
      </c>
      <c r="SG12">
        <v>10781.365338919393</v>
      </c>
      <c r="SH12">
        <v>10243.328330808088</v>
      </c>
      <c r="SI12">
        <v>12860.178484873217</v>
      </c>
      <c r="SJ12">
        <v>14705.692420994805</v>
      </c>
      <c r="SK12">
        <v>15431.90282484299</v>
      </c>
    </row>
    <row r="13" spans="1:505" x14ac:dyDescent="0.25">
      <c r="A13">
        <v>1997</v>
      </c>
      <c r="B13">
        <f t="shared" si="23"/>
        <v>79.444806395746312</v>
      </c>
      <c r="C13">
        <v>65.985607821386353</v>
      </c>
      <c r="D13">
        <v>93.811814082037074</v>
      </c>
      <c r="E13">
        <v>130.59149926744522</v>
      </c>
      <c r="G13">
        <v>3.4487039570306637</v>
      </c>
      <c r="H13">
        <v>151.33320286044636</v>
      </c>
      <c r="J13">
        <v>44.962061496413753</v>
      </c>
      <c r="L13">
        <v>148.48834622155019</v>
      </c>
      <c r="M13">
        <v>36.630935355491744</v>
      </c>
      <c r="N13">
        <v>7.0933339795392207</v>
      </c>
      <c r="O13">
        <v>23.599991763176124</v>
      </c>
      <c r="P13">
        <v>6.8608918207444951</v>
      </c>
      <c r="Q13">
        <v>47.003972786980896</v>
      </c>
      <c r="S13">
        <v>53.871712312256143</v>
      </c>
      <c r="T13">
        <v>297.94445535150766</v>
      </c>
      <c r="U13">
        <v>20.986712029195814</v>
      </c>
      <c r="V13">
        <v>10.428697959868373</v>
      </c>
      <c r="W13">
        <v>31.678307057115699</v>
      </c>
      <c r="X13">
        <v>81.410693277945199</v>
      </c>
      <c r="Y13">
        <v>117.45042616501165</v>
      </c>
      <c r="Z13">
        <v>124.83396094876831</v>
      </c>
      <c r="AA13">
        <v>3.5510570066893057</v>
      </c>
      <c r="AB13">
        <v>116.41299452513262</v>
      </c>
      <c r="AC13">
        <v>156.93826348442252</v>
      </c>
      <c r="AD13">
        <v>27.529180564384816</v>
      </c>
      <c r="AE13">
        <v>254.2165350411004</v>
      </c>
      <c r="AF13">
        <v>3.7328223994702725</v>
      </c>
      <c r="AH13">
        <v>135.53094596723986</v>
      </c>
      <c r="AI13">
        <v>157.37995545468846</v>
      </c>
      <c r="AJ13">
        <v>140.82313954937072</v>
      </c>
      <c r="AK13">
        <v>26.133274084228127</v>
      </c>
      <c r="AL13">
        <v>270.28419525176452</v>
      </c>
      <c r="AM13">
        <v>13.606446309004649</v>
      </c>
      <c r="AO13">
        <v>4.0721698046596941</v>
      </c>
      <c r="AP13">
        <v>158.80324146168627</v>
      </c>
      <c r="AV13">
        <v>37.517066487965472</v>
      </c>
      <c r="AW13">
        <v>86.755530961025102</v>
      </c>
      <c r="AX13">
        <v>33.088553195837726</v>
      </c>
      <c r="AY13">
        <v>34.269786863788958</v>
      </c>
      <c r="BA13">
        <v>12.529166130599362</v>
      </c>
      <c r="BC13">
        <v>131.65033303832072</v>
      </c>
      <c r="BD13">
        <v>95.314123101038803</v>
      </c>
      <c r="BE13">
        <v>2.8632367217721799</v>
      </c>
      <c r="BF13">
        <v>213.78332072385089</v>
      </c>
      <c r="BG13">
        <v>63.875247094480592</v>
      </c>
      <c r="BH13">
        <v>3.5082495131650169</v>
      </c>
      <c r="BJ13">
        <v>18.178299937943251</v>
      </c>
      <c r="BK13">
        <v>9.1042031320045584</v>
      </c>
      <c r="BL13">
        <v>23.484146671379666</v>
      </c>
      <c r="BM13">
        <v>56.013684096733513</v>
      </c>
      <c r="BP13">
        <v>15.068435574948934</v>
      </c>
      <c r="BS13">
        <v>168.73317211761216</v>
      </c>
      <c r="BT13">
        <v>46.46304095639109</v>
      </c>
      <c r="BV13">
        <v>15.399371765177747</v>
      </c>
      <c r="BW13">
        <v>104.96508533717514</v>
      </c>
      <c r="BX13">
        <v>89.972922244545614</v>
      </c>
      <c r="BY13">
        <v>7.323149243203102</v>
      </c>
      <c r="BZ13">
        <v>115.62619715959286</v>
      </c>
      <c r="CA13">
        <v>255.63736059650972</v>
      </c>
      <c r="CC13">
        <v>21.722423247856586</v>
      </c>
      <c r="CD13">
        <v>41.297479977238005</v>
      </c>
      <c r="CF13">
        <v>27.450801357899483</v>
      </c>
      <c r="CI13">
        <v>160.79014107172009</v>
      </c>
      <c r="CJ13">
        <v>270.53166595525528</v>
      </c>
      <c r="CK13">
        <v>29.527309539829826</v>
      </c>
      <c r="CM13">
        <v>4.0393644908936137</v>
      </c>
      <c r="CR13">
        <f t="shared" si="65"/>
        <v>65.985607821386353</v>
      </c>
      <c r="CS13">
        <f t="shared" si="0"/>
        <v>93.811814082037074</v>
      </c>
      <c r="CT13">
        <f t="shared" si="1"/>
        <v>130.59149926744522</v>
      </c>
      <c r="CV13">
        <f t="shared" si="66"/>
        <v>3.4487039570306637</v>
      </c>
      <c r="CW13">
        <f t="shared" si="2"/>
        <v>151.33320286044636</v>
      </c>
      <c r="CY13">
        <f t="shared" si="3"/>
        <v>44.962061496413753</v>
      </c>
      <c r="DA13">
        <f t="shared" si="4"/>
        <v>148.48834622155019</v>
      </c>
      <c r="DB13">
        <f t="shared" si="24"/>
        <v>36.630935355491744</v>
      </c>
      <c r="DC13">
        <f t="shared" si="78"/>
        <v>7.0933339795392207</v>
      </c>
      <c r="DD13">
        <f t="shared" si="74"/>
        <v>23.599991763176124</v>
      </c>
      <c r="DE13">
        <f t="shared" si="85"/>
        <v>6.8608918207444951</v>
      </c>
      <c r="DF13">
        <f t="shared" ref="DF13:DF28" si="92">GW13*KN13</f>
        <v>47.003972786980896</v>
      </c>
      <c r="DH13">
        <f t="shared" si="79"/>
        <v>53.871712312256143</v>
      </c>
      <c r="DI13">
        <f t="shared" si="5"/>
        <v>297.94445535150766</v>
      </c>
      <c r="DJ13">
        <f t="shared" si="76"/>
        <v>20.986712029195814</v>
      </c>
      <c r="DK13">
        <f t="shared" si="81"/>
        <v>10.428697959868373</v>
      </c>
      <c r="DL13">
        <f t="shared" si="86"/>
        <v>31.678307057115699</v>
      </c>
      <c r="DM13">
        <f t="shared" si="25"/>
        <v>81.410693277945199</v>
      </c>
      <c r="DN13">
        <f t="shared" si="6"/>
        <v>117.45042616501165</v>
      </c>
      <c r="DO13">
        <f t="shared" si="7"/>
        <v>124.83396094876831</v>
      </c>
      <c r="DP13">
        <f t="shared" si="87"/>
        <v>3.5510570066893057</v>
      </c>
      <c r="DQ13">
        <f t="shared" si="62"/>
        <v>116.41299452513262</v>
      </c>
      <c r="DR13">
        <f t="shared" si="8"/>
        <v>156.93826348442252</v>
      </c>
      <c r="DS13">
        <f t="shared" si="72"/>
        <v>27.529180564384816</v>
      </c>
      <c r="DT13">
        <f t="shared" si="77"/>
        <v>254.2165350411004</v>
      </c>
      <c r="DU13">
        <f t="shared" si="26"/>
        <v>3.7328223994702725</v>
      </c>
      <c r="DW13">
        <f t="shared" si="9"/>
        <v>135.53094596723986</v>
      </c>
      <c r="DX13">
        <f t="shared" si="27"/>
        <v>157.37995545468846</v>
      </c>
      <c r="DY13">
        <f t="shared" si="10"/>
        <v>140.82313954937072</v>
      </c>
      <c r="DZ13">
        <f t="shared" si="88"/>
        <v>26.133274084228127</v>
      </c>
      <c r="EA13">
        <f t="shared" si="11"/>
        <v>270.28419525176452</v>
      </c>
      <c r="EB13">
        <f t="shared" si="63"/>
        <v>13.606446309004649</v>
      </c>
      <c r="ED13">
        <f t="shared" si="67"/>
        <v>4.0721698046596941</v>
      </c>
      <c r="EE13">
        <f t="shared" si="82"/>
        <v>158.80324146168627</v>
      </c>
      <c r="EK13">
        <f t="shared" si="12"/>
        <v>37.517066487965472</v>
      </c>
      <c r="EL13">
        <f t="shared" si="89"/>
        <v>86.755530961025116</v>
      </c>
      <c r="EM13">
        <f t="shared" si="90"/>
        <v>33.088553195837726</v>
      </c>
      <c r="EN13">
        <f t="shared" si="57"/>
        <v>34.269786863788958</v>
      </c>
      <c r="EP13">
        <f t="shared" si="58"/>
        <v>12.529166130599362</v>
      </c>
      <c r="ER13">
        <f t="shared" si="13"/>
        <v>131.65033303832072</v>
      </c>
      <c r="ES13">
        <f t="shared" si="59"/>
        <v>95.314123101038803</v>
      </c>
      <c r="ET13">
        <f t="shared" si="83"/>
        <v>2.8632367217721799</v>
      </c>
      <c r="EU13">
        <f t="shared" si="14"/>
        <v>213.78332072385089</v>
      </c>
      <c r="EV13">
        <f t="shared" ref="EV13:EV28" si="93">IM13*MD13</f>
        <v>63.875247094480592</v>
      </c>
      <c r="EW13">
        <f t="shared" si="64"/>
        <v>3.5082495131650169</v>
      </c>
      <c r="EY13">
        <f t="shared" si="73"/>
        <v>18.178299937943251</v>
      </c>
      <c r="EZ13">
        <f t="shared" si="60"/>
        <v>9.1042031320045584</v>
      </c>
      <c r="FA13">
        <f t="shared" si="68"/>
        <v>23.484146671379666</v>
      </c>
      <c r="FB13">
        <f t="shared" si="69"/>
        <v>56.013684096733513</v>
      </c>
      <c r="FE13">
        <f t="shared" si="84"/>
        <v>15.068435574948934</v>
      </c>
      <c r="FH13">
        <f t="shared" si="15"/>
        <v>168.73317211761216</v>
      </c>
      <c r="FI13">
        <f t="shared" si="80"/>
        <v>46.46304095639109</v>
      </c>
      <c r="FK13">
        <f t="shared" si="16"/>
        <v>15.399371765177747</v>
      </c>
      <c r="FL13">
        <f t="shared" si="17"/>
        <v>104.96508533717514</v>
      </c>
      <c r="FM13">
        <f t="shared" si="18"/>
        <v>89.972922244545614</v>
      </c>
      <c r="FN13">
        <f t="shared" si="70"/>
        <v>7.323149243203102</v>
      </c>
      <c r="FO13">
        <f t="shared" si="19"/>
        <v>115.62619715959286</v>
      </c>
      <c r="FP13">
        <f t="shared" si="20"/>
        <v>255.63736059650972</v>
      </c>
      <c r="FR13">
        <f t="shared" si="28"/>
        <v>21.722423247856586</v>
      </c>
      <c r="FS13">
        <f t="shared" si="91"/>
        <v>41.297479977238005</v>
      </c>
      <c r="FU13">
        <f t="shared" si="61"/>
        <v>27.450801357899483</v>
      </c>
      <c r="FX13">
        <f t="shared" si="21"/>
        <v>160.79014107172009</v>
      </c>
      <c r="FY13">
        <f t="shared" si="22"/>
        <v>270.53166595525528</v>
      </c>
      <c r="FZ13">
        <f t="shared" si="71"/>
        <v>29.527309539829826</v>
      </c>
      <c r="GB13">
        <f t="shared" ref="GB13:GB28" si="94">JS13*NJ13</f>
        <v>4.0393644908936137</v>
      </c>
      <c r="GG13">
        <v>1997</v>
      </c>
      <c r="GH13">
        <f t="shared" si="29"/>
        <v>82.617819282535379</v>
      </c>
      <c r="GI13">
        <v>88.981466110824798</v>
      </c>
      <c r="GJ13">
        <v>43.899349196933898</v>
      </c>
      <c r="GK13">
        <v>54.011031885654603</v>
      </c>
      <c r="GM13">
        <v>97.574449529749955</v>
      </c>
      <c r="GN13">
        <v>66.638610042324302</v>
      </c>
      <c r="GP13">
        <v>94.001183737460607</v>
      </c>
      <c r="GR13">
        <v>75.170123469313197</v>
      </c>
      <c r="GS13">
        <v>69.831483212355408</v>
      </c>
      <c r="GT13">
        <v>100</v>
      </c>
      <c r="GU13">
        <v>94.237596663192576</v>
      </c>
      <c r="GV13">
        <v>99.632998632519048</v>
      </c>
      <c r="GW13">
        <v>99.420279014975804</v>
      </c>
      <c r="GY13">
        <v>99.278414806688545</v>
      </c>
      <c r="GZ13">
        <v>100</v>
      </c>
      <c r="HA13">
        <v>97.938223329147874</v>
      </c>
      <c r="HB13">
        <v>96.930985733569116</v>
      </c>
      <c r="HC13">
        <v>96.443714697110764</v>
      </c>
      <c r="HD13">
        <v>36.359000849645</v>
      </c>
      <c r="HE13">
        <v>53.137554118941203</v>
      </c>
      <c r="HF13">
        <v>50.868416008081198</v>
      </c>
      <c r="HG13">
        <v>100</v>
      </c>
      <c r="HH13">
        <v>95.545347206646923</v>
      </c>
      <c r="HI13">
        <v>63.285275970328499</v>
      </c>
      <c r="HJ13">
        <v>66.176137907541602</v>
      </c>
      <c r="HK13">
        <v>100</v>
      </c>
      <c r="HL13">
        <v>100</v>
      </c>
      <c r="HN13">
        <v>66.266421996379904</v>
      </c>
      <c r="HO13">
        <v>88.370321333995093</v>
      </c>
      <c r="HP13">
        <v>71.258656974211505</v>
      </c>
      <c r="HQ13">
        <v>100</v>
      </c>
      <c r="HR13">
        <v>85.054478893004998</v>
      </c>
      <c r="HS13">
        <v>100</v>
      </c>
      <c r="HU13">
        <v>99.07321134659945</v>
      </c>
      <c r="HV13">
        <v>98.899670588095589</v>
      </c>
      <c r="IB13">
        <v>89.161170125358893</v>
      </c>
      <c r="IC13">
        <v>98.773642022792956</v>
      </c>
      <c r="ID13">
        <v>100</v>
      </c>
      <c r="IE13">
        <v>76.4564179662421</v>
      </c>
      <c r="IG13">
        <v>99.109474004839512</v>
      </c>
      <c r="II13">
        <v>54.947761636204802</v>
      </c>
      <c r="IJ13">
        <v>60.1143862546215</v>
      </c>
      <c r="IK13">
        <v>100</v>
      </c>
      <c r="IL13">
        <v>64.323323452458098</v>
      </c>
      <c r="IM13">
        <v>100</v>
      </c>
      <c r="IN13">
        <v>79.941196043463904</v>
      </c>
      <c r="IP13">
        <v>85.539634982165495</v>
      </c>
      <c r="IQ13">
        <v>89.028814006706696</v>
      </c>
      <c r="IR13">
        <v>62.865980687662102</v>
      </c>
      <c r="IS13">
        <v>53.316057609673699</v>
      </c>
      <c r="IV13">
        <v>60.662324192595399</v>
      </c>
      <c r="IY13">
        <v>70.474723554918199</v>
      </c>
      <c r="IZ13">
        <v>99.658640999266055</v>
      </c>
      <c r="JB13">
        <v>47.739385501523401</v>
      </c>
      <c r="JC13">
        <v>95.352249672303699</v>
      </c>
      <c r="JD13">
        <v>67.471488868189098</v>
      </c>
      <c r="JE13">
        <v>97.986026193760836</v>
      </c>
      <c r="JF13">
        <v>42.621733974655001</v>
      </c>
      <c r="JG13">
        <v>69.684350197489195</v>
      </c>
      <c r="JH13">
        <v>96.759881016414525</v>
      </c>
      <c r="JI13">
        <v>97.021136492061714</v>
      </c>
      <c r="JJ13">
        <v>100</v>
      </c>
      <c r="JL13">
        <v>96.212764460209186</v>
      </c>
      <c r="JO13">
        <v>67.23087291855299</v>
      </c>
      <c r="JP13">
        <v>94.43228867125562</v>
      </c>
      <c r="JQ13">
        <v>87.605943886659205</v>
      </c>
      <c r="JS13">
        <v>100</v>
      </c>
      <c r="JY13">
        <v>1997</v>
      </c>
      <c r="JZ13">
        <v>0.74156575189717011</v>
      </c>
      <c r="KA13">
        <v>2.1369750531196772</v>
      </c>
      <c r="KB13">
        <v>2.417867141363216</v>
      </c>
      <c r="KC13">
        <v>0.96836549229755098</v>
      </c>
      <c r="KD13">
        <v>3.5344334235564108E-2</v>
      </c>
      <c r="KE13">
        <v>2.2709537723600453</v>
      </c>
      <c r="KF13">
        <v>0.27815776392593561</v>
      </c>
      <c r="KG13">
        <v>0.47831377977100759</v>
      </c>
      <c r="KH13">
        <v>0.12221527053754391</v>
      </c>
      <c r="KI13">
        <v>1.9753638728845215</v>
      </c>
      <c r="KJ13">
        <v>0.5245618977345532</v>
      </c>
      <c r="KK13">
        <v>7.0933339795392208E-2</v>
      </c>
      <c r="KL13">
        <v>0.2504307473748833</v>
      </c>
      <c r="KM13">
        <v>6.8861641372953517E-2</v>
      </c>
      <c r="KN13">
        <v>0.47278053584923679</v>
      </c>
      <c r="KO13">
        <v>1.2978649208576243</v>
      </c>
      <c r="KP13">
        <v>0.54263268019693156</v>
      </c>
      <c r="KQ13">
        <v>2.9794445535150764</v>
      </c>
      <c r="KR13">
        <v>0.2142852026084269</v>
      </c>
      <c r="KS13">
        <v>0.1075888982345994</v>
      </c>
      <c r="KT13">
        <v>0.32846419444340119</v>
      </c>
      <c r="KU13">
        <v>2.2390794954625401</v>
      </c>
      <c r="KV13">
        <v>2.2103092269191542</v>
      </c>
      <c r="KW13">
        <v>2.454056382037463</v>
      </c>
      <c r="KX13">
        <v>3.5510570066893059E-2</v>
      </c>
      <c r="KY13">
        <v>1.2184056882786016</v>
      </c>
      <c r="KZ13">
        <v>2.4798542959345475</v>
      </c>
      <c r="LA13">
        <v>0.41599859760397895</v>
      </c>
      <c r="LB13">
        <v>2.542165350411004</v>
      </c>
      <c r="LC13">
        <v>3.7328223994702724E-2</v>
      </c>
      <c r="LD13">
        <v>9.651841246178651E-2</v>
      </c>
      <c r="LE13">
        <v>2.0452431545895724</v>
      </c>
      <c r="LF13">
        <v>1.7809141471815166</v>
      </c>
      <c r="LG13">
        <v>1.9762250023928265</v>
      </c>
      <c r="LH13">
        <v>0.26133274084228125</v>
      </c>
      <c r="LI13">
        <v>3.1777773348276086</v>
      </c>
      <c r="LJ13">
        <v>0.13606446309004649</v>
      </c>
      <c r="LK13">
        <v>0.13116711113696716</v>
      </c>
      <c r="LL13">
        <v>4.1102632581612238E-2</v>
      </c>
      <c r="LM13">
        <v>1.6057004084784201</v>
      </c>
      <c r="LN13">
        <v>0.2433862371471231</v>
      </c>
      <c r="LO13">
        <v>0.46215161077323097</v>
      </c>
      <c r="LP13">
        <v>0.25685356994800901</v>
      </c>
      <c r="LQ13">
        <v>4.2684970439267493</v>
      </c>
      <c r="LR13">
        <v>0.16950011283562233</v>
      </c>
      <c r="LS13">
        <v>0.42077808574312331</v>
      </c>
      <c r="LT13">
        <v>0.87832673964786523</v>
      </c>
      <c r="LU13">
        <v>0.33088553195837728</v>
      </c>
      <c r="LV13">
        <v>0.44822642461382561</v>
      </c>
      <c r="LW13" t="e">
        <v>#VALUE!</v>
      </c>
      <c r="LX13">
        <v>0.12641744148483286</v>
      </c>
      <c r="LY13">
        <v>0.21163426190688328</v>
      </c>
      <c r="LZ13">
        <v>2.3959180341129125</v>
      </c>
      <c r="MA13">
        <v>1.5855459739258537</v>
      </c>
      <c r="MB13">
        <v>2.8632367217721801E-2</v>
      </c>
      <c r="MC13">
        <v>3.3235739269887059</v>
      </c>
      <c r="MD13">
        <v>0.63875247094480592</v>
      </c>
      <c r="ME13">
        <v>4.3885376836963849E-2</v>
      </c>
      <c r="MF13">
        <v>0.33947038440751887</v>
      </c>
      <c r="MG13">
        <v>0.21251318107370132</v>
      </c>
      <c r="MH13">
        <v>0.1022613098195234</v>
      </c>
      <c r="MI13">
        <v>0.37355890124511487</v>
      </c>
      <c r="MJ13">
        <v>1.0505968859664965</v>
      </c>
      <c r="MK13">
        <v>1.9175403580448998</v>
      </c>
      <c r="ML13">
        <v>0.14418289559124767</v>
      </c>
      <c r="MM13">
        <v>0.24839858636323445</v>
      </c>
      <c r="MN13">
        <v>0.77204027843721845</v>
      </c>
      <c r="MO13">
        <v>0.28843868616771767</v>
      </c>
      <c r="MP13">
        <v>2.3942367363261097</v>
      </c>
      <c r="MQ13">
        <v>0.46622189998289532</v>
      </c>
      <c r="MR13">
        <v>0.94801780576764627</v>
      </c>
      <c r="MS13">
        <v>0.32257163772429248</v>
      </c>
      <c r="MT13">
        <v>1.1008139367231271</v>
      </c>
      <c r="MU13">
        <v>1.3334954327199575</v>
      </c>
      <c r="MV13">
        <v>7.4736669376938125E-2</v>
      </c>
      <c r="MW13">
        <v>2.7128459210117999</v>
      </c>
      <c r="MX13">
        <v>3.668504619358862</v>
      </c>
      <c r="MZ13">
        <v>0.22389372082478046</v>
      </c>
      <c r="NA13">
        <v>0.41297479977238005</v>
      </c>
      <c r="NB13">
        <v>0.20060090498701899</v>
      </c>
      <c r="NC13">
        <v>0.28531350815984857</v>
      </c>
      <c r="ND13">
        <v>8.9941574233062926E-2</v>
      </c>
      <c r="NE13">
        <v>2.6494869441768039</v>
      </c>
      <c r="NF13">
        <v>2.3916116821286808</v>
      </c>
      <c r="NG13">
        <v>2.8648216596449259</v>
      </c>
      <c r="NH13">
        <v>0.33704687410286893</v>
      </c>
      <c r="NI13">
        <v>3.2779268272969266E-2</v>
      </c>
      <c r="NJ13">
        <v>4.0393644908936141E-2</v>
      </c>
      <c r="NK13">
        <v>1</v>
      </c>
      <c r="OQ13" t="s">
        <v>230</v>
      </c>
      <c r="OS13" t="s">
        <v>12</v>
      </c>
      <c r="OT13" t="s">
        <v>260</v>
      </c>
      <c r="OU13">
        <v>4.4004024654302427E-2</v>
      </c>
      <c r="OV13">
        <v>3.4246324796560236E-2</v>
      </c>
      <c r="OW13">
        <v>3.5587011706739925E-2</v>
      </c>
      <c r="OX13">
        <v>3.8189575076795969E-2</v>
      </c>
      <c r="OY13">
        <v>3.5402159616029945E-2</v>
      </c>
      <c r="OZ13">
        <v>3.6465180375595957E-2</v>
      </c>
      <c r="PA13">
        <v>3.7732036880709127E-2</v>
      </c>
      <c r="PB13">
        <v>4.0375460437541769E-2</v>
      </c>
      <c r="PC13">
        <v>4.729956442567828E-2</v>
      </c>
      <c r="PD13">
        <v>5.5461232578452729E-2</v>
      </c>
      <c r="PE13">
        <v>6.2762249406822512E-2</v>
      </c>
      <c r="PF13">
        <v>7.0933339795392208E-2</v>
      </c>
      <c r="PG13">
        <v>7.6237419425322042E-2</v>
      </c>
      <c r="PH13">
        <v>7.8530747833975248E-2</v>
      </c>
      <c r="PI13">
        <v>8.6502071103207581E-2</v>
      </c>
      <c r="PJ13">
        <v>9.6373775647994375E-2</v>
      </c>
      <c r="PK13">
        <v>9.9012758266177725E-2</v>
      </c>
      <c r="PL13">
        <v>9.4500293275696395E-2</v>
      </c>
      <c r="PM13">
        <v>9.6148424940337623E-2</v>
      </c>
      <c r="PN13">
        <v>0.10254964064852538</v>
      </c>
      <c r="PO13">
        <v>0.11318765370966462</v>
      </c>
      <c r="PP13">
        <v>0.12701071596542399</v>
      </c>
      <c r="PQ13">
        <v>0.14891888381470719</v>
      </c>
      <c r="PR13">
        <v>0.18813668676394252</v>
      </c>
      <c r="PS13">
        <v>0.21162185029186584</v>
      </c>
      <c r="PT13">
        <v>0.23477070717970533</v>
      </c>
      <c r="PU13">
        <v>0.26905918039700483</v>
      </c>
      <c r="PX13" t="s">
        <v>246</v>
      </c>
      <c r="PY13" t="s">
        <v>247</v>
      </c>
      <c r="PZ13" t="s">
        <v>12</v>
      </c>
      <c r="QA13" t="s">
        <v>260</v>
      </c>
      <c r="QB13">
        <f t="shared" si="30"/>
        <v>4.4004024654302427E-2</v>
      </c>
      <c r="QC13">
        <f t="shared" si="31"/>
        <v>3.4246324796560236E-2</v>
      </c>
      <c r="QD13">
        <f t="shared" si="32"/>
        <v>3.5587011706739925E-2</v>
      </c>
      <c r="QE13">
        <f t="shared" si="33"/>
        <v>3.8189575076795969E-2</v>
      </c>
      <c r="QF13">
        <f t="shared" si="34"/>
        <v>3.5402159616029945E-2</v>
      </c>
      <c r="QG13">
        <f t="shared" si="35"/>
        <v>3.6465180375595957E-2</v>
      </c>
      <c r="QH13">
        <f t="shared" si="36"/>
        <v>3.7732036880709127E-2</v>
      </c>
      <c r="QI13">
        <f t="shared" si="37"/>
        <v>4.0375460437541769E-2</v>
      </c>
      <c r="QJ13">
        <f t="shared" si="38"/>
        <v>4.729956442567828E-2</v>
      </c>
      <c r="QK13">
        <f t="shared" si="39"/>
        <v>5.5461232578452729E-2</v>
      </c>
      <c r="QL13">
        <f t="shared" si="40"/>
        <v>6.2762249406822512E-2</v>
      </c>
      <c r="QM13">
        <f t="shared" si="41"/>
        <v>7.0933339795392208E-2</v>
      </c>
      <c r="QN13">
        <f t="shared" si="42"/>
        <v>7.6237419425322042E-2</v>
      </c>
      <c r="QO13">
        <f t="shared" si="43"/>
        <v>7.8530747833975248E-2</v>
      </c>
      <c r="QP13">
        <f t="shared" si="44"/>
        <v>8.6502071103207581E-2</v>
      </c>
      <c r="QQ13">
        <f t="shared" si="45"/>
        <v>9.6373775647994375E-2</v>
      </c>
      <c r="QR13">
        <f t="shared" si="46"/>
        <v>9.9012758266177725E-2</v>
      </c>
      <c r="QS13">
        <f t="shared" si="47"/>
        <v>9.4500293275696395E-2</v>
      </c>
      <c r="QT13">
        <f t="shared" si="48"/>
        <v>9.6148424940337623E-2</v>
      </c>
      <c r="QU13">
        <f t="shared" si="49"/>
        <v>0.10254964064852538</v>
      </c>
      <c r="QV13">
        <f t="shared" si="50"/>
        <v>0.11318765370966462</v>
      </c>
      <c r="QW13">
        <f t="shared" si="51"/>
        <v>0.12701071596542399</v>
      </c>
      <c r="QX13">
        <f t="shared" si="52"/>
        <v>0.14891888381470719</v>
      </c>
      <c r="QY13">
        <f t="shared" si="53"/>
        <v>0.18813668676394252</v>
      </c>
      <c r="QZ13">
        <f t="shared" si="54"/>
        <v>0.21162185029186584</v>
      </c>
      <c r="RA13">
        <f t="shared" si="55"/>
        <v>0.23477070717970533</v>
      </c>
      <c r="RB13">
        <f t="shared" si="56"/>
        <v>0.26905918039700483</v>
      </c>
      <c r="RG13" t="s">
        <v>246</v>
      </c>
      <c r="RH13" t="s">
        <v>247</v>
      </c>
      <c r="RI13" t="s">
        <v>12</v>
      </c>
      <c r="RJ13" t="s">
        <v>260</v>
      </c>
      <c r="RK13">
        <v>281.92935843966956</v>
      </c>
      <c r="RL13">
        <v>251.8120671107516</v>
      </c>
      <c r="RM13">
        <v>283.53794782732911</v>
      </c>
      <c r="RN13">
        <v>310.88115717850337</v>
      </c>
      <c r="RO13">
        <v>317.88519809917017</v>
      </c>
      <c r="RP13">
        <v>333.14171457589771</v>
      </c>
      <c r="RQ13">
        <v>366.46027591226675</v>
      </c>
      <c r="RR13">
        <v>377.38951831929046</v>
      </c>
      <c r="RS13">
        <v>473.49276222534024</v>
      </c>
      <c r="RT13">
        <v>609.65676530695168</v>
      </c>
      <c r="RU13">
        <v>709.41346281166284</v>
      </c>
      <c r="RV13">
        <v>781.74372802184541</v>
      </c>
      <c r="RW13">
        <v>828.58041034481334</v>
      </c>
      <c r="RX13">
        <v>873.28729530625696</v>
      </c>
      <c r="RY13">
        <v>959.37210810539159</v>
      </c>
      <c r="RZ13">
        <v>1053.1080240846288</v>
      </c>
      <c r="SA13">
        <v>1148.5080569202639</v>
      </c>
      <c r="SB13">
        <v>1288.6429243993025</v>
      </c>
      <c r="SC13">
        <v>1508.6684623080514</v>
      </c>
      <c r="SD13">
        <v>1753.417800074682</v>
      </c>
      <c r="SE13">
        <v>2099.2296755172147</v>
      </c>
      <c r="SF13">
        <v>2695.3662227178797</v>
      </c>
      <c r="SG13">
        <v>3471.2475472623414</v>
      </c>
      <c r="SH13">
        <v>3838.4342921562848</v>
      </c>
      <c r="SI13">
        <v>4560.5124871009048</v>
      </c>
      <c r="SJ13">
        <v>5633.7961063607108</v>
      </c>
      <c r="SK13">
        <v>6337.8829926901972</v>
      </c>
    </row>
    <row r="14" spans="1:505" x14ac:dyDescent="0.25">
      <c r="A14">
        <v>1998</v>
      </c>
      <c r="B14">
        <f t="shared" si="23"/>
        <v>80.401399051390214</v>
      </c>
      <c r="C14">
        <v>60.212859585627093</v>
      </c>
      <c r="D14">
        <v>147.60062254851036</v>
      </c>
      <c r="E14">
        <v>184.78495355505572</v>
      </c>
      <c r="G14">
        <v>3.5626061948184264</v>
      </c>
      <c r="H14">
        <v>158.58930862561471</v>
      </c>
      <c r="J14">
        <v>43.751198190532961</v>
      </c>
      <c r="L14">
        <v>147.18912029062611</v>
      </c>
      <c r="M14">
        <v>34.31317891831393</v>
      </c>
      <c r="N14">
        <v>7.6237419425322042</v>
      </c>
      <c r="O14">
        <v>22.903579324417031</v>
      </c>
      <c r="P14">
        <v>7.3053945934036122</v>
      </c>
      <c r="Q14">
        <v>47.640591594663753</v>
      </c>
      <c r="S14">
        <v>40.989632577459972</v>
      </c>
      <c r="T14">
        <v>307.01932909068626</v>
      </c>
      <c r="U14">
        <v>20.959831834789028</v>
      </c>
      <c r="V14">
        <v>11.575604093859123</v>
      </c>
      <c r="W14">
        <v>35.75826615188673</v>
      </c>
      <c r="X14">
        <v>153.75823352877541</v>
      </c>
      <c r="Y14">
        <v>142.72776628233865</v>
      </c>
      <c r="Z14">
        <v>164.50411293508461</v>
      </c>
      <c r="AA14">
        <v>3.8162713878472241</v>
      </c>
      <c r="AB14">
        <v>103.58235345891315</v>
      </c>
      <c r="AC14">
        <v>166.79075816296213</v>
      </c>
      <c r="AD14">
        <v>28.8486232779353</v>
      </c>
      <c r="AE14">
        <v>284.31956950907613</v>
      </c>
      <c r="AF14">
        <v>3.3567660075672077</v>
      </c>
      <c r="AH14">
        <v>173.6826047898403</v>
      </c>
      <c r="AI14">
        <v>157.32493901120148</v>
      </c>
      <c r="AJ14">
        <v>149.96330910126363</v>
      </c>
      <c r="AK14">
        <v>30.718317891689352</v>
      </c>
      <c r="AL14">
        <v>224.04532590374427</v>
      </c>
      <c r="AM14">
        <v>14.773208579453353</v>
      </c>
      <c r="AO14">
        <v>4.3560393758773026</v>
      </c>
      <c r="AP14">
        <v>128.74927477860774</v>
      </c>
      <c r="AV14">
        <v>26.741037133717668</v>
      </c>
      <c r="AW14">
        <v>93.61456693962792</v>
      </c>
      <c r="AX14">
        <v>32.820715672050355</v>
      </c>
      <c r="AY14">
        <v>35.918143313056731</v>
      </c>
      <c r="BA14">
        <v>13.338552169899216</v>
      </c>
      <c r="BC14">
        <v>158.04404943944482</v>
      </c>
      <c r="BD14">
        <v>102.4643372659192</v>
      </c>
      <c r="BE14">
        <v>2.530150219313875</v>
      </c>
      <c r="BF14">
        <v>234.46398295295737</v>
      </c>
      <c r="BG14">
        <v>57.220458234511717</v>
      </c>
      <c r="BH14">
        <v>4.2974444194496391</v>
      </c>
      <c r="BI14">
        <v>35.991544433087007</v>
      </c>
      <c r="BJ14">
        <v>17.616167425960406</v>
      </c>
      <c r="BK14">
        <v>6.4206364507213456</v>
      </c>
      <c r="BL14">
        <v>26.654698621750526</v>
      </c>
      <c r="BM14">
        <v>78.308439411466381</v>
      </c>
      <c r="BO14">
        <v>17.159726300439658</v>
      </c>
      <c r="BP14">
        <v>13.418485568531732</v>
      </c>
      <c r="BQ14">
        <v>66.210571246450385</v>
      </c>
      <c r="BS14">
        <v>125.07894287928127</v>
      </c>
      <c r="BT14">
        <v>50.91437456487359</v>
      </c>
      <c r="BV14">
        <v>19.814730979288271</v>
      </c>
      <c r="BW14">
        <v>70.262404917798463</v>
      </c>
      <c r="BX14">
        <v>93.662461169167486</v>
      </c>
      <c r="BY14">
        <v>7.6829250010135874</v>
      </c>
      <c r="BZ14">
        <v>189.09965716426206</v>
      </c>
      <c r="CA14">
        <v>265.95033115633584</v>
      </c>
      <c r="CC14">
        <v>11.330906009675319</v>
      </c>
      <c r="CD14">
        <v>44.044347732281267</v>
      </c>
      <c r="CE14">
        <v>20.966913208311158</v>
      </c>
      <c r="CF14">
        <v>36.815351654081418</v>
      </c>
      <c r="CG14">
        <v>7.6852033831947191</v>
      </c>
      <c r="CI14">
        <v>153.86854268278617</v>
      </c>
      <c r="CJ14">
        <v>255.92303840850508</v>
      </c>
      <c r="CK14">
        <v>31.402077561506925</v>
      </c>
      <c r="CM14">
        <v>3.2647248116233216</v>
      </c>
      <c r="CR14">
        <f t="shared" si="65"/>
        <v>60.212859585627093</v>
      </c>
      <c r="CS14">
        <f t="shared" si="0"/>
        <v>147.60062254851036</v>
      </c>
      <c r="CT14">
        <f t="shared" si="1"/>
        <v>184.78495355505572</v>
      </c>
      <c r="CV14">
        <f t="shared" si="66"/>
        <v>3.5626061948184264</v>
      </c>
      <c r="CW14">
        <f t="shared" si="2"/>
        <v>158.58930862561471</v>
      </c>
      <c r="CY14">
        <f t="shared" si="3"/>
        <v>43.751198190532961</v>
      </c>
      <c r="DA14">
        <f t="shared" si="4"/>
        <v>147.18912029062611</v>
      </c>
      <c r="DB14">
        <f t="shared" si="24"/>
        <v>34.31317891831393</v>
      </c>
      <c r="DC14">
        <f t="shared" si="78"/>
        <v>7.6237419425322042</v>
      </c>
      <c r="DD14">
        <f t="shared" si="74"/>
        <v>22.903579324417031</v>
      </c>
      <c r="DE14">
        <f t="shared" si="85"/>
        <v>7.3053945934036122</v>
      </c>
      <c r="DF14">
        <f t="shared" si="92"/>
        <v>47.640591594663753</v>
      </c>
      <c r="DH14">
        <f t="shared" si="79"/>
        <v>40.989632577459972</v>
      </c>
      <c r="DI14">
        <f t="shared" si="5"/>
        <v>307.01932909068626</v>
      </c>
      <c r="DJ14">
        <f t="shared" si="76"/>
        <v>20.959831834789028</v>
      </c>
      <c r="DK14">
        <f t="shared" si="81"/>
        <v>11.575604093859123</v>
      </c>
      <c r="DL14">
        <f t="shared" si="86"/>
        <v>35.75826615188673</v>
      </c>
      <c r="DM14">
        <f t="shared" si="25"/>
        <v>153.75823352877541</v>
      </c>
      <c r="DN14">
        <f t="shared" si="6"/>
        <v>142.72776628233865</v>
      </c>
      <c r="DO14">
        <f t="shared" si="7"/>
        <v>164.50411293508461</v>
      </c>
      <c r="DP14">
        <f t="shared" si="87"/>
        <v>3.8162713878472241</v>
      </c>
      <c r="DQ14">
        <f t="shared" si="62"/>
        <v>103.58235345891315</v>
      </c>
      <c r="DR14">
        <f t="shared" si="8"/>
        <v>166.79075816296213</v>
      </c>
      <c r="DS14">
        <f t="shared" si="72"/>
        <v>28.8486232779353</v>
      </c>
      <c r="DT14">
        <f t="shared" si="77"/>
        <v>284.31956950907613</v>
      </c>
      <c r="DU14">
        <f t="shared" si="26"/>
        <v>3.3567660075672077</v>
      </c>
      <c r="DW14">
        <f t="shared" si="9"/>
        <v>173.6826047898403</v>
      </c>
      <c r="DX14">
        <f t="shared" si="27"/>
        <v>157.32493901120148</v>
      </c>
      <c r="DY14">
        <f t="shared" si="10"/>
        <v>149.96330910126363</v>
      </c>
      <c r="DZ14">
        <f t="shared" si="88"/>
        <v>30.718317891689352</v>
      </c>
      <c r="EA14">
        <f t="shared" si="11"/>
        <v>224.04532590374427</v>
      </c>
      <c r="EB14">
        <f t="shared" si="63"/>
        <v>14.773208579453353</v>
      </c>
      <c r="ED14">
        <f t="shared" si="67"/>
        <v>4.3560393758773026</v>
      </c>
      <c r="EE14">
        <f t="shared" si="82"/>
        <v>128.74927477860774</v>
      </c>
      <c r="EK14">
        <f t="shared" si="12"/>
        <v>26.741037133717668</v>
      </c>
      <c r="EL14">
        <f t="shared" si="89"/>
        <v>93.61456693962792</v>
      </c>
      <c r="EM14">
        <f t="shared" si="90"/>
        <v>32.820715672050355</v>
      </c>
      <c r="EN14">
        <f t="shared" si="57"/>
        <v>35.918143313056731</v>
      </c>
      <c r="EP14">
        <f t="shared" si="58"/>
        <v>13.338552169899216</v>
      </c>
      <c r="ER14">
        <f t="shared" si="13"/>
        <v>158.04404943944482</v>
      </c>
      <c r="ES14">
        <f t="shared" si="59"/>
        <v>102.4643372659192</v>
      </c>
      <c r="ET14">
        <f t="shared" si="83"/>
        <v>2.530150219313875</v>
      </c>
      <c r="EU14">
        <f t="shared" si="14"/>
        <v>234.46398295295737</v>
      </c>
      <c r="EV14">
        <f t="shared" si="93"/>
        <v>57.220458234511717</v>
      </c>
      <c r="EW14">
        <f t="shared" si="64"/>
        <v>4.2974444194496391</v>
      </c>
      <c r="EX14">
        <f t="shared" si="75"/>
        <v>35.991544433087007</v>
      </c>
      <c r="EY14">
        <f t="shared" si="73"/>
        <v>17.616167425960406</v>
      </c>
      <c r="EZ14">
        <f t="shared" si="60"/>
        <v>6.4206364507213456</v>
      </c>
      <c r="FA14">
        <f t="shared" si="68"/>
        <v>26.654698621750526</v>
      </c>
      <c r="FB14">
        <f t="shared" si="69"/>
        <v>78.308439411466381</v>
      </c>
      <c r="FD14">
        <f t="shared" ref="FD14:FD28" si="95">IU14*ML14</f>
        <v>17.159726300439658</v>
      </c>
      <c r="FE14">
        <f t="shared" si="84"/>
        <v>13.418485568531732</v>
      </c>
      <c r="FF14">
        <f t="shared" ref="FF14:FF28" si="96">IW14*MN14</f>
        <v>66.210571246450385</v>
      </c>
      <c r="FH14">
        <f t="shared" si="15"/>
        <v>125.07894287928127</v>
      </c>
      <c r="FI14">
        <f t="shared" si="80"/>
        <v>50.91437456487359</v>
      </c>
      <c r="FK14">
        <f t="shared" si="16"/>
        <v>19.814730979288271</v>
      </c>
      <c r="FL14">
        <f t="shared" si="17"/>
        <v>70.262404917798463</v>
      </c>
      <c r="FM14">
        <f t="shared" si="18"/>
        <v>93.662461169167486</v>
      </c>
      <c r="FN14">
        <f t="shared" si="70"/>
        <v>7.6829250010135874</v>
      </c>
      <c r="FO14">
        <f t="shared" si="19"/>
        <v>189.09965716426206</v>
      </c>
      <c r="FP14">
        <f t="shared" si="20"/>
        <v>265.95033115633584</v>
      </c>
      <c r="FR14">
        <f t="shared" si="28"/>
        <v>11.330906009675319</v>
      </c>
      <c r="FS14">
        <f t="shared" si="91"/>
        <v>44.044347732281267</v>
      </c>
      <c r="FT14">
        <f t="shared" ref="FT14:FT28" si="97">JK14*NB14</f>
        <v>20.966913208311158</v>
      </c>
      <c r="FU14">
        <f t="shared" si="61"/>
        <v>36.815351654081418</v>
      </c>
      <c r="FV14">
        <f t="shared" ref="FV14:FV28" si="98">JM14*ND14</f>
        <v>7.6852033831947191</v>
      </c>
      <c r="FX14">
        <f t="shared" si="21"/>
        <v>153.86854268278617</v>
      </c>
      <c r="FY14">
        <f t="shared" si="22"/>
        <v>255.92303840850508</v>
      </c>
      <c r="FZ14">
        <f t="shared" si="71"/>
        <v>31.402077561506925</v>
      </c>
      <c r="GB14">
        <f t="shared" si="94"/>
        <v>3.2647248116233216</v>
      </c>
      <c r="GG14">
        <v>1998</v>
      </c>
      <c r="GH14">
        <f t="shared" si="29"/>
        <v>85.139548746732316</v>
      </c>
      <c r="GI14">
        <v>79.335388770391205</v>
      </c>
      <c r="GJ14">
        <v>75.081305779099893</v>
      </c>
      <c r="GK14">
        <v>73.592815829340196</v>
      </c>
      <c r="GM14">
        <v>97.951314409388146</v>
      </c>
      <c r="GN14">
        <v>67.482361046549201</v>
      </c>
      <c r="GP14">
        <v>93.684204683162747</v>
      </c>
      <c r="GR14">
        <v>76.585872170189205</v>
      </c>
      <c r="GS14">
        <v>68.059170384736902</v>
      </c>
      <c r="GT14">
        <v>100</v>
      </c>
      <c r="GU14">
        <v>99.207613333676633</v>
      </c>
      <c r="GV14">
        <v>100</v>
      </c>
      <c r="GW14">
        <v>91.636744473254055</v>
      </c>
      <c r="GY14">
        <v>69.095792839250805</v>
      </c>
      <c r="GZ14">
        <v>100</v>
      </c>
      <c r="HA14">
        <v>99.026041911052459</v>
      </c>
      <c r="HB14">
        <v>99.927553088721183</v>
      </c>
      <c r="HC14">
        <v>95.905202195525177</v>
      </c>
      <c r="HD14">
        <v>64.299630332440998</v>
      </c>
      <c r="HE14">
        <v>61.798443886958303</v>
      </c>
      <c r="HF14">
        <v>65.3934176973208</v>
      </c>
      <c r="HG14">
        <v>100</v>
      </c>
      <c r="HH14">
        <v>83.563329737942396</v>
      </c>
      <c r="HI14">
        <v>70.237293445103305</v>
      </c>
      <c r="HJ14">
        <v>66.150017280638906</v>
      </c>
      <c r="HK14">
        <v>100</v>
      </c>
      <c r="HL14">
        <v>89.157498718352599</v>
      </c>
      <c r="HN14">
        <v>77.773456154195898</v>
      </c>
      <c r="HO14">
        <v>88.137362587992797</v>
      </c>
      <c r="HP14">
        <v>73.244573795513304</v>
      </c>
      <c r="HQ14">
        <v>100</v>
      </c>
      <c r="HR14">
        <v>76.326264599276399</v>
      </c>
      <c r="HS14">
        <v>100</v>
      </c>
      <c r="HU14">
        <v>100</v>
      </c>
      <c r="HV14">
        <v>99.0524358697173</v>
      </c>
      <c r="IB14">
        <v>89.055000754353898</v>
      </c>
      <c r="IC14">
        <v>99.909165950741468</v>
      </c>
      <c r="ID14">
        <v>99.272511800731138</v>
      </c>
      <c r="IE14">
        <v>76.845601802171402</v>
      </c>
      <c r="IG14">
        <v>98.683359479460321</v>
      </c>
      <c r="II14">
        <v>62.385192098487501</v>
      </c>
      <c r="IJ14">
        <v>75.559230682582395</v>
      </c>
      <c r="IK14">
        <v>100</v>
      </c>
      <c r="IL14">
        <v>73.249291998451298</v>
      </c>
      <c r="IM14">
        <v>99.42457107848432</v>
      </c>
      <c r="IN14">
        <v>99.322793752758272</v>
      </c>
      <c r="IO14">
        <v>98.416517568142154</v>
      </c>
      <c r="IP14">
        <v>86.929990405224004</v>
      </c>
      <c r="IQ14">
        <v>72.185346345302804</v>
      </c>
      <c r="IR14">
        <v>64.227930511628898</v>
      </c>
      <c r="IS14">
        <v>69.746017511361501</v>
      </c>
      <c r="IU14">
        <v>100</v>
      </c>
      <c r="IV14">
        <v>79.482246953583797</v>
      </c>
      <c r="IW14">
        <v>97.478832646211487</v>
      </c>
      <c r="IY14">
        <v>62.289610478233499</v>
      </c>
      <c r="IZ14">
        <v>100</v>
      </c>
      <c r="JB14">
        <v>68.126116624819801</v>
      </c>
      <c r="JC14">
        <v>94.447851267080011</v>
      </c>
      <c r="JD14">
        <v>66.358609549121695</v>
      </c>
      <c r="JE14">
        <v>97.405096410095794</v>
      </c>
      <c r="JF14">
        <v>68.180738607796201</v>
      </c>
      <c r="JG14">
        <v>69.670311613962298</v>
      </c>
      <c r="JH14">
        <v>87.016929514584902</v>
      </c>
      <c r="JI14">
        <v>66.730596446152703</v>
      </c>
      <c r="JJ14">
        <v>100</v>
      </c>
      <c r="JK14">
        <v>99.28262430123344</v>
      </c>
      <c r="JL14">
        <v>88.985761893197804</v>
      </c>
      <c r="JM14">
        <v>100</v>
      </c>
      <c r="JO14">
        <v>60.243094041875501</v>
      </c>
      <c r="JP14">
        <v>84.417213416761697</v>
      </c>
      <c r="JQ14">
        <v>88.075516288679893</v>
      </c>
      <c r="JS14">
        <v>99.799184204931649</v>
      </c>
      <c r="JY14">
        <v>1998</v>
      </c>
      <c r="JZ14">
        <v>0.75896596107813064</v>
      </c>
      <c r="KA14">
        <v>1.9658771383488298</v>
      </c>
      <c r="KB14">
        <v>2.5109102223179933</v>
      </c>
      <c r="KC14">
        <v>0.92710682602092931</v>
      </c>
      <c r="KD14">
        <v>3.6371193345384738E-2</v>
      </c>
      <c r="KE14">
        <v>2.3500853581015062</v>
      </c>
      <c r="KF14">
        <v>0.26399256751115785</v>
      </c>
      <c r="KG14">
        <v>0.46700720082428238</v>
      </c>
      <c r="KH14">
        <v>0.16304059780414362</v>
      </c>
      <c r="KI14">
        <v>1.9218834508216123</v>
      </c>
      <c r="KJ14">
        <v>0.5041668701563996</v>
      </c>
      <c r="KK14">
        <v>7.6237419425322042E-2</v>
      </c>
      <c r="KL14">
        <v>0.23086513781339271</v>
      </c>
      <c r="KM14">
        <v>7.3053945934036121E-2</v>
      </c>
      <c r="KN14">
        <v>0.51988524765377908</v>
      </c>
      <c r="KO14">
        <v>1.4028985950230168</v>
      </c>
      <c r="KP14">
        <v>0.5932290649420735</v>
      </c>
      <c r="KQ14">
        <v>3.0701932909068623</v>
      </c>
      <c r="KR14">
        <v>0.21165979605259438</v>
      </c>
      <c r="KS14">
        <v>0.11583996341411128</v>
      </c>
      <c r="KT14">
        <v>0.37285012004859908</v>
      </c>
      <c r="KU14">
        <v>2.3912770996320951</v>
      </c>
      <c r="KV14">
        <v>2.3095689358038891</v>
      </c>
      <c r="KW14">
        <v>2.5156065966227121</v>
      </c>
      <c r="KX14">
        <v>3.816271387847224E-2</v>
      </c>
      <c r="KY14">
        <v>1.2395670898197946</v>
      </c>
      <c r="KZ14">
        <v>2.3746751900872143</v>
      </c>
      <c r="LA14">
        <v>0.43610908150705574</v>
      </c>
      <c r="LB14">
        <v>2.8431956950907615</v>
      </c>
      <c r="LC14">
        <v>3.7649845002619337E-2</v>
      </c>
      <c r="LD14">
        <v>4.2689600714561834E-2</v>
      </c>
      <c r="LE14">
        <v>2.2331861457396487</v>
      </c>
      <c r="LF14">
        <v>1.7849971271166027</v>
      </c>
      <c r="LG14">
        <v>2.0474323397653498</v>
      </c>
      <c r="LH14">
        <v>0.30718317891689351</v>
      </c>
      <c r="LI14">
        <v>2.9353634306619574</v>
      </c>
      <c r="LJ14">
        <v>0.14773208579453354</v>
      </c>
      <c r="LK14">
        <v>0.13513478427967834</v>
      </c>
      <c r="LL14">
        <v>4.3560393758773026E-2</v>
      </c>
      <c r="LM14">
        <v>1.2998092742307761</v>
      </c>
      <c r="LN14">
        <v>0.2739265094829611</v>
      </c>
      <c r="LO14">
        <v>0.50961220723546541</v>
      </c>
      <c r="LP14">
        <v>0.29138505905913498</v>
      </c>
      <c r="LQ14">
        <v>4.3782313999468894</v>
      </c>
      <c r="LR14">
        <v>0.16330080982228104</v>
      </c>
      <c r="LS14">
        <v>0.30027552531810292</v>
      </c>
      <c r="LT14">
        <v>0.93699678151435084</v>
      </c>
      <c r="LU14">
        <v>0.33061232235093535</v>
      </c>
      <c r="LV14">
        <v>0.46740662407099276</v>
      </c>
      <c r="LW14" t="e">
        <v>#VALUE!</v>
      </c>
      <c r="LX14">
        <v>0.13516516097808229</v>
      </c>
      <c r="LY14">
        <v>0.19445719597466454</v>
      </c>
      <c r="LZ14">
        <v>2.5333583839886344</v>
      </c>
      <c r="MA14">
        <v>1.3560796786876081</v>
      </c>
      <c r="MB14">
        <v>2.5301502193138748E-2</v>
      </c>
      <c r="MC14">
        <v>3.2009044259146506</v>
      </c>
      <c r="MD14">
        <v>0.57551626940731493</v>
      </c>
      <c r="ME14">
        <v>4.3267454096661426E-2</v>
      </c>
      <c r="MF14">
        <v>0.36570633997658969</v>
      </c>
      <c r="MG14">
        <v>0.20264775532405643</v>
      </c>
      <c r="MH14">
        <v>8.8946535215164824E-2</v>
      </c>
      <c r="MI14">
        <v>0.41500167309492425</v>
      </c>
      <c r="MJ14">
        <v>1.1227657464271716</v>
      </c>
      <c r="MK14">
        <v>1.7143048676216674</v>
      </c>
      <c r="ML14">
        <v>0.17159726300439657</v>
      </c>
      <c r="MM14">
        <v>0.16882368180114343</v>
      </c>
      <c r="MN14">
        <v>0.67923024362380535</v>
      </c>
      <c r="MO14">
        <v>0.22230174563265273</v>
      </c>
      <c r="MP14">
        <v>2.0080225565544176</v>
      </c>
      <c r="MQ14">
        <v>0.50914374564873588</v>
      </c>
      <c r="MR14">
        <v>1.0273135160845099</v>
      </c>
      <c r="MS14">
        <v>0.29085366906220134</v>
      </c>
      <c r="MT14">
        <v>0.74392804044964611</v>
      </c>
      <c r="MU14">
        <v>1.4114590677165142</v>
      </c>
      <c r="MV14">
        <v>7.8876006329965206E-2</v>
      </c>
      <c r="MW14">
        <v>2.7735055534091742</v>
      </c>
      <c r="MX14">
        <v>3.8172691494469793</v>
      </c>
      <c r="MZ14">
        <v>0.16980076026772264</v>
      </c>
      <c r="NA14">
        <v>0.44044347732281264</v>
      </c>
      <c r="NB14">
        <v>0.21118411560813946</v>
      </c>
      <c r="NC14">
        <v>0.41372182325378992</v>
      </c>
      <c r="ND14">
        <v>7.6852033831947192E-2</v>
      </c>
      <c r="NE14">
        <v>2.4532825343134741</v>
      </c>
      <c r="NF14">
        <v>2.5541274917890306</v>
      </c>
      <c r="NG14">
        <v>3.0316451828968991</v>
      </c>
      <c r="NH14">
        <v>0.35653583293888619</v>
      </c>
      <c r="NI14">
        <v>3.3178764475624109E-2</v>
      </c>
      <c r="NJ14">
        <v>3.2712940868528592E-2</v>
      </c>
      <c r="NK14">
        <v>1</v>
      </c>
      <c r="OQ14" t="s">
        <v>231</v>
      </c>
      <c r="OS14" t="s">
        <v>13</v>
      </c>
      <c r="OT14" t="s">
        <v>261</v>
      </c>
      <c r="OU14">
        <v>0.17221102444736897</v>
      </c>
      <c r="OV14">
        <v>0.15303499640187657</v>
      </c>
      <c r="OW14">
        <v>0.1492497337889796</v>
      </c>
      <c r="OX14">
        <v>0.14445509374432394</v>
      </c>
      <c r="OY14">
        <v>0.13087373140308062</v>
      </c>
      <c r="OZ14">
        <v>0.12927938258604796</v>
      </c>
      <c r="PA14">
        <v>0.14269367913622927</v>
      </c>
      <c r="PB14">
        <v>0.16494190685268348</v>
      </c>
      <c r="PC14">
        <v>0.22164552172118671</v>
      </c>
      <c r="PD14">
        <v>0.22476115551452633</v>
      </c>
      <c r="PE14">
        <v>0.22591412633563362</v>
      </c>
      <c r="PF14">
        <v>0.2504307473748833</v>
      </c>
      <c r="PG14">
        <v>0.23086513781339271</v>
      </c>
      <c r="PH14">
        <v>0.19463759232553218</v>
      </c>
      <c r="PI14">
        <v>0.22290645178251542</v>
      </c>
      <c r="PJ14">
        <v>0.21925361546438543</v>
      </c>
      <c r="PK14">
        <v>0.20308687726246202</v>
      </c>
      <c r="PL14">
        <v>0.16472522053878205</v>
      </c>
      <c r="PM14">
        <v>0.17463788392018775</v>
      </c>
      <c r="PN14">
        <v>0.19803363949754302</v>
      </c>
      <c r="PO14">
        <v>0.19998856197805023</v>
      </c>
      <c r="PP14">
        <v>0.2202580021533927</v>
      </c>
      <c r="PQ14">
        <v>0.23311030785406958</v>
      </c>
      <c r="PR14">
        <v>0.25234431663039003</v>
      </c>
      <c r="PS14">
        <v>0.29004967966900891</v>
      </c>
      <c r="PT14">
        <v>0.30119328493793418</v>
      </c>
      <c r="PU14">
        <v>0.33473755358226848</v>
      </c>
      <c r="PX14" t="s">
        <v>246</v>
      </c>
      <c r="PY14" t="s">
        <v>247</v>
      </c>
      <c r="PZ14" t="s">
        <v>13</v>
      </c>
      <c r="QA14" t="s">
        <v>261</v>
      </c>
      <c r="QB14">
        <f t="shared" si="30"/>
        <v>0.17221102444736897</v>
      </c>
      <c r="QC14">
        <f t="shared" si="31"/>
        <v>0.15303499640187657</v>
      </c>
      <c r="QD14">
        <f t="shared" si="32"/>
        <v>0.1492497337889796</v>
      </c>
      <c r="QE14">
        <f t="shared" si="33"/>
        <v>0.14445509374432394</v>
      </c>
      <c r="QF14">
        <f t="shared" si="34"/>
        <v>0.13087373140308062</v>
      </c>
      <c r="QG14">
        <f t="shared" si="35"/>
        <v>0.12927938258604796</v>
      </c>
      <c r="QH14">
        <f t="shared" si="36"/>
        <v>0.14269367913622927</v>
      </c>
      <c r="QI14">
        <f t="shared" si="37"/>
        <v>0.16494190685268348</v>
      </c>
      <c r="QJ14">
        <f t="shared" si="38"/>
        <v>0.22164552172118671</v>
      </c>
      <c r="QK14">
        <f t="shared" si="39"/>
        <v>0.22476115551452633</v>
      </c>
      <c r="QL14">
        <f t="shared" si="40"/>
        <v>0.22591412633563362</v>
      </c>
      <c r="QM14">
        <f t="shared" si="41"/>
        <v>0.2504307473748833</v>
      </c>
      <c r="QN14">
        <f t="shared" si="42"/>
        <v>0.23086513781339271</v>
      </c>
      <c r="QO14">
        <f t="shared" si="43"/>
        <v>0.19463759232553218</v>
      </c>
      <c r="QP14">
        <f t="shared" si="44"/>
        <v>0.22290645178251542</v>
      </c>
      <c r="QQ14">
        <f t="shared" si="45"/>
        <v>0.21925361546438543</v>
      </c>
      <c r="QR14">
        <f t="shared" si="46"/>
        <v>0.20308687726246202</v>
      </c>
      <c r="QS14">
        <f t="shared" si="47"/>
        <v>0.16472522053878205</v>
      </c>
      <c r="QT14">
        <f t="shared" si="48"/>
        <v>0.17463788392018775</v>
      </c>
      <c r="QU14">
        <f t="shared" si="49"/>
        <v>0.19803363949754302</v>
      </c>
      <c r="QV14">
        <f t="shared" si="50"/>
        <v>0.19998856197805023</v>
      </c>
      <c r="QW14">
        <f t="shared" si="51"/>
        <v>0.2202580021533927</v>
      </c>
      <c r="QX14">
        <f t="shared" si="52"/>
        <v>0.23311030785406958</v>
      </c>
      <c r="QY14">
        <f t="shared" si="53"/>
        <v>0.25234431663039003</v>
      </c>
      <c r="QZ14">
        <f t="shared" si="54"/>
        <v>0.29004967966900891</v>
      </c>
      <c r="RA14">
        <f t="shared" si="55"/>
        <v>0.30119328493793418</v>
      </c>
      <c r="RB14">
        <f t="shared" si="56"/>
        <v>0.33473755358226848</v>
      </c>
      <c r="RG14" t="s">
        <v>246</v>
      </c>
      <c r="RH14" t="s">
        <v>247</v>
      </c>
      <c r="RI14" t="s">
        <v>13</v>
      </c>
      <c r="RJ14" t="s">
        <v>261</v>
      </c>
      <c r="RK14">
        <v>1103.3387064048459</v>
      </c>
      <c r="RL14">
        <v>1125.2611488434404</v>
      </c>
      <c r="RM14">
        <v>1189.1406780942987</v>
      </c>
      <c r="RN14">
        <v>1175.9326102282555</v>
      </c>
      <c r="RO14">
        <v>1175.1492701086036</v>
      </c>
      <c r="RP14">
        <v>1181.0816436507371</v>
      </c>
      <c r="RQ14">
        <v>1385.8664771403744</v>
      </c>
      <c r="RR14">
        <v>1541.712369425288</v>
      </c>
      <c r="RS14">
        <v>2218.7847095197935</v>
      </c>
      <c r="RT14">
        <v>2470.6836229037458</v>
      </c>
      <c r="RU14">
        <v>2553.5496923157075</v>
      </c>
      <c r="RV14">
        <v>2759.9527475915565</v>
      </c>
      <c r="RW14">
        <v>2509.1396333412126</v>
      </c>
      <c r="RX14">
        <v>2164.4329292041803</v>
      </c>
      <c r="RY14">
        <v>2472.1978309829724</v>
      </c>
      <c r="RZ14">
        <v>2395.8565512517112</v>
      </c>
      <c r="SA14">
        <v>2355.7258566989176</v>
      </c>
      <c r="SB14">
        <v>2246.2574724305996</v>
      </c>
      <c r="SC14">
        <v>2740.2494420276921</v>
      </c>
      <c r="SD14">
        <v>3386.025600018108</v>
      </c>
      <c r="SE14">
        <v>3709.0787758991241</v>
      </c>
      <c r="SF14">
        <v>4674.2196103295137</v>
      </c>
      <c r="SG14">
        <v>5433.7204500326343</v>
      </c>
      <c r="SH14">
        <v>5148.4221129085581</v>
      </c>
      <c r="SI14">
        <v>6250.6550442961352</v>
      </c>
      <c r="SJ14">
        <v>7227.7396798334912</v>
      </c>
      <c r="SK14">
        <v>7884.984428828654</v>
      </c>
    </row>
    <row r="15" spans="1:505" x14ac:dyDescent="0.25">
      <c r="A15">
        <v>1999</v>
      </c>
      <c r="B15">
        <f t="shared" si="23"/>
        <v>90.745885542711875</v>
      </c>
      <c r="C15">
        <v>57.117616081791979</v>
      </c>
      <c r="D15">
        <v>143.5663301145365</v>
      </c>
      <c r="E15">
        <v>213.69314740982355</v>
      </c>
      <c r="G15">
        <v>3.5724541577176852</v>
      </c>
      <c r="H15">
        <v>193.99987201516527</v>
      </c>
      <c r="J15">
        <v>28.309383073727396</v>
      </c>
      <c r="L15">
        <v>151.01778385702798</v>
      </c>
      <c r="M15">
        <v>34.945136027775369</v>
      </c>
      <c r="N15">
        <v>7.853074783397525</v>
      </c>
      <c r="O15">
        <v>18.18702622238937</v>
      </c>
      <c r="P15">
        <v>6.8279688530329476</v>
      </c>
      <c r="Q15">
        <v>44.10612833109937</v>
      </c>
      <c r="S15">
        <v>51.71652887552878</v>
      </c>
      <c r="T15">
        <v>300.71789358509437</v>
      </c>
      <c r="U15">
        <v>14.248357877147773</v>
      </c>
      <c r="V15">
        <v>11.805543574582144</v>
      </c>
      <c r="W15">
        <v>35.727324590510349</v>
      </c>
      <c r="X15">
        <v>176.71810423231148</v>
      </c>
      <c r="Y15">
        <v>139.83117744954191</v>
      </c>
      <c r="Z15">
        <v>165.6991971871031</v>
      </c>
      <c r="AA15">
        <v>3.7567972085908488</v>
      </c>
      <c r="AB15">
        <v>116.41759367642373</v>
      </c>
      <c r="AC15">
        <v>171.26036813779302</v>
      </c>
      <c r="AD15">
        <v>32.519248434760677</v>
      </c>
      <c r="AE15">
        <v>284.1267287884811</v>
      </c>
      <c r="AF15">
        <v>3.9350125965278022</v>
      </c>
      <c r="AH15">
        <v>206.03053894941803</v>
      </c>
      <c r="AI15">
        <v>147.20574095618514</v>
      </c>
      <c r="AJ15">
        <v>140.41110722929395</v>
      </c>
      <c r="AK15">
        <v>29.628762048167946</v>
      </c>
      <c r="AL15">
        <v>275.15383130920583</v>
      </c>
      <c r="AM15">
        <v>14.612696720007001</v>
      </c>
      <c r="AO15">
        <v>3.789753929214732</v>
      </c>
      <c r="AP15">
        <v>138.40736002312966</v>
      </c>
      <c r="AT15">
        <v>430.32213251008119</v>
      </c>
      <c r="AV15">
        <v>30.396419878763851</v>
      </c>
      <c r="AW15">
        <v>94.981139037238123</v>
      </c>
      <c r="AX15">
        <v>32.809045709404984</v>
      </c>
      <c r="AY15">
        <v>42.836211347425071</v>
      </c>
      <c r="BA15">
        <v>12.991653267658046</v>
      </c>
      <c r="BC15">
        <v>160.93483365922893</v>
      </c>
      <c r="BD15">
        <v>118.84654115044769</v>
      </c>
      <c r="BE15">
        <v>2.6988121001996146</v>
      </c>
      <c r="BF15">
        <v>259.7371673032066</v>
      </c>
      <c r="BG15">
        <v>62.414442332046818</v>
      </c>
      <c r="BH15">
        <v>4.182214479816488</v>
      </c>
      <c r="BJ15">
        <v>14.347602869726854</v>
      </c>
      <c r="BK15">
        <v>8.2640047824219955</v>
      </c>
      <c r="BL15">
        <v>31.552706021523324</v>
      </c>
      <c r="BM15">
        <v>95.036377572839314</v>
      </c>
      <c r="BO15">
        <v>14.479204828126022</v>
      </c>
      <c r="BP15">
        <v>11.079374580808073</v>
      </c>
      <c r="BQ15">
        <v>71.657526917427688</v>
      </c>
      <c r="BS15">
        <v>145.33856562763765</v>
      </c>
      <c r="BT15">
        <v>50.68719174899902</v>
      </c>
      <c r="BV15">
        <v>22.178478078375278</v>
      </c>
      <c r="BW15">
        <v>84.748653403929055</v>
      </c>
      <c r="BX15">
        <v>102.92756005350098</v>
      </c>
      <c r="BY15">
        <v>7.5971413518712616</v>
      </c>
      <c r="BZ15">
        <v>200.47688437694356</v>
      </c>
      <c r="CA15">
        <v>263.02174226765436</v>
      </c>
      <c r="CC15">
        <v>13.882745203686532</v>
      </c>
      <c r="CD15">
        <v>48.328248728913053</v>
      </c>
      <c r="CE15">
        <v>21.434300775953332</v>
      </c>
      <c r="CF15">
        <v>36.393867960460014</v>
      </c>
      <c r="CG15">
        <v>5.7171561617661215</v>
      </c>
      <c r="CI15">
        <v>152.06873808537048</v>
      </c>
      <c r="CJ15">
        <v>292.70104718637492</v>
      </c>
      <c r="CK15">
        <v>35.236992378886697</v>
      </c>
      <c r="CM15">
        <v>2.9896759446134613</v>
      </c>
      <c r="CR15">
        <f t="shared" si="65"/>
        <v>57.117616081791979</v>
      </c>
      <c r="CS15">
        <f t="shared" si="0"/>
        <v>143.5663301145365</v>
      </c>
      <c r="CT15">
        <f t="shared" si="1"/>
        <v>213.69314740982355</v>
      </c>
      <c r="CV15">
        <f t="shared" si="66"/>
        <v>3.5724541577176852</v>
      </c>
      <c r="CW15">
        <f t="shared" si="2"/>
        <v>193.99987201516527</v>
      </c>
      <c r="CY15">
        <f t="shared" si="3"/>
        <v>28.309383073727396</v>
      </c>
      <c r="DA15">
        <f t="shared" si="4"/>
        <v>151.01778385702798</v>
      </c>
      <c r="DB15">
        <f t="shared" si="24"/>
        <v>34.945136027775369</v>
      </c>
      <c r="DC15">
        <f t="shared" si="78"/>
        <v>7.853074783397525</v>
      </c>
      <c r="DD15">
        <f t="shared" si="74"/>
        <v>18.18702622238937</v>
      </c>
      <c r="DE15">
        <f t="shared" si="85"/>
        <v>6.8279688530329476</v>
      </c>
      <c r="DF15">
        <f t="shared" si="92"/>
        <v>44.10612833109937</v>
      </c>
      <c r="DH15">
        <f t="shared" si="79"/>
        <v>51.71652887552878</v>
      </c>
      <c r="DI15">
        <f t="shared" si="5"/>
        <v>300.71789358509437</v>
      </c>
      <c r="DJ15">
        <f t="shared" si="76"/>
        <v>14.248357877147773</v>
      </c>
      <c r="DK15">
        <f t="shared" si="81"/>
        <v>11.805543574582144</v>
      </c>
      <c r="DL15">
        <f t="shared" si="86"/>
        <v>35.727324590510349</v>
      </c>
      <c r="DM15">
        <f t="shared" si="25"/>
        <v>176.71810423231148</v>
      </c>
      <c r="DN15">
        <f t="shared" si="6"/>
        <v>139.83117744954191</v>
      </c>
      <c r="DO15">
        <f t="shared" si="7"/>
        <v>165.6991971871031</v>
      </c>
      <c r="DP15">
        <f t="shared" si="87"/>
        <v>3.7567972085908488</v>
      </c>
      <c r="DQ15">
        <f t="shared" si="62"/>
        <v>116.41759367642373</v>
      </c>
      <c r="DR15">
        <f t="shared" si="8"/>
        <v>171.26036813779302</v>
      </c>
      <c r="DS15">
        <f t="shared" si="72"/>
        <v>32.519248434760677</v>
      </c>
      <c r="DT15">
        <f t="shared" si="77"/>
        <v>284.1267287884811</v>
      </c>
      <c r="DU15">
        <f t="shared" si="26"/>
        <v>3.9350125965278022</v>
      </c>
      <c r="DW15">
        <f t="shared" si="9"/>
        <v>206.03053894941803</v>
      </c>
      <c r="DX15">
        <f t="shared" si="27"/>
        <v>147.20574095618514</v>
      </c>
      <c r="DY15">
        <f t="shared" si="10"/>
        <v>140.41110722929395</v>
      </c>
      <c r="DZ15">
        <f t="shared" si="88"/>
        <v>29.628762048167946</v>
      </c>
      <c r="EA15">
        <f t="shared" si="11"/>
        <v>275.15383130920583</v>
      </c>
      <c r="EB15">
        <f t="shared" si="63"/>
        <v>14.612696720007001</v>
      </c>
      <c r="ED15">
        <f t="shared" si="67"/>
        <v>3.789753929214732</v>
      </c>
      <c r="EE15">
        <f t="shared" si="82"/>
        <v>138.40736002312966</v>
      </c>
      <c r="EI15">
        <f t="shared" ref="EI15:EI28" si="99">HZ15*LQ15</f>
        <v>430.32213251008119</v>
      </c>
      <c r="EK15">
        <f t="shared" si="12"/>
        <v>30.396419878763851</v>
      </c>
      <c r="EL15">
        <f t="shared" si="89"/>
        <v>94.981139037238123</v>
      </c>
      <c r="EM15">
        <f t="shared" si="90"/>
        <v>32.809045709404984</v>
      </c>
      <c r="EN15">
        <f t="shared" si="57"/>
        <v>42.836211347425071</v>
      </c>
      <c r="EP15">
        <f t="shared" si="58"/>
        <v>12.991653267658046</v>
      </c>
      <c r="ER15">
        <f t="shared" si="13"/>
        <v>160.93483365922893</v>
      </c>
      <c r="ES15">
        <f t="shared" si="59"/>
        <v>118.84654115044769</v>
      </c>
      <c r="ET15">
        <f t="shared" si="83"/>
        <v>2.6988121001996146</v>
      </c>
      <c r="EU15">
        <f t="shared" si="14"/>
        <v>259.7371673032066</v>
      </c>
      <c r="EV15">
        <f t="shared" si="93"/>
        <v>62.414442332046818</v>
      </c>
      <c r="EW15">
        <f t="shared" si="64"/>
        <v>4.182214479816488</v>
      </c>
      <c r="EY15">
        <f t="shared" si="73"/>
        <v>14.347602869726854</v>
      </c>
      <c r="EZ15">
        <f t="shared" si="60"/>
        <v>8.2640047824219955</v>
      </c>
      <c r="FA15">
        <f t="shared" si="68"/>
        <v>31.552706021523324</v>
      </c>
      <c r="FB15">
        <f t="shared" si="69"/>
        <v>95.036377572839314</v>
      </c>
      <c r="FD15">
        <f t="shared" si="95"/>
        <v>14.479204828126022</v>
      </c>
      <c r="FE15">
        <f t="shared" si="84"/>
        <v>11.079374580808073</v>
      </c>
      <c r="FF15">
        <f t="shared" si="96"/>
        <v>71.657526917427688</v>
      </c>
      <c r="FH15">
        <f t="shared" si="15"/>
        <v>145.33856562763765</v>
      </c>
      <c r="FI15">
        <f t="shared" si="80"/>
        <v>50.68719174899902</v>
      </c>
      <c r="FK15">
        <f t="shared" si="16"/>
        <v>22.178478078375278</v>
      </c>
      <c r="FL15">
        <f t="shared" si="17"/>
        <v>84.748653403929055</v>
      </c>
      <c r="FM15">
        <f t="shared" si="18"/>
        <v>102.92756005350098</v>
      </c>
      <c r="FN15">
        <f t="shared" si="70"/>
        <v>7.5971413518712616</v>
      </c>
      <c r="FO15">
        <f t="shared" si="19"/>
        <v>200.47688437694356</v>
      </c>
      <c r="FP15">
        <f t="shared" si="20"/>
        <v>263.02174226765436</v>
      </c>
      <c r="FR15">
        <f t="shared" si="28"/>
        <v>13.882745203686532</v>
      </c>
      <c r="FS15">
        <f t="shared" si="91"/>
        <v>48.328248728913053</v>
      </c>
      <c r="FT15">
        <f t="shared" si="97"/>
        <v>21.434300775953332</v>
      </c>
      <c r="FU15">
        <f t="shared" si="61"/>
        <v>36.393867960460014</v>
      </c>
      <c r="FV15">
        <f t="shared" si="98"/>
        <v>5.7171561617661215</v>
      </c>
      <c r="FX15">
        <f t="shared" si="21"/>
        <v>152.06873808537048</v>
      </c>
      <c r="FY15">
        <f t="shared" si="22"/>
        <v>292.70104718637492</v>
      </c>
      <c r="FZ15">
        <f t="shared" si="71"/>
        <v>35.236992378886697</v>
      </c>
      <c r="GB15">
        <f t="shared" si="94"/>
        <v>2.9896759446134613</v>
      </c>
      <c r="GG15">
        <v>1999</v>
      </c>
      <c r="GH15">
        <f t="shared" si="29"/>
        <v>89.317778423419128</v>
      </c>
      <c r="GI15">
        <v>82.101344812050897</v>
      </c>
      <c r="GJ15">
        <v>77.645395085203603</v>
      </c>
      <c r="GK15">
        <v>87.6337812622494</v>
      </c>
      <c r="GM15">
        <v>99.978262713495653</v>
      </c>
      <c r="GN15">
        <v>84.787355207998701</v>
      </c>
      <c r="GP15">
        <v>90.736166128595642</v>
      </c>
      <c r="GR15">
        <v>75.758986417787696</v>
      </c>
      <c r="GS15">
        <v>77.938352999415599</v>
      </c>
      <c r="GT15">
        <v>100</v>
      </c>
      <c r="GU15">
        <v>93.440460319564039</v>
      </c>
      <c r="GV15">
        <v>100</v>
      </c>
      <c r="GW15">
        <v>95.507145798849805</v>
      </c>
      <c r="GY15">
        <v>91.383552956012139</v>
      </c>
      <c r="GZ15">
        <v>100</v>
      </c>
      <c r="HA15">
        <v>100</v>
      </c>
      <c r="HB15">
        <v>99.320236271591753</v>
      </c>
      <c r="HC15">
        <v>96.447169352924845</v>
      </c>
      <c r="HD15">
        <v>75.066964380952598</v>
      </c>
      <c r="HE15">
        <v>62.702097792037002</v>
      </c>
      <c r="HF15">
        <v>68.765085566851397</v>
      </c>
      <c r="HG15">
        <v>100</v>
      </c>
      <c r="HH15">
        <v>97.741241741918714</v>
      </c>
      <c r="HI15">
        <v>75.900523931424601</v>
      </c>
      <c r="HJ15">
        <v>75.438877656651201</v>
      </c>
      <c r="HK15">
        <v>98.126961037005415</v>
      </c>
      <c r="HL15">
        <v>100</v>
      </c>
      <c r="HN15">
        <v>87.088002067705204</v>
      </c>
      <c r="HO15">
        <v>85.541102860258604</v>
      </c>
      <c r="HP15">
        <v>71.177896579271504</v>
      </c>
      <c r="HQ15">
        <v>98.700295491288585</v>
      </c>
      <c r="HR15">
        <v>84.9317798068288</v>
      </c>
      <c r="HS15">
        <v>100</v>
      </c>
      <c r="HU15">
        <v>100</v>
      </c>
      <c r="HV15">
        <v>100</v>
      </c>
      <c r="HZ15">
        <v>92.641109472052904</v>
      </c>
      <c r="IB15">
        <v>96.75722822549838</v>
      </c>
      <c r="IC15">
        <v>99.185093740024911</v>
      </c>
      <c r="ID15">
        <v>99.924398892400973</v>
      </c>
      <c r="IE15">
        <v>82.453420630271694</v>
      </c>
      <c r="IG15">
        <v>99.980953133183064</v>
      </c>
      <c r="II15">
        <v>64.026344209199806</v>
      </c>
      <c r="IJ15">
        <v>86.255339472914599</v>
      </c>
      <c r="IK15">
        <v>99.836205825214307</v>
      </c>
      <c r="IL15">
        <v>79.4129886727968</v>
      </c>
      <c r="IM15">
        <v>99.621476364442515</v>
      </c>
      <c r="IN15">
        <v>100</v>
      </c>
      <c r="IP15">
        <v>81.261649195219604</v>
      </c>
      <c r="IQ15">
        <v>84.524692478441295</v>
      </c>
      <c r="IR15">
        <v>79.926690919446401</v>
      </c>
      <c r="IS15">
        <v>84.717486484155103</v>
      </c>
      <c r="IU15">
        <v>100</v>
      </c>
      <c r="IV15">
        <v>92.583949207529045</v>
      </c>
      <c r="IW15">
        <v>100</v>
      </c>
      <c r="IY15">
        <v>74.152793699691102</v>
      </c>
      <c r="IZ15">
        <v>100</v>
      </c>
      <c r="JB15">
        <v>79.845490479160205</v>
      </c>
      <c r="JC15">
        <v>90.537306095887715</v>
      </c>
      <c r="JD15">
        <v>73.004976304526195</v>
      </c>
      <c r="JE15">
        <v>100</v>
      </c>
      <c r="JF15">
        <v>72.909761644179198</v>
      </c>
      <c r="JG15">
        <v>72.081783079112597</v>
      </c>
      <c r="JH15">
        <v>97.831611855346168</v>
      </c>
      <c r="JI15">
        <v>75.937633858210006</v>
      </c>
      <c r="JJ15">
        <v>99.827344820517979</v>
      </c>
      <c r="JK15">
        <v>99.770931923876205</v>
      </c>
      <c r="JL15">
        <v>98.514843119729022</v>
      </c>
      <c r="JM15">
        <v>100</v>
      </c>
      <c r="JO15">
        <v>60.063621998862999</v>
      </c>
      <c r="JP15">
        <v>94.016259606260263</v>
      </c>
      <c r="JQ15">
        <v>96.099844416672866</v>
      </c>
      <c r="JS15">
        <v>100</v>
      </c>
      <c r="JY15">
        <v>1999</v>
      </c>
      <c r="JZ15">
        <v>0.69569647382204891</v>
      </c>
      <c r="KA15">
        <v>1.8489999304787494</v>
      </c>
      <c r="KB15">
        <v>2.438479138202811</v>
      </c>
      <c r="KC15">
        <v>0.93535774838629615</v>
      </c>
      <c r="KD15">
        <v>3.5732308811517829E-2</v>
      </c>
      <c r="KE15">
        <v>2.2880755218658315</v>
      </c>
      <c r="KF15">
        <v>0.29012607120577549</v>
      </c>
      <c r="KG15">
        <v>0.31199668535262975</v>
      </c>
      <c r="KH15">
        <v>0.14780234968868775</v>
      </c>
      <c r="KI15">
        <v>1.9933976284240522</v>
      </c>
      <c r="KJ15">
        <v>0.44836893112223447</v>
      </c>
      <c r="KK15">
        <v>7.8530747833975248E-2</v>
      </c>
      <c r="KL15">
        <v>0.19463759232553218</v>
      </c>
      <c r="KM15">
        <v>6.827968853032948E-2</v>
      </c>
      <c r="KN15">
        <v>0.46180972075107851</v>
      </c>
      <c r="KO15">
        <v>1.3900355337674359</v>
      </c>
      <c r="KP15">
        <v>0.56592819170012743</v>
      </c>
      <c r="KQ15">
        <v>3.007178935850944</v>
      </c>
      <c r="KR15">
        <v>0.14248357877147774</v>
      </c>
      <c r="KS15">
        <v>0.1188634262034961</v>
      </c>
      <c r="KT15">
        <v>0.37043414368932837</v>
      </c>
      <c r="KU15">
        <v>2.3541394765278629</v>
      </c>
      <c r="KV15">
        <v>2.2300877063685753</v>
      </c>
      <c r="KW15">
        <v>2.4096414019003176</v>
      </c>
      <c r="KX15">
        <v>3.7567972085908487E-2</v>
      </c>
      <c r="KY15">
        <v>1.1910795443321569</v>
      </c>
      <c r="KZ15">
        <v>2.2563792615255873</v>
      </c>
      <c r="LA15">
        <v>0.43106750053688747</v>
      </c>
      <c r="LB15">
        <v>2.8955011526478627</v>
      </c>
      <c r="LC15">
        <v>3.9350125965278024E-2</v>
      </c>
      <c r="LD15">
        <v>6.034959697685064E-2</v>
      </c>
      <c r="LE15">
        <v>2.3657740912375371</v>
      </c>
      <c r="LF15">
        <v>1.7208772862873061</v>
      </c>
      <c r="LG15">
        <v>1.9726785136579128</v>
      </c>
      <c r="LH15">
        <v>0.30018919295720869</v>
      </c>
      <c r="LI15">
        <v>3.2397040534770771</v>
      </c>
      <c r="LJ15">
        <v>0.14612696720007001</v>
      </c>
      <c r="LK15">
        <v>0.10162596664403994</v>
      </c>
      <c r="LL15">
        <v>3.7897539292147321E-2</v>
      </c>
      <c r="LM15">
        <v>1.3840736002312966</v>
      </c>
      <c r="LN15">
        <v>0.28338437213722001</v>
      </c>
      <c r="LO15">
        <v>0.4954304242244042</v>
      </c>
      <c r="LP15">
        <v>0.27998704517675793</v>
      </c>
      <c r="LQ15">
        <v>4.6450451096971879</v>
      </c>
      <c r="LR15">
        <v>0.16317084436886203</v>
      </c>
      <c r="LS15">
        <v>0.31415141210869763</v>
      </c>
      <c r="LT15">
        <v>0.95761505540534331</v>
      </c>
      <c r="LU15">
        <v>0.32833868477641687</v>
      </c>
      <c r="LV15">
        <v>0.51952012445313056</v>
      </c>
      <c r="LW15" t="e">
        <v>#VALUE!</v>
      </c>
      <c r="LX15">
        <v>0.12994128241958314</v>
      </c>
      <c r="LY15">
        <v>0.18482960806657328</v>
      </c>
      <c r="LZ15">
        <v>2.5135721185859077</v>
      </c>
      <c r="MA15">
        <v>1.3778456136940622</v>
      </c>
      <c r="MB15">
        <v>2.7032398496037512E-2</v>
      </c>
      <c r="MC15">
        <v>3.2707139177621767</v>
      </c>
      <c r="MD15">
        <v>0.62651593421199436</v>
      </c>
      <c r="ME15">
        <v>4.182214479816488E-2</v>
      </c>
      <c r="MF15">
        <v>0.36713092932106883</v>
      </c>
      <c r="MG15">
        <v>0.17656056715337848</v>
      </c>
      <c r="MH15">
        <v>9.7770302855935215E-2</v>
      </c>
      <c r="MI15">
        <v>0.39477057862089543</v>
      </c>
      <c r="MJ15">
        <v>1.1218035557583992</v>
      </c>
      <c r="MK15">
        <v>1.9570879936158561</v>
      </c>
      <c r="ML15">
        <v>0.14479204828126022</v>
      </c>
      <c r="MM15">
        <v>0.11966841634691346</v>
      </c>
      <c r="MN15">
        <v>0.71657526917427683</v>
      </c>
      <c r="MO15">
        <v>0.2195467119088198</v>
      </c>
      <c r="MP15">
        <v>1.9599877277212159</v>
      </c>
      <c r="MQ15">
        <v>0.50687191748999016</v>
      </c>
      <c r="MR15">
        <v>1.0289266635434366</v>
      </c>
      <c r="MS15">
        <v>0.2777674474197625</v>
      </c>
      <c r="MT15">
        <v>0.93606334292929017</v>
      </c>
      <c r="MU15">
        <v>1.4098704672426505</v>
      </c>
      <c r="MV15">
        <v>7.5971413518712616E-2</v>
      </c>
      <c r="MW15">
        <v>2.7496576570271749</v>
      </c>
      <c r="MX15">
        <v>3.6489350156471243</v>
      </c>
      <c r="MZ15">
        <v>0.18281772157410456</v>
      </c>
      <c r="NA15">
        <v>0.48411834268259452</v>
      </c>
      <c r="NB15">
        <v>0.21483512645053168</v>
      </c>
      <c r="NC15">
        <v>0.36942522373231712</v>
      </c>
      <c r="ND15">
        <v>5.7171561617661217E-2</v>
      </c>
      <c r="NE15">
        <v>2.541293500647527</v>
      </c>
      <c r="NF15">
        <v>2.5317943378148113</v>
      </c>
      <c r="NG15">
        <v>3.1133024054797094</v>
      </c>
      <c r="NH15">
        <v>0.36667064960173074</v>
      </c>
      <c r="NI15">
        <v>3.3674958357973447E-2</v>
      </c>
      <c r="NJ15">
        <v>2.9896759446134614E-2</v>
      </c>
      <c r="NK15">
        <v>1</v>
      </c>
      <c r="OQ15" t="s">
        <v>232</v>
      </c>
      <c r="OS15" t="s">
        <v>14</v>
      </c>
      <c r="OT15" t="s">
        <v>262</v>
      </c>
      <c r="OU15">
        <v>0.13459583814606177</v>
      </c>
      <c r="OV15">
        <v>0.12449724347170801</v>
      </c>
      <c r="OW15">
        <v>0.11266658598102718</v>
      </c>
      <c r="OX15">
        <v>0.10124208331022061</v>
      </c>
      <c r="OY15">
        <v>9.8005677932555033E-2</v>
      </c>
      <c r="OZ15">
        <v>9.03624171228877E-2</v>
      </c>
      <c r="PA15">
        <v>8.724055566645432E-2</v>
      </c>
      <c r="PB15">
        <v>8.6747916964957247E-2</v>
      </c>
      <c r="PC15">
        <v>5.8968037975839965E-2</v>
      </c>
      <c r="PD15">
        <v>6.8819847171853299E-2</v>
      </c>
      <c r="PE15">
        <v>7.1620394578417415E-2</v>
      </c>
      <c r="PF15">
        <v>6.8861641372953517E-2</v>
      </c>
      <c r="PG15">
        <v>7.3053945934036121E-2</v>
      </c>
      <c r="PH15">
        <v>6.827968853032948E-2</v>
      </c>
      <c r="PI15">
        <v>5.790908706575567E-2</v>
      </c>
      <c r="PJ15">
        <v>6.0109338797360794E-2</v>
      </c>
      <c r="PK15">
        <v>6.1291887220383354E-2</v>
      </c>
      <c r="PL15">
        <v>6.3491114720607755E-2</v>
      </c>
      <c r="PM15">
        <v>5.8619887366479335E-2</v>
      </c>
      <c r="PN15">
        <v>5.4494181191479078E-2</v>
      </c>
      <c r="PO15">
        <v>5.1327756085704515E-2</v>
      </c>
      <c r="PP15">
        <v>5.0227038001147008E-2</v>
      </c>
      <c r="PQ15">
        <v>5.3301137920274307E-2</v>
      </c>
      <c r="PR15">
        <v>5.9686654359980232E-2</v>
      </c>
      <c r="PS15">
        <v>5.6600121415049061E-2</v>
      </c>
      <c r="PT15">
        <v>5.0618960846106946E-2</v>
      </c>
      <c r="PU15">
        <v>5.359548182657492E-2</v>
      </c>
      <c r="PX15" t="s">
        <v>246</v>
      </c>
      <c r="PY15" t="s">
        <v>247</v>
      </c>
      <c r="PZ15" t="s">
        <v>14</v>
      </c>
      <c r="QA15" t="s">
        <v>262</v>
      </c>
      <c r="QB15">
        <f t="shared" si="30"/>
        <v>0.13459583814606177</v>
      </c>
      <c r="QC15">
        <f t="shared" si="31"/>
        <v>0.12449724347170801</v>
      </c>
      <c r="QD15">
        <f t="shared" si="32"/>
        <v>0.11266658598102718</v>
      </c>
      <c r="QE15">
        <f t="shared" si="33"/>
        <v>0.10124208331022061</v>
      </c>
      <c r="QF15">
        <f t="shared" si="34"/>
        <v>9.8005677932555033E-2</v>
      </c>
      <c r="QG15">
        <f t="shared" si="35"/>
        <v>9.03624171228877E-2</v>
      </c>
      <c r="QH15">
        <f t="shared" si="36"/>
        <v>8.724055566645432E-2</v>
      </c>
      <c r="QI15">
        <f t="shared" si="37"/>
        <v>8.6747916964957247E-2</v>
      </c>
      <c r="QJ15">
        <f t="shared" si="38"/>
        <v>5.8968037975839965E-2</v>
      </c>
      <c r="QK15">
        <f t="shared" si="39"/>
        <v>6.8819847171853299E-2</v>
      </c>
      <c r="QL15">
        <f t="shared" si="40"/>
        <v>7.1620394578417415E-2</v>
      </c>
      <c r="QM15">
        <f t="shared" si="41"/>
        <v>6.8861641372953517E-2</v>
      </c>
      <c r="QN15">
        <f t="shared" si="42"/>
        <v>7.3053945934036121E-2</v>
      </c>
      <c r="QO15">
        <f t="shared" si="43"/>
        <v>6.827968853032948E-2</v>
      </c>
      <c r="QP15">
        <f t="shared" si="44"/>
        <v>5.790908706575567E-2</v>
      </c>
      <c r="QQ15">
        <f t="shared" si="45"/>
        <v>6.0109338797360794E-2</v>
      </c>
      <c r="QR15">
        <f t="shared" si="46"/>
        <v>6.1291887220383354E-2</v>
      </c>
      <c r="QS15">
        <f t="shared" si="47"/>
        <v>6.3491114720607755E-2</v>
      </c>
      <c r="QT15">
        <f t="shared" si="48"/>
        <v>5.8619887366479335E-2</v>
      </c>
      <c r="QU15">
        <f t="shared" si="49"/>
        <v>5.4494181191479078E-2</v>
      </c>
      <c r="QV15">
        <f t="shared" si="50"/>
        <v>5.1327756085704515E-2</v>
      </c>
      <c r="QW15">
        <f t="shared" si="51"/>
        <v>5.0227038001147008E-2</v>
      </c>
      <c r="QX15">
        <f t="shared" si="52"/>
        <v>5.3301137920274307E-2</v>
      </c>
      <c r="QY15">
        <f t="shared" si="53"/>
        <v>5.9686654359980232E-2</v>
      </c>
      <c r="QZ15">
        <f t="shared" si="54"/>
        <v>5.6600121415049061E-2</v>
      </c>
      <c r="RA15">
        <f t="shared" si="55"/>
        <v>5.0618960846106946E-2</v>
      </c>
      <c r="RB15">
        <f t="shared" si="56"/>
        <v>5.359548182657492E-2</v>
      </c>
      <c r="RG15" t="s">
        <v>246</v>
      </c>
      <c r="RH15" t="s">
        <v>247</v>
      </c>
      <c r="RI15" t="s">
        <v>14</v>
      </c>
      <c r="RJ15" t="s">
        <v>262</v>
      </c>
      <c r="RK15">
        <v>862.34199247178719</v>
      </c>
      <c r="RL15">
        <v>915.42401745106861</v>
      </c>
      <c r="RM15">
        <v>897.66605976982248</v>
      </c>
      <c r="RN15">
        <v>824.15831941967906</v>
      </c>
      <c r="RO15">
        <v>880.01847012539542</v>
      </c>
      <c r="RP15">
        <v>825.54070111463921</v>
      </c>
      <c r="RQ15">
        <v>847.29584573827742</v>
      </c>
      <c r="RR15">
        <v>810.83297240040679</v>
      </c>
      <c r="RS15">
        <v>590.30013327208007</v>
      </c>
      <c r="RT15">
        <v>756.50113538968446</v>
      </c>
      <c r="RU15">
        <v>809.53873715510349</v>
      </c>
      <c r="RV15">
        <v>758.9119079952435</v>
      </c>
      <c r="RW15">
        <v>793.98107852567512</v>
      </c>
      <c r="RX15">
        <v>759.29220293516619</v>
      </c>
      <c r="RY15">
        <v>642.25471399924197</v>
      </c>
      <c r="RZ15">
        <v>656.83456504943422</v>
      </c>
      <c r="SA15">
        <v>710.96116832960467</v>
      </c>
      <c r="SB15">
        <v>865.78964901453276</v>
      </c>
      <c r="SC15">
        <v>919.80680275038731</v>
      </c>
      <c r="SD15">
        <v>931.7542869713443</v>
      </c>
      <c r="SE15">
        <v>951.94789556469107</v>
      </c>
      <c r="SF15">
        <v>1065.8963746989148</v>
      </c>
      <c r="SG15">
        <v>1242.4310438846526</v>
      </c>
      <c r="SH15">
        <v>1217.7492057510631</v>
      </c>
      <c r="SI15">
        <v>1219.7490955152102</v>
      </c>
      <c r="SJ15">
        <v>1214.7039464533102</v>
      </c>
      <c r="SK15">
        <v>1262.480218115862</v>
      </c>
    </row>
    <row r="16" spans="1:505" x14ac:dyDescent="0.25">
      <c r="A16">
        <v>2000</v>
      </c>
      <c r="B16">
        <f t="shared" si="23"/>
        <v>82.016297544436341</v>
      </c>
      <c r="C16">
        <v>55.336701259859659</v>
      </c>
      <c r="D16">
        <v>150.95521286590707</v>
      </c>
      <c r="E16">
        <v>201.79276032615698</v>
      </c>
      <c r="F16">
        <v>122.95252493401925</v>
      </c>
      <c r="G16">
        <v>3.6571342670532374</v>
      </c>
      <c r="H16">
        <v>195.38590841422089</v>
      </c>
      <c r="J16">
        <v>26.736308552769927</v>
      </c>
      <c r="L16">
        <v>157.97042479658825</v>
      </c>
      <c r="M16">
        <v>35.169365539912476</v>
      </c>
      <c r="N16">
        <v>8.6502071103207587</v>
      </c>
      <c r="O16">
        <v>22.290645178251541</v>
      </c>
      <c r="P16">
        <v>5.7909087065755669</v>
      </c>
      <c r="Q16">
        <v>40.638119056336599</v>
      </c>
      <c r="S16">
        <v>39.788634255461197</v>
      </c>
      <c r="T16">
        <v>277.20021450810674</v>
      </c>
      <c r="U16">
        <v>13.085606387130394</v>
      </c>
      <c r="V16">
        <v>12.877254481571759</v>
      </c>
      <c r="W16">
        <v>33.697227039713184</v>
      </c>
      <c r="X16">
        <v>130.74973880645734</v>
      </c>
      <c r="Y16">
        <v>105.71387590438381</v>
      </c>
      <c r="Z16">
        <v>122.40992074241623</v>
      </c>
      <c r="AA16">
        <v>2.3723613821167668</v>
      </c>
      <c r="AB16">
        <v>99.464000926561852</v>
      </c>
      <c r="AC16">
        <v>156.67918796963045</v>
      </c>
      <c r="AD16">
        <v>28.462837292912251</v>
      </c>
      <c r="AE16">
        <v>273.39873953653881</v>
      </c>
      <c r="AF16">
        <v>3.548491172162497</v>
      </c>
      <c r="AH16">
        <v>191.61835274318511</v>
      </c>
      <c r="AI16">
        <v>142.12672281007565</v>
      </c>
      <c r="AJ16">
        <v>123.4256958315322</v>
      </c>
      <c r="AK16">
        <v>30.034623645532754</v>
      </c>
      <c r="AL16">
        <v>311.49858950870095</v>
      </c>
      <c r="AM16">
        <v>14.906596543578717</v>
      </c>
      <c r="AO16">
        <v>3.6424950842397679</v>
      </c>
      <c r="AP16">
        <v>165.80843004194529</v>
      </c>
      <c r="AQ16">
        <v>30.230001323048622</v>
      </c>
      <c r="AS16">
        <v>29.724750443071041</v>
      </c>
      <c r="AT16">
        <v>365.18652150927727</v>
      </c>
      <c r="AV16">
        <v>35.446261456373705</v>
      </c>
      <c r="AW16">
        <v>99.533980908162718</v>
      </c>
      <c r="AX16">
        <v>34.813113453189651</v>
      </c>
      <c r="AY16">
        <v>41.200758666649278</v>
      </c>
      <c r="BA16">
        <v>12.013465108370522</v>
      </c>
      <c r="BC16">
        <v>124.25414466556204</v>
      </c>
      <c r="BD16">
        <v>105.44069077223678</v>
      </c>
      <c r="BE16">
        <v>3.4183406676798889</v>
      </c>
      <c r="BF16">
        <v>219.83310100354876</v>
      </c>
      <c r="BG16">
        <v>77.552848212796377</v>
      </c>
      <c r="BH16">
        <v>4.8135862907620917</v>
      </c>
      <c r="BI16">
        <v>36.390789455374467</v>
      </c>
      <c r="BJ16">
        <v>13.764186140394829</v>
      </c>
      <c r="BK16">
        <v>7.8319307385913204</v>
      </c>
      <c r="BL16">
        <v>28.874691470608347</v>
      </c>
      <c r="BM16">
        <v>67.270334417676594</v>
      </c>
      <c r="BO16">
        <v>14.899782515704377</v>
      </c>
      <c r="BP16">
        <v>10.910840245259788</v>
      </c>
      <c r="BQ16">
        <v>82.293454351723256</v>
      </c>
      <c r="BS16">
        <v>152.03843056495469</v>
      </c>
      <c r="BT16">
        <v>48.715676614328153</v>
      </c>
      <c r="BV16">
        <v>16.093351158390639</v>
      </c>
      <c r="BW16">
        <v>81.177532202168862</v>
      </c>
      <c r="BX16">
        <v>79.026475450008775</v>
      </c>
      <c r="BY16">
        <v>7.8336255212412746</v>
      </c>
      <c r="BZ16">
        <v>154.49319652787341</v>
      </c>
      <c r="CA16">
        <v>268.24023987250013</v>
      </c>
      <c r="CC16">
        <v>15.719938122209465</v>
      </c>
      <c r="CD16">
        <v>57.984827014646413</v>
      </c>
      <c r="CE16">
        <v>19.961822138412948</v>
      </c>
      <c r="CF16">
        <v>36.034715223232105</v>
      </c>
      <c r="CG16">
        <v>5.6733193268900166</v>
      </c>
      <c r="CI16">
        <v>136.34310436015372</v>
      </c>
      <c r="CJ16">
        <v>270.62090687649379</v>
      </c>
      <c r="CK16">
        <v>38.741795512407649</v>
      </c>
      <c r="CL16">
        <v>3.90716624851227</v>
      </c>
      <c r="CM16">
        <v>3.0828016603142694</v>
      </c>
      <c r="CR16">
        <f t="shared" si="65"/>
        <v>55.336701259859659</v>
      </c>
      <c r="CS16">
        <f t="shared" si="0"/>
        <v>150.95521286590707</v>
      </c>
      <c r="CT16">
        <f t="shared" si="1"/>
        <v>201.79276032615698</v>
      </c>
      <c r="CU16">
        <f t="shared" ref="CU16:CU28" si="100">GL16*KC16</f>
        <v>122.95252493401925</v>
      </c>
      <c r="CV16">
        <f t="shared" si="66"/>
        <v>3.6571342670532374</v>
      </c>
      <c r="CW16">
        <f t="shared" si="2"/>
        <v>195.38590841422089</v>
      </c>
      <c r="CY16">
        <f t="shared" si="3"/>
        <v>26.736308552769927</v>
      </c>
      <c r="DA16">
        <f t="shared" si="4"/>
        <v>157.97042479658825</v>
      </c>
      <c r="DB16">
        <f t="shared" si="24"/>
        <v>35.169365539912476</v>
      </c>
      <c r="DC16">
        <f t="shared" si="78"/>
        <v>8.6502071103207587</v>
      </c>
      <c r="DD16">
        <f t="shared" si="74"/>
        <v>22.290645178251541</v>
      </c>
      <c r="DE16">
        <f t="shared" si="85"/>
        <v>5.7909087065755669</v>
      </c>
      <c r="DF16">
        <f t="shared" si="92"/>
        <v>40.638119056336599</v>
      </c>
      <c r="DH16">
        <f t="shared" si="79"/>
        <v>39.788634255461197</v>
      </c>
      <c r="DI16">
        <f t="shared" si="5"/>
        <v>277.20021450810674</v>
      </c>
      <c r="DJ16">
        <f t="shared" si="76"/>
        <v>13.085606387130394</v>
      </c>
      <c r="DK16">
        <f t="shared" si="81"/>
        <v>12.877254481571759</v>
      </c>
      <c r="DL16">
        <f t="shared" si="86"/>
        <v>33.697227039713184</v>
      </c>
      <c r="DM16">
        <f t="shared" si="25"/>
        <v>130.74973880645734</v>
      </c>
      <c r="DN16">
        <f t="shared" si="6"/>
        <v>105.71387590438381</v>
      </c>
      <c r="DO16">
        <f t="shared" si="7"/>
        <v>122.40992074241623</v>
      </c>
      <c r="DP16">
        <f t="shared" si="87"/>
        <v>2.3723613821167668</v>
      </c>
      <c r="DQ16">
        <f t="shared" si="62"/>
        <v>99.464000926561852</v>
      </c>
      <c r="DR16">
        <f t="shared" si="8"/>
        <v>156.67918796963045</v>
      </c>
      <c r="DS16">
        <f t="shared" si="72"/>
        <v>28.462837292912251</v>
      </c>
      <c r="DT16">
        <f t="shared" si="77"/>
        <v>273.39873953653881</v>
      </c>
      <c r="DU16">
        <f t="shared" si="26"/>
        <v>3.548491172162497</v>
      </c>
      <c r="DW16">
        <f t="shared" si="9"/>
        <v>191.61835274318511</v>
      </c>
      <c r="DX16">
        <f t="shared" si="27"/>
        <v>142.12672281007565</v>
      </c>
      <c r="DY16">
        <f t="shared" si="10"/>
        <v>123.4256958315322</v>
      </c>
      <c r="DZ16">
        <f t="shared" si="88"/>
        <v>30.034623645532754</v>
      </c>
      <c r="EA16">
        <f t="shared" si="11"/>
        <v>311.49858950870095</v>
      </c>
      <c r="EB16">
        <f t="shared" si="63"/>
        <v>14.906596543578717</v>
      </c>
      <c r="ED16">
        <f t="shared" si="67"/>
        <v>3.6424950842397679</v>
      </c>
      <c r="EE16">
        <f t="shared" si="82"/>
        <v>165.80843004194529</v>
      </c>
      <c r="EF16">
        <f t="shared" ref="EF16:EF28" si="101">HW16*LN16</f>
        <v>30.230001323048622</v>
      </c>
      <c r="EH16">
        <f t="shared" ref="EH16:EH28" si="102">HY16*LP16</f>
        <v>29.724750443071041</v>
      </c>
      <c r="EI16">
        <f t="shared" si="99"/>
        <v>365.18652150927727</v>
      </c>
      <c r="EK16">
        <f t="shared" si="12"/>
        <v>35.446261456373705</v>
      </c>
      <c r="EL16">
        <f t="shared" si="89"/>
        <v>99.533980908162718</v>
      </c>
      <c r="EM16">
        <f t="shared" si="90"/>
        <v>34.813113453189651</v>
      </c>
      <c r="EN16">
        <f t="shared" si="57"/>
        <v>41.200758666649278</v>
      </c>
      <c r="EP16">
        <f t="shared" si="58"/>
        <v>12.013465108370522</v>
      </c>
      <c r="ER16">
        <f t="shared" si="13"/>
        <v>124.25414466556204</v>
      </c>
      <c r="ES16">
        <f t="shared" si="59"/>
        <v>105.44069077223678</v>
      </c>
      <c r="ET16">
        <f t="shared" si="83"/>
        <v>3.4183406676798889</v>
      </c>
      <c r="EU16">
        <f t="shared" si="14"/>
        <v>219.83310100354876</v>
      </c>
      <c r="EV16">
        <f t="shared" si="93"/>
        <v>77.552848212796377</v>
      </c>
      <c r="EW16">
        <f t="shared" si="64"/>
        <v>4.8135862907620917</v>
      </c>
      <c r="EX16">
        <f t="shared" si="75"/>
        <v>36.390789455374467</v>
      </c>
      <c r="EY16">
        <f t="shared" si="73"/>
        <v>13.764186140394829</v>
      </c>
      <c r="EZ16">
        <f t="shared" si="60"/>
        <v>7.8319307385913204</v>
      </c>
      <c r="FA16">
        <f t="shared" si="68"/>
        <v>28.874691470608347</v>
      </c>
      <c r="FB16">
        <f t="shared" si="69"/>
        <v>67.270334417676594</v>
      </c>
      <c r="FD16">
        <f t="shared" si="95"/>
        <v>14.899782515704377</v>
      </c>
      <c r="FE16">
        <f t="shared" si="84"/>
        <v>10.910840245259788</v>
      </c>
      <c r="FF16">
        <f t="shared" si="96"/>
        <v>82.293454351723256</v>
      </c>
      <c r="FH16">
        <f t="shared" si="15"/>
        <v>152.03843056495469</v>
      </c>
      <c r="FI16">
        <f t="shared" si="80"/>
        <v>48.715676614328153</v>
      </c>
      <c r="FK16">
        <f t="shared" si="16"/>
        <v>16.093351158390639</v>
      </c>
      <c r="FL16">
        <f t="shared" si="17"/>
        <v>81.177532202168862</v>
      </c>
      <c r="FM16">
        <f t="shared" si="18"/>
        <v>79.026475450008775</v>
      </c>
      <c r="FN16">
        <f t="shared" si="70"/>
        <v>7.8336255212412746</v>
      </c>
      <c r="FO16">
        <f t="shared" si="19"/>
        <v>154.49319652787341</v>
      </c>
      <c r="FP16">
        <f t="shared" si="20"/>
        <v>268.24023987250013</v>
      </c>
      <c r="FR16">
        <f t="shared" si="28"/>
        <v>15.719938122209465</v>
      </c>
      <c r="FS16">
        <f t="shared" si="91"/>
        <v>57.984827014646413</v>
      </c>
      <c r="FT16">
        <f t="shared" si="97"/>
        <v>19.961822138412948</v>
      </c>
      <c r="FU16">
        <f t="shared" si="61"/>
        <v>36.034715223232105</v>
      </c>
      <c r="FV16">
        <f t="shared" si="98"/>
        <v>5.6733193268900166</v>
      </c>
      <c r="FX16">
        <f t="shared" si="21"/>
        <v>136.34310436015372</v>
      </c>
      <c r="FY16">
        <f t="shared" si="22"/>
        <v>270.62090687649379</v>
      </c>
      <c r="FZ16">
        <f t="shared" si="71"/>
        <v>38.741795512407649</v>
      </c>
      <c r="GA16">
        <f t="shared" ref="GA16:GA28" si="103">JR16*NI16</f>
        <v>3.90716624851227</v>
      </c>
      <c r="GB16">
        <f t="shared" si="94"/>
        <v>3.0828016603142694</v>
      </c>
      <c r="GG16">
        <v>2000</v>
      </c>
      <c r="GH16">
        <f t="shared" si="29"/>
        <v>85.989746892016797</v>
      </c>
      <c r="GI16">
        <v>80.023879026559996</v>
      </c>
      <c r="GJ16">
        <v>77.184608301930098</v>
      </c>
      <c r="GK16">
        <v>91.283881544968807</v>
      </c>
      <c r="GL16">
        <v>100</v>
      </c>
      <c r="GM16">
        <v>100</v>
      </c>
      <c r="GN16">
        <v>93.374270584177225</v>
      </c>
      <c r="GP16">
        <v>79.303569488047899</v>
      </c>
      <c r="GR16">
        <v>72.624641713041996</v>
      </c>
      <c r="GS16">
        <v>76.460726736891402</v>
      </c>
      <c r="GT16">
        <v>100</v>
      </c>
      <c r="GU16">
        <v>100</v>
      </c>
      <c r="GV16">
        <v>100</v>
      </c>
      <c r="GW16">
        <v>91.614013579838854</v>
      </c>
      <c r="GY16">
        <v>73.614709280728604</v>
      </c>
      <c r="GZ16">
        <v>100</v>
      </c>
      <c r="HA16">
        <v>100</v>
      </c>
      <c r="HB16">
        <v>100</v>
      </c>
      <c r="HC16">
        <v>91.824132527421213</v>
      </c>
      <c r="HD16">
        <v>59.790400309941802</v>
      </c>
      <c r="HE16">
        <v>52.188371772174399</v>
      </c>
      <c r="HF16">
        <v>57.238133311366198</v>
      </c>
      <c r="HG16">
        <v>100</v>
      </c>
      <c r="HH16">
        <v>91.599581422594653</v>
      </c>
      <c r="HI16">
        <v>67.46558420959181</v>
      </c>
      <c r="HJ16">
        <v>68.277352588513509</v>
      </c>
      <c r="HK16">
        <v>95.311952592585826</v>
      </c>
      <c r="HL16">
        <v>89.675484203346002</v>
      </c>
      <c r="HN16">
        <v>80.984535719167596</v>
      </c>
      <c r="HO16">
        <v>74.875685395239699</v>
      </c>
      <c r="HP16">
        <v>68.269209618047398</v>
      </c>
      <c r="HQ16">
        <v>99.11308870679089</v>
      </c>
      <c r="HR16">
        <v>89.659157656902494</v>
      </c>
      <c r="HS16">
        <v>99.720296747598297</v>
      </c>
      <c r="HU16">
        <v>100</v>
      </c>
      <c r="HV16">
        <v>100</v>
      </c>
      <c r="HW16">
        <v>100</v>
      </c>
      <c r="HY16">
        <v>99.979999920156757</v>
      </c>
      <c r="HZ16">
        <v>83.104679840859205</v>
      </c>
      <c r="IB16">
        <v>97.183870255845633</v>
      </c>
      <c r="IC16">
        <v>100</v>
      </c>
      <c r="ID16">
        <v>100</v>
      </c>
      <c r="IE16">
        <v>67.988932952407097</v>
      </c>
      <c r="IG16">
        <v>100</v>
      </c>
      <c r="II16">
        <v>53.1639903738699</v>
      </c>
      <c r="IJ16">
        <v>85.7273394232339</v>
      </c>
      <c r="IK16">
        <v>100</v>
      </c>
      <c r="IL16">
        <v>63.914076663675203</v>
      </c>
      <c r="IM16">
        <v>100</v>
      </c>
      <c r="IN16">
        <v>100</v>
      </c>
      <c r="IO16">
        <v>99.401752093604856</v>
      </c>
      <c r="IP16">
        <v>76.452909750588105</v>
      </c>
      <c r="IQ16">
        <v>83.608625800342793</v>
      </c>
      <c r="IR16">
        <v>71.280025561001906</v>
      </c>
      <c r="IS16">
        <v>64.862819503090293</v>
      </c>
      <c r="IU16">
        <v>99.060860731467486</v>
      </c>
      <c r="IV16">
        <v>68.305612811253198</v>
      </c>
      <c r="IW16">
        <v>100</v>
      </c>
      <c r="IY16">
        <v>70.8715494466134</v>
      </c>
      <c r="IZ16">
        <v>100</v>
      </c>
      <c r="JB16">
        <v>58.766537048894598</v>
      </c>
      <c r="JC16">
        <v>75.355769900476801</v>
      </c>
      <c r="JD16">
        <v>59.717909730486198</v>
      </c>
      <c r="JE16">
        <v>99.245495659361609</v>
      </c>
      <c r="JF16">
        <v>58.513260522125499</v>
      </c>
      <c r="JG16">
        <v>78.675712709537095</v>
      </c>
      <c r="JH16">
        <v>93.533946443694546</v>
      </c>
      <c r="JI16">
        <v>86.844403481916402</v>
      </c>
      <c r="JJ16">
        <v>100</v>
      </c>
      <c r="JK16">
        <v>100</v>
      </c>
      <c r="JL16">
        <v>92.585826706864523</v>
      </c>
      <c r="JM16">
        <v>98.978182781802715</v>
      </c>
      <c r="JO16">
        <v>54.4526419304961</v>
      </c>
      <c r="JP16">
        <v>82.342892935629806</v>
      </c>
      <c r="JQ16">
        <v>89.823871776514295</v>
      </c>
      <c r="JR16">
        <v>100</v>
      </c>
      <c r="JS16">
        <v>100</v>
      </c>
      <c r="JY16">
        <v>2000</v>
      </c>
      <c r="JZ16">
        <v>0.69150236070777527</v>
      </c>
      <c r="KA16">
        <v>1.9557683349949999</v>
      </c>
      <c r="KB16">
        <v>2.2106067019811011</v>
      </c>
      <c r="KC16">
        <v>1.2295252493401925</v>
      </c>
      <c r="KD16">
        <v>3.6571342670532372E-2</v>
      </c>
      <c r="KE16">
        <v>2.0925026475904818</v>
      </c>
      <c r="KF16">
        <v>0.30196978522698958</v>
      </c>
      <c r="KG16">
        <v>0.33713877856153052</v>
      </c>
      <c r="KH16">
        <v>0.14510126207899054</v>
      </c>
      <c r="KI16">
        <v>2.1751628795742448</v>
      </c>
      <c r="KJ16">
        <v>0.45996640420295237</v>
      </c>
      <c r="KK16">
        <v>8.6502071103207581E-2</v>
      </c>
      <c r="KL16">
        <v>0.22290645178251542</v>
      </c>
      <c r="KM16">
        <v>5.790908706575567E-2</v>
      </c>
      <c r="KN16">
        <v>0.44357972616189012</v>
      </c>
      <c r="KO16">
        <v>1.322984769298083</v>
      </c>
      <c r="KP16">
        <v>0.54049842272320647</v>
      </c>
      <c r="KQ16">
        <v>2.7720021450810672</v>
      </c>
      <c r="KR16">
        <v>0.13085606387130394</v>
      </c>
      <c r="KS16">
        <v>0.12877254481571759</v>
      </c>
      <c r="KT16">
        <v>0.36697571882479002</v>
      </c>
      <c r="KU16">
        <v>2.1868015288186085</v>
      </c>
      <c r="KV16">
        <v>2.02562126992335</v>
      </c>
      <c r="KW16">
        <v>2.1386078416730685</v>
      </c>
      <c r="KX16">
        <v>2.372361382116767E-2</v>
      </c>
      <c r="KY16">
        <v>1.0858565004536942</v>
      </c>
      <c r="KZ16">
        <v>2.3223572404395609</v>
      </c>
      <c r="LA16">
        <v>0.41687083950733955</v>
      </c>
      <c r="LB16">
        <v>2.8684622662720067</v>
      </c>
      <c r="LC16">
        <v>3.9570359766511243E-2</v>
      </c>
      <c r="LD16">
        <v>7.0337233609959887E-2</v>
      </c>
      <c r="LE16">
        <v>2.366110406654248</v>
      </c>
      <c r="LF16">
        <v>1.8981692395848373</v>
      </c>
      <c r="LG16">
        <v>1.8079262455516085</v>
      </c>
      <c r="LH16">
        <v>0.30303387814282579</v>
      </c>
      <c r="LI16">
        <v>3.4742529112386764</v>
      </c>
      <c r="LJ16">
        <v>0.14948407726171084</v>
      </c>
      <c r="LK16">
        <v>0.11081323648575506</v>
      </c>
      <c r="LL16">
        <v>3.6424950842397677E-2</v>
      </c>
      <c r="LM16">
        <v>1.6580843004194528</v>
      </c>
      <c r="LN16">
        <v>0.30230001323048622</v>
      </c>
      <c r="LO16">
        <v>0.48102314331996127</v>
      </c>
      <c r="LP16">
        <v>0.29730696606130219</v>
      </c>
      <c r="LQ16">
        <v>4.3942955102960379</v>
      </c>
      <c r="LR16">
        <v>0.1671796208950872</v>
      </c>
      <c r="LS16">
        <v>0.36473399714436255</v>
      </c>
      <c r="LT16">
        <v>0.99533980908162722</v>
      </c>
      <c r="LU16">
        <v>0.34813113453189654</v>
      </c>
      <c r="LV16">
        <v>0.60599213544784125</v>
      </c>
      <c r="LW16">
        <v>0.14670280578147912</v>
      </c>
      <c r="LX16">
        <v>0.12013465108370522</v>
      </c>
      <c r="LY16">
        <v>0.1855597356132245</v>
      </c>
      <c r="LZ16">
        <v>2.3371862005044854</v>
      </c>
      <c r="MA16">
        <v>1.2299540786128742</v>
      </c>
      <c r="MB16">
        <v>3.4183406676798887E-2</v>
      </c>
      <c r="MC16">
        <v>3.4395099245560763</v>
      </c>
      <c r="MD16">
        <v>0.77552848212796377</v>
      </c>
      <c r="ME16">
        <v>4.8135862907620917E-2</v>
      </c>
      <c r="MF16">
        <v>0.36609806858440391</v>
      </c>
      <c r="MG16">
        <v>0.18003482385821096</v>
      </c>
      <c r="MH16">
        <v>9.367371683986235E-2</v>
      </c>
      <c r="MI16">
        <v>0.40508811891344232</v>
      </c>
      <c r="MJ16">
        <v>1.0371170253317712</v>
      </c>
      <c r="MK16">
        <v>2.7037227588738459</v>
      </c>
      <c r="ML16">
        <v>0.15041038817636015</v>
      </c>
      <c r="MM16">
        <v>0.15973563220067108</v>
      </c>
      <c r="MN16">
        <v>0.8229345435172325</v>
      </c>
      <c r="MO16">
        <v>7.8456118259967636E-2</v>
      </c>
      <c r="MP16">
        <v>2.1452674839497226</v>
      </c>
      <c r="MQ16">
        <v>0.48715676614328152</v>
      </c>
      <c r="MR16">
        <v>0.92218692398978497</v>
      </c>
      <c r="MS16">
        <v>0.2738522970138727</v>
      </c>
      <c r="MT16">
        <v>1.0772570210533436</v>
      </c>
      <c r="MU16">
        <v>1.3233295640564842</v>
      </c>
      <c r="MV16">
        <v>7.8931799062483154E-2</v>
      </c>
      <c r="MW16">
        <v>2.640310848332494</v>
      </c>
      <c r="MX16">
        <v>3.4094414989644442</v>
      </c>
      <c r="MZ16">
        <v>0.18101267890547287</v>
      </c>
      <c r="NA16">
        <v>0.57984827014646412</v>
      </c>
      <c r="NB16">
        <v>0.19961822138412949</v>
      </c>
      <c r="NC16">
        <v>0.38920336411016143</v>
      </c>
      <c r="ND16">
        <v>5.7318887530970759E-2</v>
      </c>
      <c r="NE16">
        <v>2.9818807647854735</v>
      </c>
      <c r="NF16">
        <v>2.5038841005030283</v>
      </c>
      <c r="NG16">
        <v>3.2865120137089088</v>
      </c>
      <c r="NH16">
        <v>0.43130845671848711</v>
      </c>
      <c r="NI16">
        <v>3.9071662485122699E-2</v>
      </c>
      <c r="NJ16">
        <v>3.0828016603142695E-2</v>
      </c>
      <c r="NK16">
        <v>1</v>
      </c>
      <c r="OQ16" t="s">
        <v>233</v>
      </c>
      <c r="OS16" t="s">
        <v>15</v>
      </c>
      <c r="OT16" t="s">
        <v>263</v>
      </c>
      <c r="OU16" t="e">
        <v>#VALUE!</v>
      </c>
      <c r="OV16" t="e">
        <v>#VALUE!</v>
      </c>
      <c r="OW16" t="e">
        <v>#VALUE!</v>
      </c>
      <c r="OX16" t="e">
        <v>#VALUE!</v>
      </c>
      <c r="OY16" t="e">
        <v>#VALUE!</v>
      </c>
      <c r="OZ16" t="e">
        <v>#VALUE!</v>
      </c>
      <c r="PA16" t="e">
        <v>#VALUE!</v>
      </c>
      <c r="PB16" t="e">
        <v>#VALUE!</v>
      </c>
      <c r="PC16" t="e">
        <v>#VALUE!</v>
      </c>
      <c r="PD16">
        <v>0.43620138916753148</v>
      </c>
      <c r="PE16">
        <v>0.46613450843572002</v>
      </c>
      <c r="PF16">
        <v>0.47278053584923679</v>
      </c>
      <c r="PG16">
        <v>0.51988524765377908</v>
      </c>
      <c r="PH16">
        <v>0.46180972075107851</v>
      </c>
      <c r="PI16">
        <v>0.44357972616189012</v>
      </c>
      <c r="PJ16">
        <v>0.48002774216427735</v>
      </c>
      <c r="PK16">
        <v>0.52189022010831398</v>
      </c>
      <c r="PL16">
        <v>0.57243016613888875</v>
      </c>
      <c r="PM16">
        <v>0.59688487510273192</v>
      </c>
      <c r="PN16">
        <v>0.5979705452427112</v>
      </c>
      <c r="PO16">
        <v>0.61270030953726817</v>
      </c>
      <c r="PP16">
        <v>0.63834587270695153</v>
      </c>
      <c r="PQ16">
        <v>0.68185744237915624</v>
      </c>
      <c r="PR16">
        <v>0.6938970408095011</v>
      </c>
      <c r="PS16">
        <v>0.62670827833287834</v>
      </c>
      <c r="PT16">
        <v>0.60587470567822987</v>
      </c>
      <c r="PU16">
        <v>0.56190076100991193</v>
      </c>
      <c r="PX16" t="s">
        <v>246</v>
      </c>
      <c r="PY16" t="s">
        <v>247</v>
      </c>
      <c r="PZ16" t="s">
        <v>15</v>
      </c>
      <c r="QA16" t="s">
        <v>263</v>
      </c>
      <c r="QB16" t="e">
        <f t="shared" si="30"/>
        <v>#VALUE!</v>
      </c>
      <c r="QC16" t="e">
        <f t="shared" si="31"/>
        <v>#VALUE!</v>
      </c>
      <c r="QD16" t="e">
        <f t="shared" si="32"/>
        <v>#VALUE!</v>
      </c>
      <c r="QE16" t="e">
        <f t="shared" si="33"/>
        <v>#VALUE!</v>
      </c>
      <c r="QF16" t="e">
        <f t="shared" si="34"/>
        <v>#VALUE!</v>
      </c>
      <c r="QG16" t="e">
        <f t="shared" si="35"/>
        <v>#VALUE!</v>
      </c>
      <c r="QH16" t="e">
        <f t="shared" si="36"/>
        <v>#VALUE!</v>
      </c>
      <c r="QI16" t="e">
        <f t="shared" si="37"/>
        <v>#VALUE!</v>
      </c>
      <c r="QJ16" t="e">
        <f t="shared" si="38"/>
        <v>#VALUE!</v>
      </c>
      <c r="QK16">
        <f t="shared" si="39"/>
        <v>0.43620138916753148</v>
      </c>
      <c r="QL16">
        <f t="shared" si="40"/>
        <v>0.46613450843572002</v>
      </c>
      <c r="QM16">
        <f t="shared" si="41"/>
        <v>0.47278053584923679</v>
      </c>
      <c r="QN16">
        <f t="shared" si="42"/>
        <v>0.51988524765377908</v>
      </c>
      <c r="QO16">
        <f t="shared" si="43"/>
        <v>0.46180972075107851</v>
      </c>
      <c r="QP16">
        <f t="shared" si="44"/>
        <v>0.44357972616189012</v>
      </c>
      <c r="QQ16">
        <f t="shared" si="45"/>
        <v>0.48002774216427735</v>
      </c>
      <c r="QR16">
        <f t="shared" si="46"/>
        <v>0.52189022010831398</v>
      </c>
      <c r="QS16">
        <f t="shared" si="47"/>
        <v>0.57243016613888875</v>
      </c>
      <c r="QT16">
        <f t="shared" si="48"/>
        <v>0.59688487510273192</v>
      </c>
      <c r="QU16">
        <f t="shared" si="49"/>
        <v>0.5979705452427112</v>
      </c>
      <c r="QV16">
        <f t="shared" si="50"/>
        <v>0.61270030953726817</v>
      </c>
      <c r="QW16">
        <f t="shared" si="51"/>
        <v>0.63834587270695153</v>
      </c>
      <c r="QX16">
        <f t="shared" si="52"/>
        <v>0.68185744237915624</v>
      </c>
      <c r="QY16">
        <f t="shared" si="53"/>
        <v>0.6938970408095011</v>
      </c>
      <c r="QZ16">
        <f t="shared" si="54"/>
        <v>0.62670827833287834</v>
      </c>
      <c r="RA16">
        <f t="shared" si="55"/>
        <v>0.60587470567822987</v>
      </c>
      <c r="RB16">
        <f t="shared" si="56"/>
        <v>0.56190076100991193</v>
      </c>
      <c r="RG16" t="s">
        <v>246</v>
      </c>
      <c r="RH16" t="s">
        <v>247</v>
      </c>
      <c r="RI16" t="s">
        <v>15</v>
      </c>
      <c r="RJ16" t="s">
        <v>263</v>
      </c>
      <c r="RK16" t="s">
        <v>248</v>
      </c>
      <c r="RL16" t="s">
        <v>248</v>
      </c>
      <c r="RM16" t="s">
        <v>248</v>
      </c>
      <c r="RN16" t="s">
        <v>248</v>
      </c>
      <c r="RO16" t="s">
        <v>248</v>
      </c>
      <c r="RP16" t="s">
        <v>248</v>
      </c>
      <c r="RQ16" t="s">
        <v>248</v>
      </c>
      <c r="RR16" t="s">
        <v>248</v>
      </c>
      <c r="RS16" t="s">
        <v>248</v>
      </c>
      <c r="RT16">
        <v>4794.9372125132659</v>
      </c>
      <c r="RU16">
        <v>5268.8056736451181</v>
      </c>
      <c r="RV16">
        <v>5210.4302391096026</v>
      </c>
      <c r="RW16">
        <v>5650.332016486188</v>
      </c>
      <c r="RX16">
        <v>5135.473341390596</v>
      </c>
      <c r="RY16">
        <v>4919.6280687083427</v>
      </c>
      <c r="RZ16">
        <v>5245.4214194413798</v>
      </c>
      <c r="SA16">
        <v>6053.716037391102</v>
      </c>
      <c r="SB16">
        <v>7805.8814183310824</v>
      </c>
      <c r="SC16">
        <v>9365.7424680118711</v>
      </c>
      <c r="SD16">
        <v>10224.240585517933</v>
      </c>
      <c r="SE16">
        <v>11363.41844560555</v>
      </c>
      <c r="SF16">
        <v>13546.698722445397</v>
      </c>
      <c r="SG16">
        <v>15893.860562279242</v>
      </c>
      <c r="SH16">
        <v>14157.144161951026</v>
      </c>
      <c r="SI16">
        <v>13505.745863032269</v>
      </c>
      <c r="SJ16">
        <v>14539.184205718153</v>
      </c>
      <c r="SK16">
        <v>13235.977570174906</v>
      </c>
    </row>
    <row r="17" spans="1:505" x14ac:dyDescent="0.25">
      <c r="A17">
        <v>2001</v>
      </c>
      <c r="B17">
        <f t="shared" si="23"/>
        <v>72.409541125628962</v>
      </c>
      <c r="C17">
        <v>61.719626601970845</v>
      </c>
      <c r="D17">
        <v>136.73400200443726</v>
      </c>
      <c r="E17">
        <v>189.01746332530425</v>
      </c>
      <c r="F17">
        <v>117.76171591671209</v>
      </c>
      <c r="G17">
        <v>3.6534419438186077</v>
      </c>
      <c r="H17">
        <v>127.06501503060537</v>
      </c>
      <c r="J17">
        <v>25.350943435678623</v>
      </c>
      <c r="K17">
        <v>16.036809742590048</v>
      </c>
      <c r="L17">
        <v>172.40118189285735</v>
      </c>
      <c r="M17">
        <v>34.763155660290089</v>
      </c>
      <c r="N17">
        <v>9.6373775647994382</v>
      </c>
      <c r="O17">
        <v>21.721515230877348</v>
      </c>
      <c r="P17">
        <v>6.0109338797360792</v>
      </c>
      <c r="Q17">
        <v>42.600096351746096</v>
      </c>
      <c r="S17">
        <v>45.540555034245692</v>
      </c>
      <c r="T17">
        <v>184.00814289298572</v>
      </c>
      <c r="V17">
        <v>12.455839980553156</v>
      </c>
      <c r="W17">
        <v>30.552325217752784</v>
      </c>
      <c r="X17">
        <v>130.96574035941265</v>
      </c>
      <c r="Y17">
        <v>64.986327192280797</v>
      </c>
      <c r="Z17">
        <v>93.745291635731633</v>
      </c>
      <c r="AA17">
        <v>2.5043599263733127</v>
      </c>
      <c r="AB17">
        <v>90.206572445810636</v>
      </c>
      <c r="AC17">
        <v>158.59580027124932</v>
      </c>
      <c r="AD17">
        <v>28.780466641074018</v>
      </c>
      <c r="AE17">
        <v>260.86797371011392</v>
      </c>
      <c r="AF17">
        <v>3.6959157040041801</v>
      </c>
      <c r="AG17">
        <v>6.836468616944507</v>
      </c>
      <c r="AH17">
        <v>162.95553245078833</v>
      </c>
      <c r="AI17">
        <v>140.6060194954851</v>
      </c>
      <c r="AJ17">
        <v>78.948064516370991</v>
      </c>
      <c r="AK17">
        <v>31.067065701960288</v>
      </c>
      <c r="AL17">
        <v>257.86520041502337</v>
      </c>
      <c r="AM17">
        <v>15.815945444091451</v>
      </c>
      <c r="AO17">
        <v>3.6768027597743647</v>
      </c>
      <c r="AP17">
        <v>151.37245803898867</v>
      </c>
      <c r="AQ17">
        <v>32.564017310500915</v>
      </c>
      <c r="AS17">
        <v>30.204080503355495</v>
      </c>
      <c r="AT17">
        <v>354.41075349569468</v>
      </c>
      <c r="AV17">
        <v>35.095716582396221</v>
      </c>
      <c r="AW17">
        <v>100.70997024618369</v>
      </c>
      <c r="AX17">
        <v>34.703648972670003</v>
      </c>
      <c r="AY17">
        <v>50.556864831902587</v>
      </c>
      <c r="BA17">
        <v>12.23332148763059</v>
      </c>
      <c r="BC17">
        <v>91.99080080153179</v>
      </c>
      <c r="BD17">
        <v>104.5296063982704</v>
      </c>
      <c r="BE17">
        <v>3.2168515738847887</v>
      </c>
      <c r="BF17">
        <v>203.50131189180763</v>
      </c>
      <c r="BG17">
        <v>77.572570045849048</v>
      </c>
      <c r="BH17">
        <v>4.6502770322377067</v>
      </c>
      <c r="BI17">
        <v>36.563909872843958</v>
      </c>
      <c r="BJ17">
        <v>14.93699358948963</v>
      </c>
      <c r="BK17">
        <v>8.7604269983883558</v>
      </c>
      <c r="BL17">
        <v>35.437265450709695</v>
      </c>
      <c r="BM17">
        <v>72.122229541996987</v>
      </c>
      <c r="BO17">
        <v>16.826855047473739</v>
      </c>
      <c r="BP17">
        <v>17.383701478333759</v>
      </c>
      <c r="BQ17">
        <v>79.099782068601939</v>
      </c>
      <c r="BS17">
        <v>140.25757944240479</v>
      </c>
      <c r="BT17">
        <v>50.931187529111362</v>
      </c>
      <c r="BV17">
        <v>18.428373145066928</v>
      </c>
      <c r="BW17">
        <v>88.996231991288724</v>
      </c>
      <c r="BX17">
        <v>60.396140083941738</v>
      </c>
      <c r="BY17">
        <v>7.666091343044469</v>
      </c>
      <c r="BZ17">
        <v>101.04422215718228</v>
      </c>
      <c r="CA17">
        <v>157.82966330667426</v>
      </c>
      <c r="CC17">
        <v>15.745880469902895</v>
      </c>
      <c r="CD17">
        <v>63.471329412631405</v>
      </c>
      <c r="CE17">
        <v>20.320387435397951</v>
      </c>
      <c r="CF17">
        <v>24.205277026970965</v>
      </c>
      <c r="CG17">
        <v>7.1223449726828019</v>
      </c>
      <c r="CI17">
        <v>105.13159762323471</v>
      </c>
      <c r="CJ17">
        <v>251.33362958767904</v>
      </c>
      <c r="CK17">
        <v>45.082480892695138</v>
      </c>
      <c r="CL17">
        <v>4.1078862791301392</v>
      </c>
      <c r="CM17">
        <v>3.4617205945703367</v>
      </c>
      <c r="CR17">
        <f t="shared" si="65"/>
        <v>61.719626601970845</v>
      </c>
      <c r="CS17">
        <f t="shared" si="0"/>
        <v>136.73400200443726</v>
      </c>
      <c r="CT17">
        <f t="shared" si="1"/>
        <v>189.01746332530425</v>
      </c>
      <c r="CU17">
        <f t="shared" si="100"/>
        <v>117.76171591671209</v>
      </c>
      <c r="CV17">
        <f t="shared" si="66"/>
        <v>3.6534419438186077</v>
      </c>
      <c r="CW17">
        <f t="shared" si="2"/>
        <v>127.06501503060537</v>
      </c>
      <c r="CY17">
        <f t="shared" si="3"/>
        <v>25.350943435678623</v>
      </c>
      <c r="CZ17">
        <f t="shared" ref="CZ17:CZ28" si="104">GQ17*KH17</f>
        <v>16.036809742590048</v>
      </c>
      <c r="DA17">
        <f t="shared" si="4"/>
        <v>172.40118189285735</v>
      </c>
      <c r="DB17">
        <f t="shared" si="24"/>
        <v>34.763155660290089</v>
      </c>
      <c r="DC17">
        <f t="shared" si="78"/>
        <v>9.6373775647994382</v>
      </c>
      <c r="DD17">
        <f t="shared" si="74"/>
        <v>21.721515230877348</v>
      </c>
      <c r="DE17">
        <f t="shared" si="85"/>
        <v>6.0109338797360792</v>
      </c>
      <c r="DF17">
        <f t="shared" si="92"/>
        <v>42.600096351746096</v>
      </c>
      <c r="DH17">
        <f t="shared" si="79"/>
        <v>45.540555034245692</v>
      </c>
      <c r="DI17">
        <f t="shared" si="5"/>
        <v>184.00814289298572</v>
      </c>
      <c r="DK17">
        <f t="shared" si="81"/>
        <v>12.455839980553156</v>
      </c>
      <c r="DL17">
        <f t="shared" si="86"/>
        <v>30.552325217752784</v>
      </c>
      <c r="DM17">
        <f t="shared" si="25"/>
        <v>130.96574035941265</v>
      </c>
      <c r="DN17">
        <f t="shared" si="6"/>
        <v>64.986327192280797</v>
      </c>
      <c r="DO17">
        <f t="shared" si="7"/>
        <v>93.745291635731633</v>
      </c>
      <c r="DP17">
        <f t="shared" si="87"/>
        <v>2.5043599263733127</v>
      </c>
      <c r="DQ17">
        <f t="shared" si="62"/>
        <v>90.206572445810636</v>
      </c>
      <c r="DR17">
        <f t="shared" si="8"/>
        <v>158.59580027124932</v>
      </c>
      <c r="DS17">
        <f t="shared" si="72"/>
        <v>28.780466641074018</v>
      </c>
      <c r="DT17">
        <f t="shared" si="77"/>
        <v>260.86797371011392</v>
      </c>
      <c r="DU17">
        <f t="shared" si="26"/>
        <v>3.6959157040041801</v>
      </c>
      <c r="DV17">
        <f t="shared" ref="DV17:DV28" si="105">HM17*LD17</f>
        <v>6.836468616944507</v>
      </c>
      <c r="DW17">
        <f t="shared" si="9"/>
        <v>162.95553245078833</v>
      </c>
      <c r="DX17">
        <f t="shared" si="27"/>
        <v>140.6060194954851</v>
      </c>
      <c r="DY17">
        <f t="shared" si="10"/>
        <v>78.948064516370991</v>
      </c>
      <c r="DZ17">
        <f t="shared" si="88"/>
        <v>31.067065701960288</v>
      </c>
      <c r="EA17">
        <f t="shared" si="11"/>
        <v>257.86520041502337</v>
      </c>
      <c r="EB17">
        <f t="shared" si="63"/>
        <v>15.815945444091451</v>
      </c>
      <c r="ED17">
        <f t="shared" si="67"/>
        <v>3.6768027597743647</v>
      </c>
      <c r="EE17">
        <f t="shared" si="82"/>
        <v>151.37245803898867</v>
      </c>
      <c r="EF17">
        <f t="shared" si="101"/>
        <v>32.564017310500915</v>
      </c>
      <c r="EH17">
        <f t="shared" si="102"/>
        <v>30.204080503355495</v>
      </c>
      <c r="EI17">
        <f t="shared" si="99"/>
        <v>354.41075349569468</v>
      </c>
      <c r="EK17">
        <f t="shared" si="12"/>
        <v>35.095716582396221</v>
      </c>
      <c r="EL17">
        <f t="shared" si="89"/>
        <v>100.70997024618369</v>
      </c>
      <c r="EM17">
        <f t="shared" si="90"/>
        <v>34.703648972670003</v>
      </c>
      <c r="EN17">
        <f t="shared" si="57"/>
        <v>50.556864831902587</v>
      </c>
      <c r="EP17">
        <f t="shared" si="58"/>
        <v>12.23332148763059</v>
      </c>
      <c r="ER17">
        <f t="shared" si="13"/>
        <v>91.99080080153179</v>
      </c>
      <c r="ES17">
        <f t="shared" si="59"/>
        <v>104.5296063982704</v>
      </c>
      <c r="ET17">
        <f t="shared" si="83"/>
        <v>3.2168515738847887</v>
      </c>
      <c r="EU17">
        <f t="shared" si="14"/>
        <v>203.50131189180763</v>
      </c>
      <c r="EV17">
        <f t="shared" si="93"/>
        <v>77.572570045849048</v>
      </c>
      <c r="EW17">
        <f t="shared" si="64"/>
        <v>4.6502770322377067</v>
      </c>
      <c r="EX17">
        <f t="shared" si="75"/>
        <v>36.563909872843958</v>
      </c>
      <c r="EY17">
        <f t="shared" si="73"/>
        <v>14.93699358948963</v>
      </c>
      <c r="EZ17">
        <f t="shared" si="60"/>
        <v>8.7604269983883558</v>
      </c>
      <c r="FA17">
        <f t="shared" si="68"/>
        <v>35.437265450709695</v>
      </c>
      <c r="FB17">
        <f t="shared" si="69"/>
        <v>72.122229541996987</v>
      </c>
      <c r="FD17">
        <f t="shared" si="95"/>
        <v>16.826855047473739</v>
      </c>
      <c r="FE17">
        <f t="shared" si="84"/>
        <v>17.383701478333759</v>
      </c>
      <c r="FF17">
        <f t="shared" si="96"/>
        <v>79.099782068601939</v>
      </c>
      <c r="FH17">
        <f t="shared" si="15"/>
        <v>140.25757944240479</v>
      </c>
      <c r="FI17">
        <f t="shared" si="80"/>
        <v>50.931187529111362</v>
      </c>
      <c r="FK17">
        <f t="shared" si="16"/>
        <v>18.428373145066928</v>
      </c>
      <c r="FL17">
        <f t="shared" si="17"/>
        <v>88.996231991288724</v>
      </c>
      <c r="FM17">
        <f t="shared" si="18"/>
        <v>60.396140083941738</v>
      </c>
      <c r="FN17">
        <f t="shared" si="70"/>
        <v>7.666091343044469</v>
      </c>
      <c r="FO17">
        <f t="shared" si="19"/>
        <v>101.04422215718228</v>
      </c>
      <c r="FP17">
        <f t="shared" si="20"/>
        <v>157.82966330667426</v>
      </c>
      <c r="FR17">
        <f t="shared" si="28"/>
        <v>15.745880469902895</v>
      </c>
      <c r="FS17">
        <f t="shared" si="91"/>
        <v>63.471329412631405</v>
      </c>
      <c r="FT17">
        <f t="shared" si="97"/>
        <v>20.320387435397951</v>
      </c>
      <c r="FU17">
        <f t="shared" si="61"/>
        <v>24.205277026970965</v>
      </c>
      <c r="FV17">
        <f t="shared" si="98"/>
        <v>7.1223449726828019</v>
      </c>
      <c r="FX17">
        <f t="shared" si="21"/>
        <v>105.13159762323471</v>
      </c>
      <c r="FY17">
        <f t="shared" si="22"/>
        <v>251.33362958767904</v>
      </c>
      <c r="FZ17">
        <f t="shared" si="71"/>
        <v>45.082480892695138</v>
      </c>
      <c r="GA17">
        <f t="shared" si="103"/>
        <v>4.1078862791301392</v>
      </c>
      <c r="GB17">
        <f t="shared" si="94"/>
        <v>3.4617205945703367</v>
      </c>
      <c r="GG17">
        <v>2001</v>
      </c>
      <c r="GH17">
        <f t="shared" si="29"/>
        <v>83.695053450572857</v>
      </c>
      <c r="GI17">
        <v>94.053748144232785</v>
      </c>
      <c r="GJ17">
        <v>76.552394999065498</v>
      </c>
      <c r="GK17">
        <v>84.339667300234694</v>
      </c>
      <c r="GL17">
        <v>100</v>
      </c>
      <c r="GM17">
        <v>99.161827332737928</v>
      </c>
      <c r="GN17">
        <v>60.051351880002201</v>
      </c>
      <c r="GP17">
        <v>88.0274876988382</v>
      </c>
      <c r="GQ17">
        <v>99.291050201272597</v>
      </c>
      <c r="GR17">
        <v>79.517000995228898</v>
      </c>
      <c r="GS17">
        <v>82.657756299989401</v>
      </c>
      <c r="GT17">
        <v>100</v>
      </c>
      <c r="GU17">
        <v>99.07027158877429</v>
      </c>
      <c r="GV17">
        <v>100</v>
      </c>
      <c r="GW17">
        <v>88.745071607064105</v>
      </c>
      <c r="GY17">
        <v>75.459890996155195</v>
      </c>
      <c r="GZ17">
        <v>65.3856845458576</v>
      </c>
      <c r="HB17">
        <v>99.297686595389678</v>
      </c>
      <c r="HC17">
        <v>74.207272867349403</v>
      </c>
      <c r="HD17">
        <v>57.443574948509401</v>
      </c>
      <c r="HE17">
        <v>31.522928437097207</v>
      </c>
      <c r="HF17">
        <v>43.2461691301217</v>
      </c>
      <c r="HG17">
        <v>100</v>
      </c>
      <c r="HH17">
        <v>78.617235780510896</v>
      </c>
      <c r="HI17">
        <v>68.688614513054006</v>
      </c>
      <c r="HJ17">
        <v>59.667095850748503</v>
      </c>
      <c r="HK17">
        <v>99.720065923285603</v>
      </c>
      <c r="HL17">
        <v>90.347279739691672</v>
      </c>
      <c r="HM17">
        <v>99.874558750398677</v>
      </c>
      <c r="HN17">
        <v>63.091584921949398</v>
      </c>
      <c r="HO17">
        <v>75.6640141977051</v>
      </c>
      <c r="HP17">
        <v>42.287119705256103</v>
      </c>
      <c r="HQ17">
        <v>100</v>
      </c>
      <c r="HR17">
        <v>83.251767004514306</v>
      </c>
      <c r="HS17">
        <v>100</v>
      </c>
      <c r="HU17">
        <v>100</v>
      </c>
      <c r="HV17">
        <v>100</v>
      </c>
      <c r="HW17">
        <v>99.596183279426782</v>
      </c>
      <c r="HY17">
        <v>93.494666197668224</v>
      </c>
      <c r="HZ17">
        <v>80.382102891751998</v>
      </c>
      <c r="IB17">
        <v>97.95432900370092</v>
      </c>
      <c r="IC17">
        <v>99.84688658915438</v>
      </c>
      <c r="ID17">
        <v>100</v>
      </c>
      <c r="IE17">
        <v>78.569444622096299</v>
      </c>
      <c r="IG17">
        <v>100</v>
      </c>
      <c r="II17">
        <v>37.8125643730368</v>
      </c>
      <c r="IJ17">
        <v>82.2762555417725</v>
      </c>
      <c r="IK17">
        <v>99.919360892433858</v>
      </c>
      <c r="IL17">
        <v>57.684815170723503</v>
      </c>
      <c r="IM17">
        <v>100</v>
      </c>
      <c r="IN17">
        <v>99.509316069020613</v>
      </c>
      <c r="IO17">
        <v>98.741741305048535</v>
      </c>
      <c r="IP17">
        <v>82.383332246976806</v>
      </c>
      <c r="IQ17">
        <v>100</v>
      </c>
      <c r="IR17">
        <v>77.739257965179405</v>
      </c>
      <c r="IS17">
        <v>67.1918801511368</v>
      </c>
      <c r="IU17">
        <v>99.945453096709613</v>
      </c>
      <c r="IV17">
        <v>90.440316061171742</v>
      </c>
      <c r="IW17">
        <v>100</v>
      </c>
      <c r="IY17">
        <v>71.0309710117983</v>
      </c>
      <c r="IZ17">
        <v>97.50066931728405</v>
      </c>
      <c r="JB17">
        <v>75.091285947138005</v>
      </c>
      <c r="JC17">
        <v>86.421324200645898</v>
      </c>
      <c r="JD17">
        <v>43.068733612779504</v>
      </c>
      <c r="JE17">
        <v>100</v>
      </c>
      <c r="JF17">
        <v>40.9408402237529</v>
      </c>
      <c r="JG17">
        <v>44.751360518289601</v>
      </c>
      <c r="JH17">
        <v>93.369814848271901</v>
      </c>
      <c r="JI17">
        <v>90.886009048289978</v>
      </c>
      <c r="JJ17">
        <v>100</v>
      </c>
      <c r="JK17">
        <v>98.471910890362267</v>
      </c>
      <c r="JL17">
        <v>84.785195967647198</v>
      </c>
      <c r="JM17">
        <v>99.685438087072114</v>
      </c>
      <c r="JO17">
        <v>42.105197158545799</v>
      </c>
      <c r="JP17">
        <v>73.682287450187502</v>
      </c>
      <c r="JQ17">
        <v>100</v>
      </c>
      <c r="JR17">
        <v>100</v>
      </c>
      <c r="JS17">
        <v>100</v>
      </c>
      <c r="JY17">
        <v>2001</v>
      </c>
      <c r="JZ17">
        <v>0.65621655510552224</v>
      </c>
      <c r="KA17">
        <v>1.7861492381277739</v>
      </c>
      <c r="KB17">
        <v>2.2411454701668982</v>
      </c>
      <c r="KC17">
        <v>1.177617159167121</v>
      </c>
      <c r="KD17">
        <v>3.6843229316049893E-2</v>
      </c>
      <c r="KE17">
        <v>2.115939292832465</v>
      </c>
      <c r="KF17">
        <v>0.28626369562751569</v>
      </c>
      <c r="KG17">
        <v>0.28798894638922212</v>
      </c>
      <c r="KH17">
        <v>0.16151314453902824</v>
      </c>
      <c r="KI17">
        <v>2.1681046786862801</v>
      </c>
      <c r="KJ17">
        <v>0.42056737584461323</v>
      </c>
      <c r="KK17">
        <v>9.6373775647994375E-2</v>
      </c>
      <c r="KL17">
        <v>0.21925361546438543</v>
      </c>
      <c r="KM17">
        <v>6.0109338797360794E-2</v>
      </c>
      <c r="KN17">
        <v>0.48002774216427735</v>
      </c>
      <c r="KO17">
        <v>1.3784634218252403</v>
      </c>
      <c r="KP17">
        <v>0.60350676939840875</v>
      </c>
      <c r="KQ17">
        <v>2.8141961680302274</v>
      </c>
      <c r="KR17">
        <v>0.17421836971515356</v>
      </c>
      <c r="KS17">
        <v>0.12543937736744284</v>
      </c>
      <c r="KT17">
        <v>0.41171604934690381</v>
      </c>
      <c r="KU17">
        <v>2.2799023298394325</v>
      </c>
      <c r="KV17">
        <v>2.0615574254770941</v>
      </c>
      <c r="KW17">
        <v>2.1677131991429137</v>
      </c>
      <c r="KX17">
        <v>2.5043599263733129E-2</v>
      </c>
      <c r="KY17">
        <v>1.1474147055698531</v>
      </c>
      <c r="KZ17">
        <v>2.3089095826952342</v>
      </c>
      <c r="LA17">
        <v>0.48235071995234335</v>
      </c>
      <c r="LB17">
        <v>2.6160028204433696</v>
      </c>
      <c r="LC17">
        <v>4.0907880288735224E-2</v>
      </c>
      <c r="LD17">
        <v>6.8450551396475809E-2</v>
      </c>
      <c r="LE17">
        <v>2.5828410025264166</v>
      </c>
      <c r="LF17">
        <v>1.8582944744127745</v>
      </c>
      <c r="LG17">
        <v>1.8669529886793896</v>
      </c>
      <c r="LH17">
        <v>0.31067065701960289</v>
      </c>
      <c r="LI17">
        <v>3.097414141384419</v>
      </c>
      <c r="LJ17">
        <v>0.1581594544409145</v>
      </c>
      <c r="LK17">
        <v>0.13644017227114394</v>
      </c>
      <c r="LL17">
        <v>3.6768027597743648E-2</v>
      </c>
      <c r="LM17">
        <v>1.5137245803898867</v>
      </c>
      <c r="LN17">
        <v>0.32696049425046136</v>
      </c>
      <c r="LO17">
        <v>0.48073250537468037</v>
      </c>
      <c r="LP17">
        <v>0.32305672325197082</v>
      </c>
      <c r="LQ17">
        <v>4.4090754128810028</v>
      </c>
      <c r="LR17">
        <v>0.16618150409499072</v>
      </c>
      <c r="LS17">
        <v>0.35828652944037043</v>
      </c>
      <c r="LT17">
        <v>1.0086440718034673</v>
      </c>
      <c r="LU17">
        <v>0.34703648972670004</v>
      </c>
      <c r="LV17">
        <v>0.64346725466969057</v>
      </c>
      <c r="LW17">
        <v>0.17475302785777908</v>
      </c>
      <c r="LX17">
        <v>0.1223332148763059</v>
      </c>
      <c r="LY17">
        <v>0.16786297578618639</v>
      </c>
      <c r="LZ17">
        <v>2.4328104249689066</v>
      </c>
      <c r="MA17">
        <v>1.2704711184285684</v>
      </c>
      <c r="MB17">
        <v>3.2194477077849053E-2</v>
      </c>
      <c r="MC17">
        <v>3.527814231345404</v>
      </c>
      <c r="MD17">
        <v>0.77572570045849043</v>
      </c>
      <c r="ME17">
        <v>4.6732077115395211E-2</v>
      </c>
      <c r="MF17">
        <v>0.37029841067806341</v>
      </c>
      <c r="MG17">
        <v>0.18131086934806243</v>
      </c>
      <c r="MH17">
        <v>8.7604269983883556E-2</v>
      </c>
      <c r="MI17">
        <v>0.45584774511975129</v>
      </c>
      <c r="MJ17">
        <v>1.0733771607487421</v>
      </c>
      <c r="MK17">
        <v>2.601791750645484</v>
      </c>
      <c r="ML17">
        <v>0.16836038585158716</v>
      </c>
      <c r="MM17">
        <v>0.19221186120773642</v>
      </c>
      <c r="MN17">
        <v>0.79099782068601943</v>
      </c>
      <c r="MO17">
        <v>0.14961340974335272</v>
      </c>
      <c r="MP17">
        <v>1.9745975233691777</v>
      </c>
      <c r="MQ17">
        <v>0.52236756819968555</v>
      </c>
      <c r="MR17">
        <v>0.95899882193837183</v>
      </c>
      <c r="MS17">
        <v>0.2454129385670655</v>
      </c>
      <c r="MT17">
        <v>1.0297948199065385</v>
      </c>
      <c r="MU17">
        <v>1.4023198505660446</v>
      </c>
      <c r="MV17">
        <v>7.6660913430444691E-2</v>
      </c>
      <c r="MW17">
        <v>2.4680544318325648</v>
      </c>
      <c r="MX17">
        <v>3.5268126260020694</v>
      </c>
      <c r="MZ17">
        <v>0.17324867308824971</v>
      </c>
      <c r="NA17">
        <v>0.63471329412631405</v>
      </c>
      <c r="NB17">
        <v>0.20635719619600443</v>
      </c>
      <c r="NC17">
        <v>0.28548942714253261</v>
      </c>
      <c r="ND17">
        <v>7.1448198546929756E-2</v>
      </c>
      <c r="NE17">
        <v>2.842554412232714</v>
      </c>
      <c r="NF17">
        <v>2.4968793573716086</v>
      </c>
      <c r="NG17">
        <v>3.4110454260474978</v>
      </c>
      <c r="NH17">
        <v>0.45082480892695137</v>
      </c>
      <c r="NI17">
        <v>4.1078862791301393E-2</v>
      </c>
      <c r="NJ17">
        <v>3.4617205945703368E-2</v>
      </c>
      <c r="NK17">
        <v>1</v>
      </c>
      <c r="OQ17" t="s">
        <v>234</v>
      </c>
      <c r="OS17" t="s">
        <v>16</v>
      </c>
      <c r="OT17" t="s">
        <v>264</v>
      </c>
      <c r="OU17">
        <v>0.8807117356443277</v>
      </c>
      <c r="OV17">
        <v>0.9099155137157553</v>
      </c>
      <c r="OW17">
        <v>0.959607410975169</v>
      </c>
      <c r="OX17">
        <v>0.98752437032951523</v>
      </c>
      <c r="OY17">
        <v>1.0737605550878346</v>
      </c>
      <c r="OZ17">
        <v>1.061320168386588</v>
      </c>
      <c r="PA17">
        <v>1.1645247220743813</v>
      </c>
      <c r="PB17">
        <v>1.126151628360508</v>
      </c>
      <c r="PC17">
        <v>1.160549541387345</v>
      </c>
      <c r="PD17">
        <v>1.3734843452977632</v>
      </c>
      <c r="PE17">
        <v>1.3243541262460352</v>
      </c>
      <c r="PF17">
        <v>1.2978649208576243</v>
      </c>
      <c r="PG17">
        <v>1.4028985950230168</v>
      </c>
      <c r="PH17">
        <v>1.3900355337674359</v>
      </c>
      <c r="PI17">
        <v>1.322984769298083</v>
      </c>
      <c r="PJ17">
        <v>1.3784634218252403</v>
      </c>
      <c r="PK17">
        <v>1.411453522407798</v>
      </c>
      <c r="PL17">
        <v>1.4881802871760301</v>
      </c>
      <c r="PM17">
        <v>1.525233276026726</v>
      </c>
      <c r="PN17">
        <v>1.4811170538234593</v>
      </c>
      <c r="PO17">
        <v>1.4649696242447419</v>
      </c>
      <c r="PP17">
        <v>1.4789970472671079</v>
      </c>
      <c r="PQ17">
        <v>1.5182853417655713</v>
      </c>
      <c r="PR17">
        <v>1.5736316866585256</v>
      </c>
      <c r="PS17">
        <v>1.4300718141370672</v>
      </c>
      <c r="PT17">
        <v>1.343243726605561</v>
      </c>
      <c r="PU17">
        <v>1.2290498571015935</v>
      </c>
      <c r="PX17" t="s">
        <v>246</v>
      </c>
      <c r="PY17" t="s">
        <v>247</v>
      </c>
      <c r="PZ17" t="s">
        <v>16</v>
      </c>
      <c r="QA17" t="s">
        <v>264</v>
      </c>
      <c r="QB17">
        <f t="shared" si="30"/>
        <v>0.8807117356443277</v>
      </c>
      <c r="QC17">
        <f t="shared" si="31"/>
        <v>0.9099155137157553</v>
      </c>
      <c r="QD17">
        <f t="shared" si="32"/>
        <v>0.959607410975169</v>
      </c>
      <c r="QE17">
        <f t="shared" si="33"/>
        <v>0.98752437032951523</v>
      </c>
      <c r="QF17">
        <f t="shared" si="34"/>
        <v>1.0737605550878346</v>
      </c>
      <c r="QG17">
        <f t="shared" si="35"/>
        <v>1.061320168386588</v>
      </c>
      <c r="QH17">
        <f t="shared" si="36"/>
        <v>1.1645247220743813</v>
      </c>
      <c r="QI17">
        <f t="shared" si="37"/>
        <v>1.126151628360508</v>
      </c>
      <c r="QJ17">
        <f t="shared" si="38"/>
        <v>1.160549541387345</v>
      </c>
      <c r="QK17">
        <f t="shared" si="39"/>
        <v>1.3734843452977632</v>
      </c>
      <c r="QL17">
        <f t="shared" si="40"/>
        <v>1.3243541262460352</v>
      </c>
      <c r="QM17">
        <f t="shared" si="41"/>
        <v>1.2978649208576243</v>
      </c>
      <c r="QN17">
        <f t="shared" si="42"/>
        <v>1.4028985950230168</v>
      </c>
      <c r="QO17">
        <f t="shared" si="43"/>
        <v>1.3900355337674359</v>
      </c>
      <c r="QP17">
        <f t="shared" si="44"/>
        <v>1.322984769298083</v>
      </c>
      <c r="QQ17">
        <f t="shared" si="45"/>
        <v>1.3784634218252403</v>
      </c>
      <c r="QR17">
        <f t="shared" si="46"/>
        <v>1.411453522407798</v>
      </c>
      <c r="QS17">
        <f t="shared" si="47"/>
        <v>1.4881802871760301</v>
      </c>
      <c r="QT17">
        <f t="shared" si="48"/>
        <v>1.525233276026726</v>
      </c>
      <c r="QU17">
        <f t="shared" si="49"/>
        <v>1.4811170538234593</v>
      </c>
      <c r="QV17">
        <f t="shared" si="50"/>
        <v>1.4649696242447419</v>
      </c>
      <c r="QW17">
        <f t="shared" si="51"/>
        <v>1.4789970472671079</v>
      </c>
      <c r="QX17">
        <f t="shared" si="52"/>
        <v>1.5182853417655713</v>
      </c>
      <c r="QY17">
        <f t="shared" si="53"/>
        <v>1.5736316866585256</v>
      </c>
      <c r="QZ17">
        <f t="shared" si="54"/>
        <v>1.4300718141370672</v>
      </c>
      <c r="RA17">
        <f t="shared" si="55"/>
        <v>1.343243726605561</v>
      </c>
      <c r="RB17">
        <f t="shared" si="56"/>
        <v>1.2290498571015935</v>
      </c>
      <c r="RG17" t="s">
        <v>246</v>
      </c>
      <c r="RH17" t="s">
        <v>247</v>
      </c>
      <c r="RI17" t="s">
        <v>16</v>
      </c>
      <c r="RJ17" t="s">
        <v>264</v>
      </c>
      <c r="RK17">
        <v>5642.63147635102</v>
      </c>
      <c r="RL17">
        <v>6690.57797489323</v>
      </c>
      <c r="RM17">
        <v>7645.6297671171096</v>
      </c>
      <c r="RN17">
        <v>8038.9142422416699</v>
      </c>
      <c r="RO17">
        <v>9641.5752730129298</v>
      </c>
      <c r="RP17">
        <v>9696.0995933236209</v>
      </c>
      <c r="RQ17">
        <v>11310.0719239521</v>
      </c>
      <c r="RR17">
        <v>10526.141769674699</v>
      </c>
      <c r="RS17">
        <v>11617.6927784249</v>
      </c>
      <c r="RT17">
        <v>15098.006016535801</v>
      </c>
      <c r="RU17">
        <v>14969.4227910669</v>
      </c>
      <c r="RV17">
        <v>14303.5385705316</v>
      </c>
      <c r="RW17">
        <v>15247.293288500799</v>
      </c>
      <c r="RX17">
        <v>15457.6443640866</v>
      </c>
      <c r="RY17">
        <v>14672.882058494</v>
      </c>
      <c r="RZ17">
        <v>15062.9243346608</v>
      </c>
      <c r="SA17">
        <v>16372.291519199</v>
      </c>
      <c r="SB17">
        <v>20293.407891392399</v>
      </c>
      <c r="SC17">
        <v>23932.491277232901</v>
      </c>
      <c r="SD17">
        <v>25324.486655873701</v>
      </c>
      <c r="SE17">
        <v>27169.992557971698</v>
      </c>
      <c r="SF17">
        <v>31386.632650653399</v>
      </c>
      <c r="SG17">
        <v>35390.704883376296</v>
      </c>
      <c r="SH17">
        <v>32105.8159000782</v>
      </c>
      <c r="SI17">
        <v>30818.463957423501</v>
      </c>
      <c r="SJ17">
        <v>32233.839424657301</v>
      </c>
      <c r="SK17">
        <v>28951.155559898601</v>
      </c>
    </row>
    <row r="18" spans="1:505" x14ac:dyDescent="0.25">
      <c r="A18">
        <v>2002</v>
      </c>
      <c r="B18">
        <f t="shared" si="23"/>
        <v>69.94463259411333</v>
      </c>
      <c r="C18">
        <v>21.716747134829284</v>
      </c>
      <c r="D18">
        <v>137.07121005253723</v>
      </c>
      <c r="E18">
        <v>191.17918844360207</v>
      </c>
      <c r="F18">
        <v>112.95508790848257</v>
      </c>
      <c r="G18">
        <v>3.453685394230896</v>
      </c>
      <c r="H18">
        <v>58.046455169844386</v>
      </c>
      <c r="J18">
        <v>22.728450718383929</v>
      </c>
      <c r="K18">
        <v>17.996615825882749</v>
      </c>
      <c r="L18">
        <v>137.27677986915981</v>
      </c>
      <c r="M18">
        <v>30.546295549074514</v>
      </c>
      <c r="N18">
        <v>9.9012758266177734</v>
      </c>
      <c r="O18">
        <v>20.213032718226781</v>
      </c>
      <c r="P18">
        <v>6.129188722038335</v>
      </c>
      <c r="Q18">
        <v>52.189022010831401</v>
      </c>
      <c r="S18">
        <v>60.922862812354388</v>
      </c>
      <c r="T18">
        <v>163.17952376936267</v>
      </c>
      <c r="U18">
        <v>18.827954681398396</v>
      </c>
      <c r="V18">
        <v>10.433373569976045</v>
      </c>
      <c r="W18">
        <v>40.45091677318824</v>
      </c>
      <c r="X18">
        <v>111.79461455828448</v>
      </c>
      <c r="Y18">
        <v>42.761270287730241</v>
      </c>
      <c r="Z18">
        <v>114.17910457666301</v>
      </c>
      <c r="AA18">
        <v>2.6680623488933946</v>
      </c>
      <c r="AB18">
        <v>90.385138305767484</v>
      </c>
      <c r="AC18">
        <v>185.35918633447926</v>
      </c>
      <c r="AD18">
        <v>47.655980660784699</v>
      </c>
      <c r="AE18">
        <v>274.73991890568004</v>
      </c>
      <c r="AF18">
        <v>3.965726683686198</v>
      </c>
      <c r="AG18">
        <v>7.4837770728024404</v>
      </c>
      <c r="AH18">
        <v>151.19029558433351</v>
      </c>
      <c r="AI18">
        <v>148.49100318550842</v>
      </c>
      <c r="AJ18">
        <v>58.924788900972096</v>
      </c>
      <c r="AK18">
        <v>31.005356452696208</v>
      </c>
      <c r="AL18">
        <v>264.82581184169658</v>
      </c>
      <c r="AM18">
        <v>15.236572593282293</v>
      </c>
      <c r="AO18">
        <v>3.4126130745054049</v>
      </c>
      <c r="AP18">
        <v>153.36240028873243</v>
      </c>
      <c r="AQ18">
        <v>35.62493886122035</v>
      </c>
      <c r="AS18">
        <v>35.751139119820493</v>
      </c>
      <c r="AT18">
        <v>377.95524731352157</v>
      </c>
      <c r="AV18">
        <v>34.953115274305127</v>
      </c>
      <c r="AW18">
        <v>102.10647318024033</v>
      </c>
      <c r="AX18">
        <v>34.117676955575909</v>
      </c>
      <c r="AY18">
        <v>49.169634128783699</v>
      </c>
      <c r="BA18">
        <v>12.187985680889749</v>
      </c>
      <c r="BC18">
        <v>53.065144651036391</v>
      </c>
      <c r="BD18">
        <v>126.16022670878955</v>
      </c>
      <c r="BE18">
        <v>3.9609757690852834</v>
      </c>
      <c r="BF18">
        <v>214.05230740522973</v>
      </c>
      <c r="BG18">
        <v>74.235643953575831</v>
      </c>
      <c r="BH18">
        <v>4.309287808187543</v>
      </c>
      <c r="BI18">
        <v>35.115532626283354</v>
      </c>
      <c r="BJ18">
        <v>16.660359430266105</v>
      </c>
      <c r="BK18">
        <v>8.5587421260975098</v>
      </c>
      <c r="BL18">
        <v>38.809708131667101</v>
      </c>
      <c r="BM18">
        <v>68.86866667963902</v>
      </c>
      <c r="BO18">
        <v>18.318512974980059</v>
      </c>
      <c r="BP18">
        <v>17.583532532236163</v>
      </c>
      <c r="BQ18">
        <v>74.515367410526352</v>
      </c>
      <c r="BS18">
        <v>174.03494876471169</v>
      </c>
      <c r="BT18">
        <v>56.250765327187324</v>
      </c>
      <c r="BV18">
        <v>19.767778889138928</v>
      </c>
      <c r="BW18">
        <v>101.30860214581976</v>
      </c>
      <c r="BX18">
        <v>41.530491582855461</v>
      </c>
      <c r="BY18">
        <v>7.5273931639634251</v>
      </c>
      <c r="BZ18">
        <v>83.099552996290711</v>
      </c>
      <c r="CA18">
        <v>115.94263736779304</v>
      </c>
      <c r="CC18">
        <v>16.313801972542549</v>
      </c>
      <c r="CD18">
        <v>60.595159763285309</v>
      </c>
      <c r="CE18">
        <v>20.225353042333541</v>
      </c>
      <c r="CF18">
        <v>30.88459001182402</v>
      </c>
      <c r="CG18">
        <v>7.581945103974788</v>
      </c>
      <c r="CI18">
        <v>90.970148100153764</v>
      </c>
      <c r="CJ18">
        <v>262.10593132858838</v>
      </c>
      <c r="CK18">
        <v>31.518127199912655</v>
      </c>
      <c r="CL18">
        <v>4.1131247194281944</v>
      </c>
      <c r="CM18">
        <v>3.2268509384451938</v>
      </c>
      <c r="CR18">
        <f t="shared" si="65"/>
        <v>21.716747134829284</v>
      </c>
      <c r="CS18">
        <f t="shared" si="0"/>
        <v>137.07121005253723</v>
      </c>
      <c r="CT18">
        <f t="shared" si="1"/>
        <v>191.17918844360207</v>
      </c>
      <c r="CU18">
        <f t="shared" si="100"/>
        <v>112.95508790848257</v>
      </c>
      <c r="CV18">
        <f t="shared" si="66"/>
        <v>3.453685394230896</v>
      </c>
      <c r="CW18">
        <f t="shared" si="2"/>
        <v>58.046455169844386</v>
      </c>
      <c r="CY18">
        <f t="shared" si="3"/>
        <v>22.728450718383929</v>
      </c>
      <c r="CZ18">
        <f t="shared" si="104"/>
        <v>17.996615825882749</v>
      </c>
      <c r="DA18">
        <f t="shared" si="4"/>
        <v>137.27677986915981</v>
      </c>
      <c r="DB18">
        <f t="shared" si="24"/>
        <v>30.546295549074514</v>
      </c>
      <c r="DC18">
        <f t="shared" si="78"/>
        <v>9.9012758266177734</v>
      </c>
      <c r="DD18">
        <f t="shared" si="74"/>
        <v>20.213032718226781</v>
      </c>
      <c r="DE18">
        <f t="shared" si="85"/>
        <v>6.129188722038335</v>
      </c>
      <c r="DF18">
        <f t="shared" si="92"/>
        <v>52.189022010831401</v>
      </c>
      <c r="DH18">
        <f t="shared" si="79"/>
        <v>60.922862812354388</v>
      </c>
      <c r="DI18">
        <f t="shared" si="5"/>
        <v>163.17952376936267</v>
      </c>
      <c r="DJ18">
        <f t="shared" si="76"/>
        <v>18.827954681398396</v>
      </c>
      <c r="DK18">
        <f t="shared" si="81"/>
        <v>10.433373569976045</v>
      </c>
      <c r="DL18">
        <f t="shared" si="86"/>
        <v>40.45091677318824</v>
      </c>
      <c r="DM18">
        <f t="shared" si="25"/>
        <v>111.79461455828448</v>
      </c>
      <c r="DN18">
        <f t="shared" si="6"/>
        <v>42.761270287730241</v>
      </c>
      <c r="DO18">
        <f t="shared" si="7"/>
        <v>114.17910457666301</v>
      </c>
      <c r="DP18">
        <f t="shared" si="87"/>
        <v>2.6680623488933946</v>
      </c>
      <c r="DQ18">
        <f t="shared" si="62"/>
        <v>90.385138305767484</v>
      </c>
      <c r="DR18">
        <f t="shared" si="8"/>
        <v>185.35918633447926</v>
      </c>
      <c r="DS18">
        <f t="shared" si="72"/>
        <v>47.655980660784699</v>
      </c>
      <c r="DT18">
        <f t="shared" si="77"/>
        <v>274.73991890568004</v>
      </c>
      <c r="DU18">
        <f t="shared" si="26"/>
        <v>3.965726683686198</v>
      </c>
      <c r="DV18">
        <f t="shared" si="105"/>
        <v>7.4837770728024404</v>
      </c>
      <c r="DW18">
        <f t="shared" si="9"/>
        <v>151.19029558433351</v>
      </c>
      <c r="DX18">
        <f t="shared" si="27"/>
        <v>148.49100318550842</v>
      </c>
      <c r="DY18">
        <f t="shared" si="10"/>
        <v>58.924788900972096</v>
      </c>
      <c r="DZ18">
        <f t="shared" si="88"/>
        <v>31.005356452696208</v>
      </c>
      <c r="EA18">
        <f t="shared" si="11"/>
        <v>264.82581184169658</v>
      </c>
      <c r="EB18">
        <f t="shared" si="63"/>
        <v>15.236572593282293</v>
      </c>
      <c r="ED18">
        <f t="shared" si="67"/>
        <v>3.4126130745054049</v>
      </c>
      <c r="EE18">
        <f t="shared" si="82"/>
        <v>153.36240028873243</v>
      </c>
      <c r="EF18">
        <f t="shared" si="101"/>
        <v>35.62493886122035</v>
      </c>
      <c r="EH18">
        <f t="shared" si="102"/>
        <v>35.751139119820493</v>
      </c>
      <c r="EI18">
        <f t="shared" si="99"/>
        <v>377.95524731352157</v>
      </c>
      <c r="EK18">
        <f t="shared" si="12"/>
        <v>34.953115274305127</v>
      </c>
      <c r="EL18">
        <f t="shared" si="89"/>
        <v>102.10647318024033</v>
      </c>
      <c r="EM18">
        <f t="shared" si="90"/>
        <v>34.117676955575909</v>
      </c>
      <c r="EN18">
        <f t="shared" si="57"/>
        <v>49.169634128783699</v>
      </c>
      <c r="EP18">
        <f t="shared" si="58"/>
        <v>12.187985680889749</v>
      </c>
      <c r="ER18">
        <f t="shared" si="13"/>
        <v>53.065144651036391</v>
      </c>
      <c r="ES18">
        <f t="shared" si="59"/>
        <v>126.16022670878955</v>
      </c>
      <c r="ET18">
        <f t="shared" si="83"/>
        <v>3.9609757690852834</v>
      </c>
      <c r="EU18">
        <f t="shared" si="14"/>
        <v>214.05230740522973</v>
      </c>
      <c r="EV18">
        <f t="shared" si="93"/>
        <v>74.235643953575831</v>
      </c>
      <c r="EW18">
        <f t="shared" si="64"/>
        <v>4.309287808187543</v>
      </c>
      <c r="EX18">
        <f t="shared" si="75"/>
        <v>35.115532626283354</v>
      </c>
      <c r="EY18">
        <f t="shared" si="73"/>
        <v>16.660359430266105</v>
      </c>
      <c r="EZ18">
        <f t="shared" si="60"/>
        <v>8.5587421260975098</v>
      </c>
      <c r="FA18">
        <f t="shared" si="68"/>
        <v>38.809708131667101</v>
      </c>
      <c r="FB18">
        <f t="shared" si="69"/>
        <v>68.86866667963902</v>
      </c>
      <c r="FD18">
        <f t="shared" si="95"/>
        <v>18.318512974980059</v>
      </c>
      <c r="FE18">
        <f t="shared" si="84"/>
        <v>17.583532532236163</v>
      </c>
      <c r="FF18">
        <f t="shared" si="96"/>
        <v>74.515367410526352</v>
      </c>
      <c r="FH18">
        <f t="shared" si="15"/>
        <v>174.03494876471169</v>
      </c>
      <c r="FI18">
        <f t="shared" si="80"/>
        <v>56.250765327187324</v>
      </c>
      <c r="FK18">
        <f t="shared" si="16"/>
        <v>19.767778889138928</v>
      </c>
      <c r="FL18">
        <f t="shared" si="17"/>
        <v>101.30860214581976</v>
      </c>
      <c r="FM18">
        <f t="shared" si="18"/>
        <v>41.530491582855461</v>
      </c>
      <c r="FN18">
        <f t="shared" si="70"/>
        <v>7.5273931639634251</v>
      </c>
      <c r="FO18">
        <f t="shared" si="19"/>
        <v>83.099552996290711</v>
      </c>
      <c r="FP18">
        <f t="shared" si="20"/>
        <v>115.94263736779304</v>
      </c>
      <c r="FR18">
        <f t="shared" si="28"/>
        <v>16.313801972542549</v>
      </c>
      <c r="FS18">
        <f t="shared" si="91"/>
        <v>60.595159763285309</v>
      </c>
      <c r="FT18">
        <f t="shared" si="97"/>
        <v>20.225353042333541</v>
      </c>
      <c r="FU18">
        <f t="shared" si="61"/>
        <v>30.88459001182402</v>
      </c>
      <c r="FV18">
        <f t="shared" si="98"/>
        <v>7.581945103974788</v>
      </c>
      <c r="FX18">
        <f t="shared" si="21"/>
        <v>90.970148100153764</v>
      </c>
      <c r="FY18">
        <f t="shared" si="22"/>
        <v>262.10593132858838</v>
      </c>
      <c r="FZ18">
        <f t="shared" si="71"/>
        <v>31.518127199912655</v>
      </c>
      <c r="GA18">
        <f t="shared" si="103"/>
        <v>4.1131247194281944</v>
      </c>
      <c r="GB18">
        <f t="shared" si="94"/>
        <v>3.2268509384451938</v>
      </c>
      <c r="GG18">
        <v>2002</v>
      </c>
      <c r="GH18">
        <f t="shared" si="29"/>
        <v>84.735818610397075</v>
      </c>
      <c r="GI18">
        <v>97.668336727348077</v>
      </c>
      <c r="GJ18">
        <v>79.174643229924499</v>
      </c>
      <c r="GK18">
        <v>84.155055007886602</v>
      </c>
      <c r="GL18">
        <v>100</v>
      </c>
      <c r="GM18">
        <v>100</v>
      </c>
      <c r="GN18">
        <v>26.876360724625101</v>
      </c>
      <c r="GP18">
        <v>93.501287107712983</v>
      </c>
      <c r="GQ18">
        <v>100</v>
      </c>
      <c r="GR18">
        <v>65.887461381156299</v>
      </c>
      <c r="GS18">
        <v>79.381505879974597</v>
      </c>
      <c r="GT18">
        <v>100</v>
      </c>
      <c r="GU18">
        <v>99.528994638605823</v>
      </c>
      <c r="GV18">
        <v>100</v>
      </c>
      <c r="GW18">
        <v>100</v>
      </c>
      <c r="GY18">
        <v>88.203897196751498</v>
      </c>
      <c r="GZ18">
        <v>56.963319589047401</v>
      </c>
      <c r="HA18">
        <v>100</v>
      </c>
      <c r="HB18">
        <v>100</v>
      </c>
      <c r="HC18">
        <v>88.391781623654794</v>
      </c>
      <c r="HD18">
        <v>48.325675095363103</v>
      </c>
      <c r="HE18">
        <v>20.432895141675203</v>
      </c>
      <c r="HF18">
        <v>52.546039099421399</v>
      </c>
      <c r="HG18">
        <v>100</v>
      </c>
      <c r="HH18">
        <v>74.302470573044502</v>
      </c>
      <c r="HI18">
        <v>87.1686281312912</v>
      </c>
      <c r="HJ18">
        <v>83.118289340462695</v>
      </c>
      <c r="HK18">
        <v>99.601579729125106</v>
      </c>
      <c r="HL18">
        <v>98.671708523282305</v>
      </c>
      <c r="HM18">
        <v>96.501858279758736</v>
      </c>
      <c r="HN18">
        <v>53.896720819365903</v>
      </c>
      <c r="HO18">
        <v>93.452393857306348</v>
      </c>
      <c r="HP18">
        <v>30.793303273379706</v>
      </c>
      <c r="HQ18">
        <v>100</v>
      </c>
      <c r="HR18">
        <v>95.135781397431614</v>
      </c>
      <c r="HS18">
        <v>97.522060268189122</v>
      </c>
      <c r="HU18">
        <v>100</v>
      </c>
      <c r="HV18">
        <v>100</v>
      </c>
      <c r="HW18">
        <v>100</v>
      </c>
      <c r="HY18">
        <v>100</v>
      </c>
      <c r="HZ18">
        <v>82.8277972240613</v>
      </c>
      <c r="IB18">
        <v>97.289797692365241</v>
      </c>
      <c r="IC18">
        <v>100</v>
      </c>
      <c r="ID18">
        <v>100</v>
      </c>
      <c r="IE18">
        <v>80.261939094903596</v>
      </c>
      <c r="IG18">
        <v>100</v>
      </c>
      <c r="II18">
        <v>21.359869843551905</v>
      </c>
      <c r="IJ18">
        <v>86.723992818869206</v>
      </c>
      <c r="IK18">
        <v>100</v>
      </c>
      <c r="IL18">
        <v>57.660336549901402</v>
      </c>
      <c r="IM18">
        <v>99.790632655069587</v>
      </c>
      <c r="IN18">
        <v>100</v>
      </c>
      <c r="IO18">
        <v>98.718402093171946</v>
      </c>
      <c r="IP18">
        <v>93.849121002634305</v>
      </c>
      <c r="IQ18">
        <v>99.271192430057781</v>
      </c>
      <c r="IR18">
        <v>86.623584799025906</v>
      </c>
      <c r="IS18">
        <v>62.011398398934801</v>
      </c>
      <c r="IU18">
        <v>100</v>
      </c>
      <c r="IV18">
        <v>85.8765533389453</v>
      </c>
      <c r="IW18">
        <v>99.863326863422856</v>
      </c>
      <c r="IY18">
        <v>91.690536234816875</v>
      </c>
      <c r="IZ18">
        <v>100</v>
      </c>
      <c r="JB18">
        <v>91.049245430911441</v>
      </c>
      <c r="JC18">
        <v>91.933234684968227</v>
      </c>
      <c r="JD18">
        <v>28.304941258262502</v>
      </c>
      <c r="JE18">
        <v>100</v>
      </c>
      <c r="JF18">
        <v>32.596068173637207</v>
      </c>
      <c r="JG18">
        <v>32.534941405378206</v>
      </c>
      <c r="JH18">
        <v>95.53215315777129</v>
      </c>
      <c r="JI18">
        <v>90.280816529723722</v>
      </c>
      <c r="JJ18">
        <v>99.704487848495248</v>
      </c>
      <c r="JK18">
        <v>100</v>
      </c>
      <c r="JL18">
        <v>97.882046417289146</v>
      </c>
      <c r="JM18">
        <v>100</v>
      </c>
      <c r="JO18">
        <v>35.645050197279403</v>
      </c>
      <c r="JP18">
        <v>79.660432395934691</v>
      </c>
      <c r="JQ18">
        <v>100</v>
      </c>
      <c r="JR18">
        <v>100</v>
      </c>
      <c r="JS18">
        <v>99.24990643580756</v>
      </c>
      <c r="JY18">
        <v>2002</v>
      </c>
      <c r="JZ18">
        <v>0.22235197058238002</v>
      </c>
      <c r="KA18">
        <v>1.7312513762074069</v>
      </c>
      <c r="KB18">
        <v>2.271749313522351</v>
      </c>
      <c r="KC18">
        <v>1.1295508790848257</v>
      </c>
      <c r="KD18">
        <v>3.4536853942308959E-2</v>
      </c>
      <c r="KE18">
        <v>2.1597587472719142</v>
      </c>
      <c r="KF18">
        <v>0.26342453797722698</v>
      </c>
      <c r="KG18">
        <v>0.24308168819324247</v>
      </c>
      <c r="KH18">
        <v>0.1799661582588275</v>
      </c>
      <c r="KI18">
        <v>2.0835038562954975</v>
      </c>
      <c r="KJ18">
        <v>0.38480367952783273</v>
      </c>
      <c r="KK18">
        <v>9.9012758266177725E-2</v>
      </c>
      <c r="KL18">
        <v>0.20308687726246202</v>
      </c>
      <c r="KM18">
        <v>6.1291887220383354E-2</v>
      </c>
      <c r="KN18">
        <v>0.52189022010831398</v>
      </c>
      <c r="KO18">
        <v>1.411453522407798</v>
      </c>
      <c r="KP18">
        <v>0.69070488661580531</v>
      </c>
      <c r="KQ18">
        <v>2.864642105596984</v>
      </c>
      <c r="KR18">
        <v>0.18827954681398396</v>
      </c>
      <c r="KS18">
        <v>0.10433373569976044</v>
      </c>
      <c r="KT18">
        <v>0.45763210142562677</v>
      </c>
      <c r="KU18">
        <v>2.3133585684561142</v>
      </c>
      <c r="KV18">
        <v>2.0927661005078906</v>
      </c>
      <c r="KW18">
        <v>2.1729345643089637</v>
      </c>
      <c r="KX18">
        <v>2.6680623488933946E-2</v>
      </c>
      <c r="KY18">
        <v>1.2164486269257035</v>
      </c>
      <c r="KZ18">
        <v>2.1264437712074109</v>
      </c>
      <c r="LA18">
        <v>0.57335131700774022</v>
      </c>
      <c r="LB18">
        <v>2.7583891706623369</v>
      </c>
      <c r="LC18">
        <v>4.0191122085926546E-2</v>
      </c>
      <c r="LD18">
        <v>7.7550600643429918E-2</v>
      </c>
      <c r="LE18">
        <v>2.8051854228951263</v>
      </c>
      <c r="LF18">
        <v>1.5889480949224395</v>
      </c>
      <c r="LG18">
        <v>1.9135585545286915</v>
      </c>
      <c r="LH18">
        <v>0.31005356452696209</v>
      </c>
      <c r="LI18">
        <v>2.7836614988779194</v>
      </c>
      <c r="LJ18">
        <v>0.15623718932292016</v>
      </c>
      <c r="LK18">
        <v>0.14293868995434916</v>
      </c>
      <c r="LL18">
        <v>3.4126130745054051E-2</v>
      </c>
      <c r="LM18">
        <v>1.5336240028873243</v>
      </c>
      <c r="LN18">
        <v>0.35624938861220351</v>
      </c>
      <c r="LO18">
        <v>0.46868829989715544</v>
      </c>
      <c r="LP18">
        <v>0.35751139119820491</v>
      </c>
      <c r="LQ18">
        <v>4.5631449824881543</v>
      </c>
      <c r="LR18">
        <v>0.16907516687176227</v>
      </c>
      <c r="LS18">
        <v>0.35926804354993591</v>
      </c>
      <c r="LT18">
        <v>1.0210647318024033</v>
      </c>
      <c r="LU18">
        <v>0.3411767695557591</v>
      </c>
      <c r="LV18">
        <v>0.61261458025134896</v>
      </c>
      <c r="LW18">
        <v>0.18157901016717101</v>
      </c>
      <c r="LX18">
        <v>0.12187985680889749</v>
      </c>
      <c r="LY18">
        <v>0.14768165213733317</v>
      </c>
      <c r="LZ18">
        <v>2.4843383896861919</v>
      </c>
      <c r="MA18">
        <v>1.4547326824802271</v>
      </c>
      <c r="MB18">
        <v>3.9609757690852836E-2</v>
      </c>
      <c r="MC18">
        <v>3.7122972256670907</v>
      </c>
      <c r="MD18">
        <v>0.74391395242652059</v>
      </c>
      <c r="ME18">
        <v>4.3092878081875431E-2</v>
      </c>
      <c r="MF18">
        <v>0.35571415138122653</v>
      </c>
      <c r="MG18">
        <v>0.17752280737715653</v>
      </c>
      <c r="MH18">
        <v>8.6215768306879478E-2</v>
      </c>
      <c r="MI18">
        <v>0.44802703815258776</v>
      </c>
      <c r="MJ18">
        <v>1.110580771563797</v>
      </c>
      <c r="MK18">
        <v>2.5854911924678459</v>
      </c>
      <c r="ML18">
        <v>0.18318512974980061</v>
      </c>
      <c r="MM18">
        <v>0.20475358929271295</v>
      </c>
      <c r="MN18">
        <v>0.7461734928222109</v>
      </c>
      <c r="MO18">
        <v>0.1853434626323576</v>
      </c>
      <c r="MP18">
        <v>1.8980688292520518</v>
      </c>
      <c r="MQ18">
        <v>0.56250765327187324</v>
      </c>
      <c r="MR18">
        <v>1.0184923080692094</v>
      </c>
      <c r="MS18">
        <v>0.21711084804254424</v>
      </c>
      <c r="MT18">
        <v>1.1019801760808106</v>
      </c>
      <c r="MU18">
        <v>1.4672523501786914</v>
      </c>
      <c r="MV18">
        <v>7.5273931639634251E-2</v>
      </c>
      <c r="MW18">
        <v>2.549373518107295</v>
      </c>
      <c r="MX18">
        <v>3.5636344299248401</v>
      </c>
      <c r="MZ18">
        <v>0.18070064715433154</v>
      </c>
      <c r="NA18">
        <v>0.6077475655394966</v>
      </c>
      <c r="NB18">
        <v>0.20225353042333541</v>
      </c>
      <c r="NC18">
        <v>0.31552865047546452</v>
      </c>
      <c r="ND18">
        <v>7.5819451039747882E-2</v>
      </c>
      <c r="NE18">
        <v>2.6993489825710433</v>
      </c>
      <c r="NF18">
        <v>2.5521116563639188</v>
      </c>
      <c r="NG18">
        <v>3.2902900906418435</v>
      </c>
      <c r="NH18">
        <v>0.31518127199912654</v>
      </c>
      <c r="NI18">
        <v>4.113124719428194E-2</v>
      </c>
      <c r="NJ18">
        <v>3.2512382674458669E-2</v>
      </c>
      <c r="NK18">
        <v>1</v>
      </c>
      <c r="OQ18" t="s">
        <v>235</v>
      </c>
      <c r="OS18" t="s">
        <v>265</v>
      </c>
      <c r="OT18" t="s">
        <v>266</v>
      </c>
      <c r="OU18" t="e">
        <v>#VALUE!</v>
      </c>
      <c r="OV18" t="e">
        <v>#VALUE!</v>
      </c>
      <c r="OW18" t="e">
        <v>#VALUE!</v>
      </c>
      <c r="OX18" t="e">
        <v>#VALUE!</v>
      </c>
      <c r="OY18">
        <v>0.43450411374392373</v>
      </c>
      <c r="OZ18">
        <v>0.31384252885700376</v>
      </c>
      <c r="PA18">
        <v>0.34375965914880013</v>
      </c>
      <c r="PB18">
        <v>0.41896338142362444</v>
      </c>
      <c r="PC18">
        <v>0.45787722141316389</v>
      </c>
      <c r="PD18">
        <v>0.52445361146824354</v>
      </c>
      <c r="PE18">
        <v>0.57270885267359406</v>
      </c>
      <c r="PF18">
        <v>0.54263268019693156</v>
      </c>
      <c r="PG18">
        <v>0.5932290649420735</v>
      </c>
      <c r="PH18">
        <v>0.56592819170012743</v>
      </c>
      <c r="PI18">
        <v>0.54049842272320647</v>
      </c>
      <c r="PJ18">
        <v>0.60350676939840875</v>
      </c>
      <c r="PK18">
        <v>0.69070488661580531</v>
      </c>
      <c r="PL18">
        <v>0.71434286151136939</v>
      </c>
      <c r="PM18">
        <v>0.743585803746867</v>
      </c>
      <c r="PN18">
        <v>0.77889502929269039</v>
      </c>
      <c r="PO18">
        <v>0.81736059590900267</v>
      </c>
      <c r="PP18">
        <v>0.86392994600779649</v>
      </c>
      <c r="PQ18">
        <v>0.9716737986839652</v>
      </c>
      <c r="PR18">
        <v>0.96550018944011673</v>
      </c>
      <c r="PS18">
        <v>0.91711130051401013</v>
      </c>
      <c r="PT18">
        <v>0.90500665311258721</v>
      </c>
      <c r="PU18">
        <v>0.83758295872591992</v>
      </c>
      <c r="PX18" t="s">
        <v>246</v>
      </c>
      <c r="PY18" t="s">
        <v>247</v>
      </c>
      <c r="PZ18" t="s">
        <v>265</v>
      </c>
      <c r="QA18" t="s">
        <v>266</v>
      </c>
      <c r="QB18" t="e">
        <f t="shared" si="30"/>
        <v>#VALUE!</v>
      </c>
      <c r="QC18" t="e">
        <f t="shared" si="31"/>
        <v>#VALUE!</v>
      </c>
      <c r="QD18" t="e">
        <f t="shared" si="32"/>
        <v>#VALUE!</v>
      </c>
      <c r="QE18" t="e">
        <f t="shared" si="33"/>
        <v>#VALUE!</v>
      </c>
      <c r="QF18">
        <f t="shared" si="34"/>
        <v>0.43450411374392373</v>
      </c>
      <c r="QG18">
        <f t="shared" si="35"/>
        <v>0.31384252885700376</v>
      </c>
      <c r="QH18">
        <f t="shared" si="36"/>
        <v>0.34375965914880013</v>
      </c>
      <c r="QI18">
        <f t="shared" si="37"/>
        <v>0.41896338142362444</v>
      </c>
      <c r="QJ18">
        <f t="shared" si="38"/>
        <v>0.45787722141316389</v>
      </c>
      <c r="QK18">
        <f t="shared" si="39"/>
        <v>0.52445361146824354</v>
      </c>
      <c r="QL18">
        <f t="shared" si="40"/>
        <v>0.57270885267359406</v>
      </c>
      <c r="QM18">
        <f t="shared" si="41"/>
        <v>0.54263268019693156</v>
      </c>
      <c r="QN18">
        <f t="shared" si="42"/>
        <v>0.5932290649420735</v>
      </c>
      <c r="QO18">
        <f t="shared" si="43"/>
        <v>0.56592819170012743</v>
      </c>
      <c r="QP18">
        <f t="shared" si="44"/>
        <v>0.54049842272320647</v>
      </c>
      <c r="QQ18">
        <f t="shared" si="45"/>
        <v>0.60350676939840875</v>
      </c>
      <c r="QR18">
        <f t="shared" si="46"/>
        <v>0.69070488661580531</v>
      </c>
      <c r="QS18">
        <f t="shared" si="47"/>
        <v>0.71434286151136939</v>
      </c>
      <c r="QT18">
        <f t="shared" si="48"/>
        <v>0.743585803746867</v>
      </c>
      <c r="QU18">
        <f t="shared" si="49"/>
        <v>0.77889502929269039</v>
      </c>
      <c r="QV18">
        <f t="shared" si="50"/>
        <v>0.81736059590900267</v>
      </c>
      <c r="QW18">
        <f t="shared" si="51"/>
        <v>0.86392994600779649</v>
      </c>
      <c r="QX18">
        <f t="shared" si="52"/>
        <v>0.9716737986839652</v>
      </c>
      <c r="QY18">
        <f t="shared" si="53"/>
        <v>0.96550018944011673</v>
      </c>
      <c r="QZ18">
        <f t="shared" si="54"/>
        <v>0.91711130051401013</v>
      </c>
      <c r="RA18">
        <f t="shared" si="55"/>
        <v>0.90500665311258721</v>
      </c>
      <c r="RB18">
        <f t="shared" si="56"/>
        <v>0.83758295872591992</v>
      </c>
      <c r="RG18" t="s">
        <v>246</v>
      </c>
      <c r="RH18" t="s">
        <v>247</v>
      </c>
      <c r="RI18" t="s">
        <v>265</v>
      </c>
      <c r="RJ18" t="s">
        <v>266</v>
      </c>
      <c r="RK18" t="s">
        <v>248</v>
      </c>
      <c r="RL18" t="s">
        <v>248</v>
      </c>
      <c r="RM18" t="s">
        <v>248</v>
      </c>
      <c r="RN18" t="s">
        <v>248</v>
      </c>
      <c r="RO18">
        <v>3901.5254371614756</v>
      </c>
      <c r="RP18">
        <v>2867.2294252582356</v>
      </c>
      <c r="RQ18">
        <v>3338.6551576170446</v>
      </c>
      <c r="RR18">
        <v>3916.0516560169626</v>
      </c>
      <c r="RS18">
        <v>4583.5844993380979</v>
      </c>
      <c r="RT18">
        <v>5765.0484393579682</v>
      </c>
      <c r="RU18">
        <v>6473.4354520108027</v>
      </c>
      <c r="RV18">
        <v>5980.25830430715</v>
      </c>
      <c r="RW18">
        <v>6447.4635390781632</v>
      </c>
      <c r="RX18">
        <v>6293.3043871199279</v>
      </c>
      <c r="RY18">
        <v>5994.5282768654279</v>
      </c>
      <c r="RZ18">
        <v>6594.7174650937568</v>
      </c>
      <c r="SA18">
        <v>8011.8980737801576</v>
      </c>
      <c r="SB18">
        <v>9741.0583837682116</v>
      </c>
      <c r="SC18">
        <v>11667.632120120543</v>
      </c>
      <c r="SD18">
        <v>13317.729834201351</v>
      </c>
      <c r="SE18">
        <v>15159.14114565753</v>
      </c>
      <c r="SF18">
        <v>18333.945900264123</v>
      </c>
      <c r="SG18">
        <v>22649.379340081297</v>
      </c>
      <c r="SH18">
        <v>19698.492090914249</v>
      </c>
      <c r="SI18">
        <v>19764.015541339671</v>
      </c>
      <c r="SJ18">
        <v>21717.457939220199</v>
      </c>
      <c r="SK18">
        <v>19729.870511176348</v>
      </c>
    </row>
    <row r="19" spans="1:505" x14ac:dyDescent="0.25">
      <c r="A19">
        <v>2003</v>
      </c>
      <c r="B19">
        <f t="shared" si="23"/>
        <v>73.076490350498801</v>
      </c>
      <c r="C19">
        <v>24.050746884192417</v>
      </c>
      <c r="D19">
        <v>158.5331827114812</v>
      </c>
      <c r="E19">
        <v>223.94336759810804</v>
      </c>
      <c r="F19">
        <v>104.04958814042118</v>
      </c>
      <c r="H19">
        <v>84.561475302456117</v>
      </c>
      <c r="J19">
        <v>18.948947677599659</v>
      </c>
      <c r="K19">
        <v>19.595321550845178</v>
      </c>
      <c r="L19">
        <v>143.02865772520815</v>
      </c>
      <c r="M19">
        <v>27.271439599199159</v>
      </c>
      <c r="N19">
        <v>9.4500293275696396</v>
      </c>
      <c r="O19">
        <v>16.415032239887882</v>
      </c>
      <c r="P19">
        <v>6.3491114720607751</v>
      </c>
      <c r="Q19">
        <v>56.054060273439177</v>
      </c>
      <c r="S19">
        <v>71.335809773971775</v>
      </c>
      <c r="T19">
        <v>198.73819203375595</v>
      </c>
      <c r="U19">
        <v>17.896736946623907</v>
      </c>
      <c r="V19">
        <v>8.1879140492859275</v>
      </c>
      <c r="W19">
        <v>52.431266520040246</v>
      </c>
      <c r="X19">
        <v>144.853069194189</v>
      </c>
      <c r="Y19">
        <v>37.301819703041808</v>
      </c>
      <c r="Z19">
        <v>96.255480787910187</v>
      </c>
      <c r="AA19">
        <v>2.7373926189967506</v>
      </c>
      <c r="AB19">
        <v>108.40629254023112</v>
      </c>
      <c r="AC19">
        <v>157.49790648603442</v>
      </c>
      <c r="AD19">
        <v>60.551085294803208</v>
      </c>
      <c r="AE19">
        <v>286.32276475120733</v>
      </c>
      <c r="AF19">
        <v>3.8017762606585523</v>
      </c>
      <c r="AG19">
        <v>7.4826801973861086</v>
      </c>
      <c r="AH19">
        <v>232.6798000777645</v>
      </c>
      <c r="AI19">
        <v>126.74486134993509</v>
      </c>
      <c r="AJ19">
        <v>69.229305338212527</v>
      </c>
      <c r="AK19">
        <v>25.055378774514352</v>
      </c>
      <c r="AL19">
        <v>234.45916013402271</v>
      </c>
      <c r="AM19">
        <v>13.591295890149812</v>
      </c>
      <c r="AO19">
        <v>3.2023688958618095</v>
      </c>
      <c r="AP19">
        <v>161.71244602035006</v>
      </c>
      <c r="AQ19">
        <v>37.470239222405809</v>
      </c>
      <c r="AS19">
        <v>40.373847983286048</v>
      </c>
      <c r="AT19">
        <v>398.29064094642627</v>
      </c>
      <c r="AV19">
        <v>31.705854252848223</v>
      </c>
      <c r="AW19">
        <v>99.5180187196448</v>
      </c>
      <c r="AX19">
        <v>33.904481977745483</v>
      </c>
      <c r="AY19">
        <v>35.335622899704525</v>
      </c>
      <c r="AZ19">
        <v>20.453413240766157</v>
      </c>
      <c r="BA19">
        <v>12.627783227476396</v>
      </c>
      <c r="BC19">
        <v>55.467371463702229</v>
      </c>
      <c r="BD19">
        <v>155.18910509260547</v>
      </c>
      <c r="BE19">
        <v>3.7594311329993628</v>
      </c>
      <c r="BF19">
        <v>274.85303388414195</v>
      </c>
      <c r="BG19">
        <v>66.511809299430595</v>
      </c>
      <c r="BH19">
        <v>4.1191125879434543</v>
      </c>
      <c r="BI19">
        <v>31.292266851627794</v>
      </c>
      <c r="BJ19">
        <v>13.32856549954664</v>
      </c>
      <c r="BK19">
        <v>7.1903885961907976</v>
      </c>
      <c r="BL19">
        <v>37.162851056869236</v>
      </c>
      <c r="BM19">
        <v>94.305252487660056</v>
      </c>
      <c r="BO19">
        <v>20.349635463422889</v>
      </c>
      <c r="BP19">
        <v>21.280365410903769</v>
      </c>
      <c r="BQ19">
        <v>69.96346336073168</v>
      </c>
      <c r="BS19">
        <v>141.39011795608417</v>
      </c>
      <c r="BT19">
        <v>63.777236998160156</v>
      </c>
      <c r="BV19">
        <v>25.33608754433557</v>
      </c>
      <c r="BW19">
        <v>89.65266338188934</v>
      </c>
      <c r="BX19">
        <v>50.680960517634944</v>
      </c>
      <c r="BY19">
        <v>7.2360605607082338</v>
      </c>
      <c r="BZ19">
        <v>99.672043970895018</v>
      </c>
      <c r="CA19">
        <v>114.77679444762869</v>
      </c>
      <c r="CC19">
        <v>16.700261232350581</v>
      </c>
      <c r="CD19">
        <v>64.566341872616107</v>
      </c>
      <c r="CE19">
        <v>20.254400898961698</v>
      </c>
      <c r="CF19">
        <v>34.284835711967318</v>
      </c>
      <c r="CG19">
        <v>7.6891496268931423</v>
      </c>
      <c r="CI19">
        <v>85.434120120621898</v>
      </c>
      <c r="CJ19">
        <v>197.63383258870292</v>
      </c>
      <c r="CK19">
        <v>23.705130903229861</v>
      </c>
      <c r="CL19">
        <v>3.7955138988511457</v>
      </c>
      <c r="CM19">
        <v>3.1258859573808393</v>
      </c>
      <c r="CR19">
        <f t="shared" si="65"/>
        <v>24.050746884192417</v>
      </c>
      <c r="CS19">
        <f t="shared" si="0"/>
        <v>158.5331827114812</v>
      </c>
      <c r="CT19">
        <f t="shared" si="1"/>
        <v>223.94336759810804</v>
      </c>
      <c r="CU19">
        <f t="shared" si="100"/>
        <v>104.04958814042118</v>
      </c>
      <c r="CW19">
        <f t="shared" si="2"/>
        <v>84.561475302456117</v>
      </c>
      <c r="CY19">
        <f t="shared" si="3"/>
        <v>18.948947677599659</v>
      </c>
      <c r="CZ19">
        <f t="shared" si="104"/>
        <v>19.595321550845178</v>
      </c>
      <c r="DA19">
        <f t="shared" si="4"/>
        <v>143.02865772520815</v>
      </c>
      <c r="DB19">
        <f t="shared" si="24"/>
        <v>27.271439599199159</v>
      </c>
      <c r="DC19">
        <f t="shared" si="78"/>
        <v>9.4500293275696396</v>
      </c>
      <c r="DD19">
        <f t="shared" si="74"/>
        <v>16.415032239887882</v>
      </c>
      <c r="DE19">
        <f t="shared" si="85"/>
        <v>6.3491114720607751</v>
      </c>
      <c r="DF19">
        <f t="shared" si="92"/>
        <v>56.054060273439177</v>
      </c>
      <c r="DH19">
        <f t="shared" si="79"/>
        <v>71.335809773971775</v>
      </c>
      <c r="DI19">
        <f t="shared" si="5"/>
        <v>198.73819203375595</v>
      </c>
      <c r="DJ19">
        <f t="shared" si="76"/>
        <v>17.896736946623907</v>
      </c>
      <c r="DK19">
        <f t="shared" si="81"/>
        <v>8.1879140492859275</v>
      </c>
      <c r="DL19">
        <f t="shared" si="86"/>
        <v>52.431266520040246</v>
      </c>
      <c r="DM19">
        <f t="shared" si="25"/>
        <v>144.853069194189</v>
      </c>
      <c r="DN19">
        <f t="shared" si="6"/>
        <v>37.301819703041808</v>
      </c>
      <c r="DO19">
        <f t="shared" si="7"/>
        <v>96.255480787910187</v>
      </c>
      <c r="DP19">
        <f t="shared" si="87"/>
        <v>2.7373926189967506</v>
      </c>
      <c r="DQ19">
        <f t="shared" si="62"/>
        <v>108.40629254023112</v>
      </c>
      <c r="DR19">
        <f t="shared" si="8"/>
        <v>157.49790648603442</v>
      </c>
      <c r="DS19">
        <f t="shared" si="72"/>
        <v>60.551085294803208</v>
      </c>
      <c r="DT19">
        <f t="shared" si="77"/>
        <v>286.32276475120733</v>
      </c>
      <c r="DU19">
        <f t="shared" si="26"/>
        <v>3.8017762606585523</v>
      </c>
      <c r="DV19">
        <f t="shared" si="105"/>
        <v>7.4826801973861086</v>
      </c>
      <c r="DW19">
        <f t="shared" si="9"/>
        <v>232.6798000777645</v>
      </c>
      <c r="DX19">
        <f t="shared" si="27"/>
        <v>126.74486134993509</v>
      </c>
      <c r="DY19">
        <f t="shared" si="10"/>
        <v>69.229305338212527</v>
      </c>
      <c r="DZ19">
        <f t="shared" si="88"/>
        <v>25.055378774514352</v>
      </c>
      <c r="EA19">
        <f t="shared" si="11"/>
        <v>234.45916013402271</v>
      </c>
      <c r="EB19">
        <f t="shared" si="63"/>
        <v>13.591295890149812</v>
      </c>
      <c r="ED19">
        <f t="shared" si="67"/>
        <v>3.2023688958618095</v>
      </c>
      <c r="EE19">
        <f t="shared" si="82"/>
        <v>161.71244602035006</v>
      </c>
      <c r="EF19">
        <f t="shared" si="101"/>
        <v>37.470239222405809</v>
      </c>
      <c r="EH19">
        <f t="shared" si="102"/>
        <v>40.373847983286048</v>
      </c>
      <c r="EI19">
        <f t="shared" si="99"/>
        <v>398.29064094642627</v>
      </c>
      <c r="EK19">
        <f t="shared" si="12"/>
        <v>31.705854252848223</v>
      </c>
      <c r="EL19">
        <f t="shared" si="89"/>
        <v>99.5180187196448</v>
      </c>
      <c r="EM19">
        <f t="shared" si="90"/>
        <v>33.904481977745483</v>
      </c>
      <c r="EN19">
        <f t="shared" si="57"/>
        <v>35.335622899704525</v>
      </c>
      <c r="EO19">
        <f t="shared" ref="EO19:EO28" si="106">IF19*LW19</f>
        <v>20.453413240766157</v>
      </c>
      <c r="EP19">
        <f t="shared" si="58"/>
        <v>12.627783227476396</v>
      </c>
      <c r="ER19">
        <f t="shared" si="13"/>
        <v>55.467371463702229</v>
      </c>
      <c r="ES19">
        <f t="shared" si="59"/>
        <v>155.18910509260547</v>
      </c>
      <c r="ET19">
        <f t="shared" si="83"/>
        <v>3.7594311329993628</v>
      </c>
      <c r="EU19">
        <f t="shared" si="14"/>
        <v>274.85303388414195</v>
      </c>
      <c r="EV19">
        <f t="shared" si="93"/>
        <v>66.511809299430595</v>
      </c>
      <c r="EW19">
        <f t="shared" si="64"/>
        <v>4.1191125879434543</v>
      </c>
      <c r="EX19">
        <f t="shared" si="75"/>
        <v>31.292266851627794</v>
      </c>
      <c r="EY19">
        <f t="shared" si="73"/>
        <v>13.32856549954664</v>
      </c>
      <c r="EZ19">
        <f t="shared" si="60"/>
        <v>7.1903885961907976</v>
      </c>
      <c r="FA19">
        <f t="shared" si="68"/>
        <v>37.162851056869236</v>
      </c>
      <c r="FB19">
        <f t="shared" si="69"/>
        <v>94.305252487660056</v>
      </c>
      <c r="FD19">
        <f t="shared" si="95"/>
        <v>20.349635463422889</v>
      </c>
      <c r="FE19">
        <f t="shared" si="84"/>
        <v>21.280365410903769</v>
      </c>
      <c r="FF19">
        <f t="shared" si="96"/>
        <v>69.96346336073168</v>
      </c>
      <c r="FH19">
        <f t="shared" si="15"/>
        <v>141.39011795608417</v>
      </c>
      <c r="FI19">
        <f t="shared" si="80"/>
        <v>63.777236998160156</v>
      </c>
      <c r="FK19">
        <f t="shared" si="16"/>
        <v>25.33608754433557</v>
      </c>
      <c r="FL19">
        <f t="shared" si="17"/>
        <v>89.65266338188934</v>
      </c>
      <c r="FM19">
        <f t="shared" si="18"/>
        <v>50.680960517634944</v>
      </c>
      <c r="FN19">
        <f t="shared" si="70"/>
        <v>7.2360605607082338</v>
      </c>
      <c r="FO19">
        <f t="shared" si="19"/>
        <v>99.672043970895018</v>
      </c>
      <c r="FP19">
        <f t="shared" si="20"/>
        <v>114.77679444762869</v>
      </c>
      <c r="FR19">
        <f t="shared" si="28"/>
        <v>16.700261232350581</v>
      </c>
      <c r="FS19">
        <f t="shared" si="91"/>
        <v>64.566341872616107</v>
      </c>
      <c r="FT19">
        <f t="shared" si="97"/>
        <v>20.254400898961698</v>
      </c>
      <c r="FU19">
        <f t="shared" si="61"/>
        <v>34.284835711967318</v>
      </c>
      <c r="FV19">
        <f t="shared" si="98"/>
        <v>7.6891496268931423</v>
      </c>
      <c r="FX19">
        <f t="shared" si="21"/>
        <v>85.434120120621898</v>
      </c>
      <c r="FY19">
        <f t="shared" si="22"/>
        <v>197.63383258870292</v>
      </c>
      <c r="FZ19">
        <f t="shared" si="71"/>
        <v>23.705130903229861</v>
      </c>
      <c r="GA19">
        <f t="shared" si="103"/>
        <v>3.7955138988511457</v>
      </c>
      <c r="GB19">
        <f t="shared" si="94"/>
        <v>3.1258859573808393</v>
      </c>
      <c r="GG19">
        <v>2003</v>
      </c>
      <c r="GH19">
        <f t="shared" si="29"/>
        <v>86.206890757698929</v>
      </c>
      <c r="GI19">
        <v>98.475179560513325</v>
      </c>
      <c r="GJ19">
        <v>92.128058890299314</v>
      </c>
      <c r="GK19">
        <v>95.124626077516695</v>
      </c>
      <c r="GL19">
        <v>99.765263634068404</v>
      </c>
      <c r="GN19">
        <v>37.506991107013803</v>
      </c>
      <c r="GP19">
        <v>84.454276198069095</v>
      </c>
      <c r="GQ19">
        <v>98.584251528002767</v>
      </c>
      <c r="GR19">
        <v>69.231306274839199</v>
      </c>
      <c r="GS19">
        <v>77.674603287775497</v>
      </c>
      <c r="GT19">
        <v>100</v>
      </c>
      <c r="GU19">
        <v>99.650995677515041</v>
      </c>
      <c r="GV19">
        <v>100</v>
      </c>
      <c r="GW19">
        <v>97.922967008413707</v>
      </c>
      <c r="GY19">
        <v>99.862144101283789</v>
      </c>
      <c r="GZ19">
        <v>66.983539024174007</v>
      </c>
      <c r="HA19">
        <v>100</v>
      </c>
      <c r="HB19">
        <v>99.612893921840694</v>
      </c>
      <c r="HC19">
        <v>99.658430027591251</v>
      </c>
      <c r="HD19">
        <v>60.192082157613498</v>
      </c>
      <c r="HE19">
        <v>17.131759726294703</v>
      </c>
      <c r="HF19">
        <v>43.233841099168103</v>
      </c>
      <c r="HG19">
        <v>100</v>
      </c>
      <c r="HH19">
        <v>80.003479410637595</v>
      </c>
      <c r="HI19">
        <v>89.573393320083994</v>
      </c>
      <c r="HJ19">
        <v>98.341278748199173</v>
      </c>
      <c r="HK19">
        <v>100</v>
      </c>
      <c r="HL19">
        <v>95.803237224427519</v>
      </c>
      <c r="HM19">
        <v>95.853307124748</v>
      </c>
      <c r="HN19">
        <v>77.186383907797804</v>
      </c>
      <c r="HO19">
        <v>91.219850493100097</v>
      </c>
      <c r="HP19">
        <v>34.470006762497505</v>
      </c>
      <c r="HQ19">
        <v>98.598281824530247</v>
      </c>
      <c r="HR19">
        <v>91.850747376867503</v>
      </c>
      <c r="HS19">
        <v>98.102292909892398</v>
      </c>
      <c r="HU19">
        <v>100</v>
      </c>
      <c r="HV19">
        <v>99.91016230322397</v>
      </c>
      <c r="HW19">
        <v>99.506953721822285</v>
      </c>
      <c r="HY19">
        <v>100</v>
      </c>
      <c r="HZ19">
        <v>82.988362163973193</v>
      </c>
      <c r="IB19">
        <v>96.860396619985579</v>
      </c>
      <c r="IC19">
        <v>99.128384343786152</v>
      </c>
      <c r="ID19">
        <v>100</v>
      </c>
      <c r="IE19">
        <v>71.364104457604</v>
      </c>
      <c r="IF19">
        <v>100</v>
      </c>
      <c r="IG19">
        <v>100</v>
      </c>
      <c r="II19">
        <v>21.460383874004904</v>
      </c>
      <c r="IJ19">
        <v>96.570569409342795</v>
      </c>
      <c r="IK19">
        <v>100</v>
      </c>
      <c r="IL19">
        <v>74.793047805247596</v>
      </c>
      <c r="IM19">
        <v>100</v>
      </c>
      <c r="IN19">
        <v>99.663578179490216</v>
      </c>
      <c r="IO19">
        <v>100</v>
      </c>
      <c r="IP19">
        <v>83.363579454866198</v>
      </c>
      <c r="IQ19">
        <v>97.027003536905823</v>
      </c>
      <c r="IR19">
        <v>89.007641640467</v>
      </c>
      <c r="IS19">
        <v>81.532048998313499</v>
      </c>
      <c r="IU19">
        <v>100</v>
      </c>
      <c r="IV19">
        <v>97.53762252243628</v>
      </c>
      <c r="IW19">
        <v>99.718137846231286</v>
      </c>
      <c r="IY19">
        <v>81.788466858658694</v>
      </c>
      <c r="IZ19">
        <v>100</v>
      </c>
      <c r="JB19">
        <v>91.506524108972172</v>
      </c>
      <c r="JC19">
        <v>86.0373933287173</v>
      </c>
      <c r="JD19">
        <v>32.150855411427301</v>
      </c>
      <c r="JE19">
        <v>99.725375948903022</v>
      </c>
      <c r="JF19">
        <v>36.772579092977601</v>
      </c>
      <c r="JG19">
        <v>32.633919516617595</v>
      </c>
      <c r="JH19">
        <v>90.271100123637694</v>
      </c>
      <c r="JI19">
        <v>96.540052870813113</v>
      </c>
      <c r="JJ19">
        <v>100</v>
      </c>
      <c r="JK19">
        <v>100</v>
      </c>
      <c r="JL19">
        <v>99.082608533446717</v>
      </c>
      <c r="JM19">
        <v>100</v>
      </c>
      <c r="JO19">
        <v>34.257141130599805</v>
      </c>
      <c r="JP19">
        <v>67.923449168360293</v>
      </c>
      <c r="JQ19">
        <v>100</v>
      </c>
      <c r="JR19">
        <v>97.496383559023727</v>
      </c>
      <c r="JS19">
        <v>99.324184165886209</v>
      </c>
      <c r="JY19">
        <v>2003</v>
      </c>
      <c r="JZ19">
        <v>0.24423156161307788</v>
      </c>
      <c r="KA19">
        <v>1.7207915223770558</v>
      </c>
      <c r="KB19">
        <v>2.3542102274926942</v>
      </c>
      <c r="KC19">
        <v>1.0429440503667424</v>
      </c>
      <c r="KD19">
        <v>3.173412271682495E-2</v>
      </c>
      <c r="KE19">
        <v>2.2545523596171151</v>
      </c>
      <c r="KF19">
        <v>0.30529089290275835</v>
      </c>
      <c r="KG19">
        <v>0.22436931000579571</v>
      </c>
      <c r="KH19">
        <v>0.19876725995408245</v>
      </c>
      <c r="KI19">
        <v>2.0659534742476642</v>
      </c>
      <c r="KJ19">
        <v>0.35109853729360679</v>
      </c>
      <c r="KK19">
        <v>9.4500293275696395E-2</v>
      </c>
      <c r="KL19">
        <v>0.16472522053878205</v>
      </c>
      <c r="KM19">
        <v>6.3491114720607755E-2</v>
      </c>
      <c r="KN19">
        <v>0.57243016613888875</v>
      </c>
      <c r="KO19">
        <v>1.4881802871760301</v>
      </c>
      <c r="KP19">
        <v>0.71434286151136939</v>
      </c>
      <c r="KQ19">
        <v>2.9669706159006077</v>
      </c>
      <c r="KR19">
        <v>0.17896736946623906</v>
      </c>
      <c r="KS19">
        <v>8.2197331358633288E-2</v>
      </c>
      <c r="KT19">
        <v>0.52610969795053186</v>
      </c>
      <c r="KU19">
        <v>2.4065136809005869</v>
      </c>
      <c r="KV19">
        <v>2.1773489880195473</v>
      </c>
      <c r="KW19">
        <v>2.2263920655840668</v>
      </c>
      <c r="KX19">
        <v>2.7373926189967507E-2</v>
      </c>
      <c r="KY19">
        <v>1.3550197233773931</v>
      </c>
      <c r="KZ19">
        <v>1.7583112646322008</v>
      </c>
      <c r="LA19">
        <v>0.61572399775116837</v>
      </c>
      <c r="LB19">
        <v>2.8632276475120735</v>
      </c>
      <c r="LC19">
        <v>3.9683171162082517E-2</v>
      </c>
      <c r="LD19">
        <v>7.8063870948634012E-2</v>
      </c>
      <c r="LE19">
        <v>3.01451873112374</v>
      </c>
      <c r="LF19">
        <v>1.3894438618875189</v>
      </c>
      <c r="LG19">
        <v>2.0083925661869104</v>
      </c>
      <c r="LH19">
        <v>0.25411577474650099</v>
      </c>
      <c r="LI19">
        <v>2.5526102599037856</v>
      </c>
      <c r="LJ19">
        <v>0.13854208181080443</v>
      </c>
      <c r="LK19">
        <v>0.15166210005517985</v>
      </c>
      <c r="LL19">
        <v>3.2023688958618096E-2</v>
      </c>
      <c r="LM19">
        <v>1.6185785538968323</v>
      </c>
      <c r="LN19">
        <v>0.37655900237038842</v>
      </c>
      <c r="LO19">
        <v>0.39788160758294672</v>
      </c>
      <c r="LP19">
        <v>0.40373847983286049</v>
      </c>
      <c r="LQ19">
        <v>4.79935536213452</v>
      </c>
      <c r="LR19">
        <v>0.17664499027057323</v>
      </c>
      <c r="LS19">
        <v>0.32733558150954578</v>
      </c>
      <c r="LT19">
        <v>1.0039306035141999</v>
      </c>
      <c r="LU19">
        <v>0.33904481977745482</v>
      </c>
      <c r="LV19">
        <v>0.49514560812147118</v>
      </c>
      <c r="LW19">
        <v>0.20453413240766155</v>
      </c>
      <c r="LX19">
        <v>0.12627783227476397</v>
      </c>
      <c r="LY19">
        <v>0.18204000363406089</v>
      </c>
      <c r="LZ19">
        <v>2.5846402277496163</v>
      </c>
      <c r="MA19">
        <v>1.6070020715606508</v>
      </c>
      <c r="MB19">
        <v>3.7594311329993628E-2</v>
      </c>
      <c r="MC19">
        <v>3.6748473547946232</v>
      </c>
      <c r="MD19">
        <v>0.66511809299430602</v>
      </c>
      <c r="ME19">
        <v>4.1330169588383564E-2</v>
      </c>
      <c r="MF19">
        <v>0.31292266851627792</v>
      </c>
      <c r="MG19">
        <v>0.15988475526969001</v>
      </c>
      <c r="MH19">
        <v>7.4107087038463623E-2</v>
      </c>
      <c r="MI19">
        <v>0.417524275128904</v>
      </c>
      <c r="MJ19">
        <v>1.156664816428332</v>
      </c>
      <c r="MK19">
        <v>2.506307018679311</v>
      </c>
      <c r="ML19">
        <v>0.20349635463422888</v>
      </c>
      <c r="MM19">
        <v>0.21817597005718192</v>
      </c>
      <c r="MN19">
        <v>0.70161221290170595</v>
      </c>
      <c r="MO19">
        <v>0.20771556827395962</v>
      </c>
      <c r="MP19">
        <v>1.7287292864949411</v>
      </c>
      <c r="MQ19">
        <v>0.63777236998160158</v>
      </c>
      <c r="MR19">
        <v>1.0912324104701496</v>
      </c>
      <c r="MS19">
        <v>0.27687738979314347</v>
      </c>
      <c r="MT19">
        <v>1.0420197534269713</v>
      </c>
      <c r="MU19">
        <v>1.5763487431075172</v>
      </c>
      <c r="MV19">
        <v>7.2559872468325654E-2</v>
      </c>
      <c r="MW19">
        <v>2.710499139015496</v>
      </c>
      <c r="MX19">
        <v>3.5171011066930813</v>
      </c>
      <c r="MZ19">
        <v>0.17298790228236513</v>
      </c>
      <c r="NA19">
        <v>0.64566341872616106</v>
      </c>
      <c r="NB19">
        <v>0.202544008989617</v>
      </c>
      <c r="NC19">
        <v>0.34602274021069995</v>
      </c>
      <c r="ND19">
        <v>7.6891496268931422E-2</v>
      </c>
      <c r="NE19">
        <v>2.4369001892029698</v>
      </c>
      <c r="NF19">
        <v>2.4939068848424375</v>
      </c>
      <c r="NG19">
        <v>2.9096554284048866</v>
      </c>
      <c r="NH19">
        <v>0.23705130903229862</v>
      </c>
      <c r="NI19">
        <v>3.8929791652767963E-2</v>
      </c>
      <c r="NJ19">
        <v>3.1471549287131757E-2</v>
      </c>
      <c r="NK19">
        <v>1</v>
      </c>
      <c r="OQ19" t="s">
        <v>236</v>
      </c>
      <c r="OS19" t="s">
        <v>18</v>
      </c>
      <c r="OT19" t="s">
        <v>267</v>
      </c>
      <c r="OU19">
        <v>2.684774927269777</v>
      </c>
      <c r="OV19">
        <v>2.902327253551372</v>
      </c>
      <c r="OW19">
        <v>2.8273827017429451</v>
      </c>
      <c r="OX19">
        <v>2.6903916851292244</v>
      </c>
      <c r="OY19">
        <v>2.9948393789169581</v>
      </c>
      <c r="OZ19">
        <v>2.9566248104529582</v>
      </c>
      <c r="PA19">
        <v>3.044595467690312</v>
      </c>
      <c r="PB19">
        <v>2.9526013619721061</v>
      </c>
      <c r="PC19">
        <v>2.9964073006953171</v>
      </c>
      <c r="PD19">
        <v>3.2159589770932779</v>
      </c>
      <c r="PE19">
        <v>3.1540417118939343</v>
      </c>
      <c r="PF19">
        <v>2.9794445535150764</v>
      </c>
      <c r="PG19">
        <v>3.0701932909068623</v>
      </c>
      <c r="PH19">
        <v>3.007178935850944</v>
      </c>
      <c r="PI19">
        <v>2.7720021450810672</v>
      </c>
      <c r="PJ19">
        <v>2.8141961680302274</v>
      </c>
      <c r="PK19">
        <v>2.864642105596984</v>
      </c>
      <c r="PL19">
        <v>2.9669706159006077</v>
      </c>
      <c r="PM19">
        <v>2.9642148906004384</v>
      </c>
      <c r="PN19">
        <v>2.8540853426241264</v>
      </c>
      <c r="PO19">
        <v>2.8052258162329422</v>
      </c>
      <c r="PP19">
        <v>2.7560193486953719</v>
      </c>
      <c r="PQ19">
        <v>2.7594604645401533</v>
      </c>
      <c r="PR19">
        <v>2.8508106470579095</v>
      </c>
      <c r="PS19">
        <v>2.6933005603281703</v>
      </c>
      <c r="PT19">
        <v>2.5733892693972962</v>
      </c>
      <c r="PU19">
        <v>2.4837915233897361</v>
      </c>
      <c r="PX19" t="s">
        <v>246</v>
      </c>
      <c r="PY19" t="s">
        <v>247</v>
      </c>
      <c r="PZ19" t="s">
        <v>18</v>
      </c>
      <c r="QA19" t="s">
        <v>267</v>
      </c>
      <c r="QB19">
        <f t="shared" si="30"/>
        <v>2.684774927269777</v>
      </c>
      <c r="QC19">
        <f t="shared" si="31"/>
        <v>2.902327253551372</v>
      </c>
      <c r="QD19">
        <f t="shared" si="32"/>
        <v>2.8273827017429451</v>
      </c>
      <c r="QE19">
        <f t="shared" si="33"/>
        <v>2.6903916851292244</v>
      </c>
      <c r="QF19">
        <f t="shared" si="34"/>
        <v>2.9948393789169581</v>
      </c>
      <c r="QG19">
        <f t="shared" si="35"/>
        <v>2.9566248104529582</v>
      </c>
      <c r="QH19">
        <f t="shared" si="36"/>
        <v>3.044595467690312</v>
      </c>
      <c r="QI19">
        <f t="shared" si="37"/>
        <v>2.9526013619721061</v>
      </c>
      <c r="QJ19">
        <f t="shared" si="38"/>
        <v>2.9964073006953171</v>
      </c>
      <c r="QK19">
        <f t="shared" si="39"/>
        <v>3.2159589770932779</v>
      </c>
      <c r="QL19">
        <f t="shared" si="40"/>
        <v>3.1540417118939343</v>
      </c>
      <c r="QM19">
        <f t="shared" si="41"/>
        <v>2.9794445535150764</v>
      </c>
      <c r="QN19">
        <f t="shared" si="42"/>
        <v>3.0701932909068623</v>
      </c>
      <c r="QO19">
        <f t="shared" si="43"/>
        <v>3.007178935850944</v>
      </c>
      <c r="QP19">
        <f t="shared" si="44"/>
        <v>2.7720021450810672</v>
      </c>
      <c r="QQ19">
        <f t="shared" si="45"/>
        <v>2.8141961680302274</v>
      </c>
      <c r="QR19">
        <f t="shared" si="46"/>
        <v>2.864642105596984</v>
      </c>
      <c r="QS19">
        <f t="shared" si="47"/>
        <v>2.9669706159006077</v>
      </c>
      <c r="QT19">
        <f t="shared" si="48"/>
        <v>2.9642148906004384</v>
      </c>
      <c r="QU19">
        <f t="shared" si="49"/>
        <v>2.8540853426241264</v>
      </c>
      <c r="QV19">
        <f t="shared" si="50"/>
        <v>2.8052258162329422</v>
      </c>
      <c r="QW19">
        <f t="shared" si="51"/>
        <v>2.7560193486953719</v>
      </c>
      <c r="QX19">
        <f t="shared" si="52"/>
        <v>2.7594604645401533</v>
      </c>
      <c r="QY19">
        <f t="shared" si="53"/>
        <v>2.8508106470579095</v>
      </c>
      <c r="QZ19">
        <f t="shared" si="54"/>
        <v>2.6933005603281703</v>
      </c>
      <c r="RA19">
        <f t="shared" si="55"/>
        <v>2.5733892693972962</v>
      </c>
      <c r="RB19">
        <f t="shared" si="56"/>
        <v>2.4837915233897361</v>
      </c>
      <c r="RG19" t="s">
        <v>246</v>
      </c>
      <c r="RH19" t="s">
        <v>247</v>
      </c>
      <c r="RI19" t="s">
        <v>18</v>
      </c>
      <c r="RJ19" t="s">
        <v>267</v>
      </c>
      <c r="RK19">
        <v>17201.08282700165</v>
      </c>
      <c r="RL19">
        <v>21340.714061733379</v>
      </c>
      <c r="RM19">
        <v>22527.047103054549</v>
      </c>
      <c r="RN19">
        <v>21901.05751777767</v>
      </c>
      <c r="RO19">
        <v>26891.44163993726</v>
      </c>
      <c r="RP19">
        <v>27011.385891049209</v>
      </c>
      <c r="RQ19">
        <v>29569.654526163493</v>
      </c>
      <c r="RR19">
        <v>27597.971483377994</v>
      </c>
      <c r="RS19">
        <v>29995.565218950873</v>
      </c>
      <c r="RT19">
        <v>35351.380706534583</v>
      </c>
      <c r="RU19">
        <v>35650.724342009853</v>
      </c>
      <c r="RV19">
        <v>32835.928766610246</v>
      </c>
      <c r="RW19">
        <v>33368.154850904502</v>
      </c>
      <c r="RX19">
        <v>33440.801620063772</v>
      </c>
      <c r="RY19">
        <v>30743.559173584672</v>
      </c>
      <c r="RZ19">
        <v>30751.649460384331</v>
      </c>
      <c r="SA19">
        <v>33228.69290871008</v>
      </c>
      <c r="SB19">
        <v>40458.770640283852</v>
      </c>
      <c r="SC19">
        <v>46511.604571034681</v>
      </c>
      <c r="SD19">
        <v>48799.820370324735</v>
      </c>
      <c r="SE19">
        <v>52026.993112415512</v>
      </c>
      <c r="SF19">
        <v>58487.045011640468</v>
      </c>
      <c r="SG19">
        <v>64322.066644152554</v>
      </c>
      <c r="SH19">
        <v>58163.293594306815</v>
      </c>
      <c r="SI19">
        <v>58041.411224560128</v>
      </c>
      <c r="SJ19">
        <v>61753.660072180384</v>
      </c>
      <c r="SK19">
        <v>58507.500209627207</v>
      </c>
    </row>
    <row r="20" spans="1:505" x14ac:dyDescent="0.25">
      <c r="A20">
        <v>2004</v>
      </c>
      <c r="B20">
        <f t="shared" si="23"/>
        <v>63.567109735301415</v>
      </c>
      <c r="C20">
        <v>23.190626643207391</v>
      </c>
      <c r="D20">
        <v>108.5960845544067</v>
      </c>
      <c r="E20">
        <v>105.17984035834725</v>
      </c>
      <c r="F20">
        <v>100.99062754179673</v>
      </c>
      <c r="G20">
        <v>2.936440250407546</v>
      </c>
      <c r="H20">
        <v>73.091510188558914</v>
      </c>
      <c r="J20">
        <v>17.056361671352544</v>
      </c>
      <c r="K20">
        <v>18.756745723864974</v>
      </c>
      <c r="L20">
        <v>127.94291697209272</v>
      </c>
      <c r="M20">
        <v>24.482471717955519</v>
      </c>
      <c r="N20">
        <v>9.6148424940337627</v>
      </c>
      <c r="O20">
        <v>16.427284146465528</v>
      </c>
      <c r="P20">
        <v>5.7483367381808774</v>
      </c>
      <c r="Q20">
        <v>49.279235657775502</v>
      </c>
      <c r="R20">
        <v>146.82519432513317</v>
      </c>
      <c r="S20">
        <v>56.804274015821001</v>
      </c>
      <c r="T20">
        <v>139.23216842723147</v>
      </c>
      <c r="U20">
        <v>17.174643299817987</v>
      </c>
      <c r="V20">
        <v>6.6658642753421287</v>
      </c>
      <c r="W20">
        <v>44.215812063832317</v>
      </c>
      <c r="X20">
        <v>127.09176592916813</v>
      </c>
      <c r="Y20">
        <v>43.109494633714135</v>
      </c>
      <c r="Z20">
        <v>55.633174262696372</v>
      </c>
      <c r="AA20">
        <v>2.6970406582418853</v>
      </c>
      <c r="AB20">
        <v>89.157321102543605</v>
      </c>
      <c r="AC20">
        <v>113.52844314883184</v>
      </c>
      <c r="AD20">
        <v>46.567351555032452</v>
      </c>
      <c r="AE20">
        <v>273.96173687744681</v>
      </c>
      <c r="AF20">
        <v>3.4812427816084521</v>
      </c>
      <c r="AG20">
        <v>6.0092866554500413</v>
      </c>
      <c r="AH20">
        <v>167.11012666145263</v>
      </c>
      <c r="AI20">
        <v>95.490236798572155</v>
      </c>
      <c r="AJ20">
        <v>59.143190334286743</v>
      </c>
      <c r="AK20">
        <v>23.707633766921205</v>
      </c>
      <c r="AL20">
        <v>178.34054578204371</v>
      </c>
      <c r="AM20">
        <v>13.137799141695558</v>
      </c>
      <c r="AO20">
        <v>2.5925004843416031</v>
      </c>
      <c r="AP20">
        <v>169.50124623852471</v>
      </c>
      <c r="AQ20">
        <v>37.803599839067942</v>
      </c>
      <c r="AS20">
        <v>37.356730022237159</v>
      </c>
      <c r="AT20">
        <v>417.10741973678336</v>
      </c>
      <c r="AV20">
        <v>26.126807285981201</v>
      </c>
      <c r="AW20">
        <v>87.909513790591291</v>
      </c>
      <c r="AX20">
        <v>33.330345505051156</v>
      </c>
      <c r="AY20">
        <v>27.693704056377026</v>
      </c>
      <c r="AZ20">
        <v>21.542232065218002</v>
      </c>
      <c r="BA20">
        <v>11.488435479738049</v>
      </c>
      <c r="BC20">
        <v>62.70089023052914</v>
      </c>
      <c r="BD20">
        <v>110.95887066727916</v>
      </c>
      <c r="BE20">
        <v>4.1190180732502455</v>
      </c>
      <c r="BF20">
        <v>225.88776963004983</v>
      </c>
      <c r="BG20">
        <v>64.554618477147343</v>
      </c>
      <c r="BH20">
        <v>4.0436819399890638</v>
      </c>
      <c r="BI20">
        <v>29.264432111814198</v>
      </c>
      <c r="BJ20">
        <v>13.66139410372327</v>
      </c>
      <c r="BK20">
        <v>6.5344896676025606</v>
      </c>
      <c r="BL20">
        <v>29.510360429292131</v>
      </c>
      <c r="BM20">
        <v>88.44931951521292</v>
      </c>
      <c r="BO20">
        <v>21.913092080926667</v>
      </c>
      <c r="BP20">
        <v>25.11331607507951</v>
      </c>
      <c r="BQ20">
        <v>67.148756892867084</v>
      </c>
      <c r="BS20">
        <v>108.25243794671788</v>
      </c>
      <c r="BT20">
        <v>61.371182500612804</v>
      </c>
      <c r="BV20">
        <v>22.775508861931481</v>
      </c>
      <c r="BW20">
        <v>81.047029331212386</v>
      </c>
      <c r="BX20">
        <v>39.677523117524942</v>
      </c>
      <c r="BY20">
        <v>6.848534703286532</v>
      </c>
      <c r="BZ20">
        <v>77.414065089627726</v>
      </c>
      <c r="CA20">
        <v>134.06325276367699</v>
      </c>
      <c r="CC20">
        <v>13.951700170559127</v>
      </c>
      <c r="CD20">
        <v>65.582149570857723</v>
      </c>
      <c r="CE20">
        <v>16.609971212516399</v>
      </c>
      <c r="CF20">
        <v>33.817016158853406</v>
      </c>
      <c r="CG20">
        <v>8.7142262258530589</v>
      </c>
      <c r="CI20">
        <v>86.974711536242623</v>
      </c>
      <c r="CJ20">
        <v>212.87387795060445</v>
      </c>
      <c r="CK20">
        <v>25.890933899826695</v>
      </c>
      <c r="CL20">
        <v>3.8678411802957218</v>
      </c>
      <c r="CM20">
        <v>3.3794913146061685</v>
      </c>
      <c r="CR20">
        <f t="shared" si="65"/>
        <v>23.190626643207391</v>
      </c>
      <c r="CS20">
        <f t="shared" si="0"/>
        <v>108.5960845544067</v>
      </c>
      <c r="CT20">
        <f t="shared" si="1"/>
        <v>105.17984035834725</v>
      </c>
      <c r="CU20">
        <f t="shared" si="100"/>
        <v>100.99062754179673</v>
      </c>
      <c r="CV20">
        <f t="shared" si="66"/>
        <v>2.936440250407546</v>
      </c>
      <c r="CW20">
        <f t="shared" si="2"/>
        <v>73.091510188558914</v>
      </c>
      <c r="CY20">
        <f t="shared" si="3"/>
        <v>17.056361671352544</v>
      </c>
      <c r="CZ20">
        <f t="shared" si="104"/>
        <v>18.756745723864974</v>
      </c>
      <c r="DA20">
        <f t="shared" si="4"/>
        <v>127.94291697209272</v>
      </c>
      <c r="DB20">
        <f t="shared" si="24"/>
        <v>24.482471717955519</v>
      </c>
      <c r="DC20">
        <f t="shared" si="78"/>
        <v>9.6148424940337627</v>
      </c>
      <c r="DD20">
        <f t="shared" si="74"/>
        <v>16.427284146465528</v>
      </c>
      <c r="DE20">
        <f t="shared" si="85"/>
        <v>5.7483367381808774</v>
      </c>
      <c r="DF20">
        <f t="shared" si="92"/>
        <v>49.279235657775502</v>
      </c>
      <c r="DG20">
        <f t="shared" ref="DG20:DG28" si="107">GX20*KO20</f>
        <v>146.82519432513317</v>
      </c>
      <c r="DH20">
        <f t="shared" si="79"/>
        <v>56.804274015821001</v>
      </c>
      <c r="DI20">
        <f t="shared" si="5"/>
        <v>139.23216842723147</v>
      </c>
      <c r="DJ20">
        <f t="shared" si="76"/>
        <v>17.174643299817987</v>
      </c>
      <c r="DK20">
        <f t="shared" si="81"/>
        <v>6.6658642753421287</v>
      </c>
      <c r="DL20">
        <f t="shared" si="86"/>
        <v>44.215812063832317</v>
      </c>
      <c r="DM20">
        <f t="shared" si="25"/>
        <v>127.09176592916813</v>
      </c>
      <c r="DN20">
        <f t="shared" si="6"/>
        <v>43.109494633714135</v>
      </c>
      <c r="DO20">
        <f t="shared" si="7"/>
        <v>55.633174262696372</v>
      </c>
      <c r="DP20">
        <f t="shared" si="87"/>
        <v>2.6970406582418853</v>
      </c>
      <c r="DQ20">
        <f t="shared" si="62"/>
        <v>89.157321102543605</v>
      </c>
      <c r="DR20">
        <f t="shared" si="8"/>
        <v>113.52844314883184</v>
      </c>
      <c r="DS20">
        <f t="shared" si="72"/>
        <v>46.567351555032452</v>
      </c>
      <c r="DT20">
        <f t="shared" si="77"/>
        <v>273.96173687744681</v>
      </c>
      <c r="DU20">
        <f t="shared" si="26"/>
        <v>3.4812427816084521</v>
      </c>
      <c r="DV20">
        <f t="shared" si="105"/>
        <v>6.0092866554500413</v>
      </c>
      <c r="DW20">
        <f t="shared" si="9"/>
        <v>167.11012666145263</v>
      </c>
      <c r="DX20">
        <f t="shared" si="27"/>
        <v>95.490236798572155</v>
      </c>
      <c r="DY20">
        <f t="shared" si="10"/>
        <v>59.143190334286743</v>
      </c>
      <c r="DZ20">
        <f t="shared" si="88"/>
        <v>23.707633766921205</v>
      </c>
      <c r="EA20">
        <f t="shared" si="11"/>
        <v>178.34054578204371</v>
      </c>
      <c r="EB20">
        <f t="shared" si="63"/>
        <v>13.137799141695558</v>
      </c>
      <c r="ED20">
        <f t="shared" si="67"/>
        <v>2.5925004843416031</v>
      </c>
      <c r="EE20">
        <f t="shared" si="82"/>
        <v>169.50124623852471</v>
      </c>
      <c r="EF20">
        <f t="shared" si="101"/>
        <v>37.803599839067942</v>
      </c>
      <c r="EH20">
        <f t="shared" si="102"/>
        <v>37.356730022237159</v>
      </c>
      <c r="EI20">
        <f t="shared" si="99"/>
        <v>417.10741973678336</v>
      </c>
      <c r="EK20">
        <f t="shared" si="12"/>
        <v>26.126807285981201</v>
      </c>
      <c r="EL20">
        <f t="shared" si="89"/>
        <v>87.909513790591291</v>
      </c>
      <c r="EM20">
        <f t="shared" si="90"/>
        <v>33.330345505051156</v>
      </c>
      <c r="EN20">
        <f t="shared" si="57"/>
        <v>27.693704056377026</v>
      </c>
      <c r="EO20">
        <f t="shared" si="106"/>
        <v>21.542232065218002</v>
      </c>
      <c r="EP20">
        <f t="shared" si="58"/>
        <v>11.488435479738049</v>
      </c>
      <c r="ER20">
        <f t="shared" si="13"/>
        <v>62.70089023052914</v>
      </c>
      <c r="ES20">
        <f t="shared" si="59"/>
        <v>110.95887066727916</v>
      </c>
      <c r="ET20">
        <f t="shared" si="83"/>
        <v>4.1190180732502455</v>
      </c>
      <c r="EU20">
        <f t="shared" si="14"/>
        <v>225.88776963004983</v>
      </c>
      <c r="EV20">
        <f t="shared" si="93"/>
        <v>64.554618477147343</v>
      </c>
      <c r="EW20">
        <f t="shared" si="64"/>
        <v>4.0436819399890638</v>
      </c>
      <c r="EX20">
        <f t="shared" si="75"/>
        <v>29.264432111814198</v>
      </c>
      <c r="EY20">
        <f t="shared" si="73"/>
        <v>13.66139410372327</v>
      </c>
      <c r="EZ20">
        <f t="shared" si="60"/>
        <v>6.5344896676025606</v>
      </c>
      <c r="FA20">
        <f t="shared" si="68"/>
        <v>29.510360429292131</v>
      </c>
      <c r="FB20">
        <f t="shared" si="69"/>
        <v>88.44931951521292</v>
      </c>
      <c r="FD20">
        <f t="shared" si="95"/>
        <v>21.913092080926667</v>
      </c>
      <c r="FE20">
        <f t="shared" si="84"/>
        <v>25.11331607507951</v>
      </c>
      <c r="FF20">
        <f t="shared" si="96"/>
        <v>67.148756892867084</v>
      </c>
      <c r="FH20">
        <f t="shared" si="15"/>
        <v>108.25243794671788</v>
      </c>
      <c r="FI20">
        <f t="shared" si="80"/>
        <v>61.371182500612804</v>
      </c>
      <c r="FK20">
        <f t="shared" si="16"/>
        <v>22.775508861931481</v>
      </c>
      <c r="FL20">
        <f t="shared" si="17"/>
        <v>81.047029331212386</v>
      </c>
      <c r="FM20">
        <f t="shared" si="18"/>
        <v>39.677523117524942</v>
      </c>
      <c r="FN20">
        <f t="shared" si="70"/>
        <v>6.848534703286532</v>
      </c>
      <c r="FO20">
        <f t="shared" si="19"/>
        <v>77.414065089627726</v>
      </c>
      <c r="FP20">
        <f t="shared" si="20"/>
        <v>134.06325276367699</v>
      </c>
      <c r="FR20">
        <f t="shared" si="28"/>
        <v>13.951700170559127</v>
      </c>
      <c r="FS20">
        <f t="shared" si="91"/>
        <v>65.582149570857723</v>
      </c>
      <c r="FT20">
        <f t="shared" si="97"/>
        <v>16.609971212516399</v>
      </c>
      <c r="FU20">
        <f t="shared" si="61"/>
        <v>33.817016158853406</v>
      </c>
      <c r="FV20">
        <f t="shared" si="98"/>
        <v>8.7142262258530589</v>
      </c>
      <c r="FX20">
        <f t="shared" si="21"/>
        <v>86.974711536242623</v>
      </c>
      <c r="FY20">
        <f t="shared" si="22"/>
        <v>212.87387795060445</v>
      </c>
      <c r="FZ20">
        <f t="shared" si="71"/>
        <v>25.890933899826695</v>
      </c>
      <c r="GA20">
        <f t="shared" si="103"/>
        <v>3.8678411802957218</v>
      </c>
      <c r="GB20">
        <f t="shared" si="94"/>
        <v>3.3794913146061685</v>
      </c>
      <c r="GG20">
        <v>2004</v>
      </c>
      <c r="GH20">
        <f t="shared" si="29"/>
        <v>78.394408651921566</v>
      </c>
      <c r="GI20">
        <v>85.588288820006596</v>
      </c>
      <c r="GJ20">
        <v>55.919004638813199</v>
      </c>
      <c r="GK20">
        <v>44.977587659503101</v>
      </c>
      <c r="GL20">
        <v>100</v>
      </c>
      <c r="GM20">
        <v>100</v>
      </c>
      <c r="GN20">
        <v>32.225086192666097</v>
      </c>
      <c r="GP20">
        <v>73.869300423803395</v>
      </c>
      <c r="GQ20">
        <v>87.035961276861997</v>
      </c>
      <c r="GR20">
        <v>62.775642317158002</v>
      </c>
      <c r="GS20">
        <v>61.852431978925999</v>
      </c>
      <c r="GT20">
        <v>100</v>
      </c>
      <c r="GU20">
        <v>94.064837352089384</v>
      </c>
      <c r="GV20">
        <v>98.061204079828272</v>
      </c>
      <c r="GW20">
        <v>82.560704271981905</v>
      </c>
      <c r="GX20">
        <v>96.264090636428264</v>
      </c>
      <c r="GY20">
        <v>76.392359468926102</v>
      </c>
      <c r="GZ20">
        <v>46.971010390892502</v>
      </c>
      <c r="HA20">
        <v>99.494996489280837</v>
      </c>
      <c r="HB20">
        <v>100</v>
      </c>
      <c r="HC20">
        <v>78.390448395119805</v>
      </c>
      <c r="HD20">
        <v>52.986386447163802</v>
      </c>
      <c r="HE20">
        <v>19.968643614899804</v>
      </c>
      <c r="HF20">
        <v>25.550075028286798</v>
      </c>
      <c r="HG20">
        <v>100</v>
      </c>
      <c r="HH20">
        <v>63.719615710231302</v>
      </c>
      <c r="HI20">
        <v>71.460678466749499</v>
      </c>
      <c r="HJ20">
        <v>71.220640861213596</v>
      </c>
      <c r="HK20">
        <v>91.623904455408265</v>
      </c>
      <c r="HL20">
        <v>87.916775391529598</v>
      </c>
      <c r="HM20">
        <v>82.095137014290799</v>
      </c>
      <c r="HN20">
        <v>55.050862178358202</v>
      </c>
      <c r="HO20">
        <v>75.3382869027254</v>
      </c>
      <c r="HP20">
        <v>29.768437270688395</v>
      </c>
      <c r="HQ20">
        <v>100</v>
      </c>
      <c r="HR20">
        <v>74.248949597349096</v>
      </c>
      <c r="HS20">
        <v>100</v>
      </c>
      <c r="HU20">
        <v>88.647651052123294</v>
      </c>
      <c r="HV20">
        <v>98.794327621126556</v>
      </c>
      <c r="HW20">
        <v>93.397919713045127</v>
      </c>
      <c r="HY20">
        <v>87.396556610455093</v>
      </c>
      <c r="HZ20">
        <v>86.439028408670595</v>
      </c>
      <c r="IB20">
        <v>82.727985614792303</v>
      </c>
      <c r="IC20">
        <v>91.29567720500846</v>
      </c>
      <c r="ID20">
        <v>100</v>
      </c>
      <c r="IE20">
        <v>60.361067459937203</v>
      </c>
      <c r="IF20">
        <v>100</v>
      </c>
      <c r="IG20">
        <v>92.500167830879846</v>
      </c>
      <c r="II20">
        <v>24.623971428931199</v>
      </c>
      <c r="IJ20">
        <v>68.490651358247902</v>
      </c>
      <c r="IK20">
        <v>99.614921320013408</v>
      </c>
      <c r="IL20">
        <v>61.566731060465997</v>
      </c>
      <c r="IM20">
        <v>100</v>
      </c>
      <c r="IN20">
        <v>97.644029963476768</v>
      </c>
      <c r="IO20">
        <v>100</v>
      </c>
      <c r="IP20">
        <v>87.560799038924898</v>
      </c>
      <c r="IQ20">
        <v>95.022601432750704</v>
      </c>
      <c r="IR20">
        <v>69.3063545394089</v>
      </c>
      <c r="IS20">
        <v>76.908633237139298</v>
      </c>
      <c r="IU20">
        <v>96.77636821746465</v>
      </c>
      <c r="IV20">
        <v>96.05514454884792</v>
      </c>
      <c r="IW20">
        <v>94.591239738572085</v>
      </c>
      <c r="IY20">
        <v>61.980520182171702</v>
      </c>
      <c r="IZ20">
        <v>90.379739117233584</v>
      </c>
      <c r="JB20">
        <v>73.480025613472009</v>
      </c>
      <c r="JC20">
        <v>79.943338210533398</v>
      </c>
      <c r="JD20">
        <v>24.984562744389805</v>
      </c>
      <c r="JE20">
        <v>100</v>
      </c>
      <c r="JF20">
        <v>28.620249410663007</v>
      </c>
      <c r="JG20">
        <v>39.499631067781799</v>
      </c>
      <c r="JH20">
        <v>82.622493445103999</v>
      </c>
      <c r="JI20">
        <v>82.304466613690693</v>
      </c>
      <c r="JJ20">
        <v>100</v>
      </c>
      <c r="JK20">
        <v>83.726784451022198</v>
      </c>
      <c r="JL20">
        <v>87.8410526858911</v>
      </c>
      <c r="JM20">
        <v>100</v>
      </c>
      <c r="JO20">
        <v>34.268212211204997</v>
      </c>
      <c r="JP20">
        <v>79.677185831755395</v>
      </c>
      <c r="JQ20">
        <v>95.111255837348722</v>
      </c>
      <c r="JR20">
        <v>100</v>
      </c>
      <c r="JS20">
        <v>100</v>
      </c>
      <c r="JY20">
        <v>2004</v>
      </c>
      <c r="JZ20">
        <v>0.27095560576024147</v>
      </c>
      <c r="KA20">
        <v>1.9420246346629444</v>
      </c>
      <c r="KB20">
        <v>2.3384944776184389</v>
      </c>
      <c r="KC20">
        <v>1.0099062754179673</v>
      </c>
      <c r="KD20">
        <v>2.936440250407546E-2</v>
      </c>
      <c r="KE20">
        <v>2.2681556149008331</v>
      </c>
      <c r="KF20">
        <v>0.31206248096760186</v>
      </c>
      <c r="KG20">
        <v>0.23089919050940894</v>
      </c>
      <c r="KH20">
        <v>0.21550569958318305</v>
      </c>
      <c r="KI20">
        <v>2.0380980942527613</v>
      </c>
      <c r="KJ20">
        <v>0.39582068052388053</v>
      </c>
      <c r="KK20">
        <v>9.6148424940337623E-2</v>
      </c>
      <c r="KL20">
        <v>0.17463788392018775</v>
      </c>
      <c r="KM20">
        <v>5.8619887366479335E-2</v>
      </c>
      <c r="KN20">
        <v>0.59688487510273192</v>
      </c>
      <c r="KO20">
        <v>1.525233276026726</v>
      </c>
      <c r="KP20">
        <v>0.743585803746867</v>
      </c>
      <c r="KQ20">
        <v>2.9642148906004384</v>
      </c>
      <c r="KR20">
        <v>0.17261816077020828</v>
      </c>
      <c r="KS20">
        <v>6.6658642753421288E-2</v>
      </c>
      <c r="KT20">
        <v>0.56404591336136523</v>
      </c>
      <c r="KU20">
        <v>2.3985739441941312</v>
      </c>
      <c r="KV20">
        <v>2.1588594330737392</v>
      </c>
      <c r="KW20">
        <v>2.1774172561569469</v>
      </c>
      <c r="KX20">
        <v>2.6970406582418855E-2</v>
      </c>
      <c r="KY20">
        <v>1.3992131011585469</v>
      </c>
      <c r="KZ20">
        <v>1.5886840929121095</v>
      </c>
      <c r="LA20">
        <v>0.65384628658112509</v>
      </c>
      <c r="LB20">
        <v>2.9900683506756596</v>
      </c>
      <c r="LC20">
        <v>3.9597025324291581E-2</v>
      </c>
      <c r="LD20">
        <v>7.3199057508168464E-2</v>
      </c>
      <c r="LE20">
        <v>3.035558755102433</v>
      </c>
      <c r="LF20">
        <v>1.2674861710336787</v>
      </c>
      <c r="LG20">
        <v>1.9867751134024865</v>
      </c>
      <c r="LH20">
        <v>0.23707633766921204</v>
      </c>
      <c r="LI20">
        <v>2.4019268521532187</v>
      </c>
      <c r="LJ20">
        <v>0.13137799141695558</v>
      </c>
      <c r="LK20">
        <v>0.18318026719263406</v>
      </c>
      <c r="LL20">
        <v>2.9244999202711612E-2</v>
      </c>
      <c r="LM20">
        <v>1.7156981612199151</v>
      </c>
      <c r="LN20">
        <v>0.40475847808190329</v>
      </c>
      <c r="LO20">
        <v>0.34568930475022608</v>
      </c>
      <c r="LP20">
        <v>0.42743938057816161</v>
      </c>
      <c r="LQ20">
        <v>4.8254524306400439</v>
      </c>
      <c r="LR20">
        <v>0.17605985875711752</v>
      </c>
      <c r="LS20">
        <v>0.31581582812418385</v>
      </c>
      <c r="LT20">
        <v>0.96290992609854476</v>
      </c>
      <c r="LU20">
        <v>0.33330345505051157</v>
      </c>
      <c r="LV20">
        <v>0.45880076714610568</v>
      </c>
      <c r="LW20">
        <v>0.21542232065218003</v>
      </c>
      <c r="LX20">
        <v>0.12419907713835306</v>
      </c>
      <c r="LY20">
        <v>0.20956278676052859</v>
      </c>
      <c r="LZ20">
        <v>2.5463354037545951</v>
      </c>
      <c r="MA20">
        <v>1.6200586279563405</v>
      </c>
      <c r="MB20">
        <v>4.1349408488893749E-2</v>
      </c>
      <c r="MC20">
        <v>3.6689907964774133</v>
      </c>
      <c r="MD20">
        <v>0.64554618477147341</v>
      </c>
      <c r="ME20">
        <v>4.1412485141196873E-2</v>
      </c>
      <c r="MF20">
        <v>0.29264432111814198</v>
      </c>
      <c r="MG20">
        <v>0.15602180717480818</v>
      </c>
      <c r="MH20">
        <v>6.8767741243404526E-2</v>
      </c>
      <c r="MI20">
        <v>0.42579588300971716</v>
      </c>
      <c r="MJ20">
        <v>1.1500570975236186</v>
      </c>
      <c r="MK20">
        <v>2.6651108795398089</v>
      </c>
      <c r="ML20">
        <v>0.22643019659185912</v>
      </c>
      <c r="MM20">
        <v>0.26144686151930546</v>
      </c>
      <c r="MN20">
        <v>0.7098834636109056</v>
      </c>
      <c r="MO20">
        <v>0.21230138160306017</v>
      </c>
      <c r="MP20">
        <v>1.7465558150939171</v>
      </c>
      <c r="MQ20">
        <v>0.67903695120215901</v>
      </c>
      <c r="MR20">
        <v>1.1000485097069335</v>
      </c>
      <c r="MS20">
        <v>0.30995510238030949</v>
      </c>
      <c r="MT20">
        <v>1.0138059173582716</v>
      </c>
      <c r="MU20">
        <v>1.5880815495333969</v>
      </c>
      <c r="MV20">
        <v>6.8485347032865324E-2</v>
      </c>
      <c r="MW20">
        <v>2.7048703866565775</v>
      </c>
      <c r="MX20">
        <v>3.3940380995868793</v>
      </c>
      <c r="MZ20">
        <v>0.16951328092609705</v>
      </c>
      <c r="NA20">
        <v>0.65582149570857728</v>
      </c>
      <c r="NB20">
        <v>0.1983830063631879</v>
      </c>
      <c r="NC20">
        <v>0.38497963224301207</v>
      </c>
      <c r="ND20">
        <v>8.7142262258530598E-2</v>
      </c>
      <c r="NE20">
        <v>2.3045749843052827</v>
      </c>
      <c r="NF20">
        <v>2.5380580405009776</v>
      </c>
      <c r="NG20">
        <v>2.6717042742963373</v>
      </c>
      <c r="NH20">
        <v>0.27221734874475001</v>
      </c>
      <c r="NI20">
        <v>3.8678411802957217E-2</v>
      </c>
      <c r="NJ20">
        <v>3.3794913146061686E-2</v>
      </c>
      <c r="NK20">
        <v>1</v>
      </c>
      <c r="OQ20" t="s">
        <v>237</v>
      </c>
      <c r="OS20" t="s">
        <v>19</v>
      </c>
      <c r="OT20" t="s">
        <v>268</v>
      </c>
      <c r="OU20">
        <v>0.25776797814398539</v>
      </c>
      <c r="OV20">
        <v>0.19955245699662802</v>
      </c>
      <c r="OW20">
        <v>0.16820209684206561</v>
      </c>
      <c r="OX20">
        <v>0.17102602411805884</v>
      </c>
      <c r="OY20">
        <v>0.16609405124886936</v>
      </c>
      <c r="OZ20">
        <v>0.17775936849173815</v>
      </c>
      <c r="PA20">
        <v>0.1740243085276256</v>
      </c>
      <c r="PB20">
        <v>0.1850190416423918</v>
      </c>
      <c r="PC20">
        <v>0.20260683381274441</v>
      </c>
      <c r="PD20">
        <v>0.19428116741078252</v>
      </c>
      <c r="PE20">
        <v>0.1910214127828489</v>
      </c>
      <c r="PF20">
        <v>0.2142852026084269</v>
      </c>
      <c r="PG20">
        <v>0.21165979605259438</v>
      </c>
      <c r="PH20">
        <v>0.14248357877147774</v>
      </c>
      <c r="PI20">
        <v>0.13085606387130394</v>
      </c>
      <c r="PJ20">
        <v>0.17421836971515356</v>
      </c>
      <c r="PK20">
        <v>0.18827954681398396</v>
      </c>
      <c r="PL20">
        <v>0.17896736946623906</v>
      </c>
      <c r="PM20">
        <v>0.17261816077020828</v>
      </c>
      <c r="PN20">
        <v>0.1767400343914354</v>
      </c>
      <c r="PO20">
        <v>0.18066992436128812</v>
      </c>
      <c r="PP20">
        <v>0.16920137643154476</v>
      </c>
      <c r="PQ20">
        <v>0.18339835495749177</v>
      </c>
      <c r="PR20">
        <v>0.20858192961797883</v>
      </c>
      <c r="PS20">
        <v>0.21611319908064933</v>
      </c>
      <c r="PT20">
        <v>0.2176667320123446</v>
      </c>
      <c r="PU20">
        <v>0.24206876565886828</v>
      </c>
      <c r="PX20" t="s">
        <v>246</v>
      </c>
      <c r="PY20" t="s">
        <v>247</v>
      </c>
      <c r="PZ20" t="s">
        <v>19</v>
      </c>
      <c r="QA20" t="s">
        <v>268</v>
      </c>
      <c r="QB20">
        <f t="shared" si="30"/>
        <v>0.25776797814398539</v>
      </c>
      <c r="QC20">
        <f t="shared" si="31"/>
        <v>0.19955245699662802</v>
      </c>
      <c r="QD20">
        <f t="shared" si="32"/>
        <v>0.16820209684206561</v>
      </c>
      <c r="QE20">
        <f t="shared" si="33"/>
        <v>0.17102602411805884</v>
      </c>
      <c r="QF20">
        <f t="shared" si="34"/>
        <v>0.16609405124886936</v>
      </c>
      <c r="QG20">
        <f t="shared" si="35"/>
        <v>0.17775936849173815</v>
      </c>
      <c r="QH20">
        <f t="shared" si="36"/>
        <v>0.1740243085276256</v>
      </c>
      <c r="QI20">
        <f t="shared" si="37"/>
        <v>0.1850190416423918</v>
      </c>
      <c r="QJ20">
        <f t="shared" si="38"/>
        <v>0.20260683381274441</v>
      </c>
      <c r="QK20">
        <f t="shared" si="39"/>
        <v>0.19428116741078252</v>
      </c>
      <c r="QL20">
        <f t="shared" si="40"/>
        <v>0.1910214127828489</v>
      </c>
      <c r="QM20">
        <f t="shared" si="41"/>
        <v>0.2142852026084269</v>
      </c>
      <c r="QN20">
        <f t="shared" si="42"/>
        <v>0.21165979605259438</v>
      </c>
      <c r="QO20">
        <f t="shared" si="43"/>
        <v>0.14248357877147774</v>
      </c>
      <c r="QP20">
        <f t="shared" si="44"/>
        <v>0.13085606387130394</v>
      </c>
      <c r="QQ20">
        <f t="shared" si="45"/>
        <v>0.17421836971515356</v>
      </c>
      <c r="QR20">
        <f t="shared" si="46"/>
        <v>0.18827954681398396</v>
      </c>
      <c r="QS20">
        <f t="shared" si="47"/>
        <v>0.17896736946623906</v>
      </c>
      <c r="QT20">
        <f t="shared" si="48"/>
        <v>0.17261816077020828</v>
      </c>
      <c r="QU20">
        <f t="shared" si="49"/>
        <v>0.1767400343914354</v>
      </c>
      <c r="QV20">
        <f t="shared" si="50"/>
        <v>0.18066992436128812</v>
      </c>
      <c r="QW20">
        <f t="shared" si="51"/>
        <v>0.16920137643154476</v>
      </c>
      <c r="QX20">
        <f t="shared" si="52"/>
        <v>0.18339835495749177</v>
      </c>
      <c r="QY20">
        <f t="shared" si="53"/>
        <v>0.20858192961797883</v>
      </c>
      <c r="QZ20">
        <f t="shared" si="54"/>
        <v>0.21611319908064933</v>
      </c>
      <c r="RA20">
        <f t="shared" si="55"/>
        <v>0.2176667320123446</v>
      </c>
      <c r="RB20">
        <f t="shared" si="56"/>
        <v>0.24206876565886828</v>
      </c>
      <c r="RG20" t="s">
        <v>246</v>
      </c>
      <c r="RH20" t="s">
        <v>247</v>
      </c>
      <c r="RI20" t="s">
        <v>19</v>
      </c>
      <c r="RJ20" t="s">
        <v>268</v>
      </c>
      <c r="RK20">
        <v>1651.4935003182518</v>
      </c>
      <c r="RL20">
        <v>1467.3024621432501</v>
      </c>
      <c r="RM20">
        <v>1340.1427956880261</v>
      </c>
      <c r="RN20">
        <v>1392.2325183912865</v>
      </c>
      <c r="RO20">
        <v>1491.4016816203912</v>
      </c>
      <c r="RP20">
        <v>1623.9892464894638</v>
      </c>
      <c r="RQ20">
        <v>1690.1551411097998</v>
      </c>
      <c r="RR20">
        <v>1729.373392864029</v>
      </c>
      <c r="RS20">
        <v>2028.1977340080155</v>
      </c>
      <c r="RT20">
        <v>2135.6328119136156</v>
      </c>
      <c r="RU20">
        <v>2159.1508142907005</v>
      </c>
      <c r="RV20">
        <v>2361.5991243360272</v>
      </c>
      <c r="RW20">
        <v>2300.4078835400232</v>
      </c>
      <c r="RX20">
        <v>1584.463443464972</v>
      </c>
      <c r="RY20">
        <v>1451.2907755099</v>
      </c>
      <c r="RZ20">
        <v>1903.7415713596035</v>
      </c>
      <c r="SA20">
        <v>2183.9667963580337</v>
      </c>
      <c r="SB20">
        <v>2440.4689802199478</v>
      </c>
      <c r="SC20">
        <v>2708.5578920011753</v>
      </c>
      <c r="SD20">
        <v>3021.9425473160886</v>
      </c>
      <c r="SE20">
        <v>3350.7865413088116</v>
      </c>
      <c r="SF20">
        <v>3590.7180855126549</v>
      </c>
      <c r="SG20">
        <v>4274.9520645767088</v>
      </c>
      <c r="SH20">
        <v>4255.5657014112121</v>
      </c>
      <c r="SI20">
        <v>4657.3023611471008</v>
      </c>
      <c r="SJ20">
        <v>5223.3517632024814</v>
      </c>
      <c r="SK20">
        <v>5702.1043127652702</v>
      </c>
    </row>
    <row r="21" spans="1:505" x14ac:dyDescent="0.25">
      <c r="A21">
        <v>2005</v>
      </c>
      <c r="B21">
        <f t="shared" si="23"/>
        <v>71.500651475250251</v>
      </c>
      <c r="C21">
        <v>27.696428863138003</v>
      </c>
      <c r="D21">
        <v>118.73393355884957</v>
      </c>
      <c r="E21">
        <v>106.71001921163648</v>
      </c>
      <c r="F21">
        <v>105.03528054009357</v>
      </c>
      <c r="G21">
        <v>2.8237623366692257</v>
      </c>
      <c r="H21">
        <v>68.285927447632886</v>
      </c>
      <c r="J21">
        <v>23.557611761545978</v>
      </c>
      <c r="K21">
        <v>20.125577048104692</v>
      </c>
      <c r="L21">
        <v>152.7208512241412</v>
      </c>
      <c r="M21">
        <v>33.274178257987892</v>
      </c>
      <c r="N21">
        <v>9.7151697607124543</v>
      </c>
      <c r="O21">
        <v>17.882477807967426</v>
      </c>
      <c r="P21">
        <v>4.3652645327370196</v>
      </c>
      <c r="Q21">
        <v>51.637826850614061</v>
      </c>
      <c r="R21">
        <v>133.53665231534697</v>
      </c>
      <c r="S21">
        <v>55.512714537306771</v>
      </c>
      <c r="T21">
        <v>157.79374553529013</v>
      </c>
      <c r="U21">
        <v>17.598765790951692</v>
      </c>
      <c r="V21">
        <v>6.8317885866740991</v>
      </c>
      <c r="W21">
        <v>47.714369996065059</v>
      </c>
      <c r="X21">
        <v>114.8811175156327</v>
      </c>
      <c r="Y21">
        <v>56.196208071692752</v>
      </c>
      <c r="Z21">
        <v>82.900010397014128</v>
      </c>
      <c r="AA21">
        <v>2.9135896539036708</v>
      </c>
      <c r="AB21">
        <v>90.983518020082926</v>
      </c>
      <c r="AC21">
        <v>129.72273814978237</v>
      </c>
      <c r="AD21">
        <v>51.348797268527328</v>
      </c>
      <c r="AE21">
        <v>260.40334158647045</v>
      </c>
      <c r="AF21">
        <v>3.7820785579730556</v>
      </c>
      <c r="AG21">
        <v>7.202001948213022</v>
      </c>
      <c r="AH21">
        <v>182.9253792509993</v>
      </c>
      <c r="AI21">
        <v>106.46625760942747</v>
      </c>
      <c r="AJ21">
        <v>55.70873536199494</v>
      </c>
      <c r="AK21">
        <v>22.789054097570471</v>
      </c>
      <c r="AL21">
        <v>148.97408148081146</v>
      </c>
      <c r="AM21">
        <v>12.884861252245392</v>
      </c>
      <c r="AO21">
        <v>3.0400795805741447</v>
      </c>
      <c r="AP21">
        <v>207.5668186503917</v>
      </c>
      <c r="AQ21">
        <v>40.07931333286367</v>
      </c>
      <c r="AS21">
        <v>41.91950099519002</v>
      </c>
      <c r="AT21">
        <v>439.00782083783668</v>
      </c>
      <c r="AU21">
        <v>17.766481042394293</v>
      </c>
      <c r="AV21">
        <v>31.84968646790097</v>
      </c>
      <c r="AW21">
        <v>76.283994896444923</v>
      </c>
      <c r="AX21">
        <v>29.921483615253248</v>
      </c>
      <c r="AY21">
        <v>35.896052136194243</v>
      </c>
      <c r="AZ21">
        <v>21.49121262710252</v>
      </c>
      <c r="BA21">
        <v>8.6491838996580359</v>
      </c>
      <c r="BC21">
        <v>65.211786289436674</v>
      </c>
      <c r="BD21">
        <v>101.34617558911917</v>
      </c>
      <c r="BE21">
        <v>4.6975722683098464</v>
      </c>
      <c r="BF21">
        <v>244.24469808547957</v>
      </c>
      <c r="BG21">
        <v>71.880755043132808</v>
      </c>
      <c r="BH21">
        <v>4.1610725817360628</v>
      </c>
      <c r="BI21">
        <v>28.754716578822293</v>
      </c>
      <c r="BJ21">
        <v>14.832681677883222</v>
      </c>
      <c r="BK21">
        <v>6.8538877043532906</v>
      </c>
      <c r="BL21">
        <v>26.604201496749329</v>
      </c>
      <c r="BM21">
        <v>107.13098945948332</v>
      </c>
      <c r="BN21">
        <v>301.13340298660222</v>
      </c>
      <c r="BO21">
        <v>25.206055982002912</v>
      </c>
      <c r="BP21">
        <v>28.798366482472819</v>
      </c>
      <c r="BQ21">
        <v>80.086062680974564</v>
      </c>
      <c r="BS21">
        <v>133.59913929333223</v>
      </c>
      <c r="BT21">
        <v>56.662203683248066</v>
      </c>
      <c r="BV21">
        <v>15.318570277364367</v>
      </c>
      <c r="BW21">
        <v>87.068366395895794</v>
      </c>
      <c r="BX21">
        <v>45.114854681543413</v>
      </c>
      <c r="BY21">
        <v>7.3188740669473216</v>
      </c>
      <c r="BZ21">
        <v>95.242759155625038</v>
      </c>
      <c r="CA21">
        <v>109.2050936661412</v>
      </c>
      <c r="CC21">
        <v>15.311125888440976</v>
      </c>
      <c r="CD21">
        <v>71.471546756257368</v>
      </c>
      <c r="CE21">
        <v>14.445987678927667</v>
      </c>
      <c r="CF21">
        <v>33.018348191848361</v>
      </c>
      <c r="CG21">
        <v>10.562334796674243</v>
      </c>
      <c r="CH21">
        <v>230.66593249411511</v>
      </c>
      <c r="CI21">
        <v>95.383490586210229</v>
      </c>
      <c r="CJ21">
        <v>246.89587382147965</v>
      </c>
      <c r="CK21">
        <v>31.618677953807829</v>
      </c>
      <c r="CL21">
        <v>4.0910643666292534</v>
      </c>
      <c r="CM21">
        <v>4.0110080418659875</v>
      </c>
      <c r="CR21">
        <f t="shared" si="65"/>
        <v>27.696428863138003</v>
      </c>
      <c r="CS21">
        <f t="shared" si="0"/>
        <v>118.73393355884957</v>
      </c>
      <c r="CT21">
        <f t="shared" si="1"/>
        <v>106.71001921163648</v>
      </c>
      <c r="CU21">
        <f t="shared" si="100"/>
        <v>105.03528054009357</v>
      </c>
      <c r="CV21">
        <f t="shared" si="66"/>
        <v>2.8237623366692257</v>
      </c>
      <c r="CW21">
        <f t="shared" si="2"/>
        <v>68.285927447632886</v>
      </c>
      <c r="CY21">
        <f t="shared" si="3"/>
        <v>23.557611761545978</v>
      </c>
      <c r="CZ21">
        <f t="shared" si="104"/>
        <v>20.125577048104692</v>
      </c>
      <c r="DA21">
        <f t="shared" si="4"/>
        <v>152.7208512241412</v>
      </c>
      <c r="DB21">
        <f t="shared" si="24"/>
        <v>33.274178257987892</v>
      </c>
      <c r="DC21">
        <f t="shared" si="78"/>
        <v>9.7151697607124543</v>
      </c>
      <c r="DD21">
        <f t="shared" si="74"/>
        <v>17.882477807967426</v>
      </c>
      <c r="DE21">
        <f t="shared" si="85"/>
        <v>4.3652645327370196</v>
      </c>
      <c r="DF21">
        <f t="shared" si="92"/>
        <v>51.637826850614061</v>
      </c>
      <c r="DG21">
        <f t="shared" si="107"/>
        <v>133.53665231534697</v>
      </c>
      <c r="DH21">
        <f t="shared" si="79"/>
        <v>55.512714537306771</v>
      </c>
      <c r="DI21">
        <f t="shared" si="5"/>
        <v>157.79374553529013</v>
      </c>
      <c r="DJ21">
        <f t="shared" si="76"/>
        <v>17.598765790951692</v>
      </c>
      <c r="DK21">
        <f t="shared" si="81"/>
        <v>6.8317885866740991</v>
      </c>
      <c r="DL21">
        <f t="shared" si="86"/>
        <v>47.714369996065059</v>
      </c>
      <c r="DM21">
        <f t="shared" si="25"/>
        <v>114.8811175156327</v>
      </c>
      <c r="DN21">
        <f t="shared" si="6"/>
        <v>56.196208071692752</v>
      </c>
      <c r="DO21">
        <f t="shared" si="7"/>
        <v>82.900010397014128</v>
      </c>
      <c r="DP21">
        <f t="shared" si="87"/>
        <v>2.9135896539036708</v>
      </c>
      <c r="DQ21">
        <f t="shared" si="62"/>
        <v>90.983518020082926</v>
      </c>
      <c r="DR21">
        <f t="shared" si="8"/>
        <v>129.72273814978237</v>
      </c>
      <c r="DS21">
        <f t="shared" si="72"/>
        <v>51.348797268527328</v>
      </c>
      <c r="DT21">
        <f t="shared" si="77"/>
        <v>260.40334158647045</v>
      </c>
      <c r="DU21">
        <f t="shared" si="26"/>
        <v>3.7820785579730556</v>
      </c>
      <c r="DV21">
        <f t="shared" si="105"/>
        <v>7.202001948213022</v>
      </c>
      <c r="DW21">
        <f t="shared" si="9"/>
        <v>182.9253792509993</v>
      </c>
      <c r="DX21">
        <f t="shared" si="27"/>
        <v>106.46625760942747</v>
      </c>
      <c r="DY21">
        <f t="shared" si="10"/>
        <v>55.70873536199494</v>
      </c>
      <c r="DZ21">
        <f t="shared" si="88"/>
        <v>22.789054097570471</v>
      </c>
      <c r="EA21">
        <f t="shared" si="11"/>
        <v>148.97408148081146</v>
      </c>
      <c r="EB21">
        <f t="shared" si="63"/>
        <v>12.884861252245392</v>
      </c>
      <c r="ED21">
        <f t="shared" si="67"/>
        <v>3.0400795805741447</v>
      </c>
      <c r="EE21">
        <f t="shared" si="82"/>
        <v>207.5668186503917</v>
      </c>
      <c r="EF21">
        <f t="shared" si="101"/>
        <v>40.07931333286367</v>
      </c>
      <c r="EH21">
        <f t="shared" si="102"/>
        <v>41.91950099519002</v>
      </c>
      <c r="EI21">
        <f t="shared" si="99"/>
        <v>439.00782083783668</v>
      </c>
      <c r="EJ21">
        <f t="shared" ref="EJ21:EJ28" si="108">IA21*LR21</f>
        <v>17.766481042394293</v>
      </c>
      <c r="EK21">
        <f t="shared" si="12"/>
        <v>31.84968646790097</v>
      </c>
      <c r="EL21">
        <f t="shared" si="89"/>
        <v>76.283994896444923</v>
      </c>
      <c r="EM21">
        <f t="shared" si="90"/>
        <v>29.921483615253248</v>
      </c>
      <c r="EN21">
        <f t="shared" si="57"/>
        <v>35.896052136194243</v>
      </c>
      <c r="EO21">
        <f t="shared" si="106"/>
        <v>21.49121262710252</v>
      </c>
      <c r="EP21">
        <f t="shared" si="58"/>
        <v>8.6491838996580359</v>
      </c>
      <c r="ER21">
        <f t="shared" si="13"/>
        <v>65.211786289436674</v>
      </c>
      <c r="ES21">
        <f t="shared" si="59"/>
        <v>101.34617558911917</v>
      </c>
      <c r="ET21">
        <f t="shared" si="83"/>
        <v>4.6975722683098464</v>
      </c>
      <c r="EU21">
        <f t="shared" si="14"/>
        <v>244.24469808547957</v>
      </c>
      <c r="EV21">
        <f t="shared" si="93"/>
        <v>71.880755043132808</v>
      </c>
      <c r="EW21">
        <f t="shared" si="64"/>
        <v>4.1610725817360628</v>
      </c>
      <c r="EX21">
        <f t="shared" si="75"/>
        <v>28.754716578822293</v>
      </c>
      <c r="EY21">
        <f t="shared" si="73"/>
        <v>14.832681677883222</v>
      </c>
      <c r="EZ21">
        <f t="shared" si="60"/>
        <v>6.8538877043532906</v>
      </c>
      <c r="FA21">
        <f t="shared" si="68"/>
        <v>26.604201496749329</v>
      </c>
      <c r="FB21">
        <f t="shared" si="69"/>
        <v>107.13098945948332</v>
      </c>
      <c r="FC21">
        <f t="shared" ref="FC21:FC28" si="109">IT21*MK21</f>
        <v>301.13340298660222</v>
      </c>
      <c r="FD21">
        <f t="shared" si="95"/>
        <v>25.206055982002912</v>
      </c>
      <c r="FE21">
        <f t="shared" si="84"/>
        <v>28.798366482472819</v>
      </c>
      <c r="FF21">
        <f t="shared" si="96"/>
        <v>80.086062680974564</v>
      </c>
      <c r="FH21">
        <f t="shared" si="15"/>
        <v>133.59913929333223</v>
      </c>
      <c r="FI21">
        <f t="shared" si="80"/>
        <v>56.662203683248066</v>
      </c>
      <c r="FK21">
        <f t="shared" si="16"/>
        <v>15.318570277364367</v>
      </c>
      <c r="FL21">
        <f t="shared" si="17"/>
        <v>87.068366395895794</v>
      </c>
      <c r="FM21">
        <f t="shared" si="18"/>
        <v>45.114854681543413</v>
      </c>
      <c r="FN21">
        <f t="shared" si="70"/>
        <v>7.3188740669473216</v>
      </c>
      <c r="FO21">
        <f t="shared" si="19"/>
        <v>95.242759155625038</v>
      </c>
      <c r="FP21">
        <f t="shared" si="20"/>
        <v>109.2050936661412</v>
      </c>
      <c r="FR21">
        <f t="shared" si="28"/>
        <v>15.311125888440976</v>
      </c>
      <c r="FS21">
        <f t="shared" si="91"/>
        <v>71.471546756257368</v>
      </c>
      <c r="FT21">
        <f t="shared" si="97"/>
        <v>14.445987678927667</v>
      </c>
      <c r="FU21">
        <f t="shared" si="61"/>
        <v>33.018348191848361</v>
      </c>
      <c r="FV21">
        <f t="shared" si="98"/>
        <v>10.562334796674243</v>
      </c>
      <c r="FW21">
        <f t="shared" ref="FW21:FW28" si="110">JN21*NE21</f>
        <v>230.66593249411511</v>
      </c>
      <c r="FX21">
        <f t="shared" si="21"/>
        <v>95.383490586210229</v>
      </c>
      <c r="FY21">
        <f t="shared" si="22"/>
        <v>246.89587382147965</v>
      </c>
      <c r="FZ21">
        <f t="shared" si="71"/>
        <v>31.618677953807829</v>
      </c>
      <c r="GA21">
        <f t="shared" si="103"/>
        <v>4.0910643666292534</v>
      </c>
      <c r="GB21">
        <f t="shared" si="94"/>
        <v>4.0110080418659875</v>
      </c>
      <c r="GG21">
        <v>2005</v>
      </c>
      <c r="GH21">
        <f t="shared" si="29"/>
        <v>80.717782111283285</v>
      </c>
      <c r="GI21">
        <v>93.277697593632666</v>
      </c>
      <c r="GJ21">
        <v>59.680678896154703</v>
      </c>
      <c r="GK21">
        <v>47.710655814866101</v>
      </c>
      <c r="GL21">
        <v>100</v>
      </c>
      <c r="GM21">
        <v>99.722836512805102</v>
      </c>
      <c r="GN21">
        <v>31.5838413293516</v>
      </c>
      <c r="GP21">
        <v>84.439861269396701</v>
      </c>
      <c r="GQ21">
        <v>88.376793434613106</v>
      </c>
      <c r="GR21">
        <v>72.154921856606308</v>
      </c>
      <c r="GS21">
        <v>74.708724783409906</v>
      </c>
      <c r="GT21">
        <v>94.736263328409379</v>
      </c>
      <c r="GU21">
        <v>90.300202800591819</v>
      </c>
      <c r="GV21">
        <v>80.105149527773605</v>
      </c>
      <c r="GW21">
        <v>86.355134481840906</v>
      </c>
      <c r="GX21">
        <v>90.159418508230729</v>
      </c>
      <c r="GY21">
        <v>71.271111574196993</v>
      </c>
      <c r="GZ21">
        <v>55.286975192623402</v>
      </c>
      <c r="HA21">
        <v>99.574303306826252</v>
      </c>
      <c r="HB21">
        <v>100</v>
      </c>
      <c r="HC21">
        <v>78.913403751908803</v>
      </c>
      <c r="HD21">
        <v>50.405595002189102</v>
      </c>
      <c r="HE21">
        <v>27.547691531922098</v>
      </c>
      <c r="HF21">
        <v>40.852503138364803</v>
      </c>
      <c r="HG21">
        <v>100</v>
      </c>
      <c r="HH21">
        <v>68.981720129177702</v>
      </c>
      <c r="HI21">
        <v>83.2289130501009</v>
      </c>
      <c r="HJ21">
        <v>78.659331035804698</v>
      </c>
      <c r="HK21">
        <v>79.154793512011196</v>
      </c>
      <c r="HL21">
        <v>91.465533924299251</v>
      </c>
      <c r="HM21">
        <v>97.659371912401426</v>
      </c>
      <c r="HN21">
        <v>61.463863117841797</v>
      </c>
      <c r="HO21">
        <v>88.320275527260506</v>
      </c>
      <c r="HP21">
        <v>29.804224339235404</v>
      </c>
      <c r="HQ21">
        <v>95.450663708757844</v>
      </c>
      <c r="HR21">
        <v>68.440480830402294</v>
      </c>
      <c r="HS21">
        <v>100</v>
      </c>
      <c r="HU21">
        <v>100</v>
      </c>
      <c r="HV21">
        <v>100</v>
      </c>
      <c r="HW21">
        <v>90.661315862210628</v>
      </c>
      <c r="HY21">
        <v>91.152828323835507</v>
      </c>
      <c r="HZ21">
        <v>93.489687819673165</v>
      </c>
      <c r="IA21">
        <v>100</v>
      </c>
      <c r="IB21">
        <v>97.352634736819795</v>
      </c>
      <c r="IC21">
        <v>82.367734532194191</v>
      </c>
      <c r="ID21">
        <v>100</v>
      </c>
      <c r="IE21">
        <v>76.846701529359805</v>
      </c>
      <c r="IF21">
        <v>100</v>
      </c>
      <c r="IG21">
        <v>73.437798129733807</v>
      </c>
      <c r="II21">
        <v>26.817762672240704</v>
      </c>
      <c r="IJ21">
        <v>62.442694650301398</v>
      </c>
      <c r="IK21">
        <v>99.419236440819745</v>
      </c>
      <c r="IL21">
        <v>62.5402987479956</v>
      </c>
      <c r="IM21">
        <v>99.299996194222274</v>
      </c>
      <c r="IN21">
        <v>100</v>
      </c>
      <c r="IO21">
        <v>100</v>
      </c>
      <c r="IP21">
        <v>92.062765955133884</v>
      </c>
      <c r="IQ21">
        <v>98.091284898732283</v>
      </c>
      <c r="IR21">
        <v>56.709962406065401</v>
      </c>
      <c r="IS21">
        <v>97.511620874838741</v>
      </c>
      <c r="IT21">
        <v>100</v>
      </c>
      <c r="IU21">
        <v>92.1621058931958</v>
      </c>
      <c r="IV21">
        <v>92.49622215390076</v>
      </c>
      <c r="IW21">
        <v>99.661373702964738</v>
      </c>
      <c r="IY21">
        <v>76.475412615055404</v>
      </c>
      <c r="IZ21">
        <v>83.022435116569099</v>
      </c>
      <c r="JB21">
        <v>48.372704510228203</v>
      </c>
      <c r="JC21">
        <v>79.868750211931697</v>
      </c>
      <c r="JD21">
        <v>29.097076099185003</v>
      </c>
      <c r="JE21">
        <v>99.332489919961915</v>
      </c>
      <c r="JF21">
        <v>37.796673537453202</v>
      </c>
      <c r="JG21">
        <v>34.074779089841101</v>
      </c>
      <c r="JH21">
        <v>91.784162708675666</v>
      </c>
      <c r="JI21">
        <v>90.471583542680335</v>
      </c>
      <c r="JJ21">
        <v>99.166166075872169</v>
      </c>
      <c r="JK21">
        <v>77.319164771747296</v>
      </c>
      <c r="JL21">
        <v>76.4529176773394</v>
      </c>
      <c r="JM21">
        <v>98.756240057610441</v>
      </c>
      <c r="JN21">
        <v>100</v>
      </c>
      <c r="JO21">
        <v>39.275761298188897</v>
      </c>
      <c r="JP21">
        <v>95.276047334935882</v>
      </c>
      <c r="JQ21">
        <v>99.513077493649703</v>
      </c>
      <c r="JR21">
        <v>100</v>
      </c>
      <c r="JS21">
        <v>99.203512928341468</v>
      </c>
      <c r="JY21">
        <v>2005</v>
      </c>
      <c r="JZ21">
        <v>0.29692444794036832</v>
      </c>
      <c r="KA21">
        <v>1.9894869789509002</v>
      </c>
      <c r="KB21">
        <v>2.236607679963746</v>
      </c>
      <c r="KC21">
        <v>1.0503528054009357</v>
      </c>
      <c r="KD21">
        <v>2.8316105271500528E-2</v>
      </c>
      <c r="KE21">
        <v>2.1620526374723514</v>
      </c>
      <c r="KF21">
        <v>0.31297112826345808</v>
      </c>
      <c r="KG21">
        <v>0.27898686008481038</v>
      </c>
      <c r="KH21">
        <v>0.22772468049539385</v>
      </c>
      <c r="KI21">
        <v>2.1165687287090935</v>
      </c>
      <c r="KJ21">
        <v>0.44538543997978769</v>
      </c>
      <c r="KK21">
        <v>0.10254964064852538</v>
      </c>
      <c r="KL21">
        <v>0.19803363949754302</v>
      </c>
      <c r="KM21">
        <v>5.4494181191479078E-2</v>
      </c>
      <c r="KN21">
        <v>0.5979705452427112</v>
      </c>
      <c r="KO21">
        <v>1.4811170538234593</v>
      </c>
      <c r="KP21">
        <v>0.77889502929269039</v>
      </c>
      <c r="KQ21">
        <v>2.8540853426241264</v>
      </c>
      <c r="KR21">
        <v>0.1767400343914354</v>
      </c>
      <c r="KS21">
        <v>6.8317885866740993E-2</v>
      </c>
      <c r="KT21">
        <v>0.60464214857683052</v>
      </c>
      <c r="KU21">
        <v>2.2791342411619868</v>
      </c>
      <c r="KV21">
        <v>2.0399606989417944</v>
      </c>
      <c r="KW21">
        <v>2.0292516744013733</v>
      </c>
      <c r="KX21">
        <v>2.9135896539036706E-2</v>
      </c>
      <c r="KY21">
        <v>1.3189511344411802</v>
      </c>
      <c r="KZ21">
        <v>1.5586258836721059</v>
      </c>
      <c r="LA21">
        <v>0.65279982161498462</v>
      </c>
      <c r="LB21">
        <v>3.2897987605381855</v>
      </c>
      <c r="LC21">
        <v>4.1349767455610809E-2</v>
      </c>
      <c r="LD21">
        <v>7.3746142404776865E-2</v>
      </c>
      <c r="LE21">
        <v>2.9761451684266089</v>
      </c>
      <c r="LF21">
        <v>1.2054565837101143</v>
      </c>
      <c r="LG21">
        <v>1.8691556850435413</v>
      </c>
      <c r="LH21">
        <v>0.23875218057262723</v>
      </c>
      <c r="LI21">
        <v>2.1766954245978196</v>
      </c>
      <c r="LJ21">
        <v>0.12884861252245391</v>
      </c>
      <c r="LK21">
        <v>0.22056540195036869</v>
      </c>
      <c r="LL21">
        <v>3.0400795805741447E-2</v>
      </c>
      <c r="LM21">
        <v>2.075668186503917</v>
      </c>
      <c r="LN21">
        <v>0.44207733973084207</v>
      </c>
      <c r="LO21">
        <v>0.31228027091474259</v>
      </c>
      <c r="LP21">
        <v>0.45988151729383597</v>
      </c>
      <c r="LQ21">
        <v>4.6957887129178717</v>
      </c>
      <c r="LR21">
        <v>0.17766481042394291</v>
      </c>
      <c r="LS21">
        <v>0.3271579300755697</v>
      </c>
      <c r="LT21">
        <v>0.92613928657499511</v>
      </c>
      <c r="LU21">
        <v>0.29921483615253247</v>
      </c>
      <c r="LV21">
        <v>0.46711246444949772</v>
      </c>
      <c r="LW21">
        <v>0.21491212627102521</v>
      </c>
      <c r="LX21">
        <v>0.11777564306024743</v>
      </c>
      <c r="LY21">
        <v>0.20897750549344773</v>
      </c>
      <c r="LZ21">
        <v>2.4316639343273012</v>
      </c>
      <c r="MA21">
        <v>1.6230269394472712</v>
      </c>
      <c r="MB21">
        <v>4.7250134244454005E-2</v>
      </c>
      <c r="MC21">
        <v>3.9053970475845792</v>
      </c>
      <c r="MD21">
        <v>0.72387470088659633</v>
      </c>
      <c r="ME21">
        <v>4.1610725817360632E-2</v>
      </c>
      <c r="MF21">
        <v>0.28754716578822292</v>
      </c>
      <c r="MG21">
        <v>0.1611148820480999</v>
      </c>
      <c r="MH21">
        <v>6.9872544858894686E-2</v>
      </c>
      <c r="MI21">
        <v>0.46912747545577427</v>
      </c>
      <c r="MJ21">
        <v>1.098648432856957</v>
      </c>
      <c r="MK21">
        <v>3.0113340298660223</v>
      </c>
      <c r="ML21">
        <v>0.27349696209430735</v>
      </c>
      <c r="MM21">
        <v>0.31134640758145093</v>
      </c>
      <c r="MN21">
        <v>0.80358176598755982</v>
      </c>
      <c r="MO21">
        <v>0.20634475536354416</v>
      </c>
      <c r="MP21">
        <v>1.7469554556810736</v>
      </c>
      <c r="MQ21">
        <v>0.68249267325983043</v>
      </c>
      <c r="MR21">
        <v>1.062634913902176</v>
      </c>
      <c r="MS21">
        <v>0.31667797846873169</v>
      </c>
      <c r="MT21">
        <v>1.0901430930728215</v>
      </c>
      <c r="MU21">
        <v>1.5504944389517907</v>
      </c>
      <c r="MV21">
        <v>7.3680565873709331E-2</v>
      </c>
      <c r="MW21">
        <v>2.5198714659703527</v>
      </c>
      <c r="MX21">
        <v>3.2048657858709082</v>
      </c>
      <c r="MZ21">
        <v>0.16923685083082349</v>
      </c>
      <c r="NA21">
        <v>0.72072511809697659</v>
      </c>
      <c r="NB21">
        <v>0.18683579577680956</v>
      </c>
      <c r="NC21">
        <v>0.43187819634560498</v>
      </c>
      <c r="ND21">
        <v>0.10695359392492666</v>
      </c>
      <c r="NE21">
        <v>2.3066593249411511</v>
      </c>
      <c r="NF21">
        <v>2.4285586690997789</v>
      </c>
      <c r="NG21">
        <v>2.5913740203089608</v>
      </c>
      <c r="NH21">
        <v>0.31773389739479752</v>
      </c>
      <c r="NI21">
        <v>4.0910643666292539E-2</v>
      </c>
      <c r="NJ21">
        <v>4.0432117003389723E-2</v>
      </c>
      <c r="NK21">
        <v>1</v>
      </c>
      <c r="OQ21" t="s">
        <v>238</v>
      </c>
      <c r="OS21" t="s">
        <v>269</v>
      </c>
      <c r="OT21" t="s">
        <v>270</v>
      </c>
      <c r="OU21">
        <v>0.1085158509892712</v>
      </c>
      <c r="OV21">
        <v>0.10381480722321047</v>
      </c>
      <c r="OW21">
        <v>8.0635936009647649E-2</v>
      </c>
      <c r="OX21">
        <v>8.6963609872287101E-2</v>
      </c>
      <c r="OY21">
        <v>8.3664034475509005E-2</v>
      </c>
      <c r="OZ21">
        <v>6.8877883305652143E-2</v>
      </c>
      <c r="PA21">
        <v>7.1784806831148601E-2</v>
      </c>
      <c r="PB21">
        <v>8.1325510626092751E-2</v>
      </c>
      <c r="PC21">
        <v>8.295524107783285E-2</v>
      </c>
      <c r="PD21">
        <v>8.5895219741174159E-2</v>
      </c>
      <c r="PE21">
        <v>9.2144225942502003E-2</v>
      </c>
      <c r="PF21">
        <v>0.1075888982345994</v>
      </c>
      <c r="PG21">
        <v>0.11583996341411128</v>
      </c>
      <c r="PH21">
        <v>0.1188634262034961</v>
      </c>
      <c r="PI21">
        <v>0.12877254481571759</v>
      </c>
      <c r="PJ21">
        <v>0.12543937736744284</v>
      </c>
      <c r="PK21">
        <v>0.10433373569976044</v>
      </c>
      <c r="PL21">
        <v>8.2197331358633288E-2</v>
      </c>
      <c r="PM21">
        <v>6.6658642753421288E-2</v>
      </c>
      <c r="PN21">
        <v>6.8317885866740993E-2</v>
      </c>
      <c r="PO21">
        <v>7.4148744281094317E-2</v>
      </c>
      <c r="PP21">
        <v>7.7302311728565859E-2</v>
      </c>
      <c r="PQ21">
        <v>8.6283829736298376E-2</v>
      </c>
      <c r="PR21">
        <v>0.11232357139184562</v>
      </c>
      <c r="PS21">
        <v>0.12076308068434222</v>
      </c>
      <c r="PT21">
        <v>0.114492588493959</v>
      </c>
      <c r="PU21">
        <v>0.13506025584638062</v>
      </c>
      <c r="PX21" t="s">
        <v>246</v>
      </c>
      <c r="PY21" t="s">
        <v>247</v>
      </c>
      <c r="PZ21" t="s">
        <v>269</v>
      </c>
      <c r="QA21" t="s">
        <v>270</v>
      </c>
      <c r="QB21">
        <f t="shared" si="30"/>
        <v>0.1085158509892712</v>
      </c>
      <c r="QC21">
        <f t="shared" si="31"/>
        <v>0.10381480722321047</v>
      </c>
      <c r="QD21">
        <f t="shared" si="32"/>
        <v>8.0635936009647649E-2</v>
      </c>
      <c r="QE21">
        <f t="shared" si="33"/>
        <v>8.6963609872287101E-2</v>
      </c>
      <c r="QF21">
        <f t="shared" si="34"/>
        <v>8.3664034475509005E-2</v>
      </c>
      <c r="QG21">
        <f t="shared" si="35"/>
        <v>6.8877883305652143E-2</v>
      </c>
      <c r="QH21">
        <f t="shared" si="36"/>
        <v>7.1784806831148601E-2</v>
      </c>
      <c r="QI21">
        <f t="shared" si="37"/>
        <v>8.1325510626092751E-2</v>
      </c>
      <c r="QJ21">
        <f t="shared" si="38"/>
        <v>8.295524107783285E-2</v>
      </c>
      <c r="QK21">
        <f t="shared" si="39"/>
        <v>8.5895219741174159E-2</v>
      </c>
      <c r="QL21">
        <f t="shared" si="40"/>
        <v>9.2144225942502003E-2</v>
      </c>
      <c r="QM21">
        <f t="shared" si="41"/>
        <v>0.1075888982345994</v>
      </c>
      <c r="QN21">
        <f t="shared" si="42"/>
        <v>0.11583996341411128</v>
      </c>
      <c r="QO21">
        <f t="shared" si="43"/>
        <v>0.1188634262034961</v>
      </c>
      <c r="QP21">
        <f t="shared" si="44"/>
        <v>0.12877254481571759</v>
      </c>
      <c r="QQ21">
        <f t="shared" si="45"/>
        <v>0.12543937736744284</v>
      </c>
      <c r="QR21">
        <f t="shared" si="46"/>
        <v>0.10433373569976044</v>
      </c>
      <c r="QS21">
        <f t="shared" si="47"/>
        <v>8.2197331358633288E-2</v>
      </c>
      <c r="QT21">
        <f t="shared" si="48"/>
        <v>6.6658642753421288E-2</v>
      </c>
      <c r="QU21">
        <f t="shared" si="49"/>
        <v>6.8317885866740993E-2</v>
      </c>
      <c r="QV21">
        <f t="shared" si="50"/>
        <v>7.4148744281094317E-2</v>
      </c>
      <c r="QW21">
        <f t="shared" si="51"/>
        <v>7.7302311728565859E-2</v>
      </c>
      <c r="QX21">
        <f t="shared" si="52"/>
        <v>8.6283829736298376E-2</v>
      </c>
      <c r="QY21">
        <f t="shared" si="53"/>
        <v>0.11232357139184562</v>
      </c>
      <c r="QZ21">
        <f t="shared" si="54"/>
        <v>0.12076308068434222</v>
      </c>
      <c r="RA21">
        <f t="shared" si="55"/>
        <v>0.114492588493959</v>
      </c>
      <c r="RB21">
        <f t="shared" si="56"/>
        <v>0.13506025584638062</v>
      </c>
      <c r="RG21" t="s">
        <v>246</v>
      </c>
      <c r="RH21" t="s">
        <v>247</v>
      </c>
      <c r="RI21" t="s">
        <v>269</v>
      </c>
      <c r="RJ21" t="s">
        <v>270</v>
      </c>
      <c r="RK21">
        <v>695.25013882903431</v>
      </c>
      <c r="RL21">
        <v>763.34676374401931</v>
      </c>
      <c r="RM21">
        <v>642.46326737743959</v>
      </c>
      <c r="RN21">
        <v>707.92480971968826</v>
      </c>
      <c r="RO21">
        <v>751.24112374716913</v>
      </c>
      <c r="RP21">
        <v>629.26045900379142</v>
      </c>
      <c r="RQ21">
        <v>697.18685478919451</v>
      </c>
      <c r="RR21">
        <v>760.14972831651266</v>
      </c>
      <c r="RS21">
        <v>830.42426956659722</v>
      </c>
      <c r="RT21">
        <v>944.20191164447783</v>
      </c>
      <c r="RU21">
        <v>1041.5234479608182</v>
      </c>
      <c r="RV21">
        <v>1185.7181212993191</v>
      </c>
      <c r="RW21">
        <v>1258.9975519044403</v>
      </c>
      <c r="RX21">
        <v>1321.7997134006346</v>
      </c>
      <c r="RY21">
        <v>1428.1830042953732</v>
      </c>
      <c r="RZ21">
        <v>1370.7174379504866</v>
      </c>
      <c r="SA21">
        <v>1210.2292488168864</v>
      </c>
      <c r="SB21">
        <v>1120.874928406693</v>
      </c>
      <c r="SC21">
        <v>1045.9432083754807</v>
      </c>
      <c r="SD21">
        <v>1168.1152306791307</v>
      </c>
      <c r="SE21">
        <v>1375.1963159911302</v>
      </c>
      <c r="SF21">
        <v>1640.4760683965101</v>
      </c>
      <c r="SG21">
        <v>2011.2461540686581</v>
      </c>
      <c r="SH21">
        <v>2291.6670621976564</v>
      </c>
      <c r="SI21">
        <v>2602.4795486956659</v>
      </c>
      <c r="SJ21">
        <v>2747.4803267116645</v>
      </c>
      <c r="SK21">
        <v>3181.4417083041535</v>
      </c>
    </row>
    <row r="22" spans="1:505" x14ac:dyDescent="0.25">
      <c r="A22">
        <v>2006</v>
      </c>
      <c r="B22">
        <f t="shared" si="23"/>
        <v>65.087107606695199</v>
      </c>
      <c r="C22">
        <v>23.198082089269139</v>
      </c>
      <c r="D22">
        <v>116.50824389807927</v>
      </c>
      <c r="E22">
        <v>64.160318900392284</v>
      </c>
      <c r="F22">
        <v>104.10612678863416</v>
      </c>
      <c r="G22">
        <v>2.6614203159798198</v>
      </c>
      <c r="H22">
        <v>41.942900421939605</v>
      </c>
      <c r="J22">
        <v>21.786924725828687</v>
      </c>
      <c r="K22">
        <v>21.353710357925088</v>
      </c>
      <c r="L22">
        <v>151.66313499661749</v>
      </c>
      <c r="M22">
        <v>25.115630852363321</v>
      </c>
      <c r="N22">
        <v>11.318765370966462</v>
      </c>
      <c r="O22">
        <v>11.482719982329856</v>
      </c>
      <c r="P22">
        <v>4.4621428324435177</v>
      </c>
      <c r="Q22">
        <v>53.440125628784422</v>
      </c>
      <c r="R22">
        <v>118.05291675754071</v>
      </c>
      <c r="S22">
        <v>36.712464947042093</v>
      </c>
      <c r="T22">
        <v>90.681564736778199</v>
      </c>
      <c r="U22">
        <v>18.06699243612881</v>
      </c>
      <c r="V22">
        <v>7.2500840390812797</v>
      </c>
      <c r="W22">
        <v>50.181707945297731</v>
      </c>
      <c r="X22">
        <v>63.750409760645034</v>
      </c>
      <c r="Y22">
        <v>39.977989052989734</v>
      </c>
      <c r="Z22">
        <v>65.813975594973627</v>
      </c>
      <c r="AA22">
        <v>4.967120724168268</v>
      </c>
      <c r="AB22">
        <v>54.987998557460919</v>
      </c>
      <c r="AC22">
        <v>109.19115113854089</v>
      </c>
      <c r="AD22">
        <v>32.237474689395732</v>
      </c>
      <c r="AE22">
        <v>274.5986593165382</v>
      </c>
      <c r="AF22">
        <v>3.0714108794146631</v>
      </c>
      <c r="AG22">
        <v>5.7493724821253593</v>
      </c>
      <c r="AH22">
        <v>87.563369663883677</v>
      </c>
      <c r="AI22">
        <v>90.715194172282679</v>
      </c>
      <c r="AJ22">
        <v>47.42994369548758</v>
      </c>
      <c r="AK22">
        <v>23.255981726184721</v>
      </c>
      <c r="AL22">
        <v>138.28064199525826</v>
      </c>
      <c r="AM22">
        <v>13.680784553830517</v>
      </c>
      <c r="AO22">
        <v>3.7581664814640861</v>
      </c>
      <c r="AP22">
        <v>230.32734979410009</v>
      </c>
      <c r="AQ22">
        <v>48.678941695507504</v>
      </c>
      <c r="AS22">
        <v>46.737095927503219</v>
      </c>
      <c r="AT22">
        <v>454.08906842376183</v>
      </c>
      <c r="AU22">
        <v>17.560583288227768</v>
      </c>
      <c r="AV22">
        <v>27.898948009299261</v>
      </c>
      <c r="AW22">
        <v>87.810805142472276</v>
      </c>
      <c r="AY22">
        <v>27.906628063974178</v>
      </c>
      <c r="AZ22">
        <v>23.444677845471656</v>
      </c>
      <c r="BA22">
        <v>10.857012111462996</v>
      </c>
      <c r="BC22">
        <v>62.802397316755481</v>
      </c>
      <c r="BD22">
        <v>130.50018280418865</v>
      </c>
      <c r="BE22">
        <v>5.4983192781231347</v>
      </c>
      <c r="BF22">
        <v>199.84324108549208</v>
      </c>
      <c r="BG22">
        <v>77.686279363505335</v>
      </c>
      <c r="BH22">
        <v>4.6435633041589552</v>
      </c>
      <c r="BI22">
        <v>28.838495161387357</v>
      </c>
      <c r="BJ22">
        <v>15.721122229041081</v>
      </c>
      <c r="BK22">
        <v>6.5944066900635789</v>
      </c>
      <c r="BL22">
        <v>24.336224871807033</v>
      </c>
      <c r="BM22">
        <v>83.866772489259517</v>
      </c>
      <c r="BN22">
        <v>324.89530053226548</v>
      </c>
      <c r="BO22">
        <v>27.926233009677336</v>
      </c>
      <c r="BP22">
        <v>17.540547113567293</v>
      </c>
      <c r="BQ22">
        <v>81.126514865016631</v>
      </c>
      <c r="BS22">
        <v>106.78329653707419</v>
      </c>
      <c r="BT22">
        <v>63.588411791809172</v>
      </c>
      <c r="BV22">
        <v>13.576577992316942</v>
      </c>
      <c r="BW22">
        <v>88.00803873102042</v>
      </c>
      <c r="BX22">
        <v>38.017697288711055</v>
      </c>
      <c r="BY22">
        <v>7.7851768156844638</v>
      </c>
      <c r="BZ22">
        <v>72.893328952060045</v>
      </c>
      <c r="CA22">
        <v>82.604165553348665</v>
      </c>
      <c r="CC22">
        <v>15.914915058463727</v>
      </c>
      <c r="CD22">
        <v>76.003547341639489</v>
      </c>
      <c r="CE22">
        <v>15.625803675329763</v>
      </c>
      <c r="CF22">
        <v>24.746492248616704</v>
      </c>
      <c r="CG22">
        <v>12.374511401572811</v>
      </c>
      <c r="CH22">
        <v>228.46534652037769</v>
      </c>
      <c r="CI22">
        <v>59.194226671135297</v>
      </c>
      <c r="CJ22">
        <v>221.09568991888943</v>
      </c>
      <c r="CK22">
        <v>35.222156722130691</v>
      </c>
      <c r="CL22">
        <v>4.295546469468924</v>
      </c>
      <c r="CM22">
        <v>5.5544535285051682</v>
      </c>
      <c r="CR22">
        <f t="shared" si="65"/>
        <v>23.198082089269139</v>
      </c>
      <c r="CS22">
        <f t="shared" si="0"/>
        <v>116.50824389807927</v>
      </c>
      <c r="CT22">
        <f t="shared" si="1"/>
        <v>64.160318900392284</v>
      </c>
      <c r="CU22">
        <f t="shared" si="100"/>
        <v>104.10612678863416</v>
      </c>
      <c r="CV22">
        <f t="shared" si="66"/>
        <v>2.6614203159798198</v>
      </c>
      <c r="CW22">
        <f t="shared" si="2"/>
        <v>41.942900421939605</v>
      </c>
      <c r="CY22">
        <f t="shared" si="3"/>
        <v>21.786924725828687</v>
      </c>
      <c r="CZ22">
        <f t="shared" si="104"/>
        <v>21.353710357925088</v>
      </c>
      <c r="DA22">
        <f t="shared" si="4"/>
        <v>151.66313499661749</v>
      </c>
      <c r="DB22">
        <f t="shared" si="24"/>
        <v>25.115630852363321</v>
      </c>
      <c r="DC22">
        <f t="shared" si="78"/>
        <v>11.318765370966462</v>
      </c>
      <c r="DD22">
        <f t="shared" si="74"/>
        <v>11.482719982329856</v>
      </c>
      <c r="DE22">
        <f t="shared" si="85"/>
        <v>4.4621428324435177</v>
      </c>
      <c r="DF22">
        <f t="shared" si="92"/>
        <v>53.440125628784422</v>
      </c>
      <c r="DG22">
        <f t="shared" si="107"/>
        <v>118.05291675754071</v>
      </c>
      <c r="DH22">
        <f t="shared" si="79"/>
        <v>36.712464947042093</v>
      </c>
      <c r="DI22">
        <f t="shared" si="5"/>
        <v>90.681564736778199</v>
      </c>
      <c r="DJ22">
        <f t="shared" si="76"/>
        <v>18.06699243612881</v>
      </c>
      <c r="DK22">
        <f t="shared" si="81"/>
        <v>7.2500840390812797</v>
      </c>
      <c r="DL22">
        <f t="shared" si="86"/>
        <v>50.181707945297731</v>
      </c>
      <c r="DM22">
        <f t="shared" si="25"/>
        <v>63.750409760645034</v>
      </c>
      <c r="DN22">
        <f t="shared" si="6"/>
        <v>39.977989052989734</v>
      </c>
      <c r="DO22">
        <f t="shared" si="7"/>
        <v>65.813975594973627</v>
      </c>
      <c r="DP22">
        <f t="shared" si="87"/>
        <v>4.967120724168268</v>
      </c>
      <c r="DQ22">
        <f t="shared" si="62"/>
        <v>54.987998557460919</v>
      </c>
      <c r="DR22">
        <f t="shared" si="8"/>
        <v>109.19115113854089</v>
      </c>
      <c r="DS22">
        <f t="shared" si="72"/>
        <v>32.237474689395732</v>
      </c>
      <c r="DT22">
        <f t="shared" si="77"/>
        <v>274.5986593165382</v>
      </c>
      <c r="DU22">
        <f t="shared" si="26"/>
        <v>3.0714108794146631</v>
      </c>
      <c r="DV22">
        <f t="shared" si="105"/>
        <v>5.7493724821253593</v>
      </c>
      <c r="DW22">
        <f t="shared" si="9"/>
        <v>87.563369663883677</v>
      </c>
      <c r="DX22">
        <f t="shared" si="27"/>
        <v>90.715194172282679</v>
      </c>
      <c r="DY22">
        <f t="shared" si="10"/>
        <v>47.42994369548758</v>
      </c>
      <c r="DZ22">
        <f t="shared" si="88"/>
        <v>23.255981726184721</v>
      </c>
      <c r="EA22">
        <f t="shared" si="11"/>
        <v>138.28064199525826</v>
      </c>
      <c r="EB22">
        <f t="shared" si="63"/>
        <v>13.680784553830517</v>
      </c>
      <c r="ED22">
        <f t="shared" si="67"/>
        <v>3.7581664814640861</v>
      </c>
      <c r="EE22">
        <f t="shared" si="82"/>
        <v>230.32734979410009</v>
      </c>
      <c r="EF22">
        <f t="shared" si="101"/>
        <v>48.678941695507504</v>
      </c>
      <c r="EH22">
        <f t="shared" si="102"/>
        <v>46.737095927503219</v>
      </c>
      <c r="EI22">
        <f t="shared" si="99"/>
        <v>454.08906842376183</v>
      </c>
      <c r="EJ22">
        <f t="shared" si="108"/>
        <v>17.560583288227768</v>
      </c>
      <c r="EK22">
        <f t="shared" si="12"/>
        <v>27.898948009299261</v>
      </c>
      <c r="EL22">
        <f t="shared" si="89"/>
        <v>87.810805142472276</v>
      </c>
      <c r="EN22">
        <f t="shared" si="57"/>
        <v>27.906628063974178</v>
      </c>
      <c r="EO22">
        <f t="shared" si="106"/>
        <v>23.444677845471656</v>
      </c>
      <c r="EP22">
        <f t="shared" si="58"/>
        <v>10.857012111462996</v>
      </c>
      <c r="ER22">
        <f t="shared" si="13"/>
        <v>62.802397316755481</v>
      </c>
      <c r="ES22">
        <f t="shared" si="59"/>
        <v>130.50018280418865</v>
      </c>
      <c r="ET22">
        <f t="shared" si="83"/>
        <v>5.4983192781231347</v>
      </c>
      <c r="EU22">
        <f t="shared" si="14"/>
        <v>199.84324108549208</v>
      </c>
      <c r="EV22">
        <f t="shared" si="93"/>
        <v>77.686279363505335</v>
      </c>
      <c r="EW22">
        <f t="shared" si="64"/>
        <v>4.6435633041589552</v>
      </c>
      <c r="EX22">
        <f t="shared" si="75"/>
        <v>28.838495161387357</v>
      </c>
      <c r="EY22">
        <f t="shared" si="73"/>
        <v>15.721122229041081</v>
      </c>
      <c r="EZ22">
        <f t="shared" si="60"/>
        <v>6.5944066900635789</v>
      </c>
      <c r="FA22">
        <f t="shared" si="68"/>
        <v>24.336224871807033</v>
      </c>
      <c r="FB22">
        <f t="shared" si="69"/>
        <v>83.866772489259517</v>
      </c>
      <c r="FC22">
        <f t="shared" si="109"/>
        <v>324.89530053226548</v>
      </c>
      <c r="FD22">
        <f t="shared" si="95"/>
        <v>27.926233009677336</v>
      </c>
      <c r="FE22">
        <f t="shared" si="84"/>
        <v>17.540547113567293</v>
      </c>
      <c r="FF22">
        <f t="shared" si="96"/>
        <v>81.126514865016631</v>
      </c>
      <c r="FH22">
        <f t="shared" si="15"/>
        <v>106.78329653707419</v>
      </c>
      <c r="FI22">
        <f t="shared" si="80"/>
        <v>63.588411791809172</v>
      </c>
      <c r="FK22">
        <f t="shared" si="16"/>
        <v>13.576577992316942</v>
      </c>
      <c r="FL22">
        <f t="shared" si="17"/>
        <v>88.00803873102042</v>
      </c>
      <c r="FM22">
        <f t="shared" si="18"/>
        <v>38.017697288711055</v>
      </c>
      <c r="FN22">
        <f t="shared" si="70"/>
        <v>7.7851768156844638</v>
      </c>
      <c r="FO22">
        <f t="shared" si="19"/>
        <v>72.893328952060045</v>
      </c>
      <c r="FP22">
        <f t="shared" si="20"/>
        <v>82.604165553348665</v>
      </c>
      <c r="FR22">
        <f t="shared" si="28"/>
        <v>15.914915058463727</v>
      </c>
      <c r="FS22">
        <f t="shared" si="91"/>
        <v>76.003547341639489</v>
      </c>
      <c r="FT22">
        <f t="shared" si="97"/>
        <v>15.625803675329763</v>
      </c>
      <c r="FU22">
        <f t="shared" si="61"/>
        <v>24.746492248616704</v>
      </c>
      <c r="FV22">
        <f t="shared" si="98"/>
        <v>12.374511401572811</v>
      </c>
      <c r="FW22">
        <f t="shared" si="110"/>
        <v>228.46534652037769</v>
      </c>
      <c r="FX22">
        <f t="shared" si="21"/>
        <v>59.194226671135297</v>
      </c>
      <c r="FY22">
        <f t="shared" si="22"/>
        <v>221.09568991888943</v>
      </c>
      <c r="FZ22">
        <f t="shared" si="71"/>
        <v>35.222156722130691</v>
      </c>
      <c r="GA22">
        <f t="shared" si="103"/>
        <v>4.295546469468924</v>
      </c>
      <c r="GB22">
        <f t="shared" si="94"/>
        <v>5.5544535285051682</v>
      </c>
      <c r="GG22">
        <v>2006</v>
      </c>
      <c r="GH22">
        <f t="shared" si="29"/>
        <v>74.327150332744964</v>
      </c>
      <c r="GI22">
        <v>73.1858589233006</v>
      </c>
      <c r="GJ22">
        <v>59.826066535136299</v>
      </c>
      <c r="GK22">
        <v>29.431540811366901</v>
      </c>
      <c r="GL22">
        <v>100</v>
      </c>
      <c r="GM22">
        <v>99.908706190037066</v>
      </c>
      <c r="GN22">
        <v>20.021745803995998</v>
      </c>
      <c r="GP22">
        <v>68.952242995812597</v>
      </c>
      <c r="GQ22">
        <v>87.751752698439105</v>
      </c>
      <c r="GR22">
        <v>69.647024307324898</v>
      </c>
      <c r="GS22">
        <v>49.111392892073503</v>
      </c>
      <c r="GT22">
        <v>100</v>
      </c>
      <c r="GU22">
        <v>57.416883589523202</v>
      </c>
      <c r="GV22">
        <v>86.934305582984294</v>
      </c>
      <c r="GW22">
        <v>87.220660405972694</v>
      </c>
      <c r="GX22">
        <v>80.583866589317395</v>
      </c>
      <c r="GY22">
        <v>44.915873276486302</v>
      </c>
      <c r="GZ22">
        <v>32.325941181645007</v>
      </c>
      <c r="HA22">
        <v>100</v>
      </c>
      <c r="HB22">
        <v>97.777570063716254</v>
      </c>
      <c r="HC22">
        <v>73.891419007762607</v>
      </c>
      <c r="HD22">
        <v>28.753030782479598</v>
      </c>
      <c r="HE22">
        <v>20.288956859385607</v>
      </c>
      <c r="HF22">
        <v>33.489359726726505</v>
      </c>
      <c r="HG22">
        <v>99.814680377174653</v>
      </c>
      <c r="HH22">
        <v>41.120355113164599</v>
      </c>
      <c r="HI22">
        <v>71.750754373060303</v>
      </c>
      <c r="HJ22">
        <v>52.452245083759401</v>
      </c>
      <c r="HK22">
        <v>90.775581194992952</v>
      </c>
      <c r="HL22">
        <v>71.921609220441098</v>
      </c>
      <c r="HM22">
        <v>67.223639307359605</v>
      </c>
      <c r="HN22">
        <v>29.8933687822514</v>
      </c>
      <c r="HO22">
        <v>76.806385160351795</v>
      </c>
      <c r="HP22">
        <v>26.328572168079404</v>
      </c>
      <c r="HQ22">
        <v>100</v>
      </c>
      <c r="HR22">
        <v>72.377277223454001</v>
      </c>
      <c r="HS22">
        <v>100</v>
      </c>
      <c r="HU22">
        <v>100</v>
      </c>
      <c r="HV22">
        <v>100</v>
      </c>
      <c r="HW22">
        <v>93.382710907038415</v>
      </c>
      <c r="HY22">
        <v>93.803804342710535</v>
      </c>
      <c r="HZ22">
        <v>93.846326352971886</v>
      </c>
      <c r="IA22">
        <v>97.932782976815005</v>
      </c>
      <c r="IB22">
        <v>83.147676137803899</v>
      </c>
      <c r="IC22">
        <v>97.686023599062963</v>
      </c>
      <c r="IE22">
        <v>59.029849025154498</v>
      </c>
      <c r="IF22">
        <v>99.191563670300013</v>
      </c>
      <c r="IG22">
        <v>91.882751991343369</v>
      </c>
      <c r="II22">
        <v>26.201524326635493</v>
      </c>
      <c r="IJ22">
        <v>90.747553664740806</v>
      </c>
      <c r="IK22">
        <v>100</v>
      </c>
      <c r="IL22">
        <v>50.008753069100301</v>
      </c>
      <c r="IM22">
        <v>100</v>
      </c>
      <c r="IN22">
        <v>98.563247657603455</v>
      </c>
      <c r="IO22">
        <v>100</v>
      </c>
      <c r="IP22">
        <v>91.934812444299709</v>
      </c>
      <c r="IQ22">
        <v>87.875625760589301</v>
      </c>
      <c r="IR22">
        <v>49.923920010990699</v>
      </c>
      <c r="IS22">
        <v>78.472145385065403</v>
      </c>
      <c r="IT22">
        <v>100</v>
      </c>
      <c r="IU22">
        <v>88.858330996971503</v>
      </c>
      <c r="IV22">
        <v>47.0095117534471</v>
      </c>
      <c r="IW22">
        <v>98.118135371317038</v>
      </c>
      <c r="IY22">
        <v>58.977362835777598</v>
      </c>
      <c r="IZ22">
        <v>89.758482476923902</v>
      </c>
      <c r="JB22">
        <v>44.710696751314003</v>
      </c>
      <c r="JC22">
        <v>78.140912741163902</v>
      </c>
      <c r="JD22">
        <v>24.755228111989197</v>
      </c>
      <c r="JE22">
        <v>99.66269588749374</v>
      </c>
      <c r="JF22">
        <v>29.226457744240193</v>
      </c>
      <c r="JG22">
        <v>26.713915306095103</v>
      </c>
      <c r="JH22">
        <v>82.7999538073894</v>
      </c>
      <c r="JI22">
        <v>87.613358211398605</v>
      </c>
      <c r="JJ22">
        <v>100</v>
      </c>
      <c r="JK22">
        <v>85.951359748814497</v>
      </c>
      <c r="JL22">
        <v>57.120991596936598</v>
      </c>
      <c r="JM22">
        <v>99.653250874763032</v>
      </c>
      <c r="JN22">
        <v>100</v>
      </c>
      <c r="JO22">
        <v>24.9414966604824</v>
      </c>
      <c r="JP22">
        <v>88.3031900926334</v>
      </c>
      <c r="JQ22">
        <v>96.981258766134602</v>
      </c>
      <c r="JR22">
        <v>100</v>
      </c>
      <c r="JS22">
        <v>100</v>
      </c>
      <c r="JY22">
        <v>2006</v>
      </c>
      <c r="JZ22">
        <v>0.31697492426208901</v>
      </c>
      <c r="KA22">
        <v>1.9474495089803892</v>
      </c>
      <c r="KB22">
        <v>2.1799850477285445</v>
      </c>
      <c r="KC22">
        <v>1.0410612678863416</v>
      </c>
      <c r="KD22">
        <v>2.6638522481889748E-2</v>
      </c>
      <c r="KE22">
        <v>2.0948672924200507</v>
      </c>
      <c r="KF22">
        <v>0.28978880310905725</v>
      </c>
      <c r="KG22">
        <v>0.31597122557930113</v>
      </c>
      <c r="KH22">
        <v>0.24334226612324883</v>
      </c>
      <c r="KI22">
        <v>2.1775967674855394</v>
      </c>
      <c r="KJ22">
        <v>0.51140131389791921</v>
      </c>
      <c r="KK22">
        <v>0.11318765370966462</v>
      </c>
      <c r="KL22">
        <v>0.19998856197805023</v>
      </c>
      <c r="KM22">
        <v>5.1327756085704515E-2</v>
      </c>
      <c r="KN22">
        <v>0.61270030953726817</v>
      </c>
      <c r="KO22">
        <v>1.4649696242447419</v>
      </c>
      <c r="KP22">
        <v>0.81736059590900267</v>
      </c>
      <c r="KQ22">
        <v>2.8052258162329422</v>
      </c>
      <c r="KR22">
        <v>0.18066992436128812</v>
      </c>
      <c r="KS22">
        <v>7.4148744281094317E-2</v>
      </c>
      <c r="KT22">
        <v>0.67912767976516908</v>
      </c>
      <c r="KU22">
        <v>2.2171718259172448</v>
      </c>
      <c r="KV22">
        <v>1.9704309753360258</v>
      </c>
      <c r="KW22">
        <v>1.9652204799379951</v>
      </c>
      <c r="KX22">
        <v>4.9763428639943187E-2</v>
      </c>
      <c r="KY22">
        <v>1.3372452257800813</v>
      </c>
      <c r="KZ22">
        <v>1.5218118902389972</v>
      </c>
      <c r="LA22">
        <v>0.61460619346067424</v>
      </c>
      <c r="LB22">
        <v>3.0250278290885197</v>
      </c>
      <c r="LC22">
        <v>4.2704979945606202E-2</v>
      </c>
      <c r="LD22">
        <v>8.5526052165044289E-2</v>
      </c>
      <c r="LE22">
        <v>2.9291904268706142</v>
      </c>
      <c r="LF22">
        <v>1.1810892282313885</v>
      </c>
      <c r="LG22">
        <v>1.801462813581336</v>
      </c>
      <c r="LH22">
        <v>0.23255981726184721</v>
      </c>
      <c r="LI22">
        <v>1.9105532468199584</v>
      </c>
      <c r="LJ22">
        <v>0.13680784553830516</v>
      </c>
      <c r="LK22">
        <v>0.28531467483387024</v>
      </c>
      <c r="LL22">
        <v>3.7581664814640862E-2</v>
      </c>
      <c r="LM22">
        <v>2.3032734979410008</v>
      </c>
      <c r="LN22">
        <v>0.52128430651330004</v>
      </c>
      <c r="LO22">
        <v>0.28965460129360854</v>
      </c>
      <c r="LP22">
        <v>0.49824307505429172</v>
      </c>
      <c r="LQ22">
        <v>4.8386451134576767</v>
      </c>
      <c r="LR22">
        <v>0.17931261375861371</v>
      </c>
      <c r="LS22">
        <v>0.33553490975576084</v>
      </c>
      <c r="LT22">
        <v>0.89890858392269113</v>
      </c>
      <c r="LU22">
        <v>0.30711904049854827</v>
      </c>
      <c r="LV22">
        <v>0.47275452207377788</v>
      </c>
      <c r="LW22">
        <v>0.23635757899128143</v>
      </c>
      <c r="LX22">
        <v>0.11816159046352766</v>
      </c>
      <c r="LY22">
        <v>0.20926962204653429</v>
      </c>
      <c r="LZ22">
        <v>2.3968986129907299</v>
      </c>
      <c r="MA22">
        <v>1.4380573088097843</v>
      </c>
      <c r="MB22">
        <v>5.4983192781231344E-2</v>
      </c>
      <c r="MC22">
        <v>3.9961652474988898</v>
      </c>
      <c r="MD22">
        <v>0.77686279363505328</v>
      </c>
      <c r="ME22">
        <v>4.7112523324009378E-2</v>
      </c>
      <c r="MF22">
        <v>0.28838495161387356</v>
      </c>
      <c r="MG22">
        <v>0.17100292926105651</v>
      </c>
      <c r="MH22">
        <v>7.5042500499849146E-2</v>
      </c>
      <c r="MI22">
        <v>0.48746622593837663</v>
      </c>
      <c r="MJ22">
        <v>1.0687457578446786</v>
      </c>
      <c r="MK22">
        <v>3.248953005322655</v>
      </c>
      <c r="ML22">
        <v>0.31427816273782055</v>
      </c>
      <c r="MM22">
        <v>0.37312761735461086</v>
      </c>
      <c r="MN22">
        <v>0.82682487348544154</v>
      </c>
      <c r="MO22">
        <v>0.2226710625023926</v>
      </c>
      <c r="MP22">
        <v>1.8105810670852165</v>
      </c>
      <c r="MQ22">
        <v>0.70843902478138687</v>
      </c>
      <c r="MR22">
        <v>1.063606331833385</v>
      </c>
      <c r="MS22">
        <v>0.30365391234745048</v>
      </c>
      <c r="MT22">
        <v>1.1262734928953371</v>
      </c>
      <c r="MU22">
        <v>1.535744171563449</v>
      </c>
      <c r="MV22">
        <v>7.8115254121491146E-2</v>
      </c>
      <c r="MW22">
        <v>2.4940870217645688</v>
      </c>
      <c r="MX22">
        <v>3.0921774141621809</v>
      </c>
      <c r="MZ22">
        <v>0.18164941263937509</v>
      </c>
      <c r="NA22">
        <v>0.76003547341639488</v>
      </c>
      <c r="NB22">
        <v>0.18179821379201958</v>
      </c>
      <c r="NC22">
        <v>0.43322938829976226</v>
      </c>
      <c r="ND22">
        <v>0.1241756921419874</v>
      </c>
      <c r="NE22">
        <v>2.2846534652037769</v>
      </c>
      <c r="NF22">
        <v>2.3733229596010301</v>
      </c>
      <c r="NG22">
        <v>2.503824490224551</v>
      </c>
      <c r="NH22">
        <v>0.36318518825443524</v>
      </c>
      <c r="NI22">
        <v>4.2955464694689242E-2</v>
      </c>
      <c r="NJ22">
        <v>5.5544535285051683E-2</v>
      </c>
      <c r="NK22">
        <v>1</v>
      </c>
      <c r="OQ22" t="s">
        <v>239</v>
      </c>
      <c r="OS22" t="s">
        <v>21</v>
      </c>
      <c r="OT22" t="s">
        <v>271</v>
      </c>
      <c r="OU22" t="e">
        <v>#VALUE!</v>
      </c>
      <c r="OV22" t="e">
        <v>#VALUE!</v>
      </c>
      <c r="OW22" t="e">
        <v>#VALUE!</v>
      </c>
      <c r="OX22" t="e">
        <v>#VALUE!</v>
      </c>
      <c r="OY22" t="e">
        <v>#VALUE!</v>
      </c>
      <c r="OZ22" t="e">
        <v>#VALUE!</v>
      </c>
      <c r="PA22" t="e">
        <v>#VALUE!</v>
      </c>
      <c r="PB22" t="e">
        <v>#VALUE!</v>
      </c>
      <c r="PC22" t="e">
        <v>#VALUE!</v>
      </c>
      <c r="PD22">
        <v>0.27695136436981199</v>
      </c>
      <c r="PE22">
        <v>0.29661843518777864</v>
      </c>
      <c r="PF22">
        <v>0.32846419444340119</v>
      </c>
      <c r="PG22">
        <v>0.37285012004859908</v>
      </c>
      <c r="PH22">
        <v>0.37043414368932837</v>
      </c>
      <c r="PI22">
        <v>0.36697571882479002</v>
      </c>
      <c r="PJ22">
        <v>0.41171604934690381</v>
      </c>
      <c r="PK22">
        <v>0.45763210142562677</v>
      </c>
      <c r="PL22">
        <v>0.52610969795053186</v>
      </c>
      <c r="PM22">
        <v>0.56404591336136523</v>
      </c>
      <c r="PN22">
        <v>0.60464214857683052</v>
      </c>
      <c r="PO22">
        <v>0.67912767976516908</v>
      </c>
      <c r="PP22">
        <v>0.78158254808164707</v>
      </c>
      <c r="PQ22">
        <v>0.77626843446448979</v>
      </c>
      <c r="PR22">
        <v>0.72179449176108346</v>
      </c>
      <c r="PS22">
        <v>0.67927642910750929</v>
      </c>
      <c r="PT22">
        <v>0.72737561976869569</v>
      </c>
      <c r="PU22">
        <v>0.73960335173476188</v>
      </c>
      <c r="PX22" t="s">
        <v>246</v>
      </c>
      <c r="PY22" t="s">
        <v>247</v>
      </c>
      <c r="PZ22" t="s">
        <v>21</v>
      </c>
      <c r="QA22" t="s">
        <v>271</v>
      </c>
      <c r="QB22" t="e">
        <f t="shared" si="30"/>
        <v>#VALUE!</v>
      </c>
      <c r="QC22" t="e">
        <f t="shared" si="31"/>
        <v>#VALUE!</v>
      </c>
      <c r="QD22" t="e">
        <f t="shared" si="32"/>
        <v>#VALUE!</v>
      </c>
      <c r="QE22" t="e">
        <f t="shared" si="33"/>
        <v>#VALUE!</v>
      </c>
      <c r="QF22" t="e">
        <f t="shared" si="34"/>
        <v>#VALUE!</v>
      </c>
      <c r="QG22" t="e">
        <f t="shared" si="35"/>
        <v>#VALUE!</v>
      </c>
      <c r="QH22" t="e">
        <f t="shared" si="36"/>
        <v>#VALUE!</v>
      </c>
      <c r="QI22" t="e">
        <f t="shared" si="37"/>
        <v>#VALUE!</v>
      </c>
      <c r="QJ22" t="e">
        <f t="shared" si="38"/>
        <v>#VALUE!</v>
      </c>
      <c r="QK22">
        <f t="shared" si="39"/>
        <v>0.27695136436981199</v>
      </c>
      <c r="QL22">
        <f t="shared" si="40"/>
        <v>0.29661843518777864</v>
      </c>
      <c r="QM22">
        <f t="shared" si="41"/>
        <v>0.32846419444340119</v>
      </c>
      <c r="QN22">
        <f t="shared" si="42"/>
        <v>0.37285012004859908</v>
      </c>
      <c r="QO22">
        <f t="shared" si="43"/>
        <v>0.37043414368932837</v>
      </c>
      <c r="QP22">
        <f t="shared" si="44"/>
        <v>0.36697571882479002</v>
      </c>
      <c r="QQ22">
        <f t="shared" si="45"/>
        <v>0.41171604934690381</v>
      </c>
      <c r="QR22">
        <f t="shared" si="46"/>
        <v>0.45763210142562677</v>
      </c>
      <c r="QS22">
        <f t="shared" si="47"/>
        <v>0.52610969795053186</v>
      </c>
      <c r="QT22">
        <f t="shared" si="48"/>
        <v>0.56404591336136523</v>
      </c>
      <c r="QU22">
        <f t="shared" si="49"/>
        <v>0.60464214857683052</v>
      </c>
      <c r="QV22">
        <f t="shared" si="50"/>
        <v>0.67912767976516908</v>
      </c>
      <c r="QW22">
        <f t="shared" si="51"/>
        <v>0.78158254808164707</v>
      </c>
      <c r="QX22">
        <f t="shared" si="52"/>
        <v>0.77626843446448979</v>
      </c>
      <c r="QY22">
        <f t="shared" si="53"/>
        <v>0.72179449176108346</v>
      </c>
      <c r="QZ22">
        <f t="shared" si="54"/>
        <v>0.67927642910750929</v>
      </c>
      <c r="RA22">
        <f t="shared" si="55"/>
        <v>0.72737561976869569</v>
      </c>
      <c r="RB22">
        <f t="shared" si="56"/>
        <v>0.73960335173476188</v>
      </c>
      <c r="RG22" t="s">
        <v>246</v>
      </c>
      <c r="RH22" t="s">
        <v>247</v>
      </c>
      <c r="RI22" t="s">
        <v>21</v>
      </c>
      <c r="RJ22" t="s">
        <v>271</v>
      </c>
      <c r="RK22" t="s">
        <v>248</v>
      </c>
      <c r="RL22" t="s">
        <v>248</v>
      </c>
      <c r="RM22" t="s">
        <v>248</v>
      </c>
      <c r="RN22" t="s">
        <v>248</v>
      </c>
      <c r="RO22" t="s">
        <v>248</v>
      </c>
      <c r="RP22" t="s">
        <v>248</v>
      </c>
      <c r="RQ22" t="s">
        <v>248</v>
      </c>
      <c r="RR22" t="s">
        <v>248</v>
      </c>
      <c r="RS22" t="s">
        <v>248</v>
      </c>
      <c r="RT22">
        <v>3044.3837091107976</v>
      </c>
      <c r="RU22">
        <v>3352.7337408889102</v>
      </c>
      <c r="RV22">
        <v>3619.9454956801105</v>
      </c>
      <c r="RW22">
        <v>4052.2922705902711</v>
      </c>
      <c r="RX22">
        <v>4119.3473939081359</v>
      </c>
      <c r="RY22">
        <v>4070.0328269871361</v>
      </c>
      <c r="RZ22">
        <v>4498.9570274314619</v>
      </c>
      <c r="SA22">
        <v>5308.3477805932826</v>
      </c>
      <c r="SB22">
        <v>7174.237414733685</v>
      </c>
      <c r="SC22">
        <v>8850.4651148479134</v>
      </c>
      <c r="SD22">
        <v>10338.313223579884</v>
      </c>
      <c r="SE22">
        <v>12595.410648630354</v>
      </c>
      <c r="SF22">
        <v>16586.40520488473</v>
      </c>
      <c r="SG22">
        <v>18094.548052783066</v>
      </c>
      <c r="SH22">
        <v>14726.318278058745</v>
      </c>
      <c r="SI22">
        <v>14638.604817345657</v>
      </c>
      <c r="SJ22">
        <v>17454.84342464351</v>
      </c>
      <c r="SK22">
        <v>17421.890222737758</v>
      </c>
    </row>
    <row r="23" spans="1:505" x14ac:dyDescent="0.25">
      <c r="A23">
        <v>2007</v>
      </c>
      <c r="B23">
        <f t="shared" si="23"/>
        <v>55.57281499223388</v>
      </c>
      <c r="C23">
        <v>21.566677915920174</v>
      </c>
      <c r="D23">
        <v>91.588159449943618</v>
      </c>
      <c r="E23">
        <v>47.129866806087108</v>
      </c>
      <c r="F23">
        <v>98.848082473934483</v>
      </c>
      <c r="G23">
        <v>2.5496005441629097</v>
      </c>
      <c r="H23">
        <v>39.095266960489425</v>
      </c>
      <c r="J23">
        <v>17.276998004998184</v>
      </c>
      <c r="K23">
        <v>26.080655439462859</v>
      </c>
      <c r="L23">
        <v>116.1043521371581</v>
      </c>
      <c r="M23">
        <v>28.778064959769086</v>
      </c>
      <c r="N23">
        <v>12.599135839963363</v>
      </c>
      <c r="O23">
        <v>13.937752839696968</v>
      </c>
      <c r="P23">
        <v>4.8526053198460595</v>
      </c>
      <c r="Q23">
        <v>50.417281294729605</v>
      </c>
      <c r="R23">
        <v>84.631683675781161</v>
      </c>
      <c r="S23">
        <v>53.52766154577197</v>
      </c>
      <c r="T23">
        <v>59.331665444745674</v>
      </c>
      <c r="U23">
        <v>16.920137643154476</v>
      </c>
      <c r="V23">
        <v>7.0862673635305686</v>
      </c>
      <c r="W23">
        <v>56.841900423416973</v>
      </c>
      <c r="X23">
        <v>54.015946096108337</v>
      </c>
      <c r="Y23">
        <v>25.068001697105082</v>
      </c>
      <c r="Z23">
        <v>47.938774784924576</v>
      </c>
      <c r="AA23">
        <v>5.1003085012987759</v>
      </c>
      <c r="AB23">
        <v>43.696777958915</v>
      </c>
      <c r="AC23">
        <v>87.681977233358083</v>
      </c>
      <c r="AD23">
        <v>28.914081828721457</v>
      </c>
      <c r="AE23">
        <v>150.77121848944449</v>
      </c>
      <c r="AF23">
        <v>3.4231102669415274</v>
      </c>
      <c r="AG23">
        <v>4.8625175092125437</v>
      </c>
      <c r="AH23">
        <v>100.21984859882812</v>
      </c>
      <c r="AI23">
        <v>61.52926924622102</v>
      </c>
      <c r="AJ23">
        <v>34.405902228633217</v>
      </c>
      <c r="AK23">
        <v>21.607568776653284</v>
      </c>
      <c r="AL23">
        <v>154.75292791973874</v>
      </c>
      <c r="AM23">
        <v>13.018862155116651</v>
      </c>
      <c r="AN23">
        <v>31.168603803474102</v>
      </c>
      <c r="AO23">
        <v>3.9466585406149357</v>
      </c>
      <c r="AP23">
        <v>215.78981171164401</v>
      </c>
      <c r="AQ23">
        <v>54.940594911200904</v>
      </c>
      <c r="AS23">
        <v>44.45722225769449</v>
      </c>
      <c r="AT23">
        <v>479.7419583899711</v>
      </c>
      <c r="AU23">
        <v>19.019050433499203</v>
      </c>
      <c r="AV23">
        <v>19.408074023300262</v>
      </c>
      <c r="AW23">
        <v>79.182136421816864</v>
      </c>
      <c r="AX23">
        <v>30.981005388838462</v>
      </c>
      <c r="AY23">
        <v>26.612815387187904</v>
      </c>
      <c r="AZ23">
        <v>28.071188739264706</v>
      </c>
      <c r="BA23">
        <v>11.725238693331697</v>
      </c>
      <c r="BC23">
        <v>27.901774779548283</v>
      </c>
      <c r="BD23">
        <v>84.815452060639657</v>
      </c>
      <c r="BE23">
        <v>5.3569546842142577</v>
      </c>
      <c r="BF23">
        <v>130.93722253853568</v>
      </c>
      <c r="BG23">
        <v>74.352782524613431</v>
      </c>
      <c r="BH23">
        <v>4.3311540498071208</v>
      </c>
      <c r="BI23">
        <v>28.593963150698116</v>
      </c>
      <c r="BJ23">
        <v>10.37310435365981</v>
      </c>
      <c r="BK23">
        <v>5.8002047826310568</v>
      </c>
      <c r="BL23">
        <v>20.312011008774281</v>
      </c>
      <c r="BM23">
        <v>55.272368057524332</v>
      </c>
      <c r="BN23">
        <v>314.04808281300342</v>
      </c>
      <c r="BO23">
        <v>25.500334629083667</v>
      </c>
      <c r="BP23">
        <v>20.967956018880852</v>
      </c>
      <c r="BQ23">
        <v>77.61993845051272</v>
      </c>
      <c r="BR23">
        <v>25.412259182885265</v>
      </c>
      <c r="BS23">
        <v>86.323584453901276</v>
      </c>
      <c r="BT23">
        <v>72.438501516415926</v>
      </c>
      <c r="BV23">
        <v>7.9214399267640605</v>
      </c>
      <c r="BW23">
        <v>66.271889389804585</v>
      </c>
      <c r="BX23">
        <v>43.471428589140075</v>
      </c>
      <c r="BY23">
        <v>7.7166905335123683</v>
      </c>
      <c r="BZ23">
        <v>57.023307955074372</v>
      </c>
      <c r="CA23">
        <v>78.125193071798563</v>
      </c>
      <c r="CC23">
        <v>14.793286223358962</v>
      </c>
      <c r="CD23">
        <v>77.893313171405481</v>
      </c>
      <c r="CE23">
        <v>16.207215916504364</v>
      </c>
      <c r="CF23">
        <v>16.457325779156395</v>
      </c>
      <c r="CG23">
        <v>14.459861616153022</v>
      </c>
      <c r="CH23">
        <v>198.85003130366641</v>
      </c>
      <c r="CI23">
        <v>44.216026405959283</v>
      </c>
      <c r="CJ23">
        <v>174.44013924667843</v>
      </c>
      <c r="CK23">
        <v>39.15988055070337</v>
      </c>
      <c r="CL23">
        <v>4.331486606822895</v>
      </c>
      <c r="CM23">
        <v>5.2050259301922832</v>
      </c>
      <c r="CR23">
        <f t="shared" si="65"/>
        <v>21.566677915920174</v>
      </c>
      <c r="CS23">
        <f t="shared" si="0"/>
        <v>91.588159449943618</v>
      </c>
      <c r="CT23">
        <f t="shared" si="1"/>
        <v>47.129866806087108</v>
      </c>
      <c r="CU23">
        <f t="shared" si="100"/>
        <v>98.848082473934483</v>
      </c>
      <c r="CV23">
        <f t="shared" si="66"/>
        <v>2.5496005441629097</v>
      </c>
      <c r="CW23">
        <f t="shared" si="2"/>
        <v>39.095266960489425</v>
      </c>
      <c r="CY23">
        <f t="shared" si="3"/>
        <v>17.276998004998184</v>
      </c>
      <c r="CZ23">
        <f t="shared" si="104"/>
        <v>26.080655439462859</v>
      </c>
      <c r="DA23">
        <f t="shared" si="4"/>
        <v>116.1043521371581</v>
      </c>
      <c r="DB23">
        <f t="shared" si="24"/>
        <v>28.778064959769086</v>
      </c>
      <c r="DC23">
        <f t="shared" si="78"/>
        <v>12.599135839963363</v>
      </c>
      <c r="DD23">
        <f t="shared" si="74"/>
        <v>13.937752839696968</v>
      </c>
      <c r="DE23">
        <f t="shared" si="85"/>
        <v>4.8526053198460595</v>
      </c>
      <c r="DF23">
        <f t="shared" si="92"/>
        <v>50.417281294729605</v>
      </c>
      <c r="DG23">
        <f t="shared" si="107"/>
        <v>84.631683675781161</v>
      </c>
      <c r="DH23">
        <f t="shared" si="79"/>
        <v>53.52766154577197</v>
      </c>
      <c r="DI23">
        <f t="shared" si="5"/>
        <v>59.331665444745674</v>
      </c>
      <c r="DJ23">
        <f t="shared" si="76"/>
        <v>16.920137643154476</v>
      </c>
      <c r="DK23">
        <f t="shared" si="81"/>
        <v>7.0862673635305686</v>
      </c>
      <c r="DL23">
        <f t="shared" si="86"/>
        <v>56.841900423416973</v>
      </c>
      <c r="DM23">
        <f t="shared" si="25"/>
        <v>54.015946096108337</v>
      </c>
      <c r="DN23">
        <f t="shared" si="6"/>
        <v>25.068001697105082</v>
      </c>
      <c r="DO23">
        <f t="shared" si="7"/>
        <v>47.938774784924576</v>
      </c>
      <c r="DP23">
        <f t="shared" si="87"/>
        <v>5.1003085012987759</v>
      </c>
      <c r="DQ23">
        <f t="shared" si="62"/>
        <v>43.696777958915</v>
      </c>
      <c r="DR23">
        <f t="shared" si="8"/>
        <v>87.681977233358083</v>
      </c>
      <c r="DS23">
        <f t="shared" si="72"/>
        <v>28.914081828721457</v>
      </c>
      <c r="DT23">
        <f t="shared" si="77"/>
        <v>150.77121848944449</v>
      </c>
      <c r="DU23">
        <f t="shared" si="26"/>
        <v>3.4231102669415274</v>
      </c>
      <c r="DV23">
        <f t="shared" si="105"/>
        <v>4.8625175092125437</v>
      </c>
      <c r="DW23">
        <f t="shared" si="9"/>
        <v>100.21984859882812</v>
      </c>
      <c r="DX23">
        <f t="shared" si="27"/>
        <v>61.52926924622102</v>
      </c>
      <c r="DY23">
        <f t="shared" si="10"/>
        <v>34.405902228633217</v>
      </c>
      <c r="DZ23">
        <f t="shared" si="88"/>
        <v>21.607568776653284</v>
      </c>
      <c r="EA23">
        <f t="shared" si="11"/>
        <v>154.75292791973874</v>
      </c>
      <c r="EB23">
        <f t="shared" si="63"/>
        <v>13.018862155116651</v>
      </c>
      <c r="EC23">
        <f t="shared" ref="EC23:EC28" si="111">HT23*LK23</f>
        <v>31.168603803474102</v>
      </c>
      <c r="ED23">
        <f t="shared" si="67"/>
        <v>3.9466585406149357</v>
      </c>
      <c r="EE23">
        <f t="shared" si="82"/>
        <v>215.78981171164401</v>
      </c>
      <c r="EF23">
        <f t="shared" si="101"/>
        <v>54.940594911200904</v>
      </c>
      <c r="EH23">
        <f t="shared" si="102"/>
        <v>44.45722225769449</v>
      </c>
      <c r="EI23">
        <f t="shared" si="99"/>
        <v>479.7419583899711</v>
      </c>
      <c r="EJ23">
        <f t="shared" si="108"/>
        <v>19.019050433499203</v>
      </c>
      <c r="EK23">
        <f t="shared" si="12"/>
        <v>19.408074023300262</v>
      </c>
      <c r="EL23">
        <f t="shared" si="89"/>
        <v>79.182136421816864</v>
      </c>
      <c r="EM23">
        <f t="shared" si="90"/>
        <v>30.981005388838462</v>
      </c>
      <c r="EN23">
        <f t="shared" si="57"/>
        <v>26.612815387187904</v>
      </c>
      <c r="EO23">
        <f t="shared" si="106"/>
        <v>28.071188739264706</v>
      </c>
      <c r="EP23">
        <f t="shared" si="58"/>
        <v>11.725238693331697</v>
      </c>
      <c r="ER23">
        <f t="shared" si="13"/>
        <v>27.901774779548283</v>
      </c>
      <c r="ES23">
        <f t="shared" si="59"/>
        <v>84.815452060639657</v>
      </c>
      <c r="ET23">
        <f t="shared" si="83"/>
        <v>5.3569546842142577</v>
      </c>
      <c r="EU23">
        <f t="shared" si="14"/>
        <v>130.93722253853568</v>
      </c>
      <c r="EV23">
        <f t="shared" si="93"/>
        <v>74.352782524613431</v>
      </c>
      <c r="EW23">
        <f t="shared" si="64"/>
        <v>4.3311540498071208</v>
      </c>
      <c r="EX23">
        <f t="shared" si="75"/>
        <v>28.593963150698116</v>
      </c>
      <c r="EY23">
        <f t="shared" si="73"/>
        <v>10.37310435365981</v>
      </c>
      <c r="EZ23">
        <f t="shared" si="60"/>
        <v>5.8002047826310568</v>
      </c>
      <c r="FA23">
        <f t="shared" si="68"/>
        <v>20.312011008774281</v>
      </c>
      <c r="FB23">
        <f t="shared" si="69"/>
        <v>55.272368057524332</v>
      </c>
      <c r="FC23">
        <f t="shared" si="109"/>
        <v>314.04808281300342</v>
      </c>
      <c r="FD23">
        <f t="shared" si="95"/>
        <v>25.500334629083667</v>
      </c>
      <c r="FE23">
        <f t="shared" si="84"/>
        <v>20.967956018880852</v>
      </c>
      <c r="FF23">
        <f t="shared" si="96"/>
        <v>77.61993845051272</v>
      </c>
      <c r="FG23">
        <f t="shared" ref="FG23:FG28" si="112">IX23*MO23</f>
        <v>25.412259182885265</v>
      </c>
      <c r="FH23">
        <f t="shared" si="15"/>
        <v>86.323584453901276</v>
      </c>
      <c r="FI23">
        <f t="shared" si="80"/>
        <v>72.438501516415926</v>
      </c>
      <c r="FK23">
        <f t="shared" si="16"/>
        <v>7.9214399267640605</v>
      </c>
      <c r="FL23">
        <f t="shared" si="17"/>
        <v>66.271889389804585</v>
      </c>
      <c r="FM23">
        <f t="shared" si="18"/>
        <v>43.471428589140075</v>
      </c>
      <c r="FN23">
        <f t="shared" si="70"/>
        <v>7.7166905335123683</v>
      </c>
      <c r="FO23">
        <f t="shared" si="19"/>
        <v>57.023307955074372</v>
      </c>
      <c r="FP23">
        <f t="shared" si="20"/>
        <v>78.125193071798563</v>
      </c>
      <c r="FR23">
        <f t="shared" si="28"/>
        <v>14.793286223358962</v>
      </c>
      <c r="FS23">
        <f t="shared" si="91"/>
        <v>77.893313171405481</v>
      </c>
      <c r="FT23">
        <f t="shared" si="97"/>
        <v>16.207215916504364</v>
      </c>
      <c r="FU23">
        <f t="shared" si="61"/>
        <v>16.457325779156395</v>
      </c>
      <c r="FV23">
        <f t="shared" si="98"/>
        <v>14.459861616153022</v>
      </c>
      <c r="FW23">
        <f t="shared" si="110"/>
        <v>198.85003130366641</v>
      </c>
      <c r="FX23">
        <f t="shared" si="21"/>
        <v>44.216026405959283</v>
      </c>
      <c r="FY23">
        <f t="shared" si="22"/>
        <v>174.44013924667843</v>
      </c>
      <c r="FZ23">
        <f t="shared" si="71"/>
        <v>39.15988055070337</v>
      </c>
      <c r="GA23">
        <f t="shared" si="103"/>
        <v>4.331486606822895</v>
      </c>
      <c r="GB23">
        <f t="shared" si="94"/>
        <v>5.2050259301922832</v>
      </c>
      <c r="GG23">
        <v>2007</v>
      </c>
      <c r="GH23">
        <f t="shared" si="29"/>
        <v>69.241313099793388</v>
      </c>
      <c r="GI23">
        <v>63.622879338841699</v>
      </c>
      <c r="GJ23">
        <v>47.415225712591898</v>
      </c>
      <c r="GK23">
        <v>21.469016295838799</v>
      </c>
      <c r="GL23">
        <v>100</v>
      </c>
      <c r="GM23">
        <v>100</v>
      </c>
      <c r="GN23">
        <v>18.684486056563003</v>
      </c>
      <c r="GP23">
        <v>50.1322264767131</v>
      </c>
      <c r="GQ23">
        <v>93.288672784689751</v>
      </c>
      <c r="GR23">
        <v>55.313554454597401</v>
      </c>
      <c r="GS23">
        <v>58.014881675689203</v>
      </c>
      <c r="GT23">
        <v>99.197423966913263</v>
      </c>
      <c r="GU23">
        <v>63.279212121384802</v>
      </c>
      <c r="GV23">
        <v>96.613408095759965</v>
      </c>
      <c r="GW23">
        <v>78.981134601734794</v>
      </c>
      <c r="GX23">
        <v>57.222347963549801</v>
      </c>
      <c r="GY23">
        <v>61.958335618671697</v>
      </c>
      <c r="GZ23">
        <v>21.528029356118907</v>
      </c>
      <c r="HA23">
        <v>100</v>
      </c>
      <c r="HB23">
        <v>91.669540083261822</v>
      </c>
      <c r="HC23">
        <v>72.726675592913892</v>
      </c>
      <c r="HD23">
        <v>23.738607957097898</v>
      </c>
      <c r="HE23">
        <v>12.787855075219298</v>
      </c>
      <c r="HF23">
        <v>24.329552753117298</v>
      </c>
      <c r="HG23">
        <v>99.237048510776816</v>
      </c>
      <c r="HH23">
        <v>32.167882040777201</v>
      </c>
      <c r="HI23">
        <v>60.820675107365297</v>
      </c>
      <c r="HJ23">
        <v>44.327065487144203</v>
      </c>
      <c r="HK23">
        <v>46.813167726860399</v>
      </c>
      <c r="HL23">
        <v>71.347630923474597</v>
      </c>
      <c r="HM23">
        <v>55.625342074059603</v>
      </c>
      <c r="HN23">
        <v>34.645468642593997</v>
      </c>
      <c r="HO23">
        <v>52.211927956328701</v>
      </c>
      <c r="HP23">
        <v>19.367921065367298</v>
      </c>
      <c r="HQ23">
        <v>99.241349960096727</v>
      </c>
      <c r="HR23">
        <v>93.099308940067104</v>
      </c>
      <c r="HS23">
        <v>100</v>
      </c>
      <c r="HT23">
        <v>97.682181005692797</v>
      </c>
      <c r="HU23">
        <v>99.813446437791654</v>
      </c>
      <c r="HV23">
        <v>100</v>
      </c>
      <c r="HW23">
        <v>83.019375683170495</v>
      </c>
      <c r="HY23">
        <v>76.7164048148597</v>
      </c>
      <c r="HZ23">
        <v>96.029240794681513</v>
      </c>
      <c r="IA23">
        <v>100</v>
      </c>
      <c r="IB23">
        <v>56.659790413721304</v>
      </c>
      <c r="IC23">
        <v>86.726167320291296</v>
      </c>
      <c r="ID23">
        <v>100</v>
      </c>
      <c r="IE23">
        <v>60.530002300500001</v>
      </c>
      <c r="IF23">
        <v>100</v>
      </c>
      <c r="IG23">
        <v>99.756476058411579</v>
      </c>
      <c r="II23">
        <v>11.555506191565598</v>
      </c>
      <c r="IJ23">
        <v>55.365467719028203</v>
      </c>
      <c r="IK23">
        <v>100</v>
      </c>
      <c r="IL23">
        <v>32.641097811515706</v>
      </c>
      <c r="IM23">
        <v>99.833548697284868</v>
      </c>
      <c r="IN23">
        <v>96.707384087909844</v>
      </c>
      <c r="IO23">
        <v>100</v>
      </c>
      <c r="IP23">
        <v>60.958372503943103</v>
      </c>
      <c r="IQ23">
        <v>73.5879102060196</v>
      </c>
      <c r="IR23">
        <v>38.280681901315603</v>
      </c>
      <c r="IS23">
        <v>51.490920415911503</v>
      </c>
      <c r="IT23">
        <v>99.463189568660525</v>
      </c>
      <c r="IU23">
        <v>65.88078983129671</v>
      </c>
      <c r="IV23">
        <v>48.891383090583503</v>
      </c>
      <c r="IW23">
        <v>100</v>
      </c>
      <c r="IX23">
        <v>98.804671186270696</v>
      </c>
      <c r="IY23">
        <v>46.704597348990902</v>
      </c>
      <c r="IZ23">
        <v>95.733213886927999</v>
      </c>
      <c r="JB23">
        <v>27.445593230357204</v>
      </c>
      <c r="JC23">
        <v>60.986559727499397</v>
      </c>
      <c r="JD23">
        <v>28.203872222284602</v>
      </c>
      <c r="JE23">
        <v>99.561419761600419</v>
      </c>
      <c r="JF23">
        <v>22.693632380474099</v>
      </c>
      <c r="JG23">
        <v>26.223472976559094</v>
      </c>
      <c r="JH23">
        <v>66.051889048439506</v>
      </c>
      <c r="JI23">
        <v>79.033326659573703</v>
      </c>
      <c r="JJ23">
        <v>100</v>
      </c>
      <c r="JK23">
        <v>91.033808268382856</v>
      </c>
      <c r="JL23">
        <v>35.969984771338005</v>
      </c>
      <c r="JM23">
        <v>100</v>
      </c>
      <c r="JN23">
        <v>98.890333547815004</v>
      </c>
      <c r="JO23">
        <v>18.785769266685705</v>
      </c>
      <c r="JP23">
        <v>77.024019905435807</v>
      </c>
      <c r="JQ23">
        <v>99.898258023468628</v>
      </c>
      <c r="JR23">
        <v>100</v>
      </c>
      <c r="JS23">
        <v>100</v>
      </c>
      <c r="JY23">
        <v>2007</v>
      </c>
      <c r="JZ23">
        <v>0.33897676653489245</v>
      </c>
      <c r="KA23">
        <v>1.9316191808324741</v>
      </c>
      <c r="KB23">
        <v>2.1952504090847418</v>
      </c>
      <c r="KC23">
        <v>0.98848082473934484</v>
      </c>
      <c r="KD23">
        <v>2.5496005441629097E-2</v>
      </c>
      <c r="KE23">
        <v>2.0923918828774557</v>
      </c>
      <c r="KF23">
        <v>0.26925666479559102</v>
      </c>
      <c r="KG23">
        <v>0.34462857964274768</v>
      </c>
      <c r="KH23">
        <v>0.27956936958098877</v>
      </c>
      <c r="KI23">
        <v>2.0990217186722133</v>
      </c>
      <c r="KJ23">
        <v>0.49604625793502855</v>
      </c>
      <c r="KK23">
        <v>0.12701071596542399</v>
      </c>
      <c r="KL23">
        <v>0.2202580021533927</v>
      </c>
      <c r="KM23">
        <v>5.0227038001147008E-2</v>
      </c>
      <c r="KN23">
        <v>0.63834587270695153</v>
      </c>
      <c r="KO23">
        <v>1.4789970472671079</v>
      </c>
      <c r="KP23">
        <v>0.86392994600779649</v>
      </c>
      <c r="KQ23">
        <v>2.7560193486953719</v>
      </c>
      <c r="KR23">
        <v>0.16920137643154476</v>
      </c>
      <c r="KS23">
        <v>7.7302311728565859E-2</v>
      </c>
      <c r="KT23">
        <v>0.78158254808164707</v>
      </c>
      <c r="KU23">
        <v>2.2754470773404152</v>
      </c>
      <c r="KV23">
        <v>1.9602976065691136</v>
      </c>
      <c r="KW23">
        <v>1.9703927676509496</v>
      </c>
      <c r="KX23">
        <v>5.1395205498729633E-2</v>
      </c>
      <c r="KY23">
        <v>1.3583977304916544</v>
      </c>
      <c r="KZ23">
        <v>1.4416475495968297</v>
      </c>
      <c r="LA23">
        <v>0.65228955517272302</v>
      </c>
      <c r="LB23">
        <v>3.2207010508057365</v>
      </c>
      <c r="LC23">
        <v>4.7977910725768264E-2</v>
      </c>
      <c r="LD23">
        <v>8.74155075350114E-2</v>
      </c>
      <c r="LE23">
        <v>2.8927260194603157</v>
      </c>
      <c r="LF23">
        <v>1.178452350920379</v>
      </c>
      <c r="LG23">
        <v>1.7764375491056728</v>
      </c>
      <c r="LH23">
        <v>0.21772747736040798</v>
      </c>
      <c r="LI23">
        <v>1.6622349798467493</v>
      </c>
      <c r="LJ23">
        <v>0.13018862155116651</v>
      </c>
      <c r="LK23">
        <v>0.31908177604733901</v>
      </c>
      <c r="LL23">
        <v>3.9540349336345933E-2</v>
      </c>
      <c r="LM23">
        <v>2.15789811711644</v>
      </c>
      <c r="LN23">
        <v>0.66178039113269727</v>
      </c>
      <c r="LO23">
        <v>0.28340374452224065</v>
      </c>
      <c r="LP23">
        <v>0.57950085597706846</v>
      </c>
      <c r="LQ23">
        <v>4.995790390717544</v>
      </c>
      <c r="LR23">
        <v>0.19019050433499204</v>
      </c>
      <c r="LS23">
        <v>0.34253698931085719</v>
      </c>
      <c r="LT23">
        <v>0.9130132100659617</v>
      </c>
      <c r="LU23">
        <v>0.30981005388838462</v>
      </c>
      <c r="LV23">
        <v>0.43966321453399437</v>
      </c>
      <c r="LW23">
        <v>0.28071188739264707</v>
      </c>
      <c r="LX23">
        <v>0.11753862161756877</v>
      </c>
      <c r="LY23">
        <v>0.19803020547418898</v>
      </c>
      <c r="LZ23">
        <v>2.4145869784496226</v>
      </c>
      <c r="MA23">
        <v>1.5319197246028138</v>
      </c>
      <c r="MB23">
        <v>5.3569546842142574E-2</v>
      </c>
      <c r="MC23">
        <v>4.0114221431713402</v>
      </c>
      <c r="MD23">
        <v>0.74476750045283702</v>
      </c>
      <c r="ME23">
        <v>4.4786177298208947E-2</v>
      </c>
      <c r="MF23">
        <v>0.28593963150698115</v>
      </c>
      <c r="MG23">
        <v>0.17016701607295739</v>
      </c>
      <c r="MH23">
        <v>7.8820077460992927E-2</v>
      </c>
      <c r="MI23">
        <v>0.53060734553101607</v>
      </c>
      <c r="MJ23">
        <v>1.0734391153055463</v>
      </c>
      <c r="MK23">
        <v>3.1574302430369237</v>
      </c>
      <c r="ML23">
        <v>0.38706783410434642</v>
      </c>
      <c r="MM23">
        <v>0.4288681295849715</v>
      </c>
      <c r="MN23">
        <v>0.77619938450512727</v>
      </c>
      <c r="MO23">
        <v>0.25719694097232521</v>
      </c>
      <c r="MP23">
        <v>1.8482888056793489</v>
      </c>
      <c r="MQ23">
        <v>0.75667052818235248</v>
      </c>
      <c r="MR23">
        <v>1.1234476535836138</v>
      </c>
      <c r="MS23">
        <v>0.2886233815490008</v>
      </c>
      <c r="MT23">
        <v>1.0866638434094518</v>
      </c>
      <c r="MU23">
        <v>1.5413283767039685</v>
      </c>
      <c r="MV23">
        <v>7.7506834996828741E-2</v>
      </c>
      <c r="MW23">
        <v>2.5127448527868981</v>
      </c>
      <c r="MX23">
        <v>2.9792084801900156</v>
      </c>
      <c r="MZ23">
        <v>0.1871778254644299</v>
      </c>
      <c r="NA23">
        <v>0.77893313171405476</v>
      </c>
      <c r="NB23">
        <v>0.17803513029711759</v>
      </c>
      <c r="NC23">
        <v>0.45752940635855094</v>
      </c>
      <c r="ND23">
        <v>0.14459861616153022</v>
      </c>
      <c r="NE23">
        <v>2.0108136373867054</v>
      </c>
      <c r="NF23">
        <v>2.3536979390229749</v>
      </c>
      <c r="NG23">
        <v>2.2647498723234993</v>
      </c>
      <c r="NH23">
        <v>0.39199763164542595</v>
      </c>
      <c r="NI23">
        <v>4.3314866068228951E-2</v>
      </c>
      <c r="NJ23">
        <v>5.2050259301922835E-2</v>
      </c>
      <c r="NK23">
        <v>1</v>
      </c>
      <c r="OQ23" t="s">
        <v>240</v>
      </c>
      <c r="OS23" t="s">
        <v>22</v>
      </c>
      <c r="OT23" t="s">
        <v>272</v>
      </c>
      <c r="OU23">
        <v>2.3353348420559117</v>
      </c>
      <c r="OV23">
        <v>2.5269609923459582</v>
      </c>
      <c r="OW23">
        <v>2.7683493851148313</v>
      </c>
      <c r="OX23">
        <v>2.946247647652803</v>
      </c>
      <c r="OY23">
        <v>3.1606779068525754</v>
      </c>
      <c r="OZ23">
        <v>2.7915427641300434</v>
      </c>
      <c r="PA23">
        <v>2.2999461152380527</v>
      </c>
      <c r="PB23">
        <v>1.8847786728976186</v>
      </c>
      <c r="PC23">
        <v>2.028426480668625</v>
      </c>
      <c r="PD23">
        <v>2.3901298009226339</v>
      </c>
      <c r="PE23">
        <v>2.2805639266492199</v>
      </c>
      <c r="PF23">
        <v>2.2390794954625401</v>
      </c>
      <c r="PG23">
        <v>2.3912770996320951</v>
      </c>
      <c r="PH23">
        <v>2.3541394765278629</v>
      </c>
      <c r="PI23">
        <v>2.1868015288186085</v>
      </c>
      <c r="PJ23">
        <v>2.2799023298394325</v>
      </c>
      <c r="PK23">
        <v>2.3133585684561142</v>
      </c>
      <c r="PL23">
        <v>2.4065136809005869</v>
      </c>
      <c r="PM23">
        <v>2.3985739441941312</v>
      </c>
      <c r="PN23">
        <v>2.2791342411619868</v>
      </c>
      <c r="PO23">
        <v>2.2171718259172448</v>
      </c>
      <c r="PP23">
        <v>2.2754470773404152</v>
      </c>
      <c r="PQ23">
        <v>2.2909527761352599</v>
      </c>
      <c r="PR23">
        <v>2.3089060599755657</v>
      </c>
      <c r="PS23">
        <v>2.1439346153242922</v>
      </c>
      <c r="PT23">
        <v>2.1165434461394521</v>
      </c>
      <c r="PU23">
        <v>2.0129105715120814</v>
      </c>
      <c r="PX23" t="s">
        <v>246</v>
      </c>
      <c r="PY23" t="s">
        <v>247</v>
      </c>
      <c r="PZ23" t="s">
        <v>22</v>
      </c>
      <c r="QA23" t="s">
        <v>272</v>
      </c>
      <c r="QB23">
        <f t="shared" si="30"/>
        <v>2.3353348420559117</v>
      </c>
      <c r="QC23">
        <f t="shared" si="31"/>
        <v>2.5269609923459582</v>
      </c>
      <c r="QD23">
        <f t="shared" si="32"/>
        <v>2.7683493851148313</v>
      </c>
      <c r="QE23">
        <f t="shared" si="33"/>
        <v>2.946247647652803</v>
      </c>
      <c r="QF23">
        <f t="shared" si="34"/>
        <v>3.1606779068525754</v>
      </c>
      <c r="QG23">
        <f t="shared" si="35"/>
        <v>2.7915427641300434</v>
      </c>
      <c r="QH23">
        <f t="shared" si="36"/>
        <v>2.2999461152380527</v>
      </c>
      <c r="QI23">
        <f t="shared" si="37"/>
        <v>1.8847786728976186</v>
      </c>
      <c r="QJ23">
        <f t="shared" si="38"/>
        <v>2.028426480668625</v>
      </c>
      <c r="QK23">
        <f t="shared" si="39"/>
        <v>2.3901298009226339</v>
      </c>
      <c r="QL23">
        <f t="shared" si="40"/>
        <v>2.2805639266492199</v>
      </c>
      <c r="QM23">
        <f t="shared" si="41"/>
        <v>2.2390794954625401</v>
      </c>
      <c r="QN23">
        <f t="shared" si="42"/>
        <v>2.3912770996320951</v>
      </c>
      <c r="QO23">
        <f t="shared" si="43"/>
        <v>2.3541394765278629</v>
      </c>
      <c r="QP23">
        <f t="shared" si="44"/>
        <v>2.1868015288186085</v>
      </c>
      <c r="QQ23">
        <f t="shared" si="45"/>
        <v>2.2799023298394325</v>
      </c>
      <c r="QR23">
        <f t="shared" si="46"/>
        <v>2.3133585684561142</v>
      </c>
      <c r="QS23">
        <f t="shared" si="47"/>
        <v>2.4065136809005869</v>
      </c>
      <c r="QT23">
        <f t="shared" si="48"/>
        <v>2.3985739441941312</v>
      </c>
      <c r="QU23">
        <f t="shared" si="49"/>
        <v>2.2791342411619868</v>
      </c>
      <c r="QV23">
        <f t="shared" si="50"/>
        <v>2.2171718259172448</v>
      </c>
      <c r="QW23">
        <f t="shared" si="51"/>
        <v>2.2754470773404152</v>
      </c>
      <c r="QX23">
        <f t="shared" si="52"/>
        <v>2.2909527761352599</v>
      </c>
      <c r="QY23">
        <f t="shared" si="53"/>
        <v>2.3089060599755657</v>
      </c>
      <c r="QZ23">
        <f t="shared" si="54"/>
        <v>2.1439346153242922</v>
      </c>
      <c r="RA23">
        <f t="shared" si="55"/>
        <v>2.1165434461394521</v>
      </c>
      <c r="RB23">
        <f t="shared" si="56"/>
        <v>2.0129105715120814</v>
      </c>
      <c r="RG23" t="s">
        <v>246</v>
      </c>
      <c r="RH23" t="s">
        <v>247</v>
      </c>
      <c r="RI23" t="s">
        <v>22</v>
      </c>
      <c r="RJ23" t="s">
        <v>272</v>
      </c>
      <c r="RK23">
        <v>14962.255360391366</v>
      </c>
      <c r="RL23">
        <v>18580.658647925484</v>
      </c>
      <c r="RM23">
        <v>22056.701753798763</v>
      </c>
      <c r="RN23">
        <v>23983.845753582864</v>
      </c>
      <c r="RO23">
        <v>28380.548911274975</v>
      </c>
      <c r="RP23">
        <v>25503.215209010872</v>
      </c>
      <c r="RQ23">
        <v>22337.487123691229</v>
      </c>
      <c r="RR23">
        <v>17617.030438665395</v>
      </c>
      <c r="RS23">
        <v>20305.583549547457</v>
      </c>
      <c r="RT23">
        <v>26273.465903106578</v>
      </c>
      <c r="RU23">
        <v>25777.641299639552</v>
      </c>
      <c r="RV23">
        <v>24676.49707696215</v>
      </c>
      <c r="RW23">
        <v>25989.407503518036</v>
      </c>
      <c r="RX23">
        <v>26178.791784550842</v>
      </c>
      <c r="RY23">
        <v>24253.250424578648</v>
      </c>
      <c r="RZ23">
        <v>24913.244516358354</v>
      </c>
      <c r="SA23">
        <v>26834.026250180352</v>
      </c>
      <c r="SB23">
        <v>32816.160880214047</v>
      </c>
      <c r="SC23">
        <v>37636.111734175342</v>
      </c>
      <c r="SD23">
        <v>38969.171631812977</v>
      </c>
      <c r="SE23">
        <v>41120.676506158132</v>
      </c>
      <c r="SF23">
        <v>48288.549097818635</v>
      </c>
      <c r="SG23">
        <v>53401.314872519812</v>
      </c>
      <c r="SH23">
        <v>47107.155709070517</v>
      </c>
      <c r="SI23">
        <v>46202.415162845442</v>
      </c>
      <c r="SJ23">
        <v>50790.724145480221</v>
      </c>
      <c r="SK23">
        <v>47415.559871135112</v>
      </c>
    </row>
    <row r="24" spans="1:505" x14ac:dyDescent="0.25">
      <c r="A24">
        <v>2008</v>
      </c>
      <c r="B24">
        <f t="shared" si="23"/>
        <v>51.115173877977327</v>
      </c>
      <c r="C24">
        <v>22.033312597179894</v>
      </c>
      <c r="D24">
        <v>89.455866397338326</v>
      </c>
      <c r="E24">
        <v>55.784001488399525</v>
      </c>
      <c r="F24">
        <v>98.961426315889469</v>
      </c>
      <c r="G24">
        <v>2.641727587653981</v>
      </c>
      <c r="H24">
        <v>45.209259213491308</v>
      </c>
      <c r="I24">
        <v>16.391982039320272</v>
      </c>
      <c r="J24">
        <v>19.005555415787615</v>
      </c>
      <c r="K24">
        <v>22.535558300308782</v>
      </c>
      <c r="L24">
        <v>100.30988757157037</v>
      </c>
      <c r="M24">
        <v>23.063480350032172</v>
      </c>
      <c r="N24">
        <v>14.402814095264214</v>
      </c>
      <c r="O24">
        <v>12.368240447681666</v>
      </c>
      <c r="P24">
        <v>4.9844060348895294</v>
      </c>
      <c r="Q24">
        <v>32.342962740554086</v>
      </c>
      <c r="R24">
        <v>77.347303664120076</v>
      </c>
      <c r="S24">
        <v>41.540704382570091</v>
      </c>
      <c r="T24">
        <v>48.339443899748645</v>
      </c>
      <c r="U24">
        <v>17.913496582961912</v>
      </c>
      <c r="V24">
        <v>7.0921186557023654</v>
      </c>
      <c r="W24">
        <v>43.689028140589855</v>
      </c>
      <c r="X24">
        <v>54.814365372463335</v>
      </c>
      <c r="Y24">
        <v>30.754201802288179</v>
      </c>
      <c r="Z24">
        <v>48.28814579928914</v>
      </c>
      <c r="AA24">
        <v>5.2527660504180824</v>
      </c>
      <c r="AB24">
        <v>46.699473225370724</v>
      </c>
      <c r="AC24">
        <v>85.502438421234785</v>
      </c>
      <c r="AD24">
        <v>27.511160242022036</v>
      </c>
      <c r="AE24">
        <v>227.88209258888833</v>
      </c>
      <c r="AF24">
        <v>3.0648856541587244</v>
      </c>
      <c r="AG24">
        <v>6.7641022066762737</v>
      </c>
      <c r="AH24">
        <v>101.38013579638222</v>
      </c>
      <c r="AI24">
        <v>71.437533061377167</v>
      </c>
      <c r="AJ24">
        <v>31.388745632970231</v>
      </c>
      <c r="AK24">
        <v>18.82215500221125</v>
      </c>
      <c r="AL24">
        <v>118.27196581832834</v>
      </c>
      <c r="AM24">
        <v>13.885363961047602</v>
      </c>
      <c r="AN24">
        <v>25.292601250590618</v>
      </c>
      <c r="AO24">
        <v>3.6052007263236687</v>
      </c>
      <c r="AP24">
        <v>234.1545008020328</v>
      </c>
      <c r="AQ24">
        <v>54.671913369684418</v>
      </c>
      <c r="AR24">
        <v>26.634164239389314</v>
      </c>
      <c r="AS24">
        <v>39.06640758382477</v>
      </c>
      <c r="AT24">
        <v>264.9198872083993</v>
      </c>
      <c r="AU24">
        <v>18.131480549978995</v>
      </c>
      <c r="AV24">
        <v>27.738949501328634</v>
      </c>
      <c r="AW24">
        <v>70.88284617101867</v>
      </c>
      <c r="AX24">
        <v>32.923510647860354</v>
      </c>
      <c r="AY24">
        <v>19.003128354498987</v>
      </c>
      <c r="AZ24">
        <v>30.062913682675667</v>
      </c>
      <c r="BA24">
        <v>8.6022455006938099</v>
      </c>
      <c r="BB24">
        <v>8.7680349172532743</v>
      </c>
      <c r="BC24">
        <v>38.300097329235115</v>
      </c>
      <c r="BD24">
        <v>53.589962410713326</v>
      </c>
      <c r="BE24">
        <v>5.9369967351785515</v>
      </c>
      <c r="BF24">
        <v>104.81518336923506</v>
      </c>
      <c r="BG24">
        <v>86.420944612847734</v>
      </c>
      <c r="BH24">
        <v>4.4587196400925704</v>
      </c>
      <c r="BI24">
        <v>29.794803379029688</v>
      </c>
      <c r="BJ24">
        <v>10.301718180506869</v>
      </c>
      <c r="BK24">
        <v>4.9039348295782128</v>
      </c>
      <c r="BL24">
        <v>18.572073374985941</v>
      </c>
      <c r="BM24">
        <v>35.043110628250218</v>
      </c>
      <c r="BN24">
        <v>342.00352143120369</v>
      </c>
      <c r="BO24">
        <v>20.318017234112432</v>
      </c>
      <c r="BP24">
        <v>22.629219165208276</v>
      </c>
      <c r="BQ24">
        <v>84.622394523837116</v>
      </c>
      <c r="BR24">
        <v>22.856452590146358</v>
      </c>
      <c r="BS24">
        <v>93.384638674986618</v>
      </c>
      <c r="BT24">
        <v>64.922939260514966</v>
      </c>
      <c r="BU24">
        <v>70.179325159556242</v>
      </c>
      <c r="BV24">
        <v>7.7890030604531866</v>
      </c>
      <c r="BW24">
        <v>60.53392575574366</v>
      </c>
      <c r="BX24">
        <v>30.901730252095131</v>
      </c>
      <c r="BY24">
        <v>8.0141846126814063</v>
      </c>
      <c r="BZ24">
        <v>45.019475399354754</v>
      </c>
      <c r="CA24">
        <v>83.021890237583293</v>
      </c>
      <c r="CC24">
        <v>13.421184479298129</v>
      </c>
      <c r="CD24">
        <v>90.898471630251947</v>
      </c>
      <c r="CE24">
        <v>14.925517012431996</v>
      </c>
      <c r="CF24">
        <v>21.529870979959536</v>
      </c>
      <c r="CG24">
        <v>16.218673997063945</v>
      </c>
      <c r="CH24">
        <v>181.50308581708987</v>
      </c>
      <c r="CI24">
        <v>37.716184523164841</v>
      </c>
      <c r="CJ24">
        <v>163.23630852187347</v>
      </c>
      <c r="CK24">
        <v>48.165587226113928</v>
      </c>
      <c r="CL24">
        <v>4.9007423060469844</v>
      </c>
      <c r="CM24">
        <v>5.6955218598464485</v>
      </c>
      <c r="CR24">
        <f t="shared" si="65"/>
        <v>22.033312597179894</v>
      </c>
      <c r="CS24">
        <f t="shared" si="0"/>
        <v>89.455866397338326</v>
      </c>
      <c r="CT24">
        <f t="shared" si="1"/>
        <v>55.784001488399525</v>
      </c>
      <c r="CU24">
        <f t="shared" si="100"/>
        <v>98.961426315889469</v>
      </c>
      <c r="CV24">
        <f t="shared" si="66"/>
        <v>2.641727587653981</v>
      </c>
      <c r="CW24">
        <f t="shared" si="2"/>
        <v>45.209259213491308</v>
      </c>
      <c r="CX24">
        <f>GO24*KF24</f>
        <v>16.391982039320272</v>
      </c>
      <c r="CY24">
        <f t="shared" si="3"/>
        <v>19.005555415787615</v>
      </c>
      <c r="CZ24">
        <f t="shared" si="104"/>
        <v>22.535558300308782</v>
      </c>
      <c r="DA24">
        <f t="shared" si="4"/>
        <v>100.30988757157037</v>
      </c>
      <c r="DB24">
        <f t="shared" si="24"/>
        <v>23.063480350032172</v>
      </c>
      <c r="DC24">
        <f t="shared" si="78"/>
        <v>14.402814095264214</v>
      </c>
      <c r="DD24">
        <f t="shared" si="74"/>
        <v>12.368240447681666</v>
      </c>
      <c r="DE24">
        <f t="shared" si="85"/>
        <v>4.9844060348895294</v>
      </c>
      <c r="DF24">
        <f t="shared" si="92"/>
        <v>32.342962740554086</v>
      </c>
      <c r="DG24">
        <f t="shared" si="107"/>
        <v>77.347303664120076</v>
      </c>
      <c r="DH24">
        <f t="shared" si="79"/>
        <v>41.540704382570091</v>
      </c>
      <c r="DI24">
        <f t="shared" si="5"/>
        <v>48.339443899748645</v>
      </c>
      <c r="DJ24">
        <f t="shared" si="76"/>
        <v>17.913496582961912</v>
      </c>
      <c r="DK24">
        <f t="shared" si="81"/>
        <v>7.0921186557023654</v>
      </c>
      <c r="DL24">
        <f t="shared" si="86"/>
        <v>43.689028140589855</v>
      </c>
      <c r="DM24">
        <f t="shared" si="25"/>
        <v>54.814365372463335</v>
      </c>
      <c r="DN24">
        <f t="shared" si="6"/>
        <v>30.754201802288179</v>
      </c>
      <c r="DO24">
        <f t="shared" si="7"/>
        <v>48.28814579928914</v>
      </c>
      <c r="DP24">
        <f t="shared" si="87"/>
        <v>5.2527660504180824</v>
      </c>
      <c r="DQ24">
        <f t="shared" si="62"/>
        <v>46.699473225370724</v>
      </c>
      <c r="DR24">
        <f t="shared" si="8"/>
        <v>85.502438421234785</v>
      </c>
      <c r="DS24">
        <f t="shared" si="72"/>
        <v>27.511160242022036</v>
      </c>
      <c r="DT24">
        <f t="shared" si="77"/>
        <v>227.88209258888833</v>
      </c>
      <c r="DU24">
        <f t="shared" si="26"/>
        <v>3.0648856541587244</v>
      </c>
      <c r="DV24">
        <f t="shared" si="105"/>
        <v>6.7641022066762737</v>
      </c>
      <c r="DW24">
        <f t="shared" si="9"/>
        <v>101.38013579638222</v>
      </c>
      <c r="DX24">
        <f t="shared" si="27"/>
        <v>71.437533061377167</v>
      </c>
      <c r="DY24">
        <f t="shared" si="10"/>
        <v>31.388745632970231</v>
      </c>
      <c r="DZ24">
        <f t="shared" si="88"/>
        <v>18.82215500221125</v>
      </c>
      <c r="EA24">
        <f t="shared" si="11"/>
        <v>118.27196581832834</v>
      </c>
      <c r="EB24">
        <f t="shared" si="63"/>
        <v>13.885363961047602</v>
      </c>
      <c r="EC24">
        <f t="shared" si="111"/>
        <v>25.292601250590618</v>
      </c>
      <c r="ED24">
        <f t="shared" si="67"/>
        <v>3.6052007263236687</v>
      </c>
      <c r="EE24">
        <f t="shared" si="82"/>
        <v>234.1545008020328</v>
      </c>
      <c r="EF24">
        <f t="shared" si="101"/>
        <v>54.671913369684418</v>
      </c>
      <c r="EG24">
        <f>HX24*LO24</f>
        <v>26.634164239389314</v>
      </c>
      <c r="EH24">
        <f t="shared" si="102"/>
        <v>39.06640758382477</v>
      </c>
      <c r="EI24">
        <f t="shared" si="99"/>
        <v>264.9198872083993</v>
      </c>
      <c r="EJ24">
        <f t="shared" si="108"/>
        <v>18.131480549978995</v>
      </c>
      <c r="EK24">
        <f t="shared" si="12"/>
        <v>27.738949501328634</v>
      </c>
      <c r="EL24">
        <f t="shared" si="89"/>
        <v>70.88284617101867</v>
      </c>
      <c r="EM24">
        <f t="shared" si="90"/>
        <v>32.923510647860354</v>
      </c>
      <c r="EN24">
        <f t="shared" si="57"/>
        <v>19.003128354498987</v>
      </c>
      <c r="EO24">
        <f t="shared" si="106"/>
        <v>30.062913682675667</v>
      </c>
      <c r="EP24">
        <f t="shared" si="58"/>
        <v>8.6022455006938099</v>
      </c>
      <c r="EQ24">
        <f>IH24*LY24</f>
        <v>8.7680349172532743</v>
      </c>
      <c r="ER24">
        <f t="shared" si="13"/>
        <v>38.300097329235115</v>
      </c>
      <c r="ES24">
        <f t="shared" si="59"/>
        <v>53.589962410713326</v>
      </c>
      <c r="ET24">
        <f t="shared" si="83"/>
        <v>5.9369967351785515</v>
      </c>
      <c r="EU24">
        <f t="shared" si="14"/>
        <v>104.81518336923506</v>
      </c>
      <c r="EV24">
        <f t="shared" si="93"/>
        <v>86.420944612847734</v>
      </c>
      <c r="EW24">
        <f t="shared" si="64"/>
        <v>4.4587196400925704</v>
      </c>
      <c r="EX24">
        <f t="shared" si="75"/>
        <v>29.794803379029688</v>
      </c>
      <c r="EY24">
        <f t="shared" si="73"/>
        <v>10.301718180506869</v>
      </c>
      <c r="EZ24">
        <f t="shared" si="60"/>
        <v>4.9039348295782128</v>
      </c>
      <c r="FA24">
        <f t="shared" si="68"/>
        <v>18.572073374985941</v>
      </c>
      <c r="FB24">
        <f t="shared" si="69"/>
        <v>35.043110628250218</v>
      </c>
      <c r="FC24">
        <f t="shared" si="109"/>
        <v>342.00352143120369</v>
      </c>
      <c r="FD24">
        <f t="shared" si="95"/>
        <v>20.318017234112432</v>
      </c>
      <c r="FE24">
        <f t="shared" si="84"/>
        <v>22.629219165208276</v>
      </c>
      <c r="FF24">
        <f t="shared" si="96"/>
        <v>84.622394523837116</v>
      </c>
      <c r="FG24">
        <f t="shared" si="112"/>
        <v>22.856452590146358</v>
      </c>
      <c r="FH24">
        <f t="shared" si="15"/>
        <v>93.384638674986618</v>
      </c>
      <c r="FI24">
        <f t="shared" si="80"/>
        <v>64.922939260514966</v>
      </c>
      <c r="FJ24">
        <f>JA24*MR24</f>
        <v>70.179325159556242</v>
      </c>
      <c r="FK24">
        <f t="shared" si="16"/>
        <v>7.7890030604531866</v>
      </c>
      <c r="FL24">
        <f t="shared" si="17"/>
        <v>60.53392575574366</v>
      </c>
      <c r="FM24">
        <f t="shared" si="18"/>
        <v>30.901730252095131</v>
      </c>
      <c r="FN24">
        <f t="shared" si="70"/>
        <v>8.0141846126814063</v>
      </c>
      <c r="FO24">
        <f t="shared" si="19"/>
        <v>45.019475399354754</v>
      </c>
      <c r="FP24">
        <f t="shared" si="20"/>
        <v>83.021890237583293</v>
      </c>
      <c r="FR24">
        <f t="shared" si="28"/>
        <v>13.421184479298129</v>
      </c>
      <c r="FS24">
        <f t="shared" si="91"/>
        <v>90.898471630251947</v>
      </c>
      <c r="FT24">
        <f t="shared" si="97"/>
        <v>14.925517012431996</v>
      </c>
      <c r="FU24">
        <f t="shared" si="61"/>
        <v>21.529870979959536</v>
      </c>
      <c r="FV24">
        <f t="shared" si="98"/>
        <v>16.218673997063945</v>
      </c>
      <c r="FW24">
        <f t="shared" si="110"/>
        <v>181.50308581708987</v>
      </c>
      <c r="FX24">
        <f t="shared" si="21"/>
        <v>37.716184523164841</v>
      </c>
      <c r="FY24">
        <f t="shared" si="22"/>
        <v>163.23630852187347</v>
      </c>
      <c r="FZ24">
        <f t="shared" si="71"/>
        <v>48.165587226113928</v>
      </c>
      <c r="GA24">
        <f t="shared" si="103"/>
        <v>4.9007423060469844</v>
      </c>
      <c r="GB24">
        <f t="shared" si="94"/>
        <v>5.6955218598464485</v>
      </c>
      <c r="GG24">
        <v>2008</v>
      </c>
      <c r="GH24">
        <f t="shared" si="29"/>
        <v>64.537782556445151</v>
      </c>
      <c r="GI24">
        <v>57.362701670680799</v>
      </c>
      <c r="GJ24">
        <v>41.985270358142699</v>
      </c>
      <c r="GK24">
        <v>25.304483746805801</v>
      </c>
      <c r="GL24">
        <v>100</v>
      </c>
      <c r="GM24">
        <v>100</v>
      </c>
      <c r="GN24">
        <v>21.761922459990998</v>
      </c>
      <c r="GO24">
        <v>67.946937116972691</v>
      </c>
      <c r="GP24">
        <v>50.413353353768798</v>
      </c>
      <c r="GQ24">
        <v>71.996605292191404</v>
      </c>
      <c r="GR24">
        <v>50.179668620508501</v>
      </c>
      <c r="GS24">
        <v>49.863974857326703</v>
      </c>
      <c r="GT24">
        <v>96.715834327532036</v>
      </c>
      <c r="GU24">
        <v>53.057458340385203</v>
      </c>
      <c r="GV24">
        <v>93.514064227765701</v>
      </c>
      <c r="GW24">
        <v>47.433614023045799</v>
      </c>
      <c r="GX24">
        <v>50.943851946943703</v>
      </c>
      <c r="GY24">
        <v>42.751697574672498</v>
      </c>
      <c r="GZ24">
        <v>17.517715698747693</v>
      </c>
      <c r="HA24">
        <v>97.675339493170043</v>
      </c>
      <c r="HB24">
        <v>82.1952233388038</v>
      </c>
      <c r="HC24">
        <v>56.280825293029999</v>
      </c>
      <c r="HD24">
        <v>23.926449267510804</v>
      </c>
      <c r="HE24">
        <v>15.7855403374151</v>
      </c>
      <c r="HF24">
        <v>24.630189959354098</v>
      </c>
      <c r="HG24">
        <v>100</v>
      </c>
      <c r="HH24">
        <v>34.020031090866297</v>
      </c>
      <c r="HI24">
        <v>63.239418695018401</v>
      </c>
      <c r="HJ24">
        <v>40.925712862158598</v>
      </c>
      <c r="HK24">
        <v>95.579391084813366</v>
      </c>
      <c r="HL24">
        <v>72.054996843745499</v>
      </c>
      <c r="HM24">
        <v>72.9770249960917</v>
      </c>
      <c r="HN24">
        <v>38.5910073799906</v>
      </c>
      <c r="HO24">
        <v>56.147260634875998</v>
      </c>
      <c r="HP24">
        <v>18.003382207434399</v>
      </c>
      <c r="HQ24">
        <v>89.492827958713093</v>
      </c>
      <c r="HR24">
        <v>70.079505354810408</v>
      </c>
      <c r="HS24">
        <v>95.599626513138134</v>
      </c>
      <c r="HT24">
        <v>69.249696226923405</v>
      </c>
      <c r="HU24">
        <v>91.65235849663118</v>
      </c>
      <c r="HV24">
        <v>98.216015550614458</v>
      </c>
      <c r="HW24">
        <v>77.950938112034095</v>
      </c>
      <c r="HX24">
        <v>88.528872861917094</v>
      </c>
      <c r="HY24">
        <v>60.8642359293571</v>
      </c>
      <c r="HZ24">
        <v>54.029075723265699</v>
      </c>
      <c r="IA24">
        <v>88.172896698888195</v>
      </c>
      <c r="IB24">
        <v>75.947078956152197</v>
      </c>
      <c r="IC24">
        <v>75.3466697222307</v>
      </c>
      <c r="ID24">
        <v>95.570310863117655</v>
      </c>
      <c r="IE24">
        <v>45.717196320848998</v>
      </c>
      <c r="IF24">
        <v>95.657174324459788</v>
      </c>
      <c r="IG24">
        <v>69.503982964749795</v>
      </c>
      <c r="IH24">
        <v>50.726372178155401</v>
      </c>
      <c r="II24">
        <v>15.682074238319501</v>
      </c>
      <c r="IJ24">
        <v>39.924964206825997</v>
      </c>
      <c r="IK24">
        <v>100</v>
      </c>
      <c r="IL24">
        <v>25.218752374627698</v>
      </c>
      <c r="IM24">
        <v>91.254316097524466</v>
      </c>
      <c r="IN24">
        <v>100</v>
      </c>
      <c r="IO24">
        <v>99.586134543568974</v>
      </c>
      <c r="IP24">
        <v>57.0530859422147</v>
      </c>
      <c r="IQ24">
        <v>59.5525052009178</v>
      </c>
      <c r="IR24">
        <v>30.918846784061799</v>
      </c>
      <c r="IS24">
        <v>32.916490733714497</v>
      </c>
      <c r="IT24">
        <v>96.085765796371405</v>
      </c>
      <c r="IU24">
        <v>46.722948974139399</v>
      </c>
      <c r="IV24">
        <v>45.334546510494597</v>
      </c>
      <c r="IW24">
        <v>98.439723517982529</v>
      </c>
      <c r="IX24">
        <v>79.497755642140802</v>
      </c>
      <c r="IY24">
        <v>54.801261497464502</v>
      </c>
      <c r="IZ24">
        <v>81.142201828304195</v>
      </c>
      <c r="JA24">
        <v>59.481747572161403</v>
      </c>
      <c r="JB24">
        <v>31.375759421369807</v>
      </c>
      <c r="JC24">
        <v>69.064153536209503</v>
      </c>
      <c r="JD24">
        <v>20.245480722449301</v>
      </c>
      <c r="JE24">
        <v>90.926671864770796</v>
      </c>
      <c r="JF24">
        <v>18.824175813192994</v>
      </c>
      <c r="JG24">
        <v>26.8333785166665</v>
      </c>
      <c r="JH24">
        <v>69.289780410516698</v>
      </c>
      <c r="JI24">
        <v>71.446789345210306</v>
      </c>
      <c r="JJ24">
        <v>100</v>
      </c>
      <c r="JK24">
        <v>80.719516801690105</v>
      </c>
      <c r="JL24">
        <v>46.250868750799299</v>
      </c>
      <c r="JM24">
        <v>97.159597148769194</v>
      </c>
      <c r="JN24">
        <v>92.457936843811524</v>
      </c>
      <c r="JO24">
        <v>18.897022282759096</v>
      </c>
      <c r="JP24">
        <v>78.613007136432898</v>
      </c>
      <c r="JQ24">
        <v>100</v>
      </c>
      <c r="JR24">
        <v>98.088077803607348</v>
      </c>
      <c r="JS24">
        <v>96.971527808761053</v>
      </c>
      <c r="JY24">
        <v>2008</v>
      </c>
      <c r="JZ24">
        <v>0.38410521044969453</v>
      </c>
      <c r="KA24">
        <v>2.1306488116966262</v>
      </c>
      <c r="KB24">
        <v>2.2045105541993588</v>
      </c>
      <c r="KC24">
        <v>0.98961426315889467</v>
      </c>
      <c r="KD24">
        <v>2.641727587653981E-2</v>
      </c>
      <c r="KE24">
        <v>2.0774478585983349</v>
      </c>
      <c r="KF24">
        <v>0.24124681309918333</v>
      </c>
      <c r="KG24">
        <v>0.37699446974730555</v>
      </c>
      <c r="KH24">
        <v>0.31300862323786455</v>
      </c>
      <c r="KI24">
        <v>1.9990145477081445</v>
      </c>
      <c r="KJ24">
        <v>0.46252791551460859</v>
      </c>
      <c r="KK24">
        <v>0.14891888381470719</v>
      </c>
      <c r="KL24">
        <v>0.23311030785406958</v>
      </c>
      <c r="KM24">
        <v>5.3301137920274307E-2</v>
      </c>
      <c r="KN24">
        <v>0.68185744237915624</v>
      </c>
      <c r="KO24">
        <v>1.5182853417655713</v>
      </c>
      <c r="KP24">
        <v>0.9716737986839652</v>
      </c>
      <c r="KQ24">
        <v>2.7594604645401533</v>
      </c>
      <c r="KR24">
        <v>0.18339835495749177</v>
      </c>
      <c r="KS24">
        <v>8.6283829736298376E-2</v>
      </c>
      <c r="KT24">
        <v>0.77626843446448979</v>
      </c>
      <c r="KU24">
        <v>2.2909527761352599</v>
      </c>
      <c r="KV24">
        <v>1.948251446888654</v>
      </c>
      <c r="KW24">
        <v>1.9605267307713223</v>
      </c>
      <c r="KX24">
        <v>5.2527660504180826E-2</v>
      </c>
      <c r="KY24">
        <v>1.3727051894996241</v>
      </c>
      <c r="KZ24">
        <v>1.3520433961226486</v>
      </c>
      <c r="LA24">
        <v>0.67222189469691207</v>
      </c>
      <c r="LB24">
        <v>2.3842178737744288</v>
      </c>
      <c r="LC24">
        <v>4.2535365878997491E-2</v>
      </c>
      <c r="LD24">
        <v>9.2688105702288179E-2</v>
      </c>
      <c r="LE24">
        <v>2.6270404086146693</v>
      </c>
      <c r="LF24">
        <v>1.272324459886536</v>
      </c>
      <c r="LG24">
        <v>1.7434915990401192</v>
      </c>
      <c r="LH24">
        <v>0.21032026176326357</v>
      </c>
      <c r="LI24">
        <v>1.6876826572836234</v>
      </c>
      <c r="LJ24">
        <v>0.1452449603361092</v>
      </c>
      <c r="LK24">
        <v>0.36523772129930548</v>
      </c>
      <c r="LL24">
        <v>3.933560232883896E-2</v>
      </c>
      <c r="LM24">
        <v>2.3840765631687031</v>
      </c>
      <c r="LN24">
        <v>0.70136312267477574</v>
      </c>
      <c r="LO24">
        <v>0.3008528560047517</v>
      </c>
      <c r="LP24">
        <v>0.64186146408159506</v>
      </c>
      <c r="LQ24">
        <v>4.9032837164438288</v>
      </c>
      <c r="LR24">
        <v>0.20563553233255205</v>
      </c>
      <c r="LS24">
        <v>0.36524050539644359</v>
      </c>
      <c r="LT24">
        <v>0.94075619310490899</v>
      </c>
      <c r="LU24">
        <v>0.34449517167539262</v>
      </c>
      <c r="LV24">
        <v>0.41566696743896225</v>
      </c>
      <c r="LW24">
        <v>0.31427766808901547</v>
      </c>
      <c r="LX24">
        <v>0.12376622365737795</v>
      </c>
      <c r="LY24">
        <v>0.17284963502730252</v>
      </c>
      <c r="LZ24">
        <v>2.4422851688616527</v>
      </c>
      <c r="MA24">
        <v>1.3422670120152798</v>
      </c>
      <c r="MB24">
        <v>5.9369967351785513E-2</v>
      </c>
      <c r="MC24">
        <v>4.1562398413764683</v>
      </c>
      <c r="MD24">
        <v>0.94703405064686197</v>
      </c>
      <c r="ME24">
        <v>4.4587196400925705E-2</v>
      </c>
      <c r="MF24">
        <v>0.29918626238067758</v>
      </c>
      <c r="MG24">
        <v>0.18056373306328774</v>
      </c>
      <c r="MH24">
        <v>8.2346406973700839E-2</v>
      </c>
      <c r="MI24">
        <v>0.60067160669652031</v>
      </c>
      <c r="MJ24">
        <v>1.0646065193200425</v>
      </c>
      <c r="MK24">
        <v>3.5593567746131152</v>
      </c>
      <c r="ML24">
        <v>0.43486161897354159</v>
      </c>
      <c r="MM24">
        <v>0.49916059400681967</v>
      </c>
      <c r="MN24">
        <v>0.85963665377807241</v>
      </c>
      <c r="MO24">
        <v>0.28751066499329481</v>
      </c>
      <c r="MP24">
        <v>1.7040600183867529</v>
      </c>
      <c r="MQ24">
        <v>0.80011310757737419</v>
      </c>
      <c r="MR24">
        <v>1.1798463902631118</v>
      </c>
      <c r="MS24">
        <v>0.24824906883841516</v>
      </c>
      <c r="MT24">
        <v>0.87648834679493248</v>
      </c>
      <c r="MU24">
        <v>1.5263520128632755</v>
      </c>
      <c r="MV24">
        <v>8.8138985495921057E-2</v>
      </c>
      <c r="MW24">
        <v>2.3915775036377789</v>
      </c>
      <c r="MX24">
        <v>3.0939782773167197</v>
      </c>
      <c r="MZ24">
        <v>0.18784867174997649</v>
      </c>
      <c r="NA24">
        <v>0.90898471630251954</v>
      </c>
      <c r="NB24">
        <v>0.1849059261479559</v>
      </c>
      <c r="NC24">
        <v>0.46550197999442899</v>
      </c>
      <c r="ND24">
        <v>0.16692817254306</v>
      </c>
      <c r="NE24">
        <v>1.9630882108444798</v>
      </c>
      <c r="NF24">
        <v>1.9958797718927186</v>
      </c>
      <c r="NG24">
        <v>2.0764541959141289</v>
      </c>
      <c r="NH24">
        <v>0.48165587226113926</v>
      </c>
      <c r="NI24">
        <v>4.9962670446649857E-2</v>
      </c>
      <c r="NJ24">
        <v>5.8733960251494327E-2</v>
      </c>
      <c r="NK24">
        <v>1</v>
      </c>
      <c r="OQ24" t="s">
        <v>241</v>
      </c>
      <c r="OS24" t="s">
        <v>23</v>
      </c>
      <c r="OT24" t="s">
        <v>273</v>
      </c>
      <c r="OU24">
        <v>2.1160231186836991</v>
      </c>
      <c r="OV24">
        <v>2.2201099826089488</v>
      </c>
      <c r="OW24">
        <v>2.2210993424072036</v>
      </c>
      <c r="OX24">
        <v>2.174930338227302</v>
      </c>
      <c r="OY24">
        <v>2.4272866210221586</v>
      </c>
      <c r="OZ24">
        <v>2.3842698201247279</v>
      </c>
      <c r="PA24">
        <v>2.4646434383178097</v>
      </c>
      <c r="PB24">
        <v>2.4075377669586961</v>
      </c>
      <c r="PC24">
        <v>2.3600724657970833</v>
      </c>
      <c r="PD24">
        <v>2.4596778813791143</v>
      </c>
      <c r="PE24">
        <v>2.3900567292047521</v>
      </c>
      <c r="PF24">
        <v>2.2103092269191542</v>
      </c>
      <c r="PG24">
        <v>2.3095689358038891</v>
      </c>
      <c r="PH24">
        <v>2.2300877063685753</v>
      </c>
      <c r="PI24">
        <v>2.02562126992335</v>
      </c>
      <c r="PJ24">
        <v>2.0615574254770941</v>
      </c>
      <c r="PK24">
        <v>2.0927661005078906</v>
      </c>
      <c r="PL24">
        <v>2.1773489880195473</v>
      </c>
      <c r="PM24">
        <v>2.1588594330737392</v>
      </c>
      <c r="PN24">
        <v>2.0399606989417944</v>
      </c>
      <c r="PO24">
        <v>1.9704309753360258</v>
      </c>
      <c r="PP24">
        <v>1.9602976065691136</v>
      </c>
      <c r="PQ24">
        <v>1.948251446888654</v>
      </c>
      <c r="PR24">
        <v>2.0405046782128733</v>
      </c>
      <c r="PS24">
        <v>1.8887606905804588</v>
      </c>
      <c r="PT24">
        <v>1.8256521265829857</v>
      </c>
      <c r="PU24">
        <v>1.7336775381748539</v>
      </c>
      <c r="PX24" t="s">
        <v>246</v>
      </c>
      <c r="PY24" t="s">
        <v>247</v>
      </c>
      <c r="PZ24" t="s">
        <v>23</v>
      </c>
      <c r="QA24" t="s">
        <v>273</v>
      </c>
      <c r="QB24">
        <f t="shared" si="30"/>
        <v>2.1160231186836991</v>
      </c>
      <c r="QC24">
        <f t="shared" si="31"/>
        <v>2.2201099826089488</v>
      </c>
      <c r="QD24">
        <f t="shared" si="32"/>
        <v>2.2210993424072036</v>
      </c>
      <c r="QE24">
        <f t="shared" si="33"/>
        <v>2.174930338227302</v>
      </c>
      <c r="QF24">
        <f t="shared" si="34"/>
        <v>2.4272866210221586</v>
      </c>
      <c r="QG24">
        <f t="shared" si="35"/>
        <v>2.3842698201247279</v>
      </c>
      <c r="QH24">
        <f t="shared" si="36"/>
        <v>2.4646434383178097</v>
      </c>
      <c r="QI24">
        <f t="shared" si="37"/>
        <v>2.4075377669586961</v>
      </c>
      <c r="QJ24">
        <f t="shared" si="38"/>
        <v>2.3600724657970833</v>
      </c>
      <c r="QK24">
        <f t="shared" si="39"/>
        <v>2.4596778813791143</v>
      </c>
      <c r="QL24">
        <f t="shared" si="40"/>
        <v>2.3900567292047521</v>
      </c>
      <c r="QM24">
        <f t="shared" si="41"/>
        <v>2.2103092269191542</v>
      </c>
      <c r="QN24">
        <f t="shared" si="42"/>
        <v>2.3095689358038891</v>
      </c>
      <c r="QO24">
        <f t="shared" si="43"/>
        <v>2.2300877063685753</v>
      </c>
      <c r="QP24">
        <f t="shared" si="44"/>
        <v>2.02562126992335</v>
      </c>
      <c r="QQ24">
        <f t="shared" si="45"/>
        <v>2.0615574254770941</v>
      </c>
      <c r="QR24">
        <f t="shared" si="46"/>
        <v>2.0927661005078906</v>
      </c>
      <c r="QS24">
        <f t="shared" si="47"/>
        <v>2.1773489880195473</v>
      </c>
      <c r="QT24">
        <f t="shared" si="48"/>
        <v>2.1588594330737392</v>
      </c>
      <c r="QU24">
        <f t="shared" si="49"/>
        <v>2.0399606989417944</v>
      </c>
      <c r="QV24">
        <f t="shared" si="50"/>
        <v>1.9704309753360258</v>
      </c>
      <c r="QW24">
        <f t="shared" si="51"/>
        <v>1.9602976065691136</v>
      </c>
      <c r="QX24">
        <f t="shared" si="52"/>
        <v>1.948251446888654</v>
      </c>
      <c r="QY24">
        <f t="shared" si="53"/>
        <v>2.0405046782128733</v>
      </c>
      <c r="QZ24">
        <f t="shared" si="54"/>
        <v>1.8887606905804588</v>
      </c>
      <c r="RA24">
        <f t="shared" si="55"/>
        <v>1.8256521265829857</v>
      </c>
      <c r="RB24">
        <f t="shared" si="56"/>
        <v>1.7336775381748539</v>
      </c>
      <c r="RG24" t="s">
        <v>246</v>
      </c>
      <c r="RH24" t="s">
        <v>247</v>
      </c>
      <c r="RI24" t="s">
        <v>23</v>
      </c>
      <c r="RJ24" t="s">
        <v>273</v>
      </c>
      <c r="RK24">
        <v>13557.14721507128</v>
      </c>
      <c r="RL24">
        <v>16324.393559163063</v>
      </c>
      <c r="RM24">
        <v>17696.511150091748</v>
      </c>
      <c r="RN24">
        <v>17704.958983467815</v>
      </c>
      <c r="RO24">
        <v>21795.237825483331</v>
      </c>
      <c r="RP24">
        <v>21782.416203801316</v>
      </c>
      <c r="RQ24">
        <v>23937.056917620819</v>
      </c>
      <c r="RR24">
        <v>22503.260851069583</v>
      </c>
      <c r="RS24">
        <v>23625.528996955582</v>
      </c>
      <c r="RT24">
        <v>27037.972131929168</v>
      </c>
      <c r="RU24">
        <v>27015.258959108436</v>
      </c>
      <c r="RV24">
        <v>24359.425061853719</v>
      </c>
      <c r="RW24">
        <v>25101.368736943397</v>
      </c>
      <c r="RX24">
        <v>24799.296009604346</v>
      </c>
      <c r="RY24">
        <v>22465.641841463657</v>
      </c>
      <c r="RZ24">
        <v>22527.31775095042</v>
      </c>
      <c r="SA24">
        <v>24275.242602790502</v>
      </c>
      <c r="SB24">
        <v>29691.18158367636</v>
      </c>
      <c r="SC24">
        <v>33874.742547843474</v>
      </c>
      <c r="SD24">
        <v>34879.726329189885</v>
      </c>
      <c r="SE24">
        <v>36544.508534419117</v>
      </c>
      <c r="SF24">
        <v>41600.583974815745</v>
      </c>
      <c r="SG24">
        <v>45413.065712185045</v>
      </c>
      <c r="SH24">
        <v>41631.131412370181</v>
      </c>
      <c r="SI24">
        <v>40703.342791198527</v>
      </c>
      <c r="SJ24">
        <v>43810.200880127049</v>
      </c>
      <c r="SK24">
        <v>40838.024436834021</v>
      </c>
    </row>
    <row r="25" spans="1:505" x14ac:dyDescent="0.25">
      <c r="A25">
        <v>2009</v>
      </c>
      <c r="B25">
        <f t="shared" si="23"/>
        <v>53.115126557081183</v>
      </c>
      <c r="C25">
        <v>25.481101129188488</v>
      </c>
      <c r="D25">
        <v>100.71643952927042</v>
      </c>
      <c r="E25">
        <v>61.526232608939225</v>
      </c>
      <c r="F25">
        <v>94.87462664750403</v>
      </c>
      <c r="G25">
        <v>3.3384383141966114</v>
      </c>
      <c r="H25">
        <v>61.569032886378331</v>
      </c>
      <c r="I25">
        <v>16.5101785630564</v>
      </c>
      <c r="J25">
        <v>19.941969492105379</v>
      </c>
      <c r="K25">
        <v>21.666417973083224</v>
      </c>
      <c r="L25">
        <v>83.699289500057318</v>
      </c>
      <c r="M25">
        <v>29.894631956657729</v>
      </c>
      <c r="N25">
        <v>18.046026696906932</v>
      </c>
      <c r="O25">
        <v>15.759015729784492</v>
      </c>
      <c r="P25">
        <v>4.7283546926708313</v>
      </c>
      <c r="Q25">
        <v>31.403202927593057</v>
      </c>
      <c r="R25">
        <v>98.022265427603017</v>
      </c>
      <c r="S25">
        <v>45.503131402231176</v>
      </c>
      <c r="T25">
        <v>97.479992110834331</v>
      </c>
      <c r="U25">
        <v>20.858192961797883</v>
      </c>
      <c r="V25">
        <v>9.3610221100632423</v>
      </c>
      <c r="W25">
        <v>51.642836897975521</v>
      </c>
      <c r="X25">
        <v>57.557262007335105</v>
      </c>
      <c r="Y25">
        <v>31.293217871233452</v>
      </c>
      <c r="Z25">
        <v>41.596588969396393</v>
      </c>
      <c r="AA25">
        <v>5.3266607696358745</v>
      </c>
      <c r="AB25">
        <v>72.03850564115983</v>
      </c>
      <c r="AC25">
        <v>98.943707344452832</v>
      </c>
      <c r="AD25">
        <v>30.648643339787938</v>
      </c>
      <c r="AE25">
        <v>148.11813124226785</v>
      </c>
      <c r="AF25">
        <v>3.7120940427929985</v>
      </c>
      <c r="AG25">
        <v>8.4902797855316106</v>
      </c>
      <c r="AH25">
        <v>95.068819405800596</v>
      </c>
      <c r="AI25">
        <v>78.498408277595971</v>
      </c>
      <c r="AJ25">
        <v>32.274545895783518</v>
      </c>
      <c r="AK25">
        <v>21.043551683946308</v>
      </c>
      <c r="AL25">
        <v>182.10033898083378</v>
      </c>
      <c r="AM25">
        <v>16.826861366427831</v>
      </c>
      <c r="AN25">
        <v>29.055776150689912</v>
      </c>
      <c r="AO25">
        <v>4.4469148040466511</v>
      </c>
      <c r="AP25">
        <v>179.41294366848277</v>
      </c>
      <c r="AQ25">
        <v>53.097374451458144</v>
      </c>
      <c r="AR25">
        <v>41.173005300999932</v>
      </c>
      <c r="AS25">
        <v>41.889429378463149</v>
      </c>
      <c r="AT25">
        <v>323.76048489239116</v>
      </c>
      <c r="AU25">
        <v>19.712525918953411</v>
      </c>
      <c r="AV25">
        <v>22.497574184099854</v>
      </c>
      <c r="AW25">
        <v>82.995696029423996</v>
      </c>
      <c r="AX25">
        <v>35.752438517518812</v>
      </c>
      <c r="AY25">
        <v>16.949103010913053</v>
      </c>
      <c r="AZ25">
        <v>32.829908690621181</v>
      </c>
      <c r="BA25">
        <v>11.709012250836713</v>
      </c>
      <c r="BB25">
        <v>9.4486444032405785</v>
      </c>
      <c r="BC25">
        <v>40.768045657207097</v>
      </c>
      <c r="BD25">
        <v>54.625980051724369</v>
      </c>
      <c r="BE25">
        <v>5.3785147275993932</v>
      </c>
      <c r="BF25">
        <v>130.67448697917084</v>
      </c>
      <c r="BG25">
        <v>78.5750298613534</v>
      </c>
      <c r="BH25">
        <v>4.8819401739789354</v>
      </c>
      <c r="BI25">
        <v>36.415515832562875</v>
      </c>
      <c r="BJ25">
        <v>11.871199274598473</v>
      </c>
      <c r="BK25">
        <v>8.0685849138919146</v>
      </c>
      <c r="BL25">
        <v>21.696507954294692</v>
      </c>
      <c r="BM25">
        <v>48.073054948222797</v>
      </c>
      <c r="BN25">
        <v>282.74784746426712</v>
      </c>
      <c r="BO25">
        <v>22.799828025142844</v>
      </c>
      <c r="BP25">
        <v>22.189797770492333</v>
      </c>
      <c r="BQ25">
        <v>63.687654739705046</v>
      </c>
      <c r="BR25">
        <v>22.906246966588036</v>
      </c>
      <c r="BS25">
        <v>99.807895420836999</v>
      </c>
      <c r="BT25">
        <v>78.501937823430254</v>
      </c>
      <c r="BU25">
        <v>102.33412243754067</v>
      </c>
      <c r="BV25">
        <v>9.2523313086356964</v>
      </c>
      <c r="BW25">
        <v>63.683378039723159</v>
      </c>
      <c r="BX25">
        <v>25.618177904439701</v>
      </c>
      <c r="BY25">
        <v>10.325670915123755</v>
      </c>
      <c r="BZ25">
        <v>58.581598827555432</v>
      </c>
      <c r="CA25">
        <v>93.520585975676397</v>
      </c>
      <c r="CC25">
        <v>14.455634449313832</v>
      </c>
      <c r="CD25">
        <v>71.113697142570842</v>
      </c>
      <c r="CE25">
        <v>14.727701341094436</v>
      </c>
      <c r="CF25">
        <v>21.956914112438525</v>
      </c>
      <c r="CG25">
        <v>11.287093790631326</v>
      </c>
      <c r="CH25">
        <v>145.36954241231376</v>
      </c>
      <c r="CI25">
        <v>39.983153559930756</v>
      </c>
      <c r="CJ25">
        <v>150.13410672202914</v>
      </c>
      <c r="CK25">
        <v>56.543182974548209</v>
      </c>
      <c r="CL25">
        <v>5.7695187966554444</v>
      </c>
      <c r="CM25">
        <v>5.5138098938357301</v>
      </c>
      <c r="CR25">
        <f t="shared" si="65"/>
        <v>25.481101129188488</v>
      </c>
      <c r="CS25">
        <f t="shared" si="0"/>
        <v>100.71643952927042</v>
      </c>
      <c r="CT25">
        <f t="shared" si="1"/>
        <v>61.526232608939225</v>
      </c>
      <c r="CU25">
        <f t="shared" si="100"/>
        <v>94.87462664750403</v>
      </c>
      <c r="CV25">
        <f t="shared" si="66"/>
        <v>3.3384383141966114</v>
      </c>
      <c r="CW25">
        <f t="shared" si="2"/>
        <v>61.569032886378331</v>
      </c>
      <c r="CX25">
        <f>GO25*KF25</f>
        <v>16.5101785630564</v>
      </c>
      <c r="CY25">
        <f t="shared" si="3"/>
        <v>19.941969492105379</v>
      </c>
      <c r="CZ25">
        <f t="shared" si="104"/>
        <v>21.666417973083224</v>
      </c>
      <c r="DA25">
        <f t="shared" si="4"/>
        <v>83.699289500057318</v>
      </c>
      <c r="DB25">
        <f t="shared" si="24"/>
        <v>29.894631956657729</v>
      </c>
      <c r="DC25">
        <f t="shared" si="78"/>
        <v>18.046026696906932</v>
      </c>
      <c r="DD25">
        <f t="shared" si="74"/>
        <v>15.759015729784492</v>
      </c>
      <c r="DE25">
        <f t="shared" si="85"/>
        <v>4.7283546926708313</v>
      </c>
      <c r="DF25">
        <f t="shared" si="92"/>
        <v>31.403202927593057</v>
      </c>
      <c r="DG25">
        <f t="shared" si="107"/>
        <v>98.022265427603017</v>
      </c>
      <c r="DH25">
        <f t="shared" si="79"/>
        <v>45.503131402231176</v>
      </c>
      <c r="DI25">
        <f t="shared" si="5"/>
        <v>97.479992110834331</v>
      </c>
      <c r="DJ25">
        <f t="shared" si="76"/>
        <v>20.858192961797883</v>
      </c>
      <c r="DK25">
        <f t="shared" si="81"/>
        <v>9.3610221100632423</v>
      </c>
      <c r="DL25">
        <f t="shared" si="86"/>
        <v>51.642836897975521</v>
      </c>
      <c r="DM25">
        <f t="shared" si="25"/>
        <v>57.557262007335105</v>
      </c>
      <c r="DN25">
        <f t="shared" si="6"/>
        <v>31.293217871233452</v>
      </c>
      <c r="DO25">
        <f t="shared" si="7"/>
        <v>41.596588969396393</v>
      </c>
      <c r="DP25">
        <f t="shared" si="87"/>
        <v>5.3266607696358745</v>
      </c>
      <c r="DQ25">
        <f t="shared" si="62"/>
        <v>72.03850564115983</v>
      </c>
      <c r="DR25">
        <f t="shared" si="8"/>
        <v>98.943707344452832</v>
      </c>
      <c r="DS25">
        <f t="shared" si="72"/>
        <v>30.648643339787938</v>
      </c>
      <c r="DT25">
        <f t="shared" si="77"/>
        <v>148.11813124226785</v>
      </c>
      <c r="DU25">
        <f t="shared" si="26"/>
        <v>3.7120940427929985</v>
      </c>
      <c r="DV25">
        <f t="shared" si="105"/>
        <v>8.4902797855316106</v>
      </c>
      <c r="DW25">
        <f t="shared" si="9"/>
        <v>95.068819405800596</v>
      </c>
      <c r="DX25">
        <f t="shared" si="27"/>
        <v>78.498408277595971</v>
      </c>
      <c r="DY25">
        <f t="shared" si="10"/>
        <v>32.274545895783518</v>
      </c>
      <c r="DZ25">
        <f t="shared" si="88"/>
        <v>21.043551683946308</v>
      </c>
      <c r="EA25">
        <f t="shared" si="11"/>
        <v>182.10033898083378</v>
      </c>
      <c r="EB25">
        <f t="shared" si="63"/>
        <v>16.826861366427831</v>
      </c>
      <c r="EC25">
        <f t="shared" si="111"/>
        <v>29.055776150689912</v>
      </c>
      <c r="ED25">
        <f t="shared" si="67"/>
        <v>4.4469148040466511</v>
      </c>
      <c r="EE25">
        <f t="shared" si="82"/>
        <v>179.41294366848277</v>
      </c>
      <c r="EF25">
        <f t="shared" si="101"/>
        <v>53.097374451458144</v>
      </c>
      <c r="EG25">
        <f>HX25*LO25</f>
        <v>41.173005300999932</v>
      </c>
      <c r="EH25">
        <f t="shared" si="102"/>
        <v>41.889429378463149</v>
      </c>
      <c r="EI25">
        <f t="shared" si="99"/>
        <v>323.76048489239116</v>
      </c>
      <c r="EJ25">
        <f t="shared" si="108"/>
        <v>19.712525918953411</v>
      </c>
      <c r="EK25">
        <f t="shared" si="12"/>
        <v>22.497574184099854</v>
      </c>
      <c r="EL25">
        <f t="shared" si="89"/>
        <v>82.995696029423996</v>
      </c>
      <c r="EM25">
        <f t="shared" si="90"/>
        <v>35.752438517518812</v>
      </c>
      <c r="EN25">
        <f t="shared" si="57"/>
        <v>16.949103010913053</v>
      </c>
      <c r="EO25">
        <f t="shared" si="106"/>
        <v>32.829908690621181</v>
      </c>
      <c r="EP25">
        <f t="shared" si="58"/>
        <v>11.709012250836713</v>
      </c>
      <c r="EQ25">
        <f>IH25*LY25</f>
        <v>9.4486444032405785</v>
      </c>
      <c r="ER25">
        <f t="shared" si="13"/>
        <v>40.768045657207097</v>
      </c>
      <c r="ES25">
        <f t="shared" si="59"/>
        <v>54.625980051724369</v>
      </c>
      <c r="ET25">
        <f t="shared" si="83"/>
        <v>5.3785147275993932</v>
      </c>
      <c r="EU25">
        <f t="shared" si="14"/>
        <v>130.67448697917084</v>
      </c>
      <c r="EV25">
        <f t="shared" si="93"/>
        <v>78.5750298613534</v>
      </c>
      <c r="EW25">
        <f t="shared" si="64"/>
        <v>4.8819401739789354</v>
      </c>
      <c r="EX25">
        <f t="shared" si="75"/>
        <v>36.415515832562875</v>
      </c>
      <c r="EY25">
        <f t="shared" si="73"/>
        <v>11.871199274598473</v>
      </c>
      <c r="EZ25">
        <f t="shared" si="60"/>
        <v>8.0685849138919146</v>
      </c>
      <c r="FA25">
        <f t="shared" si="68"/>
        <v>21.696507954294692</v>
      </c>
      <c r="FB25">
        <f t="shared" si="69"/>
        <v>48.073054948222797</v>
      </c>
      <c r="FC25">
        <f t="shared" si="109"/>
        <v>282.74784746426712</v>
      </c>
      <c r="FD25">
        <f t="shared" si="95"/>
        <v>22.799828025142844</v>
      </c>
      <c r="FE25">
        <f t="shared" si="84"/>
        <v>22.189797770492333</v>
      </c>
      <c r="FF25">
        <f t="shared" si="96"/>
        <v>63.687654739705046</v>
      </c>
      <c r="FG25">
        <f t="shared" si="112"/>
        <v>22.906246966588036</v>
      </c>
      <c r="FH25">
        <f t="shared" si="15"/>
        <v>99.807895420836999</v>
      </c>
      <c r="FI25">
        <f t="shared" si="80"/>
        <v>78.501937823430254</v>
      </c>
      <c r="FJ25">
        <f>JA25*MR25</f>
        <v>102.33412243754067</v>
      </c>
      <c r="FK25">
        <f t="shared" si="16"/>
        <v>9.2523313086356964</v>
      </c>
      <c r="FL25">
        <f t="shared" si="17"/>
        <v>63.683378039723159</v>
      </c>
      <c r="FM25">
        <f t="shared" si="18"/>
        <v>25.618177904439701</v>
      </c>
      <c r="FN25">
        <f t="shared" si="70"/>
        <v>10.325670915123755</v>
      </c>
      <c r="FO25">
        <f t="shared" si="19"/>
        <v>58.581598827555432</v>
      </c>
      <c r="FP25">
        <f t="shared" si="20"/>
        <v>93.520585975676397</v>
      </c>
      <c r="FR25">
        <f t="shared" si="28"/>
        <v>14.455634449313832</v>
      </c>
      <c r="FS25">
        <f t="shared" si="91"/>
        <v>71.113697142570842</v>
      </c>
      <c r="FT25">
        <f t="shared" si="97"/>
        <v>14.727701341094436</v>
      </c>
      <c r="FU25">
        <f t="shared" si="61"/>
        <v>21.956914112438525</v>
      </c>
      <c r="FV25">
        <f t="shared" si="98"/>
        <v>11.287093790631326</v>
      </c>
      <c r="FW25">
        <f t="shared" si="110"/>
        <v>145.36954241231376</v>
      </c>
      <c r="FX25">
        <f t="shared" si="21"/>
        <v>39.983153559930756</v>
      </c>
      <c r="FY25">
        <f t="shared" si="22"/>
        <v>150.13410672202914</v>
      </c>
      <c r="FZ25">
        <f t="shared" si="71"/>
        <v>56.543182974548209</v>
      </c>
      <c r="GA25">
        <f t="shared" si="103"/>
        <v>5.7695187966554444</v>
      </c>
      <c r="GB25">
        <f t="shared" si="94"/>
        <v>5.5138098938357301</v>
      </c>
      <c r="GG25">
        <v>2009</v>
      </c>
      <c r="GH25">
        <f t="shared" si="29"/>
        <v>67.401911559182778</v>
      </c>
      <c r="GI25">
        <v>63.6999508950489</v>
      </c>
      <c r="GJ25">
        <v>48.074634732892598</v>
      </c>
      <c r="GK25">
        <v>26.3414620063798</v>
      </c>
      <c r="GL25">
        <v>100</v>
      </c>
      <c r="GM25">
        <v>100</v>
      </c>
      <c r="GN25">
        <v>27.988826000846203</v>
      </c>
      <c r="GO25">
        <v>64.956482828298391</v>
      </c>
      <c r="GP25">
        <v>47.567560140927696</v>
      </c>
      <c r="GQ25">
        <v>63.549030397145899</v>
      </c>
      <c r="GR25">
        <v>41.8817561321396</v>
      </c>
      <c r="GS25">
        <v>59.543277557253802</v>
      </c>
      <c r="GT25">
        <v>95.91976454623925</v>
      </c>
      <c r="GU25">
        <v>62.450448419913499</v>
      </c>
      <c r="GV25">
        <v>79.219630307192801</v>
      </c>
      <c r="GW25">
        <v>45.256285991590403</v>
      </c>
      <c r="GX25">
        <v>62.290475121116202</v>
      </c>
      <c r="GY25">
        <v>47.129075581660899</v>
      </c>
      <c r="GZ25">
        <v>34.193780008305893</v>
      </c>
      <c r="HA25">
        <v>100</v>
      </c>
      <c r="HB25">
        <v>83.339783396015008</v>
      </c>
      <c r="HC25">
        <v>71.547840122711108</v>
      </c>
      <c r="HD25">
        <v>24.928368895157305</v>
      </c>
      <c r="HE25">
        <v>15.336018684672098</v>
      </c>
      <c r="HF25">
        <v>20.335824209791795</v>
      </c>
      <c r="HG25">
        <v>100</v>
      </c>
      <c r="HH25">
        <v>49.468470099208197</v>
      </c>
      <c r="HI25">
        <v>65.760945419339208</v>
      </c>
      <c r="HJ25">
        <v>48.222178131766</v>
      </c>
      <c r="HK25">
        <v>74.6865934531384</v>
      </c>
      <c r="HL25">
        <v>69.461874843924306</v>
      </c>
      <c r="HM25">
        <v>76.835665968188408</v>
      </c>
      <c r="HN25">
        <v>37.312194214503698</v>
      </c>
      <c r="HO25">
        <v>57.618386574008397</v>
      </c>
      <c r="HP25">
        <v>17.807826074468394</v>
      </c>
      <c r="HQ25">
        <v>100</v>
      </c>
      <c r="HR25">
        <v>90.937768189863689</v>
      </c>
      <c r="HS25">
        <v>98.308986855220809</v>
      </c>
      <c r="HT25">
        <v>82.733255291840294</v>
      </c>
      <c r="HU25">
        <v>98.608208952562208</v>
      </c>
      <c r="HV25">
        <v>97.437109929729303</v>
      </c>
      <c r="HW25">
        <v>88.655302450104202</v>
      </c>
      <c r="HX25">
        <v>100</v>
      </c>
      <c r="HY25">
        <v>72.198648749178503</v>
      </c>
      <c r="HZ25">
        <v>64.007426114069204</v>
      </c>
      <c r="IA25">
        <v>88.510554984706303</v>
      </c>
      <c r="IB25">
        <v>62.647719798976098</v>
      </c>
      <c r="IC25">
        <v>81.8989690353946</v>
      </c>
      <c r="ID25">
        <v>99.67503126619269</v>
      </c>
      <c r="IE25">
        <v>44.6304036745085</v>
      </c>
      <c r="IF25">
        <v>100</v>
      </c>
      <c r="IG25">
        <v>83.483170255037408</v>
      </c>
      <c r="IH25">
        <v>46.412624816130602</v>
      </c>
      <c r="II25">
        <v>16.026190768122603</v>
      </c>
      <c r="IJ25">
        <v>39.519937279542901</v>
      </c>
      <c r="IK25">
        <v>99.971125233299446</v>
      </c>
      <c r="IL25">
        <v>33.318461696614094</v>
      </c>
      <c r="IM25">
        <v>95.512617287020603</v>
      </c>
      <c r="IN25">
        <v>98.94968605944176</v>
      </c>
      <c r="IO25">
        <v>100</v>
      </c>
      <c r="IP25">
        <v>58.136142746185101</v>
      </c>
      <c r="IQ25">
        <v>90.18490667262472</v>
      </c>
      <c r="IR25">
        <v>38.400052294710399</v>
      </c>
      <c r="IS25">
        <v>42.525384180985199</v>
      </c>
      <c r="IT25">
        <v>93.833629162300056</v>
      </c>
      <c r="IU25">
        <v>56.589342679258401</v>
      </c>
      <c r="IV25">
        <v>52.871018434491603</v>
      </c>
      <c r="IW25">
        <v>80.735394089866602</v>
      </c>
      <c r="IX25">
        <v>80.281258898353101</v>
      </c>
      <c r="IY25">
        <v>52.785031104717497</v>
      </c>
      <c r="IZ25">
        <v>96.991905104314867</v>
      </c>
      <c r="JA25">
        <v>84.755856208118402</v>
      </c>
      <c r="JB25">
        <v>32.056757092648596</v>
      </c>
      <c r="JC25">
        <v>71.030917999824695</v>
      </c>
      <c r="JD25">
        <v>16.165032923015403</v>
      </c>
      <c r="JE25">
        <v>100</v>
      </c>
      <c r="JF25">
        <v>25.866252354643606</v>
      </c>
      <c r="JG25">
        <v>27.386058498275801</v>
      </c>
      <c r="JH25">
        <v>78.607282156295398</v>
      </c>
      <c r="JI25">
        <v>70.020265493679901</v>
      </c>
      <c r="JJ25">
        <v>100</v>
      </c>
      <c r="JK25">
        <v>72.755850096833498</v>
      </c>
      <c r="JL25">
        <v>49.5737387265319</v>
      </c>
      <c r="JM25">
        <v>90.467586772840662</v>
      </c>
      <c r="JN25">
        <v>89.678024004321102</v>
      </c>
      <c r="JO25">
        <v>21.461429531818595</v>
      </c>
      <c r="JP25">
        <v>65.170004923379395</v>
      </c>
      <c r="JQ25">
        <v>100</v>
      </c>
      <c r="JR25">
        <v>95.516677892154817</v>
      </c>
      <c r="JS25">
        <v>98.756719283676873</v>
      </c>
      <c r="JY25">
        <v>2009</v>
      </c>
      <c r="JZ25">
        <v>0.40001759453740826</v>
      </c>
      <c r="KA25">
        <v>2.0950016591672691</v>
      </c>
      <c r="KB25">
        <v>2.335718214654821</v>
      </c>
      <c r="KC25">
        <v>0.94874626647504035</v>
      </c>
      <c r="KD25">
        <v>3.3384383141966116E-2</v>
      </c>
      <c r="KE25">
        <v>2.1997718977036365</v>
      </c>
      <c r="KF25">
        <v>0.2541729146065112</v>
      </c>
      <c r="KG25">
        <v>0.4192346513679408</v>
      </c>
      <c r="KH25">
        <v>0.34094018174125129</v>
      </c>
      <c r="KI25">
        <v>1.9984665694528365</v>
      </c>
      <c r="KJ25">
        <v>0.50206560980645654</v>
      </c>
      <c r="KK25">
        <v>0.18813668676394252</v>
      </c>
      <c r="KL25">
        <v>0.25234431663039003</v>
      </c>
      <c r="KM25">
        <v>5.9686654359980232E-2</v>
      </c>
      <c r="KN25">
        <v>0.6938970408095011</v>
      </c>
      <c r="KO25">
        <v>1.5736316866585256</v>
      </c>
      <c r="KP25">
        <v>0.96550018944011673</v>
      </c>
      <c r="KQ25">
        <v>2.8508106470579095</v>
      </c>
      <c r="KR25">
        <v>0.20858192961797883</v>
      </c>
      <c r="KS25">
        <v>0.11232357139184562</v>
      </c>
      <c r="KT25">
        <v>0.72179449176108346</v>
      </c>
      <c r="KU25">
        <v>2.3089060599755657</v>
      </c>
      <c r="KV25">
        <v>2.0405046782128733</v>
      </c>
      <c r="KW25">
        <v>2.0454833076973316</v>
      </c>
      <c r="KX25">
        <v>5.3266607696358742E-2</v>
      </c>
      <c r="KY25">
        <v>1.4562509310817133</v>
      </c>
      <c r="KZ25">
        <v>1.5045967893788084</v>
      </c>
      <c r="LA25">
        <v>0.63557152594893618</v>
      </c>
      <c r="LB25">
        <v>1.9831957034591967</v>
      </c>
      <c r="LC25">
        <v>5.3440740710408392E-2</v>
      </c>
      <c r="LD25">
        <v>0.11049920214196837</v>
      </c>
      <c r="LE25">
        <v>2.5479289387072872</v>
      </c>
      <c r="LF25">
        <v>1.3623846994876898</v>
      </c>
      <c r="LG25">
        <v>1.8123798918980056</v>
      </c>
      <c r="LH25">
        <v>0.21043551683946307</v>
      </c>
      <c r="LI25">
        <v>2.0024720488041563</v>
      </c>
      <c r="LJ25">
        <v>0.17116300253616357</v>
      </c>
      <c r="LK25">
        <v>0.35119827025053113</v>
      </c>
      <c r="LL25">
        <v>4.5096801283409822E-2</v>
      </c>
      <c r="LM25">
        <v>1.8413204558086098</v>
      </c>
      <c r="LN25">
        <v>0.59891933120798613</v>
      </c>
      <c r="LO25">
        <v>0.41173005300999932</v>
      </c>
      <c r="LP25">
        <v>0.58019686107961654</v>
      </c>
      <c r="LQ25">
        <v>5.0581706615637012</v>
      </c>
      <c r="LR25">
        <v>0.22271384381624912</v>
      </c>
      <c r="LS25">
        <v>0.35911241871675509</v>
      </c>
      <c r="LT25">
        <v>1.0133912185580189</v>
      </c>
      <c r="LU25">
        <v>0.35869001557710228</v>
      </c>
      <c r="LV25">
        <v>0.37976584604799024</v>
      </c>
      <c r="LW25">
        <v>0.32829908690621185</v>
      </c>
      <c r="LX25">
        <v>0.1402559607531218</v>
      </c>
      <c r="LY25">
        <v>0.20357918649661727</v>
      </c>
      <c r="LZ25">
        <v>2.5438387853399358</v>
      </c>
      <c r="MA25">
        <v>1.382238531031297</v>
      </c>
      <c r="MB25">
        <v>5.3800682097432877E-2</v>
      </c>
      <c r="MC25">
        <v>3.9219843991912242</v>
      </c>
      <c r="MD25">
        <v>0.82266649258737368</v>
      </c>
      <c r="ME25">
        <v>4.933760144571072E-2</v>
      </c>
      <c r="MF25">
        <v>0.36415515832562873</v>
      </c>
      <c r="MG25">
        <v>0.20419654132243684</v>
      </c>
      <c r="MH25">
        <v>8.9467131603087877E-2</v>
      </c>
      <c r="MI25">
        <v>0.56501245851905735</v>
      </c>
      <c r="MJ25">
        <v>1.1304555120214101</v>
      </c>
      <c r="MK25">
        <v>3.0132890520008573</v>
      </c>
      <c r="ML25">
        <v>0.40289967943910449</v>
      </c>
      <c r="MM25">
        <v>0.41969680985029634</v>
      </c>
      <c r="MN25">
        <v>0.78884429137503542</v>
      </c>
      <c r="MO25">
        <v>0.28532495978408151</v>
      </c>
      <c r="MP25">
        <v>1.8908371053686275</v>
      </c>
      <c r="MQ25">
        <v>0.80936587170858598</v>
      </c>
      <c r="MR25">
        <v>1.2073988396301343</v>
      </c>
      <c r="MS25">
        <v>0.28862343380196381</v>
      </c>
      <c r="MT25">
        <v>0.8965585667903142</v>
      </c>
      <c r="MU25">
        <v>1.5847897140973419</v>
      </c>
      <c r="MV25">
        <v>0.10325670915123755</v>
      </c>
      <c r="MW25">
        <v>2.264788807607788</v>
      </c>
      <c r="MX25">
        <v>3.4148976195886078</v>
      </c>
      <c r="MZ25">
        <v>0.20644929503471551</v>
      </c>
      <c r="NA25">
        <v>0.71113697142570842</v>
      </c>
      <c r="NB25">
        <v>0.20242635226573236</v>
      </c>
      <c r="NC25">
        <v>0.44291422588805412</v>
      </c>
      <c r="ND25">
        <v>0.12476395351378856</v>
      </c>
      <c r="NE25">
        <v>1.6210163418108898</v>
      </c>
      <c r="NF25">
        <v>1.8630237795041544</v>
      </c>
      <c r="NG25">
        <v>2.3037301730841104</v>
      </c>
      <c r="NH25">
        <v>0.56543182974548212</v>
      </c>
      <c r="NI25">
        <v>6.0403260707723158E-2</v>
      </c>
      <c r="NJ25">
        <v>5.5832250542845713E-2</v>
      </c>
      <c r="NK25">
        <v>1</v>
      </c>
      <c r="OQ25" t="s">
        <v>242</v>
      </c>
      <c r="OS25" t="s">
        <v>24</v>
      </c>
      <c r="OT25" t="s">
        <v>274</v>
      </c>
      <c r="OU25">
        <v>2.0931961463932089</v>
      </c>
      <c r="OV25">
        <v>2.2595520986853592</v>
      </c>
      <c r="OW25">
        <v>2.2420504149068301</v>
      </c>
      <c r="OX25">
        <v>2.1739727192913447</v>
      </c>
      <c r="OY25">
        <v>2.4745438224546294</v>
      </c>
      <c r="OZ25">
        <v>2.5470307900207936</v>
      </c>
      <c r="PA25">
        <v>2.7113934889189815</v>
      </c>
      <c r="PB25">
        <v>2.7269191683735232</v>
      </c>
      <c r="PC25">
        <v>2.7059119345077045</v>
      </c>
      <c r="PD25">
        <v>2.8864901668619196</v>
      </c>
      <c r="PE25">
        <v>2.704037975427096</v>
      </c>
      <c r="PF25">
        <v>2.454056382037463</v>
      </c>
      <c r="PG25">
        <v>2.5156065966227121</v>
      </c>
      <c r="PH25">
        <v>2.4096414019003176</v>
      </c>
      <c r="PI25">
        <v>2.1386078416730685</v>
      </c>
      <c r="PJ25">
        <v>2.1677131991429137</v>
      </c>
      <c r="PK25">
        <v>2.1729345643089637</v>
      </c>
      <c r="PL25">
        <v>2.2263920655840668</v>
      </c>
      <c r="PM25">
        <v>2.1774172561569469</v>
      </c>
      <c r="PN25">
        <v>2.0292516744013733</v>
      </c>
      <c r="PO25">
        <v>1.9652204799379951</v>
      </c>
      <c r="PP25">
        <v>1.9703927676509496</v>
      </c>
      <c r="PQ25">
        <v>1.9605267307713223</v>
      </c>
      <c r="PR25">
        <v>2.0454833076973316</v>
      </c>
      <c r="PS25">
        <v>1.9389787648475512</v>
      </c>
      <c r="PT25">
        <v>1.9506729726684793</v>
      </c>
      <c r="PU25">
        <v>1.8706813882372488</v>
      </c>
      <c r="PX25" t="s">
        <v>246</v>
      </c>
      <c r="PY25" t="s">
        <v>247</v>
      </c>
      <c r="PZ25" t="s">
        <v>24</v>
      </c>
      <c r="QA25" t="s">
        <v>274</v>
      </c>
      <c r="QB25">
        <f t="shared" si="30"/>
        <v>2.0931961463932089</v>
      </c>
      <c r="QC25">
        <f t="shared" si="31"/>
        <v>2.2595520986853592</v>
      </c>
      <c r="QD25">
        <f t="shared" si="32"/>
        <v>2.2420504149068301</v>
      </c>
      <c r="QE25">
        <f t="shared" si="33"/>
        <v>2.1739727192913447</v>
      </c>
      <c r="QF25">
        <f t="shared" si="34"/>
        <v>2.4745438224546294</v>
      </c>
      <c r="QG25">
        <f t="shared" si="35"/>
        <v>2.5470307900207936</v>
      </c>
      <c r="QH25">
        <f t="shared" si="36"/>
        <v>2.7113934889189815</v>
      </c>
      <c r="QI25">
        <f t="shared" si="37"/>
        <v>2.7269191683735232</v>
      </c>
      <c r="QJ25">
        <f t="shared" si="38"/>
        <v>2.7059119345077045</v>
      </c>
      <c r="QK25">
        <f t="shared" si="39"/>
        <v>2.8864901668619196</v>
      </c>
      <c r="QL25">
        <f t="shared" si="40"/>
        <v>2.704037975427096</v>
      </c>
      <c r="QM25">
        <f t="shared" si="41"/>
        <v>2.454056382037463</v>
      </c>
      <c r="QN25">
        <f t="shared" si="42"/>
        <v>2.5156065966227121</v>
      </c>
      <c r="QO25">
        <f t="shared" si="43"/>
        <v>2.4096414019003176</v>
      </c>
      <c r="QP25">
        <f t="shared" si="44"/>
        <v>2.1386078416730685</v>
      </c>
      <c r="QQ25">
        <f t="shared" si="45"/>
        <v>2.1677131991429137</v>
      </c>
      <c r="QR25">
        <f t="shared" si="46"/>
        <v>2.1729345643089637</v>
      </c>
      <c r="QS25">
        <f t="shared" si="47"/>
        <v>2.2263920655840668</v>
      </c>
      <c r="QT25">
        <f t="shared" si="48"/>
        <v>2.1774172561569469</v>
      </c>
      <c r="QU25">
        <f t="shared" si="49"/>
        <v>2.0292516744013733</v>
      </c>
      <c r="QV25">
        <f t="shared" si="50"/>
        <v>1.9652204799379951</v>
      </c>
      <c r="QW25">
        <f t="shared" si="51"/>
        <v>1.9703927676509496</v>
      </c>
      <c r="QX25">
        <f t="shared" si="52"/>
        <v>1.9605267307713223</v>
      </c>
      <c r="QY25">
        <f t="shared" si="53"/>
        <v>2.0454833076973316</v>
      </c>
      <c r="QZ25">
        <f t="shared" si="54"/>
        <v>1.9389787648475512</v>
      </c>
      <c r="RA25">
        <f t="shared" si="55"/>
        <v>1.9506729726684793</v>
      </c>
      <c r="RB25">
        <f t="shared" si="56"/>
        <v>1.8706813882372488</v>
      </c>
      <c r="RG25" t="s">
        <v>246</v>
      </c>
      <c r="RH25" t="s">
        <v>247</v>
      </c>
      <c r="RI25" t="s">
        <v>24</v>
      </c>
      <c r="RJ25" t="s">
        <v>274</v>
      </c>
      <c r="RK25">
        <v>13410.897100370719</v>
      </c>
      <c r="RL25">
        <v>16614.410103695183</v>
      </c>
      <c r="RM25">
        <v>17863.43789713864</v>
      </c>
      <c r="RN25">
        <v>17697.16351356935</v>
      </c>
      <c r="RO25">
        <v>22219.572527148575</v>
      </c>
      <c r="RP25">
        <v>23269.381797244518</v>
      </c>
      <c r="RQ25">
        <v>26333.537444514965</v>
      </c>
      <c r="RR25">
        <v>25488.519518931353</v>
      </c>
      <c r="RS25">
        <v>27087.55845356168</v>
      </c>
      <c r="RT25">
        <v>31729.699763345136</v>
      </c>
      <c r="RU25">
        <v>30564.24780583867</v>
      </c>
      <c r="RV25">
        <v>27045.719127331846</v>
      </c>
      <c r="RW25">
        <v>27340.67288488839</v>
      </c>
      <c r="RX25">
        <v>26795.99113168136</v>
      </c>
      <c r="RY25">
        <v>23718.74669947103</v>
      </c>
      <c r="RZ25">
        <v>23687.316892819807</v>
      </c>
      <c r="SA25">
        <v>25205.164445174982</v>
      </c>
      <c r="SB25">
        <v>30359.95215256662</v>
      </c>
      <c r="SC25">
        <v>34165.934030513119</v>
      </c>
      <c r="SD25">
        <v>34696.62091671001</v>
      </c>
      <c r="SE25">
        <v>36447.872318319532</v>
      </c>
      <c r="SF25">
        <v>41814.819096522202</v>
      </c>
      <c r="SG25">
        <v>45699.198323296201</v>
      </c>
      <c r="SH25">
        <v>41732.70725315802</v>
      </c>
      <c r="SI25">
        <v>41785.556912554021</v>
      </c>
      <c r="SJ25">
        <v>46810.327958805719</v>
      </c>
      <c r="SK25">
        <v>44065.248908276721</v>
      </c>
    </row>
    <row r="26" spans="1:505" x14ac:dyDescent="0.25">
      <c r="A26">
        <v>2010</v>
      </c>
      <c r="B26">
        <f t="shared" si="23"/>
        <v>48.528049690110102</v>
      </c>
      <c r="C26">
        <v>31.2765987855757</v>
      </c>
      <c r="D26">
        <v>101.40872729300149</v>
      </c>
      <c r="E26">
        <v>25.670484743566817</v>
      </c>
      <c r="F26">
        <v>96.156955593266787</v>
      </c>
      <c r="G26">
        <v>3.5158307234367596</v>
      </c>
      <c r="H26">
        <v>25.231265150247744</v>
      </c>
      <c r="I26">
        <v>22.954797937166795</v>
      </c>
      <c r="J26">
        <v>21.241813352583925</v>
      </c>
      <c r="K26">
        <v>20.147517556905008</v>
      </c>
      <c r="L26">
        <v>77.585988422000298</v>
      </c>
      <c r="M26">
        <v>30.110112961066626</v>
      </c>
      <c r="N26">
        <v>19.990059085888781</v>
      </c>
      <c r="O26">
        <v>19.677696368804966</v>
      </c>
      <c r="P26">
        <v>4.1501748121617181</v>
      </c>
      <c r="Q26">
        <v>37.702842819533601</v>
      </c>
      <c r="R26">
        <v>79.716742582638403</v>
      </c>
      <c r="S26">
        <v>34.347090577094534</v>
      </c>
      <c r="T26">
        <v>75.638309680052075</v>
      </c>
      <c r="U26">
        <v>21.611319908064932</v>
      </c>
      <c r="V26">
        <v>8.7168914119757535</v>
      </c>
      <c r="W26">
        <v>44.043883291648932</v>
      </c>
      <c r="X26">
        <v>30.196640246997628</v>
      </c>
      <c r="Y26">
        <v>12.262919183715214</v>
      </c>
      <c r="Z26">
        <v>20.471421740887894</v>
      </c>
      <c r="AA26">
        <v>6.0909040545498607</v>
      </c>
      <c r="AB26">
        <v>61.913275491253799</v>
      </c>
      <c r="AC26">
        <v>104.6290697570273</v>
      </c>
      <c r="AD26">
        <v>17.425159097154282</v>
      </c>
      <c r="AE26">
        <v>138.21157387472837</v>
      </c>
      <c r="AF26">
        <v>3.4056612383042051</v>
      </c>
      <c r="AG26">
        <v>10.611871943307129</v>
      </c>
      <c r="AH26">
        <v>50.276246857169546</v>
      </c>
      <c r="AI26">
        <v>69.779415752297922</v>
      </c>
      <c r="AJ26">
        <v>20.013621513557609</v>
      </c>
      <c r="AK26">
        <v>21.729304684137997</v>
      </c>
      <c r="AL26">
        <v>195.83266418655214</v>
      </c>
      <c r="AM26">
        <v>17.072578042398405</v>
      </c>
      <c r="AN26">
        <v>30.410331455834193</v>
      </c>
      <c r="AO26">
        <v>4.1793030509808684</v>
      </c>
      <c r="AP26">
        <v>177.86217573249428</v>
      </c>
      <c r="AQ26">
        <v>41.63574397919826</v>
      </c>
      <c r="AR26">
        <v>40.63623209260026</v>
      </c>
      <c r="AS26">
        <v>25.756316062932687</v>
      </c>
      <c r="AT26">
        <v>361.05277155029694</v>
      </c>
      <c r="AU26">
        <v>16.043609248449958</v>
      </c>
      <c r="AV26">
        <v>26.295698659668858</v>
      </c>
      <c r="AW26">
        <v>75.247619184952981</v>
      </c>
      <c r="AX26">
        <v>35.275980911754317</v>
      </c>
      <c r="AY26">
        <v>13.312915633347602</v>
      </c>
      <c r="AZ26">
        <v>31.007846306141207</v>
      </c>
      <c r="BA26">
        <v>9.6175697911398252</v>
      </c>
      <c r="BB26">
        <v>10.92266663594104</v>
      </c>
      <c r="BC26">
        <v>14.320571254666437</v>
      </c>
      <c r="BD26">
        <v>69.923153621376528</v>
      </c>
      <c r="BE26">
        <v>10.466145318709279</v>
      </c>
      <c r="BF26">
        <v>63.31752725683662</v>
      </c>
      <c r="BG26">
        <v>79.263393217095128</v>
      </c>
      <c r="BH26">
        <v>4.8265810458223282</v>
      </c>
      <c r="BI26">
        <v>36.831335021601227</v>
      </c>
      <c r="BJ26">
        <v>11.623331159105062</v>
      </c>
      <c r="BK26">
        <v>8.6856066372548213</v>
      </c>
      <c r="BL26">
        <v>10.051960621846805</v>
      </c>
      <c r="BM26">
        <v>42.072284218062855</v>
      </c>
      <c r="BN26">
        <v>302.06238932773203</v>
      </c>
      <c r="BO26">
        <v>18.673895820752925</v>
      </c>
      <c r="BP26">
        <v>14.966883326710528</v>
      </c>
      <c r="BQ26">
        <v>69.11793156428844</v>
      </c>
      <c r="BR26">
        <v>17.955474825505206</v>
      </c>
      <c r="BS26">
        <v>103.47308813670784</v>
      </c>
      <c r="BT26">
        <v>68.674855303720776</v>
      </c>
      <c r="BU26">
        <v>103.64192389665016</v>
      </c>
      <c r="BV26">
        <v>11.094650130268422</v>
      </c>
      <c r="BW26">
        <v>69.151405652919479</v>
      </c>
      <c r="BX26">
        <v>34.941301100820468</v>
      </c>
      <c r="BY26">
        <v>13.083401709878487</v>
      </c>
      <c r="BZ26">
        <v>34.297088568003332</v>
      </c>
      <c r="CA26">
        <v>73.64211273722006</v>
      </c>
      <c r="CC26">
        <v>18.656138085493048</v>
      </c>
      <c r="CD26">
        <v>77.26638265344387</v>
      </c>
      <c r="CE26">
        <v>16.661216489789172</v>
      </c>
      <c r="CF26">
        <v>19.507188177847183</v>
      </c>
      <c r="CG26">
        <v>10.070138092178608</v>
      </c>
      <c r="CH26">
        <v>138.18513052008157</v>
      </c>
      <c r="CI26">
        <v>21.798111149937732</v>
      </c>
      <c r="CJ26">
        <v>127.35550251469766</v>
      </c>
      <c r="CK26">
        <v>62.782378947839618</v>
      </c>
      <c r="CL26">
        <v>6.0718482695706211</v>
      </c>
      <c r="CM26">
        <v>5.8818353388003821</v>
      </c>
      <c r="CR26">
        <f t="shared" si="65"/>
        <v>31.2765987855757</v>
      </c>
      <c r="CS26">
        <f t="shared" si="0"/>
        <v>101.40872729300149</v>
      </c>
      <c r="CT26">
        <f t="shared" si="1"/>
        <v>25.670484743566817</v>
      </c>
      <c r="CU26">
        <f t="shared" si="100"/>
        <v>96.156955593266787</v>
      </c>
      <c r="CV26">
        <f t="shared" si="66"/>
        <v>3.5158307234367596</v>
      </c>
      <c r="CW26">
        <f t="shared" si="2"/>
        <v>25.231265150247744</v>
      </c>
      <c r="CX26">
        <f>GO26*KF26</f>
        <v>22.954797937166795</v>
      </c>
      <c r="CY26">
        <f t="shared" si="3"/>
        <v>21.241813352583925</v>
      </c>
      <c r="CZ26">
        <f t="shared" si="104"/>
        <v>20.147517556905008</v>
      </c>
      <c r="DA26">
        <f t="shared" si="4"/>
        <v>77.585988422000298</v>
      </c>
      <c r="DB26">
        <f t="shared" si="24"/>
        <v>30.110112961066626</v>
      </c>
      <c r="DC26">
        <f t="shared" si="78"/>
        <v>19.990059085888781</v>
      </c>
      <c r="DD26">
        <f t="shared" si="74"/>
        <v>19.677696368804966</v>
      </c>
      <c r="DE26">
        <f t="shared" si="85"/>
        <v>4.1501748121617181</v>
      </c>
      <c r="DF26">
        <f t="shared" si="92"/>
        <v>37.702842819533601</v>
      </c>
      <c r="DG26">
        <f t="shared" si="107"/>
        <v>79.716742582638403</v>
      </c>
      <c r="DH26">
        <f t="shared" si="79"/>
        <v>34.347090577094534</v>
      </c>
      <c r="DI26">
        <f t="shared" si="5"/>
        <v>75.638309680052075</v>
      </c>
      <c r="DJ26">
        <f t="shared" si="76"/>
        <v>21.611319908064932</v>
      </c>
      <c r="DK26">
        <f t="shared" si="81"/>
        <v>8.7168914119757535</v>
      </c>
      <c r="DL26">
        <f t="shared" si="86"/>
        <v>44.043883291648932</v>
      </c>
      <c r="DM26">
        <f t="shared" si="25"/>
        <v>30.196640246997628</v>
      </c>
      <c r="DN26">
        <f t="shared" si="6"/>
        <v>12.262919183715214</v>
      </c>
      <c r="DO26">
        <f t="shared" si="7"/>
        <v>20.471421740887894</v>
      </c>
      <c r="DP26">
        <f t="shared" si="87"/>
        <v>6.0909040545498607</v>
      </c>
      <c r="DQ26">
        <f t="shared" si="62"/>
        <v>61.913275491253799</v>
      </c>
      <c r="DR26">
        <f t="shared" si="8"/>
        <v>104.6290697570273</v>
      </c>
      <c r="DS26">
        <f t="shared" si="72"/>
        <v>17.425159097154282</v>
      </c>
      <c r="DT26">
        <f t="shared" si="77"/>
        <v>138.21157387472837</v>
      </c>
      <c r="DU26">
        <f t="shared" si="26"/>
        <v>3.4056612383042051</v>
      </c>
      <c r="DV26">
        <f t="shared" si="105"/>
        <v>10.611871943307129</v>
      </c>
      <c r="DW26">
        <f t="shared" si="9"/>
        <v>50.276246857169546</v>
      </c>
      <c r="DX26">
        <f t="shared" si="27"/>
        <v>69.779415752297922</v>
      </c>
      <c r="DY26">
        <f t="shared" si="10"/>
        <v>20.013621513557609</v>
      </c>
      <c r="DZ26">
        <f t="shared" si="88"/>
        <v>21.729304684137997</v>
      </c>
      <c r="EA26">
        <f t="shared" si="11"/>
        <v>195.83266418655214</v>
      </c>
      <c r="EB26">
        <f t="shared" si="63"/>
        <v>17.072578042398405</v>
      </c>
      <c r="EC26">
        <f t="shared" si="111"/>
        <v>30.410331455834193</v>
      </c>
      <c r="ED26">
        <f t="shared" si="67"/>
        <v>4.1793030509808684</v>
      </c>
      <c r="EE26">
        <f t="shared" si="82"/>
        <v>177.86217573249428</v>
      </c>
      <c r="EF26">
        <f t="shared" si="101"/>
        <v>41.63574397919826</v>
      </c>
      <c r="EG26">
        <f>HX26*LO26</f>
        <v>40.63623209260026</v>
      </c>
      <c r="EH26">
        <f t="shared" si="102"/>
        <v>25.756316062932687</v>
      </c>
      <c r="EI26">
        <f t="shared" si="99"/>
        <v>361.05277155029694</v>
      </c>
      <c r="EJ26">
        <f t="shared" si="108"/>
        <v>16.043609248449958</v>
      </c>
      <c r="EK26">
        <f t="shared" si="12"/>
        <v>26.295698659668858</v>
      </c>
      <c r="EL26">
        <f t="shared" si="89"/>
        <v>75.247619184952981</v>
      </c>
      <c r="EM26">
        <f t="shared" si="90"/>
        <v>35.275980911754317</v>
      </c>
      <c r="EN26">
        <f t="shared" si="57"/>
        <v>13.312915633347602</v>
      </c>
      <c r="EO26">
        <f t="shared" si="106"/>
        <v>31.007846306141207</v>
      </c>
      <c r="EP26">
        <f t="shared" si="58"/>
        <v>9.6175697911398252</v>
      </c>
      <c r="EQ26">
        <f>IH26*LY26</f>
        <v>10.92266663594104</v>
      </c>
      <c r="ER26">
        <f t="shared" si="13"/>
        <v>14.320571254666437</v>
      </c>
      <c r="ES26">
        <f t="shared" si="59"/>
        <v>69.923153621376528</v>
      </c>
      <c r="ET26">
        <f t="shared" si="83"/>
        <v>10.466145318709279</v>
      </c>
      <c r="EU26">
        <f t="shared" si="14"/>
        <v>63.31752725683662</v>
      </c>
      <c r="EV26">
        <f t="shared" si="93"/>
        <v>79.263393217095128</v>
      </c>
      <c r="EW26">
        <f t="shared" si="64"/>
        <v>4.8265810458223282</v>
      </c>
      <c r="EX26">
        <f t="shared" si="75"/>
        <v>36.831335021601227</v>
      </c>
      <c r="EY26">
        <f t="shared" si="73"/>
        <v>11.623331159105062</v>
      </c>
      <c r="EZ26">
        <f t="shared" si="60"/>
        <v>8.6856066372548213</v>
      </c>
      <c r="FA26">
        <f t="shared" si="68"/>
        <v>10.051960621846805</v>
      </c>
      <c r="FB26">
        <f t="shared" si="69"/>
        <v>42.072284218062855</v>
      </c>
      <c r="FC26">
        <f t="shared" si="109"/>
        <v>302.06238932773203</v>
      </c>
      <c r="FD26">
        <f t="shared" si="95"/>
        <v>18.673895820752925</v>
      </c>
      <c r="FE26">
        <f t="shared" si="84"/>
        <v>14.966883326710528</v>
      </c>
      <c r="FF26">
        <f t="shared" si="96"/>
        <v>69.11793156428844</v>
      </c>
      <c r="FG26">
        <f t="shared" si="112"/>
        <v>17.955474825505206</v>
      </c>
      <c r="FH26">
        <f t="shared" si="15"/>
        <v>103.47308813670784</v>
      </c>
      <c r="FI26">
        <f t="shared" si="80"/>
        <v>68.674855303720776</v>
      </c>
      <c r="FJ26">
        <f>JA26*MR26</f>
        <v>103.64192389665016</v>
      </c>
      <c r="FK26">
        <f t="shared" si="16"/>
        <v>11.094650130268422</v>
      </c>
      <c r="FL26">
        <f t="shared" si="17"/>
        <v>69.151405652919479</v>
      </c>
      <c r="FM26">
        <f t="shared" si="18"/>
        <v>34.941301100820468</v>
      </c>
      <c r="FN26">
        <f t="shared" si="70"/>
        <v>13.083401709878487</v>
      </c>
      <c r="FO26">
        <f t="shared" si="19"/>
        <v>34.297088568003332</v>
      </c>
      <c r="FP26">
        <f t="shared" si="20"/>
        <v>73.64211273722006</v>
      </c>
      <c r="FR26">
        <f t="shared" si="28"/>
        <v>18.656138085493048</v>
      </c>
      <c r="FS26">
        <f t="shared" si="91"/>
        <v>77.26638265344387</v>
      </c>
      <c r="FT26">
        <f t="shared" si="97"/>
        <v>16.661216489789172</v>
      </c>
      <c r="FU26">
        <f t="shared" si="61"/>
        <v>19.507188177847183</v>
      </c>
      <c r="FV26">
        <f t="shared" si="98"/>
        <v>10.070138092178608</v>
      </c>
      <c r="FW26">
        <f t="shared" si="110"/>
        <v>138.18513052008157</v>
      </c>
      <c r="FX26">
        <f t="shared" si="21"/>
        <v>21.798111149937732</v>
      </c>
      <c r="FY26">
        <f t="shared" si="22"/>
        <v>127.35550251469766</v>
      </c>
      <c r="FZ26">
        <f t="shared" si="71"/>
        <v>62.782378947839618</v>
      </c>
      <c r="GA26">
        <f t="shared" si="103"/>
        <v>6.0718482695706211</v>
      </c>
      <c r="GB26">
        <f t="shared" si="94"/>
        <v>5.8818353388003821</v>
      </c>
      <c r="GG26">
        <v>2010</v>
      </c>
      <c r="GH26">
        <f t="shared" si="29"/>
        <v>62.776062554170082</v>
      </c>
      <c r="GI26">
        <v>65.589988702960909</v>
      </c>
      <c r="GJ26">
        <v>42.128700457379601</v>
      </c>
      <c r="GK26">
        <v>11.856863371745803</v>
      </c>
      <c r="GL26">
        <v>100</v>
      </c>
      <c r="GM26">
        <v>100</v>
      </c>
      <c r="GN26">
        <v>12.251874747572103</v>
      </c>
      <c r="GO26">
        <v>77.949953152912599</v>
      </c>
      <c r="GP26">
        <v>40.784121358321698</v>
      </c>
      <c r="GQ26">
        <v>63.447050177229798</v>
      </c>
      <c r="GR26">
        <v>35.238979596278298</v>
      </c>
      <c r="GS26">
        <v>50.456663690792297</v>
      </c>
      <c r="GT26">
        <v>94.461224388307613</v>
      </c>
      <c r="GU26">
        <v>67.842503364458906</v>
      </c>
      <c r="GV26">
        <v>73.324486032962</v>
      </c>
      <c r="GW26">
        <v>60.160116154565301</v>
      </c>
      <c r="GX26">
        <v>55.743174429838703</v>
      </c>
      <c r="GY26">
        <v>37.451387370152503</v>
      </c>
      <c r="GZ26">
        <v>28.083872551838695</v>
      </c>
      <c r="HA26">
        <v>100</v>
      </c>
      <c r="HB26">
        <v>72.181757558508195</v>
      </c>
      <c r="HC26">
        <v>64.839410590939394</v>
      </c>
      <c r="HD26">
        <v>14.084683381274701</v>
      </c>
      <c r="HE26">
        <v>6.4925743345211941</v>
      </c>
      <c r="HF26">
        <v>10.557836997506996</v>
      </c>
      <c r="HG26">
        <v>100</v>
      </c>
      <c r="HH26">
        <v>49.567614964788099</v>
      </c>
      <c r="HI26">
        <v>69.271491193776001</v>
      </c>
      <c r="HJ26">
        <v>28.829317690542595</v>
      </c>
      <c r="HK26">
        <v>71.467219373144005</v>
      </c>
      <c r="HL26">
        <v>54.536052135218</v>
      </c>
      <c r="HM26">
        <v>73.451213240282598</v>
      </c>
      <c r="HN26">
        <v>22.321781650411396</v>
      </c>
      <c r="HO26">
        <v>49.043350536439299</v>
      </c>
      <c r="HP26">
        <v>12.030876046177795</v>
      </c>
      <c r="HQ26">
        <v>100</v>
      </c>
      <c r="HR26">
        <v>94.820742672478474</v>
      </c>
      <c r="HS26">
        <v>100</v>
      </c>
      <c r="HT26">
        <v>72.249673265765296</v>
      </c>
      <c r="HU26">
        <v>93.106033394736855</v>
      </c>
      <c r="HV26">
        <v>99.564128228202591</v>
      </c>
      <c r="HW26">
        <v>79.219938032457605</v>
      </c>
      <c r="HX26">
        <v>99.924691043065721</v>
      </c>
      <c r="HY26">
        <v>46.313074425775099</v>
      </c>
      <c r="HZ26">
        <v>74.127277263930893</v>
      </c>
      <c r="IA26">
        <v>76.106482201432797</v>
      </c>
      <c r="IB26">
        <v>62.469150193243401</v>
      </c>
      <c r="IC26">
        <v>76.897946193089595</v>
      </c>
      <c r="ID26">
        <v>95.021486259236667</v>
      </c>
      <c r="IE26">
        <v>32.021273607839902</v>
      </c>
      <c r="IF26">
        <v>100</v>
      </c>
      <c r="IG26">
        <v>73.128602066650004</v>
      </c>
      <c r="IH26">
        <v>45.340051854594101</v>
      </c>
      <c r="II26">
        <v>6.1307743187421977</v>
      </c>
      <c r="IJ26">
        <v>44.725556900699502</v>
      </c>
      <c r="IK26">
        <v>96.913365556270449</v>
      </c>
      <c r="IL26">
        <v>15.5683022274264</v>
      </c>
      <c r="IM26">
        <v>88.593515937708005</v>
      </c>
      <c r="IN26">
        <v>100</v>
      </c>
      <c r="IO26">
        <v>100</v>
      </c>
      <c r="IP26">
        <v>49.872874101810403</v>
      </c>
      <c r="IQ26">
        <v>87.897355453086703</v>
      </c>
      <c r="IR26">
        <v>17.192924363752795</v>
      </c>
      <c r="IS26">
        <v>40.2273343854365</v>
      </c>
      <c r="IT26">
        <v>92.588276095220465</v>
      </c>
      <c r="IU26">
        <v>48.499992311214697</v>
      </c>
      <c r="IV26">
        <v>30.214619642938104</v>
      </c>
      <c r="IW26">
        <v>77.338705596567095</v>
      </c>
      <c r="IX26">
        <v>71.499348805053202</v>
      </c>
      <c r="IY26">
        <v>47.8825536055922</v>
      </c>
      <c r="IZ26">
        <v>89.151109897465105</v>
      </c>
      <c r="JA26">
        <v>95.296695527284385</v>
      </c>
      <c r="JB26">
        <v>32.473270262882494</v>
      </c>
      <c r="JC26">
        <v>67.471186748490396</v>
      </c>
      <c r="JD26">
        <v>24.498801275556204</v>
      </c>
      <c r="JE26">
        <v>100</v>
      </c>
      <c r="JF26">
        <v>14.192883708890193</v>
      </c>
      <c r="JG26">
        <v>21.366169697552095</v>
      </c>
      <c r="JH26">
        <v>74.924150852127497</v>
      </c>
      <c r="JI26">
        <v>79.216013839022708</v>
      </c>
      <c r="JJ26">
        <v>99.803311738622895</v>
      </c>
      <c r="JK26">
        <v>86.724856044160205</v>
      </c>
      <c r="JL26">
        <v>39.391242723181499</v>
      </c>
      <c r="JM26">
        <v>73.1885289265512</v>
      </c>
      <c r="JN26">
        <v>84.964398225548095</v>
      </c>
      <c r="JO26">
        <v>12.135280644897506</v>
      </c>
      <c r="JP26">
        <v>56.736160624511399</v>
      </c>
      <c r="JQ26">
        <v>99.886156137879041</v>
      </c>
      <c r="JR26">
        <v>98.119162141003201</v>
      </c>
      <c r="JS26">
        <v>86.627999060647596</v>
      </c>
      <c r="JY26">
        <v>2010</v>
      </c>
      <c r="JZ26">
        <v>0.47685019320888816</v>
      </c>
      <c r="KA26">
        <v>2.4071173853462153</v>
      </c>
      <c r="KB26">
        <v>2.1650316731099433</v>
      </c>
      <c r="KC26">
        <v>0.9615695559326678</v>
      </c>
      <c r="KD26">
        <v>3.5158307234367595E-2</v>
      </c>
      <c r="KE26">
        <v>2.0593799455261088</v>
      </c>
      <c r="KF26">
        <v>0.29448122813027106</v>
      </c>
      <c r="KG26">
        <v>0.52083538017056463</v>
      </c>
      <c r="KH26">
        <v>0.31754853063500899</v>
      </c>
      <c r="KI26">
        <v>2.2017092807702752</v>
      </c>
      <c r="KJ26">
        <v>0.59675196016896659</v>
      </c>
      <c r="KK26">
        <v>0.21162185029186584</v>
      </c>
      <c r="KL26">
        <v>0.29004967966900891</v>
      </c>
      <c r="KM26">
        <v>5.6600121415049061E-2</v>
      </c>
      <c r="KN26">
        <v>0.62670827833287834</v>
      </c>
      <c r="KO26">
        <v>1.4300718141370672</v>
      </c>
      <c r="KP26">
        <v>0.91711130051401013</v>
      </c>
      <c r="KQ26">
        <v>2.6933005603281703</v>
      </c>
      <c r="KR26">
        <v>0.21611319908064933</v>
      </c>
      <c r="KS26">
        <v>0.12076308068434222</v>
      </c>
      <c r="KT26">
        <v>0.67927642910750929</v>
      </c>
      <c r="KU26">
        <v>2.1439346153242922</v>
      </c>
      <c r="KV26">
        <v>1.8887606905804588</v>
      </c>
      <c r="KW26">
        <v>1.9389787648475512</v>
      </c>
      <c r="KX26">
        <v>6.0909040545498609E-2</v>
      </c>
      <c r="KY26">
        <v>1.2490670679885612</v>
      </c>
      <c r="KZ26">
        <v>1.5104203468688739</v>
      </c>
      <c r="LA26">
        <v>0.6044249567124016</v>
      </c>
      <c r="LB26">
        <v>1.9339156481393145</v>
      </c>
      <c r="LC26">
        <v>6.244788731425089E-2</v>
      </c>
      <c r="LD26">
        <v>0.14447510769621019</v>
      </c>
      <c r="LE26">
        <v>2.252340231822084</v>
      </c>
      <c r="LF26">
        <v>1.4228109415251247</v>
      </c>
      <c r="LG26">
        <v>1.663521545458523</v>
      </c>
      <c r="LH26">
        <v>0.21729304684137998</v>
      </c>
      <c r="LI26">
        <v>2.0652935071704746</v>
      </c>
      <c r="LJ26">
        <v>0.17072578042398406</v>
      </c>
      <c r="LK26">
        <v>0.42090614505579765</v>
      </c>
      <c r="LL26">
        <v>4.4887564195352329E-2</v>
      </c>
      <c r="LM26">
        <v>1.7864082064258253</v>
      </c>
      <c r="LN26">
        <v>0.52557152925491391</v>
      </c>
      <c r="LO26">
        <v>0.40666857879086943</v>
      </c>
      <c r="LP26">
        <v>0.55613487945421858</v>
      </c>
      <c r="LQ26">
        <v>4.8707140593437019</v>
      </c>
      <c r="LR26">
        <v>0.21080476701034431</v>
      </c>
      <c r="LS26">
        <v>0.42093895272026566</v>
      </c>
      <c r="LT26">
        <v>0.97853873751071763</v>
      </c>
      <c r="LU26">
        <v>0.37124215059649501</v>
      </c>
      <c r="LV26">
        <v>0.4157522213634921</v>
      </c>
      <c r="LW26">
        <v>0.31007846306141207</v>
      </c>
      <c r="LX26">
        <v>0.1315158435870864</v>
      </c>
      <c r="LY26">
        <v>0.240905472957334</v>
      </c>
      <c r="LZ26">
        <v>2.3358503363739009</v>
      </c>
      <c r="MA26">
        <v>1.5633825147581994</v>
      </c>
      <c r="MB26">
        <v>0.10799485972481639</v>
      </c>
      <c r="MC26">
        <v>4.0670797837731634</v>
      </c>
      <c r="MD26">
        <v>0.8946861672453198</v>
      </c>
      <c r="ME26">
        <v>4.8265810458223278E-2</v>
      </c>
      <c r="MF26">
        <v>0.36831335021601225</v>
      </c>
      <c r="MG26">
        <v>0.23305918033472892</v>
      </c>
      <c r="MH26">
        <v>9.8815335142711708E-2</v>
      </c>
      <c r="MI26">
        <v>0.58465682795877238</v>
      </c>
      <c r="MJ26">
        <v>1.0458630893846719</v>
      </c>
      <c r="MK26">
        <v>3.262425893069683</v>
      </c>
      <c r="ML26">
        <v>0.38502884084859829</v>
      </c>
      <c r="MM26">
        <v>0.49535236595998838</v>
      </c>
      <c r="MN26">
        <v>0.89370427176319911</v>
      </c>
      <c r="MO26">
        <v>0.25112780921210581</v>
      </c>
      <c r="MP26">
        <v>2.1609768139981411</v>
      </c>
      <c r="MQ26">
        <v>0.77031968960011177</v>
      </c>
      <c r="MR26">
        <v>1.0875710151668003</v>
      </c>
      <c r="MS26">
        <v>0.34165484536830887</v>
      </c>
      <c r="MT26">
        <v>1.0249027619847917</v>
      </c>
      <c r="MU26">
        <v>1.4262453377946829</v>
      </c>
      <c r="MV26">
        <v>0.13083401709878487</v>
      </c>
      <c r="MW26">
        <v>2.41649894915437</v>
      </c>
      <c r="MX26">
        <v>3.4466689060162796</v>
      </c>
      <c r="MZ26">
        <v>0.23550968019426927</v>
      </c>
      <c r="NA26">
        <v>0.77418656062033808</v>
      </c>
      <c r="NB26">
        <v>0.19211581603900615</v>
      </c>
      <c r="NC26">
        <v>0.49521636864650953</v>
      </c>
      <c r="ND26">
        <v>0.13759175433467938</v>
      </c>
      <c r="NE26">
        <v>1.6263886216583647</v>
      </c>
      <c r="NF26">
        <v>1.796259335716569</v>
      </c>
      <c r="NG26">
        <v>2.2446972285903497</v>
      </c>
      <c r="NH26">
        <v>0.62853934294135028</v>
      </c>
      <c r="NI26">
        <v>6.1882390117080348E-2</v>
      </c>
      <c r="NJ26">
        <v>6.7897624354483294E-2</v>
      </c>
      <c r="NK26">
        <v>1</v>
      </c>
      <c r="OQ26" t="s">
        <v>243</v>
      </c>
      <c r="OS26" t="s">
        <v>25</v>
      </c>
      <c r="OT26" t="s">
        <v>275</v>
      </c>
      <c r="OU26">
        <v>6.8219932152966567E-2</v>
      </c>
      <c r="OV26">
        <v>5.1194550947531267E-2</v>
      </c>
      <c r="OW26">
        <v>4.7089212325614971E-2</v>
      </c>
      <c r="OX26">
        <v>4.532444902542785E-2</v>
      </c>
      <c r="OY26">
        <v>4.4835418361952248E-2</v>
      </c>
      <c r="OZ26">
        <v>4.801004968353443E-2</v>
      </c>
      <c r="PA26">
        <v>4.2705901916283429E-2</v>
      </c>
      <c r="PB26">
        <v>4.0154097164007987E-2</v>
      </c>
      <c r="PC26">
        <v>3.3305489881218189E-2</v>
      </c>
      <c r="PD26">
        <v>3.5091002692249754E-2</v>
      </c>
      <c r="PE26">
        <v>3.5700942438454911E-2</v>
      </c>
      <c r="PF26">
        <v>3.5510570066893059E-2</v>
      </c>
      <c r="PG26">
        <v>3.816271387847224E-2</v>
      </c>
      <c r="PH26">
        <v>3.7567972085908487E-2</v>
      </c>
      <c r="PI26">
        <v>2.372361382116767E-2</v>
      </c>
      <c r="PJ26">
        <v>2.5043599263733129E-2</v>
      </c>
      <c r="PK26">
        <v>2.6680623488933946E-2</v>
      </c>
      <c r="PL26">
        <v>2.7373926189967507E-2</v>
      </c>
      <c r="PM26">
        <v>2.6970406582418855E-2</v>
      </c>
      <c r="PN26">
        <v>2.9135896539036706E-2</v>
      </c>
      <c r="PO26">
        <v>4.9763428639943187E-2</v>
      </c>
      <c r="PP26">
        <v>5.1395205498729633E-2</v>
      </c>
      <c r="PQ26">
        <v>5.2527660504180826E-2</v>
      </c>
      <c r="PR26">
        <v>5.3266607696358742E-2</v>
      </c>
      <c r="PS26">
        <v>6.0909040545498609E-2</v>
      </c>
      <c r="PT26">
        <v>6.5632274446985314E-2</v>
      </c>
      <c r="PU26">
        <v>6.9189146045846514E-2</v>
      </c>
      <c r="PX26" t="s">
        <v>246</v>
      </c>
      <c r="PY26" t="s">
        <v>247</v>
      </c>
      <c r="PZ26" t="s">
        <v>25</v>
      </c>
      <c r="QA26" t="s">
        <v>275</v>
      </c>
      <c r="QB26">
        <f t="shared" si="30"/>
        <v>6.8219932152966567E-2</v>
      </c>
      <c r="QC26">
        <f t="shared" si="31"/>
        <v>5.1194550947531267E-2</v>
      </c>
      <c r="QD26">
        <f t="shared" si="32"/>
        <v>4.7089212325614971E-2</v>
      </c>
      <c r="QE26">
        <f t="shared" si="33"/>
        <v>4.532444902542785E-2</v>
      </c>
      <c r="QF26">
        <f t="shared" si="34"/>
        <v>4.4835418361952248E-2</v>
      </c>
      <c r="QG26">
        <f t="shared" si="35"/>
        <v>4.801004968353443E-2</v>
      </c>
      <c r="QH26">
        <f t="shared" si="36"/>
        <v>4.2705901916283429E-2</v>
      </c>
      <c r="QI26">
        <f t="shared" si="37"/>
        <v>4.0154097164007987E-2</v>
      </c>
      <c r="QJ26">
        <f t="shared" si="38"/>
        <v>3.3305489881218189E-2</v>
      </c>
      <c r="QK26">
        <f t="shared" si="39"/>
        <v>3.5091002692249754E-2</v>
      </c>
      <c r="QL26">
        <f t="shared" si="40"/>
        <v>3.5700942438454911E-2</v>
      </c>
      <c r="QM26">
        <f t="shared" si="41"/>
        <v>3.5510570066893059E-2</v>
      </c>
      <c r="QN26">
        <f t="shared" si="42"/>
        <v>3.816271387847224E-2</v>
      </c>
      <c r="QO26">
        <f t="shared" si="43"/>
        <v>3.7567972085908487E-2</v>
      </c>
      <c r="QP26">
        <f t="shared" si="44"/>
        <v>2.372361382116767E-2</v>
      </c>
      <c r="QQ26">
        <f t="shared" si="45"/>
        <v>2.5043599263733129E-2</v>
      </c>
      <c r="QR26">
        <f t="shared" si="46"/>
        <v>2.6680623488933946E-2</v>
      </c>
      <c r="QS26">
        <f t="shared" si="47"/>
        <v>2.7373926189967507E-2</v>
      </c>
      <c r="QT26">
        <f t="shared" si="48"/>
        <v>2.6970406582418855E-2</v>
      </c>
      <c r="QU26">
        <f t="shared" si="49"/>
        <v>2.9135896539036706E-2</v>
      </c>
      <c r="QV26">
        <f t="shared" si="50"/>
        <v>4.9763428639943187E-2</v>
      </c>
      <c r="QW26">
        <f t="shared" si="51"/>
        <v>5.1395205498729633E-2</v>
      </c>
      <c r="QX26">
        <f t="shared" si="52"/>
        <v>5.2527660504180826E-2</v>
      </c>
      <c r="QY26">
        <f t="shared" si="53"/>
        <v>5.3266607696358742E-2</v>
      </c>
      <c r="QZ26">
        <f t="shared" si="54"/>
        <v>6.0909040545498609E-2</v>
      </c>
      <c r="RA26">
        <f t="shared" si="55"/>
        <v>6.5632274446985314E-2</v>
      </c>
      <c r="RB26">
        <f t="shared" si="56"/>
        <v>6.9189146045846514E-2</v>
      </c>
      <c r="RG26" t="s">
        <v>246</v>
      </c>
      <c r="RH26" t="s">
        <v>247</v>
      </c>
      <c r="RI26" t="s">
        <v>25</v>
      </c>
      <c r="RJ26" t="s">
        <v>275</v>
      </c>
      <c r="RK26">
        <v>437.07824126953244</v>
      </c>
      <c r="RL26">
        <v>376.43180036064405</v>
      </c>
      <c r="RM26">
        <v>375.18122447695004</v>
      </c>
      <c r="RN26">
        <v>368.96239701982216</v>
      </c>
      <c r="RO26">
        <v>402.58888165101899</v>
      </c>
      <c r="RP26">
        <v>438.61431929596756</v>
      </c>
      <c r="RQ26">
        <v>414.76734078261887</v>
      </c>
      <c r="RR26">
        <v>375.32043531027495</v>
      </c>
      <c r="RS26">
        <v>333.4049391914665</v>
      </c>
      <c r="RT26">
        <v>385.73731953166333</v>
      </c>
      <c r="RU26">
        <v>403.53444053187536</v>
      </c>
      <c r="RV26">
        <v>391.35567997148246</v>
      </c>
      <c r="RW26">
        <v>414.76846099532912</v>
      </c>
      <c r="RX26">
        <v>417.76799072897933</v>
      </c>
      <c r="RY26">
        <v>263.11246786607722</v>
      </c>
      <c r="RZ26">
        <v>273.6596668467883</v>
      </c>
      <c r="SA26">
        <v>309.48447025704309</v>
      </c>
      <c r="SB26">
        <v>373.28155368595532</v>
      </c>
      <c r="SC26">
        <v>423.19363891576529</v>
      </c>
      <c r="SD26">
        <v>498.17239036240244</v>
      </c>
      <c r="SE26">
        <v>922.93516768545044</v>
      </c>
      <c r="SF26">
        <v>1090.6867177146823</v>
      </c>
      <c r="SG26">
        <v>1224.4015535023714</v>
      </c>
      <c r="SH26">
        <v>1086.765038363189</v>
      </c>
      <c r="SI26">
        <v>1312.6075573102514</v>
      </c>
      <c r="SJ26">
        <v>1574.9786533121076</v>
      </c>
      <c r="SK26">
        <v>1629.8002222250518</v>
      </c>
    </row>
    <row r="27" spans="1:505" x14ac:dyDescent="0.25">
      <c r="A27">
        <v>2011</v>
      </c>
      <c r="B27">
        <f t="shared" si="23"/>
        <v>46.254732811680213</v>
      </c>
      <c r="C27">
        <v>26.513313013776465</v>
      </c>
      <c r="D27">
        <v>116.23652049128027</v>
      </c>
      <c r="E27">
        <v>27.330522522640628</v>
      </c>
      <c r="F27">
        <v>95.053917013577177</v>
      </c>
      <c r="G27">
        <v>3.4828888147626644</v>
      </c>
      <c r="H27">
        <v>24.687784464861714</v>
      </c>
      <c r="I27">
        <v>22.467587161485884</v>
      </c>
      <c r="J27">
        <v>22.258330057725953</v>
      </c>
      <c r="K27">
        <v>20.143731276659718</v>
      </c>
      <c r="L27">
        <v>58.175091052647609</v>
      </c>
      <c r="M27">
        <v>28.20802652574416</v>
      </c>
      <c r="N27">
        <v>22.985481565082623</v>
      </c>
      <c r="O27">
        <v>16.778430581702573</v>
      </c>
      <c r="P27">
        <v>4.1314306575624462</v>
      </c>
      <c r="Q27">
        <v>23.328904772380138</v>
      </c>
      <c r="R27">
        <v>97.277967972363854</v>
      </c>
      <c r="S27">
        <v>40.199525715700851</v>
      </c>
      <c r="T27">
        <v>63.959887258058892</v>
      </c>
      <c r="U27">
        <v>21.481422000145589</v>
      </c>
      <c r="V27">
        <v>11.351301796248194</v>
      </c>
      <c r="W27">
        <v>32.685493186928191</v>
      </c>
      <c r="X27">
        <v>24.533838361316715</v>
      </c>
      <c r="Y27">
        <v>11.817079341697221</v>
      </c>
      <c r="Z27">
        <v>20.179234150478337</v>
      </c>
      <c r="AA27">
        <v>6.5632274446985317</v>
      </c>
      <c r="AB27">
        <v>66.986459414764781</v>
      </c>
      <c r="AC27">
        <v>114.98612550239511</v>
      </c>
      <c r="AD27">
        <v>19.049384521393524</v>
      </c>
      <c r="AE27">
        <v>129.03978960217268</v>
      </c>
      <c r="AF27">
        <v>4.3154919986183353</v>
      </c>
      <c r="AG27">
        <v>12.583228252057717</v>
      </c>
      <c r="AH27">
        <v>28.97005699726877</v>
      </c>
      <c r="AI27">
        <v>66.554035525688533</v>
      </c>
      <c r="AJ27">
        <v>23.61491912485916</v>
      </c>
      <c r="AK27">
        <v>21.267434951041736</v>
      </c>
      <c r="AL27">
        <v>185.63665519947364</v>
      </c>
      <c r="AM27">
        <v>15.865824127992736</v>
      </c>
      <c r="AN27">
        <v>41.581809980993057</v>
      </c>
      <c r="AO27">
        <v>4.0689025622504538</v>
      </c>
      <c r="AP27">
        <v>195.62109851677914</v>
      </c>
      <c r="AQ27">
        <v>37.346545816249126</v>
      </c>
      <c r="AR27">
        <v>36.399947118626685</v>
      </c>
      <c r="AS27">
        <v>31.356171398540123</v>
      </c>
      <c r="AT27">
        <v>138.81295871025515</v>
      </c>
      <c r="AU27">
        <v>16.268282116914659</v>
      </c>
      <c r="AV27">
        <v>36.114161964878988</v>
      </c>
      <c r="AW27">
        <v>63.640053796385409</v>
      </c>
      <c r="AX27">
        <v>37.222170095559925</v>
      </c>
      <c r="AY27">
        <v>13.265652413890457</v>
      </c>
      <c r="AZ27">
        <v>30.498553867972127</v>
      </c>
      <c r="BA27">
        <v>9.0882291491721077</v>
      </c>
      <c r="BB27">
        <v>9.358961083156041</v>
      </c>
      <c r="BC27">
        <v>12.438905092132895</v>
      </c>
      <c r="BD27">
        <v>73.586151111186652</v>
      </c>
      <c r="BE27">
        <v>10.470734770992166</v>
      </c>
      <c r="BF27">
        <v>56.893326636695029</v>
      </c>
      <c r="BG27">
        <v>87.45254623657074</v>
      </c>
      <c r="BH27">
        <v>5.0847184892249544</v>
      </c>
      <c r="BI27">
        <v>38.63281868577463</v>
      </c>
      <c r="BJ27">
        <v>19.302847886771403</v>
      </c>
      <c r="BK27">
        <v>9.4276097885172021</v>
      </c>
      <c r="BL27">
        <v>10.867270697235616</v>
      </c>
      <c r="BM27">
        <v>38.171653192428849</v>
      </c>
      <c r="BN27">
        <v>345.47799198041633</v>
      </c>
      <c r="BO27">
        <v>15.008612519909766</v>
      </c>
      <c r="BP27">
        <v>21.805936732794528</v>
      </c>
      <c r="BQ27">
        <v>96.82389485359829</v>
      </c>
      <c r="BR27">
        <v>18.974028769257451</v>
      </c>
      <c r="BS27">
        <v>107.67190541637773</v>
      </c>
      <c r="BT27">
        <v>56.689434555737868</v>
      </c>
      <c r="BU27">
        <v>98.582209612409926</v>
      </c>
      <c r="BV27">
        <v>9.9929497305590225</v>
      </c>
      <c r="BW27">
        <v>78.447368381836057</v>
      </c>
      <c r="BX27">
        <v>27.537435529785217</v>
      </c>
      <c r="BY27">
        <v>13.231778148079187</v>
      </c>
      <c r="BZ27">
        <v>29.653113770059836</v>
      </c>
      <c r="CA27">
        <v>77.746280765154424</v>
      </c>
      <c r="CC27">
        <v>18.185616635122358</v>
      </c>
      <c r="CD27">
        <v>79.40142108071683</v>
      </c>
      <c r="CE27">
        <v>16.857514969230703</v>
      </c>
      <c r="CF27">
        <v>24.827880189499499</v>
      </c>
      <c r="CG27">
        <v>5.4389350805030645</v>
      </c>
      <c r="CH27">
        <v>165.19038337981181</v>
      </c>
      <c r="CI27">
        <v>19.506634178750499</v>
      </c>
      <c r="CJ27">
        <v>92.788221218248978</v>
      </c>
      <c r="CK27">
        <v>43.78846458491121</v>
      </c>
      <c r="CL27">
        <v>6.428593126042796</v>
      </c>
      <c r="CM27">
        <v>6.6874586226396024</v>
      </c>
      <c r="CR27">
        <f t="shared" si="65"/>
        <v>26.513313013776465</v>
      </c>
      <c r="CS27">
        <f t="shared" si="0"/>
        <v>116.23652049128027</v>
      </c>
      <c r="CT27">
        <f t="shared" si="1"/>
        <v>27.330522522640628</v>
      </c>
      <c r="CU27">
        <f t="shared" si="100"/>
        <v>95.053917013577177</v>
      </c>
      <c r="CV27">
        <f t="shared" si="66"/>
        <v>3.4828888147626644</v>
      </c>
      <c r="CW27">
        <f t="shared" si="2"/>
        <v>24.687784464861714</v>
      </c>
      <c r="CX27">
        <f>GO27*KF27</f>
        <v>22.467587161485884</v>
      </c>
      <c r="CY27">
        <f t="shared" si="3"/>
        <v>22.258330057725953</v>
      </c>
      <c r="CZ27">
        <f t="shared" si="104"/>
        <v>20.143731276659718</v>
      </c>
      <c r="DA27">
        <f t="shared" si="4"/>
        <v>58.175091052647609</v>
      </c>
      <c r="DB27">
        <f t="shared" si="24"/>
        <v>28.20802652574416</v>
      </c>
      <c r="DC27">
        <f t="shared" si="78"/>
        <v>22.985481565082623</v>
      </c>
      <c r="DD27">
        <f t="shared" si="74"/>
        <v>16.778430581702573</v>
      </c>
      <c r="DE27">
        <f t="shared" si="85"/>
        <v>4.1314306575624462</v>
      </c>
      <c r="DF27">
        <f t="shared" si="92"/>
        <v>23.328904772380138</v>
      </c>
      <c r="DG27">
        <f t="shared" si="107"/>
        <v>97.277967972363854</v>
      </c>
      <c r="DH27">
        <f t="shared" si="79"/>
        <v>40.199525715700851</v>
      </c>
      <c r="DI27">
        <f t="shared" si="5"/>
        <v>63.959887258058892</v>
      </c>
      <c r="DJ27">
        <f t="shared" si="76"/>
        <v>21.481422000145589</v>
      </c>
      <c r="DK27">
        <f t="shared" si="81"/>
        <v>11.351301796248194</v>
      </c>
      <c r="DL27">
        <f t="shared" si="86"/>
        <v>32.685493186928191</v>
      </c>
      <c r="DM27">
        <f t="shared" si="25"/>
        <v>24.533838361316715</v>
      </c>
      <c r="DN27">
        <f t="shared" si="6"/>
        <v>11.817079341697221</v>
      </c>
      <c r="DO27">
        <f t="shared" si="7"/>
        <v>20.179234150478337</v>
      </c>
      <c r="DP27">
        <f t="shared" si="87"/>
        <v>6.5632274446985317</v>
      </c>
      <c r="DQ27">
        <f t="shared" si="62"/>
        <v>66.986459414764781</v>
      </c>
      <c r="DR27">
        <f t="shared" si="8"/>
        <v>114.98612550239511</v>
      </c>
      <c r="DS27">
        <f t="shared" si="72"/>
        <v>19.049384521393524</v>
      </c>
      <c r="DT27">
        <f t="shared" si="77"/>
        <v>129.03978960217268</v>
      </c>
      <c r="DU27">
        <f t="shared" si="26"/>
        <v>4.3154919986183353</v>
      </c>
      <c r="DV27">
        <f t="shared" si="105"/>
        <v>12.583228252057717</v>
      </c>
      <c r="DW27">
        <f t="shared" si="9"/>
        <v>28.97005699726877</v>
      </c>
      <c r="DX27">
        <f t="shared" si="27"/>
        <v>66.554035525688533</v>
      </c>
      <c r="DY27">
        <f t="shared" si="10"/>
        <v>23.61491912485916</v>
      </c>
      <c r="DZ27">
        <f t="shared" si="88"/>
        <v>21.267434951041736</v>
      </c>
      <c r="EA27">
        <f t="shared" si="11"/>
        <v>185.63665519947364</v>
      </c>
      <c r="EB27">
        <f t="shared" si="63"/>
        <v>15.865824127992736</v>
      </c>
      <c r="EC27">
        <f t="shared" si="111"/>
        <v>41.581809980993057</v>
      </c>
      <c r="ED27">
        <f t="shared" si="67"/>
        <v>4.0689025622504538</v>
      </c>
      <c r="EE27">
        <f t="shared" si="82"/>
        <v>195.62109851677914</v>
      </c>
      <c r="EF27">
        <f t="shared" si="101"/>
        <v>37.346545816249126</v>
      </c>
      <c r="EG27">
        <f>HX27*LO27</f>
        <v>36.399947118626685</v>
      </c>
      <c r="EH27">
        <f t="shared" si="102"/>
        <v>31.356171398540123</v>
      </c>
      <c r="EI27">
        <f t="shared" si="99"/>
        <v>138.81295871025515</v>
      </c>
      <c r="EJ27">
        <f t="shared" si="108"/>
        <v>16.268282116914659</v>
      </c>
      <c r="EK27">
        <f t="shared" si="12"/>
        <v>36.114161964878988</v>
      </c>
      <c r="EL27">
        <f t="shared" si="89"/>
        <v>63.640053796385409</v>
      </c>
      <c r="EM27">
        <f t="shared" si="90"/>
        <v>37.222170095559925</v>
      </c>
      <c r="EN27">
        <f t="shared" si="57"/>
        <v>13.265652413890457</v>
      </c>
      <c r="EO27">
        <f t="shared" si="106"/>
        <v>30.498553867972127</v>
      </c>
      <c r="EP27">
        <f t="shared" si="58"/>
        <v>9.0882291491721077</v>
      </c>
      <c r="EQ27">
        <f>IH27*LY27</f>
        <v>9.358961083156041</v>
      </c>
      <c r="ER27">
        <f t="shared" si="13"/>
        <v>12.438905092132895</v>
      </c>
      <c r="ES27">
        <f t="shared" si="59"/>
        <v>73.586151111186652</v>
      </c>
      <c r="ET27">
        <f t="shared" si="83"/>
        <v>10.470734770992166</v>
      </c>
      <c r="EU27">
        <f t="shared" si="14"/>
        <v>56.893326636695029</v>
      </c>
      <c r="EV27">
        <f t="shared" si="93"/>
        <v>87.45254623657074</v>
      </c>
      <c r="EW27">
        <f t="shared" si="64"/>
        <v>5.0847184892249544</v>
      </c>
      <c r="EX27">
        <f t="shared" si="75"/>
        <v>38.63281868577463</v>
      </c>
      <c r="EY27">
        <f t="shared" si="73"/>
        <v>19.302847886771403</v>
      </c>
      <c r="EZ27">
        <f t="shared" si="60"/>
        <v>9.4276097885172021</v>
      </c>
      <c r="FA27">
        <f t="shared" si="68"/>
        <v>10.867270697235616</v>
      </c>
      <c r="FB27">
        <f t="shared" si="69"/>
        <v>38.171653192428849</v>
      </c>
      <c r="FC27">
        <f t="shared" si="109"/>
        <v>345.47799198041633</v>
      </c>
      <c r="FD27">
        <f t="shared" si="95"/>
        <v>15.008612519909766</v>
      </c>
      <c r="FE27">
        <f t="shared" si="84"/>
        <v>21.805936732794528</v>
      </c>
      <c r="FF27">
        <f t="shared" si="96"/>
        <v>96.82389485359829</v>
      </c>
      <c r="FG27">
        <f t="shared" si="112"/>
        <v>18.974028769257451</v>
      </c>
      <c r="FH27">
        <f t="shared" si="15"/>
        <v>107.67190541637773</v>
      </c>
      <c r="FI27">
        <f t="shared" si="80"/>
        <v>56.689434555737868</v>
      </c>
      <c r="FJ27">
        <f>JA27*MR27</f>
        <v>98.582209612409926</v>
      </c>
      <c r="FK27">
        <f t="shared" si="16"/>
        <v>9.9929497305590225</v>
      </c>
      <c r="FL27">
        <f t="shared" si="17"/>
        <v>78.447368381836057</v>
      </c>
      <c r="FM27">
        <f t="shared" si="18"/>
        <v>27.537435529785217</v>
      </c>
      <c r="FN27">
        <f t="shared" si="70"/>
        <v>13.231778148079187</v>
      </c>
      <c r="FO27">
        <f t="shared" si="19"/>
        <v>29.653113770059836</v>
      </c>
      <c r="FP27">
        <f t="shared" si="20"/>
        <v>77.746280765154424</v>
      </c>
      <c r="FR27">
        <f t="shared" si="28"/>
        <v>18.185616635122358</v>
      </c>
      <c r="FS27">
        <f t="shared" si="91"/>
        <v>79.40142108071683</v>
      </c>
      <c r="FT27">
        <f t="shared" si="97"/>
        <v>16.857514969230703</v>
      </c>
      <c r="FU27">
        <f t="shared" si="61"/>
        <v>24.827880189499499</v>
      </c>
      <c r="FV27">
        <f t="shared" si="98"/>
        <v>5.4389350805030645</v>
      </c>
      <c r="FW27">
        <f t="shared" si="110"/>
        <v>165.19038337981181</v>
      </c>
      <c r="FX27">
        <f t="shared" si="21"/>
        <v>19.506634178750499</v>
      </c>
      <c r="FY27">
        <f t="shared" si="22"/>
        <v>92.788221218248978</v>
      </c>
      <c r="FZ27">
        <f t="shared" si="71"/>
        <v>43.78846458491121</v>
      </c>
      <c r="GA27">
        <f t="shared" si="103"/>
        <v>6.428593126042796</v>
      </c>
      <c r="GB27">
        <f t="shared" si="94"/>
        <v>6.6874586226396024</v>
      </c>
      <c r="GG27">
        <v>2011</v>
      </c>
      <c r="GH27">
        <f t="shared" si="29"/>
        <v>63.208757120422767</v>
      </c>
      <c r="GI27">
        <v>49.991745332523401</v>
      </c>
      <c r="GJ27">
        <v>44.812033001162398</v>
      </c>
      <c r="GK27">
        <v>12.827943504738499</v>
      </c>
      <c r="GL27">
        <v>100</v>
      </c>
      <c r="GM27">
        <v>100</v>
      </c>
      <c r="GN27">
        <v>12.419259399630107</v>
      </c>
      <c r="GO27">
        <v>70.521894611709996</v>
      </c>
      <c r="GP27">
        <v>40.564615360398101</v>
      </c>
      <c r="GQ27">
        <v>61.863523336179298</v>
      </c>
      <c r="GR27">
        <v>26.804325192060105</v>
      </c>
      <c r="GS27">
        <v>46.030367508157198</v>
      </c>
      <c r="GT27">
        <v>97.906088204983675</v>
      </c>
      <c r="GU27">
        <v>55.7065227571725</v>
      </c>
      <c r="GV27">
        <v>81.618243213702598</v>
      </c>
      <c r="GW27">
        <v>38.5045035776254</v>
      </c>
      <c r="GX27">
        <v>72.4201915449773</v>
      </c>
      <c r="GY27">
        <v>44.419038884899599</v>
      </c>
      <c r="GZ27">
        <v>24.854338214069998</v>
      </c>
      <c r="HA27">
        <v>98.689504829462436</v>
      </c>
      <c r="HB27">
        <v>99.144424504361041</v>
      </c>
      <c r="HC27">
        <v>44.936195685692802</v>
      </c>
      <c r="HD27">
        <v>11.591464567413496</v>
      </c>
      <c r="HE27">
        <v>6.472799045136199</v>
      </c>
      <c r="HF27">
        <v>10.344755083612796</v>
      </c>
      <c r="HG27">
        <v>100</v>
      </c>
      <c r="HH27">
        <v>62.025653786761701</v>
      </c>
      <c r="HI27">
        <v>78.518167145542009</v>
      </c>
      <c r="HJ27">
        <v>32.538421110210805</v>
      </c>
      <c r="HK27">
        <v>67.316703639774204</v>
      </c>
      <c r="HL27">
        <v>70.849635116444801</v>
      </c>
      <c r="HM27">
        <v>83.086657762795696</v>
      </c>
      <c r="HN27">
        <v>13.224797515751902</v>
      </c>
      <c r="HO27">
        <v>47.451962577123297</v>
      </c>
      <c r="HP27">
        <v>14.782632602283599</v>
      </c>
      <c r="HQ27">
        <v>100</v>
      </c>
      <c r="HR27">
        <v>92.483096503415055</v>
      </c>
      <c r="HS27">
        <v>100</v>
      </c>
      <c r="HT27">
        <v>85.766109777180404</v>
      </c>
      <c r="HU27">
        <v>98.882950731570887</v>
      </c>
      <c r="HV27">
        <v>97.254182387685461</v>
      </c>
      <c r="HW27">
        <v>65.403628254559692</v>
      </c>
      <c r="HX27">
        <v>100</v>
      </c>
      <c r="HY27">
        <v>52.407598519173099</v>
      </c>
      <c r="HZ27">
        <v>28.775511599881298</v>
      </c>
      <c r="IA27">
        <v>77.090646893982395</v>
      </c>
      <c r="IB27">
        <v>83.288998418030403</v>
      </c>
      <c r="IC27">
        <v>66.917096012219702</v>
      </c>
      <c r="ID27">
        <v>97.120620057827765</v>
      </c>
      <c r="IE27">
        <v>32.369407672756196</v>
      </c>
      <c r="IF27">
        <v>100</v>
      </c>
      <c r="IG27">
        <v>71.7422347135835</v>
      </c>
      <c r="IH27">
        <v>40.097888524661897</v>
      </c>
      <c r="II27">
        <v>5.5751440631624973</v>
      </c>
      <c r="IJ27">
        <v>45.95384990993</v>
      </c>
      <c r="IK27">
        <v>99.3956252639491</v>
      </c>
      <c r="IL27">
        <v>13.574647601635604</v>
      </c>
      <c r="IM27">
        <v>100</v>
      </c>
      <c r="IN27">
        <v>99.507861988327889</v>
      </c>
      <c r="IO27">
        <v>100</v>
      </c>
      <c r="IP27">
        <v>80.257374491097195</v>
      </c>
      <c r="IQ27">
        <v>96.166947708488365</v>
      </c>
      <c r="IR27">
        <v>18.770498209101802</v>
      </c>
      <c r="IS27">
        <v>39.489501025036297</v>
      </c>
      <c r="IT27">
        <v>96.458715138432495</v>
      </c>
      <c r="IU27">
        <v>39.146849889974902</v>
      </c>
      <c r="IV27">
        <v>36.819247292670703</v>
      </c>
      <c r="IW27">
        <v>97.745535229161504</v>
      </c>
      <c r="IX27">
        <v>70.885779791876701</v>
      </c>
      <c r="IY27">
        <v>48.598191548128298</v>
      </c>
      <c r="IZ27">
        <v>74.798780266419797</v>
      </c>
      <c r="JA27">
        <v>94.683018771962594</v>
      </c>
      <c r="JB27">
        <v>29.789108695978996</v>
      </c>
      <c r="JC27">
        <v>78.177706947488502</v>
      </c>
      <c r="JD27">
        <v>20.758048505625197</v>
      </c>
      <c r="JE27">
        <v>98.579292910730899</v>
      </c>
      <c r="JF27">
        <v>11.940710789746902</v>
      </c>
      <c r="JG27">
        <v>21.201268356833907</v>
      </c>
      <c r="JH27">
        <v>82.425692556581907</v>
      </c>
      <c r="JI27">
        <v>79.473282660334505</v>
      </c>
      <c r="JJ27">
        <v>100</v>
      </c>
      <c r="JK27">
        <v>95.028969147320424</v>
      </c>
      <c r="JL27">
        <v>52.533988930611002</v>
      </c>
      <c r="JM27">
        <v>36.562209686062303</v>
      </c>
      <c r="JN27">
        <v>97.969588240919606</v>
      </c>
      <c r="JO27">
        <v>11.350537448599496</v>
      </c>
      <c r="JP27">
        <v>44.720035075135499</v>
      </c>
      <c r="JQ27">
        <v>97.824787521422422</v>
      </c>
      <c r="JR27">
        <v>100</v>
      </c>
      <c r="JS27">
        <v>97.578209371993211</v>
      </c>
      <c r="JY27">
        <v>2011</v>
      </c>
      <c r="JZ27">
        <v>0.530353818163807</v>
      </c>
      <c r="KA27">
        <v>2.593868492604769</v>
      </c>
      <c r="KB27">
        <v>2.1305459064849357</v>
      </c>
      <c r="KC27">
        <v>0.95053917013577183</v>
      </c>
      <c r="KD27">
        <v>3.4828888147626642E-2</v>
      </c>
      <c r="KE27">
        <v>1.9878628564274139</v>
      </c>
      <c r="KF27">
        <v>0.31859023761615152</v>
      </c>
      <c r="KG27">
        <v>0.54871295733907111</v>
      </c>
      <c r="KH27">
        <v>0.3256156486140383</v>
      </c>
      <c r="KI27">
        <v>2.1703620828283361</v>
      </c>
      <c r="KJ27">
        <v>0.61281341107574949</v>
      </c>
      <c r="KK27">
        <v>0.23477070717970533</v>
      </c>
      <c r="KL27">
        <v>0.30119328493793418</v>
      </c>
      <c r="KM27">
        <v>5.0618960846106946E-2</v>
      </c>
      <c r="KN27">
        <v>0.60587470567822987</v>
      </c>
      <c r="KO27">
        <v>1.343243726605561</v>
      </c>
      <c r="KP27">
        <v>0.90500665311258721</v>
      </c>
      <c r="KQ27">
        <v>2.5733892693972962</v>
      </c>
      <c r="KR27">
        <v>0.2176667320123446</v>
      </c>
      <c r="KS27">
        <v>0.114492588493959</v>
      </c>
      <c r="KT27">
        <v>0.72737561976869569</v>
      </c>
      <c r="KU27">
        <v>2.1165434461394521</v>
      </c>
      <c r="KV27">
        <v>1.8256521265829857</v>
      </c>
      <c r="KW27">
        <v>1.9506729726684793</v>
      </c>
      <c r="KX27">
        <v>6.5632274446985314E-2</v>
      </c>
      <c r="KY27">
        <v>1.0799799006562327</v>
      </c>
      <c r="KZ27">
        <v>1.4644524914757084</v>
      </c>
      <c r="LA27">
        <v>0.58544280488814748</v>
      </c>
      <c r="LB27">
        <v>1.9169059479307193</v>
      </c>
      <c r="LC27">
        <v>6.0910574790196383E-2</v>
      </c>
      <c r="LD27">
        <v>0.15144703844005383</v>
      </c>
      <c r="LE27">
        <v>2.1905860534169141</v>
      </c>
      <c r="LF27">
        <v>1.4025560147806067</v>
      </c>
      <c r="LG27">
        <v>1.5974772396907952</v>
      </c>
      <c r="LH27">
        <v>0.21267434951041736</v>
      </c>
      <c r="LI27">
        <v>2.0072495647095767</v>
      </c>
      <c r="LJ27">
        <v>0.15865824127992736</v>
      </c>
      <c r="LK27">
        <v>0.48482798262649701</v>
      </c>
      <c r="LL27">
        <v>4.1148676613584845E-2</v>
      </c>
      <c r="LM27">
        <v>2.0114415001400405</v>
      </c>
      <c r="LN27">
        <v>0.57101642237478567</v>
      </c>
      <c r="LO27">
        <v>0.36399947118626685</v>
      </c>
      <c r="LP27">
        <v>0.59831345615022979</v>
      </c>
      <c r="LQ27">
        <v>4.8239962034533477</v>
      </c>
      <c r="LR27">
        <v>0.21102796217662226</v>
      </c>
      <c r="LS27">
        <v>0.43360062734361077</v>
      </c>
      <c r="LT27">
        <v>0.95102832592681741</v>
      </c>
      <c r="LU27">
        <v>0.38325712988031813</v>
      </c>
      <c r="LV27">
        <v>0.40982067228420527</v>
      </c>
      <c r="LW27">
        <v>0.30498553867972128</v>
      </c>
      <c r="LX27">
        <v>0.1266789247011198</v>
      </c>
      <c r="LY27">
        <v>0.2334028405859796</v>
      </c>
      <c r="LZ27">
        <v>2.2311360838767156</v>
      </c>
      <c r="MA27">
        <v>1.6013054674508498</v>
      </c>
      <c r="MB27">
        <v>0.10534402035488692</v>
      </c>
      <c r="MC27">
        <v>4.1911457524569533</v>
      </c>
      <c r="MD27">
        <v>0.87452546236570738</v>
      </c>
      <c r="ME27">
        <v>5.1098660825627862E-2</v>
      </c>
      <c r="MF27">
        <v>0.38632818685774628</v>
      </c>
      <c r="MG27">
        <v>0.24051182846646241</v>
      </c>
      <c r="MH27">
        <v>9.8033784092796533E-2</v>
      </c>
      <c r="MI27">
        <v>0.57895483519803881</v>
      </c>
      <c r="MJ27">
        <v>0.96662789353119627</v>
      </c>
      <c r="MK27">
        <v>3.5816151136224903</v>
      </c>
      <c r="ML27">
        <v>0.38339259894710748</v>
      </c>
      <c r="MM27">
        <v>0.59224287122065233</v>
      </c>
      <c r="MN27">
        <v>0.99057102328610247</v>
      </c>
      <c r="MO27">
        <v>0.26767045273348067</v>
      </c>
      <c r="MP27">
        <v>2.215553747709869</v>
      </c>
      <c r="MQ27">
        <v>0.75789249976831574</v>
      </c>
      <c r="MR27">
        <v>1.0411815222097878</v>
      </c>
      <c r="MS27">
        <v>0.33545648621262358</v>
      </c>
      <c r="MT27">
        <v>1.0034493392666106</v>
      </c>
      <c r="MU27">
        <v>1.3265907689888519</v>
      </c>
      <c r="MV27">
        <v>0.13422472161634702</v>
      </c>
      <c r="MW27">
        <v>2.4833625311084493</v>
      </c>
      <c r="MX27">
        <v>3.667058001277272</v>
      </c>
      <c r="MZ27">
        <v>0.22882679595414379</v>
      </c>
      <c r="NA27">
        <v>0.79401421080716827</v>
      </c>
      <c r="NB27">
        <v>0.17739343192386975</v>
      </c>
      <c r="NC27">
        <v>0.47260603458635436</v>
      </c>
      <c r="ND27">
        <v>0.14875837995580485</v>
      </c>
      <c r="NE27">
        <v>1.6861394065838857</v>
      </c>
      <c r="NF27">
        <v>1.718564805154434</v>
      </c>
      <c r="NG27">
        <v>2.0748691512060007</v>
      </c>
      <c r="NH27">
        <v>0.44762136156260063</v>
      </c>
      <c r="NI27">
        <v>6.4285931260427961E-2</v>
      </c>
      <c r="NJ27">
        <v>6.8534344559913904E-2</v>
      </c>
      <c r="NK27">
        <v>1</v>
      </c>
      <c r="OQ27" t="s">
        <v>244</v>
      </c>
      <c r="OS27" t="s">
        <v>26</v>
      </c>
      <c r="OT27" t="s">
        <v>276</v>
      </c>
      <c r="OU27">
        <v>0.88287719492285033</v>
      </c>
      <c r="OV27">
        <v>0.89282125955203484</v>
      </c>
      <c r="OW27">
        <v>0.95363289236813964</v>
      </c>
      <c r="OX27">
        <v>0.9639095131006099</v>
      </c>
      <c r="OY27">
        <v>1.0691510279054308</v>
      </c>
      <c r="OZ27">
        <v>1.1152033069123359</v>
      </c>
      <c r="PA27">
        <v>1.1507674081796542</v>
      </c>
      <c r="PB27">
        <v>1.1128683552245007</v>
      </c>
      <c r="PC27">
        <v>1.1079639170493663</v>
      </c>
      <c r="PD27">
        <v>1.1789258169472361</v>
      </c>
      <c r="PE27">
        <v>1.2163927519490723</v>
      </c>
      <c r="PF27">
        <v>1.2184056882786016</v>
      </c>
      <c r="PG27">
        <v>1.2395670898197946</v>
      </c>
      <c r="PH27">
        <v>1.1910795443321569</v>
      </c>
      <c r="PI27">
        <v>1.0858565004536942</v>
      </c>
      <c r="PJ27">
        <v>1.1474147055698531</v>
      </c>
      <c r="PK27">
        <v>1.2164486269257035</v>
      </c>
      <c r="PL27">
        <v>1.3550197233773931</v>
      </c>
      <c r="PM27">
        <v>1.3992131011585469</v>
      </c>
      <c r="PN27">
        <v>1.3189511344411802</v>
      </c>
      <c r="PO27">
        <v>1.3372452257800813</v>
      </c>
      <c r="PP27">
        <v>1.3583977304916544</v>
      </c>
      <c r="PQ27">
        <v>1.3727051894996241</v>
      </c>
      <c r="PR27">
        <v>1.4562509310817133</v>
      </c>
      <c r="PS27">
        <v>1.2490670679885612</v>
      </c>
      <c r="PT27">
        <v>1.0799799006562327</v>
      </c>
      <c r="PU27">
        <v>0.94425816603163715</v>
      </c>
      <c r="PX27" t="s">
        <v>246</v>
      </c>
      <c r="PY27" t="s">
        <v>247</v>
      </c>
      <c r="PZ27" t="s">
        <v>26</v>
      </c>
      <c r="QA27" t="s">
        <v>276</v>
      </c>
      <c r="QB27">
        <f t="shared" si="30"/>
        <v>0.88287719492285033</v>
      </c>
      <c r="QC27">
        <f t="shared" si="31"/>
        <v>0.89282125955203484</v>
      </c>
      <c r="QD27">
        <f t="shared" si="32"/>
        <v>0.95363289236813964</v>
      </c>
      <c r="QE27">
        <f t="shared" si="33"/>
        <v>0.9639095131006099</v>
      </c>
      <c r="QF27">
        <f t="shared" si="34"/>
        <v>1.0691510279054308</v>
      </c>
      <c r="QG27">
        <f t="shared" si="35"/>
        <v>1.1152033069123359</v>
      </c>
      <c r="QH27">
        <f t="shared" si="36"/>
        <v>1.1507674081796542</v>
      </c>
      <c r="QI27">
        <f t="shared" si="37"/>
        <v>1.1128683552245007</v>
      </c>
      <c r="QJ27">
        <f t="shared" si="38"/>
        <v>1.1079639170493663</v>
      </c>
      <c r="QK27">
        <f t="shared" si="39"/>
        <v>1.1789258169472361</v>
      </c>
      <c r="QL27">
        <f t="shared" si="40"/>
        <v>1.2163927519490723</v>
      </c>
      <c r="QM27">
        <f t="shared" si="41"/>
        <v>1.2184056882786016</v>
      </c>
      <c r="QN27">
        <f t="shared" si="42"/>
        <v>1.2395670898197946</v>
      </c>
      <c r="QO27">
        <f t="shared" si="43"/>
        <v>1.1910795443321569</v>
      </c>
      <c r="QP27">
        <f t="shared" si="44"/>
        <v>1.0858565004536942</v>
      </c>
      <c r="QQ27">
        <f t="shared" si="45"/>
        <v>1.1474147055698531</v>
      </c>
      <c r="QR27">
        <f t="shared" si="46"/>
        <v>1.2164486269257035</v>
      </c>
      <c r="QS27">
        <f t="shared" si="47"/>
        <v>1.3550197233773931</v>
      </c>
      <c r="QT27">
        <f t="shared" si="48"/>
        <v>1.3992131011585469</v>
      </c>
      <c r="QU27">
        <f t="shared" si="49"/>
        <v>1.3189511344411802</v>
      </c>
      <c r="QV27">
        <f t="shared" si="50"/>
        <v>1.3372452257800813</v>
      </c>
      <c r="QW27">
        <f t="shared" si="51"/>
        <v>1.3583977304916544</v>
      </c>
      <c r="QX27">
        <f t="shared" si="52"/>
        <v>1.3727051894996241</v>
      </c>
      <c r="QY27">
        <f t="shared" si="53"/>
        <v>1.4562509310817133</v>
      </c>
      <c r="QZ27">
        <f t="shared" si="54"/>
        <v>1.2490670679885612</v>
      </c>
      <c r="RA27">
        <f t="shared" si="55"/>
        <v>1.0799799006562327</v>
      </c>
      <c r="RB27">
        <f t="shared" si="56"/>
        <v>0.94425816603163715</v>
      </c>
      <c r="RG27" t="s">
        <v>246</v>
      </c>
      <c r="RH27" t="s">
        <v>247</v>
      </c>
      <c r="RI27" t="s">
        <v>26</v>
      </c>
      <c r="RJ27" t="s">
        <v>276</v>
      </c>
      <c r="RK27">
        <v>5656.5053560680972</v>
      </c>
      <c r="RL27">
        <v>6564.884502608129</v>
      </c>
      <c r="RM27">
        <v>7598.0280533499363</v>
      </c>
      <c r="RN27">
        <v>7846.67816401445</v>
      </c>
      <c r="RO27">
        <v>9600.1851296596851</v>
      </c>
      <c r="RP27">
        <v>10188.36978012384</v>
      </c>
      <c r="RQ27">
        <v>11176.458436251656</v>
      </c>
      <c r="RR27">
        <v>10401.982986191446</v>
      </c>
      <c r="RS27">
        <v>11091.283860637564</v>
      </c>
      <c r="RT27">
        <v>12959.324318661924</v>
      </c>
      <c r="RU27">
        <v>13749.115152099628</v>
      </c>
      <c r="RV27">
        <v>13427.832493794536</v>
      </c>
      <c r="RW27">
        <v>13472.137641527637</v>
      </c>
      <c r="RX27">
        <v>13245.189463412058</v>
      </c>
      <c r="RY27">
        <v>12042.953731099451</v>
      </c>
      <c r="RZ27">
        <v>12538.178827836149</v>
      </c>
      <c r="SA27">
        <v>14110.313391107757</v>
      </c>
      <c r="SB27">
        <v>18477.578411926999</v>
      </c>
      <c r="SC27">
        <v>21955.104091159461</v>
      </c>
      <c r="SD27">
        <v>22551.735744099024</v>
      </c>
      <c r="SE27">
        <v>24801.15780650351</v>
      </c>
      <c r="SF27">
        <v>28827.326355522353</v>
      </c>
      <c r="SG27">
        <v>31997.282010881332</v>
      </c>
      <c r="SH27">
        <v>29710.970295028441</v>
      </c>
      <c r="SI27">
        <v>26917.758978725371</v>
      </c>
      <c r="SJ27">
        <v>25916.293528935083</v>
      </c>
      <c r="SK27">
        <v>22242.681934770993</v>
      </c>
    </row>
    <row r="28" spans="1:505" x14ac:dyDescent="0.25">
      <c r="A28">
        <v>2012</v>
      </c>
      <c r="B28">
        <f t="shared" si="23"/>
        <v>51.611610305207208</v>
      </c>
      <c r="C28">
        <v>44.159887655879672</v>
      </c>
      <c r="D28">
        <v>160.73412199718524</v>
      </c>
      <c r="E28">
        <v>23.523344525190133</v>
      </c>
      <c r="F28">
        <v>97.072887278715498</v>
      </c>
      <c r="G28">
        <v>3.6353922518980246</v>
      </c>
      <c r="H28">
        <v>34.063079450064897</v>
      </c>
      <c r="I28">
        <v>18.448708805647815</v>
      </c>
      <c r="J28">
        <v>27.13062302280747</v>
      </c>
      <c r="K28">
        <v>20.211986004403698</v>
      </c>
      <c r="L28">
        <v>79.5834872654398</v>
      </c>
      <c r="M28">
        <v>23.58907405723096</v>
      </c>
      <c r="N28">
        <v>25.254424317610862</v>
      </c>
      <c r="O28">
        <v>25.154203434797786</v>
      </c>
      <c r="P28">
        <v>3.7104247970317035</v>
      </c>
      <c r="Q28">
        <v>26.525237573902089</v>
      </c>
      <c r="R28">
        <v>111.54110920048328</v>
      </c>
      <c r="S28">
        <v>47.87306812721085</v>
      </c>
      <c r="T28">
        <v>103.49977913327683</v>
      </c>
      <c r="U28">
        <v>24.20687656588683</v>
      </c>
      <c r="V28">
        <v>13.506025584638062</v>
      </c>
      <c r="W28">
        <v>41.671915362662354</v>
      </c>
      <c r="X28">
        <v>23.800006388311221</v>
      </c>
      <c r="Y28">
        <v>12.536808975270295</v>
      </c>
      <c r="Z28">
        <v>13.457431283722308</v>
      </c>
      <c r="AA28">
        <v>6.9189146045846517</v>
      </c>
      <c r="AB28">
        <v>70.73340864343119</v>
      </c>
      <c r="AC28">
        <v>122.49914080003801</v>
      </c>
      <c r="AD28">
        <v>19.074202320855274</v>
      </c>
      <c r="AE28">
        <v>134.54946260455284</v>
      </c>
      <c r="AF28">
        <v>4.5825031633693483</v>
      </c>
      <c r="AG28">
        <v>11.890189633965486</v>
      </c>
      <c r="AH28">
        <v>51.926705780725982</v>
      </c>
      <c r="AI28">
        <v>76.90517817871708</v>
      </c>
      <c r="AJ28">
        <v>25.12716958762234</v>
      </c>
      <c r="AK28">
        <v>22.119057012413794</v>
      </c>
      <c r="AL28">
        <v>191.59280206890003</v>
      </c>
      <c r="AM28">
        <v>16.340480161261464</v>
      </c>
      <c r="AN28">
        <v>50.722641001154209</v>
      </c>
      <c r="AO28">
        <v>4.8826099492530597</v>
      </c>
      <c r="AP28">
        <v>208.87165670287703</v>
      </c>
      <c r="AQ28">
        <v>35.691692175799972</v>
      </c>
      <c r="AR28">
        <v>36.889756117621829</v>
      </c>
      <c r="AS28">
        <v>24.494816782080861</v>
      </c>
      <c r="AT28">
        <v>168.33101564545905</v>
      </c>
      <c r="AU28">
        <v>19.112533287997415</v>
      </c>
      <c r="AV28">
        <v>37.075180432875761</v>
      </c>
      <c r="AW28">
        <v>64.086428303076431</v>
      </c>
      <c r="AX28">
        <v>39.440126771899202</v>
      </c>
      <c r="AY28">
        <v>16.37724706610943</v>
      </c>
      <c r="AZ28">
        <v>27.962290782576037</v>
      </c>
      <c r="BA28">
        <v>9.5213835626925452</v>
      </c>
      <c r="BB28">
        <v>12.225683238445546</v>
      </c>
      <c r="BC28">
        <v>13.491375552517926</v>
      </c>
      <c r="BD28">
        <v>88.712439590211162</v>
      </c>
      <c r="BE28">
        <v>11.674135174509185</v>
      </c>
      <c r="BF28">
        <v>94.885886711166478</v>
      </c>
      <c r="BG28">
        <v>93.79906731679084</v>
      </c>
      <c r="BH28">
        <v>5.3541514016365195</v>
      </c>
      <c r="BI28">
        <v>44.956497492706511</v>
      </c>
      <c r="BJ28">
        <v>14.728066902452738</v>
      </c>
      <c r="BK28">
        <v>9.8297755760174041</v>
      </c>
      <c r="BL28">
        <v>12.715585388460912</v>
      </c>
      <c r="BM28">
        <v>42.392027814744566</v>
      </c>
      <c r="BN28">
        <v>375.98009793477701</v>
      </c>
      <c r="BO28">
        <v>16.657788695732496</v>
      </c>
      <c r="BP28">
        <v>23.135662077545032</v>
      </c>
      <c r="BQ28">
        <v>104.40249359890177</v>
      </c>
      <c r="BR28">
        <v>18.832075209573954</v>
      </c>
      <c r="BS28">
        <v>136.76925622783585</v>
      </c>
      <c r="BT28">
        <v>64.455606231839056</v>
      </c>
      <c r="BU28">
        <v>92.502079122056728</v>
      </c>
      <c r="BV28">
        <v>12.177449813195912</v>
      </c>
      <c r="BW28">
        <v>81.554127311412174</v>
      </c>
      <c r="BX28">
        <v>36.283217573544768</v>
      </c>
      <c r="BY28">
        <v>14.223811580099637</v>
      </c>
      <c r="BZ28">
        <v>41.849264812815491</v>
      </c>
      <c r="CA28">
        <v>41.586983882347916</v>
      </c>
      <c r="CC28">
        <v>19.461274926435649</v>
      </c>
      <c r="CD28">
        <v>81.305314264446466</v>
      </c>
      <c r="CE28">
        <v>13.068581080478674</v>
      </c>
      <c r="CF28">
        <v>26.22153984030729</v>
      </c>
      <c r="CG28">
        <v>6.6794217541313516</v>
      </c>
      <c r="CH28">
        <v>169.98952485679877</v>
      </c>
      <c r="CI28">
        <v>28.138027590619519</v>
      </c>
      <c r="CJ28">
        <v>121.09699909999286</v>
      </c>
      <c r="CK28">
        <v>53.635821641450526</v>
      </c>
      <c r="CL28">
        <v>7.0768796421431288</v>
      </c>
      <c r="CM28">
        <v>7.3652197289151466</v>
      </c>
      <c r="CR28">
        <f t="shared" si="65"/>
        <v>44.159887655879672</v>
      </c>
      <c r="CS28">
        <f t="shared" si="0"/>
        <v>160.73412199718524</v>
      </c>
      <c r="CT28">
        <f t="shared" si="1"/>
        <v>23.523344525190133</v>
      </c>
      <c r="CU28">
        <f t="shared" si="100"/>
        <v>97.072887278715498</v>
      </c>
      <c r="CV28">
        <f t="shared" si="66"/>
        <v>3.6353922518980246</v>
      </c>
      <c r="CW28">
        <f t="shared" si="2"/>
        <v>34.063079450064897</v>
      </c>
      <c r="CX28">
        <f>GO28*KF28</f>
        <v>18.448708805647815</v>
      </c>
      <c r="CY28">
        <f t="shared" si="3"/>
        <v>27.13062302280747</v>
      </c>
      <c r="CZ28">
        <f t="shared" si="104"/>
        <v>20.211986004403698</v>
      </c>
      <c r="DA28">
        <f t="shared" si="4"/>
        <v>79.5834872654398</v>
      </c>
      <c r="DB28">
        <f t="shared" si="24"/>
        <v>23.58907405723096</v>
      </c>
      <c r="DC28">
        <f t="shared" si="78"/>
        <v>25.254424317610862</v>
      </c>
      <c r="DD28">
        <f t="shared" si="74"/>
        <v>25.154203434797786</v>
      </c>
      <c r="DE28">
        <f t="shared" si="85"/>
        <v>3.7104247970317035</v>
      </c>
      <c r="DF28">
        <f t="shared" si="92"/>
        <v>26.525237573902089</v>
      </c>
      <c r="DG28">
        <f t="shared" si="107"/>
        <v>111.54110920048328</v>
      </c>
      <c r="DH28">
        <f t="shared" si="79"/>
        <v>47.87306812721085</v>
      </c>
      <c r="DI28">
        <f t="shared" si="5"/>
        <v>103.49977913327683</v>
      </c>
      <c r="DJ28">
        <f t="shared" si="76"/>
        <v>24.20687656588683</v>
      </c>
      <c r="DK28">
        <f t="shared" si="81"/>
        <v>13.506025584638062</v>
      </c>
      <c r="DL28">
        <f t="shared" si="86"/>
        <v>41.671915362662354</v>
      </c>
      <c r="DM28">
        <f t="shared" si="25"/>
        <v>23.800006388311221</v>
      </c>
      <c r="DN28">
        <f t="shared" si="6"/>
        <v>12.536808975270295</v>
      </c>
      <c r="DO28">
        <f t="shared" si="7"/>
        <v>13.457431283722308</v>
      </c>
      <c r="DP28">
        <f t="shared" si="87"/>
        <v>6.9189146045846517</v>
      </c>
      <c r="DQ28">
        <f t="shared" si="62"/>
        <v>70.73340864343119</v>
      </c>
      <c r="DR28">
        <f t="shared" si="8"/>
        <v>122.49914080003801</v>
      </c>
      <c r="DS28">
        <f t="shared" si="72"/>
        <v>19.074202320855274</v>
      </c>
      <c r="DT28">
        <f t="shared" si="77"/>
        <v>134.54946260455284</v>
      </c>
      <c r="DU28">
        <f t="shared" si="26"/>
        <v>4.5825031633693483</v>
      </c>
      <c r="DV28">
        <f t="shared" si="105"/>
        <v>11.890189633965486</v>
      </c>
      <c r="DW28">
        <f t="shared" si="9"/>
        <v>51.926705780725982</v>
      </c>
      <c r="DX28">
        <f t="shared" si="27"/>
        <v>76.90517817871708</v>
      </c>
      <c r="DY28">
        <f t="shared" si="10"/>
        <v>25.12716958762234</v>
      </c>
      <c r="DZ28">
        <f t="shared" si="88"/>
        <v>22.119057012413794</v>
      </c>
      <c r="EA28">
        <f t="shared" si="11"/>
        <v>191.59280206890003</v>
      </c>
      <c r="EB28">
        <f t="shared" si="63"/>
        <v>16.340480161261464</v>
      </c>
      <c r="EC28">
        <f t="shared" si="111"/>
        <v>50.722641001154209</v>
      </c>
      <c r="ED28">
        <f t="shared" si="67"/>
        <v>4.8826099492530597</v>
      </c>
      <c r="EE28">
        <f t="shared" si="82"/>
        <v>208.87165670287703</v>
      </c>
      <c r="EF28">
        <f t="shared" si="101"/>
        <v>35.691692175799972</v>
      </c>
      <c r="EG28">
        <f>HX28*LO28</f>
        <v>36.889756117621829</v>
      </c>
      <c r="EH28">
        <f t="shared" si="102"/>
        <v>24.494816782080861</v>
      </c>
      <c r="EI28">
        <f t="shared" si="99"/>
        <v>168.33101564545905</v>
      </c>
      <c r="EJ28">
        <f t="shared" si="108"/>
        <v>19.112533287997415</v>
      </c>
      <c r="EK28">
        <f t="shared" si="12"/>
        <v>37.075180432875761</v>
      </c>
      <c r="EL28">
        <f t="shared" si="89"/>
        <v>64.086428303076431</v>
      </c>
      <c r="EM28">
        <f t="shared" si="90"/>
        <v>39.440126771899202</v>
      </c>
      <c r="EN28">
        <f t="shared" si="57"/>
        <v>16.37724706610943</v>
      </c>
      <c r="EO28">
        <f t="shared" si="106"/>
        <v>27.962290782576037</v>
      </c>
      <c r="EP28">
        <f t="shared" si="58"/>
        <v>9.5213835626925452</v>
      </c>
      <c r="EQ28">
        <f>IH28*LY28</f>
        <v>12.225683238445546</v>
      </c>
      <c r="ER28">
        <f t="shared" si="13"/>
        <v>13.491375552517926</v>
      </c>
      <c r="ES28">
        <f t="shared" si="59"/>
        <v>88.712439590211162</v>
      </c>
      <c r="ET28">
        <f t="shared" si="83"/>
        <v>11.674135174509185</v>
      </c>
      <c r="EU28">
        <f t="shared" si="14"/>
        <v>94.885886711166478</v>
      </c>
      <c r="EV28">
        <f t="shared" si="93"/>
        <v>93.79906731679084</v>
      </c>
      <c r="EW28">
        <f t="shared" si="64"/>
        <v>5.3541514016365195</v>
      </c>
      <c r="EX28">
        <f t="shared" si="75"/>
        <v>44.956497492706511</v>
      </c>
      <c r="EY28">
        <f t="shared" si="73"/>
        <v>14.728066902452738</v>
      </c>
      <c r="EZ28">
        <f t="shared" si="60"/>
        <v>9.8297755760174041</v>
      </c>
      <c r="FA28">
        <f t="shared" si="68"/>
        <v>12.715585388460912</v>
      </c>
      <c r="FB28">
        <f t="shared" si="69"/>
        <v>42.392027814744566</v>
      </c>
      <c r="FC28">
        <f t="shared" si="109"/>
        <v>375.98009793477701</v>
      </c>
      <c r="FD28">
        <f t="shared" si="95"/>
        <v>16.657788695732496</v>
      </c>
      <c r="FE28">
        <f t="shared" si="84"/>
        <v>23.135662077545032</v>
      </c>
      <c r="FF28">
        <f t="shared" si="96"/>
        <v>104.40249359890177</v>
      </c>
      <c r="FG28">
        <f t="shared" si="112"/>
        <v>18.832075209573954</v>
      </c>
      <c r="FH28">
        <f t="shared" si="15"/>
        <v>136.76925622783585</v>
      </c>
      <c r="FI28">
        <f t="shared" si="80"/>
        <v>64.455606231839056</v>
      </c>
      <c r="FJ28">
        <f>JA28*MR28</f>
        <v>92.502079122056728</v>
      </c>
      <c r="FK28">
        <f t="shared" si="16"/>
        <v>12.177449813195912</v>
      </c>
      <c r="FL28">
        <f t="shared" si="17"/>
        <v>81.554127311412174</v>
      </c>
      <c r="FM28">
        <f t="shared" si="18"/>
        <v>36.283217573544768</v>
      </c>
      <c r="FN28">
        <f t="shared" si="70"/>
        <v>14.223811580099637</v>
      </c>
      <c r="FO28">
        <f t="shared" si="19"/>
        <v>41.849264812815491</v>
      </c>
      <c r="FP28">
        <f t="shared" si="20"/>
        <v>41.586983882347916</v>
      </c>
      <c r="FR28">
        <f t="shared" si="28"/>
        <v>19.461274926435649</v>
      </c>
      <c r="FS28">
        <f t="shared" si="91"/>
        <v>81.305314264446466</v>
      </c>
      <c r="FT28">
        <f t="shared" si="97"/>
        <v>13.068581080478674</v>
      </c>
      <c r="FU28">
        <f t="shared" si="61"/>
        <v>26.22153984030729</v>
      </c>
      <c r="FV28">
        <f t="shared" si="98"/>
        <v>6.6794217541313516</v>
      </c>
      <c r="FW28">
        <f t="shared" si="110"/>
        <v>169.98952485679877</v>
      </c>
      <c r="FX28">
        <f t="shared" si="21"/>
        <v>28.138027590619519</v>
      </c>
      <c r="FY28">
        <f t="shared" si="22"/>
        <v>121.09699909999286</v>
      </c>
      <c r="FZ28">
        <f t="shared" si="71"/>
        <v>53.635821641450526</v>
      </c>
      <c r="GA28">
        <f t="shared" si="103"/>
        <v>7.0768796421431288</v>
      </c>
      <c r="GB28">
        <f t="shared" si="94"/>
        <v>7.3652197289151466</v>
      </c>
      <c r="GG28">
        <v>2012</v>
      </c>
      <c r="GH28">
        <f t="shared" si="29"/>
        <v>66.06671003563271</v>
      </c>
      <c r="GI28">
        <v>80.203661053202609</v>
      </c>
      <c r="GJ28">
        <v>55.944746740414999</v>
      </c>
      <c r="GK28">
        <v>11.464274415360904</v>
      </c>
      <c r="GL28">
        <v>96.688502875139918</v>
      </c>
      <c r="GM28">
        <v>100</v>
      </c>
      <c r="GN28">
        <v>17.934066692855097</v>
      </c>
      <c r="GO28">
        <v>61.823634745458001</v>
      </c>
      <c r="GP28">
        <v>51.993907223770798</v>
      </c>
      <c r="GQ28">
        <v>64.530530714348799</v>
      </c>
      <c r="GR28">
        <v>35.709799042769802</v>
      </c>
      <c r="GS28">
        <v>36.007072753170903</v>
      </c>
      <c r="GT28">
        <v>93.861968509482594</v>
      </c>
      <c r="GU28">
        <v>75.146045508203301</v>
      </c>
      <c r="GV28">
        <v>69.230178936313195</v>
      </c>
      <c r="GW28">
        <v>47.206267395381197</v>
      </c>
      <c r="GX28">
        <v>90.753933663460217</v>
      </c>
      <c r="GY28">
        <v>57.156210771088801</v>
      </c>
      <c r="GZ28">
        <v>41.670075027885702</v>
      </c>
      <c r="HA28">
        <v>100</v>
      </c>
      <c r="HB28">
        <v>100</v>
      </c>
      <c r="HC28">
        <v>56.343599937614698</v>
      </c>
      <c r="HD28">
        <v>11.823677974145099</v>
      </c>
      <c r="HE28">
        <v>7.2313384116798005</v>
      </c>
      <c r="HF28">
        <v>7.193866025685594</v>
      </c>
      <c r="HG28">
        <v>100</v>
      </c>
      <c r="HH28">
        <v>74.908972130680297</v>
      </c>
      <c r="HI28">
        <v>78.6088409655313</v>
      </c>
      <c r="HJ28">
        <v>35.008201955752796</v>
      </c>
      <c r="HK28">
        <v>71.489608789240293</v>
      </c>
      <c r="HL28">
        <v>74.599346614919995</v>
      </c>
      <c r="HM28">
        <v>75.945087770334197</v>
      </c>
      <c r="HN28">
        <v>24.845361410096501</v>
      </c>
      <c r="HO28">
        <v>55.621103701796699</v>
      </c>
      <c r="HP28">
        <v>17.001392620068202</v>
      </c>
      <c r="HQ28">
        <v>100</v>
      </c>
      <c r="HR28">
        <v>92.855633116210768</v>
      </c>
      <c r="HS28">
        <v>99.441057358150985</v>
      </c>
      <c r="HT28">
        <v>96.455160387495454</v>
      </c>
      <c r="HU28">
        <v>99.576924991445566</v>
      </c>
      <c r="HV28">
        <v>95.976038327523412</v>
      </c>
      <c r="HW28">
        <v>60.822930489008399</v>
      </c>
      <c r="HX28">
        <v>98.881438700127845</v>
      </c>
      <c r="HY28">
        <v>40.233577070451602</v>
      </c>
      <c r="HZ28">
        <v>37.144684619103998</v>
      </c>
      <c r="IA28">
        <v>95.815972627543644</v>
      </c>
      <c r="IB28">
        <v>81.017941295249798</v>
      </c>
      <c r="IC28">
        <v>68.834764409369299</v>
      </c>
      <c r="ID28">
        <v>99.991159572292659</v>
      </c>
      <c r="IE28">
        <v>39.282784333509198</v>
      </c>
      <c r="IF28">
        <v>100</v>
      </c>
      <c r="IG28">
        <v>77.212602680663394</v>
      </c>
      <c r="IH28">
        <v>50.089495539955301</v>
      </c>
      <c r="II28">
        <v>6.4234657865156066</v>
      </c>
      <c r="IJ28">
        <v>52.281012802758198</v>
      </c>
      <c r="IK28">
        <v>99.80506377118995</v>
      </c>
      <c r="IL28">
        <v>22.006931784363204</v>
      </c>
      <c r="IM28">
        <v>99.819906948793744</v>
      </c>
      <c r="IN28">
        <v>100</v>
      </c>
      <c r="IO28">
        <v>100</v>
      </c>
      <c r="IP28">
        <v>54.3115054685423</v>
      </c>
      <c r="IQ28">
        <v>89.683859030007298</v>
      </c>
      <c r="IR28">
        <v>22.786032191595396</v>
      </c>
      <c r="IS28">
        <v>48.5277368811755</v>
      </c>
      <c r="IT28">
        <v>100</v>
      </c>
      <c r="IU28">
        <v>45.848094642736797</v>
      </c>
      <c r="IV28">
        <v>35.961513250498797</v>
      </c>
      <c r="IW28">
        <v>97.192697193418468</v>
      </c>
      <c r="IX28">
        <v>78.383691140796401</v>
      </c>
      <c r="IY28">
        <v>59.188492891534402</v>
      </c>
      <c r="IZ28">
        <v>87.8917347277728</v>
      </c>
      <c r="JA28">
        <v>96.900625495946429</v>
      </c>
      <c r="JB28">
        <v>38.002436364234597</v>
      </c>
      <c r="JC28">
        <v>78.865448097188306</v>
      </c>
      <c r="JD28">
        <v>29.923274852694306</v>
      </c>
      <c r="JE28">
        <v>100</v>
      </c>
      <c r="JF28">
        <v>17.253969218078595</v>
      </c>
      <c r="JG28">
        <v>11.779217219135802</v>
      </c>
      <c r="JH28">
        <v>88.832432635590706</v>
      </c>
      <c r="JI28">
        <v>78.230539912940301</v>
      </c>
      <c r="JJ28">
        <v>100</v>
      </c>
      <c r="JK28">
        <v>74.401409269354602</v>
      </c>
      <c r="JL28">
        <v>52.700599235799999</v>
      </c>
      <c r="JM28">
        <v>40.809702498796199</v>
      </c>
      <c r="JN28">
        <v>95.084617643158467</v>
      </c>
      <c r="JO28">
        <v>15.956633089253401</v>
      </c>
      <c r="JP28">
        <v>55.442572350455698</v>
      </c>
      <c r="JQ28">
        <v>99.05373919487927</v>
      </c>
      <c r="JR28">
        <v>95.010797688153517</v>
      </c>
      <c r="JS28">
        <v>100</v>
      </c>
      <c r="JY28">
        <v>2012</v>
      </c>
      <c r="JZ28">
        <v>0.55059690637546432</v>
      </c>
      <c r="KA28">
        <v>2.8730869538653114</v>
      </c>
      <c r="KB28">
        <v>2.051882541617406</v>
      </c>
      <c r="KC28">
        <v>1.0039754923506465</v>
      </c>
      <c r="KD28">
        <v>3.6353922518980245E-2</v>
      </c>
      <c r="KE28">
        <v>1.899350550739034</v>
      </c>
      <c r="KF28">
        <v>0.29840867301971741</v>
      </c>
      <c r="KG28">
        <v>0.52180388956042478</v>
      </c>
      <c r="KH28">
        <v>0.31321586512087102</v>
      </c>
      <c r="KI28">
        <v>2.2286176175374792</v>
      </c>
      <c r="KJ28">
        <v>0.65512334809703821</v>
      </c>
      <c r="KK28">
        <v>0.26905918039700483</v>
      </c>
      <c r="KL28">
        <v>0.33473755358226848</v>
      </c>
      <c r="KM28">
        <v>5.359548182657492E-2</v>
      </c>
      <c r="KN28">
        <v>0.56190076100991193</v>
      </c>
      <c r="KO28">
        <v>1.2290498571015935</v>
      </c>
      <c r="KP28">
        <v>0.83758295872591992</v>
      </c>
      <c r="KQ28">
        <v>2.4837915233897361</v>
      </c>
      <c r="KR28">
        <v>0.24206876565886828</v>
      </c>
      <c r="KS28">
        <v>0.13506025584638062</v>
      </c>
      <c r="KT28">
        <v>0.73960335173476188</v>
      </c>
      <c r="KU28">
        <v>2.0129105715120814</v>
      </c>
      <c r="KV28">
        <v>1.7336775381748539</v>
      </c>
      <c r="KW28">
        <v>1.8706813882372488</v>
      </c>
      <c r="KX28">
        <v>6.9189146045846514E-2</v>
      </c>
      <c r="KY28">
        <v>0.94425816603163715</v>
      </c>
      <c r="KZ28">
        <v>1.5583379591330178</v>
      </c>
      <c r="LA28">
        <v>0.54484952826092992</v>
      </c>
      <c r="LB28">
        <v>1.8820841921407119</v>
      </c>
      <c r="LC28">
        <v>6.1428194365080936E-2</v>
      </c>
      <c r="LD28">
        <v>0.15656298495463788</v>
      </c>
      <c r="LE28">
        <v>2.0899959925567568</v>
      </c>
      <c r="LF28">
        <v>1.3826618506355324</v>
      </c>
      <c r="LG28">
        <v>1.477947727526896</v>
      </c>
      <c r="LH28">
        <v>0.22119057012413793</v>
      </c>
      <c r="LI28">
        <v>2.0633406465401793</v>
      </c>
      <c r="LJ28">
        <v>0.16432327446407696</v>
      </c>
      <c r="LK28">
        <v>0.52586757201359591</v>
      </c>
      <c r="LL28">
        <v>4.9033548180690598E-2</v>
      </c>
      <c r="LM28">
        <v>2.1762896275223533</v>
      </c>
      <c r="LN28">
        <v>0.58681309645627788</v>
      </c>
      <c r="LO28">
        <v>0.37307058435400914</v>
      </c>
      <c r="LP28">
        <v>0.60881528727084966</v>
      </c>
      <c r="LQ28">
        <v>4.5317659140625519</v>
      </c>
      <c r="LR28">
        <v>0.19947126521683139</v>
      </c>
      <c r="LS28">
        <v>0.45761691595895354</v>
      </c>
      <c r="LT28">
        <v>0.93101834302716724</v>
      </c>
      <c r="LU28">
        <v>0.39443613756058465</v>
      </c>
      <c r="LV28">
        <v>0.41690647300016426</v>
      </c>
      <c r="LW28">
        <v>0.27962290782576038</v>
      </c>
      <c r="LX28">
        <v>0.12331385333649705</v>
      </c>
      <c r="LY28">
        <v>0.24407678908831063</v>
      </c>
      <c r="LZ28">
        <v>2.1003265216792397</v>
      </c>
      <c r="MA28">
        <v>1.6968385812436086</v>
      </c>
      <c r="MB28">
        <v>0.11696936741880104</v>
      </c>
      <c r="MC28">
        <v>4.3116363353562379</v>
      </c>
      <c r="MD28">
        <v>0.9396829769126962</v>
      </c>
      <c r="ME28">
        <v>5.3541514016365192E-2</v>
      </c>
      <c r="MF28">
        <v>0.4495649749270651</v>
      </c>
      <c r="MG28">
        <v>0.2711776588661009</v>
      </c>
      <c r="MH28">
        <v>0.10960473470179805</v>
      </c>
      <c r="MI28">
        <v>0.55804298359374049</v>
      </c>
      <c r="MJ28">
        <v>0.8735628434217988</v>
      </c>
      <c r="MK28">
        <v>3.7598009793477698</v>
      </c>
      <c r="ML28">
        <v>0.36332564800206812</v>
      </c>
      <c r="MM28">
        <v>0.64334506494172994</v>
      </c>
      <c r="MN28">
        <v>1.074180433444865</v>
      </c>
      <c r="MO28">
        <v>0.24025501906700097</v>
      </c>
      <c r="MP28">
        <v>2.3107406447816086</v>
      </c>
      <c r="MQ28">
        <v>0.73335230475854762</v>
      </c>
      <c r="MR28">
        <v>0.95460765757313193</v>
      </c>
      <c r="MS28">
        <v>0.32043866073430305</v>
      </c>
      <c r="MT28">
        <v>1.0340919791758556</v>
      </c>
      <c r="MU28">
        <v>1.2125416670521212</v>
      </c>
      <c r="MV28">
        <v>0.14223811580099638</v>
      </c>
      <c r="MW28">
        <v>2.4254862335656719</v>
      </c>
      <c r="MX28">
        <v>3.5305388387598646</v>
      </c>
      <c r="MZ28">
        <v>0.2487682553142716</v>
      </c>
      <c r="NA28">
        <v>0.8130531426444646</v>
      </c>
      <c r="NB28">
        <v>0.17564964439271083</v>
      </c>
      <c r="NC28">
        <v>0.4975567682443876</v>
      </c>
      <c r="ND28">
        <v>0.16367239516946688</v>
      </c>
      <c r="NE28">
        <v>1.7877710303758041</v>
      </c>
      <c r="NF28">
        <v>1.7634063171866838</v>
      </c>
      <c r="NG28">
        <v>2.184187961816269</v>
      </c>
      <c r="NH28">
        <v>0.54148204880915096</v>
      </c>
      <c r="NI28">
        <v>7.4485003961034149E-2</v>
      </c>
      <c r="NJ28">
        <v>7.3652197289151469E-2</v>
      </c>
      <c r="NK28">
        <v>1</v>
      </c>
      <c r="OQ28" t="s">
        <v>245</v>
      </c>
      <c r="OS28" t="s">
        <v>277</v>
      </c>
      <c r="OT28" t="s">
        <v>278</v>
      </c>
      <c r="OU28">
        <v>1.1604725238022469</v>
      </c>
      <c r="OV28">
        <v>1.2336970431726646</v>
      </c>
      <c r="OW28">
        <v>1.3316353072666538</v>
      </c>
      <c r="OX28">
        <v>1.4861270360602648</v>
      </c>
      <c r="OY28">
        <v>1.5018548069062436</v>
      </c>
      <c r="OZ28">
        <v>1.6928691549217871</v>
      </c>
      <c r="PA28">
        <v>1.8509162958125294</v>
      </c>
      <c r="PB28">
        <v>2.1820383571034472</v>
      </c>
      <c r="PC28">
        <v>2.2478954381469394</v>
      </c>
      <c r="PD28">
        <v>2.1375960382740953</v>
      </c>
      <c r="PE28">
        <v>2.195677538537625</v>
      </c>
      <c r="PF28">
        <v>2.4798542959345475</v>
      </c>
      <c r="PG28">
        <v>2.3746751900872143</v>
      </c>
      <c r="PH28">
        <v>2.2563792615255873</v>
      </c>
      <c r="PI28">
        <v>2.3223572404395609</v>
      </c>
      <c r="PJ28">
        <v>2.3089095826952342</v>
      </c>
      <c r="PK28">
        <v>2.1264437712074109</v>
      </c>
      <c r="PL28">
        <v>1.7583112646322008</v>
      </c>
      <c r="PM28">
        <v>1.5886840929121095</v>
      </c>
      <c r="PN28">
        <v>1.5586258836721059</v>
      </c>
      <c r="PO28">
        <v>1.5218118902389972</v>
      </c>
      <c r="PP28">
        <v>1.4416475495968297</v>
      </c>
      <c r="PQ28">
        <v>1.3520433961226486</v>
      </c>
      <c r="PR28">
        <v>1.5045967893788084</v>
      </c>
      <c r="PS28">
        <v>1.5104203468688739</v>
      </c>
      <c r="PT28">
        <v>1.4644524914757084</v>
      </c>
      <c r="PU28">
        <v>1.5583379591330178</v>
      </c>
      <c r="PX28" t="s">
        <v>246</v>
      </c>
      <c r="PY28" t="s">
        <v>247</v>
      </c>
      <c r="PZ28" t="s">
        <v>277</v>
      </c>
      <c r="QA28" t="s">
        <v>278</v>
      </c>
      <c r="QB28">
        <f t="shared" si="30"/>
        <v>1.1604725238022469</v>
      </c>
      <c r="QC28">
        <f t="shared" si="31"/>
        <v>1.2336970431726646</v>
      </c>
      <c r="QD28">
        <f t="shared" si="32"/>
        <v>1.3316353072666538</v>
      </c>
      <c r="QE28">
        <f t="shared" si="33"/>
        <v>1.4861270360602648</v>
      </c>
      <c r="QF28">
        <f t="shared" si="34"/>
        <v>1.5018548069062436</v>
      </c>
      <c r="QG28">
        <f t="shared" si="35"/>
        <v>1.6928691549217871</v>
      </c>
      <c r="QH28">
        <f t="shared" si="36"/>
        <v>1.8509162958125294</v>
      </c>
      <c r="QI28">
        <f t="shared" si="37"/>
        <v>2.1820383571034472</v>
      </c>
      <c r="QJ28">
        <f t="shared" si="38"/>
        <v>2.2478954381469394</v>
      </c>
      <c r="QK28">
        <f t="shared" si="39"/>
        <v>2.1375960382740953</v>
      </c>
      <c r="QL28">
        <f t="shared" si="40"/>
        <v>2.195677538537625</v>
      </c>
      <c r="QM28">
        <f t="shared" si="41"/>
        <v>2.4798542959345475</v>
      </c>
      <c r="QN28">
        <f t="shared" si="42"/>
        <v>2.3746751900872143</v>
      </c>
      <c r="QO28">
        <f t="shared" si="43"/>
        <v>2.2563792615255873</v>
      </c>
      <c r="QP28">
        <f t="shared" si="44"/>
        <v>2.3223572404395609</v>
      </c>
      <c r="QQ28">
        <f t="shared" si="45"/>
        <v>2.3089095826952342</v>
      </c>
      <c r="QR28">
        <f t="shared" si="46"/>
        <v>2.1264437712074109</v>
      </c>
      <c r="QS28">
        <f t="shared" si="47"/>
        <v>1.7583112646322008</v>
      </c>
      <c r="QT28">
        <f t="shared" si="48"/>
        <v>1.5886840929121095</v>
      </c>
      <c r="QU28">
        <f t="shared" si="49"/>
        <v>1.5586258836721059</v>
      </c>
      <c r="QV28">
        <f t="shared" si="50"/>
        <v>1.5218118902389972</v>
      </c>
      <c r="QW28">
        <f t="shared" si="51"/>
        <v>1.4416475495968297</v>
      </c>
      <c r="QX28">
        <f t="shared" si="52"/>
        <v>1.3520433961226486</v>
      </c>
      <c r="QY28">
        <f t="shared" si="53"/>
        <v>1.5045967893788084</v>
      </c>
      <c r="QZ28">
        <f t="shared" si="54"/>
        <v>1.5104203468688739</v>
      </c>
      <c r="RA28">
        <f t="shared" si="55"/>
        <v>1.4644524914757084</v>
      </c>
      <c r="RB28">
        <f t="shared" si="56"/>
        <v>1.5583379591330178</v>
      </c>
      <c r="RG28" t="s">
        <v>246</v>
      </c>
      <c r="RH28" t="s">
        <v>247</v>
      </c>
      <c r="RI28" t="s">
        <v>277</v>
      </c>
      <c r="RJ28" t="s">
        <v>278</v>
      </c>
      <c r="RK28">
        <v>7435.0306975942249</v>
      </c>
      <c r="RL28">
        <v>9071.3326021171797</v>
      </c>
      <c r="RM28">
        <v>10609.745639454548</v>
      </c>
      <c r="RN28">
        <v>12097.775158681765</v>
      </c>
      <c r="RO28">
        <v>13485.544892956465</v>
      </c>
      <c r="RP28">
        <v>15465.858855334902</v>
      </c>
      <c r="RQ28">
        <v>17976.429382765476</v>
      </c>
      <c r="RR28">
        <v>20395.517366677559</v>
      </c>
      <c r="RS28">
        <v>22502.579740969206</v>
      </c>
      <c r="RT28">
        <v>23497.492313819341</v>
      </c>
      <c r="RU28">
        <v>24818.154552351698</v>
      </c>
      <c r="RV28">
        <v>27330.033350280693</v>
      </c>
      <c r="RW28">
        <v>25808.970952452983</v>
      </c>
      <c r="RX28">
        <v>25091.666599796648</v>
      </c>
      <c r="RY28">
        <v>25756.663778327784</v>
      </c>
      <c r="RZ28">
        <v>25230.216332951622</v>
      </c>
      <c r="SA28">
        <v>24665.889998277908</v>
      </c>
      <c r="SB28">
        <v>23977.019451669821</v>
      </c>
      <c r="SC28">
        <v>24928.100372255118</v>
      </c>
      <c r="SD28">
        <v>26649.75080170697</v>
      </c>
      <c r="SE28">
        <v>28224.215060938866</v>
      </c>
      <c r="SF28">
        <v>30594.017841023058</v>
      </c>
      <c r="SG28">
        <v>31515.662771301828</v>
      </c>
      <c r="SH28">
        <v>30697.340383517017</v>
      </c>
      <c r="SI28">
        <v>32549.998231120971</v>
      </c>
      <c r="SJ28">
        <v>35142.487934454257</v>
      </c>
      <c r="SK28">
        <v>36707.774228255439</v>
      </c>
    </row>
    <row r="29" spans="1:505" x14ac:dyDescent="0.25">
      <c r="OS29" t="s">
        <v>28</v>
      </c>
      <c r="OT29" t="s">
        <v>279</v>
      </c>
      <c r="OU29" t="e">
        <v>#VALUE!</v>
      </c>
      <c r="OV29" t="e">
        <v>#VALUE!</v>
      </c>
      <c r="OW29" t="e">
        <v>#VALUE!</v>
      </c>
      <c r="OX29" t="e">
        <v>#VALUE!</v>
      </c>
      <c r="OY29" t="e">
        <v>#VALUE!</v>
      </c>
      <c r="OZ29">
        <v>0.36562953528048603</v>
      </c>
      <c r="PA29">
        <v>0.38344217772543143</v>
      </c>
      <c r="PB29">
        <v>0.41323730481496129</v>
      </c>
      <c r="PC29">
        <v>0.41566611958777883</v>
      </c>
      <c r="PD29">
        <v>0.40767979914806118</v>
      </c>
      <c r="PE29">
        <v>0.39929839115180449</v>
      </c>
      <c r="PF29">
        <v>0.41599859760397895</v>
      </c>
      <c r="PG29">
        <v>0.43610908150705574</v>
      </c>
      <c r="PH29">
        <v>0.43106750053688747</v>
      </c>
      <c r="PI29">
        <v>0.41687083950733955</v>
      </c>
      <c r="PJ29">
        <v>0.48235071995234335</v>
      </c>
      <c r="PK29">
        <v>0.57335131700774022</v>
      </c>
      <c r="PL29">
        <v>0.61572399775116837</v>
      </c>
      <c r="PM29">
        <v>0.65384628658112509</v>
      </c>
      <c r="PN29">
        <v>0.65279982161498462</v>
      </c>
      <c r="PO29">
        <v>0.61460619346067424</v>
      </c>
      <c r="PP29">
        <v>0.65228955517272302</v>
      </c>
      <c r="PQ29">
        <v>0.67222189469691207</v>
      </c>
      <c r="PR29">
        <v>0.63557152594893618</v>
      </c>
      <c r="PS29">
        <v>0.6044249567124016</v>
      </c>
      <c r="PT29">
        <v>0.58544280488814748</v>
      </c>
      <c r="PU29">
        <v>0.54484952826092992</v>
      </c>
      <c r="PX29" t="s">
        <v>246</v>
      </c>
      <c r="PY29" t="s">
        <v>247</v>
      </c>
      <c r="PZ29" t="s">
        <v>28</v>
      </c>
      <c r="QA29" t="s">
        <v>279</v>
      </c>
      <c r="QB29" t="e">
        <f t="shared" si="30"/>
        <v>#VALUE!</v>
      </c>
      <c r="QC29" t="e">
        <f t="shared" si="31"/>
        <v>#VALUE!</v>
      </c>
      <c r="QD29" t="e">
        <f t="shared" si="32"/>
        <v>#VALUE!</v>
      </c>
      <c r="QE29" t="e">
        <f t="shared" si="33"/>
        <v>#VALUE!</v>
      </c>
      <c r="QF29" t="e">
        <f t="shared" si="34"/>
        <v>#VALUE!</v>
      </c>
      <c r="QG29">
        <f t="shared" si="35"/>
        <v>0.36562953528048603</v>
      </c>
      <c r="QH29">
        <f t="shared" si="36"/>
        <v>0.38344217772543143</v>
      </c>
      <c r="QI29">
        <f t="shared" si="37"/>
        <v>0.41323730481496129</v>
      </c>
      <c r="QJ29">
        <f t="shared" si="38"/>
        <v>0.41566611958777883</v>
      </c>
      <c r="QK29">
        <f t="shared" si="39"/>
        <v>0.40767979914806118</v>
      </c>
      <c r="QL29">
        <f t="shared" si="40"/>
        <v>0.39929839115180449</v>
      </c>
      <c r="QM29">
        <f t="shared" si="41"/>
        <v>0.41599859760397895</v>
      </c>
      <c r="QN29">
        <f t="shared" si="42"/>
        <v>0.43610908150705574</v>
      </c>
      <c r="QO29">
        <f t="shared" si="43"/>
        <v>0.43106750053688747</v>
      </c>
      <c r="QP29">
        <f t="shared" si="44"/>
        <v>0.41687083950733955</v>
      </c>
      <c r="QQ29">
        <f t="shared" si="45"/>
        <v>0.48235071995234335</v>
      </c>
      <c r="QR29">
        <f t="shared" si="46"/>
        <v>0.57335131700774022</v>
      </c>
      <c r="QS29">
        <f t="shared" si="47"/>
        <v>0.61572399775116837</v>
      </c>
      <c r="QT29">
        <f t="shared" si="48"/>
        <v>0.65384628658112509</v>
      </c>
      <c r="QU29">
        <f t="shared" si="49"/>
        <v>0.65279982161498462</v>
      </c>
      <c r="QV29">
        <f t="shared" si="50"/>
        <v>0.61460619346067424</v>
      </c>
      <c r="QW29">
        <f t="shared" si="51"/>
        <v>0.65228955517272302</v>
      </c>
      <c r="QX29">
        <f t="shared" si="52"/>
        <v>0.67222189469691207</v>
      </c>
      <c r="QY29">
        <f t="shared" si="53"/>
        <v>0.63557152594893618</v>
      </c>
      <c r="QZ29">
        <f t="shared" si="54"/>
        <v>0.6044249567124016</v>
      </c>
      <c r="RA29">
        <f t="shared" si="55"/>
        <v>0.58544280488814748</v>
      </c>
      <c r="RB29">
        <f t="shared" si="56"/>
        <v>0.54484952826092992</v>
      </c>
      <c r="RG29" t="s">
        <v>246</v>
      </c>
      <c r="RH29" t="s">
        <v>247</v>
      </c>
      <c r="RI29" t="s">
        <v>28</v>
      </c>
      <c r="RJ29" t="s">
        <v>279</v>
      </c>
      <c r="RK29" t="s">
        <v>248</v>
      </c>
      <c r="RL29" t="s">
        <v>248</v>
      </c>
      <c r="RM29" t="s">
        <v>248</v>
      </c>
      <c r="RN29" t="s">
        <v>248</v>
      </c>
      <c r="RO29" t="s">
        <v>248</v>
      </c>
      <c r="RP29">
        <v>3340.3495890684758</v>
      </c>
      <c r="RQ29">
        <v>3724.0588598465611</v>
      </c>
      <c r="RR29">
        <v>3862.5300052472926</v>
      </c>
      <c r="RS29">
        <v>4161.0298428088254</v>
      </c>
      <c r="RT29">
        <v>4481.4140630216898</v>
      </c>
      <c r="RU29">
        <v>4513.3445190276288</v>
      </c>
      <c r="RV29">
        <v>4584.6465918684844</v>
      </c>
      <c r="RW29">
        <v>4739.8173289978122</v>
      </c>
      <c r="RX29">
        <v>4793.6099174064257</v>
      </c>
      <c r="RY29">
        <v>4623.4067115994258</v>
      </c>
      <c r="RZ29">
        <v>5270.8053636931645</v>
      </c>
      <c r="SA29">
        <v>6650.6440034624693</v>
      </c>
      <c r="SB29">
        <v>8396.2530229411932</v>
      </c>
      <c r="SC29">
        <v>10259.526064772077</v>
      </c>
      <c r="SD29">
        <v>11161.724408458474</v>
      </c>
      <c r="SE29">
        <v>11398.765835174803</v>
      </c>
      <c r="SF29">
        <v>13842.605492617256</v>
      </c>
      <c r="SG29">
        <v>15669.259286727538</v>
      </c>
      <c r="SH29">
        <v>12967.165427875803</v>
      </c>
      <c r="SI29">
        <v>13025.533794363026</v>
      </c>
      <c r="SJ29">
        <v>14048.879582541274</v>
      </c>
      <c r="SK29">
        <v>12834.323488404805</v>
      </c>
    </row>
    <row r="30" spans="1:505" x14ac:dyDescent="0.25">
      <c r="A30" t="s">
        <v>153</v>
      </c>
      <c r="B30" s="6">
        <f t="array" ref="B30:B31">LINEST(B6:B28,,TRUE, TRUE)</f>
        <v>-3.8871230572414119</v>
      </c>
      <c r="C30" s="6">
        <f t="array" ref="C30:C31">LINEST(C6:C28,,TRUE, TRUE)</f>
        <v>-1.992130015277237</v>
      </c>
      <c r="D30" s="6">
        <f t="array" ref="D30:D31">LINEST(D2:D28,,TRUE, TRUE)</f>
        <v>-2.8397624226754692</v>
      </c>
      <c r="E30" s="6">
        <f t="array" ref="E30:E31">LINEST(E2:E28,,TRUE, TRUE)</f>
        <v>-7.4905235304214219</v>
      </c>
      <c r="F30" s="6">
        <f t="array" ref="F30:F31">LINEST(F16:F28,,TRUE,TRUE)</f>
        <v>-2.0537353555224471</v>
      </c>
      <c r="G30" s="6" t="e">
        <f>LINEST(G6:G28, ,TRUE, TRUE)</f>
        <v>#VALUE!</v>
      </c>
      <c r="H30" s="6">
        <f t="array" ref="H30:H31">LINEST(H2:H28,,TRUE, TRUE)</f>
        <v>-7.6270810869900281</v>
      </c>
      <c r="I30" s="6">
        <f t="array" ref="I30:I31">LINEST(I24:I28,,TRUE,TRUE)</f>
        <v>1.0070862131084568</v>
      </c>
      <c r="J30" s="6">
        <f t="array" ref="J30:J31">LINEST(J2:J28,,TRUE, TRUE)</f>
        <v>-0.63290499610710182</v>
      </c>
      <c r="K30" s="6">
        <f t="array" ref="K30:K31">LINEST(K17:K28,,TRUE,TRUE)</f>
        <v>0.33434125896364686</v>
      </c>
      <c r="L30" s="6">
        <f t="array" ref="L30:L31">LINEST(L2:L28,,TRUE, TRUE)</f>
        <v>-5.8883631203159927</v>
      </c>
      <c r="M30" s="6">
        <f t="array" ref="M30:M31">LINEST(M3:M28,,TRUE,TRUE)</f>
        <v>-0.12129891360703948</v>
      </c>
      <c r="N30" s="6">
        <f t="array" ref="N30:N31">LINEST(N10:N28, ,TRUE, TRUE)</f>
        <v>0.9591271990965623</v>
      </c>
      <c r="O30" s="6">
        <f t="array" ref="O30:O31">LINEST(O10:O28, , TRUE, TRUE)</f>
        <v>-0.34170988653563034</v>
      </c>
      <c r="P30" s="6">
        <f t="array" ref="P30:P31">LINEST(P12:P28,,TRUE, TRUE)</f>
        <v>-0.21609674020329447</v>
      </c>
      <c r="Q30" s="6">
        <f t="array" ref="Q30:Q31">LINEST(Q13:Q28, , TRUE, TRUE)</f>
        <v>-1.2690076386349456</v>
      </c>
      <c r="R30" s="6">
        <f t="array" ref="R30:R31">LINEST(R20:R28,,TRUE,TRUE)</f>
        <v>-5.2199026687588619</v>
      </c>
      <c r="S30" s="6">
        <f t="array" ref="S30:S31">LINEST(S10:S28, , TRUE, TRUE)</f>
        <v>-0.45928512171730468</v>
      </c>
      <c r="T30" s="6">
        <f t="array" ref="T30:T31">LINEST(T2:T28,,TRUE, TRUE)</f>
        <v>-9.7111578378483507</v>
      </c>
      <c r="U30" s="6" t="e">
        <f>LINEST(U9:U28, , TRUE, TRUE)</f>
        <v>#VALUE!</v>
      </c>
      <c r="V30" s="6">
        <f t="array" ref="V30:V31">LINEST(V11:V28, , TRUE, TRUE)</f>
        <v>-5.2237972239332506E-2</v>
      </c>
      <c r="W30" s="6">
        <f t="array" ref="W30:W31">LINEST(W12:W28, , TRUE, TRUE)</f>
        <v>0.91821357549001026</v>
      </c>
      <c r="X30" s="6">
        <f t="array" ref="X30:X31">LINEST(X10:X28, , TRUE, TRUE)</f>
        <v>-10.214663918374571</v>
      </c>
      <c r="Y30" s="6">
        <f t="array" ref="Y30:Y31">LINEST(Y2:Y28,,TRUE, TRUE)</f>
        <v>-9.0028794821833351</v>
      </c>
      <c r="Z30" s="6">
        <f t="array" ref="Z30:Z31">LINEST(Z2:Z28,,TRUE, TRUE)</f>
        <v>-8.3268057649639911</v>
      </c>
      <c r="AA30" s="6">
        <f t="array" ref="AA30:AA31">LINEST(AA12:AA28,,TRUE, TRUE)</f>
        <v>0.22906041161974777</v>
      </c>
      <c r="AB30" s="6">
        <f t="array" ref="AB30:AB31">LINEST(AB5:AB28,,TRUE, TRUE)</f>
        <v>-2.4400350881834076</v>
      </c>
      <c r="AC30" s="6">
        <f t="array" ref="AC30:AC31">LINEST(AC2:AC28,,TRUE, TRUE)</f>
        <v>-1.8868578088410304</v>
      </c>
      <c r="AD30" s="6">
        <f t="array" ref="AD30:AD31">LINEST(AD7:AD28,,TRUE, TRUE)</f>
        <v>-0.60598097149263952</v>
      </c>
      <c r="AE30" s="6">
        <f t="array" ref="AE30:AE31">LINEST(AE9:AE28,,TRUE, TRUE)</f>
        <v>-6.3376035643629072</v>
      </c>
      <c r="AF30" s="6">
        <f t="array" ref="AF30:AF31">LINEST(AF3:AF28,,TRUE, TRUE)</f>
        <v>-3.1449615880579443E-3</v>
      </c>
      <c r="AG30" s="6">
        <f t="array" ref="AG30:AG31">LINEST(AG17:AG28,,TRUE, TRUE)</f>
        <v>0.46711449466734328</v>
      </c>
      <c r="AH30" s="6">
        <f t="array" ref="AH30:AH31">LINEST(AH2:AH28,,TRUE, TRUE)</f>
        <v>-1.6291673518132825</v>
      </c>
      <c r="AI30" s="6">
        <f t="array" ref="AI30:AI31">LINEST(AI3:AI28,,TRUE, TRUE)</f>
        <v>-2.6191274708563221</v>
      </c>
      <c r="AJ30" s="6">
        <f t="array" ref="AJ30:AJ31">LINEST(AJ2:AJ28,,TRUE, TRUE)</f>
        <v>-7.4491904803603477</v>
      </c>
      <c r="AK30" s="6">
        <f t="array" ref="AK30:AK31">LINEST(AK12:AK28,,TRUE, TRUE)</f>
        <v>-0.55035326753446989</v>
      </c>
      <c r="AL30" s="6">
        <f t="array" ref="AL30:AL31">LINEST(AL2:AL28,,TRUE, TRUE)</f>
        <v>-5.1399968644897536</v>
      </c>
      <c r="AM30" s="6">
        <f t="array" ref="AM30:AM31">LINEST(AM5:AM28,,TRUE, TRUE)</f>
        <v>0.10676474770162857</v>
      </c>
      <c r="AN30" s="6">
        <f t="array" ref="AN30:AN31">LINEST(AN23:AN28,,TRUE, TRUE)</f>
        <v>4.2283533567072045</v>
      </c>
      <c r="AO30" s="6">
        <f t="array" ref="AO30:AO31">LINEST(AO6:AO28,,TRUE, TRUE)</f>
        <v>3.7240625898274926E-2</v>
      </c>
      <c r="AP30" s="6">
        <f t="array" ref="AP30:AP31">LINEST(AP11:AP28,,TRUE, TRUE)</f>
        <v>4.019347362241156</v>
      </c>
      <c r="AQ30" s="6">
        <f t="array" ref="AQ30:AQ31">LINEST(AQ16:AQ28,,TRUE, TRUE)</f>
        <v>0.96816111232905488</v>
      </c>
      <c r="AR30" s="6">
        <f t="array" ref="AR30:AR31">LINEST(AR24:AR28,,TRUE, TRUE)</f>
        <v>1.5738125574091781</v>
      </c>
      <c r="AS30" s="6">
        <f t="array" ref="AS30:AS31">LINEST(AS16:AS28,,TRUE, TRUE)</f>
        <v>-0.30271768761735246</v>
      </c>
      <c r="AT30" s="6">
        <f t="array" ref="AT30:AT31">LINEST(AT15:AT28,,TRUE, TRUE)</f>
        <v>-14.680105032154882</v>
      </c>
      <c r="AU30" s="6">
        <f t="array" ref="AU30:AU31">LINEST(AU21:AU28,,TRUE, TRUE)</f>
        <v>-5.2195456232345422E-2</v>
      </c>
      <c r="AV30" s="6">
        <f t="array" ref="AV30:AV31">LINEST(AV2:AV28,,TRUE, TRUE)</f>
        <v>0.12621523542841911</v>
      </c>
      <c r="AW30" s="6">
        <f t="array" ref="AW30:AW31">LINEST(AW12:AW28,,TRUE, TRUE)</f>
        <v>-1.6911082944249287</v>
      </c>
      <c r="AX30" s="6" t="e">
        <f>LINEST(AX12:AX28,,TRUE, TRUE)</f>
        <v>#VALUE!</v>
      </c>
      <c r="AY30" s="6">
        <f t="array" ref="AY30:AY31">LINEST(AY4:AY28,,TRUE, TRUE)</f>
        <v>-0.93139089159675914</v>
      </c>
      <c r="AZ30" s="6">
        <f t="array" ref="AZ30:AZ31">LINEST(AZ19:AZ28,,TRUE, TRUE)</f>
        <v>1.2606347658764898</v>
      </c>
      <c r="BA30" s="6">
        <f t="array" ref="BA30:BA31">LINEST(BA4:BA28,,TRUE, TRUE)</f>
        <v>-0.15620863865893564</v>
      </c>
      <c r="BB30" s="6">
        <f t="array" ref="BB30:BB31">LINEST(BB24:BB28,,TRUE, TRUE)</f>
        <v>0.68256133223000048</v>
      </c>
      <c r="BC30" s="6">
        <f t="array" ref="BC30:BC31">LINEST(BC2:BC28,,TRUE, TRUE)</f>
        <v>-7.7114186568656491</v>
      </c>
      <c r="BD30" s="6">
        <f t="array" ref="BD30:BD31">LINEST(BD4:BD28,,TRUE, TRUE)</f>
        <v>-3.1683254865969581</v>
      </c>
      <c r="BE30" s="6">
        <f t="array" ref="BE30:BE31">LINEST(BE11:BE28,,TRUE, TRUE)</f>
        <v>0.4742801838230199</v>
      </c>
      <c r="BF30" s="6">
        <f t="array" ref="BF30:BF31">LINEST(BF2:BF28,,TRUE, TRUE)</f>
        <v>-7.1774540138065213</v>
      </c>
      <c r="BG30" s="6">
        <f t="array" ref="BG30:BG31">LINEST(BG13:BG28,,TRUE, TRUE)</f>
        <v>1.6761564757593443</v>
      </c>
      <c r="BH30" s="6">
        <f t="array" ref="BH30:BH31">LINEST(BH5:BH28,,TRUE, TRUE)</f>
        <v>2.3384256567907689E-2</v>
      </c>
      <c r="BI30" s="6" t="e">
        <f>LINEST(BI8:BI28,,TRUE, TRUE)</f>
        <v>#VALUE!</v>
      </c>
      <c r="BJ30" s="6">
        <f t="array" ref="BJ30:BJ31">LINEST(BJ7:BJ28,,TRUE, TRUE)</f>
        <v>-0.19432723664842844</v>
      </c>
      <c r="BK30" s="6">
        <f t="array" ref="BK30:BK31">LINEST(BK4:BK28,,TRUE, TRUE)</f>
        <v>-2.9073312412452989E-2</v>
      </c>
      <c r="BL30" s="6">
        <f t="array" ref="BL30:BL31">LINEST(BL7:BL28,,TRUE, TRUE)</f>
        <v>-0.67371785865481482</v>
      </c>
      <c r="BM30" s="6">
        <f t="array" ref="BM30:BM31">LINEST(BM6:BM28,,TRUE, TRUE)</f>
        <v>-2.7047508155839708</v>
      </c>
      <c r="BN30" s="6">
        <f t="array" ref="BN30:BN31">LINEST(BN21:BN28,,TRUE, TRUE)</f>
        <v>6.3288996125622274</v>
      </c>
      <c r="BO30" s="6">
        <f t="array" ref="BO30:BO31">LINEST(BO14:BO28,,TRUE, TRUE)</f>
        <v>0.23120854782550301</v>
      </c>
      <c r="BP30" s="6">
        <f t="array" ref="BP30:BP31">LINEST(BP11:BP28,,TRUE, TRUE)</f>
        <v>0.27948214278908462</v>
      </c>
      <c r="BQ30" s="6">
        <f t="array" ref="BQ30:BQ31">LINEST(BQ14:BQ28,,TRUE, TRUE)</f>
        <v>1.2515261797252346</v>
      </c>
      <c r="BR30" s="6">
        <f t="array" ref="BR30:BR31">LINEST(BR23:BR28,,TRUE, TRUE)</f>
        <v>-1.4142560991516029</v>
      </c>
      <c r="BS30" s="6">
        <f t="array" ref="BS30:BS31">LINEST(BS2:BS28,,TRUE, TRUE)</f>
        <v>-0.75285613937408891</v>
      </c>
      <c r="BT30" s="6">
        <f t="array" ref="BT30:BT31">LINEST(BT10:BT28,,TRUE, TRUE)</f>
        <v>1.6228941154099237</v>
      </c>
      <c r="BU30" s="6">
        <f t="array" ref="BU30:BU31">LINEST(BU24:BU28,,TRUE, TRUE)</f>
        <v>4.0893595099870224</v>
      </c>
      <c r="BV30" s="6">
        <f t="array" ref="BV30:BV31">LINEST(BV2:BV28,,TRUE, TRUE)</f>
        <v>-1.1786948610897861</v>
      </c>
      <c r="BW30" s="6">
        <f t="array" ref="BW30:BW31">LINEST(BW2:BW28,,TRUE, TRUE)</f>
        <v>0.38960774121059594</v>
      </c>
      <c r="BX30" s="6">
        <f t="array" ref="BX30:BX31">LINEST(BX2:BX28,,TRUE, TRUE)</f>
        <v>-4.1422828101047173</v>
      </c>
      <c r="BY30" s="6">
        <f t="array" ref="BY30:BY31">LINEST(BY6:BY28,,TRUE, TRUE)</f>
        <v>0.2915296863977746</v>
      </c>
      <c r="BZ30" s="6">
        <f t="array" ref="BZ30:BZ31">LINEST(BZ2:BZ28,,TRUE, TRUE)</f>
        <v>-10.509367340114077</v>
      </c>
      <c r="CA30" s="6">
        <f t="array" ref="CA30:CA31">LINEST(CA2:CA28,,TRUE, TRUE)</f>
        <v>-12.04174267633924</v>
      </c>
      <c r="CB30" s="6" t="e">
        <f t="array" ref="CB30:CB31">LINEST(CB2:CB28,,TRUE, TRUE)</f>
        <v>#VALUE!</v>
      </c>
      <c r="CC30" s="6">
        <f t="array" ref="CC30:CC31">LINEST(CC3:CC28,,TRUE, TRUE)</f>
        <v>-5.2295506804068387E-2</v>
      </c>
      <c r="CD30" s="6">
        <f t="array" ref="CD30:CD31">LINEST(CD12:CD28,,TRUE, TRUE)</f>
        <v>2.7589255112967659</v>
      </c>
      <c r="CE30" s="6">
        <f t="array" ref="CE30:CE31">LINEST(CE14:CE28,,TRUE, TRUE)</f>
        <v>-0.52357449266893596</v>
      </c>
      <c r="CF30" s="6">
        <f t="array" ref="CF30:CF31">LINEST(CF4:CF28,,TRUE, TRUE)</f>
        <v>-0.18536892966270221</v>
      </c>
      <c r="CG30" s="6">
        <f t="array" ref="CG30:CG31">LINEST(CG14:CG28,,TRUE, TRUE)</f>
        <v>0.26087566800257905</v>
      </c>
      <c r="CH30" s="6">
        <f t="array" ref="CH30:CH31">LINEST(CH21:CH28,,TRUE, TRUE)</f>
        <v>-11.419498987137791</v>
      </c>
      <c r="CI30" s="6">
        <f t="array" ref="CI30:CI31">LINEST(CI2:CI28,,TRUE, TRUE)</f>
        <v>-6.5954985180422074</v>
      </c>
      <c r="CJ30" s="6">
        <f t="array" ref="CJ30:CJ31">LINEST(CJ2:CJ28,,TRUE, TRUE)</f>
        <v>-5.8701571295113952</v>
      </c>
      <c r="CK30" s="6">
        <f t="array" ref="CK30:CK31">LINEST(CK6:CK28,,TRUE, TRUE)</f>
        <v>1.1892579800444696</v>
      </c>
      <c r="CL30" s="6">
        <f t="array" ref="CL30:CL31">LINEST(CL16:CL28,,TRUE, TRUE)</f>
        <v>0.25651070319795166</v>
      </c>
      <c r="CM30" s="6">
        <f t="array" ref="CM30:CM31">LINEST(CM13:CM28,,TRUE, TRUE)</f>
        <v>0.26694249824644845</v>
      </c>
      <c r="CN30" s="6"/>
      <c r="CO30" s="6"/>
      <c r="CP30" s="6"/>
      <c r="CQ30" s="6"/>
      <c r="CR30" s="6">
        <f t="array" ref="CR30:CR31">LINEST(CR6:CR28,,TRUE, TRUE)</f>
        <v>-1.992130015277237</v>
      </c>
      <c r="CS30" s="6">
        <f t="array" ref="CS30:CS31">LINEST(CS2:CS28,,TRUE, TRUE)</f>
        <v>-2.8397624226754692</v>
      </c>
      <c r="CT30" s="6">
        <f t="array" ref="CT30:CT31">LINEST(CT2:CT28,,TRUE, TRUE)</f>
        <v>-7.4905235304214219</v>
      </c>
      <c r="CU30" s="6">
        <f t="array" ref="CU30:CU31">LINEST(CU16:CU28,,TRUE,TRUE)</f>
        <v>-2.0537353555224471</v>
      </c>
      <c r="CV30" s="6" t="e">
        <f>LINEST(CV6:CV28, ,TRUE, TRUE)</f>
        <v>#VALUE!</v>
      </c>
      <c r="CW30" s="6">
        <f t="array" ref="CW30:CW31">LINEST(CW2:CW28,,TRUE, TRUE)</f>
        <v>-7.6270810869900281</v>
      </c>
      <c r="CX30" s="6">
        <f t="array" ref="CX30:CX31">LINEST(CX24:CX28,,TRUE,TRUE)</f>
        <v>1.0070862131084568</v>
      </c>
      <c r="CY30" s="6">
        <f t="array" ref="CY30:CY31">LINEST(CY2:CY28,,TRUE, TRUE)</f>
        <v>-0.63290499610710182</v>
      </c>
      <c r="CZ30" s="6">
        <f t="array" ref="CZ30:CZ31">LINEST(CZ17:CZ28,,TRUE,TRUE)</f>
        <v>0.33434125896364686</v>
      </c>
      <c r="DA30" s="6">
        <f t="array" ref="DA30:DA31">LINEST(DA2:DA28,,TRUE, TRUE)</f>
        <v>-5.8883631203159927</v>
      </c>
      <c r="DB30" s="6">
        <f t="array" ref="DB30:DB31">LINEST(DB3:DB28,,TRUE,TRUE)</f>
        <v>-0.12129891360703948</v>
      </c>
      <c r="DC30" s="6">
        <f t="array" ref="DC30:DC31">LINEST(DC10:DC28, ,TRUE, TRUE)</f>
        <v>0.9591271990965623</v>
      </c>
      <c r="DD30" s="6">
        <f t="array" ref="DD30:DD31">LINEST(DD10:DD28, , TRUE, TRUE)</f>
        <v>-0.34170988653563034</v>
      </c>
      <c r="DE30" s="6">
        <f t="array" ref="DE30:DE31">LINEST(DE12:DE28,,TRUE, TRUE)</f>
        <v>-0.21609674020329447</v>
      </c>
      <c r="DF30" s="6">
        <f t="array" ref="DF30:DF31">LINEST(DF13:DF28, , TRUE, TRUE)</f>
        <v>-1.2690076386349456</v>
      </c>
      <c r="DG30" s="6">
        <f t="array" ref="DG30:DG31">LINEST(DG20:DG28,,TRUE,TRUE)</f>
        <v>-5.2199026687588619</v>
      </c>
      <c r="DH30" s="6">
        <f t="array" ref="DH30:DH31">LINEST(DH10:DH28, , TRUE, TRUE)</f>
        <v>-0.45928512171730468</v>
      </c>
      <c r="DI30" s="6">
        <f t="array" ref="DI30:DI31">LINEST(DI2:DI28,,TRUE, TRUE)</f>
        <v>-9.7111578378483507</v>
      </c>
      <c r="DJ30" s="6" t="e">
        <f>LINEST(DJ9:DJ28, , TRUE, TRUE)</f>
        <v>#VALUE!</v>
      </c>
      <c r="DK30" s="6">
        <f t="array" ref="DK30:DK31">LINEST(DK11:DK28, , TRUE, TRUE)</f>
        <v>-5.2237972239332506E-2</v>
      </c>
      <c r="DL30" s="6">
        <f t="array" ref="DL30:DL31">LINEST(DL12:DL28, , TRUE, TRUE)</f>
        <v>0.91821357549001026</v>
      </c>
      <c r="DM30" s="6">
        <f t="array" ref="DM30:DM31">LINEST(DM10:DM28, , TRUE, TRUE)</f>
        <v>-10.214663918374571</v>
      </c>
      <c r="DN30" s="6">
        <f t="array" ref="DN30:DN31">LINEST(DN2:DN28,,TRUE, TRUE)</f>
        <v>-9.0028794821833351</v>
      </c>
      <c r="DO30" s="6">
        <f t="array" ref="DO30:DO31">LINEST(DO2:DO28,,TRUE, TRUE)</f>
        <v>-8.3268057649639911</v>
      </c>
      <c r="DP30" s="6">
        <f t="array" ref="DP30:DP31">LINEST(DP12:DP28,,TRUE, TRUE)</f>
        <v>0.22906041161974777</v>
      </c>
      <c r="DQ30" s="6">
        <f t="array" ref="DQ30:DQ31">LINEST(DQ5:DQ28,,TRUE, TRUE)</f>
        <v>-2.4400350881834076</v>
      </c>
      <c r="DR30" s="6">
        <f t="array" ref="DR30:DR31">LINEST(DR2:DR28,,TRUE, TRUE)</f>
        <v>-1.8868578088410304</v>
      </c>
      <c r="DS30" s="6">
        <f t="array" ref="DS30:DS31">LINEST(DS7:DS28,,TRUE, TRUE)</f>
        <v>-0.60598097149263952</v>
      </c>
      <c r="DT30" s="6">
        <f t="array" ref="DT30:DT31">LINEST(DT9:DT28,,TRUE, TRUE)</f>
        <v>-6.3376035643629072</v>
      </c>
      <c r="DU30" s="6">
        <f t="array" ref="DU30:DU31">LINEST(DU3:DU28,,TRUE, TRUE)</f>
        <v>-3.1449615880579443E-3</v>
      </c>
      <c r="DV30" s="6">
        <f t="array" ref="DV30:DV31">LINEST(DV17:DV28,,TRUE, TRUE)</f>
        <v>0.46711449466734328</v>
      </c>
      <c r="DW30" s="6">
        <f t="array" ref="DW30:DW31">LINEST(DW2:DW28,,TRUE, TRUE)</f>
        <v>-1.6291673518132825</v>
      </c>
      <c r="DX30" s="6">
        <f t="array" ref="DX30:DX31">LINEST(DX3:DX28,,TRUE, TRUE)</f>
        <v>-2.6191274708563221</v>
      </c>
      <c r="DY30" s="6">
        <f t="array" ref="DY30:DY31">LINEST(DY2:DY28,,TRUE, TRUE)</f>
        <v>-7.4491904803603477</v>
      </c>
      <c r="DZ30" s="6">
        <f t="array" ref="DZ30:DZ31">LINEST(DZ12:DZ28,,TRUE, TRUE)</f>
        <v>-0.55035326753446989</v>
      </c>
      <c r="EA30" s="6">
        <f t="array" ref="EA30:EA31">LINEST(EA2:EA28,,TRUE, TRUE)</f>
        <v>-5.1399968644897536</v>
      </c>
      <c r="EB30" s="6">
        <f t="array" ref="EB30:EB31">LINEST(EB5:EB28,,TRUE, TRUE)</f>
        <v>0.10676474770162857</v>
      </c>
      <c r="EC30" s="6">
        <f t="array" ref="EC30:EC31">LINEST(EC23:EC28,,TRUE, TRUE)</f>
        <v>4.2283533567072045</v>
      </c>
      <c r="ED30" s="6">
        <f t="array" ref="ED30:ED31">LINEST(ED6:ED28,,TRUE, TRUE)</f>
        <v>3.7240625898274926E-2</v>
      </c>
      <c r="EE30" s="6">
        <f t="array" ref="EE30:EE31">LINEST(EE11:EE28,,TRUE, TRUE)</f>
        <v>4.019347362241156</v>
      </c>
      <c r="EF30" s="6">
        <f t="array" ref="EF30:EF31">LINEST(EF16:EF28,,TRUE, TRUE)</f>
        <v>0.96816111232905488</v>
      </c>
      <c r="EG30" s="6">
        <f t="array" ref="EG30:EG31">LINEST(EG24:EG28,,TRUE, TRUE)</f>
        <v>1.5738125574091781</v>
      </c>
      <c r="EH30" s="6">
        <f t="array" ref="EH30:EH31">LINEST(EH16:EH28,,TRUE, TRUE)</f>
        <v>-0.30271768761735246</v>
      </c>
      <c r="EI30" s="6">
        <f t="array" ref="EI30:EI31">LINEST(EI15:EI28,,TRUE, TRUE)</f>
        <v>-14.680105032154882</v>
      </c>
      <c r="EJ30" s="6">
        <f t="array" ref="EJ30:EJ31">LINEST(EJ21:EJ28,,TRUE, TRUE)</f>
        <v>-5.2195456232345422E-2</v>
      </c>
      <c r="EK30" s="6">
        <f t="array" ref="EK30:EK31">LINEST(EK2:EK28,,TRUE, TRUE)</f>
        <v>0.12621523542841911</v>
      </c>
      <c r="EL30" s="6">
        <f t="array" ref="EL30:EL31">LINEST(EL12:EL28,,TRUE, TRUE)</f>
        <v>-1.6911082944249289</v>
      </c>
      <c r="EM30" s="6" t="e">
        <f>LINEST(EM12:EM28,,TRUE, TRUE)</f>
        <v>#VALUE!</v>
      </c>
      <c r="EN30" s="6">
        <f t="array" ref="EN30:EN31">LINEST(EN4:EN28,,TRUE, TRUE)</f>
        <v>-0.93139089159675914</v>
      </c>
      <c r="EO30" s="6">
        <f t="array" ref="EO30:EO31">LINEST(EO19:EO28,,TRUE, TRUE)</f>
        <v>1.2606347658764898</v>
      </c>
      <c r="EP30" s="6">
        <f t="array" ref="EP30:EP31">LINEST(EP4:EP28,,TRUE, TRUE)</f>
        <v>-0.15620863865893564</v>
      </c>
      <c r="EQ30" s="6">
        <f t="array" ref="EQ30:EQ31">LINEST(EQ24:EQ28,,TRUE, TRUE)</f>
        <v>0.68256133223000048</v>
      </c>
      <c r="ER30" s="6">
        <f t="array" ref="ER30:ER31">LINEST(ER2:ER28,,TRUE, TRUE)</f>
        <v>-7.7114186568656491</v>
      </c>
      <c r="ES30" s="6">
        <f t="array" ref="ES30:ES31">LINEST(ES4:ES28,,TRUE, TRUE)</f>
        <v>-3.1683254865969581</v>
      </c>
      <c r="ET30" s="6">
        <f t="array" ref="ET30:ET31">LINEST(ET11:ET28,,TRUE, TRUE)</f>
        <v>0.4742801838230199</v>
      </c>
      <c r="EU30" s="6">
        <f t="array" ref="EU30:EU31">LINEST(EU2:EU28,,TRUE, TRUE)</f>
        <v>-7.1774540138065213</v>
      </c>
      <c r="EV30" s="6">
        <f t="array" ref="EV30:EV31">LINEST(EV13:EV28,,TRUE, TRUE)</f>
        <v>1.6761564757593443</v>
      </c>
      <c r="EW30" s="6">
        <f t="array" ref="EW30:EW31">LINEST(EW5:EW28,,TRUE, TRUE)</f>
        <v>2.3384256567907689E-2</v>
      </c>
      <c r="EX30" s="6" t="e">
        <f>LINEST(EX8:EX28,,TRUE, TRUE)</f>
        <v>#VALUE!</v>
      </c>
      <c r="EY30" s="6">
        <f t="array" ref="EY30:EY31">LINEST(EY7:EY28,,TRUE, TRUE)</f>
        <v>-0.19432723664842844</v>
      </c>
      <c r="EZ30" s="6">
        <f t="array" ref="EZ30:EZ31">LINEST(EZ4:EZ28,,TRUE, TRUE)</f>
        <v>-2.9073312412452989E-2</v>
      </c>
      <c r="FA30" s="6">
        <f t="array" ref="FA30:FA31">LINEST(FA7:FA28,,TRUE, TRUE)</f>
        <v>-0.67371785865481482</v>
      </c>
      <c r="FB30" s="6">
        <f t="array" ref="FB30:FB31">LINEST(FB6:FB28,,TRUE, TRUE)</f>
        <v>-2.7047508155839708</v>
      </c>
      <c r="FC30" s="6">
        <f t="array" ref="FC30:FC31">LINEST(FC21:FC28,,TRUE, TRUE)</f>
        <v>6.3288996125622274</v>
      </c>
      <c r="FD30" s="6">
        <f t="array" ref="FD30:FD31">LINEST(FD14:FD28,,TRUE, TRUE)</f>
        <v>0.23120854782550301</v>
      </c>
      <c r="FE30" s="6">
        <f t="array" ref="FE30:FE31">LINEST(FE11:FE28,,TRUE, TRUE)</f>
        <v>0.27948214278908462</v>
      </c>
      <c r="FF30" s="6">
        <f t="array" ref="FF30:FF31">LINEST(FF14:FF28,,TRUE, TRUE)</f>
        <v>1.2515261797252346</v>
      </c>
      <c r="FG30" s="6">
        <f t="array" ref="FG30:FG31">LINEST(FG23:FG28,,TRUE, TRUE)</f>
        <v>-1.4142560991516029</v>
      </c>
      <c r="FH30" s="6">
        <f t="array" ref="FH30:FH31">LINEST(FH2:FH28,,TRUE, TRUE)</f>
        <v>-0.75285613937408891</v>
      </c>
      <c r="FI30" s="6">
        <f t="array" ref="FI30:FI31">LINEST(FI10:FI28,,TRUE, TRUE)</f>
        <v>1.6228941154099237</v>
      </c>
      <c r="FJ30" s="6">
        <f t="array" ref="FJ30:FJ31">LINEST(FJ24:FJ28,,TRUE, TRUE)</f>
        <v>4.0893595099870224</v>
      </c>
      <c r="FK30" s="6">
        <f t="array" ref="FK30:FK31">LINEST(FK2:FK28,,TRUE, TRUE)</f>
        <v>-1.1786948610897861</v>
      </c>
      <c r="FL30" s="6">
        <f t="array" ref="FL30:FL31">LINEST(FL2:FL28,,TRUE, TRUE)</f>
        <v>0.38960774121059594</v>
      </c>
      <c r="FM30" s="6">
        <f t="array" ref="FM30:FM31">LINEST(FM2:FM28,,TRUE, TRUE)</f>
        <v>-4.1422828101047173</v>
      </c>
      <c r="FN30" s="6">
        <f t="array" ref="FN30:FN31">LINEST(FN6:FN28,,TRUE, TRUE)</f>
        <v>0.2915296863977746</v>
      </c>
      <c r="FO30" s="6">
        <f t="array" ref="FO30:FO31">LINEST(FO2:FO28,,TRUE, TRUE)</f>
        <v>-10.509367340114077</v>
      </c>
      <c r="FP30" s="6">
        <f t="array" ref="FP30:FP31">LINEST(FP2:FP28,,TRUE, TRUE)</f>
        <v>-12.04174267633924</v>
      </c>
      <c r="FQ30" s="6" t="e">
        <f t="array" ref="FQ30:FQ31">LINEST(FQ2:FQ28,,TRUE, TRUE)</f>
        <v>#VALUE!</v>
      </c>
      <c r="FR30" s="6">
        <f t="array" ref="FR30:FR31">LINEST(FR3:FR28,,TRUE, TRUE)</f>
        <v>-5.2295506804068387E-2</v>
      </c>
      <c r="FS30" s="6">
        <f t="array" ref="FS30:FS31">LINEST(FS12:FS28,,TRUE, TRUE)</f>
        <v>2.7589255112967659</v>
      </c>
      <c r="FT30" s="6">
        <f t="array" ref="FT30:FT31">LINEST(FT14:FT28,,TRUE, TRUE)</f>
        <v>-0.52357449266893596</v>
      </c>
      <c r="FU30" s="6">
        <f t="array" ref="FU30:FU31">LINEST(FU4:FU28,,TRUE, TRUE)</f>
        <v>-0.18536892966270221</v>
      </c>
      <c r="FV30" s="6">
        <f t="array" ref="FV30:FV31">LINEST(FV14:FV28,,TRUE, TRUE)</f>
        <v>0.26087566800257905</v>
      </c>
      <c r="FW30" s="6">
        <f t="array" ref="FW30:FW31">LINEST(FW21:FW28,,TRUE, TRUE)</f>
        <v>-11.419498987137791</v>
      </c>
      <c r="FX30" s="6">
        <f t="array" ref="FX30:FX31">LINEST(FX2:FX28,,TRUE, TRUE)</f>
        <v>-6.5954985180422074</v>
      </c>
      <c r="FY30" s="6">
        <f t="array" ref="FY30:FY31">LINEST(FY2:FY28,,TRUE, TRUE)</f>
        <v>-5.8701571295113952</v>
      </c>
      <c r="FZ30" s="6">
        <f t="array" ref="FZ30:FZ31">LINEST(FZ6:FZ28,,TRUE, TRUE)</f>
        <v>1.1892579800444696</v>
      </c>
      <c r="GA30" s="6">
        <f t="array" ref="GA30:GA31">LINEST(GA16:GA28,,TRUE, TRUE)</f>
        <v>0.25651070319795166</v>
      </c>
      <c r="GB30" s="6">
        <f t="array" ref="GB30:GB31">LINEST(GB13:GB28,,TRUE, TRUE)</f>
        <v>0.26694249824644845</v>
      </c>
      <c r="GC30" s="6"/>
      <c r="GD30" s="6"/>
      <c r="GE30" s="6"/>
      <c r="GF30" s="6"/>
      <c r="GG30" t="s">
        <v>153</v>
      </c>
      <c r="GH30" s="6">
        <f t="array" ref="GH30:GH31">LINEST(GH2:GH28,,TRUE, TRUE)</f>
        <v>-1.0885842017135965</v>
      </c>
      <c r="GI30" s="6">
        <f t="array" ref="GI30:GI31">LINEST(GI6:GI28,,TRUE, TRUE)</f>
        <v>-1.3551635582108992</v>
      </c>
      <c r="GJ30" s="6">
        <f t="array" ref="GJ30:GJ31">LINEST(GJ2:GJ28,,TRUE, TRUE)</f>
        <v>-1.9676589121309169</v>
      </c>
      <c r="GK30" s="6">
        <f t="array" ref="GK30:GK31">LINEST(GK2:GK28,,TRUE, TRUE)</f>
        <v>-3.1228766962176895</v>
      </c>
      <c r="GL30" s="6">
        <f t="array" ref="GL30:GL31">LINEST(GL16:GL28,,TRUE,TRUE)</f>
        <v>-0.10530095412838301</v>
      </c>
      <c r="GM30" s="6" t="e">
        <f>LINEST(GM6:GM28, ,TRUE, TRUE)</f>
        <v>#VALUE!</v>
      </c>
      <c r="GN30" s="6">
        <f t="array" ref="GN30:GN31">LINEST(GN2:GN28,,TRUE, TRUE)</f>
        <v>-3.3865060115183905</v>
      </c>
      <c r="GO30" s="6">
        <f t="array" ref="GO30:GO31">LINEST(GO24:GO28,,TRUE,TRUE)</f>
        <v>-0.66811929596177755</v>
      </c>
      <c r="GP30" s="6">
        <f t="array" ref="GP30:GP31">LINEST(GP2:GP28,,TRUE, TRUE)</f>
        <v>-2.2916719354023947</v>
      </c>
      <c r="GQ30" s="6">
        <f t="array" ref="GQ30:GQ31">LINEST(GQ17:GQ28,,TRUE,TRUE)</f>
        <v>-3.9601143794599776</v>
      </c>
      <c r="GR30" s="6">
        <f t="array" ref="GR30:GR31">LINEST(GR2:GR28,,TRUE, TRUE)</f>
        <v>-2.452703502220718</v>
      </c>
      <c r="GS30" s="6">
        <f t="array" ref="GS30:GS31">LINEST(GS3:GS28,,TRUE,TRUE)</f>
        <v>-2.1914915885005897</v>
      </c>
      <c r="GT30" s="6">
        <f t="array" ref="GT30:GT31">LINEST(GT10:GT28, ,TRUE, TRUE)</f>
        <v>-0.29018425546853766</v>
      </c>
      <c r="GU30" s="6">
        <f t="array" ref="GU30:GU31">LINEST(GU10:GU28, , TRUE, TRUE)</f>
        <v>-2.5861869756209073</v>
      </c>
      <c r="GV30" s="6">
        <f t="array" ref="GV30:GV31">LINEST(GV12:GV28,,TRUE, TRUE)</f>
        <v>-1.7606533010181091</v>
      </c>
      <c r="GW30" s="6">
        <f t="array" ref="GW30:GW31">LINEST(GW13:GW28, , TRUE, TRUE)</f>
        <v>-3.9743429411696694</v>
      </c>
      <c r="GX30" s="6">
        <f t="array" ref="GX30:GX31">LINEST(GX20:GX28,,TRUE,TRUE)</f>
        <v>-1.9978594323837235</v>
      </c>
      <c r="GY30" s="6">
        <f t="array" ref="GY30:GY31">LINEST(GY10:GY28, , TRUE, TRUE)</f>
        <v>-3.3592671870613562</v>
      </c>
      <c r="GZ30" s="6">
        <f t="array" ref="GZ30:GZ31">LINEST(GZ2:GZ28,,TRUE, TRUE)</f>
        <v>-3.2370834402519599</v>
      </c>
      <c r="HA30" s="6" t="e">
        <f>LINEST(HA9:HA28, , TRUE, TRUE)</f>
        <v>#VALUE!</v>
      </c>
      <c r="HB30" s="6">
        <f t="array" ref="HB30:HB31">LINEST(HB11:HB28, , TRUE, TRUE)</f>
        <v>-0.74013621598563473</v>
      </c>
      <c r="HC30" s="6">
        <f t="array" ref="HC30:HC31">LINEST(HC12:HC28, , TRUE, TRUE)</f>
        <v>-2.9116834369822562</v>
      </c>
      <c r="HD30" s="6">
        <f t="array" ref="HD30:HD31">LINEST(HD10:HD28, , TRUE, TRUE)</f>
        <v>-4.5074914992841615</v>
      </c>
      <c r="HE30" s="6">
        <f t="array" ref="HE30:HE31">LINEST(HE2:HE28,,TRUE, TRUE)</f>
        <v>-3.8124586860530911</v>
      </c>
      <c r="HF30" s="6">
        <f t="array" ref="HF30:HF31">LINEST(HF2:HF28,,TRUE, TRUE)</f>
        <v>-3.2358421538454141</v>
      </c>
      <c r="HG30" s="6">
        <f t="array" ref="HG30:HG31">LINEST(HG12:HG28,,TRUE, TRUE)</f>
        <v>-6.5183669444123637E-3</v>
      </c>
      <c r="HH30" s="6">
        <f t="array" ref="HH30:HH31">LINEST(HH5:HH28,,TRUE, TRUE)</f>
        <v>-2.5108400234304691</v>
      </c>
      <c r="HI30" s="6">
        <f t="array" ref="HI30:HI31">LINEST(HI2:HI28,,TRUE, TRUE)</f>
        <v>-1.0481381428193985</v>
      </c>
      <c r="HJ30" s="6">
        <f t="array" ref="HJ30:HJ31">LINEST(HJ7:HJ28,,TRUE, TRUE)</f>
        <v>-3.1635706489986513</v>
      </c>
      <c r="HK30" s="6">
        <f t="array" ref="HK30:HK31">LINEST(HK9:HK28,,TRUE, TRUE)</f>
        <v>-1.8443415557398526</v>
      </c>
      <c r="HL30" s="6">
        <f t="array" ref="HL30:HL31">LINEST(HL3:HL28,,TRUE, TRUE)</f>
        <v>-1.4061130526227634</v>
      </c>
      <c r="HM30" s="6">
        <f t="array" ref="HM30:HM31">LINEST(HM17:HM28,,TRUE, TRUE)</f>
        <v>-2.2822319434873277</v>
      </c>
      <c r="HN30" s="6">
        <f t="array" ref="HN30:HN31">LINEST(HN2:HN28,,TRUE, TRUE)</f>
        <v>-2.6722639010848499</v>
      </c>
      <c r="HO30" s="6">
        <f t="array" ref="HO30:HO31">LINEST(HO3:HO28,,TRUE, TRUE)</f>
        <v>-2.0553180357302523</v>
      </c>
      <c r="HP30" s="6">
        <f t="array" ref="HP30:HP31">LINEST(HP2:HP28,,TRUE, TRUE)</f>
        <v>-3.4780087336325458</v>
      </c>
      <c r="HQ30" s="6">
        <f t="array" ref="HQ30:HQ31">LINEST(HQ12:HQ28,,TRUE, TRUE)</f>
        <v>-9.0515890684184738E-2</v>
      </c>
      <c r="HR30" s="6">
        <f t="array" ref="HR30:HR31">LINEST(HR2:HR28,,TRUE, TRUE)</f>
        <v>-5.5406586926572566E-4</v>
      </c>
      <c r="HS30" s="6">
        <f t="array" ref="HS30:HS31">LINEST(HS5:HS28,,TRUE, TRUE)</f>
        <v>0.10549564393890355</v>
      </c>
      <c r="HT30" s="6">
        <f t="array" ref="HT30:HT31">LINEST(HT23:HT28,,TRUE, TRUE)</f>
        <v>0.94087301524883704</v>
      </c>
      <c r="HU30" s="6">
        <f t="array" ref="HU30:HU31">LINEST(HU6:HU28,,TRUE, TRUE)</f>
        <v>-0.16579171539092971</v>
      </c>
      <c r="HV30" s="6">
        <f t="array" ref="HV30:HV31">LINEST(HV11:HV28,,TRUE, TRUE)</f>
        <v>-0.14024452359325529</v>
      </c>
      <c r="HW30" s="6">
        <f t="array" ref="HW30:HW31">LINEST(HW16:HW28,,TRUE, TRUE)</f>
        <v>-3.0782214134981931</v>
      </c>
      <c r="HX30" s="6">
        <f t="array" ref="HX30:HX31">LINEST(HX24:HX28,,TRUE, TRUE)</f>
        <v>2.07051316764215</v>
      </c>
      <c r="HY30" s="6">
        <f t="array" ref="HY30:HY31">LINEST(HY16:HY28,,TRUE, TRUE)</f>
        <v>-5.1075093209408928</v>
      </c>
      <c r="HZ30" s="6">
        <f t="array" ref="HZ30:HZ31">LINEST(HZ15:HZ28,,TRUE, TRUE)</f>
        <v>-3.566548480596996</v>
      </c>
      <c r="IA30" s="6">
        <f t="array" ref="IA30:IA31">LINEST(IA21:IA28,,TRUE, TRUE)</f>
        <v>-2.438592465848108</v>
      </c>
      <c r="IB30" s="6">
        <f t="array" ref="IB30:IB31">LINEST(IB2:IB28,,TRUE, TRUE)</f>
        <v>-0.69823353046071068</v>
      </c>
      <c r="IC30" s="6">
        <f t="array" ref="IC30:IC31">LINEST(IC12:IC28,,TRUE, TRUE)</f>
        <v>-2.0235129836125068</v>
      </c>
      <c r="ID30" s="6" t="e">
        <f>LINEST(ID12:ID28,,TRUE, TRUE)</f>
        <v>#VALUE!</v>
      </c>
      <c r="IE30" s="6">
        <f t="array" ref="IE30:IE31">LINEST(IE4:IE28,,TRUE, TRUE)</f>
        <v>-2.7593277456240926</v>
      </c>
      <c r="IF30" s="6">
        <f t="array" ref="IF30:IF31">LINEST(IF19:IF28,,TRUE, TRUE)</f>
        <v>-1.1621313251153068E-2</v>
      </c>
      <c r="IG30" s="6">
        <f t="array" ref="IG30:IG31">LINEST(IG4:IG28,,TRUE, TRUE)</f>
        <v>-0.90067999951692479</v>
      </c>
      <c r="IH30" s="6">
        <f t="array" ref="IH30:IH31">LINEST(IH24:IH28,,TRUE, TRUE)</f>
        <v>-0.75884895678689024</v>
      </c>
      <c r="II30" s="6">
        <f t="array" ref="II30:II31">LINEST(II2:II28,,TRUE, TRUE)</f>
        <v>-3.3684120591753497</v>
      </c>
      <c r="IJ30" s="6">
        <f t="array" ref="IJ30:IJ31">LINEST(IJ4:IJ28,,TRUE, TRUE)</f>
        <v>-2.1400166366758384</v>
      </c>
      <c r="IK30" s="6">
        <f t="array" ref="IK30:IK31">LINEST(IK11:IK28,,TRUE, TRUE)</f>
        <v>-5.4771345076728609E-2</v>
      </c>
      <c r="IL30" s="6">
        <f t="array" ref="IL30:IL31">LINEST(IL2:IL28,,TRUE, TRUE)</f>
        <v>-2.8823400826876249</v>
      </c>
      <c r="IM30" s="6">
        <f t="array" ref="IM30:IM31">LINEST(IM13:IM28,,TRUE, TRUE)</f>
        <v>-0.32150005854605029</v>
      </c>
      <c r="IN30" s="6">
        <f t="array" ref="IN30:IN31">LINEST(IN5:IN28,,TRUE, TRUE)</f>
        <v>7.6716493684885659E-2</v>
      </c>
      <c r="IO30" s="6" t="e">
        <f>LINEST(IO8:IO28,,TRUE, TRUE)</f>
        <v>#VALUE!</v>
      </c>
      <c r="IP30" s="6">
        <f t="array" ref="IP30:IP31">LINEST(IP7:IP28,,TRUE, TRUE)</f>
        <v>-1.707704862455659</v>
      </c>
      <c r="IQ30" s="6">
        <f t="array" ref="IQ30:IQ31">LINEST(IQ4:IQ28,,TRUE, TRUE)</f>
        <v>-0.52061431951434434</v>
      </c>
      <c r="IR30" s="6">
        <f t="array" ref="IR30:IR31">LINEST(IR7:IR28,,TRUE, TRUE)</f>
        <v>-3.9442059463933221</v>
      </c>
      <c r="IS30" s="6">
        <f t="array" ref="IS30:IS31">LINEST(IS6:IS28,,TRUE, TRUE)</f>
        <v>-2.7502533499080237</v>
      </c>
      <c r="IT30" s="6">
        <f t="array" ref="IT30:IT31">LINEST(IT21:IT28,,TRUE, TRUE)</f>
        <v>-0.48313454002653611</v>
      </c>
      <c r="IU30" s="6">
        <f t="array" ref="IU30:IU31">LINEST(IU14:IU28,,TRUE, TRUE)</f>
        <v>-5.0228522591697971</v>
      </c>
      <c r="IV30" s="6">
        <f t="array" ref="IV30:IV31">LINEST(IV11:IV28,,TRUE, TRUE)</f>
        <v>-3.5708638901250769</v>
      </c>
      <c r="IW30" s="6">
        <f t="array" ref="IW30:IW31">LINEST(IW14:IW28,,TRUE, TRUE)</f>
        <v>-0.73598150910113846</v>
      </c>
      <c r="IX30" s="6">
        <f t="array" ref="IX30:IX31">LINEST(IX23:IX28,,TRUE, TRUE)</f>
        <v>-3.9063639391846765</v>
      </c>
      <c r="IY30" s="6">
        <f t="array" ref="IY30:IY31">LINEST(IY2:IY28,,TRUE, TRUE)</f>
        <v>-1.5590205017654344</v>
      </c>
      <c r="IZ30" s="6">
        <f t="array" ref="IZ30:IZ31">LINEST(IZ10:IZ28,,TRUE, TRUE)</f>
        <v>-0.99156072493032177</v>
      </c>
      <c r="JA30" s="6">
        <f t="array" ref="JA30:JA31">LINEST(JA24:JA28,,TRUE, TRUE)</f>
        <v>8.4764918411414225</v>
      </c>
      <c r="JB30" s="6">
        <f t="array" ref="JB30:JB31">LINEST(JB2:JB28,,TRUE, TRUE)</f>
        <v>-2.5774469046718709</v>
      </c>
      <c r="JC30" s="6">
        <f t="array" ref="JC30:JC31">LINEST(JC2:JC28,,TRUE, TRUE)</f>
        <v>-1.1639636461310796</v>
      </c>
      <c r="JD30" s="6">
        <f t="array" ref="JD30:JD31">LINEST(JD2:JD28,,TRUE, TRUE)</f>
        <v>-3.2280094034301583</v>
      </c>
      <c r="JE30" s="6">
        <f t="array" ref="JE30:JE31">LINEST(JE6:JE28,,TRUE, TRUE)</f>
        <v>-2.5718592188458178E-2</v>
      </c>
      <c r="JF30" s="6">
        <f t="array" ref="JF30:JF31">LINEST(JF2:JF28,,TRUE, TRUE)</f>
        <v>-3.2922216173256533</v>
      </c>
      <c r="JG30" s="6">
        <f t="array" ref="JG30:JG31">LINEST(JG2:JG28,,TRUE, TRUE)</f>
        <v>-2.7382099367103399</v>
      </c>
      <c r="JH30" s="6">
        <f t="array" ref="JH30:JH31">LINEST(JH2:JH28,,TRUE, TRUE)</f>
        <v>-0.89667473482071558</v>
      </c>
      <c r="JI30" s="6">
        <f t="array" ref="JI30:JI31">LINEST(JI3:JI28,,TRUE, TRUE)</f>
        <v>-0.79917490811070546</v>
      </c>
      <c r="JJ30" s="6">
        <f t="array" ref="JJ30:JJ31">LINEST(JJ12:JJ28,,TRUE, TRUE)</f>
        <v>3.8055835265646071E-2</v>
      </c>
      <c r="JK30" s="6">
        <f t="array" ref="JK30:JK31">LINEST(JK14:JK28,,TRUE, TRUE)</f>
        <v>-1.5907482235577584</v>
      </c>
      <c r="JL30" s="6">
        <f t="array" ref="JL30:JL31">LINEST(JL4:JL28,,TRUE, TRUE)</f>
        <v>-2.6153713159741647</v>
      </c>
      <c r="JM30" s="6">
        <f t="array" ref="JM30:JM31">LINEST(JM14:JM28,,TRUE, TRUE)</f>
        <v>-3.4630230593005913</v>
      </c>
      <c r="JN30" s="6">
        <f t="array" ref="JN30:JN31">LINEST(JN21:JN28,,TRUE, TRUE)</f>
        <v>-1.060922072614094</v>
      </c>
      <c r="JO30" s="6">
        <f t="array" ref="JO30:JO31">LINEST(JO2:JO28,,TRUE, TRUE)</f>
        <v>-3.4485130235281205</v>
      </c>
      <c r="JP30" s="6">
        <f t="array" ref="JP30:JP31">LINEST(JP2:JP28,,TRUE, TRUE)</f>
        <v>-1.6435624121485943</v>
      </c>
      <c r="JQ30" s="6">
        <f t="array" ref="JQ30:JQ31">LINEST(JQ6:JQ28,,TRUE, TRUE)</f>
        <v>7.6978899742745494E-2</v>
      </c>
      <c r="JR30" s="6">
        <f t="array" ref="JR30:JR31">LINEST(JR16:JR28,,TRUE, TRUE)</f>
        <v>-0.25945893791460517</v>
      </c>
      <c r="JS30" s="6">
        <f t="array" ref="JS30:JS31">LINEST(JS13:JS28,,TRUE, TRUE)</f>
        <v>-0.29907659808089981</v>
      </c>
      <c r="JT30" s="6"/>
      <c r="JU30" s="6"/>
      <c r="JV30" s="6"/>
      <c r="JW30" s="6"/>
      <c r="JX30" s="6"/>
      <c r="JY30" t="s">
        <v>153</v>
      </c>
      <c r="OS30" t="s">
        <v>29</v>
      </c>
      <c r="OT30" t="s">
        <v>280</v>
      </c>
      <c r="OU30">
        <v>2.5815888912994875</v>
      </c>
      <c r="OV30">
        <v>3.078551760780361</v>
      </c>
      <c r="OW30">
        <v>3.0940352250286485</v>
      </c>
      <c r="OX30">
        <v>2.7784006072221947</v>
      </c>
      <c r="OY30">
        <v>2.8501398733812691</v>
      </c>
      <c r="OZ30">
        <v>2.9577645321965251</v>
      </c>
      <c r="PA30">
        <v>2.8156099272502559</v>
      </c>
      <c r="PB30">
        <v>2.5433064703487034</v>
      </c>
      <c r="PC30">
        <v>2.4189286815343487</v>
      </c>
      <c r="PD30">
        <v>2.4426703610371536</v>
      </c>
      <c r="PE30">
        <v>2.4680650589946374</v>
      </c>
      <c r="PF30">
        <v>2.542165350411004</v>
      </c>
      <c r="PG30">
        <v>2.8431956950907615</v>
      </c>
      <c r="PH30">
        <v>2.8955011526478627</v>
      </c>
      <c r="PI30">
        <v>2.8684622662720067</v>
      </c>
      <c r="PJ30">
        <v>2.6160028204433696</v>
      </c>
      <c r="PK30">
        <v>2.7583891706623369</v>
      </c>
      <c r="PL30">
        <v>2.8632276475120735</v>
      </c>
      <c r="PM30">
        <v>2.9900683506756596</v>
      </c>
      <c r="PN30">
        <v>3.2897987605381855</v>
      </c>
      <c r="PO30">
        <v>3.0250278290885197</v>
      </c>
      <c r="PP30">
        <v>3.2207010508057365</v>
      </c>
      <c r="PQ30">
        <v>2.3842178737744288</v>
      </c>
      <c r="PR30">
        <v>1.9831957034591967</v>
      </c>
      <c r="PS30">
        <v>1.9339156481393145</v>
      </c>
      <c r="PT30">
        <v>1.9169059479307193</v>
      </c>
      <c r="PU30">
        <v>1.8820841921407119</v>
      </c>
      <c r="PX30" t="s">
        <v>246</v>
      </c>
      <c r="PY30" t="s">
        <v>247</v>
      </c>
      <c r="PZ30" t="s">
        <v>29</v>
      </c>
      <c r="QA30" t="s">
        <v>280</v>
      </c>
      <c r="QB30">
        <f t="shared" si="30"/>
        <v>2.5815888912994875</v>
      </c>
      <c r="QC30">
        <f t="shared" si="31"/>
        <v>3.078551760780361</v>
      </c>
      <c r="QD30">
        <f t="shared" si="32"/>
        <v>3.0940352250286485</v>
      </c>
      <c r="QE30">
        <f t="shared" si="33"/>
        <v>2.7784006072221947</v>
      </c>
      <c r="QF30">
        <f t="shared" si="34"/>
        <v>2.8501398733812691</v>
      </c>
      <c r="QG30">
        <f t="shared" si="35"/>
        <v>2.9577645321965251</v>
      </c>
      <c r="QH30">
        <f t="shared" si="36"/>
        <v>2.8156099272502559</v>
      </c>
      <c r="QI30">
        <f t="shared" si="37"/>
        <v>2.5433064703487034</v>
      </c>
      <c r="QJ30">
        <f t="shared" si="38"/>
        <v>2.4189286815343487</v>
      </c>
      <c r="QK30">
        <f t="shared" si="39"/>
        <v>2.4426703610371536</v>
      </c>
      <c r="QL30">
        <f t="shared" si="40"/>
        <v>2.4680650589946374</v>
      </c>
      <c r="QM30">
        <f t="shared" si="41"/>
        <v>2.542165350411004</v>
      </c>
      <c r="QN30">
        <f t="shared" si="42"/>
        <v>2.8431956950907615</v>
      </c>
      <c r="QO30">
        <f t="shared" si="43"/>
        <v>2.8955011526478627</v>
      </c>
      <c r="QP30">
        <f t="shared" si="44"/>
        <v>2.8684622662720067</v>
      </c>
      <c r="QQ30">
        <f t="shared" si="45"/>
        <v>2.6160028204433696</v>
      </c>
      <c r="QR30">
        <f t="shared" si="46"/>
        <v>2.7583891706623369</v>
      </c>
      <c r="QS30">
        <f t="shared" si="47"/>
        <v>2.8632276475120735</v>
      </c>
      <c r="QT30">
        <f t="shared" si="48"/>
        <v>2.9900683506756596</v>
      </c>
      <c r="QU30">
        <f t="shared" si="49"/>
        <v>3.2897987605381855</v>
      </c>
      <c r="QV30">
        <f t="shared" si="50"/>
        <v>3.0250278290885197</v>
      </c>
      <c r="QW30">
        <f t="shared" si="51"/>
        <v>3.2207010508057365</v>
      </c>
      <c r="QX30">
        <f t="shared" si="52"/>
        <v>2.3842178737744288</v>
      </c>
      <c r="QY30">
        <f t="shared" si="53"/>
        <v>1.9831957034591967</v>
      </c>
      <c r="QZ30">
        <f t="shared" si="54"/>
        <v>1.9339156481393145</v>
      </c>
      <c r="RA30">
        <f t="shared" si="55"/>
        <v>1.9169059479307193</v>
      </c>
      <c r="RB30">
        <f t="shared" si="56"/>
        <v>1.8820841921407119</v>
      </c>
      <c r="RG30" t="s">
        <v>246</v>
      </c>
      <c r="RH30" t="s">
        <v>247</v>
      </c>
      <c r="RI30" t="s">
        <v>29</v>
      </c>
      <c r="RJ30" t="s">
        <v>280</v>
      </c>
      <c r="RK30">
        <v>16539.980276733171</v>
      </c>
      <c r="RL30">
        <v>22636.486898804713</v>
      </c>
      <c r="RM30">
        <v>24651.589333755201</v>
      </c>
      <c r="RN30">
        <v>22617.491662103079</v>
      </c>
      <c r="RO30">
        <v>25592.147148274758</v>
      </c>
      <c r="RP30">
        <v>27021.798258460545</v>
      </c>
      <c r="RQ30">
        <v>27345.706092240373</v>
      </c>
      <c r="RR30">
        <v>23772.291222982021</v>
      </c>
      <c r="RS30">
        <v>24214.709732591262</v>
      </c>
      <c r="RT30">
        <v>26851.017220263529</v>
      </c>
      <c r="RU30">
        <v>27897.001724662994</v>
      </c>
      <c r="RV30">
        <v>28016.75240459148</v>
      </c>
      <c r="RW30">
        <v>30901.049294258144</v>
      </c>
      <c r="RX30">
        <v>32198.908579067876</v>
      </c>
      <c r="RY30">
        <v>31813.37344085973</v>
      </c>
      <c r="RZ30">
        <v>28585.925400487984</v>
      </c>
      <c r="SA30">
        <v>31996.20172291961</v>
      </c>
      <c r="SB30">
        <v>39044.090986538831</v>
      </c>
      <c r="SC30">
        <v>46917.272161338209</v>
      </c>
      <c r="SD30">
        <v>56249.750549215867</v>
      </c>
      <c r="SE30">
        <v>56103.541154558079</v>
      </c>
      <c r="SF30">
        <v>68348.318170074534</v>
      </c>
      <c r="SG30">
        <v>55575.291960798088</v>
      </c>
      <c r="SH30">
        <v>40461.892505665943</v>
      </c>
      <c r="SI30">
        <v>41676.445273374433</v>
      </c>
      <c r="SJ30">
        <v>46000.020170511838</v>
      </c>
      <c r="SK30">
        <v>44333.850175931308</v>
      </c>
    </row>
    <row r="31" spans="1:505" x14ac:dyDescent="0.25">
      <c r="A31" t="s">
        <v>154</v>
      </c>
      <c r="B31" s="6">
        <v>0.30168188814452723</v>
      </c>
      <c r="C31" s="6">
        <v>0.39298227246271089</v>
      </c>
      <c r="D31" s="6">
        <v>0.74706916753294417</v>
      </c>
      <c r="E31" s="6">
        <v>1.367858038832898</v>
      </c>
      <c r="F31" s="6">
        <v>0.31227607609078017</v>
      </c>
      <c r="G31" s="6"/>
      <c r="H31" s="6">
        <v>1.2202888322138752</v>
      </c>
      <c r="I31" s="6">
        <v>1.0033006392728812</v>
      </c>
      <c r="J31" s="6">
        <v>0.18420837153909828</v>
      </c>
      <c r="K31" s="6">
        <v>0.19024902058274229</v>
      </c>
      <c r="L31" s="6">
        <v>0.56009821993974562</v>
      </c>
      <c r="M31" s="6">
        <v>0.15345372197376031</v>
      </c>
      <c r="N31" s="6">
        <v>0.1028452933095549</v>
      </c>
      <c r="O31" s="6">
        <v>0.14912952599770818</v>
      </c>
      <c r="P31" s="6">
        <v>2.0814074355390302E-2</v>
      </c>
      <c r="Q31" s="6">
        <v>0.45007199474134718</v>
      </c>
      <c r="R31" s="6">
        <v>2.7030350716916378</v>
      </c>
      <c r="S31" s="6">
        <v>0.38438798609842217</v>
      </c>
      <c r="T31" s="6">
        <v>1.3939661560775072</v>
      </c>
      <c r="U31" s="6"/>
      <c r="V31" s="6">
        <v>0.10449354897234719</v>
      </c>
      <c r="W31" s="6">
        <v>0.36929312730224295</v>
      </c>
      <c r="X31" s="6">
        <v>1.2823247188556759</v>
      </c>
      <c r="Y31" s="6">
        <v>1.0540671202481511</v>
      </c>
      <c r="Z31" s="6">
        <v>1.2796408749242287</v>
      </c>
      <c r="AA31" s="6">
        <v>4.8973941317448783E-2</v>
      </c>
      <c r="AB31" s="6">
        <v>0.4827950553975966</v>
      </c>
      <c r="AC31" s="6">
        <v>0.97725436277911115</v>
      </c>
      <c r="AD31" s="6">
        <v>0.34537570076850627</v>
      </c>
      <c r="AE31" s="6">
        <v>1.6877598378837426</v>
      </c>
      <c r="AF31" s="6">
        <v>1.1641266481051696E-2</v>
      </c>
      <c r="AG31" s="6">
        <v>0.15627638895977231</v>
      </c>
      <c r="AH31" s="6">
        <v>1.2202536817652707</v>
      </c>
      <c r="AI31" s="6">
        <v>0.69105911785403529</v>
      </c>
      <c r="AJ31" s="6">
        <v>0.90132780307551008</v>
      </c>
      <c r="AK31" s="6">
        <v>0.15341308477782234</v>
      </c>
      <c r="AL31" s="6">
        <v>1.5850099891354179</v>
      </c>
      <c r="AM31" s="6">
        <v>3.512628532125428E-2</v>
      </c>
      <c r="AN31" s="6">
        <v>1.4264370328503546</v>
      </c>
      <c r="AO31" s="6">
        <v>1.8090359325653893E-2</v>
      </c>
      <c r="AP31" s="6">
        <v>1.0437106011107755</v>
      </c>
      <c r="AQ31" s="6">
        <v>0.58872573021355257</v>
      </c>
      <c r="AR31" s="6">
        <v>1.9283459652057919</v>
      </c>
      <c r="AS31" s="6">
        <v>0.54837948176006823</v>
      </c>
      <c r="AT31" s="6">
        <v>5.6176522315364013</v>
      </c>
      <c r="AU31" s="6">
        <v>0.21973252855006015</v>
      </c>
      <c r="AV31" s="6">
        <v>0.159938292395083</v>
      </c>
      <c r="AW31" s="6">
        <v>0.4635622365932035</v>
      </c>
      <c r="AX31" s="6"/>
      <c r="AY31" s="6">
        <v>0.27736660705707111</v>
      </c>
      <c r="AZ31" s="6">
        <v>0.2953523660930078</v>
      </c>
      <c r="BA31" s="6">
        <v>2.9722037926629988E-2</v>
      </c>
      <c r="BB31" s="6">
        <v>0.33034877246003552</v>
      </c>
      <c r="BC31" s="6">
        <v>1.2748289092156582</v>
      </c>
      <c r="BD31" s="6">
        <v>0.66221608986746683</v>
      </c>
      <c r="BE31" s="6">
        <v>6.5644499984352178E-2</v>
      </c>
      <c r="BF31" s="6">
        <v>1.2371019044941955</v>
      </c>
      <c r="BG31" s="6">
        <v>0.33128072416002335</v>
      </c>
      <c r="BH31" s="6">
        <v>1.0278848285228105E-2</v>
      </c>
      <c r="BI31" s="6"/>
      <c r="BJ31" s="6">
        <v>7.9860307126623273E-2</v>
      </c>
      <c r="BK31" s="6">
        <v>3.6287580206430935E-2</v>
      </c>
      <c r="BL31" s="6">
        <v>0.23543698624515036</v>
      </c>
      <c r="BM31" s="6">
        <v>0.54437105802445751</v>
      </c>
      <c r="BN31" s="6">
        <v>4.2766941884157461</v>
      </c>
      <c r="BO31" s="6">
        <v>0.25201773375181097</v>
      </c>
      <c r="BP31" s="6">
        <v>0.22421624391154596</v>
      </c>
      <c r="BQ31" s="6">
        <v>0.60852154752607623</v>
      </c>
      <c r="BR31" s="6">
        <v>0.36788054000994724</v>
      </c>
      <c r="BS31" s="6">
        <v>1.074262008611883</v>
      </c>
      <c r="BT31" s="6">
        <v>0.24177788498974137</v>
      </c>
      <c r="BU31" s="6">
        <v>4.4133764392097374</v>
      </c>
      <c r="BV31" s="6">
        <v>0.10864837036247878</v>
      </c>
      <c r="BW31" s="6">
        <v>0.45784296180378431</v>
      </c>
      <c r="BX31" s="6">
        <v>0.64410477647460762</v>
      </c>
      <c r="BY31" s="6">
        <v>4.5182023785669434E-2</v>
      </c>
      <c r="BZ31" s="6">
        <v>1.1530008736190973</v>
      </c>
      <c r="CA31" s="6">
        <v>2.115385282738997</v>
      </c>
      <c r="CB31" s="6" t="e">
        <v>#VALUE!</v>
      </c>
      <c r="CC31" s="6">
        <v>0.11254913375877278</v>
      </c>
      <c r="CD31" s="6">
        <v>0.29840543175299872</v>
      </c>
      <c r="CE31" s="6">
        <v>9.0993852814384241E-2</v>
      </c>
      <c r="CF31" s="6">
        <v>0.15577904919278038</v>
      </c>
      <c r="CG31" s="6">
        <v>0.19021264577615041</v>
      </c>
      <c r="CH31" s="6">
        <v>3.4631255636096205</v>
      </c>
      <c r="CI31" s="6">
        <v>0.86287218092764995</v>
      </c>
      <c r="CJ31" s="6">
        <v>0.79946068796565661</v>
      </c>
      <c r="CK31" s="6">
        <v>0.23585536855856165</v>
      </c>
      <c r="CL31" s="6">
        <v>3.8849959907537736E-2</v>
      </c>
      <c r="CM31" s="6">
        <v>3.7898654694001707E-2</v>
      </c>
      <c r="CN31" s="6"/>
      <c r="CO31" s="6"/>
      <c r="CP31" s="6"/>
      <c r="CQ31" s="6"/>
      <c r="CR31" s="6">
        <v>0.39298227246271089</v>
      </c>
      <c r="CS31" s="6">
        <v>0.74706916753294417</v>
      </c>
      <c r="CT31" s="6">
        <v>1.367858038832898</v>
      </c>
      <c r="CU31" s="6">
        <v>0.31227607609078017</v>
      </c>
      <c r="CV31" s="6"/>
      <c r="CW31" s="6">
        <v>1.2202888322138752</v>
      </c>
      <c r="CX31" s="6">
        <v>1.0033006392728812</v>
      </c>
      <c r="CY31" s="6">
        <v>0.18420837153909828</v>
      </c>
      <c r="CZ31" s="6">
        <v>0.19024902058274229</v>
      </c>
      <c r="DA31" s="6">
        <v>0.56009821993974562</v>
      </c>
      <c r="DB31" s="6">
        <v>0.15345372197376031</v>
      </c>
      <c r="DC31" s="6">
        <v>0.1028452933095549</v>
      </c>
      <c r="DD31" s="6">
        <v>0.14912952599770818</v>
      </c>
      <c r="DE31" s="6">
        <v>2.0814074355390302E-2</v>
      </c>
      <c r="DF31" s="6">
        <v>0.45007199474134718</v>
      </c>
      <c r="DG31" s="6">
        <v>2.7030350716916378</v>
      </c>
      <c r="DH31" s="6">
        <v>0.38438798609842217</v>
      </c>
      <c r="DI31" s="6">
        <v>1.3939661560775072</v>
      </c>
      <c r="DJ31" s="6"/>
      <c r="DK31" s="6">
        <v>0.10449354897234719</v>
      </c>
      <c r="DL31" s="6">
        <v>0.36929312730224295</v>
      </c>
      <c r="DM31" s="6">
        <v>1.2823247188556759</v>
      </c>
      <c r="DN31" s="6">
        <v>1.0540671202481511</v>
      </c>
      <c r="DO31" s="6">
        <v>1.2796408749242287</v>
      </c>
      <c r="DP31" s="6">
        <v>4.8973941317448783E-2</v>
      </c>
      <c r="DQ31" s="6">
        <v>0.4827950553975966</v>
      </c>
      <c r="DR31" s="6">
        <v>0.97725436277911115</v>
      </c>
      <c r="DS31" s="6">
        <v>0.34537570076850627</v>
      </c>
      <c r="DT31" s="6">
        <v>1.6877598378837426</v>
      </c>
      <c r="DU31" s="6">
        <v>1.1641266481051696E-2</v>
      </c>
      <c r="DV31" s="6">
        <v>0.15627638895977231</v>
      </c>
      <c r="DW31" s="6">
        <v>1.2202536817652707</v>
      </c>
      <c r="DX31" s="6">
        <v>0.69105911785403529</v>
      </c>
      <c r="DY31" s="6">
        <v>0.90132780307551008</v>
      </c>
      <c r="DZ31" s="6">
        <v>0.15341308477782234</v>
      </c>
      <c r="EA31" s="6">
        <v>1.5850099891354179</v>
      </c>
      <c r="EB31" s="6">
        <v>3.512628532125428E-2</v>
      </c>
      <c r="EC31" s="6">
        <v>1.4264370328503546</v>
      </c>
      <c r="ED31" s="6">
        <v>1.8090359325653893E-2</v>
      </c>
      <c r="EE31" s="6">
        <v>1.0437106011107755</v>
      </c>
      <c r="EF31" s="6">
        <v>0.58872573021355257</v>
      </c>
      <c r="EG31" s="6">
        <v>1.9283459652057919</v>
      </c>
      <c r="EH31" s="6">
        <v>0.54837948176006823</v>
      </c>
      <c r="EI31" s="6">
        <v>5.6176522315364013</v>
      </c>
      <c r="EJ31" s="6">
        <v>0.21973252855006015</v>
      </c>
      <c r="EK31" s="6">
        <v>0.159938292395083</v>
      </c>
      <c r="EL31" s="6">
        <v>0.46356223659320345</v>
      </c>
      <c r="EM31" s="6"/>
      <c r="EN31" s="6">
        <v>0.27736660705707111</v>
      </c>
      <c r="EO31" s="6">
        <v>0.2953523660930078</v>
      </c>
      <c r="EP31" s="6">
        <v>2.9722037926629988E-2</v>
      </c>
      <c r="EQ31" s="6">
        <v>0.33034877246003552</v>
      </c>
      <c r="ER31" s="6">
        <v>1.2748289092156582</v>
      </c>
      <c r="ES31" s="6">
        <v>0.66221608986746683</v>
      </c>
      <c r="ET31" s="6">
        <v>6.5644499984352178E-2</v>
      </c>
      <c r="EU31" s="6">
        <v>1.2371019044941955</v>
      </c>
      <c r="EV31" s="6">
        <v>0.33128072416002335</v>
      </c>
      <c r="EW31" s="6">
        <v>1.0278848285228105E-2</v>
      </c>
      <c r="EX31" s="6"/>
      <c r="EY31" s="6">
        <v>7.9860307126623273E-2</v>
      </c>
      <c r="EZ31" s="6">
        <v>3.6287580206430935E-2</v>
      </c>
      <c r="FA31" s="6">
        <v>0.23543698624515036</v>
      </c>
      <c r="FB31" s="6">
        <v>0.54437105802445751</v>
      </c>
      <c r="FC31" s="6">
        <v>4.2766941884157461</v>
      </c>
      <c r="FD31" s="6">
        <v>0.25201773375181097</v>
      </c>
      <c r="FE31" s="6">
        <v>0.22421624391154596</v>
      </c>
      <c r="FF31" s="6">
        <v>0.60852154752607623</v>
      </c>
      <c r="FG31" s="6">
        <v>0.36788054000994724</v>
      </c>
      <c r="FH31" s="6">
        <v>1.074262008611883</v>
      </c>
      <c r="FI31" s="6">
        <v>0.24177788498974137</v>
      </c>
      <c r="FJ31" s="6">
        <v>4.4133764392097374</v>
      </c>
      <c r="FK31" s="6">
        <v>0.10864837036247878</v>
      </c>
      <c r="FL31" s="6">
        <v>0.45784296180378431</v>
      </c>
      <c r="FM31" s="6">
        <v>0.64410477647460762</v>
      </c>
      <c r="FN31" s="6">
        <v>4.5182023785669434E-2</v>
      </c>
      <c r="FO31" s="6">
        <v>1.1530008736190973</v>
      </c>
      <c r="FP31" s="6">
        <v>2.115385282738997</v>
      </c>
      <c r="FQ31" s="6" t="e">
        <v>#VALUE!</v>
      </c>
      <c r="FR31" s="6">
        <v>0.11254913375877278</v>
      </c>
      <c r="FS31" s="6">
        <v>0.29840543175299872</v>
      </c>
      <c r="FT31" s="6">
        <v>9.0993852814384241E-2</v>
      </c>
      <c r="FU31" s="6">
        <v>0.15577904919278038</v>
      </c>
      <c r="FV31" s="6">
        <v>0.19021264577615041</v>
      </c>
      <c r="FW31" s="6">
        <v>3.4631255636096205</v>
      </c>
      <c r="FX31" s="6">
        <v>0.86287218092764995</v>
      </c>
      <c r="FY31" s="6">
        <v>0.79946068796565661</v>
      </c>
      <c r="FZ31" s="6">
        <v>0.23585536855856165</v>
      </c>
      <c r="GA31" s="6">
        <v>3.8849959907537736E-2</v>
      </c>
      <c r="GB31" s="6">
        <v>3.7898654694001707E-2</v>
      </c>
      <c r="GC31" s="6"/>
      <c r="GD31" s="6"/>
      <c r="GE31" s="6"/>
      <c r="GF31" s="6"/>
      <c r="GG31" t="s">
        <v>154</v>
      </c>
      <c r="GH31" s="6">
        <v>0.18477165234644541</v>
      </c>
      <c r="GI31" s="6">
        <v>0.38364355419725393</v>
      </c>
      <c r="GJ31" s="6">
        <v>0.35305935753801082</v>
      </c>
      <c r="GK31" s="6">
        <v>0.50738540565550316</v>
      </c>
      <c r="GL31" s="6">
        <v>6.335475788329753E-2</v>
      </c>
      <c r="GM31" s="6"/>
      <c r="GN31" s="6">
        <v>0.46071886536302958</v>
      </c>
      <c r="GO31" s="6">
        <v>2.2080488450145528</v>
      </c>
      <c r="GP31" s="6">
        <v>0.25598311540347274</v>
      </c>
      <c r="GQ31" s="6">
        <v>0.51264356894703789</v>
      </c>
      <c r="GR31" s="6">
        <v>0.2487554349096886</v>
      </c>
      <c r="GS31" s="6">
        <v>0.25266441621059893</v>
      </c>
      <c r="GT31" s="6">
        <v>6.5507517909557958E-2</v>
      </c>
      <c r="GU31" s="6">
        <v>0.46564980093821584</v>
      </c>
      <c r="GV31" s="6">
        <v>0.31451337585336059</v>
      </c>
      <c r="GW31" s="6">
        <v>0.60917697489598666</v>
      </c>
      <c r="GX31" s="6">
        <v>2.2451470341904032</v>
      </c>
      <c r="GY31" s="6">
        <v>0.50320500569231441</v>
      </c>
      <c r="GZ31" s="6">
        <v>0.42334167844095105</v>
      </c>
      <c r="HA31" s="6"/>
      <c r="HB31" s="6">
        <v>0.32851247588144122</v>
      </c>
      <c r="HC31" s="6">
        <v>0.39379632700898115</v>
      </c>
      <c r="HD31" s="6">
        <v>0.52097920971187028</v>
      </c>
      <c r="HE31" s="6">
        <v>0.40083498617396013</v>
      </c>
      <c r="HF31" s="6">
        <v>0.39411969595550983</v>
      </c>
      <c r="HG31" s="6">
        <v>9.4472010511986552E-3</v>
      </c>
      <c r="HH31" s="6">
        <v>0.40617079536374584</v>
      </c>
      <c r="HI31" s="6">
        <v>0.28141039636371268</v>
      </c>
      <c r="HJ31" s="6">
        <v>0.43486633781959627</v>
      </c>
      <c r="HK31" s="6">
        <v>0.41437421892733273</v>
      </c>
      <c r="HL31" s="6">
        <v>0.20406976044253292</v>
      </c>
      <c r="HM31" s="6">
        <v>0.97204043581147537</v>
      </c>
      <c r="HN31" s="6">
        <v>0.39263088809069624</v>
      </c>
      <c r="HO31" s="6">
        <v>0.24396185095934619</v>
      </c>
      <c r="HP31" s="6">
        <v>0.39697297880126792</v>
      </c>
      <c r="HQ31" s="6">
        <v>0.13436570683136076</v>
      </c>
      <c r="HR31" s="6">
        <v>0.25639092311571926</v>
      </c>
      <c r="HS31" s="6">
        <v>7.7318472117221593E-2</v>
      </c>
      <c r="HT31" s="6">
        <v>3.1332404525859281</v>
      </c>
      <c r="HU31" s="6">
        <v>9.1853535531622163E-2</v>
      </c>
      <c r="HV31" s="6">
        <v>4.4551630539898905E-2</v>
      </c>
      <c r="HW31" s="6">
        <v>0.40982391052065165</v>
      </c>
      <c r="HX31" s="6">
        <v>1.389159566816357</v>
      </c>
      <c r="HY31" s="6">
        <v>0.65873646878126346</v>
      </c>
      <c r="HZ31" s="6">
        <v>1.0549596956983252</v>
      </c>
      <c r="IA31" s="6">
        <v>1.2764398427612473</v>
      </c>
      <c r="IB31" s="6">
        <v>0.30136145049942992</v>
      </c>
      <c r="IC31" s="6">
        <v>0.30387551958152742</v>
      </c>
      <c r="ID31" s="6"/>
      <c r="IE31" s="6">
        <v>0.21408302193578999</v>
      </c>
      <c r="IF31" s="6">
        <v>0.15977736447759558</v>
      </c>
      <c r="IG31" s="6">
        <v>0.23483964496805798</v>
      </c>
      <c r="IH31" s="6">
        <v>1.4980296849526835</v>
      </c>
      <c r="II31" s="6">
        <v>0.47008933204820452</v>
      </c>
      <c r="IJ31" s="6">
        <v>0.38807506174862877</v>
      </c>
      <c r="IK31" s="6">
        <v>3.1182430447389182E-2</v>
      </c>
      <c r="IL31" s="6">
        <v>0.35290793709847001</v>
      </c>
      <c r="IM31" s="6">
        <v>0.17609260605963634</v>
      </c>
      <c r="IN31" s="6">
        <v>0.12256843322853057</v>
      </c>
      <c r="IO31" s="6"/>
      <c r="IP31" s="6">
        <v>0.34707038958025649</v>
      </c>
      <c r="IQ31" s="6">
        <v>0.2690568763669608</v>
      </c>
      <c r="IR31" s="6">
        <v>0.42749378433866858</v>
      </c>
      <c r="IS31" s="6">
        <v>0.45056918061587459</v>
      </c>
      <c r="IT31" s="6">
        <v>0.45922586823409067</v>
      </c>
      <c r="IU31" s="6">
        <v>0.63314007673333006</v>
      </c>
      <c r="IV31" s="6">
        <v>0.76592329739611897</v>
      </c>
      <c r="IW31" s="6">
        <v>0.3903957110359712</v>
      </c>
      <c r="IX31" s="6">
        <v>1.8699705427367499</v>
      </c>
      <c r="IY31" s="6">
        <v>0.33074311462483102</v>
      </c>
      <c r="IZ31" s="6">
        <v>0.22872611313267591</v>
      </c>
      <c r="JA31" s="6">
        <v>2.9813503966527604</v>
      </c>
      <c r="JB31" s="6">
        <v>0.40228402040736655</v>
      </c>
      <c r="JC31" s="6">
        <v>0.16720147505686786</v>
      </c>
      <c r="JD31" s="6">
        <v>0.37588466301782175</v>
      </c>
      <c r="JE31" s="6">
        <v>6.4558659518741332E-2</v>
      </c>
      <c r="JF31" s="6">
        <v>0.38441539493339971</v>
      </c>
      <c r="JG31" s="6">
        <v>0.47313920847088919</v>
      </c>
      <c r="JH31" s="6">
        <v>0.16725958401944099</v>
      </c>
      <c r="JI31" s="6">
        <v>0.22533866550915069</v>
      </c>
      <c r="JJ31" s="6">
        <v>2.4182900091541778E-2</v>
      </c>
      <c r="JK31" s="6">
        <v>0.44591281243763309</v>
      </c>
      <c r="JL31" s="6">
        <v>0.35345600352735168</v>
      </c>
      <c r="JM31" s="6">
        <v>0.93486618342257977</v>
      </c>
      <c r="JN31" s="6">
        <v>0.80196129060537691</v>
      </c>
      <c r="JO31" s="6">
        <v>0.34384032586297958</v>
      </c>
      <c r="JP31" s="6">
        <v>0.21116950889464869</v>
      </c>
      <c r="JQ31" s="6">
        <v>0.12354791421504766</v>
      </c>
      <c r="JR31" s="6">
        <v>0.11629006643954255</v>
      </c>
      <c r="JS31" s="6">
        <v>0.16844944670153891</v>
      </c>
      <c r="JT31" s="6"/>
      <c r="JU31" s="6"/>
      <c r="JV31" s="6"/>
      <c r="JW31" s="6"/>
      <c r="JX31" s="6"/>
      <c r="JY31" t="s">
        <v>154</v>
      </c>
      <c r="OS31" t="s">
        <v>30</v>
      </c>
      <c r="OT31" t="s">
        <v>281</v>
      </c>
      <c r="OU31">
        <v>4.797880029360696E-2</v>
      </c>
      <c r="OV31">
        <v>4.5840547765740064E-2</v>
      </c>
      <c r="OW31">
        <v>4.4013138155987508E-2</v>
      </c>
      <c r="OX31">
        <v>4.2101233015807864E-2</v>
      </c>
      <c r="OY31">
        <v>4.0533861881089775E-2</v>
      </c>
      <c r="OZ31">
        <v>3.2848116896032585E-2</v>
      </c>
      <c r="PA31">
        <v>3.2316139096149311E-2</v>
      </c>
      <c r="PB31">
        <v>3.1905166686845579E-2</v>
      </c>
      <c r="PC31">
        <v>3.4235770106643991E-2</v>
      </c>
      <c r="PD31">
        <v>3.3668579620999853E-2</v>
      </c>
      <c r="PE31">
        <v>3.503565856568891E-2</v>
      </c>
      <c r="PF31">
        <v>3.7328223994702724E-2</v>
      </c>
      <c r="PG31">
        <v>3.7649845002619337E-2</v>
      </c>
      <c r="PH31">
        <v>3.9350125965278024E-2</v>
      </c>
      <c r="PI31">
        <v>3.9570359766511243E-2</v>
      </c>
      <c r="PJ31">
        <v>4.0907880288735224E-2</v>
      </c>
      <c r="PK31">
        <v>4.0191122085926546E-2</v>
      </c>
      <c r="PL31">
        <v>3.9683171162082517E-2</v>
      </c>
      <c r="PM31">
        <v>3.9597025324291581E-2</v>
      </c>
      <c r="PN31">
        <v>4.1349767455610809E-2</v>
      </c>
      <c r="PO31">
        <v>4.2704979945606202E-2</v>
      </c>
      <c r="PP31">
        <v>4.7977910725768264E-2</v>
      </c>
      <c r="PQ31">
        <v>4.2535365878997491E-2</v>
      </c>
      <c r="PR31">
        <v>5.3440740710408392E-2</v>
      </c>
      <c r="PS31">
        <v>6.244788731425089E-2</v>
      </c>
      <c r="PT31">
        <v>6.0910574790196383E-2</v>
      </c>
      <c r="PU31">
        <v>6.1428194365080936E-2</v>
      </c>
      <c r="PX31" t="s">
        <v>246</v>
      </c>
      <c r="PY31" t="s">
        <v>247</v>
      </c>
      <c r="PZ31" t="s">
        <v>30</v>
      </c>
      <c r="QA31" t="s">
        <v>281</v>
      </c>
      <c r="QB31">
        <f t="shared" si="30"/>
        <v>4.797880029360696E-2</v>
      </c>
      <c r="QC31">
        <f t="shared" si="31"/>
        <v>4.5840547765740064E-2</v>
      </c>
      <c r="QD31">
        <f t="shared" si="32"/>
        <v>4.4013138155987508E-2</v>
      </c>
      <c r="QE31">
        <f t="shared" si="33"/>
        <v>4.2101233015807864E-2</v>
      </c>
      <c r="QF31">
        <f t="shared" si="34"/>
        <v>4.0533861881089775E-2</v>
      </c>
      <c r="QG31">
        <f t="shared" si="35"/>
        <v>3.2848116896032585E-2</v>
      </c>
      <c r="QH31">
        <f t="shared" si="36"/>
        <v>3.2316139096149311E-2</v>
      </c>
      <c r="QI31">
        <f t="shared" si="37"/>
        <v>3.1905166686845579E-2</v>
      </c>
      <c r="QJ31">
        <f t="shared" si="38"/>
        <v>3.4235770106643991E-2</v>
      </c>
      <c r="QK31">
        <f t="shared" si="39"/>
        <v>3.3668579620999853E-2</v>
      </c>
      <c r="QL31">
        <f t="shared" si="40"/>
        <v>3.503565856568891E-2</v>
      </c>
      <c r="QM31">
        <f t="shared" si="41"/>
        <v>3.7328223994702724E-2</v>
      </c>
      <c r="QN31">
        <f t="shared" si="42"/>
        <v>3.7649845002619337E-2</v>
      </c>
      <c r="QO31">
        <f t="shared" si="43"/>
        <v>3.9350125965278024E-2</v>
      </c>
      <c r="QP31">
        <f t="shared" si="44"/>
        <v>3.9570359766511243E-2</v>
      </c>
      <c r="QQ31">
        <f t="shared" si="45"/>
        <v>4.0907880288735224E-2</v>
      </c>
      <c r="QR31">
        <f t="shared" si="46"/>
        <v>4.0191122085926546E-2</v>
      </c>
      <c r="QS31">
        <f t="shared" si="47"/>
        <v>3.9683171162082517E-2</v>
      </c>
      <c r="QT31">
        <f t="shared" si="48"/>
        <v>3.9597025324291581E-2</v>
      </c>
      <c r="QU31">
        <f t="shared" si="49"/>
        <v>4.1349767455610809E-2</v>
      </c>
      <c r="QV31">
        <f t="shared" si="50"/>
        <v>4.2704979945606202E-2</v>
      </c>
      <c r="QW31">
        <f t="shared" si="51"/>
        <v>4.7977910725768264E-2</v>
      </c>
      <c r="QX31">
        <f t="shared" si="52"/>
        <v>4.2535365878997491E-2</v>
      </c>
      <c r="QY31">
        <f t="shared" si="53"/>
        <v>5.3440740710408392E-2</v>
      </c>
      <c r="QZ31">
        <f t="shared" si="54"/>
        <v>6.244788731425089E-2</v>
      </c>
      <c r="RA31">
        <f t="shared" si="55"/>
        <v>6.0910574790196383E-2</v>
      </c>
      <c r="RB31">
        <f t="shared" si="56"/>
        <v>6.1428194365080936E-2</v>
      </c>
      <c r="RG31" t="s">
        <v>246</v>
      </c>
      <c r="RH31" t="s">
        <v>247</v>
      </c>
      <c r="RI31" t="s">
        <v>30</v>
      </c>
      <c r="RJ31" t="s">
        <v>281</v>
      </c>
      <c r="RK31">
        <v>307.3953460336291</v>
      </c>
      <c r="RL31">
        <v>337.06399617922131</v>
      </c>
      <c r="RM31">
        <v>350.67273906074854</v>
      </c>
      <c r="RN31">
        <v>342.72389813912167</v>
      </c>
      <c r="RO31">
        <v>363.96408731969848</v>
      </c>
      <c r="RP31">
        <v>300.09663658917157</v>
      </c>
      <c r="RQ31">
        <v>313.86011009781191</v>
      </c>
      <c r="RR31">
        <v>298.21766383250224</v>
      </c>
      <c r="RS31">
        <v>342.71751868197327</v>
      </c>
      <c r="RT31">
        <v>370.10135530585012</v>
      </c>
      <c r="RU31">
        <v>396.01461228492315</v>
      </c>
      <c r="RV31">
        <v>411.38772078442298</v>
      </c>
      <c r="RW31">
        <v>409.19438586515577</v>
      </c>
      <c r="RX31">
        <v>437.58611782009626</v>
      </c>
      <c r="RY31">
        <v>438.86463044789417</v>
      </c>
      <c r="RZ31">
        <v>447.01389657817174</v>
      </c>
      <c r="SA31">
        <v>466.20080422626273</v>
      </c>
      <c r="SB31">
        <v>541.13522787230988</v>
      </c>
      <c r="SC31">
        <v>621.31837671850872</v>
      </c>
      <c r="SD31">
        <v>707.00801901502666</v>
      </c>
      <c r="SE31">
        <v>792.02596975936285</v>
      </c>
      <c r="SF31">
        <v>1018.1663730012654</v>
      </c>
      <c r="SG31">
        <v>991.48463040517606</v>
      </c>
      <c r="SH31">
        <v>1090.3177645434016</v>
      </c>
      <c r="SI31">
        <v>1345.7701532092601</v>
      </c>
      <c r="SJ31">
        <v>1461.6719573389153</v>
      </c>
      <c r="SK31">
        <v>1446.985409543187</v>
      </c>
    </row>
    <row r="32" spans="1:505" x14ac:dyDescent="0.25">
      <c r="A32" t="s">
        <v>155</v>
      </c>
      <c r="B32" s="6">
        <f>B30/B31</f>
        <v>-12.884840654998824</v>
      </c>
      <c r="C32" s="6">
        <f>C30/C31</f>
        <v>-5.0692617832176268</v>
      </c>
      <c r="D32" s="6">
        <f>D30/D31</f>
        <v>-3.8012041536304491</v>
      </c>
      <c r="E32" s="6">
        <f>E30/E31</f>
        <v>-5.4760971663496498</v>
      </c>
      <c r="F32" s="6">
        <f>F30/F31</f>
        <v>-6.5766656902830309</v>
      </c>
      <c r="G32" s="6"/>
      <c r="H32" s="6">
        <f t="shared" ref="H32:T32" si="113">H30/H31</f>
        <v>-6.2502260822569422</v>
      </c>
      <c r="I32" s="6">
        <f t="shared" si="113"/>
        <v>1.0037731201271027</v>
      </c>
      <c r="J32" s="6">
        <f t="shared" si="113"/>
        <v>-3.4358101687727451</v>
      </c>
      <c r="K32" s="6">
        <f t="shared" si="113"/>
        <v>1.7573875436495958</v>
      </c>
      <c r="L32" s="6">
        <f t="shared" si="113"/>
        <v>-10.513090223620873</v>
      </c>
      <c r="M32" s="6">
        <f t="shared" si="113"/>
        <v>-0.79045924756247288</v>
      </c>
      <c r="N32" s="6">
        <f t="shared" si="113"/>
        <v>9.3259221519226685</v>
      </c>
      <c r="O32" s="6">
        <f t="shared" si="113"/>
        <v>-2.2913630567087147</v>
      </c>
      <c r="P32" s="6">
        <f t="shared" si="113"/>
        <v>-10.382241194758251</v>
      </c>
      <c r="Q32" s="6">
        <f t="shared" si="113"/>
        <v>-2.8195658771531305</v>
      </c>
      <c r="R32" s="6">
        <f t="shared" si="113"/>
        <v>-1.9311265042122059</v>
      </c>
      <c r="S32" s="6">
        <f t="shared" si="113"/>
        <v>-1.1948477536436457</v>
      </c>
      <c r="T32" s="6">
        <f t="shared" si="113"/>
        <v>-6.9665664374339311</v>
      </c>
      <c r="U32" s="6"/>
      <c r="V32" s="6">
        <f t="shared" ref="V32:AW32" si="114">V30/V31</f>
        <v>-0.49991576277265287</v>
      </c>
      <c r="W32" s="6">
        <f t="shared" si="114"/>
        <v>2.4864085129277558</v>
      </c>
      <c r="X32" s="6">
        <f t="shared" si="114"/>
        <v>-7.9657389179005751</v>
      </c>
      <c r="Y32" s="6">
        <f t="shared" si="114"/>
        <v>-8.5410874784367188</v>
      </c>
      <c r="Z32" s="6">
        <f t="shared" si="114"/>
        <v>-6.5071426899027784</v>
      </c>
      <c r="AA32" s="6">
        <f t="shared" si="114"/>
        <v>4.6771896534726416</v>
      </c>
      <c r="AB32" s="6">
        <f t="shared" si="114"/>
        <v>-5.0539769637324961</v>
      </c>
      <c r="AC32" s="6">
        <f t="shared" si="114"/>
        <v>-1.9307745052937839</v>
      </c>
      <c r="AD32" s="6">
        <f t="shared" si="114"/>
        <v>-1.7545558941878434</v>
      </c>
      <c r="AE32" s="6">
        <f t="shared" si="114"/>
        <v>-3.7550387336562858</v>
      </c>
      <c r="AF32" s="6">
        <f t="shared" si="114"/>
        <v>-0.27015630929649692</v>
      </c>
      <c r="AG32" s="6">
        <f t="shared" si="114"/>
        <v>2.9890279509055269</v>
      </c>
      <c r="AH32" s="6">
        <f t="shared" si="114"/>
        <v>-1.3351054589374072</v>
      </c>
      <c r="AI32" s="6">
        <f t="shared" si="114"/>
        <v>-3.7900194110593173</v>
      </c>
      <c r="AJ32" s="6">
        <f t="shared" si="114"/>
        <v>-8.2646851178253069</v>
      </c>
      <c r="AK32" s="6">
        <f t="shared" si="114"/>
        <v>-3.5873945715354645</v>
      </c>
      <c r="AL32" s="6">
        <f t="shared" si="114"/>
        <v>-3.2428797923813018</v>
      </c>
      <c r="AM32" s="6">
        <f t="shared" si="114"/>
        <v>3.0394545487856397</v>
      </c>
      <c r="AN32" s="6">
        <f t="shared" si="114"/>
        <v>2.9642762066110735</v>
      </c>
      <c r="AO32" s="6">
        <f t="shared" si="114"/>
        <v>2.0585896182539662</v>
      </c>
      <c r="AP32" s="6">
        <f t="shared" si="114"/>
        <v>3.851017090334754</v>
      </c>
      <c r="AQ32" s="6">
        <f t="shared" si="114"/>
        <v>1.644502800952605</v>
      </c>
      <c r="AR32" s="6">
        <f t="shared" si="114"/>
        <v>0.81614636886033143</v>
      </c>
      <c r="AS32" s="6">
        <f t="shared" si="114"/>
        <v>-0.55202227232455081</v>
      </c>
      <c r="AT32" s="6">
        <f t="shared" si="114"/>
        <v>-2.613210007864788</v>
      </c>
      <c r="AU32" s="6">
        <f t="shared" si="114"/>
        <v>-0.23754087106158289</v>
      </c>
      <c r="AV32" s="6">
        <f t="shared" si="114"/>
        <v>0.78914957474123537</v>
      </c>
      <c r="AW32" s="6">
        <f t="shared" si="114"/>
        <v>-3.6480717386583659</v>
      </c>
      <c r="AX32" s="6"/>
      <c r="AY32" s="6">
        <f t="shared" ref="AY32:BH32" si="115">AY30/AY31</f>
        <v>-3.3579777374033912</v>
      </c>
      <c r="AZ32" s="6">
        <f t="shared" si="115"/>
        <v>4.2682399418446177</v>
      </c>
      <c r="BA32" s="6">
        <f t="shared" si="115"/>
        <v>-5.2556503374547452</v>
      </c>
      <c r="BB32" s="6">
        <f t="shared" si="115"/>
        <v>2.0661839520308023</v>
      </c>
      <c r="BC32" s="6">
        <f t="shared" si="115"/>
        <v>-6.0489832016832121</v>
      </c>
      <c r="BD32" s="6">
        <f t="shared" si="115"/>
        <v>-4.7844284291416921</v>
      </c>
      <c r="BE32" s="6">
        <f t="shared" si="115"/>
        <v>7.2249797612301885</v>
      </c>
      <c r="BF32" s="6">
        <f t="shared" si="115"/>
        <v>-5.8018292492574508</v>
      </c>
      <c r="BG32" s="6">
        <f t="shared" si="115"/>
        <v>5.0596257298377738</v>
      </c>
      <c r="BH32" s="6">
        <f t="shared" si="115"/>
        <v>2.274988006342459</v>
      </c>
      <c r="BI32" s="6"/>
      <c r="BJ32" s="6">
        <f t="shared" ref="BJ32:CM32" si="116">BJ30/BJ31</f>
        <v>-2.4333394603693552</v>
      </c>
      <c r="BK32" s="6">
        <f t="shared" si="116"/>
        <v>-0.8011918195443789</v>
      </c>
      <c r="BL32" s="6">
        <f t="shared" si="116"/>
        <v>-2.8615633822007114</v>
      </c>
      <c r="BM32" s="6">
        <f t="shared" si="116"/>
        <v>-4.9685793829664835</v>
      </c>
      <c r="BN32" s="6">
        <f t="shared" si="116"/>
        <v>1.4798578840884338</v>
      </c>
      <c r="BO32" s="6">
        <f t="shared" si="116"/>
        <v>0.91742967601319281</v>
      </c>
      <c r="BP32" s="6">
        <f t="shared" si="116"/>
        <v>1.2464848126674588</v>
      </c>
      <c r="BQ32" s="6">
        <f t="shared" si="116"/>
        <v>2.0566669903691528</v>
      </c>
      <c r="BR32" s="6">
        <f t="shared" si="116"/>
        <v>-3.8443351722636985</v>
      </c>
      <c r="BS32" s="6">
        <f t="shared" si="116"/>
        <v>-0.70081240269019518</v>
      </c>
      <c r="BT32" s="6">
        <f t="shared" si="116"/>
        <v>6.7123348170523665</v>
      </c>
      <c r="BU32" s="6">
        <f t="shared" si="116"/>
        <v>0.92658298387056837</v>
      </c>
      <c r="BV32" s="6">
        <f t="shared" si="116"/>
        <v>-10.848711832099813</v>
      </c>
      <c r="BW32" s="6">
        <f t="shared" si="116"/>
        <v>0.85096370090661866</v>
      </c>
      <c r="BX32" s="6">
        <f t="shared" si="116"/>
        <v>-6.4310698529154866</v>
      </c>
      <c r="BY32" s="6">
        <f t="shared" si="116"/>
        <v>6.4523379426452401</v>
      </c>
      <c r="BZ32" s="6">
        <f t="shared" si="116"/>
        <v>-9.1147956437593525</v>
      </c>
      <c r="CA32" s="6">
        <f t="shared" si="116"/>
        <v>-5.6924583784319491</v>
      </c>
      <c r="CB32" s="6" t="e">
        <f t="shared" si="116"/>
        <v>#VALUE!</v>
      </c>
      <c r="CC32" s="6">
        <f t="shared" si="116"/>
        <v>-0.46464601776637088</v>
      </c>
      <c r="CD32" s="6">
        <f t="shared" si="116"/>
        <v>9.2455606290050074</v>
      </c>
      <c r="CE32" s="6">
        <f t="shared" si="116"/>
        <v>-5.7539545417091045</v>
      </c>
      <c r="CF32" s="6">
        <f t="shared" si="116"/>
        <v>-1.1899477537143242</v>
      </c>
      <c r="CG32" s="6">
        <f t="shared" si="116"/>
        <v>1.3714948705859842</v>
      </c>
      <c r="CH32" s="6">
        <f t="shared" si="116"/>
        <v>-3.2974545038543828</v>
      </c>
      <c r="CI32" s="6">
        <f t="shared" si="116"/>
        <v>-7.6436564578447408</v>
      </c>
      <c r="CJ32" s="6">
        <f t="shared" si="116"/>
        <v>-7.3426463838376588</v>
      </c>
      <c r="CK32" s="6">
        <f t="shared" si="116"/>
        <v>5.0423188893797981</v>
      </c>
      <c r="CL32" s="6">
        <f t="shared" si="116"/>
        <v>6.6025989166640819</v>
      </c>
      <c r="CM32" s="6">
        <f t="shared" si="116"/>
        <v>7.0435877052041622</v>
      </c>
      <c r="CN32" s="6"/>
      <c r="CO32" s="6"/>
      <c r="CP32" s="6"/>
      <c r="CQ32" s="6"/>
      <c r="CR32" s="6">
        <f>CR30/CR31</f>
        <v>-5.0692617832176268</v>
      </c>
      <c r="CS32" s="6">
        <f>CS30/CS31</f>
        <v>-3.8012041536304491</v>
      </c>
      <c r="CT32" s="6">
        <f>CT30/CT31</f>
        <v>-5.4760971663496498</v>
      </c>
      <c r="CU32" s="6">
        <f>CU30/CU31</f>
        <v>-6.5766656902830309</v>
      </c>
      <c r="CV32" s="6"/>
      <c r="CW32" s="6">
        <f t="shared" ref="CW32:DI32" si="117">CW30/CW31</f>
        <v>-6.2502260822569422</v>
      </c>
      <c r="CX32" s="6">
        <f t="shared" si="117"/>
        <v>1.0037731201271027</v>
      </c>
      <c r="CY32" s="6">
        <f t="shared" si="117"/>
        <v>-3.4358101687727451</v>
      </c>
      <c r="CZ32" s="6">
        <f t="shared" si="117"/>
        <v>1.7573875436495958</v>
      </c>
      <c r="DA32" s="6">
        <f t="shared" si="117"/>
        <v>-10.513090223620873</v>
      </c>
      <c r="DB32" s="6">
        <f t="shared" si="117"/>
        <v>-0.79045924756247288</v>
      </c>
      <c r="DC32" s="6">
        <f t="shared" si="117"/>
        <v>9.3259221519226685</v>
      </c>
      <c r="DD32" s="6">
        <f t="shared" si="117"/>
        <v>-2.2913630567087147</v>
      </c>
      <c r="DE32" s="6">
        <f t="shared" si="117"/>
        <v>-10.382241194758251</v>
      </c>
      <c r="DF32" s="6">
        <f t="shared" si="117"/>
        <v>-2.8195658771531305</v>
      </c>
      <c r="DG32" s="6">
        <f t="shared" si="117"/>
        <v>-1.9311265042122059</v>
      </c>
      <c r="DH32" s="6">
        <f t="shared" si="117"/>
        <v>-1.1948477536436457</v>
      </c>
      <c r="DI32" s="6">
        <f t="shared" si="117"/>
        <v>-6.9665664374339311</v>
      </c>
      <c r="DJ32" s="6"/>
      <c r="DK32" s="6">
        <f t="shared" ref="DK32:EL32" si="118">DK30/DK31</f>
        <v>-0.49991576277265287</v>
      </c>
      <c r="DL32" s="6">
        <f t="shared" si="118"/>
        <v>2.4864085129277558</v>
      </c>
      <c r="DM32" s="6">
        <f t="shared" si="118"/>
        <v>-7.9657389179005751</v>
      </c>
      <c r="DN32" s="6">
        <f t="shared" si="118"/>
        <v>-8.5410874784367188</v>
      </c>
      <c r="DO32" s="6">
        <f t="shared" si="118"/>
        <v>-6.5071426899027784</v>
      </c>
      <c r="DP32" s="6">
        <f t="shared" si="118"/>
        <v>4.6771896534726416</v>
      </c>
      <c r="DQ32" s="6">
        <f t="shared" si="118"/>
        <v>-5.0539769637324961</v>
      </c>
      <c r="DR32" s="6">
        <f t="shared" si="118"/>
        <v>-1.9307745052937839</v>
      </c>
      <c r="DS32" s="6">
        <f t="shared" si="118"/>
        <v>-1.7545558941878434</v>
      </c>
      <c r="DT32" s="6">
        <f t="shared" si="118"/>
        <v>-3.7550387336562858</v>
      </c>
      <c r="DU32" s="6">
        <f t="shared" si="118"/>
        <v>-0.27015630929649692</v>
      </c>
      <c r="DV32" s="6">
        <f t="shared" si="118"/>
        <v>2.9890279509055269</v>
      </c>
      <c r="DW32" s="6">
        <f t="shared" si="118"/>
        <v>-1.3351054589374072</v>
      </c>
      <c r="DX32" s="6">
        <f t="shared" si="118"/>
        <v>-3.7900194110593173</v>
      </c>
      <c r="DY32" s="6">
        <f t="shared" si="118"/>
        <v>-8.2646851178253069</v>
      </c>
      <c r="DZ32" s="6">
        <f t="shared" si="118"/>
        <v>-3.5873945715354645</v>
      </c>
      <c r="EA32" s="6">
        <f t="shared" si="118"/>
        <v>-3.2428797923813018</v>
      </c>
      <c r="EB32" s="6">
        <f t="shared" si="118"/>
        <v>3.0394545487856397</v>
      </c>
      <c r="EC32" s="6">
        <f t="shared" si="118"/>
        <v>2.9642762066110735</v>
      </c>
      <c r="ED32" s="6">
        <f t="shared" si="118"/>
        <v>2.0585896182539662</v>
      </c>
      <c r="EE32" s="6">
        <f t="shared" si="118"/>
        <v>3.851017090334754</v>
      </c>
      <c r="EF32" s="6">
        <f t="shared" si="118"/>
        <v>1.644502800952605</v>
      </c>
      <c r="EG32" s="6">
        <f t="shared" si="118"/>
        <v>0.81614636886033143</v>
      </c>
      <c r="EH32" s="6">
        <f t="shared" si="118"/>
        <v>-0.55202227232455081</v>
      </c>
      <c r="EI32" s="6">
        <f t="shared" si="118"/>
        <v>-2.613210007864788</v>
      </c>
      <c r="EJ32" s="6">
        <f t="shared" si="118"/>
        <v>-0.23754087106158289</v>
      </c>
      <c r="EK32" s="6">
        <f t="shared" si="118"/>
        <v>0.78914957474123537</v>
      </c>
      <c r="EL32" s="6">
        <f t="shared" si="118"/>
        <v>-3.6480717386583668</v>
      </c>
      <c r="EM32" s="6"/>
      <c r="EN32" s="6">
        <f t="shared" ref="EN32:EW32" si="119">EN30/EN31</f>
        <v>-3.3579777374033912</v>
      </c>
      <c r="EO32" s="6">
        <f t="shared" si="119"/>
        <v>4.2682399418446177</v>
      </c>
      <c r="EP32" s="6">
        <f t="shared" si="119"/>
        <v>-5.2556503374547452</v>
      </c>
      <c r="EQ32" s="6">
        <f t="shared" si="119"/>
        <v>2.0661839520308023</v>
      </c>
      <c r="ER32" s="6">
        <f t="shared" si="119"/>
        <v>-6.0489832016832121</v>
      </c>
      <c r="ES32" s="6">
        <f t="shared" si="119"/>
        <v>-4.7844284291416921</v>
      </c>
      <c r="ET32" s="6">
        <f t="shared" si="119"/>
        <v>7.2249797612301885</v>
      </c>
      <c r="EU32" s="6">
        <f t="shared" si="119"/>
        <v>-5.8018292492574508</v>
      </c>
      <c r="EV32" s="6">
        <f t="shared" si="119"/>
        <v>5.0596257298377738</v>
      </c>
      <c r="EW32" s="6">
        <f t="shared" si="119"/>
        <v>2.274988006342459</v>
      </c>
      <c r="EX32" s="6"/>
      <c r="EY32" s="6">
        <f t="shared" ref="EY32:GB32" si="120">EY30/EY31</f>
        <v>-2.4333394603693552</v>
      </c>
      <c r="EZ32" s="6">
        <f t="shared" si="120"/>
        <v>-0.8011918195443789</v>
      </c>
      <c r="FA32" s="6">
        <f t="shared" si="120"/>
        <v>-2.8615633822007114</v>
      </c>
      <c r="FB32" s="6">
        <f t="shared" si="120"/>
        <v>-4.9685793829664835</v>
      </c>
      <c r="FC32" s="6">
        <f t="shared" si="120"/>
        <v>1.4798578840884338</v>
      </c>
      <c r="FD32" s="6">
        <f t="shared" si="120"/>
        <v>0.91742967601319281</v>
      </c>
      <c r="FE32" s="6">
        <f t="shared" si="120"/>
        <v>1.2464848126674588</v>
      </c>
      <c r="FF32" s="6">
        <f t="shared" si="120"/>
        <v>2.0566669903691528</v>
      </c>
      <c r="FG32" s="6">
        <f t="shared" si="120"/>
        <v>-3.8443351722636985</v>
      </c>
      <c r="FH32" s="6">
        <f t="shared" si="120"/>
        <v>-0.70081240269019518</v>
      </c>
      <c r="FI32" s="6">
        <f t="shared" si="120"/>
        <v>6.7123348170523665</v>
      </c>
      <c r="FJ32" s="6">
        <f t="shared" si="120"/>
        <v>0.92658298387056837</v>
      </c>
      <c r="FK32" s="6">
        <f t="shared" si="120"/>
        <v>-10.848711832099813</v>
      </c>
      <c r="FL32" s="6">
        <f t="shared" si="120"/>
        <v>0.85096370090661866</v>
      </c>
      <c r="FM32" s="6">
        <f t="shared" si="120"/>
        <v>-6.4310698529154866</v>
      </c>
      <c r="FN32" s="6">
        <f t="shared" si="120"/>
        <v>6.4523379426452401</v>
      </c>
      <c r="FO32" s="6">
        <f t="shared" si="120"/>
        <v>-9.1147956437593525</v>
      </c>
      <c r="FP32" s="6">
        <f t="shared" si="120"/>
        <v>-5.6924583784319491</v>
      </c>
      <c r="FQ32" s="6" t="e">
        <f t="shared" si="120"/>
        <v>#VALUE!</v>
      </c>
      <c r="FR32" s="6">
        <f t="shared" si="120"/>
        <v>-0.46464601776637088</v>
      </c>
      <c r="FS32" s="6">
        <f t="shared" si="120"/>
        <v>9.2455606290050074</v>
      </c>
      <c r="FT32" s="6">
        <f t="shared" si="120"/>
        <v>-5.7539545417091045</v>
      </c>
      <c r="FU32" s="6">
        <f t="shared" si="120"/>
        <v>-1.1899477537143242</v>
      </c>
      <c r="FV32" s="6">
        <f t="shared" si="120"/>
        <v>1.3714948705859842</v>
      </c>
      <c r="FW32" s="6">
        <f t="shared" si="120"/>
        <v>-3.2974545038543828</v>
      </c>
      <c r="FX32" s="6">
        <f t="shared" si="120"/>
        <v>-7.6436564578447408</v>
      </c>
      <c r="FY32" s="6">
        <f t="shared" si="120"/>
        <v>-7.3426463838376588</v>
      </c>
      <c r="FZ32" s="6">
        <f t="shared" si="120"/>
        <v>5.0423188893797981</v>
      </c>
      <c r="GA32" s="6">
        <f t="shared" si="120"/>
        <v>6.6025989166640819</v>
      </c>
      <c r="GB32" s="6">
        <f t="shared" si="120"/>
        <v>7.0435877052041622</v>
      </c>
      <c r="GC32" s="6"/>
      <c r="GD32" s="6"/>
      <c r="GE32" s="6"/>
      <c r="GF32" s="6"/>
      <c r="GG32" t="s">
        <v>155</v>
      </c>
      <c r="GH32" s="6">
        <f>GH30/GH31</f>
        <v>-5.8915108886535776</v>
      </c>
      <c r="GI32" s="6">
        <f t="shared" ref="GI32:IT32" si="121">GI30/GI31</f>
        <v>-3.5323506504533349</v>
      </c>
      <c r="GJ32" s="6">
        <f t="shared" si="121"/>
        <v>-5.5731674295563067</v>
      </c>
      <c r="GK32" s="6">
        <f t="shared" si="121"/>
        <v>-6.1548413915910167</v>
      </c>
      <c r="GL32" s="6">
        <f t="shared" si="121"/>
        <v>-1.6620843902892404</v>
      </c>
      <c r="GM32" s="6"/>
      <c r="GN32" s="6">
        <f t="shared" si="121"/>
        <v>-7.3504826177455262</v>
      </c>
      <c r="GO32" s="6">
        <f t="shared" si="121"/>
        <v>-0.30258356714811446</v>
      </c>
      <c r="GP32" s="6">
        <f t="shared" si="121"/>
        <v>-8.9524339595224145</v>
      </c>
      <c r="GQ32" s="6">
        <f t="shared" si="121"/>
        <v>-7.7248884397281961</v>
      </c>
      <c r="GR32" s="6">
        <f t="shared" si="121"/>
        <v>-9.8598991540071452</v>
      </c>
      <c r="GS32" s="6">
        <f t="shared" si="121"/>
        <v>-8.6735268122360143</v>
      </c>
      <c r="GT32" s="6">
        <f t="shared" si="121"/>
        <v>-4.4297855380381916</v>
      </c>
      <c r="GU32" s="6">
        <f t="shared" si="121"/>
        <v>-5.5539312384760411</v>
      </c>
      <c r="GV32" s="6">
        <f t="shared" si="121"/>
        <v>-5.5980236015113078</v>
      </c>
      <c r="GW32" s="6">
        <f t="shared" si="121"/>
        <v>-6.5241187782060619</v>
      </c>
      <c r="GX32" s="6">
        <f t="shared" si="121"/>
        <v>-0.88985683430045315</v>
      </c>
      <c r="GY32" s="6">
        <f t="shared" si="121"/>
        <v>-6.6757427868580983</v>
      </c>
      <c r="GZ32" s="6">
        <f t="shared" si="121"/>
        <v>-7.646503061482707</v>
      </c>
      <c r="HA32" s="6"/>
      <c r="HB32" s="6">
        <f t="shared" si="121"/>
        <v>-2.2529927181601068</v>
      </c>
      <c r="HC32" s="6">
        <f t="shared" si="121"/>
        <v>-7.3938816522172655</v>
      </c>
      <c r="HD32" s="6">
        <f t="shared" si="121"/>
        <v>-8.6519604146527236</v>
      </c>
      <c r="HE32" s="6">
        <f t="shared" si="121"/>
        <v>-9.511292221379362</v>
      </c>
      <c r="HF32" s="6">
        <f t="shared" si="121"/>
        <v>-8.2103030806425163</v>
      </c>
      <c r="HG32" s="6">
        <f t="shared" si="121"/>
        <v>-0.68997864119609453</v>
      </c>
      <c r="HH32" s="6">
        <f t="shared" si="121"/>
        <v>-6.1817345119111504</v>
      </c>
      <c r="HI32" s="6">
        <f t="shared" si="121"/>
        <v>-3.7245892702013688</v>
      </c>
      <c r="HJ32" s="6">
        <f t="shared" si="121"/>
        <v>-7.2748115314252129</v>
      </c>
      <c r="HK32" s="6">
        <f t="shared" si="121"/>
        <v>-4.4509080717284872</v>
      </c>
      <c r="HL32" s="6">
        <f t="shared" si="121"/>
        <v>-6.8903547961910405</v>
      </c>
      <c r="HM32" s="6">
        <f t="shared" si="121"/>
        <v>-2.3478775773171234</v>
      </c>
      <c r="HN32" s="6">
        <f t="shared" si="121"/>
        <v>-6.8060460400343414</v>
      </c>
      <c r="HO32" s="6">
        <f t="shared" si="121"/>
        <v>-8.4247517701968508</v>
      </c>
      <c r="HP32" s="6">
        <f t="shared" si="121"/>
        <v>-8.761323614859192</v>
      </c>
      <c r="HQ32" s="6">
        <f t="shared" si="121"/>
        <v>-0.67365321716938609</v>
      </c>
      <c r="HR32" s="6">
        <f t="shared" si="121"/>
        <v>-2.1610198307045921E-3</v>
      </c>
      <c r="HS32" s="6">
        <f t="shared" si="121"/>
        <v>1.3644300132956959</v>
      </c>
      <c r="HT32" s="6">
        <f t="shared" si="121"/>
        <v>0.30028752324843599</v>
      </c>
      <c r="HU32" s="6">
        <f t="shared" si="121"/>
        <v>-1.8049573642579393</v>
      </c>
      <c r="HV32" s="6">
        <f t="shared" si="121"/>
        <v>-3.1479100067427863</v>
      </c>
      <c r="HW32" s="6">
        <f t="shared" si="121"/>
        <v>-7.5110830151113817</v>
      </c>
      <c r="HX32" s="6">
        <f t="shared" si="121"/>
        <v>1.4904790040695635</v>
      </c>
      <c r="HY32" s="6">
        <f t="shared" si="121"/>
        <v>-7.7534940951278424</v>
      </c>
      <c r="HZ32" s="6">
        <f t="shared" si="121"/>
        <v>-3.3807438285461111</v>
      </c>
      <c r="IA32" s="6">
        <f t="shared" si="121"/>
        <v>-1.9104640768442671</v>
      </c>
      <c r="IB32" s="6">
        <f t="shared" si="121"/>
        <v>-2.3169304810006928</v>
      </c>
      <c r="IC32" s="6">
        <f t="shared" si="121"/>
        <v>-6.6590194116298802</v>
      </c>
      <c r="ID32" s="6"/>
      <c r="IE32" s="6">
        <f t="shared" si="121"/>
        <v>-12.88905453909231</v>
      </c>
      <c r="IF32" s="6">
        <f t="shared" si="121"/>
        <v>-7.2734415723715612E-2</v>
      </c>
      <c r="IG32" s="6">
        <f t="shared" si="121"/>
        <v>-3.8352979099394906</v>
      </c>
      <c r="IH32" s="6">
        <f t="shared" si="121"/>
        <v>-0.5065646992241406</v>
      </c>
      <c r="II32" s="6">
        <f t="shared" si="121"/>
        <v>-7.1654722401357143</v>
      </c>
      <c r="IJ32" s="6">
        <f t="shared" si="121"/>
        <v>-5.5144399823918855</v>
      </c>
      <c r="IK32" s="6">
        <f t="shared" si="121"/>
        <v>-1.7564809506795345</v>
      </c>
      <c r="IL32" s="6">
        <f t="shared" si="121"/>
        <v>-8.1673994254297</v>
      </c>
      <c r="IM32" s="6">
        <f t="shared" si="121"/>
        <v>-1.8257442248152633</v>
      </c>
      <c r="IN32" s="6">
        <f t="shared" si="121"/>
        <v>0.62590743525167425</v>
      </c>
      <c r="IO32" s="6"/>
      <c r="IP32" s="6">
        <f t="shared" si="121"/>
        <v>-4.9203415610330241</v>
      </c>
      <c r="IQ32" s="6">
        <f t="shared" si="121"/>
        <v>-1.9349600967056864</v>
      </c>
      <c r="IR32" s="6">
        <f t="shared" si="121"/>
        <v>-9.2263468871132126</v>
      </c>
      <c r="IS32" s="6">
        <f t="shared" si="121"/>
        <v>-6.1039535508148912</v>
      </c>
      <c r="IT32" s="6">
        <f t="shared" si="121"/>
        <v>-1.0520629900148786</v>
      </c>
      <c r="IU32" s="6">
        <f t="shared" ref="IU32:JS32" si="122">IU30/IU31</f>
        <v>-7.9332401213410373</v>
      </c>
      <c r="IV32" s="6">
        <f t="shared" si="122"/>
        <v>-4.6621690478208597</v>
      </c>
      <c r="IW32" s="6">
        <f t="shared" si="122"/>
        <v>-1.8852192488183479</v>
      </c>
      <c r="IX32" s="6">
        <f t="shared" si="122"/>
        <v>-2.0889975803937597</v>
      </c>
      <c r="IY32" s="6">
        <f t="shared" si="122"/>
        <v>-4.7136899691286533</v>
      </c>
      <c r="IZ32" s="6">
        <f t="shared" si="122"/>
        <v>-4.3351443844767852</v>
      </c>
      <c r="JA32" s="6">
        <f t="shared" si="122"/>
        <v>2.8431719567945453</v>
      </c>
      <c r="JB32" s="6">
        <f t="shared" si="122"/>
        <v>-6.4070327776426712</v>
      </c>
      <c r="JC32" s="6">
        <f t="shared" si="122"/>
        <v>-6.9614436459678197</v>
      </c>
      <c r="JD32" s="6">
        <f t="shared" si="122"/>
        <v>-8.5877656659726735</v>
      </c>
      <c r="JE32" s="6">
        <f t="shared" si="122"/>
        <v>-0.39837556077186037</v>
      </c>
      <c r="JF32" s="6">
        <f t="shared" si="122"/>
        <v>-8.5642293745702709</v>
      </c>
      <c r="JG32" s="6">
        <f t="shared" si="122"/>
        <v>-5.7873240849343253</v>
      </c>
      <c r="JH32" s="6">
        <f t="shared" si="122"/>
        <v>-5.3609767122013938</v>
      </c>
      <c r="JI32" s="6">
        <f t="shared" si="122"/>
        <v>-3.5465502837916296</v>
      </c>
      <c r="JJ32" s="6">
        <f t="shared" si="122"/>
        <v>1.5736671417236883</v>
      </c>
      <c r="JK32" s="6">
        <f t="shared" si="122"/>
        <v>-3.5673974355250131</v>
      </c>
      <c r="JL32" s="6">
        <f t="shared" si="122"/>
        <v>-7.399425359517986</v>
      </c>
      <c r="JM32" s="6">
        <f t="shared" si="122"/>
        <v>-3.7042981345440644</v>
      </c>
      <c r="JN32" s="6">
        <f t="shared" si="122"/>
        <v>-1.3229093287198876</v>
      </c>
      <c r="JO32" s="6">
        <f t="shared" si="122"/>
        <v>-10.029402499177346</v>
      </c>
      <c r="JP32" s="6">
        <f t="shared" si="122"/>
        <v>-7.7831426551669383</v>
      </c>
      <c r="JQ32" s="6">
        <f t="shared" si="122"/>
        <v>0.62306919733793253</v>
      </c>
      <c r="JR32" s="6">
        <f t="shared" si="122"/>
        <v>-2.2311358644677872</v>
      </c>
      <c r="JS32" s="6">
        <f t="shared" si="122"/>
        <v>-1.7754679753315421</v>
      </c>
      <c r="JT32" s="6"/>
      <c r="JU32" s="6"/>
      <c r="JV32" s="6"/>
      <c r="JW32" s="6"/>
      <c r="JX32" s="6"/>
      <c r="JY32" t="s">
        <v>155</v>
      </c>
      <c r="OS32" t="s">
        <v>31</v>
      </c>
      <c r="OT32" t="s">
        <v>282</v>
      </c>
      <c r="OU32">
        <v>7.4104635731857119E-2</v>
      </c>
      <c r="OV32">
        <v>6.0131939881645946E-2</v>
      </c>
      <c r="OW32">
        <v>6.0460047084328956E-2</v>
      </c>
      <c r="OX32">
        <v>6.5098396874728293E-2</v>
      </c>
      <c r="OY32">
        <v>6.5150249212375916E-2</v>
      </c>
      <c r="OZ32">
        <v>6.9144960501325903E-2</v>
      </c>
      <c r="PA32">
        <v>7.0204936062676401E-2</v>
      </c>
      <c r="PB32">
        <v>8.8561266119549314E-2</v>
      </c>
      <c r="PC32">
        <v>9.1111489249190769E-2</v>
      </c>
      <c r="PD32">
        <v>9.3361100409036932E-2</v>
      </c>
      <c r="PE32">
        <v>0.10062053209415805</v>
      </c>
      <c r="PF32">
        <v>9.651841246178651E-2</v>
      </c>
      <c r="PG32">
        <v>4.2689600714561834E-2</v>
      </c>
      <c r="PH32">
        <v>6.034959697685064E-2</v>
      </c>
      <c r="PI32">
        <v>7.0337233609959887E-2</v>
      </c>
      <c r="PJ32">
        <v>6.8450551396475809E-2</v>
      </c>
      <c r="PK32">
        <v>7.7550600643429918E-2</v>
      </c>
      <c r="PL32">
        <v>7.8063870948634012E-2</v>
      </c>
      <c r="PM32">
        <v>7.3199057508168464E-2</v>
      </c>
      <c r="PN32">
        <v>7.3746142404776865E-2</v>
      </c>
      <c r="PO32">
        <v>8.5526052165044289E-2</v>
      </c>
      <c r="PP32">
        <v>8.74155075350114E-2</v>
      </c>
      <c r="PQ32">
        <v>9.2688105702288179E-2</v>
      </c>
      <c r="PR32">
        <v>0.11049920214196837</v>
      </c>
      <c r="PS32">
        <v>0.14447510769621019</v>
      </c>
      <c r="PT32">
        <v>0.15144703844005383</v>
      </c>
      <c r="PU32">
        <v>0.15656298495463788</v>
      </c>
      <c r="PX32" t="s">
        <v>246</v>
      </c>
      <c r="PY32" t="s">
        <v>247</v>
      </c>
      <c r="PZ32" t="s">
        <v>31</v>
      </c>
      <c r="QA32" t="s">
        <v>282</v>
      </c>
      <c r="QB32">
        <f t="shared" si="30"/>
        <v>7.4104635731857119E-2</v>
      </c>
      <c r="QC32">
        <f t="shared" si="31"/>
        <v>6.0131939881645946E-2</v>
      </c>
      <c r="QD32">
        <f t="shared" si="32"/>
        <v>6.0460047084328956E-2</v>
      </c>
      <c r="QE32">
        <f t="shared" si="33"/>
        <v>6.5098396874728293E-2</v>
      </c>
      <c r="QF32">
        <f t="shared" si="34"/>
        <v>6.5150249212375916E-2</v>
      </c>
      <c r="QG32">
        <f t="shared" si="35"/>
        <v>6.9144960501325903E-2</v>
      </c>
      <c r="QH32">
        <f t="shared" si="36"/>
        <v>7.0204936062676401E-2</v>
      </c>
      <c r="QI32">
        <f t="shared" si="37"/>
        <v>8.8561266119549314E-2</v>
      </c>
      <c r="QJ32">
        <f t="shared" si="38"/>
        <v>9.1111489249190769E-2</v>
      </c>
      <c r="QK32">
        <f t="shared" si="39"/>
        <v>9.3361100409036932E-2</v>
      </c>
      <c r="QL32">
        <f t="shared" si="40"/>
        <v>0.10062053209415805</v>
      </c>
      <c r="QM32">
        <f t="shared" si="41"/>
        <v>9.651841246178651E-2</v>
      </c>
      <c r="QN32">
        <f t="shared" si="42"/>
        <v>4.2689600714561834E-2</v>
      </c>
      <c r="QO32">
        <f t="shared" si="43"/>
        <v>6.034959697685064E-2</v>
      </c>
      <c r="QP32">
        <f t="shared" si="44"/>
        <v>7.0337233609959887E-2</v>
      </c>
      <c r="QQ32">
        <f t="shared" si="45"/>
        <v>6.8450551396475809E-2</v>
      </c>
      <c r="QR32">
        <f t="shared" si="46"/>
        <v>7.7550600643429918E-2</v>
      </c>
      <c r="QS32">
        <f t="shared" si="47"/>
        <v>7.8063870948634012E-2</v>
      </c>
      <c r="QT32">
        <f t="shared" si="48"/>
        <v>7.3199057508168464E-2</v>
      </c>
      <c r="QU32">
        <f t="shared" si="49"/>
        <v>7.3746142404776865E-2</v>
      </c>
      <c r="QV32">
        <f t="shared" si="50"/>
        <v>8.5526052165044289E-2</v>
      </c>
      <c r="QW32">
        <f t="shared" si="51"/>
        <v>8.74155075350114E-2</v>
      </c>
      <c r="QX32">
        <f t="shared" si="52"/>
        <v>9.2688105702288179E-2</v>
      </c>
      <c r="QY32">
        <f t="shared" si="53"/>
        <v>0.11049920214196837</v>
      </c>
      <c r="QZ32">
        <f t="shared" si="54"/>
        <v>0.14447510769621019</v>
      </c>
      <c r="RA32">
        <f t="shared" si="55"/>
        <v>0.15144703844005383</v>
      </c>
      <c r="RB32">
        <f t="shared" si="56"/>
        <v>0.15656298495463788</v>
      </c>
      <c r="RG32" t="s">
        <v>246</v>
      </c>
      <c r="RH32" t="s">
        <v>247</v>
      </c>
      <c r="RI32" t="s">
        <v>31</v>
      </c>
      <c r="RJ32" t="s">
        <v>282</v>
      </c>
      <c r="RK32">
        <v>474.78094500261085</v>
      </c>
      <c r="RL32">
        <v>442.14811869382248</v>
      </c>
      <c r="RM32">
        <v>481.71276130464241</v>
      </c>
      <c r="RN32">
        <v>529.93166093585444</v>
      </c>
      <c r="RO32">
        <v>585.00103105881965</v>
      </c>
      <c r="RP32">
        <v>631.7004456972461</v>
      </c>
      <c r="RQ32">
        <v>681.84286793922809</v>
      </c>
      <c r="RR32">
        <v>827.78235097293907</v>
      </c>
      <c r="RS32">
        <v>912.07247337024683</v>
      </c>
      <c r="RT32">
        <v>1026.2704926428971</v>
      </c>
      <c r="RU32">
        <v>1137.3327243288584</v>
      </c>
      <c r="RV32">
        <v>1063.7122656041706</v>
      </c>
      <c r="RW32">
        <v>463.96857532902339</v>
      </c>
      <c r="RX32">
        <v>671.10702203112771</v>
      </c>
      <c r="RY32">
        <v>780.09207439874126</v>
      </c>
      <c r="RZ32">
        <v>747.98174548997383</v>
      </c>
      <c r="SA32">
        <v>899.55568572833181</v>
      </c>
      <c r="SB32">
        <v>1064.509447136805</v>
      </c>
      <c r="SC32">
        <v>1148.5690961840871</v>
      </c>
      <c r="SD32">
        <v>1260.9288337007688</v>
      </c>
      <c r="SE32">
        <v>1586.2050395993342</v>
      </c>
      <c r="SF32">
        <v>1855.0939151917839</v>
      </c>
      <c r="SG32">
        <v>2160.5276062892781</v>
      </c>
      <c r="SH32">
        <v>2254.4456057622579</v>
      </c>
      <c r="SI32">
        <v>3113.4806345143284</v>
      </c>
      <c r="SJ32">
        <v>3634.2768045177681</v>
      </c>
      <c r="SK32">
        <v>3687.9539964578616</v>
      </c>
    </row>
    <row r="33" spans="1:505" x14ac:dyDescent="0.25">
      <c r="OS33" t="s">
        <v>32</v>
      </c>
      <c r="OT33" t="s">
        <v>283</v>
      </c>
      <c r="OU33">
        <v>1.2674145776628876</v>
      </c>
      <c r="OV33">
        <v>1.3044251167214092</v>
      </c>
      <c r="OW33">
        <v>1.346285835402824</v>
      </c>
      <c r="OX33">
        <v>1.3742292337282049</v>
      </c>
      <c r="OY33">
        <v>1.5641807194585846</v>
      </c>
      <c r="OZ33">
        <v>1.5434897737470716</v>
      </c>
      <c r="PA33">
        <v>1.6196091272985547</v>
      </c>
      <c r="PB33">
        <v>1.5696544443069154</v>
      </c>
      <c r="PC33">
        <v>1.5901951568934865</v>
      </c>
      <c r="PD33">
        <v>1.744593011451615</v>
      </c>
      <c r="PE33">
        <v>1.8451693825471651</v>
      </c>
      <c r="PF33">
        <v>2.0452431545895724</v>
      </c>
      <c r="PG33">
        <v>2.2331861457396487</v>
      </c>
      <c r="PH33">
        <v>2.3657740912375371</v>
      </c>
      <c r="PI33">
        <v>2.366110406654248</v>
      </c>
      <c r="PJ33">
        <v>2.5828410025264166</v>
      </c>
      <c r="PK33">
        <v>2.8051854228951263</v>
      </c>
      <c r="PL33">
        <v>3.01451873112374</v>
      </c>
      <c r="PM33">
        <v>3.035558755102433</v>
      </c>
      <c r="PN33">
        <v>2.9761451684266089</v>
      </c>
      <c r="PO33">
        <v>2.9291904268706142</v>
      </c>
      <c r="PP33">
        <v>2.8927260194603157</v>
      </c>
      <c r="PQ33">
        <v>2.6270404086146693</v>
      </c>
      <c r="PR33">
        <v>2.5479289387072872</v>
      </c>
      <c r="PS33">
        <v>2.252340231822084</v>
      </c>
      <c r="PT33">
        <v>2.1905860534169141</v>
      </c>
      <c r="PU33">
        <v>2.0899959925567568</v>
      </c>
      <c r="PX33" t="s">
        <v>246</v>
      </c>
      <c r="PY33" t="s">
        <v>247</v>
      </c>
      <c r="PZ33" t="s">
        <v>32</v>
      </c>
      <c r="QA33" t="s">
        <v>283</v>
      </c>
      <c r="QB33">
        <f t="shared" si="30"/>
        <v>1.2674145776628876</v>
      </c>
      <c r="QC33">
        <f t="shared" si="31"/>
        <v>1.3044251167214092</v>
      </c>
      <c r="QD33">
        <f t="shared" si="32"/>
        <v>1.346285835402824</v>
      </c>
      <c r="QE33">
        <f t="shared" si="33"/>
        <v>1.3742292337282049</v>
      </c>
      <c r="QF33">
        <f t="shared" si="34"/>
        <v>1.5641807194585846</v>
      </c>
      <c r="QG33">
        <f t="shared" si="35"/>
        <v>1.5434897737470716</v>
      </c>
      <c r="QH33">
        <f t="shared" si="36"/>
        <v>1.6196091272985547</v>
      </c>
      <c r="QI33">
        <f t="shared" si="37"/>
        <v>1.5696544443069154</v>
      </c>
      <c r="QJ33">
        <f t="shared" si="38"/>
        <v>1.5901951568934865</v>
      </c>
      <c r="QK33">
        <f t="shared" si="39"/>
        <v>1.744593011451615</v>
      </c>
      <c r="QL33">
        <f t="shared" si="40"/>
        <v>1.8451693825471651</v>
      </c>
      <c r="QM33">
        <f t="shared" si="41"/>
        <v>2.0452431545895724</v>
      </c>
      <c r="QN33">
        <f t="shared" si="42"/>
        <v>2.2331861457396487</v>
      </c>
      <c r="QO33">
        <f t="shared" si="43"/>
        <v>2.3657740912375371</v>
      </c>
      <c r="QP33">
        <f t="shared" si="44"/>
        <v>2.366110406654248</v>
      </c>
      <c r="QQ33">
        <f t="shared" si="45"/>
        <v>2.5828410025264166</v>
      </c>
      <c r="QR33">
        <f t="shared" si="46"/>
        <v>2.8051854228951263</v>
      </c>
      <c r="QS33">
        <f t="shared" si="47"/>
        <v>3.01451873112374</v>
      </c>
      <c r="QT33">
        <f t="shared" si="48"/>
        <v>3.035558755102433</v>
      </c>
      <c r="QU33">
        <f t="shared" si="49"/>
        <v>2.9761451684266089</v>
      </c>
      <c r="QV33">
        <f t="shared" si="50"/>
        <v>2.9291904268706142</v>
      </c>
      <c r="QW33">
        <f t="shared" si="51"/>
        <v>2.8927260194603157</v>
      </c>
      <c r="QX33">
        <f t="shared" si="52"/>
        <v>2.6270404086146693</v>
      </c>
      <c r="QY33">
        <f t="shared" si="53"/>
        <v>2.5479289387072872</v>
      </c>
      <c r="QZ33">
        <f t="shared" si="54"/>
        <v>2.252340231822084</v>
      </c>
      <c r="RA33">
        <f t="shared" si="55"/>
        <v>2.1905860534169141</v>
      </c>
      <c r="RB33">
        <f t="shared" si="56"/>
        <v>2.0899959925567568</v>
      </c>
      <c r="RG33" t="s">
        <v>246</v>
      </c>
      <c r="RH33" t="s">
        <v>247</v>
      </c>
      <c r="RI33" t="s">
        <v>32</v>
      </c>
      <c r="RJ33" t="s">
        <v>283</v>
      </c>
      <c r="RK33">
        <v>8120.1976765697063</v>
      </c>
      <c r="RL33">
        <v>9591.393733023102</v>
      </c>
      <c r="RM33">
        <v>10726.473076884466</v>
      </c>
      <c r="RN33">
        <v>11186.87425955501</v>
      </c>
      <c r="RO33">
        <v>14045.185470630191</v>
      </c>
      <c r="RP33">
        <v>14101.14592496542</v>
      </c>
      <c r="RQ33">
        <v>15729.932882666559</v>
      </c>
      <c r="RR33">
        <v>14671.563574639111</v>
      </c>
      <c r="RS33">
        <v>15918.664504785404</v>
      </c>
      <c r="RT33">
        <v>19177.412449934014</v>
      </c>
      <c r="RU33">
        <v>20856.295201627203</v>
      </c>
      <c r="RV33">
        <v>22540.261222605968</v>
      </c>
      <c r="RW33">
        <v>24271.208377217365</v>
      </c>
      <c r="RX33">
        <v>26308.172460171329</v>
      </c>
      <c r="RY33">
        <v>26241.918833754004</v>
      </c>
      <c r="RZ33">
        <v>28223.555281575835</v>
      </c>
      <c r="SA33">
        <v>32539.019372525388</v>
      </c>
      <c r="SB33">
        <v>41107.155318541467</v>
      </c>
      <c r="SC33">
        <v>47631.063765713399</v>
      </c>
      <c r="SD33">
        <v>50886.827890610621</v>
      </c>
      <c r="SE33">
        <v>54326.097129820526</v>
      </c>
      <c r="SF33">
        <v>61388.174573813412</v>
      </c>
      <c r="SG33">
        <v>61235.401054370035</v>
      </c>
      <c r="SH33">
        <v>51983.788917164158</v>
      </c>
      <c r="SI33">
        <v>48538.58776046805</v>
      </c>
      <c r="SJ33">
        <v>52567.525679179482</v>
      </c>
      <c r="SK33">
        <v>49231.362544370524</v>
      </c>
    </row>
    <row r="34" spans="1:505" x14ac:dyDescent="0.25">
      <c r="A34" t="s">
        <v>157</v>
      </c>
      <c r="B34" s="7">
        <f t="array" ref="B34">MATCH(TRUE, B2:B28&lt;&gt;"",0)</f>
        <v>1</v>
      </c>
      <c r="C34" s="7">
        <f t="array" ref="C34">MATCH(TRUE, C2:C28&lt;&gt;"",0)</f>
        <v>5</v>
      </c>
      <c r="D34" s="7">
        <f t="array" ref="D34">MATCH(TRUE, D2:D28&lt;&gt;"",0)</f>
        <v>1</v>
      </c>
      <c r="E34" s="7">
        <f t="array" ref="E34">MATCH(TRUE, E2:E28&lt;&gt;"",0)</f>
        <v>1</v>
      </c>
      <c r="F34" s="7">
        <f t="array" ref="F34">MATCH(TRUE, F2:F28&lt;&gt;"",0)</f>
        <v>15</v>
      </c>
      <c r="G34" s="7">
        <f t="array" ref="G34">MATCH(TRUE, G2:G28&lt;&gt;"",0)</f>
        <v>5</v>
      </c>
      <c r="H34" s="7">
        <f t="array" ref="H34">MATCH(TRUE, H2:H28&lt;&gt;"",0)</f>
        <v>1</v>
      </c>
      <c r="I34" s="7">
        <f t="array" ref="I34">MATCH(TRUE, I2:I28&lt;&gt;"",0)</f>
        <v>23</v>
      </c>
      <c r="J34" s="7">
        <f t="array" ref="J34">MATCH(TRUE, J2:J28&lt;&gt;"",0)</f>
        <v>1</v>
      </c>
      <c r="K34" s="7">
        <f t="array" ref="K34">MATCH(TRUE, K2:K28&lt;&gt;"",0)</f>
        <v>16</v>
      </c>
      <c r="L34" s="7">
        <f t="array" ref="L34">MATCH(TRUE, L2:L28&lt;&gt;"",0)</f>
        <v>1</v>
      </c>
      <c r="M34" s="7">
        <f t="array" ref="M34">MATCH(TRUE, M2:M28&lt;&gt;"",0)</f>
        <v>2</v>
      </c>
      <c r="N34" s="7">
        <f t="array" ref="N34">MATCH(TRUE, N2:N28&lt;&gt;"",0)</f>
        <v>9</v>
      </c>
      <c r="O34" s="7">
        <f t="array" ref="O34">MATCH(TRUE, O2:O28&lt;&gt;"",0)</f>
        <v>7</v>
      </c>
      <c r="P34" s="7">
        <f t="array" ref="P34">MATCH(TRUE, P2:P28&lt;&gt;"",0)</f>
        <v>11</v>
      </c>
      <c r="Q34" s="7">
        <f t="array" ref="Q34">MATCH(TRUE, Q2:Q28&lt;&gt;"",0)</f>
        <v>12</v>
      </c>
      <c r="R34" s="7">
        <f t="array" ref="R34">MATCH(TRUE, R2:R28&lt;&gt;"",0)</f>
        <v>19</v>
      </c>
      <c r="S34" s="7">
        <f t="array" ref="S34">MATCH(TRUE, S2:S28&lt;&gt;"",0)</f>
        <v>9</v>
      </c>
      <c r="T34" s="7">
        <f t="array" ref="T34">MATCH(TRUE, T2:T28&lt;&gt;"",0)</f>
        <v>1</v>
      </c>
      <c r="U34" s="7">
        <f t="array" ref="U34">MATCH(TRUE, U2:U28&lt;&gt;"",0)</f>
        <v>8</v>
      </c>
      <c r="V34" s="7">
        <f t="array" ref="V34">MATCH(TRUE, V2:V28&lt;&gt;"",0)</f>
        <v>10</v>
      </c>
      <c r="W34" s="7">
        <f t="array" ref="W34">MATCH(TRUE, W2:W28&lt;&gt;"",0)</f>
        <v>11</v>
      </c>
      <c r="X34" s="7">
        <f t="array" ref="X34">MATCH(TRUE, X2:X28&lt;&gt;"",0)</f>
        <v>2</v>
      </c>
      <c r="Y34" s="7">
        <f t="array" ref="Y34">MATCH(TRUE, Y2:Y28&lt;&gt;"",0)</f>
        <v>1</v>
      </c>
      <c r="Z34" s="7">
        <f t="array" ref="Z34">MATCH(TRUE, Z2:Z28&lt;&gt;"",0)</f>
        <v>1</v>
      </c>
      <c r="AA34" s="7">
        <f t="array" ref="AA34">MATCH(TRUE, AA2:AA28&lt;&gt;"",0)</f>
        <v>11</v>
      </c>
      <c r="AB34" s="7">
        <f t="array" ref="AB34">MATCH(TRUE, AB2:AB28&lt;&gt;"",0)</f>
        <v>4</v>
      </c>
      <c r="AC34" s="7">
        <f t="array" ref="AC34">MATCH(TRUE, AC2:AC28&lt;&gt;"",0)</f>
        <v>1</v>
      </c>
      <c r="AD34" s="7">
        <f t="array" ref="AD34">MATCH(TRUE, AD2:AD28&lt;&gt;"",0)</f>
        <v>6</v>
      </c>
      <c r="AE34" s="7">
        <f t="array" ref="AE34">MATCH(TRUE, AE2:AE28&lt;&gt;"",0)</f>
        <v>8</v>
      </c>
      <c r="AF34" s="7">
        <f t="array" ref="AF34">MATCH(TRUE, AF2:AF28&lt;&gt;"",0)</f>
        <v>2</v>
      </c>
      <c r="AG34" s="7">
        <f t="array" ref="AG34">MATCH(TRUE, AG2:AG28&lt;&gt;"",0)</f>
        <v>16</v>
      </c>
      <c r="AH34" s="7">
        <f t="array" ref="AH34">MATCH(TRUE, AH2:AH28&lt;&gt;"",0)</f>
        <v>1</v>
      </c>
      <c r="AI34" s="7">
        <f t="array" ref="AI34">MATCH(TRUE, AI2:AI28&lt;&gt;"",0)</f>
        <v>2</v>
      </c>
      <c r="AJ34" s="7">
        <f t="array" ref="AJ34">MATCH(TRUE, AJ2:AJ28&lt;&gt;"",0)</f>
        <v>1</v>
      </c>
      <c r="AK34" s="7">
        <f t="array" ref="AK34">MATCH(TRUE, AK2:AK28&lt;&gt;"",0)</f>
        <v>11</v>
      </c>
      <c r="AL34" s="7">
        <f t="array" ref="AL34">MATCH(TRUE, AL2:AL28&lt;&gt;"",0)</f>
        <v>1</v>
      </c>
      <c r="AM34" s="7">
        <f t="array" ref="AM34">MATCH(TRUE, AM2:AM28&lt;&gt;"",0)</f>
        <v>4</v>
      </c>
      <c r="AN34" s="7">
        <f t="array" ref="AN34">MATCH(TRUE, AN2:AN28&lt;&gt;"",0)</f>
        <v>22</v>
      </c>
      <c r="AO34" s="7">
        <f t="array" ref="AO34">MATCH(TRUE, AO2:AO28&lt;&gt;"",0)</f>
        <v>5</v>
      </c>
      <c r="AP34" s="7">
        <f t="array" ref="AP34">MATCH(TRUE, AP2:AP28&lt;&gt;"",0)</f>
        <v>10</v>
      </c>
      <c r="AQ34" s="7">
        <f t="array" ref="AQ34">MATCH(TRUE, AQ2:AQ28&lt;&gt;"",0)</f>
        <v>15</v>
      </c>
      <c r="AR34" s="7">
        <f t="array" ref="AR34">MATCH(TRUE, AR2:AR28&lt;&gt;"",0)</f>
        <v>23</v>
      </c>
      <c r="AS34" s="7">
        <f t="array" ref="AS34">MATCH(TRUE, AS2:AS28&lt;&gt;"",0)</f>
        <v>15</v>
      </c>
      <c r="AT34" s="7">
        <f t="array" ref="AT34">MATCH(TRUE, AT2:AT28&lt;&gt;"",0)</f>
        <v>14</v>
      </c>
      <c r="AU34" s="7">
        <f t="array" ref="AU34">MATCH(TRUE, AU2:AU28&lt;&gt;"",0)</f>
        <v>20</v>
      </c>
      <c r="AV34" s="7">
        <f t="array" ref="AV34">MATCH(TRUE, AV2:AV28&lt;&gt;"",0)</f>
        <v>1</v>
      </c>
      <c r="AW34" s="7">
        <f t="array" ref="AW34">MATCH(TRUE, AW2:AW28&lt;&gt;"",0)</f>
        <v>11</v>
      </c>
      <c r="AX34" s="7">
        <f t="array" ref="AX34">MATCH(TRUE, AX2:AX28&lt;&gt;"",0)</f>
        <v>11</v>
      </c>
      <c r="AY34" s="7">
        <f t="array" ref="AY34">MATCH(TRUE, AY2:AY28&lt;&gt;"",0)</f>
        <v>3</v>
      </c>
      <c r="AZ34" s="7">
        <f t="array" ref="AZ34">MATCH(TRUE, AZ2:AZ28&lt;&gt;"",0)</f>
        <v>18</v>
      </c>
      <c r="BA34" s="7">
        <f t="array" ref="BA34">MATCH(TRUE, BA2:BA28&lt;&gt;"",0)</f>
        <v>3</v>
      </c>
      <c r="BB34" s="7">
        <f t="array" ref="BB34">MATCH(TRUE, BB2:BB28&lt;&gt;"",0)</f>
        <v>23</v>
      </c>
      <c r="BC34" s="7">
        <f t="array" ref="BC34">MATCH(TRUE, BC2:BC28&lt;&gt;"",0)</f>
        <v>1</v>
      </c>
      <c r="BD34" s="7">
        <f t="array" ref="BD34">MATCH(TRUE, BD2:BD28&lt;&gt;"",0)</f>
        <v>3</v>
      </c>
      <c r="BE34" s="7">
        <f t="array" ref="BE34">MATCH(TRUE, BE2:BE28&lt;&gt;"",0)</f>
        <v>10</v>
      </c>
      <c r="BF34" s="7">
        <f t="array" ref="BF34">MATCH(TRUE, BF2:BF28&lt;&gt;"",0)</f>
        <v>1</v>
      </c>
      <c r="BG34" s="7">
        <f t="array" ref="BG34">MATCH(TRUE, BG2:BG28&lt;&gt;"",0)</f>
        <v>12</v>
      </c>
      <c r="BH34" s="7">
        <f t="array" ref="BH34">MATCH(TRUE, BH2:BH28&lt;&gt;"",0)</f>
        <v>4</v>
      </c>
      <c r="BI34" s="7">
        <f t="array" ref="BI34">MATCH(TRUE, BI2:BI28&lt;&gt;"",0)</f>
        <v>7</v>
      </c>
      <c r="BJ34" s="7">
        <f t="array" ref="BJ34">MATCH(TRUE, BJ2:BJ28&lt;&gt;"",0)</f>
        <v>6</v>
      </c>
      <c r="BK34" s="7">
        <f t="array" ref="BK34">MATCH(TRUE, BK2:BK28&lt;&gt;"",0)</f>
        <v>3</v>
      </c>
      <c r="BL34" s="7">
        <f t="array" ref="BL34">MATCH(TRUE, BL2:BL28&lt;&gt;"",0)</f>
        <v>5</v>
      </c>
      <c r="BM34" s="7">
        <f t="array" ref="BM34">MATCH(TRUE, BM2:BM28&lt;&gt;"",0)</f>
        <v>5</v>
      </c>
      <c r="BN34" s="7">
        <f t="array" ref="BN34">MATCH(TRUE, BN2:BN28&lt;&gt;"",0)</f>
        <v>20</v>
      </c>
      <c r="BO34" s="7">
        <f t="array" ref="BO34">MATCH(TRUE, BO2:BO28&lt;&gt;"",0)</f>
        <v>13</v>
      </c>
      <c r="BP34" s="7">
        <f t="array" ref="BP34">MATCH(TRUE, BP2:BP28&lt;&gt;"",0)</f>
        <v>10</v>
      </c>
      <c r="BQ34" s="7">
        <f t="array" ref="BQ34">MATCH(TRUE, BQ2:BQ28&lt;&gt;"",0)</f>
        <v>13</v>
      </c>
      <c r="BR34" s="7">
        <f t="array" ref="BR34">MATCH(TRUE, BR2:BR28&lt;&gt;"",0)</f>
        <v>22</v>
      </c>
      <c r="BS34" s="7">
        <f t="array" ref="BS34">MATCH(TRUE, BS2:BS28&lt;&gt;"",0)</f>
        <v>1</v>
      </c>
      <c r="BT34" s="7">
        <f t="array" ref="BT34">MATCH(TRUE, BT2:BT28&lt;&gt;"",0)</f>
        <v>9</v>
      </c>
      <c r="BU34" s="7">
        <f t="array" ref="BU34">MATCH(TRUE, BU2:BU28&lt;&gt;"",0)</f>
        <v>23</v>
      </c>
      <c r="BV34" s="7">
        <f t="array" ref="BV34">MATCH(TRUE, BV2:BV28&lt;&gt;"",0)</f>
        <v>1</v>
      </c>
      <c r="BW34" s="7">
        <f t="array" ref="BW34">MATCH(TRUE, BW2:BW28&lt;&gt;"",0)</f>
        <v>1</v>
      </c>
      <c r="BX34" s="7">
        <f t="array" ref="BX34">MATCH(TRUE, BX2:BX28&lt;&gt;"",0)</f>
        <v>1</v>
      </c>
      <c r="BY34" s="7">
        <f t="array" ref="BY34">MATCH(TRUE, BY2:BY28&lt;&gt;"",0)</f>
        <v>5</v>
      </c>
      <c r="BZ34" s="7">
        <f t="array" ref="BZ34">MATCH(TRUE, BZ2:BZ28&lt;&gt;"",0)</f>
        <v>1</v>
      </c>
      <c r="CA34" s="7">
        <f t="array" ref="CA34">MATCH(TRUE, CA2:CA28&lt;&gt;"",0)</f>
        <v>1</v>
      </c>
      <c r="CB34" s="7" t="e">
        <f t="array" ref="CB34">MATCH(TRUE, CB2:CB28&lt;&gt;"",0)</f>
        <v>#N/A</v>
      </c>
      <c r="CC34" s="7">
        <f t="array" ref="CC34">MATCH(TRUE, CC2:CC28&lt;&gt;"",0)</f>
        <v>2</v>
      </c>
      <c r="CD34" s="7">
        <f t="array" ref="CD34">MATCH(TRUE, CD2:CD28&lt;&gt;"",0)</f>
        <v>11</v>
      </c>
      <c r="CE34" s="7">
        <f t="array" ref="CE34">MATCH(TRUE, CE2:CE28&lt;&gt;"",0)</f>
        <v>13</v>
      </c>
      <c r="CF34" s="7">
        <f t="array" ref="CF34">MATCH(TRUE, CF2:CF28&lt;&gt;"",0)</f>
        <v>3</v>
      </c>
      <c r="CG34" s="7">
        <f t="array" ref="CG34">MATCH(TRUE, CG2:CG28&lt;&gt;"",0)</f>
        <v>13</v>
      </c>
      <c r="CH34" s="7">
        <f t="array" ref="CH34">MATCH(TRUE, CH2:CH28&lt;&gt;"",0)</f>
        <v>20</v>
      </c>
      <c r="CI34" s="7">
        <f t="array" ref="CI34">MATCH(TRUE, CI2:CI28&lt;&gt;"",0)</f>
        <v>1</v>
      </c>
      <c r="CJ34" s="7">
        <f t="array" ref="CJ34">MATCH(TRUE, CJ2:CJ28&lt;&gt;"",0)</f>
        <v>1</v>
      </c>
      <c r="CK34" s="7">
        <f t="array" ref="CK34">MATCH(TRUE, CK2:CK28&lt;&gt;"",0)</f>
        <v>5</v>
      </c>
      <c r="CL34" s="7">
        <f t="array" ref="CL34">MATCH(TRUE, CL2:CL28&lt;&gt;"",0)</f>
        <v>15</v>
      </c>
      <c r="CM34" s="7">
        <f t="array" ref="CM34">MATCH(TRUE, CM2:CM28&lt;&gt;"",0)</f>
        <v>12</v>
      </c>
      <c r="CN34" s="7"/>
      <c r="CO34" s="7"/>
      <c r="CP34" s="7"/>
      <c r="CQ34" s="7"/>
      <c r="CR34" s="7">
        <f t="array" ref="CR34">MATCH(TRUE, CR2:CR28&lt;&gt;"",0)</f>
        <v>5</v>
      </c>
      <c r="CS34" s="7">
        <f t="array" ref="CS34">MATCH(TRUE, CS2:CS28&lt;&gt;"",0)</f>
        <v>1</v>
      </c>
      <c r="CT34" s="7">
        <f t="array" ref="CT34">MATCH(TRUE, CT2:CT28&lt;&gt;"",0)</f>
        <v>1</v>
      </c>
      <c r="CU34" s="7">
        <f t="array" ref="CU34">MATCH(TRUE, CU2:CU28&lt;&gt;"",0)</f>
        <v>15</v>
      </c>
      <c r="CV34" s="7">
        <f t="array" ref="CV34">MATCH(TRUE, CV2:CV28&lt;&gt;"",0)</f>
        <v>5</v>
      </c>
      <c r="CW34" s="7">
        <f t="array" ref="CW34">MATCH(TRUE, CW2:CW28&lt;&gt;"",0)</f>
        <v>1</v>
      </c>
      <c r="CX34" s="7">
        <f t="array" ref="CX34">MATCH(TRUE, CX2:CX28&lt;&gt;"",0)</f>
        <v>23</v>
      </c>
      <c r="CY34" s="7">
        <f t="array" ref="CY34">MATCH(TRUE, CY2:CY28&lt;&gt;"",0)</f>
        <v>1</v>
      </c>
      <c r="CZ34" s="7">
        <f t="array" ref="CZ34">MATCH(TRUE, CZ2:CZ28&lt;&gt;"",0)</f>
        <v>16</v>
      </c>
      <c r="DA34" s="7">
        <f t="array" ref="DA34">MATCH(TRUE, DA2:DA28&lt;&gt;"",0)</f>
        <v>1</v>
      </c>
      <c r="DB34" s="7">
        <f t="array" ref="DB34">MATCH(TRUE, DB2:DB28&lt;&gt;"",0)</f>
        <v>2</v>
      </c>
      <c r="DC34" s="7">
        <f t="array" ref="DC34">MATCH(TRUE, DC2:DC28&lt;&gt;"",0)</f>
        <v>9</v>
      </c>
      <c r="DD34" s="7">
        <f t="array" ref="DD34">MATCH(TRUE, DD2:DD28&lt;&gt;"",0)</f>
        <v>7</v>
      </c>
      <c r="DE34" s="7">
        <f t="array" ref="DE34">MATCH(TRUE, DE2:DE28&lt;&gt;"",0)</f>
        <v>11</v>
      </c>
      <c r="DF34" s="7">
        <f t="array" ref="DF34">MATCH(TRUE, DF2:DF28&lt;&gt;"",0)</f>
        <v>12</v>
      </c>
      <c r="DG34" s="7">
        <f t="array" ref="DG34">MATCH(TRUE, DG2:DG28&lt;&gt;"",0)</f>
        <v>19</v>
      </c>
      <c r="DH34" s="7">
        <f t="array" ref="DH34">MATCH(TRUE, DH2:DH28&lt;&gt;"",0)</f>
        <v>9</v>
      </c>
      <c r="DI34" s="7">
        <f t="array" ref="DI34">MATCH(TRUE, DI2:DI28&lt;&gt;"",0)</f>
        <v>1</v>
      </c>
      <c r="DJ34" s="7">
        <f t="array" ref="DJ34">MATCH(TRUE, DJ2:DJ28&lt;&gt;"",0)</f>
        <v>8</v>
      </c>
      <c r="DK34" s="7">
        <f t="array" ref="DK34">MATCH(TRUE, DK2:DK28&lt;&gt;"",0)</f>
        <v>10</v>
      </c>
      <c r="DL34" s="7">
        <f t="array" ref="DL34">MATCH(TRUE, DL2:DL28&lt;&gt;"",0)</f>
        <v>11</v>
      </c>
      <c r="DM34" s="7">
        <f t="array" ref="DM34">MATCH(TRUE, DM2:DM28&lt;&gt;"",0)</f>
        <v>2</v>
      </c>
      <c r="DN34" s="7">
        <f t="array" ref="DN34">MATCH(TRUE, DN2:DN28&lt;&gt;"",0)</f>
        <v>1</v>
      </c>
      <c r="DO34" s="7">
        <f t="array" ref="DO34">MATCH(TRUE, DO2:DO28&lt;&gt;"",0)</f>
        <v>1</v>
      </c>
      <c r="DP34" s="7">
        <f t="array" ref="DP34">MATCH(TRUE, DP2:DP28&lt;&gt;"",0)</f>
        <v>11</v>
      </c>
      <c r="DQ34" s="7">
        <f t="array" ref="DQ34">MATCH(TRUE, DQ2:DQ28&lt;&gt;"",0)</f>
        <v>4</v>
      </c>
      <c r="DR34" s="7">
        <f t="array" ref="DR34">MATCH(TRUE, DR2:DR28&lt;&gt;"",0)</f>
        <v>1</v>
      </c>
      <c r="DS34" s="7">
        <f t="array" ref="DS34">MATCH(TRUE, DS2:DS28&lt;&gt;"",0)</f>
        <v>6</v>
      </c>
      <c r="DT34" s="7">
        <f t="array" ref="DT34">MATCH(TRUE, DT2:DT28&lt;&gt;"",0)</f>
        <v>8</v>
      </c>
      <c r="DU34" s="7">
        <f t="array" ref="DU34">MATCH(TRUE, DU2:DU28&lt;&gt;"",0)</f>
        <v>2</v>
      </c>
      <c r="DV34" s="7">
        <f t="array" ref="DV34">MATCH(TRUE, DV2:DV28&lt;&gt;"",0)</f>
        <v>16</v>
      </c>
      <c r="DW34" s="7">
        <f t="array" ref="DW34">MATCH(TRUE, DW2:DW28&lt;&gt;"",0)</f>
        <v>1</v>
      </c>
      <c r="DX34" s="7">
        <f t="array" ref="DX34">MATCH(TRUE, DX2:DX28&lt;&gt;"",0)</f>
        <v>2</v>
      </c>
      <c r="DY34" s="7">
        <f t="array" ref="DY34">MATCH(TRUE, DY2:DY28&lt;&gt;"",0)</f>
        <v>1</v>
      </c>
      <c r="DZ34" s="7">
        <f t="array" ref="DZ34">MATCH(TRUE, DZ2:DZ28&lt;&gt;"",0)</f>
        <v>11</v>
      </c>
      <c r="EA34" s="7">
        <f t="array" ref="EA34">MATCH(TRUE, EA2:EA28&lt;&gt;"",0)</f>
        <v>1</v>
      </c>
      <c r="EB34" s="7">
        <f t="array" ref="EB34">MATCH(TRUE, EB2:EB28&lt;&gt;"",0)</f>
        <v>4</v>
      </c>
      <c r="EC34" s="7">
        <f t="array" ref="EC34">MATCH(TRUE, EC2:EC28&lt;&gt;"",0)</f>
        <v>22</v>
      </c>
      <c r="ED34" s="7">
        <f t="array" ref="ED34">MATCH(TRUE, ED2:ED28&lt;&gt;"",0)</f>
        <v>5</v>
      </c>
      <c r="EE34" s="7">
        <f t="array" ref="EE34">MATCH(TRUE, EE2:EE28&lt;&gt;"",0)</f>
        <v>10</v>
      </c>
      <c r="EF34" s="7">
        <f t="array" ref="EF34">MATCH(TRUE, EF2:EF28&lt;&gt;"",0)</f>
        <v>15</v>
      </c>
      <c r="EG34" s="7">
        <f t="array" ref="EG34">MATCH(TRUE, EG2:EG28&lt;&gt;"",0)</f>
        <v>23</v>
      </c>
      <c r="EH34" s="7">
        <f t="array" ref="EH34">MATCH(TRUE, EH2:EH28&lt;&gt;"",0)</f>
        <v>15</v>
      </c>
      <c r="EI34" s="7">
        <f t="array" ref="EI34">MATCH(TRUE, EI2:EI28&lt;&gt;"",0)</f>
        <v>14</v>
      </c>
      <c r="EJ34" s="7">
        <f t="array" ref="EJ34">MATCH(TRUE, EJ2:EJ28&lt;&gt;"",0)</f>
        <v>20</v>
      </c>
      <c r="EK34" s="7">
        <f t="array" ref="EK34">MATCH(TRUE, EK2:EK28&lt;&gt;"",0)</f>
        <v>1</v>
      </c>
      <c r="EL34" s="7">
        <f t="array" ref="EL34">MATCH(TRUE, EL2:EL28&lt;&gt;"",0)</f>
        <v>11</v>
      </c>
      <c r="EM34" s="7">
        <f t="array" ref="EM34">MATCH(TRUE, EM2:EM28&lt;&gt;"",0)</f>
        <v>11</v>
      </c>
      <c r="EN34" s="7">
        <f t="array" ref="EN34">MATCH(TRUE, EN2:EN28&lt;&gt;"",0)</f>
        <v>3</v>
      </c>
      <c r="EO34" s="7">
        <f t="array" ref="EO34">MATCH(TRUE, EO2:EO28&lt;&gt;"",0)</f>
        <v>18</v>
      </c>
      <c r="EP34" s="7">
        <f t="array" ref="EP34">MATCH(TRUE, EP2:EP28&lt;&gt;"",0)</f>
        <v>3</v>
      </c>
      <c r="EQ34" s="7">
        <f t="array" ref="EQ34">MATCH(TRUE, EQ2:EQ28&lt;&gt;"",0)</f>
        <v>23</v>
      </c>
      <c r="ER34" s="7">
        <f t="array" ref="ER34">MATCH(TRUE, ER2:ER28&lt;&gt;"",0)</f>
        <v>1</v>
      </c>
      <c r="ES34" s="7">
        <f t="array" ref="ES34">MATCH(TRUE, ES2:ES28&lt;&gt;"",0)</f>
        <v>3</v>
      </c>
      <c r="ET34" s="7">
        <f t="array" ref="ET34">MATCH(TRUE, ET2:ET28&lt;&gt;"",0)</f>
        <v>10</v>
      </c>
      <c r="EU34" s="7">
        <f t="array" ref="EU34">MATCH(TRUE, EU2:EU28&lt;&gt;"",0)</f>
        <v>1</v>
      </c>
      <c r="EV34" s="7">
        <f t="array" ref="EV34">MATCH(TRUE, EV2:EV28&lt;&gt;"",0)</f>
        <v>12</v>
      </c>
      <c r="EW34" s="7">
        <f t="array" ref="EW34">MATCH(TRUE, EW2:EW28&lt;&gt;"",0)</f>
        <v>4</v>
      </c>
      <c r="EX34" s="7">
        <f t="array" ref="EX34">MATCH(TRUE, EX2:EX28&lt;&gt;"",0)</f>
        <v>7</v>
      </c>
      <c r="EY34" s="7">
        <f t="array" ref="EY34">MATCH(TRUE, EY2:EY28&lt;&gt;"",0)</f>
        <v>6</v>
      </c>
      <c r="EZ34" s="7">
        <f t="array" ref="EZ34">MATCH(TRUE, EZ2:EZ28&lt;&gt;"",0)</f>
        <v>3</v>
      </c>
      <c r="FA34" s="7">
        <f t="array" ref="FA34">MATCH(TRUE, FA2:FA28&lt;&gt;"",0)</f>
        <v>5</v>
      </c>
      <c r="FB34" s="7">
        <f t="array" ref="FB34">MATCH(TRUE, FB2:FB28&lt;&gt;"",0)</f>
        <v>5</v>
      </c>
      <c r="FC34" s="7">
        <f t="array" ref="FC34">MATCH(TRUE, FC2:FC28&lt;&gt;"",0)</f>
        <v>20</v>
      </c>
      <c r="FD34" s="7">
        <f t="array" ref="FD34">MATCH(TRUE, FD2:FD28&lt;&gt;"",0)</f>
        <v>13</v>
      </c>
      <c r="FE34" s="7">
        <f t="array" ref="FE34">MATCH(TRUE, FE2:FE28&lt;&gt;"",0)</f>
        <v>10</v>
      </c>
      <c r="FF34" s="7">
        <f t="array" ref="FF34">MATCH(TRUE, FF2:FF28&lt;&gt;"",0)</f>
        <v>13</v>
      </c>
      <c r="FG34" s="7">
        <f t="array" ref="FG34">MATCH(TRUE, FG2:FG28&lt;&gt;"",0)</f>
        <v>22</v>
      </c>
      <c r="FH34" s="7">
        <f t="array" ref="FH34">MATCH(TRUE, FH2:FH28&lt;&gt;"",0)</f>
        <v>1</v>
      </c>
      <c r="FI34" s="7">
        <f t="array" ref="FI34">MATCH(TRUE, FI2:FI28&lt;&gt;"",0)</f>
        <v>9</v>
      </c>
      <c r="FJ34" s="7">
        <f t="array" ref="FJ34">MATCH(TRUE, FJ2:FJ28&lt;&gt;"",0)</f>
        <v>23</v>
      </c>
      <c r="FK34" s="7">
        <f t="array" ref="FK34">MATCH(TRUE, FK2:FK28&lt;&gt;"",0)</f>
        <v>1</v>
      </c>
      <c r="FL34" s="7">
        <f t="array" ref="FL34">MATCH(TRUE, FL2:FL28&lt;&gt;"",0)</f>
        <v>1</v>
      </c>
      <c r="FM34" s="7">
        <f t="array" ref="FM34">MATCH(TRUE, FM2:FM28&lt;&gt;"",0)</f>
        <v>1</v>
      </c>
      <c r="FN34" s="7">
        <f t="array" ref="FN34">MATCH(TRUE, FN2:FN28&lt;&gt;"",0)</f>
        <v>5</v>
      </c>
      <c r="FO34" s="7">
        <f t="array" ref="FO34">MATCH(TRUE, FO2:FO28&lt;&gt;"",0)</f>
        <v>1</v>
      </c>
      <c r="FP34" s="7">
        <f t="array" ref="FP34">MATCH(TRUE, FP2:FP28&lt;&gt;"",0)</f>
        <v>1</v>
      </c>
      <c r="FQ34" s="7" t="e">
        <f t="array" ref="FQ34">MATCH(TRUE, FQ2:FQ28&lt;&gt;"",0)</f>
        <v>#N/A</v>
      </c>
      <c r="FR34" s="7">
        <f t="array" ref="FR34">MATCH(TRUE, FR2:FR28&lt;&gt;"",0)</f>
        <v>2</v>
      </c>
      <c r="FS34" s="7">
        <f t="array" ref="FS34">MATCH(TRUE, FS2:FS28&lt;&gt;"",0)</f>
        <v>11</v>
      </c>
      <c r="FT34" s="7">
        <f t="array" ref="FT34">MATCH(TRUE, FT2:FT28&lt;&gt;"",0)</f>
        <v>13</v>
      </c>
      <c r="FU34" s="7">
        <f t="array" ref="FU34">MATCH(TRUE, FU2:FU28&lt;&gt;"",0)</f>
        <v>3</v>
      </c>
      <c r="FV34" s="7">
        <f t="array" ref="FV34">MATCH(TRUE, FV2:FV28&lt;&gt;"",0)</f>
        <v>13</v>
      </c>
      <c r="FW34" s="7">
        <f t="array" ref="FW34">MATCH(TRUE, FW2:FW28&lt;&gt;"",0)</f>
        <v>20</v>
      </c>
      <c r="FX34" s="7">
        <f t="array" ref="FX34">MATCH(TRUE, FX2:FX28&lt;&gt;"",0)</f>
        <v>1</v>
      </c>
      <c r="FY34" s="7">
        <f t="array" ref="FY34">MATCH(TRUE, FY2:FY28&lt;&gt;"",0)</f>
        <v>1</v>
      </c>
      <c r="FZ34" s="7">
        <f t="array" ref="FZ34">MATCH(TRUE, FZ2:FZ28&lt;&gt;"",0)</f>
        <v>5</v>
      </c>
      <c r="GA34" s="7">
        <f t="array" ref="GA34">MATCH(TRUE, GA2:GA28&lt;&gt;"",0)</f>
        <v>15</v>
      </c>
      <c r="GB34" s="7">
        <f t="array" ref="GB34">MATCH(TRUE, GB2:GB28&lt;&gt;"",0)</f>
        <v>12</v>
      </c>
      <c r="GC34" s="7"/>
      <c r="GD34" s="7"/>
      <c r="GE34" s="7"/>
      <c r="GF34" s="7"/>
      <c r="GG34" t="s">
        <v>157</v>
      </c>
      <c r="GH34" s="7">
        <f t="array" ref="GH34">MATCH(TRUE, GH2:GH28&lt;&gt;"",0)</f>
        <v>1</v>
      </c>
      <c r="GI34" s="7">
        <f t="array" ref="GI34">MATCH(TRUE, GI2:GI28&lt;&gt;"",0)</f>
        <v>5</v>
      </c>
      <c r="GJ34" s="7">
        <f t="array" ref="GJ34">MATCH(TRUE, GJ2:GJ28&lt;&gt;"",0)</f>
        <v>1</v>
      </c>
      <c r="GK34" s="7">
        <f t="array" ref="GK34">MATCH(TRUE, GK2:GK28&lt;&gt;"",0)</f>
        <v>1</v>
      </c>
      <c r="GL34" s="7">
        <f t="array" ref="GL34">MATCH(TRUE, GL2:GL28&lt;&gt;"",0)</f>
        <v>15</v>
      </c>
      <c r="GM34" s="7">
        <f t="array" ref="GM34">MATCH(TRUE, GM2:GM28&lt;&gt;"",0)</f>
        <v>5</v>
      </c>
      <c r="GN34" s="7">
        <f t="array" ref="GN34">MATCH(TRUE, GN2:GN28&lt;&gt;"",0)</f>
        <v>1</v>
      </c>
      <c r="GO34" s="7">
        <f t="array" ref="GO34">MATCH(TRUE, GO2:GO28&lt;&gt;"",0)</f>
        <v>23</v>
      </c>
      <c r="GP34" s="7">
        <f t="array" ref="GP34">MATCH(TRUE, GP2:GP28&lt;&gt;"",0)</f>
        <v>1</v>
      </c>
      <c r="GQ34" s="7">
        <f t="array" ref="GQ34">MATCH(TRUE, GQ2:GQ28&lt;&gt;"",0)</f>
        <v>16</v>
      </c>
      <c r="GR34" s="7">
        <f t="array" ref="GR34">MATCH(TRUE, GR2:GR28&lt;&gt;"",0)</f>
        <v>1</v>
      </c>
      <c r="GS34" s="7">
        <f t="array" ref="GS34">MATCH(TRUE, GS2:GS28&lt;&gt;"",0)</f>
        <v>2</v>
      </c>
      <c r="GT34" s="7">
        <f t="array" ref="GT34">MATCH(TRUE, GT2:GT28&lt;&gt;"",0)</f>
        <v>9</v>
      </c>
      <c r="GU34" s="7">
        <f t="array" ref="GU34">MATCH(TRUE, GU2:GU28&lt;&gt;"",0)</f>
        <v>7</v>
      </c>
      <c r="GV34" s="7">
        <f t="array" ref="GV34">MATCH(TRUE, GV2:GV28&lt;&gt;"",0)</f>
        <v>11</v>
      </c>
      <c r="GW34" s="7">
        <f t="array" ref="GW34">MATCH(TRUE, GW2:GW28&lt;&gt;"",0)</f>
        <v>12</v>
      </c>
      <c r="GX34" s="7">
        <f t="array" ref="GX34">MATCH(TRUE, GX2:GX28&lt;&gt;"",0)</f>
        <v>19</v>
      </c>
      <c r="GY34" s="7">
        <f t="array" ref="GY34">MATCH(TRUE, GY2:GY28&lt;&gt;"",0)</f>
        <v>9</v>
      </c>
      <c r="GZ34" s="7">
        <f t="array" ref="GZ34">MATCH(TRUE, GZ2:GZ28&lt;&gt;"",0)</f>
        <v>1</v>
      </c>
      <c r="HA34" s="7">
        <f t="array" ref="HA34">MATCH(TRUE, HA2:HA28&lt;&gt;"",0)</f>
        <v>8</v>
      </c>
      <c r="HB34" s="7">
        <f t="array" ref="HB34">MATCH(TRUE, HB2:HB28&lt;&gt;"",0)</f>
        <v>10</v>
      </c>
      <c r="HC34" s="7">
        <f t="array" ref="HC34">MATCH(TRUE, HC2:HC28&lt;&gt;"",0)</f>
        <v>11</v>
      </c>
      <c r="HD34" s="7">
        <f t="array" ref="HD34">MATCH(TRUE, HD2:HD28&lt;&gt;"",0)</f>
        <v>2</v>
      </c>
      <c r="HE34" s="7">
        <f t="array" ref="HE34">MATCH(TRUE, HE2:HE28&lt;&gt;"",0)</f>
        <v>1</v>
      </c>
      <c r="HF34" s="7">
        <f t="array" ref="HF34">MATCH(TRUE, HF2:HF28&lt;&gt;"",0)</f>
        <v>1</v>
      </c>
      <c r="HG34" s="7">
        <f t="array" ref="HG34">MATCH(TRUE, HG2:HG28&lt;&gt;"",0)</f>
        <v>11</v>
      </c>
      <c r="HH34" s="7">
        <f t="array" ref="HH34">MATCH(TRUE, HH2:HH28&lt;&gt;"",0)</f>
        <v>4</v>
      </c>
      <c r="HI34" s="7">
        <f t="array" ref="HI34">MATCH(TRUE, HI2:HI28&lt;&gt;"",0)</f>
        <v>1</v>
      </c>
      <c r="HJ34" s="7">
        <f t="array" ref="HJ34">MATCH(TRUE, HJ2:HJ28&lt;&gt;"",0)</f>
        <v>6</v>
      </c>
      <c r="HK34" s="7">
        <f t="array" ref="HK34">MATCH(TRUE, HK2:HK28&lt;&gt;"",0)</f>
        <v>8</v>
      </c>
      <c r="HL34" s="7">
        <f t="array" ref="HL34">MATCH(TRUE, HL2:HL28&lt;&gt;"",0)</f>
        <v>2</v>
      </c>
      <c r="HM34" s="7">
        <f t="array" ref="HM34">MATCH(TRUE, HM2:HM28&lt;&gt;"",0)</f>
        <v>16</v>
      </c>
      <c r="HN34" s="7">
        <f t="array" ref="HN34">MATCH(TRUE, HN2:HN28&lt;&gt;"",0)</f>
        <v>1</v>
      </c>
      <c r="HO34" s="7">
        <f t="array" ref="HO34">MATCH(TRUE, HO2:HO28&lt;&gt;"",0)</f>
        <v>2</v>
      </c>
      <c r="HP34" s="7">
        <f t="array" ref="HP34">MATCH(TRUE, HP2:HP28&lt;&gt;"",0)</f>
        <v>1</v>
      </c>
      <c r="HQ34" s="7">
        <f t="array" ref="HQ34">MATCH(TRUE, HQ2:HQ28&lt;&gt;"",0)</f>
        <v>11</v>
      </c>
      <c r="HR34" s="7">
        <f t="array" ref="HR34">MATCH(TRUE, HR2:HR28&lt;&gt;"",0)</f>
        <v>1</v>
      </c>
      <c r="HS34" s="7">
        <f t="array" ref="HS34">MATCH(TRUE, HS2:HS28&lt;&gt;"",0)</f>
        <v>4</v>
      </c>
      <c r="HT34" s="7">
        <f t="array" ref="HT34">MATCH(TRUE, HT2:HT28&lt;&gt;"",0)</f>
        <v>22</v>
      </c>
      <c r="HU34" s="7">
        <f t="array" ref="HU34">MATCH(TRUE, HU2:HU28&lt;&gt;"",0)</f>
        <v>5</v>
      </c>
      <c r="HV34" s="7">
        <f t="array" ref="HV34">MATCH(TRUE, HV2:HV28&lt;&gt;"",0)</f>
        <v>10</v>
      </c>
      <c r="HW34" s="7">
        <f t="array" ref="HW34">MATCH(TRUE, HW2:HW28&lt;&gt;"",0)</f>
        <v>15</v>
      </c>
      <c r="HX34" s="7">
        <f t="array" ref="HX34">MATCH(TRUE, HX2:HX28&lt;&gt;"",0)</f>
        <v>23</v>
      </c>
      <c r="HY34" s="7">
        <f t="array" ref="HY34">MATCH(TRUE, HY2:HY28&lt;&gt;"",0)</f>
        <v>15</v>
      </c>
      <c r="HZ34" s="7">
        <f t="array" ref="HZ34">MATCH(TRUE, HZ2:HZ28&lt;&gt;"",0)</f>
        <v>14</v>
      </c>
      <c r="IA34" s="7">
        <f t="array" ref="IA34">MATCH(TRUE, IA2:IA28&lt;&gt;"",0)</f>
        <v>20</v>
      </c>
      <c r="IB34" s="7">
        <f t="array" ref="IB34">MATCH(TRUE, IB2:IB28&lt;&gt;"",0)</f>
        <v>1</v>
      </c>
      <c r="IC34" s="7">
        <f t="array" ref="IC34">MATCH(TRUE, IC2:IC28&lt;&gt;"",0)</f>
        <v>11</v>
      </c>
      <c r="ID34" s="7">
        <f t="array" ref="ID34">MATCH(TRUE, ID2:ID28&lt;&gt;"",0)</f>
        <v>11</v>
      </c>
      <c r="IE34" s="7">
        <f t="array" ref="IE34">MATCH(TRUE, IE2:IE28&lt;&gt;"",0)</f>
        <v>3</v>
      </c>
      <c r="IF34" s="7">
        <f t="array" ref="IF34">MATCH(TRUE, IF2:IF28&lt;&gt;"",0)</f>
        <v>18</v>
      </c>
      <c r="IG34" s="7">
        <f t="array" ref="IG34">MATCH(TRUE, IG2:IG28&lt;&gt;"",0)</f>
        <v>3</v>
      </c>
      <c r="IH34" s="7">
        <f t="array" ref="IH34">MATCH(TRUE, IH2:IH28&lt;&gt;"",0)</f>
        <v>23</v>
      </c>
      <c r="II34" s="7">
        <f t="array" ref="II34">MATCH(TRUE, II2:II28&lt;&gt;"",0)</f>
        <v>1</v>
      </c>
      <c r="IJ34" s="7">
        <f t="array" ref="IJ34">MATCH(TRUE, IJ2:IJ28&lt;&gt;"",0)</f>
        <v>3</v>
      </c>
      <c r="IK34" s="7">
        <f t="array" ref="IK34">MATCH(TRUE, IK2:IK28&lt;&gt;"",0)</f>
        <v>10</v>
      </c>
      <c r="IL34" s="7">
        <f t="array" ref="IL34">MATCH(TRUE, IL2:IL28&lt;&gt;"",0)</f>
        <v>1</v>
      </c>
      <c r="IM34" s="7">
        <f t="array" ref="IM34">MATCH(TRUE, IM2:IM28&lt;&gt;"",0)</f>
        <v>12</v>
      </c>
      <c r="IN34" s="7">
        <f t="array" ref="IN34">MATCH(TRUE, IN2:IN28&lt;&gt;"",0)</f>
        <v>4</v>
      </c>
      <c r="IO34" s="7">
        <f t="array" ref="IO34">MATCH(TRUE, IO2:IO28&lt;&gt;"",0)</f>
        <v>7</v>
      </c>
      <c r="IP34" s="7">
        <f t="array" ref="IP34">MATCH(TRUE, IP2:IP28&lt;&gt;"",0)</f>
        <v>6</v>
      </c>
      <c r="IQ34" s="7">
        <f t="array" ref="IQ34">MATCH(TRUE, IQ2:IQ28&lt;&gt;"",0)</f>
        <v>3</v>
      </c>
      <c r="IR34" s="7">
        <f t="array" ref="IR34">MATCH(TRUE, IR2:IR28&lt;&gt;"",0)</f>
        <v>6</v>
      </c>
      <c r="IS34" s="7">
        <f t="array" ref="IS34">MATCH(TRUE, IS2:IS28&lt;&gt;"",0)</f>
        <v>5</v>
      </c>
      <c r="IT34" s="7">
        <f t="array" ref="IT34">MATCH(TRUE, IT2:IT28&lt;&gt;"",0)</f>
        <v>20</v>
      </c>
      <c r="IU34" s="7">
        <f t="array" ref="IU34">MATCH(TRUE, IU2:IU28&lt;&gt;"",0)</f>
        <v>13</v>
      </c>
      <c r="IV34" s="7">
        <f t="array" ref="IV34">MATCH(TRUE, IV2:IV28&lt;&gt;"",0)</f>
        <v>10</v>
      </c>
      <c r="IW34" s="7">
        <f t="array" ref="IW34">MATCH(TRUE, IW2:IW28&lt;&gt;"",0)</f>
        <v>13</v>
      </c>
      <c r="IX34" s="7">
        <f t="array" ref="IX34">MATCH(TRUE, IX2:IX28&lt;&gt;"",0)</f>
        <v>22</v>
      </c>
      <c r="IY34" s="7">
        <f t="array" ref="IY34">MATCH(TRUE, IY2:IY28&lt;&gt;"",0)</f>
        <v>1</v>
      </c>
      <c r="IZ34" s="7">
        <f t="array" ref="IZ34">MATCH(TRUE, IZ2:IZ28&lt;&gt;"",0)</f>
        <v>9</v>
      </c>
      <c r="JA34" s="7">
        <f t="array" ref="JA34">MATCH(TRUE, JA2:JA28&lt;&gt;"",0)</f>
        <v>23</v>
      </c>
      <c r="JB34" s="7">
        <f t="array" ref="JB34">MATCH(TRUE, JB2:JB28&lt;&gt;"",0)</f>
        <v>1</v>
      </c>
      <c r="JC34" s="7">
        <f t="array" ref="JC34">MATCH(TRUE, JC2:JC28&lt;&gt;"",0)</f>
        <v>1</v>
      </c>
      <c r="JD34" s="7">
        <f t="array" ref="JD34">MATCH(TRUE, JD2:JD28&lt;&gt;"",0)</f>
        <v>1</v>
      </c>
      <c r="JE34" s="7">
        <f t="array" ref="JE34">MATCH(TRUE, JE2:JE28&lt;&gt;"",0)</f>
        <v>5</v>
      </c>
      <c r="JF34" s="7">
        <f t="array" ref="JF34">MATCH(TRUE, JF2:JF28&lt;&gt;"",0)</f>
        <v>1</v>
      </c>
      <c r="JG34" s="7">
        <f t="array" ref="JG34">MATCH(TRUE, JG2:JG28&lt;&gt;"",0)</f>
        <v>1</v>
      </c>
      <c r="JH34" s="7">
        <f t="array" ref="JH34">MATCH(TRUE, JH2:JH28&lt;&gt;"",0)</f>
        <v>1</v>
      </c>
      <c r="JI34" s="7">
        <f t="array" ref="JI34">MATCH(TRUE, JI2:JI28&lt;&gt;"",0)</f>
        <v>2</v>
      </c>
      <c r="JJ34" s="7">
        <f t="array" ref="JJ34">MATCH(TRUE, JJ2:JJ28&lt;&gt;"",0)</f>
        <v>11</v>
      </c>
      <c r="JK34" s="7">
        <f t="array" ref="JK34">MATCH(TRUE, JK2:JK28&lt;&gt;"",0)</f>
        <v>13</v>
      </c>
      <c r="JL34" s="7">
        <f t="array" ref="JL34">MATCH(TRUE, JL2:JL28&lt;&gt;"",0)</f>
        <v>3</v>
      </c>
      <c r="JM34" s="7">
        <f t="array" ref="JM34">MATCH(TRUE, JM2:JM28&lt;&gt;"",0)</f>
        <v>13</v>
      </c>
      <c r="JN34" s="7">
        <f t="array" ref="JN34">MATCH(TRUE, JN2:JN28&lt;&gt;"",0)</f>
        <v>20</v>
      </c>
      <c r="JO34" s="7">
        <f t="array" ref="JO34">MATCH(TRUE, JO2:JO28&lt;&gt;"",0)</f>
        <v>1</v>
      </c>
      <c r="JP34" s="7">
        <f t="array" ref="JP34">MATCH(TRUE, JP2:JP28&lt;&gt;"",0)</f>
        <v>1</v>
      </c>
      <c r="JQ34" s="7">
        <f t="array" ref="JQ34">MATCH(TRUE, JQ2:JQ28&lt;&gt;"",0)</f>
        <v>5</v>
      </c>
      <c r="JR34" s="7">
        <f t="array" ref="JR34">MATCH(TRUE, JR2:JR28&lt;&gt;"",0)</f>
        <v>15</v>
      </c>
      <c r="JS34" s="7">
        <f t="array" ref="JS34">MATCH(TRUE, JS2:JS28&lt;&gt;"",0)</f>
        <v>12</v>
      </c>
      <c r="JT34" s="7"/>
      <c r="JU34" s="7"/>
      <c r="JV34" s="7"/>
      <c r="JW34" s="7"/>
      <c r="JX34" s="7"/>
      <c r="JY34" t="s">
        <v>157</v>
      </c>
      <c r="OS34" t="s">
        <v>33</v>
      </c>
      <c r="OT34" t="s">
        <v>284</v>
      </c>
      <c r="OU34">
        <v>1.0783851813900465</v>
      </c>
      <c r="OV34">
        <v>1.1043459620307561</v>
      </c>
      <c r="OW34">
        <v>1.2402237544512922</v>
      </c>
      <c r="OX34">
        <v>1.2126538109759259</v>
      </c>
      <c r="OY34">
        <v>1.2544484357511883</v>
      </c>
      <c r="OZ34">
        <v>1.3086863370426216</v>
      </c>
      <c r="PA34">
        <v>1.3218886212814891</v>
      </c>
      <c r="PB34">
        <v>1.3406435935172745</v>
      </c>
      <c r="PC34">
        <v>1.381576664093398</v>
      </c>
      <c r="PD34">
        <v>1.6400873531192528</v>
      </c>
      <c r="PE34">
        <v>1.7062162519572677</v>
      </c>
      <c r="PF34">
        <v>1.7809141471815166</v>
      </c>
      <c r="PG34">
        <v>1.7849971271166027</v>
      </c>
      <c r="PH34">
        <v>1.7208772862873061</v>
      </c>
      <c r="PI34">
        <v>1.8981692395848373</v>
      </c>
      <c r="PJ34">
        <v>1.8582944744127745</v>
      </c>
      <c r="PK34">
        <v>1.5889480949224395</v>
      </c>
      <c r="PL34">
        <v>1.3894438618875189</v>
      </c>
      <c r="PM34">
        <v>1.2674861710336787</v>
      </c>
      <c r="PN34">
        <v>1.2054565837101143</v>
      </c>
      <c r="PO34">
        <v>1.1810892282313885</v>
      </c>
      <c r="PP34">
        <v>1.178452350920379</v>
      </c>
      <c r="PQ34">
        <v>1.272324459886536</v>
      </c>
      <c r="PR34">
        <v>1.3623846994876898</v>
      </c>
      <c r="PS34">
        <v>1.4228109415251247</v>
      </c>
      <c r="PT34">
        <v>1.4025560147806067</v>
      </c>
      <c r="PU34">
        <v>1.3826618506355324</v>
      </c>
      <c r="PX34" t="s">
        <v>246</v>
      </c>
      <c r="PY34" t="s">
        <v>247</v>
      </c>
      <c r="PZ34" t="s">
        <v>33</v>
      </c>
      <c r="QA34" t="s">
        <v>284</v>
      </c>
      <c r="QB34">
        <f t="shared" si="30"/>
        <v>1.0783851813900465</v>
      </c>
      <c r="QC34">
        <f t="shared" si="31"/>
        <v>1.1043459620307561</v>
      </c>
      <c r="QD34">
        <f t="shared" si="32"/>
        <v>1.2402237544512922</v>
      </c>
      <c r="QE34">
        <f t="shared" si="33"/>
        <v>1.2126538109759259</v>
      </c>
      <c r="QF34">
        <f t="shared" si="34"/>
        <v>1.2544484357511883</v>
      </c>
      <c r="QG34">
        <f t="shared" si="35"/>
        <v>1.3086863370426216</v>
      </c>
      <c r="QH34">
        <f t="shared" si="36"/>
        <v>1.3218886212814891</v>
      </c>
      <c r="QI34">
        <f t="shared" si="37"/>
        <v>1.3406435935172745</v>
      </c>
      <c r="QJ34">
        <f t="shared" si="38"/>
        <v>1.381576664093398</v>
      </c>
      <c r="QK34">
        <f t="shared" si="39"/>
        <v>1.6400873531192528</v>
      </c>
      <c r="QL34">
        <f t="shared" si="40"/>
        <v>1.7062162519572677</v>
      </c>
      <c r="QM34">
        <f t="shared" si="41"/>
        <v>1.7809141471815166</v>
      </c>
      <c r="QN34">
        <f t="shared" si="42"/>
        <v>1.7849971271166027</v>
      </c>
      <c r="QO34">
        <f t="shared" si="43"/>
        <v>1.7208772862873061</v>
      </c>
      <c r="QP34">
        <f t="shared" si="44"/>
        <v>1.8981692395848373</v>
      </c>
      <c r="QQ34">
        <f t="shared" si="45"/>
        <v>1.8582944744127745</v>
      </c>
      <c r="QR34">
        <f t="shared" si="46"/>
        <v>1.5889480949224395</v>
      </c>
      <c r="QS34">
        <f t="shared" si="47"/>
        <v>1.3894438618875189</v>
      </c>
      <c r="QT34">
        <f t="shared" si="48"/>
        <v>1.2674861710336787</v>
      </c>
      <c r="QU34">
        <f t="shared" si="49"/>
        <v>1.2054565837101143</v>
      </c>
      <c r="QV34">
        <f t="shared" si="50"/>
        <v>1.1810892282313885</v>
      </c>
      <c r="QW34">
        <f t="shared" si="51"/>
        <v>1.178452350920379</v>
      </c>
      <c r="QX34">
        <f t="shared" si="52"/>
        <v>1.272324459886536</v>
      </c>
      <c r="QY34">
        <f t="shared" si="53"/>
        <v>1.3623846994876898</v>
      </c>
      <c r="QZ34">
        <f t="shared" si="54"/>
        <v>1.4228109415251247</v>
      </c>
      <c r="RA34">
        <f t="shared" si="55"/>
        <v>1.4025560147806067</v>
      </c>
      <c r="RB34">
        <f t="shared" si="56"/>
        <v>1.3826618506355324</v>
      </c>
      <c r="RG34" t="s">
        <v>246</v>
      </c>
      <c r="RH34" t="s">
        <v>247</v>
      </c>
      <c r="RI34" t="s">
        <v>33</v>
      </c>
      <c r="RJ34" t="s">
        <v>284</v>
      </c>
      <c r="RK34">
        <v>6909.1053540807561</v>
      </c>
      <c r="RL34">
        <v>8120.2184805625602</v>
      </c>
      <c r="RM34">
        <v>9881.4281199459238</v>
      </c>
      <c r="RN34">
        <v>9871.5740946323931</v>
      </c>
      <c r="RO34">
        <v>11264.018744308441</v>
      </c>
      <c r="RP34">
        <v>11956.008599814992</v>
      </c>
      <c r="RQ34">
        <v>12838.418196494573</v>
      </c>
      <c r="RR34">
        <v>12530.998644040008</v>
      </c>
      <c r="RS34">
        <v>13830.286998425638</v>
      </c>
      <c r="RT34">
        <v>18028.635571867759</v>
      </c>
      <c r="RU34">
        <v>19285.681935341294</v>
      </c>
      <c r="RV34">
        <v>19627.138221891</v>
      </c>
      <c r="RW34">
        <v>19400.101199639208</v>
      </c>
      <c r="RX34">
        <v>19136.711572809425</v>
      </c>
      <c r="RY34">
        <v>21052.104321855793</v>
      </c>
      <c r="RZ34">
        <v>20306.196462242136</v>
      </c>
      <c r="SA34">
        <v>18431.156964040558</v>
      </c>
      <c r="SB34">
        <v>18946.999415629045</v>
      </c>
      <c r="SC34">
        <v>19888.171999038728</v>
      </c>
      <c r="SD34">
        <v>20611.179305238493</v>
      </c>
      <c r="SE34">
        <v>21905.01769474661</v>
      </c>
      <c r="SF34">
        <v>25008.603704099776</v>
      </c>
      <c r="SG34">
        <v>29657.442008485181</v>
      </c>
      <c r="SH34">
        <v>27795.876708427462</v>
      </c>
      <c r="SI34">
        <v>30661.99003864648</v>
      </c>
      <c r="SJ34">
        <v>33657.157274631398</v>
      </c>
      <c r="SK34">
        <v>32569.596825702829</v>
      </c>
    </row>
    <row r="35" spans="1:505" x14ac:dyDescent="0.25">
      <c r="A35" t="s">
        <v>160</v>
      </c>
      <c r="B35">
        <f>IF(B32&lt;-1.96, 1,0)</f>
        <v>1</v>
      </c>
      <c r="C35">
        <f>IF(C32&lt;-1.96, 1,0)</f>
        <v>1</v>
      </c>
      <c r="D35">
        <f>IF(D32&lt;-1.96, 1,0)</f>
        <v>1</v>
      </c>
      <c r="E35">
        <f>IF(E32&lt;-1.96, 1,0)</f>
        <v>1</v>
      </c>
      <c r="F35">
        <f>IF(F32&lt;-1.96, 1,0)</f>
        <v>1</v>
      </c>
      <c r="H35">
        <f t="shared" ref="H35:M35" si="123">IF(H32&lt;-1.96, 1,0)</f>
        <v>1</v>
      </c>
      <c r="I35">
        <f t="shared" si="123"/>
        <v>0</v>
      </c>
      <c r="J35">
        <f t="shared" si="123"/>
        <v>1</v>
      </c>
      <c r="K35">
        <f t="shared" si="123"/>
        <v>0</v>
      </c>
      <c r="L35">
        <f t="shared" si="123"/>
        <v>1</v>
      </c>
      <c r="M35">
        <f t="shared" si="123"/>
        <v>0</v>
      </c>
      <c r="O35">
        <f t="shared" ref="O35:T35" si="124">IF(O32&lt;-1.96, 1,0)</f>
        <v>1</v>
      </c>
      <c r="P35">
        <f t="shared" si="124"/>
        <v>1</v>
      </c>
      <c r="Q35">
        <f t="shared" si="124"/>
        <v>1</v>
      </c>
      <c r="R35">
        <f t="shared" si="124"/>
        <v>0</v>
      </c>
      <c r="S35">
        <f t="shared" si="124"/>
        <v>0</v>
      </c>
      <c r="T35">
        <f t="shared" si="124"/>
        <v>1</v>
      </c>
      <c r="V35">
        <f t="shared" ref="V35:AW35" si="125">IF(V32&lt;-1.96, 1,0)</f>
        <v>0</v>
      </c>
      <c r="W35">
        <f t="shared" si="125"/>
        <v>0</v>
      </c>
      <c r="X35">
        <f t="shared" si="125"/>
        <v>1</v>
      </c>
      <c r="Y35">
        <f t="shared" si="125"/>
        <v>1</v>
      </c>
      <c r="Z35">
        <f t="shared" si="125"/>
        <v>1</v>
      </c>
      <c r="AA35">
        <f t="shared" si="125"/>
        <v>0</v>
      </c>
      <c r="AB35">
        <f t="shared" si="125"/>
        <v>1</v>
      </c>
      <c r="AC35">
        <f t="shared" si="125"/>
        <v>0</v>
      </c>
      <c r="AD35">
        <f t="shared" si="125"/>
        <v>0</v>
      </c>
      <c r="AE35">
        <f t="shared" si="125"/>
        <v>1</v>
      </c>
      <c r="AF35">
        <f t="shared" si="125"/>
        <v>0</v>
      </c>
      <c r="AG35">
        <f t="shared" si="125"/>
        <v>0</v>
      </c>
      <c r="AH35">
        <f t="shared" si="125"/>
        <v>0</v>
      </c>
      <c r="AI35">
        <f t="shared" si="125"/>
        <v>1</v>
      </c>
      <c r="AJ35">
        <f t="shared" si="125"/>
        <v>1</v>
      </c>
      <c r="AK35">
        <f t="shared" si="125"/>
        <v>1</v>
      </c>
      <c r="AL35">
        <f t="shared" si="125"/>
        <v>1</v>
      </c>
      <c r="AM35">
        <f t="shared" si="125"/>
        <v>0</v>
      </c>
      <c r="AN35">
        <f t="shared" si="125"/>
        <v>0</v>
      </c>
      <c r="AO35">
        <f t="shared" si="125"/>
        <v>0</v>
      </c>
      <c r="AP35">
        <f t="shared" si="125"/>
        <v>0</v>
      </c>
      <c r="AQ35">
        <f t="shared" si="125"/>
        <v>0</v>
      </c>
      <c r="AR35">
        <f t="shared" si="125"/>
        <v>0</v>
      </c>
      <c r="AS35">
        <f t="shared" si="125"/>
        <v>0</v>
      </c>
      <c r="AT35">
        <f t="shared" si="125"/>
        <v>1</v>
      </c>
      <c r="AU35">
        <f t="shared" si="125"/>
        <v>0</v>
      </c>
      <c r="AV35">
        <f t="shared" si="125"/>
        <v>0</v>
      </c>
      <c r="AW35">
        <f t="shared" si="125"/>
        <v>1</v>
      </c>
      <c r="AY35">
        <f t="shared" ref="AY35:BH35" si="126">IF(AY32&lt;-1.96, 1,0)</f>
        <v>1</v>
      </c>
      <c r="AZ35">
        <f t="shared" si="126"/>
        <v>0</v>
      </c>
      <c r="BA35">
        <f t="shared" si="126"/>
        <v>1</v>
      </c>
      <c r="BB35">
        <f t="shared" si="126"/>
        <v>0</v>
      </c>
      <c r="BC35">
        <f t="shared" si="126"/>
        <v>1</v>
      </c>
      <c r="BD35">
        <f t="shared" si="126"/>
        <v>1</v>
      </c>
      <c r="BE35">
        <f t="shared" si="126"/>
        <v>0</v>
      </c>
      <c r="BF35">
        <f t="shared" si="126"/>
        <v>1</v>
      </c>
      <c r="BG35">
        <f t="shared" si="126"/>
        <v>0</v>
      </c>
      <c r="BH35">
        <f t="shared" si="126"/>
        <v>0</v>
      </c>
      <c r="BJ35">
        <f t="shared" ref="BJ35:CM35" si="127">IF(BJ32&lt;-1.96, 1,0)</f>
        <v>1</v>
      </c>
      <c r="BK35">
        <f t="shared" si="127"/>
        <v>0</v>
      </c>
      <c r="BL35">
        <f t="shared" si="127"/>
        <v>1</v>
      </c>
      <c r="BM35">
        <f t="shared" si="127"/>
        <v>1</v>
      </c>
      <c r="BN35">
        <f t="shared" si="127"/>
        <v>0</v>
      </c>
      <c r="BO35">
        <f t="shared" si="127"/>
        <v>0</v>
      </c>
      <c r="BP35">
        <f t="shared" si="127"/>
        <v>0</v>
      </c>
      <c r="BQ35">
        <f t="shared" si="127"/>
        <v>0</v>
      </c>
      <c r="BR35">
        <f t="shared" si="127"/>
        <v>1</v>
      </c>
      <c r="BS35">
        <f t="shared" si="127"/>
        <v>0</v>
      </c>
      <c r="BT35">
        <f t="shared" si="127"/>
        <v>0</v>
      </c>
      <c r="BU35">
        <f t="shared" si="127"/>
        <v>0</v>
      </c>
      <c r="BV35">
        <f t="shared" si="127"/>
        <v>1</v>
      </c>
      <c r="BW35">
        <f t="shared" si="127"/>
        <v>0</v>
      </c>
      <c r="BX35">
        <f t="shared" si="127"/>
        <v>1</v>
      </c>
      <c r="BY35">
        <f t="shared" si="127"/>
        <v>0</v>
      </c>
      <c r="BZ35">
        <f t="shared" si="127"/>
        <v>1</v>
      </c>
      <c r="CA35">
        <f t="shared" si="127"/>
        <v>1</v>
      </c>
      <c r="CB35" t="e">
        <f t="shared" si="127"/>
        <v>#VALUE!</v>
      </c>
      <c r="CC35">
        <f t="shared" si="127"/>
        <v>0</v>
      </c>
      <c r="CD35">
        <f t="shared" si="127"/>
        <v>0</v>
      </c>
      <c r="CE35">
        <f t="shared" si="127"/>
        <v>1</v>
      </c>
      <c r="CF35">
        <f t="shared" si="127"/>
        <v>0</v>
      </c>
      <c r="CG35">
        <f t="shared" si="127"/>
        <v>0</v>
      </c>
      <c r="CH35">
        <f t="shared" si="127"/>
        <v>1</v>
      </c>
      <c r="CI35">
        <f t="shared" si="127"/>
        <v>1</v>
      </c>
      <c r="CJ35">
        <f t="shared" si="127"/>
        <v>1</v>
      </c>
      <c r="CK35">
        <f t="shared" si="127"/>
        <v>0</v>
      </c>
      <c r="CL35">
        <f t="shared" si="127"/>
        <v>0</v>
      </c>
      <c r="CM35">
        <f t="shared" si="127"/>
        <v>0</v>
      </c>
      <c r="CR35">
        <f>IF(CR32&lt;-1.96, 1,0)</f>
        <v>1</v>
      </c>
      <c r="CS35">
        <f>IF(CS32&lt;-1.96, 1,0)</f>
        <v>1</v>
      </c>
      <c r="CT35">
        <f>IF(CT32&lt;-1.96, 1,0)</f>
        <v>1</v>
      </c>
      <c r="CU35">
        <f>IF(CU32&lt;-1.96, 1,0)</f>
        <v>1</v>
      </c>
      <c r="CW35">
        <f t="shared" ref="CW35:DB35" si="128">IF(CW32&lt;-1.96, 1,0)</f>
        <v>1</v>
      </c>
      <c r="CX35">
        <f t="shared" si="128"/>
        <v>0</v>
      </c>
      <c r="CY35">
        <f t="shared" si="128"/>
        <v>1</v>
      </c>
      <c r="CZ35">
        <f t="shared" si="128"/>
        <v>0</v>
      </c>
      <c r="DA35">
        <f t="shared" si="128"/>
        <v>1</v>
      </c>
      <c r="DB35">
        <f t="shared" si="128"/>
        <v>0</v>
      </c>
      <c r="DD35">
        <f t="shared" ref="DD35:DI35" si="129">IF(DD32&lt;-1.96, 1,0)</f>
        <v>1</v>
      </c>
      <c r="DE35">
        <f t="shared" si="129"/>
        <v>1</v>
      </c>
      <c r="DF35">
        <f t="shared" si="129"/>
        <v>1</v>
      </c>
      <c r="DG35">
        <f t="shared" si="129"/>
        <v>0</v>
      </c>
      <c r="DH35">
        <f t="shared" si="129"/>
        <v>0</v>
      </c>
      <c r="DI35">
        <f t="shared" si="129"/>
        <v>1</v>
      </c>
      <c r="DK35">
        <f t="shared" ref="DK35:EL35" si="130">IF(DK32&lt;-1.96, 1,0)</f>
        <v>0</v>
      </c>
      <c r="DL35">
        <f t="shared" si="130"/>
        <v>0</v>
      </c>
      <c r="DM35">
        <f t="shared" si="130"/>
        <v>1</v>
      </c>
      <c r="DN35">
        <f t="shared" si="130"/>
        <v>1</v>
      </c>
      <c r="DO35">
        <f t="shared" si="130"/>
        <v>1</v>
      </c>
      <c r="DP35">
        <f t="shared" si="130"/>
        <v>0</v>
      </c>
      <c r="DQ35">
        <f t="shared" si="130"/>
        <v>1</v>
      </c>
      <c r="DR35">
        <f t="shared" si="130"/>
        <v>0</v>
      </c>
      <c r="DS35">
        <f t="shared" si="130"/>
        <v>0</v>
      </c>
      <c r="DT35">
        <f t="shared" si="130"/>
        <v>1</v>
      </c>
      <c r="DU35">
        <f t="shared" si="130"/>
        <v>0</v>
      </c>
      <c r="DV35">
        <f t="shared" si="130"/>
        <v>0</v>
      </c>
      <c r="DW35">
        <f t="shared" si="130"/>
        <v>0</v>
      </c>
      <c r="DX35">
        <f t="shared" si="130"/>
        <v>1</v>
      </c>
      <c r="DY35">
        <f t="shared" si="130"/>
        <v>1</v>
      </c>
      <c r="DZ35">
        <f t="shared" si="130"/>
        <v>1</v>
      </c>
      <c r="EA35">
        <f t="shared" si="130"/>
        <v>1</v>
      </c>
      <c r="EB35">
        <f t="shared" si="130"/>
        <v>0</v>
      </c>
      <c r="EC35">
        <f t="shared" si="130"/>
        <v>0</v>
      </c>
      <c r="ED35">
        <f t="shared" si="130"/>
        <v>0</v>
      </c>
      <c r="EE35">
        <f t="shared" si="130"/>
        <v>0</v>
      </c>
      <c r="EF35">
        <f t="shared" si="130"/>
        <v>0</v>
      </c>
      <c r="EG35">
        <f t="shared" si="130"/>
        <v>0</v>
      </c>
      <c r="EH35">
        <f t="shared" si="130"/>
        <v>0</v>
      </c>
      <c r="EI35">
        <f t="shared" si="130"/>
        <v>1</v>
      </c>
      <c r="EJ35">
        <f t="shared" si="130"/>
        <v>0</v>
      </c>
      <c r="EK35">
        <f t="shared" si="130"/>
        <v>0</v>
      </c>
      <c r="EL35">
        <f t="shared" si="130"/>
        <v>1</v>
      </c>
      <c r="EN35">
        <f t="shared" ref="EN35:EW35" si="131">IF(EN32&lt;-1.96, 1,0)</f>
        <v>1</v>
      </c>
      <c r="EO35">
        <f t="shared" si="131"/>
        <v>0</v>
      </c>
      <c r="EP35">
        <f t="shared" si="131"/>
        <v>1</v>
      </c>
      <c r="EQ35">
        <f t="shared" si="131"/>
        <v>0</v>
      </c>
      <c r="ER35">
        <f t="shared" si="131"/>
        <v>1</v>
      </c>
      <c r="ES35">
        <f t="shared" si="131"/>
        <v>1</v>
      </c>
      <c r="ET35">
        <f t="shared" si="131"/>
        <v>0</v>
      </c>
      <c r="EU35">
        <f t="shared" si="131"/>
        <v>1</v>
      </c>
      <c r="EV35">
        <f t="shared" si="131"/>
        <v>0</v>
      </c>
      <c r="EW35">
        <f t="shared" si="131"/>
        <v>0</v>
      </c>
      <c r="EY35">
        <f t="shared" ref="EY35:GB35" si="132">IF(EY32&lt;-1.96, 1,0)</f>
        <v>1</v>
      </c>
      <c r="EZ35">
        <f t="shared" si="132"/>
        <v>0</v>
      </c>
      <c r="FA35">
        <f t="shared" si="132"/>
        <v>1</v>
      </c>
      <c r="FB35">
        <f t="shared" si="132"/>
        <v>1</v>
      </c>
      <c r="FC35">
        <f t="shared" si="132"/>
        <v>0</v>
      </c>
      <c r="FD35">
        <f t="shared" si="132"/>
        <v>0</v>
      </c>
      <c r="FE35">
        <f t="shared" si="132"/>
        <v>0</v>
      </c>
      <c r="FF35">
        <f t="shared" si="132"/>
        <v>0</v>
      </c>
      <c r="FG35">
        <f t="shared" si="132"/>
        <v>1</v>
      </c>
      <c r="FH35">
        <f t="shared" si="132"/>
        <v>0</v>
      </c>
      <c r="FI35">
        <f t="shared" si="132"/>
        <v>0</v>
      </c>
      <c r="FJ35">
        <f t="shared" si="132"/>
        <v>0</v>
      </c>
      <c r="FK35">
        <f t="shared" si="132"/>
        <v>1</v>
      </c>
      <c r="FL35">
        <f t="shared" si="132"/>
        <v>0</v>
      </c>
      <c r="FM35">
        <f t="shared" si="132"/>
        <v>1</v>
      </c>
      <c r="FN35">
        <f t="shared" si="132"/>
        <v>0</v>
      </c>
      <c r="FO35">
        <f t="shared" si="132"/>
        <v>1</v>
      </c>
      <c r="FP35">
        <f t="shared" si="132"/>
        <v>1</v>
      </c>
      <c r="FQ35" t="e">
        <f t="shared" si="132"/>
        <v>#VALUE!</v>
      </c>
      <c r="FR35">
        <f t="shared" si="132"/>
        <v>0</v>
      </c>
      <c r="FS35">
        <f t="shared" si="132"/>
        <v>0</v>
      </c>
      <c r="FT35">
        <f t="shared" si="132"/>
        <v>1</v>
      </c>
      <c r="FU35">
        <f t="shared" si="132"/>
        <v>0</v>
      </c>
      <c r="FV35">
        <f t="shared" si="132"/>
        <v>0</v>
      </c>
      <c r="FW35">
        <f t="shared" si="132"/>
        <v>1</v>
      </c>
      <c r="FX35">
        <f t="shared" si="132"/>
        <v>1</v>
      </c>
      <c r="FY35">
        <f t="shared" si="132"/>
        <v>1</v>
      </c>
      <c r="FZ35">
        <f t="shared" si="132"/>
        <v>0</v>
      </c>
      <c r="GA35">
        <f t="shared" si="132"/>
        <v>0</v>
      </c>
      <c r="GB35">
        <f t="shared" si="132"/>
        <v>0</v>
      </c>
      <c r="GG35" t="s">
        <v>160</v>
      </c>
      <c r="GH35">
        <f>IF(GH32&lt;-1.96, 1,0)</f>
        <v>1</v>
      </c>
      <c r="GI35">
        <f t="shared" ref="GI35:IT35" si="133">IF(GI32&lt;-1.96, 1,0)</f>
        <v>1</v>
      </c>
      <c r="GJ35">
        <f t="shared" si="133"/>
        <v>1</v>
      </c>
      <c r="GK35">
        <f t="shared" si="133"/>
        <v>1</v>
      </c>
      <c r="GL35">
        <f t="shared" si="133"/>
        <v>0</v>
      </c>
      <c r="GN35">
        <f t="shared" si="133"/>
        <v>1</v>
      </c>
      <c r="GO35">
        <f t="shared" si="133"/>
        <v>0</v>
      </c>
      <c r="GP35">
        <f t="shared" si="133"/>
        <v>1</v>
      </c>
      <c r="GQ35">
        <f t="shared" si="133"/>
        <v>1</v>
      </c>
      <c r="GR35">
        <f t="shared" si="133"/>
        <v>1</v>
      </c>
      <c r="GS35">
        <f t="shared" si="133"/>
        <v>1</v>
      </c>
      <c r="GU35">
        <f t="shared" si="133"/>
        <v>1</v>
      </c>
      <c r="GV35">
        <f t="shared" si="133"/>
        <v>1</v>
      </c>
      <c r="GW35">
        <f t="shared" si="133"/>
        <v>1</v>
      </c>
      <c r="GX35">
        <f t="shared" si="133"/>
        <v>0</v>
      </c>
      <c r="GY35">
        <f t="shared" si="133"/>
        <v>1</v>
      </c>
      <c r="GZ35">
        <f t="shared" si="133"/>
        <v>1</v>
      </c>
      <c r="HB35">
        <f t="shared" si="133"/>
        <v>1</v>
      </c>
      <c r="HC35">
        <f t="shared" si="133"/>
        <v>1</v>
      </c>
      <c r="HD35">
        <f t="shared" si="133"/>
        <v>1</v>
      </c>
      <c r="HE35">
        <f t="shared" si="133"/>
        <v>1</v>
      </c>
      <c r="HF35">
        <f t="shared" si="133"/>
        <v>1</v>
      </c>
      <c r="HG35">
        <f t="shared" si="133"/>
        <v>0</v>
      </c>
      <c r="HH35">
        <f t="shared" si="133"/>
        <v>1</v>
      </c>
      <c r="HI35">
        <f t="shared" si="133"/>
        <v>1</v>
      </c>
      <c r="HJ35">
        <f t="shared" si="133"/>
        <v>1</v>
      </c>
      <c r="HK35">
        <f t="shared" si="133"/>
        <v>1</v>
      </c>
      <c r="HL35">
        <f t="shared" si="133"/>
        <v>1</v>
      </c>
      <c r="HM35">
        <f t="shared" si="133"/>
        <v>1</v>
      </c>
      <c r="HN35">
        <f t="shared" si="133"/>
        <v>1</v>
      </c>
      <c r="HO35">
        <f t="shared" si="133"/>
        <v>1</v>
      </c>
      <c r="HP35">
        <f t="shared" si="133"/>
        <v>1</v>
      </c>
      <c r="HQ35">
        <f t="shared" si="133"/>
        <v>0</v>
      </c>
      <c r="HR35">
        <f t="shared" si="133"/>
        <v>0</v>
      </c>
      <c r="HS35">
        <f t="shared" si="133"/>
        <v>0</v>
      </c>
      <c r="HT35">
        <f t="shared" si="133"/>
        <v>0</v>
      </c>
      <c r="HU35">
        <f t="shared" si="133"/>
        <v>0</v>
      </c>
      <c r="HV35">
        <f t="shared" si="133"/>
        <v>1</v>
      </c>
      <c r="HW35">
        <f t="shared" si="133"/>
        <v>1</v>
      </c>
      <c r="HX35">
        <f t="shared" si="133"/>
        <v>0</v>
      </c>
      <c r="HY35">
        <f t="shared" si="133"/>
        <v>1</v>
      </c>
      <c r="HZ35">
        <f t="shared" si="133"/>
        <v>1</v>
      </c>
      <c r="IA35">
        <f t="shared" si="133"/>
        <v>0</v>
      </c>
      <c r="IB35">
        <f t="shared" si="133"/>
        <v>1</v>
      </c>
      <c r="IC35">
        <f t="shared" si="133"/>
        <v>1</v>
      </c>
      <c r="IE35">
        <f t="shared" si="133"/>
        <v>1</v>
      </c>
      <c r="IF35">
        <f t="shared" si="133"/>
        <v>0</v>
      </c>
      <c r="IG35">
        <f t="shared" si="133"/>
        <v>1</v>
      </c>
      <c r="IH35">
        <f t="shared" si="133"/>
        <v>0</v>
      </c>
      <c r="II35">
        <f t="shared" si="133"/>
        <v>1</v>
      </c>
      <c r="IJ35">
        <f t="shared" si="133"/>
        <v>1</v>
      </c>
      <c r="IK35">
        <f t="shared" si="133"/>
        <v>0</v>
      </c>
      <c r="IL35">
        <f t="shared" si="133"/>
        <v>1</v>
      </c>
      <c r="IM35">
        <f t="shared" si="133"/>
        <v>0</v>
      </c>
      <c r="IN35">
        <f t="shared" si="133"/>
        <v>0</v>
      </c>
      <c r="IP35">
        <f t="shared" si="133"/>
        <v>1</v>
      </c>
      <c r="IQ35">
        <f t="shared" si="133"/>
        <v>0</v>
      </c>
      <c r="IR35">
        <f t="shared" si="133"/>
        <v>1</v>
      </c>
      <c r="IS35">
        <f t="shared" si="133"/>
        <v>1</v>
      </c>
      <c r="IT35">
        <f t="shared" si="133"/>
        <v>0</v>
      </c>
      <c r="IU35">
        <f t="shared" ref="IU35:JS35" si="134">IF(IU32&lt;-1.96, 1,0)</f>
        <v>1</v>
      </c>
      <c r="IV35">
        <f t="shared" si="134"/>
        <v>1</v>
      </c>
      <c r="IW35">
        <f t="shared" si="134"/>
        <v>0</v>
      </c>
      <c r="IX35">
        <f t="shared" si="134"/>
        <v>1</v>
      </c>
      <c r="IY35">
        <f t="shared" si="134"/>
        <v>1</v>
      </c>
      <c r="IZ35">
        <f t="shared" si="134"/>
        <v>1</v>
      </c>
      <c r="JA35">
        <f t="shared" si="134"/>
        <v>0</v>
      </c>
      <c r="JB35">
        <f t="shared" si="134"/>
        <v>1</v>
      </c>
      <c r="JC35">
        <f t="shared" si="134"/>
        <v>1</v>
      </c>
      <c r="JD35">
        <f t="shared" si="134"/>
        <v>1</v>
      </c>
      <c r="JE35">
        <f t="shared" si="134"/>
        <v>0</v>
      </c>
      <c r="JF35">
        <f t="shared" si="134"/>
        <v>1</v>
      </c>
      <c r="JG35">
        <f t="shared" si="134"/>
        <v>1</v>
      </c>
      <c r="JH35">
        <f t="shared" si="134"/>
        <v>1</v>
      </c>
      <c r="JI35">
        <f t="shared" si="134"/>
        <v>1</v>
      </c>
      <c r="JJ35">
        <f t="shared" si="134"/>
        <v>0</v>
      </c>
      <c r="JK35">
        <f t="shared" si="134"/>
        <v>1</v>
      </c>
      <c r="JL35">
        <f t="shared" si="134"/>
        <v>1</v>
      </c>
      <c r="JM35">
        <f t="shared" si="134"/>
        <v>1</v>
      </c>
      <c r="JN35">
        <f t="shared" si="134"/>
        <v>0</v>
      </c>
      <c r="JO35">
        <f t="shared" si="134"/>
        <v>1</v>
      </c>
      <c r="JP35">
        <f t="shared" si="134"/>
        <v>1</v>
      </c>
      <c r="JQ35">
        <f t="shared" si="134"/>
        <v>0</v>
      </c>
      <c r="JR35">
        <f t="shared" si="134"/>
        <v>1</v>
      </c>
      <c r="JS35">
        <f t="shared" si="134"/>
        <v>0</v>
      </c>
      <c r="JY35" t="s">
        <v>160</v>
      </c>
      <c r="OS35" t="s">
        <v>34</v>
      </c>
      <c r="OT35" t="s">
        <v>285</v>
      </c>
      <c r="OU35">
        <v>1.7602417392444027</v>
      </c>
      <c r="OV35">
        <v>1.9295307498206118</v>
      </c>
      <c r="OW35">
        <v>1.969603146413939</v>
      </c>
      <c r="OX35">
        <v>2.0063468116164183</v>
      </c>
      <c r="OY35">
        <v>2.3116702934481466</v>
      </c>
      <c r="OZ35">
        <v>2.3954004594941889</v>
      </c>
      <c r="PA35">
        <v>2.3853355080750194</v>
      </c>
      <c r="PB35">
        <v>1.9981756937098363</v>
      </c>
      <c r="PC35">
        <v>1.9253608713312218</v>
      </c>
      <c r="PD35">
        <v>1.873679037351889</v>
      </c>
      <c r="PE35">
        <v>2.0366024600067143</v>
      </c>
      <c r="PF35">
        <v>1.9762250023928265</v>
      </c>
      <c r="PG35">
        <v>2.0474323397653498</v>
      </c>
      <c r="PH35">
        <v>1.9726785136579128</v>
      </c>
      <c r="PI35">
        <v>1.8079262455516085</v>
      </c>
      <c r="PJ35">
        <v>1.8669529886793896</v>
      </c>
      <c r="PK35">
        <v>1.9135585545286915</v>
      </c>
      <c r="PL35">
        <v>2.0083925661869104</v>
      </c>
      <c r="PM35">
        <v>1.9867751134024865</v>
      </c>
      <c r="PN35">
        <v>1.8691556850435413</v>
      </c>
      <c r="PO35">
        <v>1.801462813581336</v>
      </c>
      <c r="PP35">
        <v>1.7764375491056728</v>
      </c>
      <c r="PQ35">
        <v>1.7434915990401192</v>
      </c>
      <c r="PR35">
        <v>1.8123798918980056</v>
      </c>
      <c r="PS35">
        <v>1.663521545458523</v>
      </c>
      <c r="PT35">
        <v>1.5974772396907952</v>
      </c>
      <c r="PU35">
        <v>1.477947727526896</v>
      </c>
      <c r="PX35" t="s">
        <v>246</v>
      </c>
      <c r="PY35" t="s">
        <v>247</v>
      </c>
      <c r="PZ35" t="s">
        <v>34</v>
      </c>
      <c r="QA35" t="s">
        <v>285</v>
      </c>
      <c r="QB35">
        <f t="shared" si="30"/>
        <v>1.7602417392444027</v>
      </c>
      <c r="QC35">
        <f t="shared" si="31"/>
        <v>1.9295307498206118</v>
      </c>
      <c r="QD35">
        <f t="shared" si="32"/>
        <v>1.969603146413939</v>
      </c>
      <c r="QE35">
        <f t="shared" si="33"/>
        <v>2.0063468116164183</v>
      </c>
      <c r="QF35">
        <f t="shared" si="34"/>
        <v>2.3116702934481466</v>
      </c>
      <c r="QG35">
        <f t="shared" si="35"/>
        <v>2.3954004594941889</v>
      </c>
      <c r="QH35">
        <f t="shared" si="36"/>
        <v>2.3853355080750194</v>
      </c>
      <c r="QI35">
        <f t="shared" si="37"/>
        <v>1.9981756937098363</v>
      </c>
      <c r="QJ35">
        <f t="shared" si="38"/>
        <v>1.9253608713312218</v>
      </c>
      <c r="QK35">
        <f t="shared" si="39"/>
        <v>1.873679037351889</v>
      </c>
      <c r="QL35">
        <f t="shared" si="40"/>
        <v>2.0366024600067143</v>
      </c>
      <c r="QM35">
        <f t="shared" si="41"/>
        <v>1.9762250023928265</v>
      </c>
      <c r="QN35">
        <f t="shared" si="42"/>
        <v>2.0474323397653498</v>
      </c>
      <c r="QO35">
        <f t="shared" si="43"/>
        <v>1.9726785136579128</v>
      </c>
      <c r="QP35">
        <f t="shared" si="44"/>
        <v>1.8079262455516085</v>
      </c>
      <c r="QQ35">
        <f t="shared" si="45"/>
        <v>1.8669529886793896</v>
      </c>
      <c r="QR35">
        <f t="shared" si="46"/>
        <v>1.9135585545286915</v>
      </c>
      <c r="QS35">
        <f t="shared" si="47"/>
        <v>2.0083925661869104</v>
      </c>
      <c r="QT35">
        <f t="shared" si="48"/>
        <v>1.9867751134024865</v>
      </c>
      <c r="QU35">
        <f t="shared" si="49"/>
        <v>1.8691556850435413</v>
      </c>
      <c r="QV35">
        <f t="shared" si="50"/>
        <v>1.801462813581336</v>
      </c>
      <c r="QW35">
        <f t="shared" si="51"/>
        <v>1.7764375491056728</v>
      </c>
      <c r="QX35">
        <f t="shared" si="52"/>
        <v>1.7434915990401192</v>
      </c>
      <c r="QY35">
        <f t="shared" si="53"/>
        <v>1.8123798918980056</v>
      </c>
      <c r="QZ35">
        <f t="shared" si="54"/>
        <v>1.663521545458523</v>
      </c>
      <c r="RA35">
        <f t="shared" si="55"/>
        <v>1.5974772396907952</v>
      </c>
      <c r="RB35">
        <f t="shared" si="56"/>
        <v>1.477947727526896</v>
      </c>
      <c r="RG35" t="s">
        <v>246</v>
      </c>
      <c r="RH35" t="s">
        <v>247</v>
      </c>
      <c r="RI35" t="s">
        <v>34</v>
      </c>
      <c r="RJ35" t="s">
        <v>285</v>
      </c>
      <c r="RK35">
        <v>11277.691714395973</v>
      </c>
      <c r="RL35">
        <v>14187.774295561472</v>
      </c>
      <c r="RM35">
        <v>15692.726289313325</v>
      </c>
      <c r="RN35">
        <v>16332.609547040896</v>
      </c>
      <c r="RO35">
        <v>20757.088752291707</v>
      </c>
      <c r="RP35">
        <v>21884.104451210886</v>
      </c>
      <c r="RQ35">
        <v>23166.804145667695</v>
      </c>
      <c r="RR35">
        <v>18676.952643871358</v>
      </c>
      <c r="RS35">
        <v>19273.844237607587</v>
      </c>
      <c r="RT35">
        <v>20596.388648945962</v>
      </c>
      <c r="RU35">
        <v>23020.099138879166</v>
      </c>
      <c r="RV35">
        <v>21779.624436644735</v>
      </c>
      <c r="RW35">
        <v>22252.357713888458</v>
      </c>
      <c r="RX35">
        <v>21936.82259773129</v>
      </c>
      <c r="RY35">
        <v>20051.242604636278</v>
      </c>
      <c r="RZ35">
        <v>20400.810902628164</v>
      </c>
      <c r="SA35">
        <v>22196.507356725488</v>
      </c>
      <c r="SB35">
        <v>27387.225797092087</v>
      </c>
      <c r="SC35">
        <v>31174.561176106443</v>
      </c>
      <c r="SD35">
        <v>31959.262153818763</v>
      </c>
      <c r="SE35">
        <v>33410.748201486698</v>
      </c>
      <c r="SF35">
        <v>37698.7857302579</v>
      </c>
      <c r="SG35">
        <v>40640.184654961857</v>
      </c>
      <c r="SH35">
        <v>36976.845117956531</v>
      </c>
      <c r="SI35">
        <v>35849.373635859352</v>
      </c>
      <c r="SJ35">
        <v>38334.684770025036</v>
      </c>
      <c r="SK35">
        <v>34814.124359393587</v>
      </c>
    </row>
    <row r="36" spans="1:505" x14ac:dyDescent="0.25">
      <c r="A36" t="s">
        <v>156</v>
      </c>
      <c r="B36">
        <f>IF(B32&gt;1.96, 1, 0)</f>
        <v>0</v>
      </c>
      <c r="C36">
        <f>IF(C32&gt;1.96, 1, 0)</f>
        <v>0</v>
      </c>
      <c r="D36">
        <f>IF(D32&gt;1.96, 1, 0)</f>
        <v>0</v>
      </c>
      <c r="E36">
        <f>IF(E32&gt;1.96, 1, 0)</f>
        <v>0</v>
      </c>
      <c r="F36">
        <f>IF(F32&gt;1.96, 1, 0)</f>
        <v>0</v>
      </c>
      <c r="H36">
        <f t="shared" ref="H36:M36" si="135">IF(H32&gt;1.96, 1, 0)</f>
        <v>0</v>
      </c>
      <c r="I36">
        <f t="shared" si="135"/>
        <v>0</v>
      </c>
      <c r="J36">
        <f t="shared" si="135"/>
        <v>0</v>
      </c>
      <c r="K36">
        <f t="shared" si="135"/>
        <v>0</v>
      </c>
      <c r="L36">
        <f t="shared" si="135"/>
        <v>0</v>
      </c>
      <c r="M36">
        <f t="shared" si="135"/>
        <v>0</v>
      </c>
      <c r="O36">
        <f t="shared" ref="O36:T36" si="136">IF(O32&gt;1.96, 1, 0)</f>
        <v>0</v>
      </c>
      <c r="P36">
        <f t="shared" si="136"/>
        <v>0</v>
      </c>
      <c r="Q36">
        <f t="shared" si="136"/>
        <v>0</v>
      </c>
      <c r="R36">
        <f t="shared" si="136"/>
        <v>0</v>
      </c>
      <c r="S36">
        <f t="shared" si="136"/>
        <v>0</v>
      </c>
      <c r="T36">
        <f t="shared" si="136"/>
        <v>0</v>
      </c>
      <c r="V36">
        <f t="shared" ref="V36:AW36" si="137">IF(V32&gt;1.96, 1, 0)</f>
        <v>0</v>
      </c>
      <c r="W36">
        <f t="shared" si="137"/>
        <v>1</v>
      </c>
      <c r="X36">
        <f t="shared" si="137"/>
        <v>0</v>
      </c>
      <c r="Y36">
        <f t="shared" si="137"/>
        <v>0</v>
      </c>
      <c r="Z36">
        <f t="shared" si="137"/>
        <v>0</v>
      </c>
      <c r="AA36">
        <f t="shared" si="137"/>
        <v>1</v>
      </c>
      <c r="AB36">
        <f t="shared" si="137"/>
        <v>0</v>
      </c>
      <c r="AC36">
        <f t="shared" si="137"/>
        <v>0</v>
      </c>
      <c r="AD36">
        <f t="shared" si="137"/>
        <v>0</v>
      </c>
      <c r="AE36">
        <f t="shared" si="137"/>
        <v>0</v>
      </c>
      <c r="AF36">
        <f t="shared" si="137"/>
        <v>0</v>
      </c>
      <c r="AG36">
        <f t="shared" si="137"/>
        <v>1</v>
      </c>
      <c r="AH36">
        <f t="shared" si="137"/>
        <v>0</v>
      </c>
      <c r="AI36">
        <f t="shared" si="137"/>
        <v>0</v>
      </c>
      <c r="AJ36">
        <f t="shared" si="137"/>
        <v>0</v>
      </c>
      <c r="AK36">
        <f t="shared" si="137"/>
        <v>0</v>
      </c>
      <c r="AL36">
        <f t="shared" si="137"/>
        <v>0</v>
      </c>
      <c r="AM36">
        <f t="shared" si="137"/>
        <v>1</v>
      </c>
      <c r="AN36">
        <f t="shared" si="137"/>
        <v>1</v>
      </c>
      <c r="AO36">
        <f t="shared" si="137"/>
        <v>1</v>
      </c>
      <c r="AP36">
        <f t="shared" si="137"/>
        <v>1</v>
      </c>
      <c r="AQ36">
        <f t="shared" si="137"/>
        <v>0</v>
      </c>
      <c r="AR36">
        <f t="shared" si="137"/>
        <v>0</v>
      </c>
      <c r="AS36">
        <f t="shared" si="137"/>
        <v>0</v>
      </c>
      <c r="AT36">
        <f t="shared" si="137"/>
        <v>0</v>
      </c>
      <c r="AU36">
        <f t="shared" si="137"/>
        <v>0</v>
      </c>
      <c r="AV36">
        <f t="shared" si="137"/>
        <v>0</v>
      </c>
      <c r="AW36">
        <f t="shared" si="137"/>
        <v>0</v>
      </c>
      <c r="AY36">
        <f t="shared" ref="AY36:BH36" si="138">IF(AY32&gt;1.96, 1, 0)</f>
        <v>0</v>
      </c>
      <c r="AZ36">
        <f t="shared" si="138"/>
        <v>1</v>
      </c>
      <c r="BA36">
        <f t="shared" si="138"/>
        <v>0</v>
      </c>
      <c r="BB36">
        <f t="shared" si="138"/>
        <v>1</v>
      </c>
      <c r="BC36">
        <f t="shared" si="138"/>
        <v>0</v>
      </c>
      <c r="BD36">
        <f t="shared" si="138"/>
        <v>0</v>
      </c>
      <c r="BE36">
        <f t="shared" si="138"/>
        <v>1</v>
      </c>
      <c r="BF36">
        <f t="shared" si="138"/>
        <v>0</v>
      </c>
      <c r="BG36">
        <f t="shared" si="138"/>
        <v>1</v>
      </c>
      <c r="BH36">
        <f t="shared" si="138"/>
        <v>1</v>
      </c>
      <c r="BJ36">
        <f t="shared" ref="BJ36:CM36" si="139">IF(BJ32&gt;1.96, 1, 0)</f>
        <v>0</v>
      </c>
      <c r="BK36">
        <f t="shared" si="139"/>
        <v>0</v>
      </c>
      <c r="BL36">
        <f t="shared" si="139"/>
        <v>0</v>
      </c>
      <c r="BM36">
        <f t="shared" si="139"/>
        <v>0</v>
      </c>
      <c r="BN36">
        <f t="shared" si="139"/>
        <v>0</v>
      </c>
      <c r="BO36">
        <f t="shared" si="139"/>
        <v>0</v>
      </c>
      <c r="BP36">
        <f t="shared" si="139"/>
        <v>0</v>
      </c>
      <c r="BQ36">
        <f t="shared" si="139"/>
        <v>1</v>
      </c>
      <c r="BR36">
        <f t="shared" si="139"/>
        <v>0</v>
      </c>
      <c r="BS36">
        <f t="shared" si="139"/>
        <v>0</v>
      </c>
      <c r="BT36">
        <f t="shared" si="139"/>
        <v>1</v>
      </c>
      <c r="BU36">
        <f t="shared" si="139"/>
        <v>0</v>
      </c>
      <c r="BV36">
        <f t="shared" si="139"/>
        <v>0</v>
      </c>
      <c r="BW36">
        <f t="shared" si="139"/>
        <v>0</v>
      </c>
      <c r="BX36">
        <f t="shared" si="139"/>
        <v>0</v>
      </c>
      <c r="BY36">
        <f t="shared" si="139"/>
        <v>1</v>
      </c>
      <c r="BZ36">
        <f t="shared" si="139"/>
        <v>0</v>
      </c>
      <c r="CA36">
        <f t="shared" si="139"/>
        <v>0</v>
      </c>
      <c r="CB36" t="e">
        <f t="shared" si="139"/>
        <v>#VALUE!</v>
      </c>
      <c r="CC36">
        <f t="shared" si="139"/>
        <v>0</v>
      </c>
      <c r="CD36">
        <f t="shared" si="139"/>
        <v>1</v>
      </c>
      <c r="CE36">
        <f t="shared" si="139"/>
        <v>0</v>
      </c>
      <c r="CF36">
        <f t="shared" si="139"/>
        <v>0</v>
      </c>
      <c r="CG36">
        <f t="shared" si="139"/>
        <v>0</v>
      </c>
      <c r="CH36">
        <f t="shared" si="139"/>
        <v>0</v>
      </c>
      <c r="CI36">
        <f t="shared" si="139"/>
        <v>0</v>
      </c>
      <c r="CJ36">
        <f t="shared" si="139"/>
        <v>0</v>
      </c>
      <c r="CK36">
        <f t="shared" si="139"/>
        <v>1</v>
      </c>
      <c r="CL36">
        <f t="shared" si="139"/>
        <v>1</v>
      </c>
      <c r="CM36">
        <f t="shared" si="139"/>
        <v>1</v>
      </c>
      <c r="CR36">
        <f>IF(CR32&gt;1.96, 1, 0)</f>
        <v>0</v>
      </c>
      <c r="CS36">
        <f>IF(CS32&gt;1.96, 1, 0)</f>
        <v>0</v>
      </c>
      <c r="CT36">
        <f>IF(CT32&gt;1.96, 1, 0)</f>
        <v>0</v>
      </c>
      <c r="CU36">
        <f>IF(CU32&gt;1.96, 1, 0)</f>
        <v>0</v>
      </c>
      <c r="CW36">
        <f t="shared" ref="CW36:DB36" si="140">IF(CW32&gt;1.96, 1, 0)</f>
        <v>0</v>
      </c>
      <c r="CX36">
        <f t="shared" si="140"/>
        <v>0</v>
      </c>
      <c r="CY36">
        <f t="shared" si="140"/>
        <v>0</v>
      </c>
      <c r="CZ36">
        <f t="shared" si="140"/>
        <v>0</v>
      </c>
      <c r="DA36">
        <f t="shared" si="140"/>
        <v>0</v>
      </c>
      <c r="DB36">
        <f t="shared" si="140"/>
        <v>0</v>
      </c>
      <c r="DD36">
        <f t="shared" ref="DD36:DI36" si="141">IF(DD32&gt;1.96, 1, 0)</f>
        <v>0</v>
      </c>
      <c r="DE36">
        <f t="shared" si="141"/>
        <v>0</v>
      </c>
      <c r="DF36">
        <f t="shared" si="141"/>
        <v>0</v>
      </c>
      <c r="DG36">
        <f t="shared" si="141"/>
        <v>0</v>
      </c>
      <c r="DH36">
        <f t="shared" si="141"/>
        <v>0</v>
      </c>
      <c r="DI36">
        <f t="shared" si="141"/>
        <v>0</v>
      </c>
      <c r="DK36">
        <f t="shared" ref="DK36:EL36" si="142">IF(DK32&gt;1.96, 1, 0)</f>
        <v>0</v>
      </c>
      <c r="DL36">
        <f t="shared" si="142"/>
        <v>1</v>
      </c>
      <c r="DM36">
        <f t="shared" si="142"/>
        <v>0</v>
      </c>
      <c r="DN36">
        <f t="shared" si="142"/>
        <v>0</v>
      </c>
      <c r="DO36">
        <f t="shared" si="142"/>
        <v>0</v>
      </c>
      <c r="DP36">
        <f t="shared" si="142"/>
        <v>1</v>
      </c>
      <c r="DQ36">
        <f t="shared" si="142"/>
        <v>0</v>
      </c>
      <c r="DR36">
        <f t="shared" si="142"/>
        <v>0</v>
      </c>
      <c r="DS36">
        <f t="shared" si="142"/>
        <v>0</v>
      </c>
      <c r="DT36">
        <f t="shared" si="142"/>
        <v>0</v>
      </c>
      <c r="DU36">
        <f t="shared" si="142"/>
        <v>0</v>
      </c>
      <c r="DV36">
        <f t="shared" si="142"/>
        <v>1</v>
      </c>
      <c r="DW36">
        <f t="shared" si="142"/>
        <v>0</v>
      </c>
      <c r="DX36">
        <f t="shared" si="142"/>
        <v>0</v>
      </c>
      <c r="DY36">
        <f t="shared" si="142"/>
        <v>0</v>
      </c>
      <c r="DZ36">
        <f t="shared" si="142"/>
        <v>0</v>
      </c>
      <c r="EA36">
        <f t="shared" si="142"/>
        <v>0</v>
      </c>
      <c r="EB36">
        <f t="shared" si="142"/>
        <v>1</v>
      </c>
      <c r="EC36">
        <f t="shared" si="142"/>
        <v>1</v>
      </c>
      <c r="ED36">
        <f t="shared" si="142"/>
        <v>1</v>
      </c>
      <c r="EE36">
        <f t="shared" si="142"/>
        <v>1</v>
      </c>
      <c r="EF36">
        <f t="shared" si="142"/>
        <v>0</v>
      </c>
      <c r="EG36">
        <f t="shared" si="142"/>
        <v>0</v>
      </c>
      <c r="EH36">
        <f t="shared" si="142"/>
        <v>0</v>
      </c>
      <c r="EI36">
        <f t="shared" si="142"/>
        <v>0</v>
      </c>
      <c r="EJ36">
        <f t="shared" si="142"/>
        <v>0</v>
      </c>
      <c r="EK36">
        <f t="shared" si="142"/>
        <v>0</v>
      </c>
      <c r="EL36">
        <f t="shared" si="142"/>
        <v>0</v>
      </c>
      <c r="EN36">
        <f t="shared" ref="EN36:EW36" si="143">IF(EN32&gt;1.96, 1, 0)</f>
        <v>0</v>
      </c>
      <c r="EO36">
        <f t="shared" si="143"/>
        <v>1</v>
      </c>
      <c r="EP36">
        <f t="shared" si="143"/>
        <v>0</v>
      </c>
      <c r="EQ36">
        <f t="shared" si="143"/>
        <v>1</v>
      </c>
      <c r="ER36">
        <f t="shared" si="143"/>
        <v>0</v>
      </c>
      <c r="ES36">
        <f t="shared" si="143"/>
        <v>0</v>
      </c>
      <c r="ET36">
        <f t="shared" si="143"/>
        <v>1</v>
      </c>
      <c r="EU36">
        <f t="shared" si="143"/>
        <v>0</v>
      </c>
      <c r="EV36">
        <f t="shared" si="143"/>
        <v>1</v>
      </c>
      <c r="EW36">
        <f t="shared" si="143"/>
        <v>1</v>
      </c>
      <c r="EY36">
        <f t="shared" ref="EY36:GB36" si="144">IF(EY32&gt;1.96, 1, 0)</f>
        <v>0</v>
      </c>
      <c r="EZ36">
        <f t="shared" si="144"/>
        <v>0</v>
      </c>
      <c r="FA36">
        <f t="shared" si="144"/>
        <v>0</v>
      </c>
      <c r="FB36">
        <f t="shared" si="144"/>
        <v>0</v>
      </c>
      <c r="FC36">
        <f t="shared" si="144"/>
        <v>0</v>
      </c>
      <c r="FD36">
        <f t="shared" si="144"/>
        <v>0</v>
      </c>
      <c r="FE36">
        <f t="shared" si="144"/>
        <v>0</v>
      </c>
      <c r="FF36">
        <f t="shared" si="144"/>
        <v>1</v>
      </c>
      <c r="FG36">
        <f t="shared" si="144"/>
        <v>0</v>
      </c>
      <c r="FH36">
        <f t="shared" si="144"/>
        <v>0</v>
      </c>
      <c r="FI36">
        <f t="shared" si="144"/>
        <v>1</v>
      </c>
      <c r="FJ36">
        <f t="shared" si="144"/>
        <v>0</v>
      </c>
      <c r="FK36">
        <f t="shared" si="144"/>
        <v>0</v>
      </c>
      <c r="FL36">
        <f t="shared" si="144"/>
        <v>0</v>
      </c>
      <c r="FM36">
        <f t="shared" si="144"/>
        <v>0</v>
      </c>
      <c r="FN36">
        <f t="shared" si="144"/>
        <v>1</v>
      </c>
      <c r="FO36">
        <f t="shared" si="144"/>
        <v>0</v>
      </c>
      <c r="FP36">
        <f t="shared" si="144"/>
        <v>0</v>
      </c>
      <c r="FQ36" t="e">
        <f t="shared" si="144"/>
        <v>#VALUE!</v>
      </c>
      <c r="FR36">
        <f t="shared" si="144"/>
        <v>0</v>
      </c>
      <c r="FS36">
        <f t="shared" si="144"/>
        <v>1</v>
      </c>
      <c r="FT36">
        <f t="shared" si="144"/>
        <v>0</v>
      </c>
      <c r="FU36">
        <f t="shared" si="144"/>
        <v>0</v>
      </c>
      <c r="FV36">
        <f t="shared" si="144"/>
        <v>0</v>
      </c>
      <c r="FW36">
        <f t="shared" si="144"/>
        <v>0</v>
      </c>
      <c r="FX36">
        <f t="shared" si="144"/>
        <v>0</v>
      </c>
      <c r="FY36">
        <f t="shared" si="144"/>
        <v>0</v>
      </c>
      <c r="FZ36">
        <f t="shared" si="144"/>
        <v>1</v>
      </c>
      <c r="GA36">
        <f t="shared" si="144"/>
        <v>1</v>
      </c>
      <c r="GB36">
        <f t="shared" si="144"/>
        <v>1</v>
      </c>
      <c r="GG36" t="s">
        <v>156</v>
      </c>
      <c r="GH36">
        <f>IF(GH32&gt;1.96, 1, 0)</f>
        <v>0</v>
      </c>
      <c r="GI36">
        <f t="shared" ref="GI36:IT36" si="145">IF(GI32&gt;1.96, 1, 0)</f>
        <v>0</v>
      </c>
      <c r="GJ36">
        <f t="shared" si="145"/>
        <v>0</v>
      </c>
      <c r="GK36">
        <f t="shared" si="145"/>
        <v>0</v>
      </c>
      <c r="GL36">
        <f t="shared" si="145"/>
        <v>0</v>
      </c>
      <c r="GN36">
        <f t="shared" si="145"/>
        <v>0</v>
      </c>
      <c r="GO36">
        <f t="shared" si="145"/>
        <v>0</v>
      </c>
      <c r="GP36">
        <f t="shared" si="145"/>
        <v>0</v>
      </c>
      <c r="GQ36">
        <f t="shared" si="145"/>
        <v>0</v>
      </c>
      <c r="GR36">
        <f t="shared" si="145"/>
        <v>0</v>
      </c>
      <c r="GS36">
        <f t="shared" si="145"/>
        <v>0</v>
      </c>
      <c r="GU36">
        <f t="shared" si="145"/>
        <v>0</v>
      </c>
      <c r="GV36">
        <f t="shared" si="145"/>
        <v>0</v>
      </c>
      <c r="GW36">
        <f t="shared" si="145"/>
        <v>0</v>
      </c>
      <c r="GX36">
        <f t="shared" si="145"/>
        <v>0</v>
      </c>
      <c r="GY36">
        <f t="shared" si="145"/>
        <v>0</v>
      </c>
      <c r="GZ36">
        <f t="shared" si="145"/>
        <v>0</v>
      </c>
      <c r="HB36">
        <f t="shared" si="145"/>
        <v>0</v>
      </c>
      <c r="HC36">
        <f t="shared" si="145"/>
        <v>0</v>
      </c>
      <c r="HD36">
        <f t="shared" si="145"/>
        <v>0</v>
      </c>
      <c r="HE36">
        <f t="shared" si="145"/>
        <v>0</v>
      </c>
      <c r="HF36">
        <f t="shared" si="145"/>
        <v>0</v>
      </c>
      <c r="HG36">
        <f t="shared" si="145"/>
        <v>0</v>
      </c>
      <c r="HH36">
        <f t="shared" si="145"/>
        <v>0</v>
      </c>
      <c r="HI36">
        <f t="shared" si="145"/>
        <v>0</v>
      </c>
      <c r="HJ36">
        <f t="shared" si="145"/>
        <v>0</v>
      </c>
      <c r="HK36">
        <f t="shared" si="145"/>
        <v>0</v>
      </c>
      <c r="HL36">
        <f t="shared" si="145"/>
        <v>0</v>
      </c>
      <c r="HM36">
        <f t="shared" si="145"/>
        <v>0</v>
      </c>
      <c r="HN36">
        <f t="shared" si="145"/>
        <v>0</v>
      </c>
      <c r="HO36">
        <f t="shared" si="145"/>
        <v>0</v>
      </c>
      <c r="HP36">
        <f t="shared" si="145"/>
        <v>0</v>
      </c>
      <c r="HQ36">
        <f t="shared" si="145"/>
        <v>0</v>
      </c>
      <c r="HR36">
        <f t="shared" si="145"/>
        <v>0</v>
      </c>
      <c r="HS36">
        <f t="shared" si="145"/>
        <v>0</v>
      </c>
      <c r="HT36">
        <f t="shared" si="145"/>
        <v>0</v>
      </c>
      <c r="HU36">
        <f t="shared" si="145"/>
        <v>0</v>
      </c>
      <c r="HV36">
        <f t="shared" si="145"/>
        <v>0</v>
      </c>
      <c r="HW36">
        <f t="shared" si="145"/>
        <v>0</v>
      </c>
      <c r="HX36">
        <f t="shared" si="145"/>
        <v>0</v>
      </c>
      <c r="HY36">
        <f t="shared" si="145"/>
        <v>0</v>
      </c>
      <c r="HZ36">
        <f t="shared" si="145"/>
        <v>0</v>
      </c>
      <c r="IA36">
        <f t="shared" si="145"/>
        <v>0</v>
      </c>
      <c r="IB36">
        <f t="shared" si="145"/>
        <v>0</v>
      </c>
      <c r="IC36">
        <f t="shared" si="145"/>
        <v>0</v>
      </c>
      <c r="IE36">
        <f t="shared" si="145"/>
        <v>0</v>
      </c>
      <c r="IF36">
        <f t="shared" si="145"/>
        <v>0</v>
      </c>
      <c r="IG36">
        <f t="shared" si="145"/>
        <v>0</v>
      </c>
      <c r="IH36">
        <f t="shared" si="145"/>
        <v>0</v>
      </c>
      <c r="II36">
        <f t="shared" si="145"/>
        <v>0</v>
      </c>
      <c r="IJ36">
        <f t="shared" si="145"/>
        <v>0</v>
      </c>
      <c r="IK36">
        <f t="shared" si="145"/>
        <v>0</v>
      </c>
      <c r="IL36">
        <f t="shared" si="145"/>
        <v>0</v>
      </c>
      <c r="IM36">
        <f t="shared" si="145"/>
        <v>0</v>
      </c>
      <c r="IN36">
        <f t="shared" si="145"/>
        <v>0</v>
      </c>
      <c r="IP36">
        <f t="shared" si="145"/>
        <v>0</v>
      </c>
      <c r="IQ36">
        <f t="shared" si="145"/>
        <v>0</v>
      </c>
      <c r="IR36">
        <f t="shared" si="145"/>
        <v>0</v>
      </c>
      <c r="IS36">
        <f t="shared" si="145"/>
        <v>0</v>
      </c>
      <c r="IT36">
        <f t="shared" si="145"/>
        <v>0</v>
      </c>
      <c r="IU36">
        <f t="shared" ref="IU36:JS36" si="146">IF(IU32&gt;1.96, 1, 0)</f>
        <v>0</v>
      </c>
      <c r="IV36">
        <f t="shared" si="146"/>
        <v>0</v>
      </c>
      <c r="IW36">
        <f t="shared" si="146"/>
        <v>0</v>
      </c>
      <c r="IX36">
        <f t="shared" si="146"/>
        <v>0</v>
      </c>
      <c r="IY36">
        <f t="shared" si="146"/>
        <v>0</v>
      </c>
      <c r="IZ36">
        <f t="shared" si="146"/>
        <v>0</v>
      </c>
      <c r="JA36">
        <f t="shared" si="146"/>
        <v>1</v>
      </c>
      <c r="JB36">
        <f t="shared" si="146"/>
        <v>0</v>
      </c>
      <c r="JC36">
        <f t="shared" si="146"/>
        <v>0</v>
      </c>
      <c r="JD36">
        <f t="shared" si="146"/>
        <v>0</v>
      </c>
      <c r="JE36">
        <f t="shared" si="146"/>
        <v>0</v>
      </c>
      <c r="JF36">
        <f t="shared" si="146"/>
        <v>0</v>
      </c>
      <c r="JG36">
        <f t="shared" si="146"/>
        <v>0</v>
      </c>
      <c r="JH36">
        <f t="shared" si="146"/>
        <v>0</v>
      </c>
      <c r="JI36">
        <f t="shared" si="146"/>
        <v>0</v>
      </c>
      <c r="JJ36">
        <f t="shared" si="146"/>
        <v>0</v>
      </c>
      <c r="JK36">
        <f t="shared" si="146"/>
        <v>0</v>
      </c>
      <c r="JL36">
        <f t="shared" si="146"/>
        <v>0</v>
      </c>
      <c r="JM36">
        <f t="shared" si="146"/>
        <v>0</v>
      </c>
      <c r="JN36">
        <f t="shared" si="146"/>
        <v>0</v>
      </c>
      <c r="JO36">
        <f t="shared" si="146"/>
        <v>0</v>
      </c>
      <c r="JP36">
        <f t="shared" si="146"/>
        <v>0</v>
      </c>
      <c r="JQ36">
        <f t="shared" si="146"/>
        <v>0</v>
      </c>
      <c r="JR36">
        <f t="shared" si="146"/>
        <v>0</v>
      </c>
      <c r="JS36">
        <f t="shared" si="146"/>
        <v>0</v>
      </c>
      <c r="JY36" t="s">
        <v>156</v>
      </c>
      <c r="OS36" t="s">
        <v>35</v>
      </c>
      <c r="OT36" t="s">
        <v>286</v>
      </c>
      <c r="OU36">
        <v>0.18204422204364035</v>
      </c>
      <c r="OV36">
        <v>0.18788413991475061</v>
      </c>
      <c r="OW36">
        <v>0.20074646651171096</v>
      </c>
      <c r="OX36">
        <v>0.22474363809697256</v>
      </c>
      <c r="OY36">
        <v>0.21096312450203952</v>
      </c>
      <c r="OZ36">
        <v>0.18235929370336046</v>
      </c>
      <c r="PA36">
        <v>0.14746439534113678</v>
      </c>
      <c r="PB36">
        <v>0.20890852837271887</v>
      </c>
      <c r="PC36">
        <v>0.19509005450045819</v>
      </c>
      <c r="PD36">
        <v>0.20719652404529937</v>
      </c>
      <c r="PE36">
        <v>0.22461121381982768</v>
      </c>
      <c r="PF36">
        <v>0.26133274084228125</v>
      </c>
      <c r="PG36">
        <v>0.30718317891689351</v>
      </c>
      <c r="PH36">
        <v>0.30018919295720869</v>
      </c>
      <c r="PI36">
        <v>0.30303387814282579</v>
      </c>
      <c r="PJ36">
        <v>0.31067065701960289</v>
      </c>
      <c r="PK36">
        <v>0.31005356452696209</v>
      </c>
      <c r="PL36">
        <v>0.25411577474650099</v>
      </c>
      <c r="PM36">
        <v>0.23707633766921204</v>
      </c>
      <c r="PN36">
        <v>0.23875218057262723</v>
      </c>
      <c r="PO36">
        <v>0.23255981726184721</v>
      </c>
      <c r="PP36">
        <v>0.21772747736040798</v>
      </c>
      <c r="PQ36">
        <v>0.21032026176326357</v>
      </c>
      <c r="PR36">
        <v>0.21043551683946307</v>
      </c>
      <c r="PS36">
        <v>0.21729304684137998</v>
      </c>
      <c r="PT36">
        <v>0.21267434951041736</v>
      </c>
      <c r="PU36">
        <v>0.22119057012413793</v>
      </c>
      <c r="PX36" t="s">
        <v>246</v>
      </c>
      <c r="PY36" t="s">
        <v>247</v>
      </c>
      <c r="PZ36" t="s">
        <v>35</v>
      </c>
      <c r="QA36" t="s">
        <v>286</v>
      </c>
      <c r="QB36">
        <f t="shared" si="30"/>
        <v>0.18204422204364035</v>
      </c>
      <c r="QC36">
        <f t="shared" si="31"/>
        <v>0.18788413991475061</v>
      </c>
      <c r="QD36">
        <f t="shared" si="32"/>
        <v>0.20074646651171096</v>
      </c>
      <c r="QE36">
        <f t="shared" si="33"/>
        <v>0.22474363809697256</v>
      </c>
      <c r="QF36">
        <f t="shared" si="34"/>
        <v>0.21096312450203952</v>
      </c>
      <c r="QG36">
        <f t="shared" si="35"/>
        <v>0.18235929370336046</v>
      </c>
      <c r="QH36">
        <f t="shared" si="36"/>
        <v>0.14746439534113678</v>
      </c>
      <c r="QI36">
        <f t="shared" si="37"/>
        <v>0.20890852837271887</v>
      </c>
      <c r="QJ36">
        <f t="shared" si="38"/>
        <v>0.19509005450045819</v>
      </c>
      <c r="QK36">
        <f t="shared" si="39"/>
        <v>0.20719652404529937</v>
      </c>
      <c r="QL36">
        <f t="shared" si="40"/>
        <v>0.22461121381982768</v>
      </c>
      <c r="QM36">
        <f t="shared" si="41"/>
        <v>0.26133274084228125</v>
      </c>
      <c r="QN36">
        <f t="shared" si="42"/>
        <v>0.30718317891689351</v>
      </c>
      <c r="QO36">
        <f t="shared" si="43"/>
        <v>0.30018919295720869</v>
      </c>
      <c r="QP36">
        <f t="shared" si="44"/>
        <v>0.30303387814282579</v>
      </c>
      <c r="QQ36">
        <f t="shared" si="45"/>
        <v>0.31067065701960289</v>
      </c>
      <c r="QR36">
        <f t="shared" si="46"/>
        <v>0.31005356452696209</v>
      </c>
      <c r="QS36">
        <f t="shared" si="47"/>
        <v>0.25411577474650099</v>
      </c>
      <c r="QT36">
        <f t="shared" si="48"/>
        <v>0.23707633766921204</v>
      </c>
      <c r="QU36">
        <f t="shared" si="49"/>
        <v>0.23875218057262723</v>
      </c>
      <c r="QV36">
        <f t="shared" si="50"/>
        <v>0.23255981726184721</v>
      </c>
      <c r="QW36">
        <f t="shared" si="51"/>
        <v>0.21772747736040798</v>
      </c>
      <c r="QX36">
        <f t="shared" si="52"/>
        <v>0.21032026176326357</v>
      </c>
      <c r="QY36">
        <f t="shared" si="53"/>
        <v>0.21043551683946307</v>
      </c>
      <c r="QZ36">
        <f t="shared" si="54"/>
        <v>0.21729304684137998</v>
      </c>
      <c r="RA36">
        <f t="shared" si="55"/>
        <v>0.21267434951041736</v>
      </c>
      <c r="RB36">
        <f t="shared" si="56"/>
        <v>0.22119057012413793</v>
      </c>
      <c r="RG36" t="s">
        <v>246</v>
      </c>
      <c r="RH36" t="s">
        <v>247</v>
      </c>
      <c r="RI36" t="s">
        <v>35</v>
      </c>
      <c r="RJ36" t="s">
        <v>286</v>
      </c>
      <c r="RK36">
        <v>1166.3390140245772</v>
      </c>
      <c r="RL36">
        <v>1381.5057215719416</v>
      </c>
      <c r="RM36">
        <v>1599.4386271421063</v>
      </c>
      <c r="RN36">
        <v>1829.5192376347186</v>
      </c>
      <c r="RO36">
        <v>1894.2927592921571</v>
      </c>
      <c r="RP36">
        <v>1666.0136367745677</v>
      </c>
      <c r="RQ36">
        <v>1432.2005243129868</v>
      </c>
      <c r="RR36">
        <v>1952.6684783528949</v>
      </c>
      <c r="RS36">
        <v>1952.9509396066594</v>
      </c>
      <c r="RT36">
        <v>2277.6046755473194</v>
      </c>
      <c r="RU36">
        <v>2538.8226280642775</v>
      </c>
      <c r="RV36">
        <v>2880.1016795417072</v>
      </c>
      <c r="RW36">
        <v>3338.5962740685809</v>
      </c>
      <c r="RX36">
        <v>3338.2008401599951</v>
      </c>
      <c r="RY36">
        <v>3360.8704022169345</v>
      </c>
      <c r="RZ36">
        <v>3394.800707507573</v>
      </c>
      <c r="SA36">
        <v>3596.4962816080292</v>
      </c>
      <c r="SB36">
        <v>3465.2219983061459</v>
      </c>
      <c r="SC36">
        <v>3719.973509945451</v>
      </c>
      <c r="SD36">
        <v>4082.2407623786148</v>
      </c>
      <c r="SE36">
        <v>4313.1600817629214</v>
      </c>
      <c r="SF36">
        <v>4620.517912792292</v>
      </c>
      <c r="SG36">
        <v>4902.4923776201467</v>
      </c>
      <c r="SH36">
        <v>4293.38327371371</v>
      </c>
      <c r="SI36">
        <v>4682.7284239013452</v>
      </c>
      <c r="SJ36">
        <v>5103.549487021186</v>
      </c>
      <c r="SK36">
        <v>5210.3033632404085</v>
      </c>
    </row>
    <row r="37" spans="1:505" x14ac:dyDescent="0.25">
      <c r="A37" t="s">
        <v>158</v>
      </c>
      <c r="B37" t="e">
        <f>SUM(CR35:GB35)</f>
        <v>#VALUE!</v>
      </c>
      <c r="GG37" t="s">
        <v>158</v>
      </c>
      <c r="GH37">
        <f>SUM(GI35:JS35)</f>
        <v>59</v>
      </c>
      <c r="JY37" t="s">
        <v>158</v>
      </c>
      <c r="OS37" t="s">
        <v>36</v>
      </c>
      <c r="OT37" t="s">
        <v>287</v>
      </c>
      <c r="OU37">
        <v>2.6658130069809269</v>
      </c>
      <c r="OV37">
        <v>2.8007097008549575</v>
      </c>
      <c r="OW37">
        <v>3.1227301471579185</v>
      </c>
      <c r="OX37">
        <v>3.0455474797704429</v>
      </c>
      <c r="OY37">
        <v>2.8306652439904787</v>
      </c>
      <c r="OZ37">
        <v>3.1605429815075703</v>
      </c>
      <c r="PA37">
        <v>3.2305973349891839</v>
      </c>
      <c r="PB37">
        <v>3.8371292840360418</v>
      </c>
      <c r="PC37">
        <v>3.9227338972975003</v>
      </c>
      <c r="PD37">
        <v>3.9518241783176893</v>
      </c>
      <c r="PE37">
        <v>3.4005387296411049</v>
      </c>
      <c r="PF37">
        <v>3.1777773348276086</v>
      </c>
      <c r="PG37">
        <v>2.9353634306619574</v>
      </c>
      <c r="PH37">
        <v>3.2397040534770771</v>
      </c>
      <c r="PI37">
        <v>3.4742529112386764</v>
      </c>
      <c r="PJ37">
        <v>3.097414141384419</v>
      </c>
      <c r="PK37">
        <v>2.7836614988779194</v>
      </c>
      <c r="PL37">
        <v>2.5526102599037856</v>
      </c>
      <c r="PM37">
        <v>2.4019268521532187</v>
      </c>
      <c r="PN37">
        <v>2.1766954245978196</v>
      </c>
      <c r="PO37">
        <v>1.9105532468199584</v>
      </c>
      <c r="PP37">
        <v>1.6622349798467493</v>
      </c>
      <c r="PQ37">
        <v>1.6876826572836234</v>
      </c>
      <c r="PR37">
        <v>2.0024720488041563</v>
      </c>
      <c r="PS37">
        <v>2.0652935071704746</v>
      </c>
      <c r="PT37">
        <v>2.0072495647095767</v>
      </c>
      <c r="PU37">
        <v>2.0633406465401793</v>
      </c>
      <c r="PX37" t="s">
        <v>246</v>
      </c>
      <c r="PY37" t="s">
        <v>247</v>
      </c>
      <c r="PZ37" t="s">
        <v>36</v>
      </c>
      <c r="QA37" t="s">
        <v>287</v>
      </c>
      <c r="QB37">
        <f t="shared" si="30"/>
        <v>2.6658130069809269</v>
      </c>
      <c r="QC37">
        <f t="shared" si="31"/>
        <v>2.8007097008549575</v>
      </c>
      <c r="QD37">
        <f t="shared" si="32"/>
        <v>3.1227301471579185</v>
      </c>
      <c r="QE37">
        <f t="shared" si="33"/>
        <v>3.0455474797704429</v>
      </c>
      <c r="QF37">
        <f t="shared" si="34"/>
        <v>2.8306652439904787</v>
      </c>
      <c r="QG37">
        <f t="shared" si="35"/>
        <v>3.1605429815075703</v>
      </c>
      <c r="QH37">
        <f t="shared" si="36"/>
        <v>3.2305973349891839</v>
      </c>
      <c r="QI37">
        <f t="shared" si="37"/>
        <v>3.8371292840360418</v>
      </c>
      <c r="QJ37">
        <f t="shared" si="38"/>
        <v>3.9227338972975003</v>
      </c>
      <c r="QK37">
        <f t="shared" si="39"/>
        <v>3.9518241783176893</v>
      </c>
      <c r="QL37">
        <f t="shared" si="40"/>
        <v>3.4005387296411049</v>
      </c>
      <c r="QM37">
        <f t="shared" si="41"/>
        <v>3.1777773348276086</v>
      </c>
      <c r="QN37">
        <f t="shared" si="42"/>
        <v>2.9353634306619574</v>
      </c>
      <c r="QO37">
        <f t="shared" si="43"/>
        <v>3.2397040534770771</v>
      </c>
      <c r="QP37">
        <f t="shared" si="44"/>
        <v>3.4742529112386764</v>
      </c>
      <c r="QQ37">
        <f t="shared" si="45"/>
        <v>3.097414141384419</v>
      </c>
      <c r="QR37">
        <f t="shared" si="46"/>
        <v>2.7836614988779194</v>
      </c>
      <c r="QS37">
        <f t="shared" si="47"/>
        <v>2.5526102599037856</v>
      </c>
      <c r="QT37">
        <f t="shared" si="48"/>
        <v>2.4019268521532187</v>
      </c>
      <c r="QU37">
        <f t="shared" si="49"/>
        <v>2.1766954245978196</v>
      </c>
      <c r="QV37">
        <f t="shared" si="50"/>
        <v>1.9105532468199584</v>
      </c>
      <c r="QW37">
        <f t="shared" si="51"/>
        <v>1.6622349798467493</v>
      </c>
      <c r="QX37">
        <f t="shared" si="52"/>
        <v>1.6876826572836234</v>
      </c>
      <c r="QY37">
        <f t="shared" si="53"/>
        <v>2.0024720488041563</v>
      </c>
      <c r="QZ37">
        <f t="shared" si="54"/>
        <v>2.0652935071704746</v>
      </c>
      <c r="RA37">
        <f t="shared" si="55"/>
        <v>2.0072495647095767</v>
      </c>
      <c r="RB37">
        <f t="shared" si="56"/>
        <v>2.0633406465401793</v>
      </c>
      <c r="RG37" t="s">
        <v>246</v>
      </c>
      <c r="RH37" t="s">
        <v>247</v>
      </c>
      <c r="RI37" t="s">
        <v>36</v>
      </c>
      <c r="RJ37" t="s">
        <v>287</v>
      </c>
      <c r="RK37">
        <v>17079.595711588518</v>
      </c>
      <c r="RL37">
        <v>20593.523636155507</v>
      </c>
      <c r="RM37">
        <v>24880.214861536093</v>
      </c>
      <c r="RN37">
        <v>24792.193232031765</v>
      </c>
      <c r="RO37">
        <v>25417.279386281047</v>
      </c>
      <c r="RP37">
        <v>28874.358963952989</v>
      </c>
      <c r="RQ37">
        <v>31376.137855596207</v>
      </c>
      <c r="RR37">
        <v>35865.655934037241</v>
      </c>
      <c r="RS37">
        <v>39268.56686862043</v>
      </c>
      <c r="RT37">
        <v>43440.367867896719</v>
      </c>
      <c r="RU37">
        <v>38436.926311911833</v>
      </c>
      <c r="RV37">
        <v>35021.719091715902</v>
      </c>
      <c r="RW37">
        <v>31902.767095513733</v>
      </c>
      <c r="RX37">
        <v>36026.556075016808</v>
      </c>
      <c r="RY37">
        <v>38532.04087529354</v>
      </c>
      <c r="RZ37">
        <v>33846.465641434232</v>
      </c>
      <c r="SA37">
        <v>32289.350536072558</v>
      </c>
      <c r="SB37">
        <v>34808.390917661287</v>
      </c>
      <c r="SC37">
        <v>37688.722335940642</v>
      </c>
      <c r="SD37">
        <v>37217.648727916981</v>
      </c>
      <c r="SE37">
        <v>35433.988963743017</v>
      </c>
      <c r="SF37">
        <v>35275.228431266696</v>
      </c>
      <c r="SG37">
        <v>39339.297573182572</v>
      </c>
      <c r="SH37">
        <v>40855.175635459636</v>
      </c>
      <c r="SI37">
        <v>44507.676385917155</v>
      </c>
      <c r="SJ37">
        <v>48167.997268496532</v>
      </c>
      <c r="SK37">
        <v>48603.476649774908</v>
      </c>
    </row>
    <row r="38" spans="1:505" x14ac:dyDescent="0.25">
      <c r="A38" t="s">
        <v>159</v>
      </c>
      <c r="B38" t="e">
        <f>SUM(CR36:GB36)</f>
        <v>#VALUE!</v>
      </c>
      <c r="GG38" t="s">
        <v>159</v>
      </c>
      <c r="GH38">
        <f>SUM(GI36:JS36)</f>
        <v>1</v>
      </c>
      <c r="JY38" t="s">
        <v>159</v>
      </c>
      <c r="OS38" t="s">
        <v>37</v>
      </c>
      <c r="OT38" t="s">
        <v>288</v>
      </c>
      <c r="OU38">
        <v>0.33179640852310865</v>
      </c>
      <c r="OV38">
        <v>0.29372849681128849</v>
      </c>
      <c r="OW38">
        <v>0.24221768382800138</v>
      </c>
      <c r="OX38">
        <v>0.15272755501651122</v>
      </c>
      <c r="OY38">
        <v>0.13011644747853129</v>
      </c>
      <c r="OZ38">
        <v>0.12668801079269817</v>
      </c>
      <c r="PA38">
        <v>0.13781396296190429</v>
      </c>
      <c r="PB38">
        <v>0.1431572770738094</v>
      </c>
      <c r="PC38">
        <v>0.14174834310014245</v>
      </c>
      <c r="PD38">
        <v>0.13383271757141435</v>
      </c>
      <c r="PE38">
        <v>0.12996347880788703</v>
      </c>
      <c r="PF38">
        <v>0.13606446309004649</v>
      </c>
      <c r="PG38">
        <v>0.14773208579453354</v>
      </c>
      <c r="PH38">
        <v>0.14612696720007001</v>
      </c>
      <c r="PI38">
        <v>0.14948407726171084</v>
      </c>
      <c r="PJ38">
        <v>0.1581594544409145</v>
      </c>
      <c r="PK38">
        <v>0.15623718932292016</v>
      </c>
      <c r="PL38">
        <v>0.13854208181080443</v>
      </c>
      <c r="PM38">
        <v>0.13137799141695558</v>
      </c>
      <c r="PN38">
        <v>0.12884861252245391</v>
      </c>
      <c r="PO38">
        <v>0.13680784553830516</v>
      </c>
      <c r="PP38">
        <v>0.13018862155116651</v>
      </c>
      <c r="PQ38">
        <v>0.1452449603361092</v>
      </c>
      <c r="PR38">
        <v>0.17116300253616357</v>
      </c>
      <c r="PS38">
        <v>0.17072578042398406</v>
      </c>
      <c r="PT38">
        <v>0.15865824127992736</v>
      </c>
      <c r="PU38">
        <v>0.16432327446407696</v>
      </c>
      <c r="PX38" t="s">
        <v>246</v>
      </c>
      <c r="PY38" t="s">
        <v>247</v>
      </c>
      <c r="PZ38" t="s">
        <v>37</v>
      </c>
      <c r="QA38" t="s">
        <v>288</v>
      </c>
      <c r="QB38">
        <f t="shared" si="30"/>
        <v>0.33179640852310865</v>
      </c>
      <c r="QC38">
        <f t="shared" si="31"/>
        <v>0.29372849681128849</v>
      </c>
      <c r="QD38">
        <f t="shared" si="32"/>
        <v>0.24221768382800138</v>
      </c>
      <c r="QE38">
        <f t="shared" si="33"/>
        <v>0.15272755501651122</v>
      </c>
      <c r="QF38">
        <f t="shared" si="34"/>
        <v>0.13011644747853129</v>
      </c>
      <c r="QG38">
        <f t="shared" si="35"/>
        <v>0.12668801079269817</v>
      </c>
      <c r="QH38">
        <f t="shared" si="36"/>
        <v>0.13781396296190429</v>
      </c>
      <c r="QI38">
        <f t="shared" si="37"/>
        <v>0.1431572770738094</v>
      </c>
      <c r="QJ38">
        <f t="shared" si="38"/>
        <v>0.14174834310014245</v>
      </c>
      <c r="QK38">
        <f t="shared" si="39"/>
        <v>0.13383271757141435</v>
      </c>
      <c r="QL38">
        <f t="shared" si="40"/>
        <v>0.12996347880788703</v>
      </c>
      <c r="QM38">
        <f t="shared" si="41"/>
        <v>0.13606446309004649</v>
      </c>
      <c r="QN38">
        <f t="shared" si="42"/>
        <v>0.14773208579453354</v>
      </c>
      <c r="QO38">
        <f t="shared" si="43"/>
        <v>0.14612696720007001</v>
      </c>
      <c r="QP38">
        <f t="shared" si="44"/>
        <v>0.14948407726171084</v>
      </c>
      <c r="QQ38">
        <f t="shared" si="45"/>
        <v>0.1581594544409145</v>
      </c>
      <c r="QR38">
        <f t="shared" si="46"/>
        <v>0.15623718932292016</v>
      </c>
      <c r="QS38">
        <f t="shared" si="47"/>
        <v>0.13854208181080443</v>
      </c>
      <c r="QT38">
        <f t="shared" si="48"/>
        <v>0.13137799141695558</v>
      </c>
      <c r="QU38">
        <f t="shared" si="49"/>
        <v>0.12884861252245391</v>
      </c>
      <c r="QV38">
        <f t="shared" si="50"/>
        <v>0.13680784553830516</v>
      </c>
      <c r="QW38">
        <f t="shared" si="51"/>
        <v>0.13018862155116651</v>
      </c>
      <c r="QX38">
        <f t="shared" si="52"/>
        <v>0.1452449603361092</v>
      </c>
      <c r="QY38">
        <f t="shared" si="53"/>
        <v>0.17116300253616357</v>
      </c>
      <c r="QZ38">
        <f t="shared" si="54"/>
        <v>0.17072578042398406</v>
      </c>
      <c r="RA38">
        <f t="shared" si="55"/>
        <v>0.15865824127992736</v>
      </c>
      <c r="RB38">
        <f t="shared" si="56"/>
        <v>0.16432327446407696</v>
      </c>
      <c r="RG38" t="s">
        <v>246</v>
      </c>
      <c r="RH38" t="s">
        <v>247</v>
      </c>
      <c r="RI38" t="s">
        <v>37</v>
      </c>
      <c r="RJ38" t="s">
        <v>288</v>
      </c>
      <c r="RK38">
        <v>2125.7862052933947</v>
      </c>
      <c r="RL38">
        <v>2159.7756953707772</v>
      </c>
      <c r="RM38">
        <v>1929.8587239083424</v>
      </c>
      <c r="RN38">
        <v>1243.2743475437496</v>
      </c>
      <c r="RO38">
        <v>1168.3494208060861</v>
      </c>
      <c r="RP38">
        <v>1157.4071675217797</v>
      </c>
      <c r="RQ38">
        <v>1338.4738028124498</v>
      </c>
      <c r="RR38">
        <v>1338.0913865331879</v>
      </c>
      <c r="RS38">
        <v>1418.9732047281793</v>
      </c>
      <c r="RT38">
        <v>1471.1541358445513</v>
      </c>
      <c r="RU38">
        <v>1469.0015480887307</v>
      </c>
      <c r="RV38">
        <v>1499.5422594526322</v>
      </c>
      <c r="RW38">
        <v>1605.6145812835884</v>
      </c>
      <c r="RX38">
        <v>1624.9791002530885</v>
      </c>
      <c r="RY38">
        <v>1657.889256312141</v>
      </c>
      <c r="RZ38">
        <v>1728.260509009544</v>
      </c>
      <c r="SA38">
        <v>1812.2883744492767</v>
      </c>
      <c r="SB38">
        <v>1889.2139618677477</v>
      </c>
      <c r="SC38">
        <v>2061.4568820563641</v>
      </c>
      <c r="SD38">
        <v>2203.0837873544997</v>
      </c>
      <c r="SE38">
        <v>2537.3004898065446</v>
      </c>
      <c r="SF38">
        <v>2762.8063541248125</v>
      </c>
      <c r="SG38">
        <v>3385.6096648311186</v>
      </c>
      <c r="SH38">
        <v>3492.1309064381844</v>
      </c>
      <c r="SI38">
        <v>3679.1902746327783</v>
      </c>
      <c r="SJ38">
        <v>3807.3241449185416</v>
      </c>
      <c r="SK38">
        <v>3870.7532112166887</v>
      </c>
    </row>
    <row r="39" spans="1:505" x14ac:dyDescent="0.25">
      <c r="A39" s="9"/>
      <c r="B39" s="10"/>
      <c r="C39" s="11"/>
      <c r="D39" s="8"/>
      <c r="CR39" s="11"/>
      <c r="CS39" s="8"/>
      <c r="GG39" s="9"/>
      <c r="GH39" s="10"/>
      <c r="GI39" s="11"/>
      <c r="GJ39" s="8"/>
      <c r="JY39" s="9"/>
      <c r="OS39" t="s">
        <v>38</v>
      </c>
      <c r="OT39" t="s">
        <v>289</v>
      </c>
      <c r="OU39" t="e">
        <v>#VALUE!</v>
      </c>
      <c r="OV39" t="e">
        <v>#VALUE!</v>
      </c>
      <c r="OW39" t="e">
        <v>#VALUE!</v>
      </c>
      <c r="OX39" t="e">
        <v>#VALUE!</v>
      </c>
      <c r="OY39">
        <v>0.18347427502365177</v>
      </c>
      <c r="OZ39">
        <v>0.16555429221884826</v>
      </c>
      <c r="PA39">
        <v>0.156000434394786</v>
      </c>
      <c r="PB39">
        <v>0.153360564238991</v>
      </c>
      <c r="PC39">
        <v>0.13189354226324163</v>
      </c>
      <c r="PD39">
        <v>0.1171927053921374</v>
      </c>
      <c r="PE39">
        <v>0.11946487533399236</v>
      </c>
      <c r="PF39">
        <v>0.13116711113696716</v>
      </c>
      <c r="PG39">
        <v>0.13513478427967834</v>
      </c>
      <c r="PH39">
        <v>0.10162596664403994</v>
      </c>
      <c r="PI39">
        <v>0.11081323648575506</v>
      </c>
      <c r="PJ39">
        <v>0.13644017227114394</v>
      </c>
      <c r="PK39">
        <v>0.14293868995434916</v>
      </c>
      <c r="PL39">
        <v>0.15166210005517985</v>
      </c>
      <c r="PM39">
        <v>0.18318026719263406</v>
      </c>
      <c r="PN39">
        <v>0.22056540195036869</v>
      </c>
      <c r="PO39">
        <v>0.28531467483387024</v>
      </c>
      <c r="PP39">
        <v>0.31908177604733901</v>
      </c>
      <c r="PQ39">
        <v>0.36523772129930548</v>
      </c>
      <c r="PR39">
        <v>0.35119827025053113</v>
      </c>
      <c r="PS39">
        <v>0.42090614505579765</v>
      </c>
      <c r="PT39">
        <v>0.48482798262649701</v>
      </c>
      <c r="PU39">
        <v>0.52586757201359591</v>
      </c>
      <c r="PX39" t="s">
        <v>246</v>
      </c>
      <c r="PY39" t="s">
        <v>247</v>
      </c>
      <c r="PZ39" t="s">
        <v>38</v>
      </c>
      <c r="QA39" t="s">
        <v>289</v>
      </c>
      <c r="QB39" t="e">
        <f t="shared" si="30"/>
        <v>#VALUE!</v>
      </c>
      <c r="QC39" t="e">
        <f t="shared" si="31"/>
        <v>#VALUE!</v>
      </c>
      <c r="QD39" t="e">
        <f t="shared" si="32"/>
        <v>#VALUE!</v>
      </c>
      <c r="QE39" t="e">
        <f t="shared" si="33"/>
        <v>#VALUE!</v>
      </c>
      <c r="QF39">
        <f t="shared" si="34"/>
        <v>0.18347427502365177</v>
      </c>
      <c r="QG39">
        <f t="shared" si="35"/>
        <v>0.16555429221884826</v>
      </c>
      <c r="QH39">
        <f t="shared" si="36"/>
        <v>0.156000434394786</v>
      </c>
      <c r="QI39">
        <f t="shared" si="37"/>
        <v>0.153360564238991</v>
      </c>
      <c r="QJ39">
        <f t="shared" si="38"/>
        <v>0.13189354226324163</v>
      </c>
      <c r="QK39">
        <f t="shared" si="39"/>
        <v>0.1171927053921374</v>
      </c>
      <c r="QL39">
        <f t="shared" si="40"/>
        <v>0.11946487533399236</v>
      </c>
      <c r="QM39">
        <f t="shared" si="41"/>
        <v>0.13116711113696716</v>
      </c>
      <c r="QN39">
        <f t="shared" si="42"/>
        <v>0.13513478427967834</v>
      </c>
      <c r="QO39">
        <f t="shared" si="43"/>
        <v>0.10162596664403994</v>
      </c>
      <c r="QP39">
        <f t="shared" si="44"/>
        <v>0.11081323648575506</v>
      </c>
      <c r="QQ39">
        <f t="shared" si="45"/>
        <v>0.13644017227114394</v>
      </c>
      <c r="QR39">
        <f t="shared" si="46"/>
        <v>0.14293868995434916</v>
      </c>
      <c r="QS39">
        <f t="shared" si="47"/>
        <v>0.15166210005517985</v>
      </c>
      <c r="QT39">
        <f t="shared" si="48"/>
        <v>0.18318026719263406</v>
      </c>
      <c r="QU39">
        <f t="shared" si="49"/>
        <v>0.22056540195036869</v>
      </c>
      <c r="QV39">
        <f t="shared" si="50"/>
        <v>0.28531467483387024</v>
      </c>
      <c r="QW39">
        <f t="shared" si="51"/>
        <v>0.31908177604733901</v>
      </c>
      <c r="QX39">
        <f t="shared" si="52"/>
        <v>0.36523772129930548</v>
      </c>
      <c r="QY39">
        <f t="shared" si="53"/>
        <v>0.35119827025053113</v>
      </c>
      <c r="QZ39">
        <f t="shared" si="54"/>
        <v>0.42090614505579765</v>
      </c>
      <c r="RA39">
        <f t="shared" si="55"/>
        <v>0.48482798262649701</v>
      </c>
      <c r="RB39">
        <f t="shared" si="56"/>
        <v>0.52586757201359591</v>
      </c>
      <c r="RG39" t="s">
        <v>246</v>
      </c>
      <c r="RH39" t="s">
        <v>247</v>
      </c>
      <c r="RI39" t="s">
        <v>38</v>
      </c>
      <c r="RJ39" t="s">
        <v>289</v>
      </c>
      <c r="RK39" t="s">
        <v>248</v>
      </c>
      <c r="RL39" t="s">
        <v>248</v>
      </c>
      <c r="RM39" t="s">
        <v>248</v>
      </c>
      <c r="RN39" t="s">
        <v>248</v>
      </c>
      <c r="RO39">
        <v>1647.4632309037563</v>
      </c>
      <c r="RP39">
        <v>1512.4850664963958</v>
      </c>
      <c r="RQ39">
        <v>1515.104058958832</v>
      </c>
      <c r="RR39">
        <v>1433.4615343113892</v>
      </c>
      <c r="RS39">
        <v>1320.3216224968733</v>
      </c>
      <c r="RT39">
        <v>1288.2390521320488</v>
      </c>
      <c r="RU39">
        <v>1350.3338662339029</v>
      </c>
      <c r="RV39">
        <v>1445.5694141829947</v>
      </c>
      <c r="RW39">
        <v>1468.7017983339974</v>
      </c>
      <c r="RX39">
        <v>1130.1135923356335</v>
      </c>
      <c r="RY39">
        <v>1229.0009584450054</v>
      </c>
      <c r="RZ39">
        <v>1490.9267511843198</v>
      </c>
      <c r="SA39">
        <v>1658.03114601521</v>
      </c>
      <c r="SB39">
        <v>2068.1236571983154</v>
      </c>
      <c r="SC39">
        <v>2874.2882912764935</v>
      </c>
      <c r="SD39">
        <v>3771.2789573384489</v>
      </c>
      <c r="SE39">
        <v>5291.5756501865189</v>
      </c>
      <c r="SF39">
        <v>6771.4147968188527</v>
      </c>
      <c r="SG39">
        <v>8513.5646450681361</v>
      </c>
      <c r="SH39">
        <v>7165.2770496964595</v>
      </c>
      <c r="SI39">
        <v>9070.6499719998537</v>
      </c>
      <c r="SJ39">
        <v>11634.424215816282</v>
      </c>
      <c r="SK39">
        <v>12387.189822530801</v>
      </c>
    </row>
    <row r="40" spans="1:505" x14ac:dyDescent="0.25">
      <c r="OS40" t="s">
        <v>39</v>
      </c>
      <c r="OT40" t="s">
        <v>290</v>
      </c>
      <c r="OU40">
        <v>5.5445126170152959E-2</v>
      </c>
      <c r="OV40">
        <v>5.1328736556570692E-2</v>
      </c>
      <c r="OW40">
        <v>4.7947852878422736E-2</v>
      </c>
      <c r="OX40">
        <v>4.4957437927360892E-2</v>
      </c>
      <c r="OY40">
        <v>4.0794106438062076E-2</v>
      </c>
      <c r="OZ40">
        <v>3.690087697993244E-2</v>
      </c>
      <c r="PA40">
        <v>3.3858450500353486E-2</v>
      </c>
      <c r="PB40">
        <v>2.3893735699064444E-2</v>
      </c>
      <c r="PC40">
        <v>2.6896601822771333E-2</v>
      </c>
      <c r="PD40">
        <v>3.0093680474556087E-2</v>
      </c>
      <c r="PE40">
        <v>3.7861114256659216E-2</v>
      </c>
      <c r="PF40">
        <v>4.1102632581612238E-2</v>
      </c>
      <c r="PG40">
        <v>4.3560393758773026E-2</v>
      </c>
      <c r="PH40">
        <v>3.7897539292147321E-2</v>
      </c>
      <c r="PI40">
        <v>3.6424950842397677E-2</v>
      </c>
      <c r="PJ40">
        <v>3.6768027597743648E-2</v>
      </c>
      <c r="PK40">
        <v>3.4126130745054051E-2</v>
      </c>
      <c r="PL40">
        <v>3.2023688958618096E-2</v>
      </c>
      <c r="PM40">
        <v>2.9244999202711612E-2</v>
      </c>
      <c r="PN40">
        <v>3.0400795805741447E-2</v>
      </c>
      <c r="PO40">
        <v>3.7581664814640862E-2</v>
      </c>
      <c r="PP40">
        <v>3.9540349336345933E-2</v>
      </c>
      <c r="PQ40">
        <v>3.933560232883896E-2</v>
      </c>
      <c r="PR40">
        <v>4.5096801283409822E-2</v>
      </c>
      <c r="PS40">
        <v>4.4887564195352329E-2</v>
      </c>
      <c r="PT40">
        <v>4.1148676613584845E-2</v>
      </c>
      <c r="PU40">
        <v>4.9033548180690598E-2</v>
      </c>
      <c r="PX40" t="s">
        <v>246</v>
      </c>
      <c r="PY40" t="s">
        <v>247</v>
      </c>
      <c r="PZ40" t="s">
        <v>39</v>
      </c>
      <c r="QA40" t="s">
        <v>290</v>
      </c>
      <c r="QB40">
        <f t="shared" si="30"/>
        <v>5.5445126170152959E-2</v>
      </c>
      <c r="QC40">
        <f t="shared" si="31"/>
        <v>5.1328736556570692E-2</v>
      </c>
      <c r="QD40">
        <f t="shared" si="32"/>
        <v>4.7947852878422736E-2</v>
      </c>
      <c r="QE40">
        <f t="shared" si="33"/>
        <v>4.4957437927360892E-2</v>
      </c>
      <c r="QF40">
        <f t="shared" si="34"/>
        <v>4.0794106438062076E-2</v>
      </c>
      <c r="QG40">
        <f t="shared" si="35"/>
        <v>3.690087697993244E-2</v>
      </c>
      <c r="QH40">
        <f t="shared" si="36"/>
        <v>3.3858450500353486E-2</v>
      </c>
      <c r="QI40">
        <f t="shared" si="37"/>
        <v>2.3893735699064444E-2</v>
      </c>
      <c r="QJ40">
        <f t="shared" si="38"/>
        <v>2.6896601822771333E-2</v>
      </c>
      <c r="QK40">
        <f t="shared" si="39"/>
        <v>3.0093680474556087E-2</v>
      </c>
      <c r="QL40">
        <f t="shared" si="40"/>
        <v>3.7861114256659216E-2</v>
      </c>
      <c r="QM40">
        <f t="shared" si="41"/>
        <v>4.1102632581612238E-2</v>
      </c>
      <c r="QN40">
        <f t="shared" si="42"/>
        <v>4.3560393758773026E-2</v>
      </c>
      <c r="QO40">
        <f t="shared" si="43"/>
        <v>3.7897539292147321E-2</v>
      </c>
      <c r="QP40">
        <f t="shared" si="44"/>
        <v>3.6424950842397677E-2</v>
      </c>
      <c r="QQ40">
        <f t="shared" si="45"/>
        <v>3.6768027597743648E-2</v>
      </c>
      <c r="QR40">
        <f t="shared" si="46"/>
        <v>3.4126130745054051E-2</v>
      </c>
      <c r="QS40">
        <f t="shared" si="47"/>
        <v>3.2023688958618096E-2</v>
      </c>
      <c r="QT40">
        <f t="shared" si="48"/>
        <v>2.9244999202711612E-2</v>
      </c>
      <c r="QU40">
        <f t="shared" si="49"/>
        <v>3.0400795805741447E-2</v>
      </c>
      <c r="QV40">
        <f t="shared" si="50"/>
        <v>3.7581664814640862E-2</v>
      </c>
      <c r="QW40">
        <f t="shared" si="51"/>
        <v>3.9540349336345933E-2</v>
      </c>
      <c r="QX40">
        <f t="shared" si="52"/>
        <v>3.933560232883896E-2</v>
      </c>
      <c r="QY40">
        <f t="shared" si="53"/>
        <v>4.5096801283409822E-2</v>
      </c>
      <c r="QZ40">
        <f t="shared" si="54"/>
        <v>4.4887564195352329E-2</v>
      </c>
      <c r="RA40">
        <f t="shared" si="55"/>
        <v>4.1148676613584845E-2</v>
      </c>
      <c r="RB40">
        <f t="shared" si="56"/>
        <v>4.9033548180690598E-2</v>
      </c>
      <c r="RG40" t="s">
        <v>246</v>
      </c>
      <c r="RH40" t="s">
        <v>247</v>
      </c>
      <c r="RI40" t="s">
        <v>39</v>
      </c>
      <c r="RJ40" t="s">
        <v>290</v>
      </c>
      <c r="RK40">
        <v>355.23134469086341</v>
      </c>
      <c r="RL40">
        <v>377.41846260219722</v>
      </c>
      <c r="RM40">
        <v>382.02240525016816</v>
      </c>
      <c r="RN40">
        <v>365.97475354290549</v>
      </c>
      <c r="RO40">
        <v>366.30089087757835</v>
      </c>
      <c r="RP40">
        <v>337.12218888888623</v>
      </c>
      <c r="RQ40">
        <v>328.8393136990959</v>
      </c>
      <c r="RR40">
        <v>223.33480060908437</v>
      </c>
      <c r="RS40">
        <v>269.24870125495863</v>
      </c>
      <c r="RT40">
        <v>330.80433018408547</v>
      </c>
      <c r="RU40">
        <v>427.9512672757221</v>
      </c>
      <c r="RV40">
        <v>452.98480684183124</v>
      </c>
      <c r="RW40">
        <v>473.43272119514467</v>
      </c>
      <c r="RX40">
        <v>421.43288457115204</v>
      </c>
      <c r="RY40">
        <v>403.97971322111522</v>
      </c>
      <c r="RZ40">
        <v>401.77636117917029</v>
      </c>
      <c r="SA40">
        <v>395.84935111940445</v>
      </c>
      <c r="SB40">
        <v>436.6875356597476</v>
      </c>
      <c r="SC40">
        <v>458.8843551491691</v>
      </c>
      <c r="SD40">
        <v>519.79993459869127</v>
      </c>
      <c r="SE40">
        <v>697.00663852084915</v>
      </c>
      <c r="SF40">
        <v>839.10811167039765</v>
      </c>
      <c r="SG40">
        <v>916.89925150099782</v>
      </c>
      <c r="SH40">
        <v>920.08162517494497</v>
      </c>
      <c r="SI40">
        <v>967.34007734132501</v>
      </c>
      <c r="SJ40">
        <v>987.4453967123809</v>
      </c>
      <c r="SK40">
        <v>1155.0205818181173</v>
      </c>
    </row>
    <row r="41" spans="1:505" x14ac:dyDescent="0.25">
      <c r="A41" t="s">
        <v>161</v>
      </c>
      <c r="B41" s="6" t="e">
        <f>AVERAGE(CR32:GB32)</f>
        <v>#VALUE!</v>
      </c>
      <c r="GG41" t="s">
        <v>161</v>
      </c>
      <c r="GH41" s="6">
        <f>AVERAGE(GI32:JS32)</f>
        <v>-4.5768543716611605</v>
      </c>
      <c r="JY41" t="s">
        <v>161</v>
      </c>
      <c r="OS41" t="s">
        <v>40</v>
      </c>
      <c r="OT41" t="s">
        <v>293</v>
      </c>
      <c r="OU41">
        <v>1.5219378959186247</v>
      </c>
      <c r="OV41">
        <v>1.5656340852220572</v>
      </c>
      <c r="OW41">
        <v>1.2737963227984508</v>
      </c>
      <c r="OX41">
        <v>1.4242586634981054</v>
      </c>
      <c r="OY41">
        <v>0.97744594539243712</v>
      </c>
      <c r="OZ41">
        <v>0.59194806585589399</v>
      </c>
      <c r="PA41" t="e">
        <v>#VALUE!</v>
      </c>
      <c r="PB41" t="e">
        <v>#VALUE!</v>
      </c>
      <c r="PC41" t="e">
        <v>#VALUE!</v>
      </c>
      <c r="PD41">
        <v>1.5358148328691617</v>
      </c>
      <c r="PE41">
        <v>1.7075591919314672</v>
      </c>
      <c r="PF41">
        <v>1.6057004084784201</v>
      </c>
      <c r="PG41">
        <v>1.2998092742307761</v>
      </c>
      <c r="PH41">
        <v>1.3840736002312966</v>
      </c>
      <c r="PI41">
        <v>1.6580843004194528</v>
      </c>
      <c r="PJ41">
        <v>1.5137245803898867</v>
      </c>
      <c r="PK41">
        <v>1.5336240028873243</v>
      </c>
      <c r="PL41">
        <v>1.6185785538968323</v>
      </c>
      <c r="PM41">
        <v>1.7156981612199151</v>
      </c>
      <c r="PN41">
        <v>2.075668186503917</v>
      </c>
      <c r="PO41">
        <v>2.3032734979410008</v>
      </c>
      <c r="PP41">
        <v>2.15789811711644</v>
      </c>
      <c r="PQ41">
        <v>2.3840765631687031</v>
      </c>
      <c r="PR41">
        <v>1.8413204558086098</v>
      </c>
      <c r="PS41">
        <v>1.7864082064258253</v>
      </c>
      <c r="PT41">
        <v>2.0114415001400405</v>
      </c>
      <c r="PU41">
        <v>2.1762896275223533</v>
      </c>
      <c r="PX41" t="s">
        <v>246</v>
      </c>
      <c r="PY41" t="s">
        <v>247</v>
      </c>
      <c r="PZ41" t="s">
        <v>40</v>
      </c>
      <c r="QA41" t="s">
        <v>293</v>
      </c>
      <c r="QB41">
        <f t="shared" si="30"/>
        <v>1.5219378959186247</v>
      </c>
      <c r="QC41">
        <f t="shared" si="31"/>
        <v>1.5656340852220572</v>
      </c>
      <c r="QD41">
        <f t="shared" si="32"/>
        <v>1.2737963227984508</v>
      </c>
      <c r="QE41">
        <f t="shared" si="33"/>
        <v>1.4242586634981054</v>
      </c>
      <c r="QF41">
        <f t="shared" si="34"/>
        <v>0.97744594539243712</v>
      </c>
      <c r="QG41">
        <f t="shared" si="35"/>
        <v>0.59194806585589399</v>
      </c>
      <c r="QH41" t="e">
        <f t="shared" si="36"/>
        <v>#VALUE!</v>
      </c>
      <c r="QI41" t="e">
        <f t="shared" si="37"/>
        <v>#VALUE!</v>
      </c>
      <c r="QJ41" t="e">
        <f t="shared" si="38"/>
        <v>#VALUE!</v>
      </c>
      <c r="QK41">
        <f t="shared" si="39"/>
        <v>1.5358148328691617</v>
      </c>
      <c r="QL41">
        <f t="shared" si="40"/>
        <v>1.7075591919314672</v>
      </c>
      <c r="QM41">
        <f t="shared" si="41"/>
        <v>1.6057004084784201</v>
      </c>
      <c r="QN41">
        <f t="shared" si="42"/>
        <v>1.2998092742307761</v>
      </c>
      <c r="QO41">
        <f t="shared" si="43"/>
        <v>1.3840736002312966</v>
      </c>
      <c r="QP41">
        <f t="shared" si="44"/>
        <v>1.6580843004194528</v>
      </c>
      <c r="QQ41">
        <f t="shared" si="45"/>
        <v>1.5137245803898867</v>
      </c>
      <c r="QR41">
        <f t="shared" si="46"/>
        <v>1.5336240028873243</v>
      </c>
      <c r="QS41">
        <f t="shared" si="47"/>
        <v>1.6185785538968323</v>
      </c>
      <c r="QT41">
        <f t="shared" si="48"/>
        <v>1.7156981612199151</v>
      </c>
      <c r="QU41">
        <f t="shared" si="49"/>
        <v>2.075668186503917</v>
      </c>
      <c r="QV41">
        <f t="shared" si="50"/>
        <v>2.3032734979410008</v>
      </c>
      <c r="QW41">
        <f t="shared" si="51"/>
        <v>2.15789811711644</v>
      </c>
      <c r="QX41">
        <f t="shared" si="52"/>
        <v>2.3840765631687031</v>
      </c>
      <c r="QY41">
        <f t="shared" si="53"/>
        <v>1.8413204558086098</v>
      </c>
      <c r="QZ41">
        <f t="shared" si="54"/>
        <v>1.7864082064258253</v>
      </c>
      <c r="RA41">
        <f t="shared" si="55"/>
        <v>2.0114415001400405</v>
      </c>
      <c r="RB41">
        <f t="shared" si="56"/>
        <v>2.1762896275223533</v>
      </c>
      <c r="RG41" t="s">
        <v>246</v>
      </c>
      <c r="RH41" t="s">
        <v>247</v>
      </c>
      <c r="RI41" t="s">
        <v>40</v>
      </c>
      <c r="RJ41" t="s">
        <v>293</v>
      </c>
      <c r="RK41">
        <v>9750.9029674494996</v>
      </c>
      <c r="RL41">
        <v>11512.054437398072</v>
      </c>
      <c r="RM41">
        <v>10148.916079061168</v>
      </c>
      <c r="RN41">
        <v>11594.137419424454</v>
      </c>
      <c r="RO41">
        <v>8776.7413443787445</v>
      </c>
      <c r="RP41">
        <v>5407.9697828972012</v>
      </c>
      <c r="RQ41" t="s">
        <v>248</v>
      </c>
      <c r="RR41" t="s">
        <v>248</v>
      </c>
      <c r="RS41" t="s">
        <v>248</v>
      </c>
      <c r="RT41">
        <v>16882.421460665839</v>
      </c>
      <c r="RU41">
        <v>19300.861437453619</v>
      </c>
      <c r="RV41">
        <v>17696.138755497599</v>
      </c>
      <c r="RW41">
        <v>14126.875095334208</v>
      </c>
      <c r="RX41">
        <v>15391.345736400308</v>
      </c>
      <c r="RY41">
        <v>18389.384328288972</v>
      </c>
      <c r="RZ41">
        <v>16540.967614314926</v>
      </c>
      <c r="SA41">
        <v>17789.419812619002</v>
      </c>
      <c r="SB41">
        <v>22071.569608557256</v>
      </c>
      <c r="SC41">
        <v>26921.082776744148</v>
      </c>
      <c r="SD41">
        <v>35490.261323670835</v>
      </c>
      <c r="SE41">
        <v>42717.557253307023</v>
      </c>
      <c r="SF41">
        <v>45793.976143914784</v>
      </c>
      <c r="SG41">
        <v>55571.998059575068</v>
      </c>
      <c r="SH41">
        <v>37567.301210596161</v>
      </c>
      <c r="SI41">
        <v>38497.616957929291</v>
      </c>
      <c r="SJ41">
        <v>48268.59120455425</v>
      </c>
      <c r="SK41">
        <v>51264.071335867156</v>
      </c>
    </row>
    <row r="42" spans="1:505" x14ac:dyDescent="0.25">
      <c r="OS42" t="s">
        <v>41</v>
      </c>
      <c r="OT42" t="s">
        <v>294</v>
      </c>
      <c r="OU42" t="e">
        <v>#VALUE!</v>
      </c>
      <c r="OV42" t="e">
        <v>#VALUE!</v>
      </c>
      <c r="OW42" t="e">
        <v>#VALUE!</v>
      </c>
      <c r="OX42" t="e">
        <v>#VALUE!</v>
      </c>
      <c r="OY42" t="e">
        <v>#VALUE!</v>
      </c>
      <c r="OZ42" t="e">
        <v>#VALUE!</v>
      </c>
      <c r="PA42" t="e">
        <v>#VALUE!</v>
      </c>
      <c r="PB42" t="e">
        <v>#VALUE!</v>
      </c>
      <c r="PC42" t="e">
        <v>#VALUE!</v>
      </c>
      <c r="PD42">
        <v>0.2118966604129128</v>
      </c>
      <c r="PE42">
        <v>0.21494743142287401</v>
      </c>
      <c r="PF42">
        <v>0.2433862371471231</v>
      </c>
      <c r="PG42">
        <v>0.2739265094829611</v>
      </c>
      <c r="PH42">
        <v>0.28338437213722001</v>
      </c>
      <c r="PI42">
        <v>0.30230001323048622</v>
      </c>
      <c r="PJ42">
        <v>0.32696049425046136</v>
      </c>
      <c r="PK42">
        <v>0.35624938861220351</v>
      </c>
      <c r="PL42">
        <v>0.37655900237038842</v>
      </c>
      <c r="PM42">
        <v>0.40475847808190329</v>
      </c>
      <c r="PN42">
        <v>0.44207733973084207</v>
      </c>
      <c r="PO42">
        <v>0.52128430651330004</v>
      </c>
      <c r="PP42">
        <v>0.66178039113269727</v>
      </c>
      <c r="PQ42">
        <v>0.70136312267477574</v>
      </c>
      <c r="PR42">
        <v>0.59891933120798613</v>
      </c>
      <c r="PS42">
        <v>0.52557152925491391</v>
      </c>
      <c r="PT42">
        <v>0.57101642237478567</v>
      </c>
      <c r="PU42">
        <v>0.58681309645627788</v>
      </c>
      <c r="PX42" t="s">
        <v>246</v>
      </c>
      <c r="PY42" t="s">
        <v>247</v>
      </c>
      <c r="PZ42" t="s">
        <v>41</v>
      </c>
      <c r="QA42" t="s">
        <v>294</v>
      </c>
      <c r="QB42" t="e">
        <f t="shared" si="30"/>
        <v>#VALUE!</v>
      </c>
      <c r="QC42" t="e">
        <f t="shared" si="31"/>
        <v>#VALUE!</v>
      </c>
      <c r="QD42" t="e">
        <f t="shared" si="32"/>
        <v>#VALUE!</v>
      </c>
      <c r="QE42" t="e">
        <f t="shared" si="33"/>
        <v>#VALUE!</v>
      </c>
      <c r="QF42" t="e">
        <f t="shared" si="34"/>
        <v>#VALUE!</v>
      </c>
      <c r="QG42" t="e">
        <f t="shared" si="35"/>
        <v>#VALUE!</v>
      </c>
      <c r="QH42" t="e">
        <f t="shared" si="36"/>
        <v>#VALUE!</v>
      </c>
      <c r="QI42" t="e">
        <f t="shared" si="37"/>
        <v>#VALUE!</v>
      </c>
      <c r="QJ42" t="e">
        <f t="shared" si="38"/>
        <v>#VALUE!</v>
      </c>
      <c r="QK42">
        <f t="shared" si="39"/>
        <v>0.2118966604129128</v>
      </c>
      <c r="QL42">
        <f t="shared" si="40"/>
        <v>0.21494743142287401</v>
      </c>
      <c r="QM42">
        <f t="shared" si="41"/>
        <v>0.2433862371471231</v>
      </c>
      <c r="QN42">
        <f t="shared" si="42"/>
        <v>0.2739265094829611</v>
      </c>
      <c r="QO42">
        <f t="shared" si="43"/>
        <v>0.28338437213722001</v>
      </c>
      <c r="QP42">
        <f t="shared" si="44"/>
        <v>0.30230001323048622</v>
      </c>
      <c r="QQ42">
        <f t="shared" si="45"/>
        <v>0.32696049425046136</v>
      </c>
      <c r="QR42">
        <f t="shared" si="46"/>
        <v>0.35624938861220351</v>
      </c>
      <c r="QS42">
        <f t="shared" si="47"/>
        <v>0.37655900237038842</v>
      </c>
      <c r="QT42">
        <f t="shared" si="48"/>
        <v>0.40475847808190329</v>
      </c>
      <c r="QU42">
        <f t="shared" si="49"/>
        <v>0.44207733973084207</v>
      </c>
      <c r="QV42">
        <f t="shared" si="50"/>
        <v>0.52128430651330004</v>
      </c>
      <c r="QW42">
        <f t="shared" si="51"/>
        <v>0.66178039113269727</v>
      </c>
      <c r="QX42">
        <f t="shared" si="52"/>
        <v>0.70136312267477574</v>
      </c>
      <c r="QY42">
        <f t="shared" si="53"/>
        <v>0.59891933120798613</v>
      </c>
      <c r="QZ42">
        <f t="shared" si="54"/>
        <v>0.52557152925491391</v>
      </c>
      <c r="RA42">
        <f t="shared" si="55"/>
        <v>0.57101642237478567</v>
      </c>
      <c r="RB42">
        <f t="shared" si="56"/>
        <v>0.58681309645627788</v>
      </c>
      <c r="RG42" t="s">
        <v>246</v>
      </c>
      <c r="RH42" t="s">
        <v>247</v>
      </c>
      <c r="RI42" t="s">
        <v>41</v>
      </c>
      <c r="RJ42" t="s">
        <v>294</v>
      </c>
      <c r="RK42" t="s">
        <v>248</v>
      </c>
      <c r="RL42" t="s">
        <v>248</v>
      </c>
      <c r="RM42" t="s">
        <v>248</v>
      </c>
      <c r="RN42" t="s">
        <v>248</v>
      </c>
      <c r="RO42" t="s">
        <v>248</v>
      </c>
      <c r="RP42" t="s">
        <v>248</v>
      </c>
      <c r="RQ42" t="s">
        <v>248</v>
      </c>
      <c r="RR42" t="s">
        <v>248</v>
      </c>
      <c r="RS42" t="s">
        <v>248</v>
      </c>
      <c r="RT42">
        <v>2329.2708539058226</v>
      </c>
      <c r="RU42">
        <v>2429.5910852359852</v>
      </c>
      <c r="RV42">
        <v>2682.3164526783007</v>
      </c>
      <c r="RW42">
        <v>2977.1487721202539</v>
      </c>
      <c r="RX42">
        <v>3151.3258016970976</v>
      </c>
      <c r="RY42">
        <v>3352.7312961928046</v>
      </c>
      <c r="RZ42">
        <v>3572.8051302201179</v>
      </c>
      <c r="SA42">
        <v>4132.3492068981104</v>
      </c>
      <c r="SB42">
        <v>5134.9056939726761</v>
      </c>
      <c r="SC42">
        <v>6351.0801254715579</v>
      </c>
      <c r="SD42">
        <v>7558.7420062292258</v>
      </c>
      <c r="SE42">
        <v>9667.9757000802092</v>
      </c>
      <c r="SF42">
        <v>14044.015889192257</v>
      </c>
      <c r="SG42">
        <v>16348.531206789981</v>
      </c>
      <c r="SH42">
        <v>12219.373789804835</v>
      </c>
      <c r="SI42">
        <v>11326.219474624275</v>
      </c>
      <c r="SJ42">
        <v>13702.689469605099</v>
      </c>
      <c r="SK42">
        <v>13822.805594034722</v>
      </c>
    </row>
    <row r="43" spans="1:505" x14ac:dyDescent="0.25">
      <c r="B43" s="6"/>
      <c r="GH43" s="6"/>
      <c r="OS43" t="s">
        <v>42</v>
      </c>
      <c r="OT43" t="s">
        <v>295</v>
      </c>
      <c r="OU43" t="e">
        <v>#VALUE!</v>
      </c>
      <c r="OV43" t="e">
        <v>#VALUE!</v>
      </c>
      <c r="OW43">
        <v>0.15584451274194927</v>
      </c>
      <c r="OX43">
        <v>0.12474277014535731</v>
      </c>
      <c r="OY43">
        <v>0.11694926347570549</v>
      </c>
      <c r="OZ43">
        <v>0.17702480750869007</v>
      </c>
      <c r="PA43">
        <v>0.20235844238138023</v>
      </c>
      <c r="PB43">
        <v>0.27790733930873995</v>
      </c>
      <c r="PC43">
        <v>0.32235998200341531</v>
      </c>
      <c r="PD43">
        <v>0.3514457315134995</v>
      </c>
      <c r="PE43">
        <v>0.39439850253918635</v>
      </c>
      <c r="PF43">
        <v>0.46215161077323097</v>
      </c>
      <c r="PG43">
        <v>0.50961220723546541</v>
      </c>
      <c r="PH43">
        <v>0.4954304242244042</v>
      </c>
      <c r="PI43">
        <v>0.48102314331996127</v>
      </c>
      <c r="PJ43">
        <v>0.48073250537468037</v>
      </c>
      <c r="PK43">
        <v>0.46868829989715544</v>
      </c>
      <c r="PL43">
        <v>0.39788160758294672</v>
      </c>
      <c r="PM43">
        <v>0.34568930475022608</v>
      </c>
      <c r="PN43">
        <v>0.31228027091474259</v>
      </c>
      <c r="PO43">
        <v>0.28965460129360854</v>
      </c>
      <c r="PP43">
        <v>0.28340374452224065</v>
      </c>
      <c r="PQ43">
        <v>0.3008528560047517</v>
      </c>
      <c r="PR43">
        <v>0.41173005300999932</v>
      </c>
      <c r="PS43">
        <v>0.40666857879086943</v>
      </c>
      <c r="PT43">
        <v>0.36399947118626685</v>
      </c>
      <c r="PU43">
        <v>0.37307058435400914</v>
      </c>
      <c r="PX43" t="s">
        <v>246</v>
      </c>
      <c r="PY43" t="s">
        <v>247</v>
      </c>
      <c r="PZ43" t="s">
        <v>42</v>
      </c>
      <c r="QA43" t="s">
        <v>295</v>
      </c>
      <c r="QB43" t="e">
        <f t="shared" si="30"/>
        <v>#VALUE!</v>
      </c>
      <c r="QC43" t="e">
        <f t="shared" si="31"/>
        <v>#VALUE!</v>
      </c>
      <c r="QD43">
        <f t="shared" si="32"/>
        <v>0.15584451274194927</v>
      </c>
      <c r="QE43">
        <f t="shared" si="33"/>
        <v>0.12474277014535731</v>
      </c>
      <c r="QF43">
        <f t="shared" si="34"/>
        <v>0.11694926347570549</v>
      </c>
      <c r="QG43">
        <f t="shared" si="35"/>
        <v>0.17702480750869007</v>
      </c>
      <c r="QH43">
        <f t="shared" si="36"/>
        <v>0.20235844238138023</v>
      </c>
      <c r="QI43">
        <f t="shared" si="37"/>
        <v>0.27790733930873995</v>
      </c>
      <c r="QJ43">
        <f t="shared" si="38"/>
        <v>0.32235998200341531</v>
      </c>
      <c r="QK43">
        <f t="shared" si="39"/>
        <v>0.3514457315134995</v>
      </c>
      <c r="QL43">
        <f t="shared" si="40"/>
        <v>0.39439850253918635</v>
      </c>
      <c r="QM43">
        <f t="shared" si="41"/>
        <v>0.46215161077323097</v>
      </c>
      <c r="QN43">
        <f t="shared" si="42"/>
        <v>0.50961220723546541</v>
      </c>
      <c r="QO43">
        <f t="shared" si="43"/>
        <v>0.4954304242244042</v>
      </c>
      <c r="QP43">
        <f t="shared" si="44"/>
        <v>0.48102314331996127</v>
      </c>
      <c r="QQ43">
        <f t="shared" si="45"/>
        <v>0.48073250537468037</v>
      </c>
      <c r="QR43">
        <f t="shared" si="46"/>
        <v>0.46868829989715544</v>
      </c>
      <c r="QS43">
        <f t="shared" si="47"/>
        <v>0.39788160758294672</v>
      </c>
      <c r="QT43">
        <f t="shared" si="48"/>
        <v>0.34568930475022608</v>
      </c>
      <c r="QU43">
        <f t="shared" si="49"/>
        <v>0.31228027091474259</v>
      </c>
      <c r="QV43">
        <f t="shared" si="50"/>
        <v>0.28965460129360854</v>
      </c>
      <c r="QW43">
        <f t="shared" si="51"/>
        <v>0.28340374452224065</v>
      </c>
      <c r="QX43">
        <f t="shared" si="52"/>
        <v>0.3008528560047517</v>
      </c>
      <c r="QY43">
        <f t="shared" si="53"/>
        <v>0.41173005300999932</v>
      </c>
      <c r="QZ43">
        <f t="shared" si="54"/>
        <v>0.40666857879086943</v>
      </c>
      <c r="RA43">
        <f t="shared" si="55"/>
        <v>0.36399947118626685</v>
      </c>
      <c r="RB43">
        <f t="shared" si="56"/>
        <v>0.37307058435400914</v>
      </c>
      <c r="RG43" t="s">
        <v>246</v>
      </c>
      <c r="RH43" t="s">
        <v>247</v>
      </c>
      <c r="RI43" t="s">
        <v>42</v>
      </c>
      <c r="RJ43" t="s">
        <v>295</v>
      </c>
      <c r="RK43" t="s">
        <v>248</v>
      </c>
      <c r="RL43" t="s">
        <v>248</v>
      </c>
      <c r="RM43">
        <v>1241.684288839388</v>
      </c>
      <c r="RN43">
        <v>1015.4649967813763</v>
      </c>
      <c r="RO43">
        <v>1050.1178513045672</v>
      </c>
      <c r="RP43">
        <v>1617.278381416739</v>
      </c>
      <c r="RQ43">
        <v>1965.3413056576937</v>
      </c>
      <c r="RR43">
        <v>2597.6005173083418</v>
      </c>
      <c r="RS43">
        <v>3226.9878203538929</v>
      </c>
      <c r="RT43">
        <v>3863.2619199793671</v>
      </c>
      <c r="RU43">
        <v>4457.9601601029308</v>
      </c>
      <c r="RV43">
        <v>5093.2907453574499</v>
      </c>
      <c r="RW43">
        <v>5538.6802828695591</v>
      </c>
      <c r="RX43">
        <v>5509.3464294781625</v>
      </c>
      <c r="RY43">
        <v>5334.9033285428586</v>
      </c>
      <c r="RZ43">
        <v>5253.1225994248844</v>
      </c>
      <c r="SA43">
        <v>5436.5952231028987</v>
      </c>
      <c r="SB43">
        <v>5425.6690703016848</v>
      </c>
      <c r="SC43">
        <v>5424.223560162166</v>
      </c>
      <c r="SD43">
        <v>5339.4412907864953</v>
      </c>
      <c r="SE43">
        <v>5372.0658990365755</v>
      </c>
      <c r="SF43">
        <v>6014.2711153991468</v>
      </c>
      <c r="SG43">
        <v>7012.7757591359705</v>
      </c>
      <c r="SH43">
        <v>8400.2688777434068</v>
      </c>
      <c r="SI43">
        <v>8763.8262737495061</v>
      </c>
      <c r="SJ43">
        <v>8734.900653158742</v>
      </c>
      <c r="SK43">
        <v>8787.9466077366724</v>
      </c>
    </row>
    <row r="44" spans="1:505" x14ac:dyDescent="0.25">
      <c r="B44" s="6"/>
      <c r="GH44" s="6"/>
      <c r="OS44" t="s">
        <v>43</v>
      </c>
      <c r="OT44" t="s">
        <v>296</v>
      </c>
      <c r="OU44" t="e">
        <v>#VALUE!</v>
      </c>
      <c r="OV44" t="e">
        <v>#VALUE!</v>
      </c>
      <c r="OW44" t="e">
        <v>#VALUE!</v>
      </c>
      <c r="OX44" t="e">
        <v>#VALUE!</v>
      </c>
      <c r="OY44" t="e">
        <v>#VALUE!</v>
      </c>
      <c r="OZ44" t="e">
        <v>#VALUE!</v>
      </c>
      <c r="PA44" t="e">
        <v>#VALUE!</v>
      </c>
      <c r="PB44" t="e">
        <v>#VALUE!</v>
      </c>
      <c r="PC44" t="e">
        <v>#VALUE!</v>
      </c>
      <c r="PD44">
        <v>0.19729807279673114</v>
      </c>
      <c r="PE44">
        <v>0.20597321252605888</v>
      </c>
      <c r="PF44">
        <v>0.25685356994800901</v>
      </c>
      <c r="PG44">
        <v>0.29138505905913498</v>
      </c>
      <c r="PH44">
        <v>0.27998704517675793</v>
      </c>
      <c r="PI44">
        <v>0.29730696606130219</v>
      </c>
      <c r="PJ44">
        <v>0.32305672325197082</v>
      </c>
      <c r="PK44">
        <v>0.35751139119820491</v>
      </c>
      <c r="PL44">
        <v>0.40373847983286049</v>
      </c>
      <c r="PM44">
        <v>0.42743938057816161</v>
      </c>
      <c r="PN44">
        <v>0.45988151729383597</v>
      </c>
      <c r="PO44">
        <v>0.49824307505429172</v>
      </c>
      <c r="PP44">
        <v>0.57950085597706846</v>
      </c>
      <c r="PQ44">
        <v>0.64186146408159506</v>
      </c>
      <c r="PR44">
        <v>0.58019686107961654</v>
      </c>
      <c r="PS44">
        <v>0.55613487945421858</v>
      </c>
      <c r="PT44">
        <v>0.59831345615022979</v>
      </c>
      <c r="PU44">
        <v>0.60881528727084966</v>
      </c>
      <c r="PX44" t="s">
        <v>246</v>
      </c>
      <c r="PY44" t="s">
        <v>247</v>
      </c>
      <c r="PZ44" t="s">
        <v>43</v>
      </c>
      <c r="QA44" t="s">
        <v>296</v>
      </c>
      <c r="QB44" t="e">
        <f t="shared" si="30"/>
        <v>#VALUE!</v>
      </c>
      <c r="QC44" t="e">
        <f t="shared" si="31"/>
        <v>#VALUE!</v>
      </c>
      <c r="QD44" t="e">
        <f t="shared" si="32"/>
        <v>#VALUE!</v>
      </c>
      <c r="QE44" t="e">
        <f t="shared" si="33"/>
        <v>#VALUE!</v>
      </c>
      <c r="QF44" t="e">
        <f t="shared" si="34"/>
        <v>#VALUE!</v>
      </c>
      <c r="QG44" t="e">
        <f t="shared" si="35"/>
        <v>#VALUE!</v>
      </c>
      <c r="QH44" t="e">
        <f t="shared" si="36"/>
        <v>#VALUE!</v>
      </c>
      <c r="QI44" t="e">
        <f t="shared" si="37"/>
        <v>#VALUE!</v>
      </c>
      <c r="QJ44" t="e">
        <f t="shared" si="38"/>
        <v>#VALUE!</v>
      </c>
      <c r="QK44">
        <f t="shared" si="39"/>
        <v>0.19729807279673114</v>
      </c>
      <c r="QL44">
        <f t="shared" si="40"/>
        <v>0.20597321252605888</v>
      </c>
      <c r="QM44">
        <f t="shared" si="41"/>
        <v>0.25685356994800901</v>
      </c>
      <c r="QN44">
        <f t="shared" si="42"/>
        <v>0.29138505905913498</v>
      </c>
      <c r="QO44">
        <f t="shared" si="43"/>
        <v>0.27998704517675793</v>
      </c>
      <c r="QP44">
        <f t="shared" si="44"/>
        <v>0.29730696606130219</v>
      </c>
      <c r="QQ44">
        <f t="shared" si="45"/>
        <v>0.32305672325197082</v>
      </c>
      <c r="QR44">
        <f t="shared" si="46"/>
        <v>0.35751139119820491</v>
      </c>
      <c r="QS44">
        <f t="shared" si="47"/>
        <v>0.40373847983286049</v>
      </c>
      <c r="QT44">
        <f t="shared" si="48"/>
        <v>0.42743938057816161</v>
      </c>
      <c r="QU44">
        <f t="shared" si="49"/>
        <v>0.45988151729383597</v>
      </c>
      <c r="QV44">
        <f t="shared" si="50"/>
        <v>0.49824307505429172</v>
      </c>
      <c r="QW44">
        <f t="shared" si="51"/>
        <v>0.57950085597706846</v>
      </c>
      <c r="QX44">
        <f t="shared" si="52"/>
        <v>0.64186146408159506</v>
      </c>
      <c r="QY44">
        <f t="shared" si="53"/>
        <v>0.58019686107961654</v>
      </c>
      <c r="QZ44">
        <f t="shared" si="54"/>
        <v>0.55613487945421858</v>
      </c>
      <c r="RA44">
        <f t="shared" si="55"/>
        <v>0.59831345615022979</v>
      </c>
      <c r="RB44">
        <f t="shared" si="56"/>
        <v>0.60881528727084966</v>
      </c>
      <c r="RG44" t="s">
        <v>246</v>
      </c>
      <c r="RH44" t="s">
        <v>247</v>
      </c>
      <c r="RI44" t="s">
        <v>43</v>
      </c>
      <c r="RJ44" t="s">
        <v>296</v>
      </c>
      <c r="RK44" t="s">
        <v>248</v>
      </c>
      <c r="RL44" t="s">
        <v>248</v>
      </c>
      <c r="RM44" t="s">
        <v>248</v>
      </c>
      <c r="RN44" t="s">
        <v>248</v>
      </c>
      <c r="RO44" t="s">
        <v>248</v>
      </c>
      <c r="RP44" t="s">
        <v>248</v>
      </c>
      <c r="RQ44" t="s">
        <v>248</v>
      </c>
      <c r="RR44" t="s">
        <v>248</v>
      </c>
      <c r="RS44" t="s">
        <v>248</v>
      </c>
      <c r="RT44">
        <v>2168.7960990120914</v>
      </c>
      <c r="RU44">
        <v>2328.1538078313383</v>
      </c>
      <c r="RV44">
        <v>2830.7375333808804</v>
      </c>
      <c r="RW44">
        <v>3166.8956481411733</v>
      </c>
      <c r="RX44">
        <v>3113.5464279561875</v>
      </c>
      <c r="RY44">
        <v>3297.3547008410651</v>
      </c>
      <c r="RZ44">
        <v>3530.1473373189142</v>
      </c>
      <c r="SA44">
        <v>4146.9879278393073</v>
      </c>
      <c r="SB44">
        <v>5505.5356688310994</v>
      </c>
      <c r="SC44">
        <v>6706.966998439284</v>
      </c>
      <c r="SD44">
        <v>7863.1620086516596</v>
      </c>
      <c r="SE44">
        <v>9240.6425479744066</v>
      </c>
      <c r="SF44">
        <v>12297.915348039623</v>
      </c>
      <c r="SG44">
        <v>14961.568175918665</v>
      </c>
      <c r="SH44">
        <v>11837.391027108608</v>
      </c>
      <c r="SI44">
        <v>11984.868569882301</v>
      </c>
      <c r="SJ44">
        <v>14357.736789804116</v>
      </c>
      <c r="SK44">
        <v>14341.083062805124</v>
      </c>
    </row>
    <row r="45" spans="1:505" x14ac:dyDescent="0.25">
      <c r="B45" s="6"/>
      <c r="GH45" s="6"/>
      <c r="OS45" t="s">
        <v>44</v>
      </c>
      <c r="OT45" t="s">
        <v>297</v>
      </c>
      <c r="OU45">
        <v>2.9327223592137126</v>
      </c>
      <c r="OV45">
        <v>3.1598903209873752</v>
      </c>
      <c r="OW45">
        <v>3.2768733405741228</v>
      </c>
      <c r="OX45">
        <v>3.385106468532058</v>
      </c>
      <c r="OY45">
        <v>3.8583516891960388</v>
      </c>
      <c r="OZ45">
        <v>4.0507774022276051</v>
      </c>
      <c r="PA45">
        <v>4.2179768915064235</v>
      </c>
      <c r="PB45">
        <v>4.4376888151660587</v>
      </c>
      <c r="PC45">
        <v>4.5434140963390091</v>
      </c>
      <c r="PD45">
        <v>4.8061245960424088</v>
      </c>
      <c r="PE45">
        <v>4.6510717215298829</v>
      </c>
      <c r="PF45">
        <v>4.2684970439267493</v>
      </c>
      <c r="PG45">
        <v>4.3782313999468894</v>
      </c>
      <c r="PH45">
        <v>4.6450451096971879</v>
      </c>
      <c r="PI45">
        <v>4.3942955102960379</v>
      </c>
      <c r="PJ45">
        <v>4.4090754128810028</v>
      </c>
      <c r="PK45">
        <v>4.5631449824881543</v>
      </c>
      <c r="PL45">
        <v>4.79935536213452</v>
      </c>
      <c r="PM45">
        <v>4.8254524306400439</v>
      </c>
      <c r="PN45">
        <v>4.6957887129178717</v>
      </c>
      <c r="PO45">
        <v>4.8386451134576767</v>
      </c>
      <c r="PP45">
        <v>4.995790390717544</v>
      </c>
      <c r="PQ45">
        <v>4.9032837164438288</v>
      </c>
      <c r="PR45">
        <v>5.0581706615637012</v>
      </c>
      <c r="PS45">
        <v>4.8707140593437019</v>
      </c>
      <c r="PT45">
        <v>4.8239962034533477</v>
      </c>
      <c r="PU45">
        <v>4.5317659140625519</v>
      </c>
      <c r="PX45" t="s">
        <v>246</v>
      </c>
      <c r="PY45" t="s">
        <v>247</v>
      </c>
      <c r="PZ45" t="s">
        <v>44</v>
      </c>
      <c r="QA45" t="s">
        <v>297</v>
      </c>
      <c r="QB45">
        <f t="shared" si="30"/>
        <v>2.9327223592137126</v>
      </c>
      <c r="QC45">
        <f t="shared" si="31"/>
        <v>3.1598903209873752</v>
      </c>
      <c r="QD45">
        <f t="shared" si="32"/>
        <v>3.2768733405741228</v>
      </c>
      <c r="QE45">
        <f t="shared" si="33"/>
        <v>3.385106468532058</v>
      </c>
      <c r="QF45">
        <f t="shared" si="34"/>
        <v>3.8583516891960388</v>
      </c>
      <c r="QG45">
        <f t="shared" si="35"/>
        <v>4.0507774022276051</v>
      </c>
      <c r="QH45">
        <f t="shared" si="36"/>
        <v>4.2179768915064235</v>
      </c>
      <c r="QI45">
        <f t="shared" si="37"/>
        <v>4.4376888151660587</v>
      </c>
      <c r="QJ45">
        <f t="shared" si="38"/>
        <v>4.5434140963390091</v>
      </c>
      <c r="QK45">
        <f t="shared" si="39"/>
        <v>4.8061245960424088</v>
      </c>
      <c r="QL45">
        <f t="shared" si="40"/>
        <v>4.6510717215298829</v>
      </c>
      <c r="QM45">
        <f t="shared" si="41"/>
        <v>4.2684970439267493</v>
      </c>
      <c r="QN45">
        <f t="shared" si="42"/>
        <v>4.3782313999468894</v>
      </c>
      <c r="QO45">
        <f t="shared" si="43"/>
        <v>4.6450451096971879</v>
      </c>
      <c r="QP45">
        <f t="shared" si="44"/>
        <v>4.3942955102960379</v>
      </c>
      <c r="QQ45">
        <f t="shared" si="45"/>
        <v>4.4090754128810028</v>
      </c>
      <c r="QR45">
        <f t="shared" si="46"/>
        <v>4.5631449824881543</v>
      </c>
      <c r="QS45">
        <f t="shared" si="47"/>
        <v>4.79935536213452</v>
      </c>
      <c r="QT45">
        <f t="shared" si="48"/>
        <v>4.8254524306400439</v>
      </c>
      <c r="QU45">
        <f t="shared" si="49"/>
        <v>4.6957887129178717</v>
      </c>
      <c r="QV45">
        <f t="shared" si="50"/>
        <v>4.8386451134576767</v>
      </c>
      <c r="QW45">
        <f t="shared" si="51"/>
        <v>4.995790390717544</v>
      </c>
      <c r="QX45">
        <f t="shared" si="52"/>
        <v>4.9032837164438288</v>
      </c>
      <c r="QY45">
        <f t="shared" si="53"/>
        <v>5.0581706615637012</v>
      </c>
      <c r="QZ45">
        <f t="shared" si="54"/>
        <v>4.8707140593437019</v>
      </c>
      <c r="RA45">
        <f t="shared" si="55"/>
        <v>4.8239962034533477</v>
      </c>
      <c r="RB45">
        <f t="shared" si="56"/>
        <v>4.5317659140625519</v>
      </c>
      <c r="RG45" t="s">
        <v>246</v>
      </c>
      <c r="RH45" t="s">
        <v>247</v>
      </c>
      <c r="RI45" t="s">
        <v>44</v>
      </c>
      <c r="RJ45" t="s">
        <v>297</v>
      </c>
      <c r="RK45">
        <v>18789.657075922827</v>
      </c>
      <c r="RL45">
        <v>23234.566578981019</v>
      </c>
      <c r="RM45">
        <v>26108.343963606898</v>
      </c>
      <c r="RN45">
        <v>27556.363588583157</v>
      </c>
      <c r="RO45">
        <v>34645.143244340128</v>
      </c>
      <c r="RP45">
        <v>37007.438746869229</v>
      </c>
      <c r="RQ45">
        <v>40965.74431801412</v>
      </c>
      <c r="RR45">
        <v>41479.087204395655</v>
      </c>
      <c r="RS45">
        <v>45481.89220197573</v>
      </c>
      <c r="RT45">
        <v>52831.252366067398</v>
      </c>
      <c r="RU45">
        <v>52571.934991820795</v>
      </c>
      <c r="RV45">
        <v>47042.34710778817</v>
      </c>
      <c r="RW45">
        <v>47584.464391610876</v>
      </c>
      <c r="RX45">
        <v>51654.402795181864</v>
      </c>
      <c r="RY45">
        <v>48735.995492187038</v>
      </c>
      <c r="RZ45">
        <v>48179.420852604744</v>
      </c>
      <c r="SA45">
        <v>52930.641152264077</v>
      </c>
      <c r="SB45">
        <v>65445.885030740668</v>
      </c>
      <c r="SC45">
        <v>75716.351078988358</v>
      </c>
      <c r="SD45">
        <v>80289.696409953962</v>
      </c>
      <c r="SE45">
        <v>89739.711696130122</v>
      </c>
      <c r="SF45">
        <v>106018.49279067384</v>
      </c>
      <c r="SG45">
        <v>114293.8433208702</v>
      </c>
      <c r="SH45">
        <v>103198.66931262465</v>
      </c>
      <c r="SI45">
        <v>104965.30607826698</v>
      </c>
      <c r="SJ45">
        <v>115761.50770509611</v>
      </c>
      <c r="SK45">
        <v>106749.01362298925</v>
      </c>
    </row>
    <row r="46" spans="1:505" x14ac:dyDescent="0.25">
      <c r="OS46" t="s">
        <v>298</v>
      </c>
      <c r="OT46" t="s">
        <v>299</v>
      </c>
      <c r="OU46" t="e">
        <v>#VALUE!</v>
      </c>
      <c r="OV46" t="e">
        <v>#VALUE!</v>
      </c>
      <c r="OW46" t="e">
        <v>#VALUE!</v>
      </c>
      <c r="OX46" t="e">
        <v>#VALUE!</v>
      </c>
      <c r="OY46">
        <v>0.24947926632964609</v>
      </c>
      <c r="OZ46">
        <v>0.25780316552929966</v>
      </c>
      <c r="PA46">
        <v>0.11994373104937313</v>
      </c>
      <c r="PB46">
        <v>0.13751600734790029</v>
      </c>
      <c r="PC46">
        <v>0.17044533046235386</v>
      </c>
      <c r="PD46">
        <v>0.20409166224929334</v>
      </c>
      <c r="PE46">
        <v>0.19665365718187508</v>
      </c>
      <c r="PF46">
        <v>0.16950011283562233</v>
      </c>
      <c r="PG46">
        <v>0.16330080982228104</v>
      </c>
      <c r="PH46">
        <v>0.16317084436886203</v>
      </c>
      <c r="PI46">
        <v>0.1671796208950872</v>
      </c>
      <c r="PJ46">
        <v>0.16618150409499072</v>
      </c>
      <c r="PK46">
        <v>0.16907516687176227</v>
      </c>
      <c r="PL46">
        <v>0.17664499027057323</v>
      </c>
      <c r="PM46">
        <v>0.17605985875711752</v>
      </c>
      <c r="PN46">
        <v>0.17766481042394291</v>
      </c>
      <c r="PO46">
        <v>0.17931261375861371</v>
      </c>
      <c r="PP46">
        <v>0.19019050433499204</v>
      </c>
      <c r="PQ46">
        <v>0.20563553233255205</v>
      </c>
      <c r="PR46">
        <v>0.22271384381624912</v>
      </c>
      <c r="PS46">
        <v>0.21080476701034431</v>
      </c>
      <c r="PT46">
        <v>0.21102796217662226</v>
      </c>
      <c r="PU46">
        <v>0.19947126521683139</v>
      </c>
      <c r="PX46" t="s">
        <v>246</v>
      </c>
      <c r="PY46" t="s">
        <v>247</v>
      </c>
      <c r="PZ46" t="s">
        <v>298</v>
      </c>
      <c r="QA46" t="s">
        <v>299</v>
      </c>
      <c r="QB46" t="e">
        <f t="shared" si="30"/>
        <v>#VALUE!</v>
      </c>
      <c r="QC46" t="e">
        <f t="shared" si="31"/>
        <v>#VALUE!</v>
      </c>
      <c r="QD46" t="e">
        <f t="shared" si="32"/>
        <v>#VALUE!</v>
      </c>
      <c r="QE46" t="e">
        <f t="shared" si="33"/>
        <v>#VALUE!</v>
      </c>
      <c r="QF46">
        <f t="shared" si="34"/>
        <v>0.24947926632964609</v>
      </c>
      <c r="QG46">
        <f t="shared" si="35"/>
        <v>0.25780316552929966</v>
      </c>
      <c r="QH46">
        <f t="shared" si="36"/>
        <v>0.11994373104937313</v>
      </c>
      <c r="QI46">
        <f t="shared" si="37"/>
        <v>0.13751600734790029</v>
      </c>
      <c r="QJ46">
        <f t="shared" si="38"/>
        <v>0.17044533046235386</v>
      </c>
      <c r="QK46">
        <f t="shared" si="39"/>
        <v>0.20409166224929334</v>
      </c>
      <c r="QL46">
        <f t="shared" si="40"/>
        <v>0.19665365718187508</v>
      </c>
      <c r="QM46">
        <f t="shared" si="41"/>
        <v>0.16950011283562233</v>
      </c>
      <c r="QN46">
        <f t="shared" si="42"/>
        <v>0.16330080982228104</v>
      </c>
      <c r="QO46">
        <f t="shared" si="43"/>
        <v>0.16317084436886203</v>
      </c>
      <c r="QP46">
        <f t="shared" si="44"/>
        <v>0.1671796208950872</v>
      </c>
      <c r="QQ46">
        <f t="shared" si="45"/>
        <v>0.16618150409499072</v>
      </c>
      <c r="QR46">
        <f t="shared" si="46"/>
        <v>0.16907516687176227</v>
      </c>
      <c r="QS46">
        <f t="shared" si="47"/>
        <v>0.17664499027057323</v>
      </c>
      <c r="QT46">
        <f t="shared" si="48"/>
        <v>0.17605985875711752</v>
      </c>
      <c r="QU46">
        <f t="shared" si="49"/>
        <v>0.17766481042394291</v>
      </c>
      <c r="QV46">
        <f t="shared" si="50"/>
        <v>0.17931261375861371</v>
      </c>
      <c r="QW46">
        <f t="shared" si="51"/>
        <v>0.19019050433499204</v>
      </c>
      <c r="QX46">
        <f t="shared" si="52"/>
        <v>0.20563553233255205</v>
      </c>
      <c r="QY46">
        <f t="shared" si="53"/>
        <v>0.22271384381624912</v>
      </c>
      <c r="QZ46">
        <f t="shared" si="54"/>
        <v>0.21080476701034431</v>
      </c>
      <c r="RA46">
        <f t="shared" si="55"/>
        <v>0.21102796217662226</v>
      </c>
      <c r="RB46">
        <f t="shared" si="56"/>
        <v>0.19947126521683139</v>
      </c>
      <c r="RG46" t="s">
        <v>246</v>
      </c>
      <c r="RH46" t="s">
        <v>247</v>
      </c>
      <c r="RI46" t="s">
        <v>298</v>
      </c>
      <c r="RJ46" t="s">
        <v>299</v>
      </c>
      <c r="RK46" t="s">
        <v>248</v>
      </c>
      <c r="RL46" t="s">
        <v>248</v>
      </c>
      <c r="RM46" t="s">
        <v>248</v>
      </c>
      <c r="RN46" t="s">
        <v>248</v>
      </c>
      <c r="RO46">
        <v>2240.1392135107453</v>
      </c>
      <c r="RP46">
        <v>2355.2602154411043</v>
      </c>
      <c r="RQ46">
        <v>1164.9149213243829</v>
      </c>
      <c r="RR46">
        <v>1285.3624258848406</v>
      </c>
      <c r="RS46">
        <v>1706.2446834122945</v>
      </c>
      <c r="RT46">
        <v>2243.4745289336365</v>
      </c>
      <c r="RU46">
        <v>2222.8131278673777</v>
      </c>
      <c r="RV46">
        <v>1868.030611422731</v>
      </c>
      <c r="RW46">
        <v>1774.822036634202</v>
      </c>
      <c r="RX46">
        <v>1814.512522572378</v>
      </c>
      <c r="RY46">
        <v>1854.1459561010747</v>
      </c>
      <c r="RZ46">
        <v>1815.9200907112056</v>
      </c>
      <c r="SA46">
        <v>1961.203735536064</v>
      </c>
      <c r="SB46">
        <v>2408.8001100553238</v>
      </c>
      <c r="SC46">
        <v>2762.5617013497017</v>
      </c>
      <c r="SD46">
        <v>3037.7545847471961</v>
      </c>
      <c r="SE46">
        <v>3325.6132419016431</v>
      </c>
      <c r="SF46">
        <v>4036.1402372203747</v>
      </c>
      <c r="SG46">
        <v>4793.2929589206424</v>
      </c>
      <c r="SH46">
        <v>4543.8902435591881</v>
      </c>
      <c r="SI46">
        <v>4542.9041044918267</v>
      </c>
      <c r="SJ46">
        <v>5064.0411060049946</v>
      </c>
      <c r="SK46">
        <v>4698.689475983495</v>
      </c>
    </row>
    <row r="47" spans="1:505" x14ac:dyDescent="0.25">
      <c r="B47" s="7"/>
      <c r="GH47" s="7"/>
      <c r="OS47" t="s">
        <v>46</v>
      </c>
      <c r="OT47" t="s">
        <v>300</v>
      </c>
      <c r="OU47">
        <v>0.269794085272899</v>
      </c>
      <c r="OV47">
        <v>0.26485126281122456</v>
      </c>
      <c r="OW47">
        <v>0.25998949916701947</v>
      </c>
      <c r="OX47">
        <v>0.27214202904396734</v>
      </c>
      <c r="OY47">
        <v>0.27180322023857317</v>
      </c>
      <c r="OZ47">
        <v>0.29029963312541585</v>
      </c>
      <c r="PA47">
        <v>0.32042006758916897</v>
      </c>
      <c r="PB47">
        <v>0.36710916566323309</v>
      </c>
      <c r="PC47">
        <v>0.37224283982771655</v>
      </c>
      <c r="PD47">
        <v>0.39372353304398144</v>
      </c>
      <c r="PE47">
        <v>0.42441934539728093</v>
      </c>
      <c r="PF47">
        <v>0.42077808574312331</v>
      </c>
      <c r="PG47">
        <v>0.30027552531810292</v>
      </c>
      <c r="PH47">
        <v>0.31415141210869763</v>
      </c>
      <c r="PI47">
        <v>0.36473399714436255</v>
      </c>
      <c r="PJ47">
        <v>0.35828652944037043</v>
      </c>
      <c r="PK47">
        <v>0.35926804354993591</v>
      </c>
      <c r="PL47">
        <v>0.32733558150954578</v>
      </c>
      <c r="PM47">
        <v>0.31581582812418385</v>
      </c>
      <c r="PN47">
        <v>0.3271579300755697</v>
      </c>
      <c r="PO47">
        <v>0.33553490975576084</v>
      </c>
      <c r="PP47">
        <v>0.34253698931085719</v>
      </c>
      <c r="PQ47">
        <v>0.36524050539644359</v>
      </c>
      <c r="PR47">
        <v>0.35911241871675509</v>
      </c>
      <c r="PS47">
        <v>0.42093895272026566</v>
      </c>
      <c r="PT47">
        <v>0.43360062734361077</v>
      </c>
      <c r="PU47">
        <v>0.45761691595895354</v>
      </c>
      <c r="PX47" t="s">
        <v>246</v>
      </c>
      <c r="PY47" t="s">
        <v>247</v>
      </c>
      <c r="PZ47" t="s">
        <v>46</v>
      </c>
      <c r="QA47" t="s">
        <v>300</v>
      </c>
      <c r="QB47">
        <f t="shared" si="30"/>
        <v>0.269794085272899</v>
      </c>
      <c r="QC47">
        <f t="shared" si="31"/>
        <v>0.26485126281122456</v>
      </c>
      <c r="QD47">
        <f t="shared" si="32"/>
        <v>0.25998949916701947</v>
      </c>
      <c r="QE47">
        <f t="shared" si="33"/>
        <v>0.27214202904396734</v>
      </c>
      <c r="QF47">
        <f t="shared" si="34"/>
        <v>0.27180322023857317</v>
      </c>
      <c r="QG47">
        <f t="shared" si="35"/>
        <v>0.29029963312541585</v>
      </c>
      <c r="QH47">
        <f t="shared" si="36"/>
        <v>0.32042006758916897</v>
      </c>
      <c r="QI47">
        <f t="shared" si="37"/>
        <v>0.36710916566323309</v>
      </c>
      <c r="QJ47">
        <f t="shared" si="38"/>
        <v>0.37224283982771655</v>
      </c>
      <c r="QK47">
        <f t="shared" si="39"/>
        <v>0.39372353304398144</v>
      </c>
      <c r="QL47">
        <f t="shared" si="40"/>
        <v>0.42441934539728093</v>
      </c>
      <c r="QM47">
        <f t="shared" si="41"/>
        <v>0.42077808574312331</v>
      </c>
      <c r="QN47">
        <f t="shared" si="42"/>
        <v>0.30027552531810292</v>
      </c>
      <c r="QO47">
        <f t="shared" si="43"/>
        <v>0.31415141210869763</v>
      </c>
      <c r="QP47">
        <f t="shared" si="44"/>
        <v>0.36473399714436255</v>
      </c>
      <c r="QQ47">
        <f t="shared" si="45"/>
        <v>0.35828652944037043</v>
      </c>
      <c r="QR47">
        <f t="shared" si="46"/>
        <v>0.35926804354993591</v>
      </c>
      <c r="QS47">
        <f t="shared" si="47"/>
        <v>0.32733558150954578</v>
      </c>
      <c r="QT47">
        <f t="shared" si="48"/>
        <v>0.31581582812418385</v>
      </c>
      <c r="QU47">
        <f t="shared" si="49"/>
        <v>0.3271579300755697</v>
      </c>
      <c r="QV47">
        <f t="shared" si="50"/>
        <v>0.33553490975576084</v>
      </c>
      <c r="QW47">
        <f t="shared" si="51"/>
        <v>0.34253698931085719</v>
      </c>
      <c r="QX47">
        <f t="shared" si="52"/>
        <v>0.36524050539644359</v>
      </c>
      <c r="QY47">
        <f t="shared" si="53"/>
        <v>0.35911241871675509</v>
      </c>
      <c r="QZ47">
        <f t="shared" si="54"/>
        <v>0.42093895272026566</v>
      </c>
      <c r="RA47">
        <f t="shared" si="55"/>
        <v>0.43360062734361077</v>
      </c>
      <c r="RB47">
        <f t="shared" si="56"/>
        <v>0.45761691595895354</v>
      </c>
      <c r="RG47" t="s">
        <v>246</v>
      </c>
      <c r="RH47" t="s">
        <v>247</v>
      </c>
      <c r="RI47" t="s">
        <v>46</v>
      </c>
      <c r="RJ47" t="s">
        <v>300</v>
      </c>
      <c r="RK47">
        <v>1728.5435586712633</v>
      </c>
      <c r="RL47">
        <v>1947.4423711617117</v>
      </c>
      <c r="RM47">
        <v>2071.4548796045815</v>
      </c>
      <c r="RN47">
        <v>2215.3645002847866</v>
      </c>
      <c r="RO47">
        <v>2440.5918013659443</v>
      </c>
      <c r="RP47">
        <v>2652.1442242714957</v>
      </c>
      <c r="RQ47">
        <v>3111.9768791646325</v>
      </c>
      <c r="RR47">
        <v>3431.3701862189646</v>
      </c>
      <c r="RS47">
        <v>3726.3406669543115</v>
      </c>
      <c r="RT47">
        <v>4328.0000176929898</v>
      </c>
      <c r="RU47">
        <v>4797.2913709784061</v>
      </c>
      <c r="RV47">
        <v>4637.3204809974668</v>
      </c>
      <c r="RW47">
        <v>3263.5209830035128</v>
      </c>
      <c r="RX47">
        <v>3493.4652294034886</v>
      </c>
      <c r="RY47">
        <v>4045.1704713590116</v>
      </c>
      <c r="RZ47">
        <v>3915.1150459563833</v>
      </c>
      <c r="SA47">
        <v>4167.3643865351378</v>
      </c>
      <c r="SB47">
        <v>4463.6758934259387</v>
      </c>
      <c r="SC47">
        <v>4955.477742711977</v>
      </c>
      <c r="SD47">
        <v>5593.8229954035514</v>
      </c>
      <c r="SE47">
        <v>6222.9829548197531</v>
      </c>
      <c r="SF47">
        <v>7269.1711404201424</v>
      </c>
      <c r="SG47">
        <v>8513.6295414070992</v>
      </c>
      <c r="SH47">
        <v>7326.744434864594</v>
      </c>
      <c r="SI47">
        <v>9071.3569867210299</v>
      </c>
      <c r="SJ47">
        <v>10405.120619133035</v>
      </c>
      <c r="SK47">
        <v>10779.496408723458</v>
      </c>
    </row>
    <row r="48" spans="1:505" x14ac:dyDescent="0.25">
      <c r="OS48" t="s">
        <v>47</v>
      </c>
      <c r="OT48" t="s">
        <v>301</v>
      </c>
      <c r="OU48">
        <v>0.65470888303549524</v>
      </c>
      <c r="OV48">
        <v>0.69137665441163221</v>
      </c>
      <c r="OW48">
        <v>0.72976428294425177</v>
      </c>
      <c r="OX48">
        <v>0.74204665840179385</v>
      </c>
      <c r="OY48">
        <v>0.80094835760793326</v>
      </c>
      <c r="OZ48">
        <v>0.82731743286861137</v>
      </c>
      <c r="PA48">
        <v>0.84638534495842388</v>
      </c>
      <c r="PB48">
        <v>0.78060430203007147</v>
      </c>
      <c r="PC48">
        <v>0.79921182958570325</v>
      </c>
      <c r="PD48">
        <v>0.82914446492460536</v>
      </c>
      <c r="PE48">
        <v>0.83142928071209155</v>
      </c>
      <c r="PF48">
        <v>0.87832673964786523</v>
      </c>
      <c r="PG48">
        <v>0.93699678151435084</v>
      </c>
      <c r="PH48">
        <v>0.95761505540534331</v>
      </c>
      <c r="PI48">
        <v>0.99533980908162722</v>
      </c>
      <c r="PJ48">
        <v>1.0086440718034673</v>
      </c>
      <c r="PK48">
        <v>1.0210647318024033</v>
      </c>
      <c r="PL48">
        <v>1.0039306035141999</v>
      </c>
      <c r="PM48">
        <v>0.96290992609854476</v>
      </c>
      <c r="PN48">
        <v>0.92613928657499511</v>
      </c>
      <c r="PO48">
        <v>0.89890858392269113</v>
      </c>
      <c r="PP48">
        <v>0.9130132100659617</v>
      </c>
      <c r="PQ48">
        <v>0.94075619310490899</v>
      </c>
      <c r="PR48">
        <v>1.0133912185580189</v>
      </c>
      <c r="PS48">
        <v>0.97853873751071763</v>
      </c>
      <c r="PT48">
        <v>0.95102832592681741</v>
      </c>
      <c r="PU48">
        <v>0.93101834302716724</v>
      </c>
      <c r="PX48" t="s">
        <v>246</v>
      </c>
      <c r="PY48" t="s">
        <v>247</v>
      </c>
      <c r="PZ48" t="s">
        <v>47</v>
      </c>
      <c r="QA48" t="s">
        <v>301</v>
      </c>
      <c r="QB48">
        <f t="shared" si="30"/>
        <v>0.65470888303549524</v>
      </c>
      <c r="QC48">
        <f t="shared" si="31"/>
        <v>0.69137665441163221</v>
      </c>
      <c r="QD48">
        <f t="shared" si="32"/>
        <v>0.72976428294425177</v>
      </c>
      <c r="QE48">
        <f t="shared" si="33"/>
        <v>0.74204665840179385</v>
      </c>
      <c r="QF48">
        <f t="shared" si="34"/>
        <v>0.80094835760793326</v>
      </c>
      <c r="QG48">
        <f t="shared" si="35"/>
        <v>0.82731743286861137</v>
      </c>
      <c r="QH48">
        <f t="shared" si="36"/>
        <v>0.84638534495842388</v>
      </c>
      <c r="QI48">
        <f t="shared" si="37"/>
        <v>0.78060430203007147</v>
      </c>
      <c r="QJ48">
        <f t="shared" si="38"/>
        <v>0.79921182958570325</v>
      </c>
      <c r="QK48">
        <f t="shared" si="39"/>
        <v>0.82914446492460536</v>
      </c>
      <c r="QL48">
        <f t="shared" si="40"/>
        <v>0.83142928071209155</v>
      </c>
      <c r="QM48">
        <f t="shared" si="41"/>
        <v>0.87832673964786523</v>
      </c>
      <c r="QN48">
        <f t="shared" si="42"/>
        <v>0.93699678151435084</v>
      </c>
      <c r="QO48">
        <f t="shared" si="43"/>
        <v>0.95761505540534331</v>
      </c>
      <c r="QP48">
        <f t="shared" si="44"/>
        <v>0.99533980908162722</v>
      </c>
      <c r="QQ48">
        <f t="shared" si="45"/>
        <v>1.0086440718034673</v>
      </c>
      <c r="QR48">
        <f t="shared" si="46"/>
        <v>1.0210647318024033</v>
      </c>
      <c r="QS48">
        <f t="shared" si="47"/>
        <v>1.0039306035141999</v>
      </c>
      <c r="QT48">
        <f t="shared" si="48"/>
        <v>0.96290992609854476</v>
      </c>
      <c r="QU48">
        <f t="shared" si="49"/>
        <v>0.92613928657499511</v>
      </c>
      <c r="QV48">
        <f t="shared" si="50"/>
        <v>0.89890858392269113</v>
      </c>
      <c r="QW48">
        <f t="shared" si="51"/>
        <v>0.9130132100659617</v>
      </c>
      <c r="QX48">
        <f t="shared" si="52"/>
        <v>0.94075619310490899</v>
      </c>
      <c r="QY48">
        <f t="shared" si="53"/>
        <v>1.0133912185580189</v>
      </c>
      <c r="QZ48">
        <f t="shared" si="54"/>
        <v>0.97853873751071763</v>
      </c>
      <c r="RA48">
        <f t="shared" si="55"/>
        <v>0.95102832592681741</v>
      </c>
      <c r="RB48">
        <f t="shared" si="56"/>
        <v>0.93101834302716724</v>
      </c>
      <c r="RG48" t="s">
        <v>246</v>
      </c>
      <c r="RH48" t="s">
        <v>247</v>
      </c>
      <c r="RI48" t="s">
        <v>47</v>
      </c>
      <c r="RJ48" t="s">
        <v>301</v>
      </c>
      <c r="RK48">
        <v>4194.6539392483191</v>
      </c>
      <c r="RL48">
        <v>5083.669139206303</v>
      </c>
      <c r="RM48">
        <v>5814.3647713052324</v>
      </c>
      <c r="RN48">
        <v>6040.6098622594463</v>
      </c>
      <c r="RO48">
        <v>7191.9236025961745</v>
      </c>
      <c r="RP48">
        <v>7558.2773825748545</v>
      </c>
      <c r="RQ48">
        <v>8220.245517679401</v>
      </c>
      <c r="RR48">
        <v>7296.3101435538856</v>
      </c>
      <c r="RS48">
        <v>8000.5180045223206</v>
      </c>
      <c r="RT48">
        <v>9114.3580652134242</v>
      </c>
      <c r="RU48">
        <v>9397.8009183472368</v>
      </c>
      <c r="RV48">
        <v>9679.8828569777543</v>
      </c>
      <c r="RW48">
        <v>10183.675989707735</v>
      </c>
      <c r="RX48">
        <v>10648.988896011528</v>
      </c>
      <c r="RY48">
        <v>11039.056507451069</v>
      </c>
      <c r="RZ48">
        <v>11021.786355464112</v>
      </c>
      <c r="SA48">
        <v>11843.939020056343</v>
      </c>
      <c r="SB48">
        <v>13689.989987990983</v>
      </c>
      <c r="SC48">
        <v>15109.054968395925</v>
      </c>
      <c r="SD48">
        <v>15835.346668788297</v>
      </c>
      <c r="SE48">
        <v>16671.567199263762</v>
      </c>
      <c r="SF48">
        <v>19375.569601362982</v>
      </c>
      <c r="SG48">
        <v>21928.700674056243</v>
      </c>
      <c r="SH48">
        <v>20675.582586206434</v>
      </c>
      <c r="SI48">
        <v>21087.794693103646</v>
      </c>
      <c r="SJ48">
        <v>22821.840697289557</v>
      </c>
      <c r="SK48">
        <v>21930.808357655198</v>
      </c>
    </row>
    <row r="49" spans="2:505" x14ac:dyDescent="0.25">
      <c r="OS49" t="s">
        <v>48</v>
      </c>
      <c r="OT49" t="s">
        <v>302</v>
      </c>
      <c r="OU49">
        <v>0.2229679031259694</v>
      </c>
      <c r="OV49">
        <v>0.2479241609701747</v>
      </c>
      <c r="OW49">
        <v>0.25787952416102811</v>
      </c>
      <c r="OX49">
        <v>0.25603648884095759</v>
      </c>
      <c r="OY49">
        <v>0.27910755382700203</v>
      </c>
      <c r="OZ49">
        <v>0.29218051002948742</v>
      </c>
      <c r="PA49">
        <v>0.30613183119748727</v>
      </c>
      <c r="PB49">
        <v>0.31815524926504501</v>
      </c>
      <c r="PC49">
        <v>0.31939741599002275</v>
      </c>
      <c r="PD49">
        <v>0.32745600408893083</v>
      </c>
      <c r="PE49">
        <v>0.34498545195957075</v>
      </c>
      <c r="PF49">
        <v>0.33088553195837728</v>
      </c>
      <c r="PG49">
        <v>0.33061232235093535</v>
      </c>
      <c r="PH49">
        <v>0.32833868477641687</v>
      </c>
      <c r="PI49">
        <v>0.34813113453189654</v>
      </c>
      <c r="PJ49">
        <v>0.34703648972670004</v>
      </c>
      <c r="PK49">
        <v>0.3411767695557591</v>
      </c>
      <c r="PL49">
        <v>0.33904481977745482</v>
      </c>
      <c r="PM49">
        <v>0.33330345505051157</v>
      </c>
      <c r="PN49">
        <v>0.29921483615253247</v>
      </c>
      <c r="PO49">
        <v>0.30711904049854827</v>
      </c>
      <c r="PP49">
        <v>0.30981005388838462</v>
      </c>
      <c r="PQ49">
        <v>0.34449517167539262</v>
      </c>
      <c r="PR49">
        <v>0.35869001557710228</v>
      </c>
      <c r="PS49">
        <v>0.37124215059649501</v>
      </c>
      <c r="PT49">
        <v>0.38325712988031813</v>
      </c>
      <c r="PU49">
        <v>0.39443613756058465</v>
      </c>
      <c r="PX49" t="s">
        <v>246</v>
      </c>
      <c r="PY49" t="s">
        <v>247</v>
      </c>
      <c r="PZ49" t="s">
        <v>48</v>
      </c>
      <c r="QA49" t="s">
        <v>302</v>
      </c>
      <c r="QB49">
        <f t="shared" si="30"/>
        <v>0.2229679031259694</v>
      </c>
      <c r="QC49">
        <f t="shared" si="31"/>
        <v>0.2479241609701747</v>
      </c>
      <c r="QD49">
        <f t="shared" si="32"/>
        <v>0.25787952416102811</v>
      </c>
      <c r="QE49">
        <f t="shared" si="33"/>
        <v>0.25603648884095759</v>
      </c>
      <c r="QF49">
        <f t="shared" si="34"/>
        <v>0.27910755382700203</v>
      </c>
      <c r="QG49">
        <f t="shared" si="35"/>
        <v>0.29218051002948742</v>
      </c>
      <c r="QH49">
        <f t="shared" si="36"/>
        <v>0.30613183119748727</v>
      </c>
      <c r="QI49">
        <f t="shared" si="37"/>
        <v>0.31815524926504501</v>
      </c>
      <c r="QJ49">
        <f t="shared" si="38"/>
        <v>0.31939741599002275</v>
      </c>
      <c r="QK49">
        <f t="shared" si="39"/>
        <v>0.32745600408893083</v>
      </c>
      <c r="QL49">
        <f t="shared" si="40"/>
        <v>0.34498545195957075</v>
      </c>
      <c r="QM49">
        <f t="shared" si="41"/>
        <v>0.33088553195837728</v>
      </c>
      <c r="QN49">
        <f t="shared" si="42"/>
        <v>0.33061232235093535</v>
      </c>
      <c r="QO49">
        <f t="shared" si="43"/>
        <v>0.32833868477641687</v>
      </c>
      <c r="QP49">
        <f t="shared" si="44"/>
        <v>0.34813113453189654</v>
      </c>
      <c r="QQ49">
        <f t="shared" si="45"/>
        <v>0.34703648972670004</v>
      </c>
      <c r="QR49">
        <f t="shared" si="46"/>
        <v>0.3411767695557591</v>
      </c>
      <c r="QS49">
        <f t="shared" si="47"/>
        <v>0.33904481977745482</v>
      </c>
      <c r="QT49">
        <f t="shared" si="48"/>
        <v>0.33330345505051157</v>
      </c>
      <c r="QU49">
        <f t="shared" si="49"/>
        <v>0.29921483615253247</v>
      </c>
      <c r="QV49">
        <f t="shared" si="50"/>
        <v>0.30711904049854827</v>
      </c>
      <c r="QW49">
        <f t="shared" si="51"/>
        <v>0.30981005388838462</v>
      </c>
      <c r="QX49">
        <f t="shared" si="52"/>
        <v>0.34449517167539262</v>
      </c>
      <c r="QY49">
        <f t="shared" si="53"/>
        <v>0.35869001557710228</v>
      </c>
      <c r="QZ49">
        <f t="shared" si="54"/>
        <v>0.37124215059649501</v>
      </c>
      <c r="RA49">
        <f t="shared" si="55"/>
        <v>0.38325712988031813</v>
      </c>
      <c r="RB49">
        <f t="shared" si="56"/>
        <v>0.39443613756058465</v>
      </c>
      <c r="RG49" t="s">
        <v>246</v>
      </c>
      <c r="RH49" t="s">
        <v>247</v>
      </c>
      <c r="RI49" t="s">
        <v>48</v>
      </c>
      <c r="RJ49" t="s">
        <v>302</v>
      </c>
      <c r="RK49">
        <v>1428.5329211312671</v>
      </c>
      <c r="RL49">
        <v>1822.9779642476856</v>
      </c>
      <c r="RM49">
        <v>2054.6437467087999</v>
      </c>
      <c r="RN49">
        <v>2084.2578051925234</v>
      </c>
      <c r="RO49">
        <v>2506.1793122670806</v>
      </c>
      <c r="RP49">
        <v>2669.3277004061142</v>
      </c>
      <c r="RQ49">
        <v>2973.206977424386</v>
      </c>
      <c r="RR49">
        <v>2973.7978209964263</v>
      </c>
      <c r="RS49">
        <v>3197.3310236795746</v>
      </c>
      <c r="RT49">
        <v>3599.5552019296106</v>
      </c>
      <c r="RU49">
        <v>3899.4351924499647</v>
      </c>
      <c r="RV49">
        <v>3646.630625990012</v>
      </c>
      <c r="RW49">
        <v>3593.2340808954723</v>
      </c>
      <c r="RX49">
        <v>3651.2322864797584</v>
      </c>
      <c r="RY49">
        <v>3861.0324142932882</v>
      </c>
      <c r="RZ49">
        <v>3792.1821524998677</v>
      </c>
      <c r="SA49">
        <v>3957.5129057147942</v>
      </c>
      <c r="SB49">
        <v>4623.3476417455513</v>
      </c>
      <c r="SC49">
        <v>5229.876738230947</v>
      </c>
      <c r="SD49">
        <v>5116.0454238395623</v>
      </c>
      <c r="SE49">
        <v>5695.9693270492844</v>
      </c>
      <c r="SF49">
        <v>6574.6543381149295</v>
      </c>
      <c r="SG49">
        <v>8030.0630053730374</v>
      </c>
      <c r="SH49">
        <v>7318.126409724222</v>
      </c>
      <c r="SI49">
        <v>8000.3764318215426</v>
      </c>
      <c r="SJ49">
        <v>9197.0269715206105</v>
      </c>
      <c r="SK49">
        <v>9291.2276186189902</v>
      </c>
    </row>
    <row r="50" spans="2:505" x14ac:dyDescent="0.25">
      <c r="OS50" t="s">
        <v>49</v>
      </c>
      <c r="OT50" t="s">
        <v>303</v>
      </c>
      <c r="OU50">
        <v>0.25595077803922295</v>
      </c>
      <c r="OV50">
        <v>0.23695742125803929</v>
      </c>
      <c r="OW50">
        <v>0.28003710385953418</v>
      </c>
      <c r="OX50">
        <v>0.32726235367432649</v>
      </c>
      <c r="OY50">
        <v>0.34276154701881634</v>
      </c>
      <c r="OZ50">
        <v>0.39530311463647644</v>
      </c>
      <c r="PA50">
        <v>0.42147020335030089</v>
      </c>
      <c r="PB50">
        <v>0.59510800615087012</v>
      </c>
      <c r="PC50">
        <v>0.57040605245475007</v>
      </c>
      <c r="PD50">
        <v>0.33255424989685856</v>
      </c>
      <c r="PE50">
        <v>0.36743157280140237</v>
      </c>
      <c r="PF50">
        <v>0.44822642461382561</v>
      </c>
      <c r="PG50">
        <v>0.46740662407099276</v>
      </c>
      <c r="PH50">
        <v>0.51952012445313056</v>
      </c>
      <c r="PI50">
        <v>0.60599213544784125</v>
      </c>
      <c r="PJ50">
        <v>0.64346725466969057</v>
      </c>
      <c r="PK50">
        <v>0.61261458025134896</v>
      </c>
      <c r="PL50">
        <v>0.49514560812147118</v>
      </c>
      <c r="PM50">
        <v>0.45880076714610568</v>
      </c>
      <c r="PN50">
        <v>0.46711246444949772</v>
      </c>
      <c r="PO50">
        <v>0.47275452207377788</v>
      </c>
      <c r="PP50">
        <v>0.43966321453399437</v>
      </c>
      <c r="PQ50">
        <v>0.41566696743896225</v>
      </c>
      <c r="PR50">
        <v>0.37976584604799024</v>
      </c>
      <c r="PS50">
        <v>0.4157522213634921</v>
      </c>
      <c r="PT50">
        <v>0.40982067228420527</v>
      </c>
      <c r="PU50">
        <v>0.41690647300016426</v>
      </c>
      <c r="PX50" t="s">
        <v>246</v>
      </c>
      <c r="PY50" t="s">
        <v>247</v>
      </c>
      <c r="PZ50" t="s">
        <v>49</v>
      </c>
      <c r="QA50" t="s">
        <v>303</v>
      </c>
      <c r="QB50">
        <f t="shared" si="30"/>
        <v>0.25595077803922295</v>
      </c>
      <c r="QC50">
        <f t="shared" si="31"/>
        <v>0.23695742125803929</v>
      </c>
      <c r="QD50">
        <f t="shared" si="32"/>
        <v>0.28003710385953418</v>
      </c>
      <c r="QE50">
        <f t="shared" si="33"/>
        <v>0.32726235367432649</v>
      </c>
      <c r="QF50">
        <f t="shared" si="34"/>
        <v>0.34276154701881634</v>
      </c>
      <c r="QG50">
        <f t="shared" si="35"/>
        <v>0.39530311463647644</v>
      </c>
      <c r="QH50">
        <f t="shared" si="36"/>
        <v>0.42147020335030089</v>
      </c>
      <c r="QI50">
        <f t="shared" si="37"/>
        <v>0.59510800615087012</v>
      </c>
      <c r="QJ50">
        <f t="shared" si="38"/>
        <v>0.57040605245475007</v>
      </c>
      <c r="QK50">
        <f t="shared" si="39"/>
        <v>0.33255424989685856</v>
      </c>
      <c r="QL50">
        <f t="shared" si="40"/>
        <v>0.36743157280140237</v>
      </c>
      <c r="QM50">
        <f t="shared" si="41"/>
        <v>0.44822642461382561</v>
      </c>
      <c r="QN50">
        <f t="shared" si="42"/>
        <v>0.46740662407099276</v>
      </c>
      <c r="QO50">
        <f t="shared" si="43"/>
        <v>0.51952012445313056</v>
      </c>
      <c r="QP50">
        <f t="shared" si="44"/>
        <v>0.60599213544784125</v>
      </c>
      <c r="QQ50">
        <f t="shared" si="45"/>
        <v>0.64346725466969057</v>
      </c>
      <c r="QR50">
        <f t="shared" si="46"/>
        <v>0.61261458025134896</v>
      </c>
      <c r="QS50">
        <f t="shared" si="47"/>
        <v>0.49514560812147118</v>
      </c>
      <c r="QT50">
        <f t="shared" si="48"/>
        <v>0.45880076714610568</v>
      </c>
      <c r="QU50">
        <f t="shared" si="49"/>
        <v>0.46711246444949772</v>
      </c>
      <c r="QV50">
        <f t="shared" si="50"/>
        <v>0.47275452207377788</v>
      </c>
      <c r="QW50">
        <f t="shared" si="51"/>
        <v>0.43966321453399437</v>
      </c>
      <c r="QX50">
        <f t="shared" si="52"/>
        <v>0.41566696743896225</v>
      </c>
      <c r="QY50">
        <f t="shared" si="53"/>
        <v>0.37976584604799024</v>
      </c>
      <c r="QZ50">
        <f t="shared" si="54"/>
        <v>0.4157522213634921</v>
      </c>
      <c r="RA50">
        <f t="shared" si="55"/>
        <v>0.40982067228420527</v>
      </c>
      <c r="RB50">
        <f t="shared" si="56"/>
        <v>0.41690647300016426</v>
      </c>
      <c r="RG50" t="s">
        <v>246</v>
      </c>
      <c r="RH50" t="s">
        <v>247</v>
      </c>
      <c r="RI50" t="s">
        <v>49</v>
      </c>
      <c r="RJ50" t="s">
        <v>303</v>
      </c>
      <c r="RK50">
        <v>1639.8508820869195</v>
      </c>
      <c r="RL50">
        <v>1742.3398983301493</v>
      </c>
      <c r="RM50">
        <v>2231.1832867046528</v>
      </c>
      <c r="RN50">
        <v>2664.0699459641914</v>
      </c>
      <c r="RO50">
        <v>3077.7450713915878</v>
      </c>
      <c r="RP50">
        <v>3611.4440140085594</v>
      </c>
      <c r="RQ50">
        <v>4093.3938312647933</v>
      </c>
      <c r="RR50">
        <v>5562.475854279176</v>
      </c>
      <c r="RS50">
        <v>5710.0554866891653</v>
      </c>
      <c r="RT50">
        <v>3655.5975923255378</v>
      </c>
      <c r="RU50">
        <v>4153.1479013408898</v>
      </c>
      <c r="RV50">
        <v>4939.8237441834981</v>
      </c>
      <c r="RW50">
        <v>5079.9722143007348</v>
      </c>
      <c r="RX50">
        <v>5777.2316812773497</v>
      </c>
      <c r="RY50">
        <v>6720.9021132712005</v>
      </c>
      <c r="RZ50">
        <v>7031.3788639291597</v>
      </c>
      <c r="SA50">
        <v>7106.0820193900581</v>
      </c>
      <c r="SB50">
        <v>6751.9989868351195</v>
      </c>
      <c r="SC50">
        <v>7199.0596653619923</v>
      </c>
      <c r="SD50">
        <v>7986.7984385206992</v>
      </c>
      <c r="SE50">
        <v>8767.9202584927698</v>
      </c>
      <c r="SF50">
        <v>9330.3416866738953</v>
      </c>
      <c r="SG50">
        <v>9689.0528873140429</v>
      </c>
      <c r="SH50">
        <v>7748.1233008496238</v>
      </c>
      <c r="SI50">
        <v>8959.5814158752964</v>
      </c>
      <c r="SJ50">
        <v>9834.4726885095479</v>
      </c>
      <c r="SK50">
        <v>9820.5325715755062</v>
      </c>
    </row>
    <row r="51" spans="2:505" x14ac:dyDescent="0.25">
      <c r="OS51" t="s">
        <v>50</v>
      </c>
      <c r="OT51" t="s">
        <v>304</v>
      </c>
      <c r="OU51" t="e">
        <v>#VALUE!</v>
      </c>
      <c r="OV51" t="e">
        <v>#VALUE!</v>
      </c>
      <c r="OW51" t="e">
        <v>#VALUE!</v>
      </c>
      <c r="OX51" t="e">
        <v>#VALUE!</v>
      </c>
      <c r="OY51" t="e">
        <v>#VALUE!</v>
      </c>
      <c r="OZ51" t="e">
        <v>#VALUE!</v>
      </c>
      <c r="PA51" t="e">
        <v>#VALUE!</v>
      </c>
      <c r="PB51" t="e">
        <v>#VALUE!</v>
      </c>
      <c r="PC51" t="e">
        <v>#VALUE!</v>
      </c>
      <c r="PD51" t="e">
        <v>#VALUE!</v>
      </c>
      <c r="PE51" t="e">
        <v>#VALUE!</v>
      </c>
      <c r="PF51" t="e">
        <v>#VALUE!</v>
      </c>
      <c r="PG51" t="e">
        <v>#VALUE!</v>
      </c>
      <c r="PH51" t="e">
        <v>#VALUE!</v>
      </c>
      <c r="PI51">
        <v>0.14670280578147912</v>
      </c>
      <c r="PJ51">
        <v>0.17475302785777908</v>
      </c>
      <c r="PK51">
        <v>0.18157901016717101</v>
      </c>
      <c r="PL51">
        <v>0.20453413240766155</v>
      </c>
      <c r="PM51">
        <v>0.21542232065218003</v>
      </c>
      <c r="PN51">
        <v>0.21491212627102521</v>
      </c>
      <c r="PO51">
        <v>0.23635757899128143</v>
      </c>
      <c r="PP51">
        <v>0.28071188739264707</v>
      </c>
      <c r="PQ51">
        <v>0.31427766808901547</v>
      </c>
      <c r="PR51">
        <v>0.32829908690621185</v>
      </c>
      <c r="PS51">
        <v>0.31007846306141207</v>
      </c>
      <c r="PT51">
        <v>0.30498553867972128</v>
      </c>
      <c r="PU51">
        <v>0.27962290782576038</v>
      </c>
      <c r="PX51" t="s">
        <v>246</v>
      </c>
      <c r="PY51" t="s">
        <v>247</v>
      </c>
      <c r="PZ51" t="s">
        <v>50</v>
      </c>
      <c r="QA51" t="s">
        <v>304</v>
      </c>
      <c r="QB51" t="e">
        <f t="shared" si="30"/>
        <v>#VALUE!</v>
      </c>
      <c r="QC51" t="e">
        <f t="shared" si="31"/>
        <v>#VALUE!</v>
      </c>
      <c r="QD51" t="e">
        <f t="shared" si="32"/>
        <v>#VALUE!</v>
      </c>
      <c r="QE51" t="e">
        <f t="shared" si="33"/>
        <v>#VALUE!</v>
      </c>
      <c r="QF51" t="e">
        <f t="shared" si="34"/>
        <v>#VALUE!</v>
      </c>
      <c r="QG51" t="e">
        <f t="shared" si="35"/>
        <v>#VALUE!</v>
      </c>
      <c r="QH51" t="e">
        <f t="shared" si="36"/>
        <v>#VALUE!</v>
      </c>
      <c r="QI51" t="e">
        <f t="shared" si="37"/>
        <v>#VALUE!</v>
      </c>
      <c r="QJ51" t="e">
        <f t="shared" si="38"/>
        <v>#VALUE!</v>
      </c>
      <c r="QK51" t="e">
        <f t="shared" si="39"/>
        <v>#VALUE!</v>
      </c>
      <c r="QL51" t="e">
        <f t="shared" si="40"/>
        <v>#VALUE!</v>
      </c>
      <c r="QM51" t="e">
        <f t="shared" si="41"/>
        <v>#VALUE!</v>
      </c>
      <c r="QN51" t="e">
        <f t="shared" si="42"/>
        <v>#VALUE!</v>
      </c>
      <c r="QO51" t="e">
        <f t="shared" si="43"/>
        <v>#VALUE!</v>
      </c>
      <c r="QP51">
        <f t="shared" si="44"/>
        <v>0.14670280578147912</v>
      </c>
      <c r="QQ51">
        <f t="shared" si="45"/>
        <v>0.17475302785777908</v>
      </c>
      <c r="QR51">
        <f t="shared" si="46"/>
        <v>0.18157901016717101</v>
      </c>
      <c r="QS51">
        <f t="shared" si="47"/>
        <v>0.20453413240766155</v>
      </c>
      <c r="QT51">
        <f t="shared" si="48"/>
        <v>0.21542232065218003</v>
      </c>
      <c r="QU51">
        <f t="shared" si="49"/>
        <v>0.21491212627102521</v>
      </c>
      <c r="QV51">
        <f t="shared" si="50"/>
        <v>0.23635757899128143</v>
      </c>
      <c r="QW51">
        <f t="shared" si="51"/>
        <v>0.28071188739264707</v>
      </c>
      <c r="QX51">
        <f t="shared" si="52"/>
        <v>0.31427766808901547</v>
      </c>
      <c r="QY51">
        <f t="shared" si="53"/>
        <v>0.32829908690621185</v>
      </c>
      <c r="QZ51">
        <f t="shared" si="54"/>
        <v>0.31007846306141207</v>
      </c>
      <c r="RA51">
        <f t="shared" si="55"/>
        <v>0.30498553867972128</v>
      </c>
      <c r="RB51">
        <f t="shared" si="56"/>
        <v>0.27962290782576038</v>
      </c>
      <c r="RG51" t="s">
        <v>246</v>
      </c>
      <c r="RH51" t="s">
        <v>247</v>
      </c>
      <c r="RI51" t="s">
        <v>50</v>
      </c>
      <c r="RJ51" t="s">
        <v>304</v>
      </c>
      <c r="RK51" t="s">
        <v>248</v>
      </c>
      <c r="RL51" t="s">
        <v>248</v>
      </c>
      <c r="RM51" t="s">
        <v>248</v>
      </c>
      <c r="RN51" t="s">
        <v>248</v>
      </c>
      <c r="RO51" t="s">
        <v>248</v>
      </c>
      <c r="RP51" t="s">
        <v>248</v>
      </c>
      <c r="RQ51" t="s">
        <v>248</v>
      </c>
      <c r="RR51" t="s">
        <v>248</v>
      </c>
      <c r="RS51" t="s">
        <v>248</v>
      </c>
      <c r="RT51" t="s">
        <v>248</v>
      </c>
      <c r="RU51" t="s">
        <v>248</v>
      </c>
      <c r="RV51" t="s">
        <v>248</v>
      </c>
      <c r="RW51" t="s">
        <v>248</v>
      </c>
      <c r="RX51" t="s">
        <v>248</v>
      </c>
      <c r="RY51">
        <v>1627.0428933387072</v>
      </c>
      <c r="RZ51">
        <v>1909.5839571783106</v>
      </c>
      <c r="SA51">
        <v>2106.2432740634026</v>
      </c>
      <c r="SB51">
        <v>2789.107349713046</v>
      </c>
      <c r="SC51">
        <v>3380.1995346967688</v>
      </c>
      <c r="SD51">
        <v>3674.6179242796979</v>
      </c>
      <c r="SE51">
        <v>4383.5950970820095</v>
      </c>
      <c r="SF51">
        <v>5957.1456931201001</v>
      </c>
      <c r="SG51">
        <v>7325.703474051842</v>
      </c>
      <c r="SH51">
        <v>6698.0794386239595</v>
      </c>
      <c r="SI51">
        <v>6682.2811577457469</v>
      </c>
      <c r="SJ51">
        <v>7318.7424485411657</v>
      </c>
      <c r="SK51">
        <v>6586.719208987799</v>
      </c>
    </row>
    <row r="52" spans="2:505" x14ac:dyDescent="0.25">
      <c r="OS52" t="s">
        <v>51</v>
      </c>
      <c r="OT52" t="s">
        <v>305</v>
      </c>
      <c r="OU52">
        <v>0.1308641701520859</v>
      </c>
      <c r="OV52">
        <v>0.12493310093058677</v>
      </c>
      <c r="OW52">
        <v>0.13351322970214188</v>
      </c>
      <c r="OX52">
        <v>0.13123633946620672</v>
      </c>
      <c r="OY52">
        <v>0.13392724142330234</v>
      </c>
      <c r="OZ52">
        <v>0.13825261635671351</v>
      </c>
      <c r="PA52">
        <v>0.13338126319509544</v>
      </c>
      <c r="PB52">
        <v>0.12791216842612416</v>
      </c>
      <c r="PC52">
        <v>0.13214815242412037</v>
      </c>
      <c r="PD52">
        <v>0.12991295296416905</v>
      </c>
      <c r="PE52">
        <v>0.13772985802908275</v>
      </c>
      <c r="PF52">
        <v>0.12641744148483286</v>
      </c>
      <c r="PG52">
        <v>0.13516516097808229</v>
      </c>
      <c r="PH52">
        <v>0.12994128241958314</v>
      </c>
      <c r="PI52">
        <v>0.12013465108370522</v>
      </c>
      <c r="PJ52">
        <v>0.1223332148763059</v>
      </c>
      <c r="PK52">
        <v>0.12187985680889749</v>
      </c>
      <c r="PL52">
        <v>0.12627783227476397</v>
      </c>
      <c r="PM52">
        <v>0.12419907713835306</v>
      </c>
      <c r="PN52">
        <v>0.11777564306024743</v>
      </c>
      <c r="PO52">
        <v>0.11816159046352766</v>
      </c>
      <c r="PP52">
        <v>0.11753862161756877</v>
      </c>
      <c r="PQ52">
        <v>0.12376622365737795</v>
      </c>
      <c r="PR52">
        <v>0.1402559607531218</v>
      </c>
      <c r="PS52">
        <v>0.1315158435870864</v>
      </c>
      <c r="PT52">
        <v>0.1266789247011198</v>
      </c>
      <c r="PU52">
        <v>0.12331385333649705</v>
      </c>
      <c r="PX52" t="s">
        <v>246</v>
      </c>
      <c r="PY52" t="s">
        <v>247</v>
      </c>
      <c r="PZ52" t="s">
        <v>51</v>
      </c>
      <c r="QA52" t="s">
        <v>305</v>
      </c>
      <c r="QB52">
        <f t="shared" si="30"/>
        <v>0.1308641701520859</v>
      </c>
      <c r="QC52">
        <f t="shared" si="31"/>
        <v>0.12493310093058677</v>
      </c>
      <c r="QD52">
        <f t="shared" si="32"/>
        <v>0.13351322970214188</v>
      </c>
      <c r="QE52">
        <f t="shared" si="33"/>
        <v>0.13123633946620672</v>
      </c>
      <c r="QF52">
        <f t="shared" si="34"/>
        <v>0.13392724142330234</v>
      </c>
      <c r="QG52">
        <f t="shared" si="35"/>
        <v>0.13825261635671351</v>
      </c>
      <c r="QH52">
        <f t="shared" si="36"/>
        <v>0.13338126319509544</v>
      </c>
      <c r="QI52">
        <f t="shared" si="37"/>
        <v>0.12791216842612416</v>
      </c>
      <c r="QJ52">
        <f t="shared" si="38"/>
        <v>0.13214815242412037</v>
      </c>
      <c r="QK52">
        <f t="shared" si="39"/>
        <v>0.12991295296416905</v>
      </c>
      <c r="QL52">
        <f t="shared" si="40"/>
        <v>0.13772985802908275</v>
      </c>
      <c r="QM52">
        <f t="shared" si="41"/>
        <v>0.12641744148483286</v>
      </c>
      <c r="QN52">
        <f t="shared" si="42"/>
        <v>0.13516516097808229</v>
      </c>
      <c r="QO52">
        <f t="shared" si="43"/>
        <v>0.12994128241958314</v>
      </c>
      <c r="QP52">
        <f t="shared" si="44"/>
        <v>0.12013465108370522</v>
      </c>
      <c r="QQ52">
        <f t="shared" si="45"/>
        <v>0.1223332148763059</v>
      </c>
      <c r="QR52">
        <f t="shared" si="46"/>
        <v>0.12187985680889749</v>
      </c>
      <c r="QS52">
        <f t="shared" si="47"/>
        <v>0.12627783227476397</v>
      </c>
      <c r="QT52">
        <f t="shared" si="48"/>
        <v>0.12419907713835306</v>
      </c>
      <c r="QU52">
        <f t="shared" si="49"/>
        <v>0.11777564306024743</v>
      </c>
      <c r="QV52">
        <f t="shared" si="50"/>
        <v>0.11816159046352766</v>
      </c>
      <c r="QW52">
        <f t="shared" si="51"/>
        <v>0.11753862161756877</v>
      </c>
      <c r="QX52">
        <f t="shared" si="52"/>
        <v>0.12376622365737795</v>
      </c>
      <c r="QY52">
        <f t="shared" si="53"/>
        <v>0.1402559607531218</v>
      </c>
      <c r="QZ52">
        <f t="shared" si="54"/>
        <v>0.1315158435870864</v>
      </c>
      <c r="RA52">
        <f t="shared" si="55"/>
        <v>0.1266789247011198</v>
      </c>
      <c r="RB52">
        <f t="shared" si="56"/>
        <v>0.12331385333649705</v>
      </c>
      <c r="RG52" t="s">
        <v>246</v>
      </c>
      <c r="RH52" t="s">
        <v>247</v>
      </c>
      <c r="RI52" t="s">
        <v>51</v>
      </c>
      <c r="RJ52" t="s">
        <v>305</v>
      </c>
      <c r="RK52">
        <v>838.43357110086595</v>
      </c>
      <c r="RL52">
        <v>918.62886259395304</v>
      </c>
      <c r="RM52">
        <v>1063.760775125</v>
      </c>
      <c r="RN52">
        <v>1068.32571441505</v>
      </c>
      <c r="RO52">
        <v>1202.56753069507</v>
      </c>
      <c r="RP52">
        <v>1263.0600804186099</v>
      </c>
      <c r="RQ52">
        <v>1295.4226316096699</v>
      </c>
      <c r="RR52">
        <v>1195.59532216817</v>
      </c>
      <c r="RS52">
        <v>1322.8704000560101</v>
      </c>
      <c r="RT52">
        <v>1428.06618232968</v>
      </c>
      <c r="RU52">
        <v>1556.78638736535</v>
      </c>
      <c r="RV52">
        <v>1393.2241492984999</v>
      </c>
      <c r="RW52">
        <v>1469.03194509681</v>
      </c>
      <c r="RX52">
        <v>1444.9890546404599</v>
      </c>
      <c r="RY52">
        <v>1332.3823579804</v>
      </c>
      <c r="RZ52">
        <v>1336.77537620669</v>
      </c>
      <c r="SA52">
        <v>1413.7571760701401</v>
      </c>
      <c r="SB52">
        <v>1721.97386302934</v>
      </c>
      <c r="SC52">
        <v>1948.81227479981</v>
      </c>
      <c r="SD52">
        <v>2013.7555592697199</v>
      </c>
      <c r="SE52">
        <v>2191.4785674735599</v>
      </c>
      <c r="SF52">
        <v>2494.35355249125</v>
      </c>
      <c r="SG52">
        <v>2884.94776014542</v>
      </c>
      <c r="SH52">
        <v>2861.5540046668302</v>
      </c>
      <c r="SI52">
        <v>2834.2047198968799</v>
      </c>
      <c r="SJ52">
        <v>3039.9160155565801</v>
      </c>
      <c r="SK52">
        <v>2904.7467277320902</v>
      </c>
    </row>
    <row r="53" spans="2:505" x14ac:dyDescent="0.25">
      <c r="B53" s="6"/>
      <c r="GH53" s="6"/>
      <c r="OS53" t="s">
        <v>52</v>
      </c>
      <c r="OT53" t="s">
        <v>306</v>
      </c>
      <c r="OU53">
        <v>0.23757040253525474</v>
      </c>
      <c r="OV53">
        <v>0.25218565741877852</v>
      </c>
      <c r="OW53">
        <v>0.24149014844786326</v>
      </c>
      <c r="OX53">
        <v>0.23010178990533947</v>
      </c>
      <c r="OY53">
        <v>0.22076710419783385</v>
      </c>
      <c r="OZ53">
        <v>0.22498541373031797</v>
      </c>
      <c r="PA53">
        <v>0.23455566949401646</v>
      </c>
      <c r="PB53">
        <v>0.220728316076686</v>
      </c>
      <c r="PC53">
        <v>0.22610239610391092</v>
      </c>
      <c r="PD53">
        <v>0.21666124106168852</v>
      </c>
      <c r="PE53">
        <v>0.20454087161823778</v>
      </c>
      <c r="PF53">
        <v>0.21163426190688328</v>
      </c>
      <c r="PG53">
        <v>0.19445719597466454</v>
      </c>
      <c r="PH53">
        <v>0.18482960806657328</v>
      </c>
      <c r="PI53">
        <v>0.1855597356132245</v>
      </c>
      <c r="PJ53">
        <v>0.16786297578618639</v>
      </c>
      <c r="PK53">
        <v>0.14768165213733317</v>
      </c>
      <c r="PL53">
        <v>0.18204000363406089</v>
      </c>
      <c r="PM53">
        <v>0.20956278676052859</v>
      </c>
      <c r="PN53">
        <v>0.20897750549344773</v>
      </c>
      <c r="PO53">
        <v>0.20926962204653429</v>
      </c>
      <c r="PP53">
        <v>0.19803020547418898</v>
      </c>
      <c r="PQ53">
        <v>0.17284963502730252</v>
      </c>
      <c r="PR53">
        <v>0.20357918649661727</v>
      </c>
      <c r="PS53">
        <v>0.240905472957334</v>
      </c>
      <c r="PT53">
        <v>0.2334028405859796</v>
      </c>
      <c r="PU53">
        <v>0.24407678908831063</v>
      </c>
      <c r="PX53" t="s">
        <v>246</v>
      </c>
      <c r="PY53" t="s">
        <v>247</v>
      </c>
      <c r="PZ53" t="s">
        <v>52</v>
      </c>
      <c r="QA53" t="s">
        <v>306</v>
      </c>
      <c r="QB53">
        <f t="shared" si="30"/>
        <v>0.23757040253525474</v>
      </c>
      <c r="QC53">
        <f t="shared" si="31"/>
        <v>0.25218565741877852</v>
      </c>
      <c r="QD53">
        <f t="shared" si="32"/>
        <v>0.24149014844786326</v>
      </c>
      <c r="QE53">
        <f t="shared" si="33"/>
        <v>0.23010178990533947</v>
      </c>
      <c r="QF53">
        <f t="shared" si="34"/>
        <v>0.22076710419783385</v>
      </c>
      <c r="QG53">
        <f t="shared" si="35"/>
        <v>0.22498541373031797</v>
      </c>
      <c r="QH53">
        <f t="shared" si="36"/>
        <v>0.23455566949401646</v>
      </c>
      <c r="QI53">
        <f t="shared" si="37"/>
        <v>0.220728316076686</v>
      </c>
      <c r="QJ53">
        <f t="shared" si="38"/>
        <v>0.22610239610391092</v>
      </c>
      <c r="QK53">
        <f t="shared" si="39"/>
        <v>0.21666124106168852</v>
      </c>
      <c r="QL53">
        <f t="shared" si="40"/>
        <v>0.20454087161823778</v>
      </c>
      <c r="QM53">
        <f t="shared" si="41"/>
        <v>0.21163426190688328</v>
      </c>
      <c r="QN53">
        <f t="shared" si="42"/>
        <v>0.19445719597466454</v>
      </c>
      <c r="QO53">
        <f t="shared" si="43"/>
        <v>0.18482960806657328</v>
      </c>
      <c r="QP53">
        <f t="shared" si="44"/>
        <v>0.1855597356132245</v>
      </c>
      <c r="QQ53">
        <f t="shared" si="45"/>
        <v>0.16786297578618639</v>
      </c>
      <c r="QR53">
        <f t="shared" si="46"/>
        <v>0.14768165213733317</v>
      </c>
      <c r="QS53">
        <f t="shared" si="47"/>
        <v>0.18204000363406089</v>
      </c>
      <c r="QT53">
        <f t="shared" si="48"/>
        <v>0.20956278676052859</v>
      </c>
      <c r="QU53">
        <f t="shared" si="49"/>
        <v>0.20897750549344773</v>
      </c>
      <c r="QV53">
        <f t="shared" si="50"/>
        <v>0.20926962204653429</v>
      </c>
      <c r="QW53">
        <f t="shared" si="51"/>
        <v>0.19803020547418898</v>
      </c>
      <c r="QX53">
        <f t="shared" si="52"/>
        <v>0.17284963502730252</v>
      </c>
      <c r="QY53">
        <f t="shared" si="53"/>
        <v>0.20357918649661727</v>
      </c>
      <c r="QZ53">
        <f t="shared" si="54"/>
        <v>0.240905472957334</v>
      </c>
      <c r="RA53">
        <f t="shared" si="55"/>
        <v>0.2334028405859796</v>
      </c>
      <c r="RB53">
        <f t="shared" si="56"/>
        <v>0.24407678908831063</v>
      </c>
      <c r="RG53" t="s">
        <v>246</v>
      </c>
      <c r="RH53" t="s">
        <v>247</v>
      </c>
      <c r="RI53" t="s">
        <v>52</v>
      </c>
      <c r="RJ53" t="s">
        <v>306</v>
      </c>
      <c r="RK53">
        <v>1522.0896655976612</v>
      </c>
      <c r="RL53">
        <v>1854.3126033975145</v>
      </c>
      <c r="RM53">
        <v>1924.0621178219405</v>
      </c>
      <c r="RN53">
        <v>1873.1371210799655</v>
      </c>
      <c r="RO53">
        <v>1982.3252426649135</v>
      </c>
      <c r="RP53">
        <v>2055.4409909033911</v>
      </c>
      <c r="RQ53">
        <v>2278.0465213503812</v>
      </c>
      <c r="RR53">
        <v>2063.1480602547977</v>
      </c>
      <c r="RS53">
        <v>2263.4002950540612</v>
      </c>
      <c r="RT53">
        <v>2381.6454350561385</v>
      </c>
      <c r="RU53">
        <v>2311.9637902180802</v>
      </c>
      <c r="RV53">
        <v>2332.3835781236639</v>
      </c>
      <c r="RW53">
        <v>2113.4427745553076</v>
      </c>
      <c r="RX53">
        <v>2055.364974522015</v>
      </c>
      <c r="RY53">
        <v>2057.9950568158952</v>
      </c>
      <c r="RZ53">
        <v>1834.2940863169922</v>
      </c>
      <c r="SA53">
        <v>1713.0475941600146</v>
      </c>
      <c r="SB53">
        <v>2482.3686203414823</v>
      </c>
      <c r="SC53">
        <v>3288.2573734846096</v>
      </c>
      <c r="SD53">
        <v>3573.1463867658604</v>
      </c>
      <c r="SE53">
        <v>3881.2095346654041</v>
      </c>
      <c r="SF53">
        <v>4202.510968116394</v>
      </c>
      <c r="SG53">
        <v>4029.0650605484766</v>
      </c>
      <c r="SH53">
        <v>4153.4978852814584</v>
      </c>
      <c r="SI53">
        <v>5191.5830814144447</v>
      </c>
      <c r="SJ53">
        <v>5600.9713916323344</v>
      </c>
      <c r="SK53">
        <v>5749.4047524812004</v>
      </c>
    </row>
    <row r="54" spans="2:505" x14ac:dyDescent="0.25">
      <c r="B54" s="6"/>
      <c r="GH54" s="6"/>
      <c r="OS54" t="s">
        <v>53</v>
      </c>
      <c r="OT54" t="s">
        <v>307</v>
      </c>
      <c r="OU54">
        <v>2.1239489455487468</v>
      </c>
      <c r="OV54">
        <v>2.2434886344043079</v>
      </c>
      <c r="OW54">
        <v>2.1986979140495317</v>
      </c>
      <c r="OX54">
        <v>2.1099078639595072</v>
      </c>
      <c r="OY54">
        <v>2.3408527558903787</v>
      </c>
      <c r="OZ54">
        <v>2.3484163377735645</v>
      </c>
      <c r="PA54">
        <v>2.4298308415268886</v>
      </c>
      <c r="PB54">
        <v>2.4422054801444606</v>
      </c>
      <c r="PC54">
        <v>2.4306208216711864</v>
      </c>
      <c r="PD54">
        <v>2.6276782376269496</v>
      </c>
      <c r="PE54">
        <v>2.5389887964593352</v>
      </c>
      <c r="PF54">
        <v>2.3959180341129125</v>
      </c>
      <c r="PG54">
        <v>2.5333583839886344</v>
      </c>
      <c r="PH54">
        <v>2.5135721185859077</v>
      </c>
      <c r="PI54">
        <v>2.3371862005044854</v>
      </c>
      <c r="PJ54">
        <v>2.4328104249689066</v>
      </c>
      <c r="PK54">
        <v>2.4843383896861919</v>
      </c>
      <c r="PL54">
        <v>2.5846402277496163</v>
      </c>
      <c r="PM54">
        <v>2.5463354037545951</v>
      </c>
      <c r="PN54">
        <v>2.4316639343273012</v>
      </c>
      <c r="PO54">
        <v>2.3968986129907299</v>
      </c>
      <c r="PP54">
        <v>2.4145869784496226</v>
      </c>
      <c r="PQ54">
        <v>2.4422851688616527</v>
      </c>
      <c r="PR54">
        <v>2.5438387853399358</v>
      </c>
      <c r="PS54">
        <v>2.3358503363739009</v>
      </c>
      <c r="PT54">
        <v>2.2311360838767156</v>
      </c>
      <c r="PU54">
        <v>2.1003265216792397</v>
      </c>
      <c r="PX54" t="s">
        <v>246</v>
      </c>
      <c r="PY54" t="s">
        <v>247</v>
      </c>
      <c r="PZ54" t="s">
        <v>53</v>
      </c>
      <c r="QA54" t="s">
        <v>307</v>
      </c>
      <c r="QB54">
        <f t="shared" si="30"/>
        <v>2.1239489455487468</v>
      </c>
      <c r="QC54">
        <f t="shared" si="31"/>
        <v>2.2434886344043079</v>
      </c>
      <c r="QD54">
        <f t="shared" si="32"/>
        <v>2.1986979140495317</v>
      </c>
      <c r="QE54">
        <f t="shared" si="33"/>
        <v>2.1099078639595072</v>
      </c>
      <c r="QF54">
        <f t="shared" si="34"/>
        <v>2.3408527558903787</v>
      </c>
      <c r="QG54">
        <f t="shared" si="35"/>
        <v>2.3484163377735645</v>
      </c>
      <c r="QH54">
        <f t="shared" si="36"/>
        <v>2.4298308415268886</v>
      </c>
      <c r="QI54">
        <f t="shared" si="37"/>
        <v>2.4422054801444606</v>
      </c>
      <c r="QJ54">
        <f t="shared" si="38"/>
        <v>2.4306208216711864</v>
      </c>
      <c r="QK54">
        <f t="shared" si="39"/>
        <v>2.6276782376269496</v>
      </c>
      <c r="QL54">
        <f t="shared" si="40"/>
        <v>2.5389887964593352</v>
      </c>
      <c r="QM54">
        <f t="shared" si="41"/>
        <v>2.3959180341129125</v>
      </c>
      <c r="QN54">
        <f t="shared" si="42"/>
        <v>2.5333583839886344</v>
      </c>
      <c r="QO54">
        <f t="shared" si="43"/>
        <v>2.5135721185859077</v>
      </c>
      <c r="QP54">
        <f t="shared" si="44"/>
        <v>2.3371862005044854</v>
      </c>
      <c r="QQ54">
        <f t="shared" si="45"/>
        <v>2.4328104249689066</v>
      </c>
      <c r="QR54">
        <f t="shared" si="46"/>
        <v>2.4843383896861919</v>
      </c>
      <c r="QS54">
        <f t="shared" si="47"/>
        <v>2.5846402277496163</v>
      </c>
      <c r="QT54">
        <f t="shared" si="48"/>
        <v>2.5463354037545951</v>
      </c>
      <c r="QU54">
        <f t="shared" si="49"/>
        <v>2.4316639343273012</v>
      </c>
      <c r="QV54">
        <f t="shared" si="50"/>
        <v>2.3968986129907299</v>
      </c>
      <c r="QW54">
        <f t="shared" si="51"/>
        <v>2.4145869784496226</v>
      </c>
      <c r="QX54">
        <f t="shared" si="52"/>
        <v>2.4422851688616527</v>
      </c>
      <c r="QY54">
        <f t="shared" si="53"/>
        <v>2.5438387853399358</v>
      </c>
      <c r="QZ54">
        <f t="shared" si="54"/>
        <v>2.3358503363739009</v>
      </c>
      <c r="RA54">
        <f t="shared" si="55"/>
        <v>2.2311360838767156</v>
      </c>
      <c r="RB54">
        <f t="shared" si="56"/>
        <v>2.1003265216792397</v>
      </c>
      <c r="RG54" t="s">
        <v>246</v>
      </c>
      <c r="RH54" t="s">
        <v>247</v>
      </c>
      <c r="RI54" t="s">
        <v>53</v>
      </c>
      <c r="RJ54" t="s">
        <v>307</v>
      </c>
      <c r="RK54">
        <v>13607.927190328572</v>
      </c>
      <c r="RL54">
        <v>16496.295994528715</v>
      </c>
      <c r="RM54">
        <v>17518.028756647844</v>
      </c>
      <c r="RN54">
        <v>17175.645368369132</v>
      </c>
      <c r="RO54">
        <v>21019.125671934038</v>
      </c>
      <c r="RP54">
        <v>21454.862892369547</v>
      </c>
      <c r="RQ54">
        <v>23598.950764869074</v>
      </c>
      <c r="RR54">
        <v>22827.300043158695</v>
      </c>
      <c r="RS54">
        <v>24331.754018240361</v>
      </c>
      <c r="RT54">
        <v>28884.713522243361</v>
      </c>
      <c r="RU54">
        <v>28698.666015951239</v>
      </c>
      <c r="RV54">
        <v>26404.986730145021</v>
      </c>
      <c r="RW54">
        <v>27533.606792815557</v>
      </c>
      <c r="RX54">
        <v>27951.734289323023</v>
      </c>
      <c r="RY54">
        <v>25921.127940827701</v>
      </c>
      <c r="RZ54">
        <v>26584.121690627249</v>
      </c>
      <c r="SA54">
        <v>28817.323207988775</v>
      </c>
      <c r="SB54">
        <v>35245.164074680491</v>
      </c>
      <c r="SC54">
        <v>39954.642215790693</v>
      </c>
      <c r="SD54">
        <v>41577.160088375531</v>
      </c>
      <c r="SE54">
        <v>44453.971194621212</v>
      </c>
      <c r="SF54">
        <v>51241.315617016582</v>
      </c>
      <c r="SG54">
        <v>56928.820475680615</v>
      </c>
      <c r="SH54">
        <v>51900.340094845313</v>
      </c>
      <c r="SI54">
        <v>50338.254827372541</v>
      </c>
      <c r="SJ54">
        <v>53540.605355352069</v>
      </c>
      <c r="SK54">
        <v>49474.705606422031</v>
      </c>
    </row>
    <row r="55" spans="2:505" x14ac:dyDescent="0.25">
      <c r="B55" s="6"/>
      <c r="GH55" s="6"/>
      <c r="OS55" t="s">
        <v>54</v>
      </c>
      <c r="OT55" t="s">
        <v>308</v>
      </c>
      <c r="OU55">
        <v>1.4714944080656223</v>
      </c>
      <c r="OV55">
        <v>1.6770504120026082</v>
      </c>
      <c r="OW55">
        <v>1.7268949532860032</v>
      </c>
      <c r="OX55">
        <v>1.6353334290012413</v>
      </c>
      <c r="OY55">
        <v>1.5216399786072348</v>
      </c>
      <c r="OZ55">
        <v>1.338685055117911</v>
      </c>
      <c r="PA55">
        <v>1.2142475285547836</v>
      </c>
      <c r="PB55">
        <v>1.4008973484383265</v>
      </c>
      <c r="PC55">
        <v>1.5264438530907358</v>
      </c>
      <c r="PD55">
        <v>1.5829378196878783</v>
      </c>
      <c r="PE55">
        <v>1.6627554226132844</v>
      </c>
      <c r="PF55">
        <v>1.5855459739258537</v>
      </c>
      <c r="PG55">
        <v>1.3560796786876081</v>
      </c>
      <c r="PH55">
        <v>1.3778456136940622</v>
      </c>
      <c r="PI55">
        <v>1.2299540786128742</v>
      </c>
      <c r="PJ55">
        <v>1.2704711184285684</v>
      </c>
      <c r="PK55">
        <v>1.4547326824802271</v>
      </c>
      <c r="PL55">
        <v>1.6070020715606508</v>
      </c>
      <c r="PM55">
        <v>1.6200586279563405</v>
      </c>
      <c r="PN55">
        <v>1.6230269394472712</v>
      </c>
      <c r="PO55">
        <v>1.4380573088097843</v>
      </c>
      <c r="PP55">
        <v>1.5319197246028138</v>
      </c>
      <c r="PQ55">
        <v>1.3422670120152798</v>
      </c>
      <c r="PR55">
        <v>1.382238531031297</v>
      </c>
      <c r="PS55">
        <v>1.5633825147581994</v>
      </c>
      <c r="PT55">
        <v>1.6013054674508498</v>
      </c>
      <c r="PU55">
        <v>1.6968385812436086</v>
      </c>
      <c r="PX55" t="s">
        <v>246</v>
      </c>
      <c r="PY55" t="s">
        <v>247</v>
      </c>
      <c r="PZ55" t="s">
        <v>54</v>
      </c>
      <c r="QA55" t="s">
        <v>308</v>
      </c>
      <c r="QB55">
        <f t="shared" si="30"/>
        <v>1.4714944080656223</v>
      </c>
      <c r="QC55">
        <f t="shared" si="31"/>
        <v>1.6770504120026082</v>
      </c>
      <c r="QD55">
        <f t="shared" si="32"/>
        <v>1.7268949532860032</v>
      </c>
      <c r="QE55">
        <f t="shared" si="33"/>
        <v>1.6353334290012413</v>
      </c>
      <c r="QF55">
        <f t="shared" si="34"/>
        <v>1.5216399786072348</v>
      </c>
      <c r="QG55">
        <f t="shared" si="35"/>
        <v>1.338685055117911</v>
      </c>
      <c r="QH55">
        <f t="shared" si="36"/>
        <v>1.2142475285547836</v>
      </c>
      <c r="QI55">
        <f t="shared" si="37"/>
        <v>1.4008973484383265</v>
      </c>
      <c r="QJ55">
        <f t="shared" si="38"/>
        <v>1.5264438530907358</v>
      </c>
      <c r="QK55">
        <f t="shared" si="39"/>
        <v>1.5829378196878783</v>
      </c>
      <c r="QL55">
        <f t="shared" si="40"/>
        <v>1.6627554226132844</v>
      </c>
      <c r="QM55">
        <f t="shared" si="41"/>
        <v>1.5855459739258537</v>
      </c>
      <c r="QN55">
        <f t="shared" si="42"/>
        <v>1.3560796786876081</v>
      </c>
      <c r="QO55">
        <f t="shared" si="43"/>
        <v>1.3778456136940622</v>
      </c>
      <c r="QP55">
        <f t="shared" si="44"/>
        <v>1.2299540786128742</v>
      </c>
      <c r="QQ55">
        <f t="shared" si="45"/>
        <v>1.2704711184285684</v>
      </c>
      <c r="QR55">
        <f t="shared" si="46"/>
        <v>1.4547326824802271</v>
      </c>
      <c r="QS55">
        <f t="shared" si="47"/>
        <v>1.6070020715606508</v>
      </c>
      <c r="QT55">
        <f t="shared" si="48"/>
        <v>1.6200586279563405</v>
      </c>
      <c r="QU55">
        <f t="shared" si="49"/>
        <v>1.6230269394472712</v>
      </c>
      <c r="QV55">
        <f t="shared" si="50"/>
        <v>1.4380573088097843</v>
      </c>
      <c r="QW55">
        <f t="shared" si="51"/>
        <v>1.5319197246028138</v>
      </c>
      <c r="QX55">
        <f t="shared" si="52"/>
        <v>1.3422670120152798</v>
      </c>
      <c r="QY55">
        <f t="shared" si="53"/>
        <v>1.382238531031297</v>
      </c>
      <c r="QZ55">
        <f t="shared" si="54"/>
        <v>1.5633825147581994</v>
      </c>
      <c r="RA55">
        <f t="shared" si="55"/>
        <v>1.6013054674508498</v>
      </c>
      <c r="RB55">
        <f t="shared" si="56"/>
        <v>1.6968385812436086</v>
      </c>
      <c r="RG55" t="s">
        <v>246</v>
      </c>
      <c r="RH55" t="s">
        <v>247</v>
      </c>
      <c r="RI55" t="s">
        <v>54</v>
      </c>
      <c r="RJ55" t="s">
        <v>308</v>
      </c>
      <c r="RK55">
        <v>9427.7166162104713</v>
      </c>
      <c r="RL55">
        <v>12331.294917162357</v>
      </c>
      <c r="RM55">
        <v>13758.959454169351</v>
      </c>
      <c r="RN55">
        <v>13312.385585811266</v>
      </c>
      <c r="RO55">
        <v>13663.201095115044</v>
      </c>
      <c r="RP55">
        <v>12230.073454883395</v>
      </c>
      <c r="RQ55">
        <v>11792.988694110787</v>
      </c>
      <c r="RR55">
        <v>13094.190625014699</v>
      </c>
      <c r="RS55">
        <v>15280.481441166243</v>
      </c>
      <c r="RT55">
        <v>17400.420184817209</v>
      </c>
      <c r="RU55">
        <v>18794.436039393047</v>
      </c>
      <c r="RV55">
        <v>17474.020315159913</v>
      </c>
      <c r="RW55">
        <v>14738.445570391819</v>
      </c>
      <c r="RX55">
        <v>15322.088513359422</v>
      </c>
      <c r="RY55">
        <v>13641.102718382228</v>
      </c>
      <c r="RZ55">
        <v>13882.856826858602</v>
      </c>
      <c r="SA55">
        <v>16874.312318440851</v>
      </c>
      <c r="SB55">
        <v>21913.708171996081</v>
      </c>
      <c r="SC55">
        <v>25420.39935240151</v>
      </c>
      <c r="SD55">
        <v>27750.895153122121</v>
      </c>
      <c r="SE55">
        <v>26670.864522834076</v>
      </c>
      <c r="SF55">
        <v>32509.734711941608</v>
      </c>
      <c r="SG55">
        <v>31287.778647512507</v>
      </c>
      <c r="SH55">
        <v>28200.941925310413</v>
      </c>
      <c r="SI55">
        <v>33691.348368973384</v>
      </c>
      <c r="SJ55">
        <v>38426.550807777137</v>
      </c>
      <c r="SK55">
        <v>39970.256244503704</v>
      </c>
    </row>
    <row r="56" spans="2:505" x14ac:dyDescent="0.25">
      <c r="OS56" t="s">
        <v>55</v>
      </c>
      <c r="OT56" t="s">
        <v>309</v>
      </c>
      <c r="OU56">
        <v>3.7687067237768129E-2</v>
      </c>
      <c r="OV56">
        <v>3.7191872754487459E-2</v>
      </c>
      <c r="OW56">
        <v>3.2292906059754781E-2</v>
      </c>
      <c r="OX56">
        <v>3.2060426558420785E-2</v>
      </c>
      <c r="OY56">
        <v>3.5954096468001857E-2</v>
      </c>
      <c r="OZ56">
        <v>3.0681429832445321E-2</v>
      </c>
      <c r="PA56">
        <v>3.0102543232260592E-2</v>
      </c>
      <c r="PB56">
        <v>1.6438074542683454E-2</v>
      </c>
      <c r="PC56">
        <v>1.7148951095738586E-2</v>
      </c>
      <c r="PD56">
        <v>2.4043301856160854E-2</v>
      </c>
      <c r="PE56">
        <v>2.7953802928366245E-2</v>
      </c>
      <c r="PF56">
        <v>2.8632367217721801E-2</v>
      </c>
      <c r="PG56">
        <v>2.5301502193138748E-2</v>
      </c>
      <c r="PH56">
        <v>2.7032398496037512E-2</v>
      </c>
      <c r="PI56">
        <v>3.4183406676798887E-2</v>
      </c>
      <c r="PJ56">
        <v>3.2194477077849053E-2</v>
      </c>
      <c r="PK56">
        <v>3.9609757690852836E-2</v>
      </c>
      <c r="PL56">
        <v>3.7594311329993628E-2</v>
      </c>
      <c r="PM56">
        <v>4.1349408488893749E-2</v>
      </c>
      <c r="PN56">
        <v>4.7250134244454005E-2</v>
      </c>
      <c r="PO56">
        <v>5.4983192781231344E-2</v>
      </c>
      <c r="PP56">
        <v>5.3569546842142574E-2</v>
      </c>
      <c r="PQ56">
        <v>5.9369967351785513E-2</v>
      </c>
      <c r="PR56">
        <v>5.3800682097432877E-2</v>
      </c>
      <c r="PS56">
        <v>0.10799485972481639</v>
      </c>
      <c r="PT56">
        <v>0.10534402035488692</v>
      </c>
      <c r="PU56">
        <v>0.11696936741880104</v>
      </c>
      <c r="PX56" t="s">
        <v>246</v>
      </c>
      <c r="PY56" t="s">
        <v>247</v>
      </c>
      <c r="PZ56" t="s">
        <v>55</v>
      </c>
      <c r="QA56" t="s">
        <v>309</v>
      </c>
      <c r="QB56">
        <f t="shared" si="30"/>
        <v>3.7687067237768129E-2</v>
      </c>
      <c r="QC56">
        <f t="shared" si="31"/>
        <v>3.7191872754487459E-2</v>
      </c>
      <c r="QD56">
        <f t="shared" si="32"/>
        <v>3.2292906059754781E-2</v>
      </c>
      <c r="QE56">
        <f t="shared" si="33"/>
        <v>3.2060426558420785E-2</v>
      </c>
      <c r="QF56">
        <f t="shared" si="34"/>
        <v>3.5954096468001857E-2</v>
      </c>
      <c r="QG56">
        <f t="shared" si="35"/>
        <v>3.0681429832445321E-2</v>
      </c>
      <c r="QH56">
        <f t="shared" si="36"/>
        <v>3.0102543232260592E-2</v>
      </c>
      <c r="QI56">
        <f t="shared" si="37"/>
        <v>1.6438074542683454E-2</v>
      </c>
      <c r="QJ56">
        <f t="shared" si="38"/>
        <v>1.7148951095738586E-2</v>
      </c>
      <c r="QK56">
        <f t="shared" si="39"/>
        <v>2.4043301856160854E-2</v>
      </c>
      <c r="QL56">
        <f t="shared" si="40"/>
        <v>2.7953802928366245E-2</v>
      </c>
      <c r="QM56">
        <f t="shared" si="41"/>
        <v>2.8632367217721801E-2</v>
      </c>
      <c r="QN56">
        <f t="shared" si="42"/>
        <v>2.5301502193138748E-2</v>
      </c>
      <c r="QO56">
        <f t="shared" si="43"/>
        <v>2.7032398496037512E-2</v>
      </c>
      <c r="QP56">
        <f t="shared" si="44"/>
        <v>3.4183406676798887E-2</v>
      </c>
      <c r="QQ56">
        <f t="shared" si="45"/>
        <v>3.2194477077849053E-2</v>
      </c>
      <c r="QR56">
        <f t="shared" si="46"/>
        <v>3.9609757690852836E-2</v>
      </c>
      <c r="QS56">
        <f t="shared" si="47"/>
        <v>3.7594311329993628E-2</v>
      </c>
      <c r="QT56">
        <f t="shared" si="48"/>
        <v>4.1349408488893749E-2</v>
      </c>
      <c r="QU56">
        <f t="shared" si="49"/>
        <v>4.7250134244454005E-2</v>
      </c>
      <c r="QV56">
        <f t="shared" si="50"/>
        <v>5.4983192781231344E-2</v>
      </c>
      <c r="QW56">
        <f t="shared" si="51"/>
        <v>5.3569546842142574E-2</v>
      </c>
      <c r="QX56">
        <f t="shared" si="52"/>
        <v>5.9369967351785513E-2</v>
      </c>
      <c r="QY56">
        <f t="shared" si="53"/>
        <v>5.3800682097432877E-2</v>
      </c>
      <c r="QZ56">
        <f t="shared" si="54"/>
        <v>0.10799485972481639</v>
      </c>
      <c r="RA56">
        <f t="shared" si="55"/>
        <v>0.10534402035488692</v>
      </c>
      <c r="RB56">
        <f t="shared" si="56"/>
        <v>0.11696936741880104</v>
      </c>
      <c r="RG56" t="s">
        <v>246</v>
      </c>
      <c r="RH56" t="s">
        <v>247</v>
      </c>
      <c r="RI56" t="s">
        <v>55</v>
      </c>
      <c r="RJ56" t="s">
        <v>309</v>
      </c>
      <c r="RK56">
        <v>241.45724786057283</v>
      </c>
      <c r="RL56">
        <v>273.47058154889089</v>
      </c>
      <c r="RM56">
        <v>257.29230622163931</v>
      </c>
      <c r="RN56">
        <v>260.98699679364137</v>
      </c>
      <c r="RO56">
        <v>322.84118263317242</v>
      </c>
      <c r="RP56">
        <v>280.30203154737268</v>
      </c>
      <c r="RQ56">
        <v>292.36127202544577</v>
      </c>
      <c r="RR56">
        <v>153.64671923324323</v>
      </c>
      <c r="RS56">
        <v>171.66974626896047</v>
      </c>
      <c r="RT56">
        <v>264.29563418358833</v>
      </c>
      <c r="RU56">
        <v>315.96707131423193</v>
      </c>
      <c r="RV56">
        <v>315.55222911309068</v>
      </c>
      <c r="RW56">
        <v>274.9873910680646</v>
      </c>
      <c r="RX56">
        <v>300.60900754636981</v>
      </c>
      <c r="RY56">
        <v>379.11932636406448</v>
      </c>
      <c r="RZ56">
        <v>351.79966659941761</v>
      </c>
      <c r="SA56">
        <v>459.45721174948579</v>
      </c>
      <c r="SB56">
        <v>512.65071899538839</v>
      </c>
      <c r="SC56">
        <v>648.81508522887054</v>
      </c>
      <c r="SD56">
        <v>807.8938737981357</v>
      </c>
      <c r="SE56">
        <v>1019.7432861106238</v>
      </c>
      <c r="SF56">
        <v>1136.8296448617878</v>
      </c>
      <c r="SG56">
        <v>1383.8933536955342</v>
      </c>
      <c r="SH56">
        <v>1097.6614218963909</v>
      </c>
      <c r="SI56">
        <v>2327.3206695739136</v>
      </c>
      <c r="SJ56">
        <v>2527.9420027876849</v>
      </c>
      <c r="SK56">
        <v>2755.2977874067833</v>
      </c>
    </row>
    <row r="57" spans="2:505" x14ac:dyDescent="0.25">
      <c r="B57" s="7"/>
      <c r="GH57" s="7"/>
      <c r="OS57" t="s">
        <v>56</v>
      </c>
      <c r="OT57" t="s">
        <v>310</v>
      </c>
      <c r="OU57">
        <v>2.9473329721143515</v>
      </c>
      <c r="OV57">
        <v>3.0607916916635718</v>
      </c>
      <c r="OW57">
        <v>3.0382698881243084</v>
      </c>
      <c r="OX57">
        <v>2.9827627779754176</v>
      </c>
      <c r="OY57">
        <v>3.1453531282264149</v>
      </c>
      <c r="OZ57">
        <v>3.1301763620153062</v>
      </c>
      <c r="PA57">
        <v>3.1428566902871347</v>
      </c>
      <c r="PB57">
        <v>2.9917255353557213</v>
      </c>
      <c r="PC57">
        <v>2.9285063333537891</v>
      </c>
      <c r="PD57">
        <v>3.1726399896033284</v>
      </c>
      <c r="PE57">
        <v>3.3018512631415247</v>
      </c>
      <c r="PF57">
        <v>3.3235739269887059</v>
      </c>
      <c r="PG57">
        <v>3.2009044259146506</v>
      </c>
      <c r="PH57">
        <v>3.2707139177621767</v>
      </c>
      <c r="PI57">
        <v>3.4395099245560763</v>
      </c>
      <c r="PJ57">
        <v>3.527814231345404</v>
      </c>
      <c r="PK57">
        <v>3.7122972256670907</v>
      </c>
      <c r="PL57">
        <v>3.6748473547946232</v>
      </c>
      <c r="PM57">
        <v>3.6689907964774133</v>
      </c>
      <c r="PN57">
        <v>3.9053970475845792</v>
      </c>
      <c r="PO57">
        <v>3.9961652474988898</v>
      </c>
      <c r="PP57">
        <v>4.0114221431713402</v>
      </c>
      <c r="PQ57">
        <v>4.1562398413764683</v>
      </c>
      <c r="PR57">
        <v>3.9219843991912242</v>
      </c>
      <c r="PS57">
        <v>4.0670797837731634</v>
      </c>
      <c r="PT57">
        <v>4.1911457524569533</v>
      </c>
      <c r="PU57">
        <v>4.3116363353562379</v>
      </c>
      <c r="PX57" t="s">
        <v>246</v>
      </c>
      <c r="PY57" t="s">
        <v>247</v>
      </c>
      <c r="PZ57" t="s">
        <v>56</v>
      </c>
      <c r="QA57" t="s">
        <v>310</v>
      </c>
      <c r="QB57">
        <f t="shared" si="30"/>
        <v>2.9473329721143515</v>
      </c>
      <c r="QC57">
        <f t="shared" si="31"/>
        <v>3.0607916916635718</v>
      </c>
      <c r="QD57">
        <f t="shared" si="32"/>
        <v>3.0382698881243084</v>
      </c>
      <c r="QE57">
        <f t="shared" si="33"/>
        <v>2.9827627779754176</v>
      </c>
      <c r="QF57">
        <f t="shared" si="34"/>
        <v>3.1453531282264149</v>
      </c>
      <c r="QG57">
        <f t="shared" si="35"/>
        <v>3.1301763620153062</v>
      </c>
      <c r="QH57">
        <f t="shared" si="36"/>
        <v>3.1428566902871347</v>
      </c>
      <c r="QI57">
        <f t="shared" si="37"/>
        <v>2.9917255353557213</v>
      </c>
      <c r="QJ57">
        <f t="shared" si="38"/>
        <v>2.9285063333537891</v>
      </c>
      <c r="QK57">
        <f t="shared" si="39"/>
        <v>3.1726399896033284</v>
      </c>
      <c r="QL57">
        <f t="shared" si="40"/>
        <v>3.3018512631415247</v>
      </c>
      <c r="QM57">
        <f t="shared" si="41"/>
        <v>3.3235739269887059</v>
      </c>
      <c r="QN57">
        <f t="shared" si="42"/>
        <v>3.2009044259146506</v>
      </c>
      <c r="QO57">
        <f t="shared" si="43"/>
        <v>3.2707139177621767</v>
      </c>
      <c r="QP57">
        <f t="shared" si="44"/>
        <v>3.4395099245560763</v>
      </c>
      <c r="QQ57">
        <f t="shared" si="45"/>
        <v>3.527814231345404</v>
      </c>
      <c r="QR57">
        <f t="shared" si="46"/>
        <v>3.7122972256670907</v>
      </c>
      <c r="QS57">
        <f t="shared" si="47"/>
        <v>3.6748473547946232</v>
      </c>
      <c r="QT57">
        <f t="shared" si="48"/>
        <v>3.6689907964774133</v>
      </c>
      <c r="QU57">
        <f t="shared" si="49"/>
        <v>3.9053970475845792</v>
      </c>
      <c r="QV57">
        <f t="shared" si="50"/>
        <v>3.9961652474988898</v>
      </c>
      <c r="QW57">
        <f t="shared" si="51"/>
        <v>4.0114221431713402</v>
      </c>
      <c r="QX57">
        <f t="shared" si="52"/>
        <v>4.1562398413764683</v>
      </c>
      <c r="QY57">
        <f t="shared" si="53"/>
        <v>3.9219843991912242</v>
      </c>
      <c r="QZ57">
        <f t="shared" si="54"/>
        <v>4.0670797837731634</v>
      </c>
      <c r="RA57">
        <f t="shared" si="55"/>
        <v>4.1911457524569533</v>
      </c>
      <c r="RB57">
        <f t="shared" si="56"/>
        <v>4.3116363353562379</v>
      </c>
      <c r="RG57" t="s">
        <v>246</v>
      </c>
      <c r="RH57" t="s">
        <v>247</v>
      </c>
      <c r="RI57" t="s">
        <v>56</v>
      </c>
      <c r="RJ57" t="s">
        <v>310</v>
      </c>
      <c r="RK57">
        <v>18883.265802711976</v>
      </c>
      <c r="RL57">
        <v>22505.897711705205</v>
      </c>
      <c r="RM57">
        <v>24207.281468963014</v>
      </c>
      <c r="RN57">
        <v>24281.096140537698</v>
      </c>
      <c r="RO57">
        <v>28242.943738532995</v>
      </c>
      <c r="RP57">
        <v>28596.933003644372</v>
      </c>
      <c r="RQ57">
        <v>30523.985055897447</v>
      </c>
      <c r="RR57">
        <v>27963.665218827118</v>
      </c>
      <c r="RS57">
        <v>29315.841907019938</v>
      </c>
      <c r="RT57">
        <v>34875.197387814842</v>
      </c>
      <c r="RU57">
        <v>37321.443390135501</v>
      </c>
      <c r="RV57">
        <v>36628.517415574053</v>
      </c>
      <c r="RW57">
        <v>34788.778564269807</v>
      </c>
      <c r="RX57">
        <v>36371.3957875661</v>
      </c>
      <c r="RY57">
        <v>38146.715391747661</v>
      </c>
      <c r="RZ57">
        <v>38549.589341393701</v>
      </c>
      <c r="SA57">
        <v>43061.150381241554</v>
      </c>
      <c r="SB57">
        <v>50111.654449452151</v>
      </c>
      <c r="SC57">
        <v>57570.269160194257</v>
      </c>
      <c r="SD57">
        <v>66775.39439717558</v>
      </c>
      <c r="SE57">
        <v>74114.697150083026</v>
      </c>
      <c r="SF57">
        <v>85128.65759067137</v>
      </c>
      <c r="SG57">
        <v>96880.509614639261</v>
      </c>
      <c r="SH57">
        <v>80017.776809508461</v>
      </c>
      <c r="SI57">
        <v>87646.753463085537</v>
      </c>
      <c r="SJ57">
        <v>100574.98614300443</v>
      </c>
      <c r="SK57">
        <v>101563.70267759719</v>
      </c>
    </row>
    <row r="58" spans="2:505" x14ac:dyDescent="0.25">
      <c r="OS58" t="s">
        <v>57</v>
      </c>
      <c r="OT58" t="s">
        <v>311</v>
      </c>
      <c r="OU58">
        <v>0.73220977403038279</v>
      </c>
      <c r="OV58">
        <v>0.65580647038929163</v>
      </c>
      <c r="OW58">
        <v>0.62722648501229716</v>
      </c>
      <c r="OX58">
        <v>0.66122913167650843</v>
      </c>
      <c r="OY58">
        <v>0.71811387526514203</v>
      </c>
      <c r="OZ58">
        <v>0.65552870331870772</v>
      </c>
      <c r="PA58">
        <v>0.64647047894579635</v>
      </c>
      <c r="PB58">
        <v>0.64503774714299145</v>
      </c>
      <c r="PC58">
        <v>0.60068534793637041</v>
      </c>
      <c r="PD58">
        <v>0.56963635034060311</v>
      </c>
      <c r="PE58">
        <v>0.60430712722957525</v>
      </c>
      <c r="PF58">
        <v>0.63875247094480592</v>
      </c>
      <c r="PG58">
        <v>0.57551626940731493</v>
      </c>
      <c r="PH58">
        <v>0.62651593421199436</v>
      </c>
      <c r="PI58">
        <v>0.77552848212796377</v>
      </c>
      <c r="PJ58">
        <v>0.77572570045849043</v>
      </c>
      <c r="PK58">
        <v>0.74391395242652059</v>
      </c>
      <c r="PL58">
        <v>0.66511809299430602</v>
      </c>
      <c r="PM58">
        <v>0.64554618477147341</v>
      </c>
      <c r="PN58">
        <v>0.72387470088659633</v>
      </c>
      <c r="PO58">
        <v>0.77686279363505328</v>
      </c>
      <c r="PP58">
        <v>0.74476750045283702</v>
      </c>
      <c r="PQ58">
        <v>0.94703405064686197</v>
      </c>
      <c r="PR58">
        <v>0.82266649258737368</v>
      </c>
      <c r="PS58">
        <v>0.8946861672453198</v>
      </c>
      <c r="PT58">
        <v>0.87452546236570738</v>
      </c>
      <c r="PU58">
        <v>0.9396829769126962</v>
      </c>
      <c r="PX58" t="s">
        <v>246</v>
      </c>
      <c r="PY58" t="s">
        <v>247</v>
      </c>
      <c r="PZ58" t="s">
        <v>57</v>
      </c>
      <c r="QA58" t="s">
        <v>311</v>
      </c>
      <c r="QB58">
        <f t="shared" si="30"/>
        <v>0.73220977403038279</v>
      </c>
      <c r="QC58">
        <f t="shared" si="31"/>
        <v>0.65580647038929163</v>
      </c>
      <c r="QD58">
        <f t="shared" si="32"/>
        <v>0.62722648501229716</v>
      </c>
      <c r="QE58">
        <f t="shared" si="33"/>
        <v>0.66122913167650843</v>
      </c>
      <c r="QF58">
        <f t="shared" si="34"/>
        <v>0.71811387526514203</v>
      </c>
      <c r="QG58">
        <f t="shared" si="35"/>
        <v>0.65552870331870772</v>
      </c>
      <c r="QH58">
        <f t="shared" si="36"/>
        <v>0.64647047894579635</v>
      </c>
      <c r="QI58">
        <f t="shared" si="37"/>
        <v>0.64503774714299145</v>
      </c>
      <c r="QJ58">
        <f t="shared" si="38"/>
        <v>0.60068534793637041</v>
      </c>
      <c r="QK58">
        <f t="shared" si="39"/>
        <v>0.56963635034060311</v>
      </c>
      <c r="QL58">
        <f t="shared" si="40"/>
        <v>0.60430712722957525</v>
      </c>
      <c r="QM58">
        <f t="shared" si="41"/>
        <v>0.63875247094480592</v>
      </c>
      <c r="QN58">
        <f t="shared" si="42"/>
        <v>0.57551626940731493</v>
      </c>
      <c r="QO58">
        <f t="shared" si="43"/>
        <v>0.62651593421199436</v>
      </c>
      <c r="QP58">
        <f t="shared" si="44"/>
        <v>0.77552848212796377</v>
      </c>
      <c r="QQ58">
        <f t="shared" si="45"/>
        <v>0.77572570045849043</v>
      </c>
      <c r="QR58">
        <f t="shared" si="46"/>
        <v>0.74391395242652059</v>
      </c>
      <c r="QS58">
        <f t="shared" si="47"/>
        <v>0.66511809299430602</v>
      </c>
      <c r="QT58">
        <f t="shared" si="48"/>
        <v>0.64554618477147341</v>
      </c>
      <c r="QU58">
        <f t="shared" si="49"/>
        <v>0.72387470088659633</v>
      </c>
      <c r="QV58">
        <f t="shared" si="50"/>
        <v>0.77686279363505328</v>
      </c>
      <c r="QW58">
        <f t="shared" si="51"/>
        <v>0.74476750045283702</v>
      </c>
      <c r="QX58">
        <f t="shared" si="52"/>
        <v>0.94703405064686197</v>
      </c>
      <c r="QY58">
        <f t="shared" si="53"/>
        <v>0.82266649258737368</v>
      </c>
      <c r="QZ58">
        <f t="shared" si="54"/>
        <v>0.8946861672453198</v>
      </c>
      <c r="RA58">
        <f t="shared" si="55"/>
        <v>0.87452546236570738</v>
      </c>
      <c r="RB58">
        <f t="shared" si="56"/>
        <v>0.9396829769126962</v>
      </c>
      <c r="RG58" t="s">
        <v>246</v>
      </c>
      <c r="RH58" t="s">
        <v>247</v>
      </c>
      <c r="RI58" t="s">
        <v>57</v>
      </c>
      <c r="RJ58" t="s">
        <v>311</v>
      </c>
      <c r="RK58">
        <v>4691.1943500026591</v>
      </c>
      <c r="RL58">
        <v>4822.1227800163952</v>
      </c>
      <c r="RM58">
        <v>4997.3993840470075</v>
      </c>
      <c r="RN58">
        <v>5382.7170687906046</v>
      </c>
      <c r="RO58">
        <v>6448.1312431871893</v>
      </c>
      <c r="RP58">
        <v>5988.8352101354494</v>
      </c>
      <c r="RQ58">
        <v>6278.6366618000457</v>
      </c>
      <c r="RR58">
        <v>6029.1692541469611</v>
      </c>
      <c r="RS58">
        <v>6013.1666766105318</v>
      </c>
      <c r="RT58">
        <v>6261.7190171289585</v>
      </c>
      <c r="RU58">
        <v>6830.5966688806921</v>
      </c>
      <c r="RV58">
        <v>7039.57743086552</v>
      </c>
      <c r="RW58">
        <v>6254.9534108081434</v>
      </c>
      <c r="RX58">
        <v>6967.0596644637817</v>
      </c>
      <c r="RY58">
        <v>8601.1859057937636</v>
      </c>
      <c r="RZ58">
        <v>8476.6105109892142</v>
      </c>
      <c r="SA58">
        <v>8629.101774140885</v>
      </c>
      <c r="SB58">
        <v>9069.8102060546607</v>
      </c>
      <c r="SC58">
        <v>10129.288862842479</v>
      </c>
      <c r="SD58">
        <v>12376.979358791596</v>
      </c>
      <c r="SE58">
        <v>14408.050496276535</v>
      </c>
      <c r="SF58">
        <v>15805.132261793395</v>
      </c>
      <c r="SG58">
        <v>22075.035356645465</v>
      </c>
      <c r="SH58">
        <v>16784.34616060492</v>
      </c>
      <c r="SI58">
        <v>19280.747390363227</v>
      </c>
      <c r="SJ58">
        <v>20986.000357437806</v>
      </c>
      <c r="SK58">
        <v>22134.910056247871</v>
      </c>
    </row>
    <row r="59" spans="2:505" x14ac:dyDescent="0.25">
      <c r="OS59" t="s">
        <v>58</v>
      </c>
      <c r="OT59" t="s">
        <v>312</v>
      </c>
      <c r="OU59">
        <v>5.226358807333336E-2</v>
      </c>
      <c r="OV59">
        <v>4.6115381758186941E-2</v>
      </c>
      <c r="OW59">
        <v>4.7585552135642674E-2</v>
      </c>
      <c r="OX59">
        <v>4.7182330544355749E-2</v>
      </c>
      <c r="OY59">
        <v>4.1381207268614287E-2</v>
      </c>
      <c r="OZ59">
        <v>4.4929855842683164E-2</v>
      </c>
      <c r="PA59">
        <v>4.4024393207719413E-2</v>
      </c>
      <c r="PB59">
        <v>4.7173341371548327E-2</v>
      </c>
      <c r="PC59">
        <v>4.3283367585721232E-2</v>
      </c>
      <c r="PD59">
        <v>4.4909000056755861E-2</v>
      </c>
      <c r="PE59">
        <v>4.4481852100945345E-2</v>
      </c>
      <c r="PF59">
        <v>4.3885376836963849E-2</v>
      </c>
      <c r="PG59">
        <v>4.3267454096661426E-2</v>
      </c>
      <c r="PH59">
        <v>4.182214479816488E-2</v>
      </c>
      <c r="PI59">
        <v>4.8135862907620917E-2</v>
      </c>
      <c r="PJ59">
        <v>4.6732077115395211E-2</v>
      </c>
      <c r="PK59">
        <v>4.3092878081875431E-2</v>
      </c>
      <c r="PL59">
        <v>4.1330169588383564E-2</v>
      </c>
      <c r="PM59">
        <v>4.1412485141196873E-2</v>
      </c>
      <c r="PN59">
        <v>4.1610725817360632E-2</v>
      </c>
      <c r="PO59">
        <v>4.7112523324009378E-2</v>
      </c>
      <c r="PP59">
        <v>4.4786177298208947E-2</v>
      </c>
      <c r="PQ59">
        <v>4.4587196400925705E-2</v>
      </c>
      <c r="PR59">
        <v>4.933760144571072E-2</v>
      </c>
      <c r="PS59">
        <v>4.8265810458223278E-2</v>
      </c>
      <c r="PT59">
        <v>5.1098660825627862E-2</v>
      </c>
      <c r="PU59">
        <v>5.3541514016365192E-2</v>
      </c>
      <c r="PX59" t="s">
        <v>246</v>
      </c>
      <c r="PY59" t="s">
        <v>247</v>
      </c>
      <c r="PZ59" t="s">
        <v>58</v>
      </c>
      <c r="QA59" t="s">
        <v>312</v>
      </c>
      <c r="QB59">
        <f t="shared" si="30"/>
        <v>5.226358807333336E-2</v>
      </c>
      <c r="QC59">
        <f t="shared" si="31"/>
        <v>4.6115381758186941E-2</v>
      </c>
      <c r="QD59">
        <f t="shared" si="32"/>
        <v>4.7585552135642674E-2</v>
      </c>
      <c r="QE59">
        <f t="shared" si="33"/>
        <v>4.7182330544355749E-2</v>
      </c>
      <c r="QF59">
        <f t="shared" si="34"/>
        <v>4.1381207268614287E-2</v>
      </c>
      <c r="QG59">
        <f t="shared" si="35"/>
        <v>4.4929855842683164E-2</v>
      </c>
      <c r="QH59">
        <f t="shared" si="36"/>
        <v>4.4024393207719413E-2</v>
      </c>
      <c r="QI59">
        <f t="shared" si="37"/>
        <v>4.7173341371548327E-2</v>
      </c>
      <c r="QJ59">
        <f t="shared" si="38"/>
        <v>4.3283367585721232E-2</v>
      </c>
      <c r="QK59">
        <f t="shared" si="39"/>
        <v>4.4909000056755861E-2</v>
      </c>
      <c r="QL59">
        <f t="shared" si="40"/>
        <v>4.4481852100945345E-2</v>
      </c>
      <c r="QM59">
        <f t="shared" si="41"/>
        <v>4.3885376836963849E-2</v>
      </c>
      <c r="QN59">
        <f t="shared" si="42"/>
        <v>4.3267454096661426E-2</v>
      </c>
      <c r="QO59">
        <f t="shared" si="43"/>
        <v>4.182214479816488E-2</v>
      </c>
      <c r="QP59">
        <f t="shared" si="44"/>
        <v>4.8135862907620917E-2</v>
      </c>
      <c r="QQ59">
        <f t="shared" si="45"/>
        <v>4.6732077115395211E-2</v>
      </c>
      <c r="QR59">
        <f t="shared" si="46"/>
        <v>4.3092878081875431E-2</v>
      </c>
      <c r="QS59">
        <f t="shared" si="47"/>
        <v>4.1330169588383564E-2</v>
      </c>
      <c r="QT59">
        <f t="shared" si="48"/>
        <v>4.1412485141196873E-2</v>
      </c>
      <c r="QU59">
        <f t="shared" si="49"/>
        <v>4.1610725817360632E-2</v>
      </c>
      <c r="QV59">
        <f t="shared" si="50"/>
        <v>4.7112523324009378E-2</v>
      </c>
      <c r="QW59">
        <f t="shared" si="51"/>
        <v>4.4786177298208947E-2</v>
      </c>
      <c r="QX59">
        <f t="shared" si="52"/>
        <v>4.4587196400925705E-2</v>
      </c>
      <c r="QY59">
        <f t="shared" si="53"/>
        <v>4.933760144571072E-2</v>
      </c>
      <c r="QZ59">
        <f t="shared" si="54"/>
        <v>4.8265810458223278E-2</v>
      </c>
      <c r="RA59">
        <f t="shared" si="55"/>
        <v>5.1098660825627862E-2</v>
      </c>
      <c r="RB59">
        <f t="shared" si="56"/>
        <v>5.3541514016365192E-2</v>
      </c>
      <c r="RG59" t="s">
        <v>246</v>
      </c>
      <c r="RH59" t="s">
        <v>247</v>
      </c>
      <c r="RI59" t="s">
        <v>58</v>
      </c>
      <c r="RJ59" t="s">
        <v>312</v>
      </c>
      <c r="RK59">
        <v>334.84755021900895</v>
      </c>
      <c r="RL59">
        <v>339.08484122351348</v>
      </c>
      <c r="RM59">
        <v>379.13579004485939</v>
      </c>
      <c r="RN59">
        <v>384.086429045405</v>
      </c>
      <c r="RO59">
        <v>371.5726219202171</v>
      </c>
      <c r="RP59">
        <v>410.47402088532135</v>
      </c>
      <c r="RQ59">
        <v>427.57276350536034</v>
      </c>
      <c r="RR59">
        <v>440.92932649671565</v>
      </c>
      <c r="RS59">
        <v>433.28858363549324</v>
      </c>
      <c r="RT59">
        <v>493.66150795589328</v>
      </c>
      <c r="RU59">
        <v>502.78670744674758</v>
      </c>
      <c r="RV59">
        <v>483.65293658991413</v>
      </c>
      <c r="RW59">
        <v>470.24892946572419</v>
      </c>
      <c r="RX59">
        <v>465.07576614334732</v>
      </c>
      <c r="RY59">
        <v>533.86241143356847</v>
      </c>
      <c r="RZ59">
        <v>510.65681573085214</v>
      </c>
      <c r="SA59">
        <v>499.86000329235327</v>
      </c>
      <c r="SB59">
        <v>563.5943419658264</v>
      </c>
      <c r="SC59">
        <v>649.80482329370875</v>
      </c>
      <c r="SD59">
        <v>711.46994626973753</v>
      </c>
      <c r="SE59">
        <v>873.77027271847021</v>
      </c>
      <c r="SF59">
        <v>950.43279314407516</v>
      </c>
      <c r="SG59">
        <v>1039.3120884426901</v>
      </c>
      <c r="SH59">
        <v>1006.6039991422402</v>
      </c>
      <c r="SI59">
        <v>1040.1422678763593</v>
      </c>
      <c r="SJ59">
        <v>1226.2153139033287</v>
      </c>
      <c r="SK59">
        <v>1261.2089674342228</v>
      </c>
    </row>
    <row r="60" spans="2:505" x14ac:dyDescent="0.25">
      <c r="OS60" t="s">
        <v>59</v>
      </c>
      <c r="OT60" t="s">
        <v>313</v>
      </c>
      <c r="OU60">
        <v>0.46770252419168934</v>
      </c>
      <c r="OV60">
        <v>0.40052905563118846</v>
      </c>
      <c r="OW60">
        <v>0.31278228744971986</v>
      </c>
      <c r="OX60">
        <v>0.30049403213617032</v>
      </c>
      <c r="OY60">
        <v>0.28997726651563821</v>
      </c>
      <c r="OZ60">
        <v>0.30690747655794615</v>
      </c>
      <c r="PA60">
        <v>0.32145246318301329</v>
      </c>
      <c r="PB60">
        <v>0.35731650531480647</v>
      </c>
      <c r="PC60">
        <v>0.34854021590290757</v>
      </c>
      <c r="PD60">
        <v>0.31789326475477719</v>
      </c>
      <c r="PE60">
        <v>0.31228229826485088</v>
      </c>
      <c r="PF60">
        <v>0.33947038440751887</v>
      </c>
      <c r="PG60">
        <v>0.36570633997658969</v>
      </c>
      <c r="PH60">
        <v>0.36713092932106883</v>
      </c>
      <c r="PI60">
        <v>0.36609806858440391</v>
      </c>
      <c r="PJ60">
        <v>0.37029841067806341</v>
      </c>
      <c r="PK60">
        <v>0.35571415138122653</v>
      </c>
      <c r="PL60">
        <v>0.31292266851627792</v>
      </c>
      <c r="PM60">
        <v>0.29264432111814198</v>
      </c>
      <c r="PN60">
        <v>0.28754716578822292</v>
      </c>
      <c r="PO60">
        <v>0.28838495161387356</v>
      </c>
      <c r="PP60">
        <v>0.28593963150698115</v>
      </c>
      <c r="PQ60">
        <v>0.29918626238067758</v>
      </c>
      <c r="PR60">
        <v>0.36415515832562873</v>
      </c>
      <c r="PS60">
        <v>0.36831335021601225</v>
      </c>
      <c r="PT60">
        <v>0.38632818685774628</v>
      </c>
      <c r="PU60">
        <v>0.4495649749270651</v>
      </c>
      <c r="PX60" t="s">
        <v>246</v>
      </c>
      <c r="PY60" t="s">
        <v>247</v>
      </c>
      <c r="PZ60" t="s">
        <v>59</v>
      </c>
      <c r="QA60" t="s">
        <v>313</v>
      </c>
      <c r="QB60">
        <f t="shared" si="30"/>
        <v>0.46770252419168934</v>
      </c>
      <c r="QC60">
        <f t="shared" si="31"/>
        <v>0.40052905563118846</v>
      </c>
      <c r="QD60">
        <f t="shared" si="32"/>
        <v>0.31278228744971986</v>
      </c>
      <c r="QE60">
        <f t="shared" si="33"/>
        <v>0.30049403213617032</v>
      </c>
      <c r="QF60">
        <f t="shared" si="34"/>
        <v>0.28997726651563821</v>
      </c>
      <c r="QG60">
        <f t="shared" si="35"/>
        <v>0.30690747655794615</v>
      </c>
      <c r="QH60">
        <f t="shared" si="36"/>
        <v>0.32145246318301329</v>
      </c>
      <c r="QI60">
        <f t="shared" si="37"/>
        <v>0.35731650531480647</v>
      </c>
      <c r="QJ60">
        <f t="shared" si="38"/>
        <v>0.34854021590290757</v>
      </c>
      <c r="QK60">
        <f t="shared" si="39"/>
        <v>0.31789326475477719</v>
      </c>
      <c r="QL60">
        <f t="shared" si="40"/>
        <v>0.31228229826485088</v>
      </c>
      <c r="QM60">
        <f t="shared" si="41"/>
        <v>0.33947038440751887</v>
      </c>
      <c r="QN60">
        <f t="shared" si="42"/>
        <v>0.36570633997658969</v>
      </c>
      <c r="QO60">
        <f t="shared" si="43"/>
        <v>0.36713092932106883</v>
      </c>
      <c r="QP60">
        <f t="shared" si="44"/>
        <v>0.36609806858440391</v>
      </c>
      <c r="QQ60">
        <f t="shared" si="45"/>
        <v>0.37029841067806341</v>
      </c>
      <c r="QR60">
        <f t="shared" si="46"/>
        <v>0.35571415138122653</v>
      </c>
      <c r="QS60">
        <f t="shared" si="47"/>
        <v>0.31292266851627792</v>
      </c>
      <c r="QT60">
        <f t="shared" si="48"/>
        <v>0.29264432111814198</v>
      </c>
      <c r="QU60">
        <f t="shared" si="49"/>
        <v>0.28754716578822292</v>
      </c>
      <c r="QV60">
        <f t="shared" si="50"/>
        <v>0.28838495161387356</v>
      </c>
      <c r="QW60">
        <f t="shared" si="51"/>
        <v>0.28593963150698115</v>
      </c>
      <c r="QX60">
        <f t="shared" si="52"/>
        <v>0.29918626238067758</v>
      </c>
      <c r="QY60">
        <f t="shared" si="53"/>
        <v>0.36415515832562873</v>
      </c>
      <c r="QZ60">
        <f t="shared" si="54"/>
        <v>0.36831335021601225</v>
      </c>
      <c r="RA60">
        <f t="shared" si="55"/>
        <v>0.38632818685774628</v>
      </c>
      <c r="RB60">
        <f t="shared" si="56"/>
        <v>0.4495649749270651</v>
      </c>
      <c r="RG60" t="s">
        <v>246</v>
      </c>
      <c r="RH60" t="s">
        <v>247</v>
      </c>
      <c r="RI60" t="s">
        <v>59</v>
      </c>
      <c r="RJ60" t="s">
        <v>313</v>
      </c>
      <c r="RK60">
        <v>2996.5230140167346</v>
      </c>
      <c r="RL60">
        <v>2945.0765895480022</v>
      </c>
      <c r="RM60">
        <v>2492.0790942228764</v>
      </c>
      <c r="RN60">
        <v>2446.1631806028622</v>
      </c>
      <c r="RO60">
        <v>2603.7812893437454</v>
      </c>
      <c r="RP60">
        <v>2803.871581150936</v>
      </c>
      <c r="RQ60">
        <v>3122.0036894152136</v>
      </c>
      <c r="RR60">
        <v>3339.8381682083204</v>
      </c>
      <c r="RS60">
        <v>3489.0653133560568</v>
      </c>
      <c r="RT60">
        <v>3494.4369335664464</v>
      </c>
      <c r="RU60">
        <v>3529.7853196888509</v>
      </c>
      <c r="RV60">
        <v>3741.2427586975346</v>
      </c>
      <c r="RW60">
        <v>3974.6506574808882</v>
      </c>
      <c r="RX60">
        <v>4082.6145826076163</v>
      </c>
      <c r="RY60">
        <v>4060.2990350610007</v>
      </c>
      <c r="RZ60">
        <v>4046.3728329499068</v>
      </c>
      <c r="SA60">
        <v>4126.1406709184521</v>
      </c>
      <c r="SB60">
        <v>4267.1357801103959</v>
      </c>
      <c r="SC60">
        <v>4591.892776386655</v>
      </c>
      <c r="SD60">
        <v>4916.5488602942823</v>
      </c>
      <c r="SE60">
        <v>5348.5183989528005</v>
      </c>
      <c r="SF60">
        <v>6068.0866070397115</v>
      </c>
      <c r="SG60">
        <v>6973.9280396147278</v>
      </c>
      <c r="SH60">
        <v>7429.6282741308914</v>
      </c>
      <c r="SI60">
        <v>7937.2599309073121</v>
      </c>
      <c r="SJ60">
        <v>9270.7231708876079</v>
      </c>
      <c r="SK60">
        <v>10589.827132065251</v>
      </c>
    </row>
    <row r="61" spans="2:505" x14ac:dyDescent="0.25">
      <c r="OS61" t="s">
        <v>60</v>
      </c>
      <c r="OT61" t="s">
        <v>314</v>
      </c>
      <c r="OU61">
        <v>0.11898961250111469</v>
      </c>
      <c r="OV61">
        <v>0.13766589776966831</v>
      </c>
      <c r="OW61">
        <v>9.2674261522840432E-2</v>
      </c>
      <c r="OX61">
        <v>0.12934305080904826</v>
      </c>
      <c r="OY61">
        <v>0.13475564462020842</v>
      </c>
      <c r="OZ61">
        <v>0.17031528337554777</v>
      </c>
      <c r="PA61">
        <v>0.16365450053072822</v>
      </c>
      <c r="PB61">
        <v>0.16224097054304373</v>
      </c>
      <c r="PC61">
        <v>0.18982294973979455</v>
      </c>
      <c r="PD61">
        <v>0.20175462493399501</v>
      </c>
      <c r="PE61">
        <v>0.20000002351599883</v>
      </c>
      <c r="PF61">
        <v>0.21251318107370132</v>
      </c>
      <c r="PG61">
        <v>0.20264775532405643</v>
      </c>
      <c r="PH61">
        <v>0.17656056715337848</v>
      </c>
      <c r="PI61">
        <v>0.18003482385821096</v>
      </c>
      <c r="PJ61">
        <v>0.18131086934806243</v>
      </c>
      <c r="PK61">
        <v>0.17752280737715653</v>
      </c>
      <c r="PL61">
        <v>0.15988475526969001</v>
      </c>
      <c r="PM61">
        <v>0.15602180717480818</v>
      </c>
      <c r="PN61">
        <v>0.1611148820480999</v>
      </c>
      <c r="PO61">
        <v>0.17100292926105651</v>
      </c>
      <c r="PP61">
        <v>0.17016701607295739</v>
      </c>
      <c r="PQ61">
        <v>0.18056373306328774</v>
      </c>
      <c r="PR61">
        <v>0.20419654132243684</v>
      </c>
      <c r="PS61">
        <v>0.23305918033472892</v>
      </c>
      <c r="PT61">
        <v>0.24051182846646241</v>
      </c>
      <c r="PU61">
        <v>0.2711776588661009</v>
      </c>
      <c r="PX61" t="s">
        <v>246</v>
      </c>
      <c r="PY61" t="s">
        <v>247</v>
      </c>
      <c r="PZ61" t="s">
        <v>60</v>
      </c>
      <c r="QA61" t="s">
        <v>314</v>
      </c>
      <c r="QB61">
        <f t="shared" si="30"/>
        <v>0.11898961250111469</v>
      </c>
      <c r="QC61">
        <f t="shared" si="31"/>
        <v>0.13766589776966831</v>
      </c>
      <c r="QD61">
        <f t="shared" si="32"/>
        <v>9.2674261522840432E-2</v>
      </c>
      <c r="QE61">
        <f t="shared" si="33"/>
        <v>0.12934305080904826</v>
      </c>
      <c r="QF61">
        <f t="shared" si="34"/>
        <v>0.13475564462020842</v>
      </c>
      <c r="QG61">
        <f t="shared" si="35"/>
        <v>0.17031528337554777</v>
      </c>
      <c r="QH61">
        <f t="shared" si="36"/>
        <v>0.16365450053072822</v>
      </c>
      <c r="QI61">
        <f t="shared" si="37"/>
        <v>0.16224097054304373</v>
      </c>
      <c r="QJ61">
        <f t="shared" si="38"/>
        <v>0.18982294973979455</v>
      </c>
      <c r="QK61">
        <f t="shared" si="39"/>
        <v>0.20175462493399501</v>
      </c>
      <c r="QL61">
        <f t="shared" si="40"/>
        <v>0.20000002351599883</v>
      </c>
      <c r="QM61">
        <f t="shared" si="41"/>
        <v>0.21251318107370132</v>
      </c>
      <c r="QN61">
        <f t="shared" si="42"/>
        <v>0.20264775532405643</v>
      </c>
      <c r="QO61">
        <f t="shared" si="43"/>
        <v>0.17656056715337848</v>
      </c>
      <c r="QP61">
        <f t="shared" si="44"/>
        <v>0.18003482385821096</v>
      </c>
      <c r="QQ61">
        <f t="shared" si="45"/>
        <v>0.18131086934806243</v>
      </c>
      <c r="QR61">
        <f t="shared" si="46"/>
        <v>0.17752280737715653</v>
      </c>
      <c r="QS61">
        <f t="shared" si="47"/>
        <v>0.15988475526969001</v>
      </c>
      <c r="QT61">
        <f t="shared" si="48"/>
        <v>0.15602180717480818</v>
      </c>
      <c r="QU61">
        <f t="shared" si="49"/>
        <v>0.1611148820480999</v>
      </c>
      <c r="QV61">
        <f t="shared" si="50"/>
        <v>0.17100292926105651</v>
      </c>
      <c r="QW61">
        <f t="shared" si="51"/>
        <v>0.17016701607295739</v>
      </c>
      <c r="QX61">
        <f t="shared" si="52"/>
        <v>0.18056373306328774</v>
      </c>
      <c r="QY61">
        <f t="shared" si="53"/>
        <v>0.20419654132243684</v>
      </c>
      <c r="QZ61">
        <f t="shared" si="54"/>
        <v>0.23305918033472892</v>
      </c>
      <c r="RA61">
        <f t="shared" si="55"/>
        <v>0.24051182846646241</v>
      </c>
      <c r="RB61">
        <f t="shared" si="56"/>
        <v>0.2711776588661009</v>
      </c>
      <c r="RG61" t="s">
        <v>246</v>
      </c>
      <c r="RH61" t="s">
        <v>247</v>
      </c>
      <c r="RI61" t="s">
        <v>60</v>
      </c>
      <c r="RJ61" t="s">
        <v>314</v>
      </c>
      <c r="RK61">
        <v>762.35447500468968</v>
      </c>
      <c r="RL61">
        <v>1012.2526867910656</v>
      </c>
      <c r="RM61">
        <v>738.37809550113957</v>
      </c>
      <c r="RN61">
        <v>1052.9134515808405</v>
      </c>
      <c r="RO61">
        <v>1210.0059784398013</v>
      </c>
      <c r="RP61">
        <v>1555.9809368221884</v>
      </c>
      <c r="RQ61">
        <v>1589.4417152294416</v>
      </c>
      <c r="RR61">
        <v>1516.4667117446077</v>
      </c>
      <c r="RS61">
        <v>1900.2245347794949</v>
      </c>
      <c r="RT61">
        <v>2217.7846813805554</v>
      </c>
      <c r="RU61">
        <v>2260.6377334441981</v>
      </c>
      <c r="RV61">
        <v>2342.0699900151681</v>
      </c>
      <c r="RW61">
        <v>2202.4612260956355</v>
      </c>
      <c r="RX61">
        <v>1963.4105671970347</v>
      </c>
      <c r="RY61">
        <v>1996.71968884026</v>
      </c>
      <c r="RZ61">
        <v>1981.2436534769915</v>
      </c>
      <c r="SA61">
        <v>2059.1929578575828</v>
      </c>
      <c r="SB61">
        <v>2180.2509966451935</v>
      </c>
      <c r="SC61">
        <v>2448.1438990082597</v>
      </c>
      <c r="SD61">
        <v>2754.7800290037726</v>
      </c>
      <c r="SE61">
        <v>3171.4980560157114</v>
      </c>
      <c r="SF61">
        <v>3611.2104703716586</v>
      </c>
      <c r="SG61">
        <v>4208.8780110677199</v>
      </c>
      <c r="SH61">
        <v>4166.0933868532875</v>
      </c>
      <c r="SI61">
        <v>5022.4931909636871</v>
      </c>
      <c r="SJ61">
        <v>5771.5658781522088</v>
      </c>
      <c r="SK61">
        <v>6387.7852805060329</v>
      </c>
    </row>
    <row r="62" spans="2:505" x14ac:dyDescent="0.25">
      <c r="OS62" t="s">
        <v>61</v>
      </c>
      <c r="OT62" t="s">
        <v>315</v>
      </c>
      <c r="OU62">
        <v>8.3540540139118283E-2</v>
      </c>
      <c r="OV62">
        <v>7.8771083575753534E-2</v>
      </c>
      <c r="OW62">
        <v>8.0805624237303211E-2</v>
      </c>
      <c r="OX62">
        <v>8.6602115897035994E-2</v>
      </c>
      <c r="OY62">
        <v>7.966253121353524E-2</v>
      </c>
      <c r="OZ62">
        <v>7.8278336107746441E-2</v>
      </c>
      <c r="PA62">
        <v>8.3820050259642218E-2</v>
      </c>
      <c r="PB62">
        <v>8.7270993248964812E-2</v>
      </c>
      <c r="PC62">
        <v>9.3816991547795367E-2</v>
      </c>
      <c r="PD62">
        <v>9.6552132804171756E-2</v>
      </c>
      <c r="PE62">
        <v>0.10258958443361219</v>
      </c>
      <c r="PF62">
        <v>0.1022613098195234</v>
      </c>
      <c r="PG62">
        <v>8.8946535215164824E-2</v>
      </c>
      <c r="PH62">
        <v>9.7770302855935215E-2</v>
      </c>
      <c r="PI62">
        <v>9.367371683986235E-2</v>
      </c>
      <c r="PJ62">
        <v>8.7604269983883556E-2</v>
      </c>
      <c r="PK62">
        <v>8.6215768306879478E-2</v>
      </c>
      <c r="PL62">
        <v>7.4107087038463623E-2</v>
      </c>
      <c r="PM62">
        <v>6.8767741243404526E-2</v>
      </c>
      <c r="PN62">
        <v>6.9872544858894686E-2</v>
      </c>
      <c r="PO62">
        <v>7.5042500499849146E-2</v>
      </c>
      <c r="PP62">
        <v>7.8820077460992927E-2</v>
      </c>
      <c r="PQ62">
        <v>8.2346406973700839E-2</v>
      </c>
      <c r="PR62">
        <v>8.9467131603087877E-2</v>
      </c>
      <c r="PS62">
        <v>9.8815335142711708E-2</v>
      </c>
      <c r="PT62">
        <v>9.8033784092796533E-2</v>
      </c>
      <c r="PU62">
        <v>0.10960473470179805</v>
      </c>
      <c r="PX62" t="s">
        <v>246</v>
      </c>
      <c r="PY62" t="s">
        <v>247</v>
      </c>
      <c r="PZ62" t="s">
        <v>61</v>
      </c>
      <c r="QA62" t="s">
        <v>315</v>
      </c>
      <c r="QB62">
        <f t="shared" si="30"/>
        <v>8.3540540139118283E-2</v>
      </c>
      <c r="QC62">
        <f t="shared" si="31"/>
        <v>7.8771083575753534E-2</v>
      </c>
      <c r="QD62">
        <f t="shared" si="32"/>
        <v>8.0805624237303211E-2</v>
      </c>
      <c r="QE62">
        <f t="shared" si="33"/>
        <v>8.6602115897035994E-2</v>
      </c>
      <c r="QF62">
        <f t="shared" si="34"/>
        <v>7.966253121353524E-2</v>
      </c>
      <c r="QG62">
        <f t="shared" si="35"/>
        <v>7.8278336107746441E-2</v>
      </c>
      <c r="QH62">
        <f t="shared" si="36"/>
        <v>8.3820050259642218E-2</v>
      </c>
      <c r="QI62">
        <f t="shared" si="37"/>
        <v>8.7270993248964812E-2</v>
      </c>
      <c r="QJ62">
        <f t="shared" si="38"/>
        <v>9.3816991547795367E-2</v>
      </c>
      <c r="QK62">
        <f t="shared" si="39"/>
        <v>9.6552132804171756E-2</v>
      </c>
      <c r="QL62">
        <f t="shared" si="40"/>
        <v>0.10258958443361219</v>
      </c>
      <c r="QM62">
        <f t="shared" si="41"/>
        <v>0.1022613098195234</v>
      </c>
      <c r="QN62">
        <f t="shared" si="42"/>
        <v>8.8946535215164824E-2</v>
      </c>
      <c r="QO62">
        <f t="shared" si="43"/>
        <v>9.7770302855935215E-2</v>
      </c>
      <c r="QP62">
        <f t="shared" si="44"/>
        <v>9.367371683986235E-2</v>
      </c>
      <c r="QQ62">
        <f t="shared" si="45"/>
        <v>8.7604269983883556E-2</v>
      </c>
      <c r="QR62">
        <f t="shared" si="46"/>
        <v>8.6215768306879478E-2</v>
      </c>
      <c r="QS62">
        <f t="shared" si="47"/>
        <v>7.4107087038463623E-2</v>
      </c>
      <c r="QT62">
        <f t="shared" si="48"/>
        <v>6.8767741243404526E-2</v>
      </c>
      <c r="QU62">
        <f t="shared" si="49"/>
        <v>6.9872544858894686E-2</v>
      </c>
      <c r="QV62">
        <f t="shared" si="50"/>
        <v>7.5042500499849146E-2</v>
      </c>
      <c r="QW62">
        <f t="shared" si="51"/>
        <v>7.8820077460992927E-2</v>
      </c>
      <c r="QX62">
        <f t="shared" si="52"/>
        <v>8.2346406973700839E-2</v>
      </c>
      <c r="QY62">
        <f t="shared" si="53"/>
        <v>8.9467131603087877E-2</v>
      </c>
      <c r="QZ62">
        <f t="shared" si="54"/>
        <v>9.8815335142711708E-2</v>
      </c>
      <c r="RA62">
        <f t="shared" si="55"/>
        <v>9.8033784092796533E-2</v>
      </c>
      <c r="RB62">
        <f t="shared" si="56"/>
        <v>0.10960473470179805</v>
      </c>
      <c r="RG62" t="s">
        <v>246</v>
      </c>
      <c r="RH62" t="s">
        <v>247</v>
      </c>
      <c r="RI62" t="s">
        <v>61</v>
      </c>
      <c r="RJ62" t="s">
        <v>315</v>
      </c>
      <c r="RK62">
        <v>535.23583513450899</v>
      </c>
      <c r="RL62">
        <v>579.20111140675124</v>
      </c>
      <c r="RM62">
        <v>643.81525085490591</v>
      </c>
      <c r="RN62">
        <v>704.98207822521283</v>
      </c>
      <c r="RO62">
        <v>715.31058530196526</v>
      </c>
      <c r="RP62">
        <v>715.14191994880161</v>
      </c>
      <c r="RQ62">
        <v>814.07528679780273</v>
      </c>
      <c r="RR62">
        <v>815.7221675879448</v>
      </c>
      <c r="RS62">
        <v>939.1559311595081</v>
      </c>
      <c r="RT62">
        <v>1061.3478682720031</v>
      </c>
      <c r="RU62">
        <v>1159.5892918004142</v>
      </c>
      <c r="RV62">
        <v>1127.0037164654154</v>
      </c>
      <c r="RW62">
        <v>966.70843796755832</v>
      </c>
      <c r="RX62">
        <v>1087.2373649470599</v>
      </c>
      <c r="RY62">
        <v>1038.9109769580289</v>
      </c>
      <c r="RZ62">
        <v>957.28074410067916</v>
      </c>
      <c r="SA62">
        <v>1000.0681353389424</v>
      </c>
      <c r="SB62">
        <v>1010.5531956536213</v>
      </c>
      <c r="SC62">
        <v>1079.0371501401401</v>
      </c>
      <c r="SD62">
        <v>1194.69715463956</v>
      </c>
      <c r="SE62">
        <v>1391.7723250839663</v>
      </c>
      <c r="SF62">
        <v>1672.6854332370033</v>
      </c>
      <c r="SG62">
        <v>1919.4661946901836</v>
      </c>
      <c r="SH62">
        <v>1825.341520960435</v>
      </c>
      <c r="SI62">
        <v>2129.4992422279151</v>
      </c>
      <c r="SJ62">
        <v>2352.5181559002745</v>
      </c>
      <c r="SK62">
        <v>2581.8185536722904</v>
      </c>
    </row>
    <row r="63" spans="2:505" x14ac:dyDescent="0.25">
      <c r="OS63" t="s">
        <v>62</v>
      </c>
      <c r="OT63" t="s">
        <v>316</v>
      </c>
      <c r="OU63" t="e">
        <v>#VALUE!</v>
      </c>
      <c r="OV63" t="e">
        <v>#VALUE!</v>
      </c>
      <c r="OW63" t="e">
        <v>#VALUE!</v>
      </c>
      <c r="OX63" t="e">
        <v>#VALUE!</v>
      </c>
      <c r="OY63">
        <v>0.19280091214523962</v>
      </c>
      <c r="OZ63">
        <v>0.24469889379524859</v>
      </c>
      <c r="PA63">
        <v>0.25318940486493841</v>
      </c>
      <c r="PB63">
        <v>0.26716536302751215</v>
      </c>
      <c r="PC63">
        <v>0.2871807044395317</v>
      </c>
      <c r="PD63">
        <v>0.33502808752551372</v>
      </c>
      <c r="PE63">
        <v>0.36635538430381193</v>
      </c>
      <c r="PF63">
        <v>0.37355890124511487</v>
      </c>
      <c r="PG63">
        <v>0.41500167309492425</v>
      </c>
      <c r="PH63">
        <v>0.39477057862089543</v>
      </c>
      <c r="PI63">
        <v>0.40508811891344232</v>
      </c>
      <c r="PJ63">
        <v>0.45584774511975129</v>
      </c>
      <c r="PK63">
        <v>0.44802703815258776</v>
      </c>
      <c r="PL63">
        <v>0.417524275128904</v>
      </c>
      <c r="PM63">
        <v>0.42579588300971716</v>
      </c>
      <c r="PN63">
        <v>0.46912747545577427</v>
      </c>
      <c r="PO63">
        <v>0.48746622593837663</v>
      </c>
      <c r="PP63">
        <v>0.53060734553101607</v>
      </c>
      <c r="PQ63">
        <v>0.60067160669652031</v>
      </c>
      <c r="PR63">
        <v>0.56501245851905735</v>
      </c>
      <c r="PS63">
        <v>0.58465682795877238</v>
      </c>
      <c r="PT63">
        <v>0.57895483519803881</v>
      </c>
      <c r="PU63">
        <v>0.55804298359374049</v>
      </c>
      <c r="PX63" t="s">
        <v>246</v>
      </c>
      <c r="PY63" t="s">
        <v>247</v>
      </c>
      <c r="PZ63" t="s">
        <v>62</v>
      </c>
      <c r="QA63" t="s">
        <v>316</v>
      </c>
      <c r="QB63" t="e">
        <f t="shared" si="30"/>
        <v>#VALUE!</v>
      </c>
      <c r="QC63" t="e">
        <f t="shared" si="31"/>
        <v>#VALUE!</v>
      </c>
      <c r="QD63" t="e">
        <f t="shared" si="32"/>
        <v>#VALUE!</v>
      </c>
      <c r="QE63" t="e">
        <f t="shared" si="33"/>
        <v>#VALUE!</v>
      </c>
      <c r="QF63">
        <f t="shared" si="34"/>
        <v>0.19280091214523962</v>
      </c>
      <c r="QG63">
        <f t="shared" si="35"/>
        <v>0.24469889379524859</v>
      </c>
      <c r="QH63">
        <f t="shared" si="36"/>
        <v>0.25318940486493841</v>
      </c>
      <c r="QI63">
        <f t="shared" si="37"/>
        <v>0.26716536302751215</v>
      </c>
      <c r="QJ63">
        <f t="shared" si="38"/>
        <v>0.2871807044395317</v>
      </c>
      <c r="QK63">
        <f t="shared" si="39"/>
        <v>0.33502808752551372</v>
      </c>
      <c r="QL63">
        <f t="shared" si="40"/>
        <v>0.36635538430381193</v>
      </c>
      <c r="QM63">
        <f t="shared" si="41"/>
        <v>0.37355890124511487</v>
      </c>
      <c r="QN63">
        <f t="shared" si="42"/>
        <v>0.41500167309492425</v>
      </c>
      <c r="QO63">
        <f t="shared" si="43"/>
        <v>0.39477057862089543</v>
      </c>
      <c r="QP63">
        <f t="shared" si="44"/>
        <v>0.40508811891344232</v>
      </c>
      <c r="QQ63">
        <f t="shared" si="45"/>
        <v>0.45584774511975129</v>
      </c>
      <c r="QR63">
        <f t="shared" si="46"/>
        <v>0.44802703815258776</v>
      </c>
      <c r="QS63">
        <f t="shared" si="47"/>
        <v>0.417524275128904</v>
      </c>
      <c r="QT63">
        <f t="shared" si="48"/>
        <v>0.42579588300971716</v>
      </c>
      <c r="QU63">
        <f t="shared" si="49"/>
        <v>0.46912747545577427</v>
      </c>
      <c r="QV63">
        <f t="shared" si="50"/>
        <v>0.48746622593837663</v>
      </c>
      <c r="QW63">
        <f t="shared" si="51"/>
        <v>0.53060734553101607</v>
      </c>
      <c r="QX63">
        <f t="shared" si="52"/>
        <v>0.60067160669652031</v>
      </c>
      <c r="QY63">
        <f t="shared" si="53"/>
        <v>0.56501245851905735</v>
      </c>
      <c r="QZ63">
        <f t="shared" si="54"/>
        <v>0.58465682795877238</v>
      </c>
      <c r="RA63">
        <f t="shared" si="55"/>
        <v>0.57895483519803881</v>
      </c>
      <c r="RB63">
        <f t="shared" si="56"/>
        <v>0.55804298359374049</v>
      </c>
      <c r="RG63" t="s">
        <v>246</v>
      </c>
      <c r="RH63" t="s">
        <v>247</v>
      </c>
      <c r="RI63" t="s">
        <v>62</v>
      </c>
      <c r="RJ63" t="s">
        <v>316</v>
      </c>
      <c r="RK63" t="s">
        <v>248</v>
      </c>
      <c r="RL63" t="s">
        <v>248</v>
      </c>
      <c r="RM63" t="s">
        <v>248</v>
      </c>
      <c r="RN63" t="s">
        <v>248</v>
      </c>
      <c r="RO63">
        <v>1731.2095311620201</v>
      </c>
      <c r="RP63">
        <v>2235.5410886252153</v>
      </c>
      <c r="RQ63">
        <v>2459.0206846825326</v>
      </c>
      <c r="RR63">
        <v>2497.1952411668863</v>
      </c>
      <c r="RS63">
        <v>2874.8253108451954</v>
      </c>
      <c r="RT63">
        <v>3682.791215266519</v>
      </c>
      <c r="RU63">
        <v>4140.9835411414178</v>
      </c>
      <c r="RV63">
        <v>4116.9262428282054</v>
      </c>
      <c r="RW63">
        <v>4510.4131170599867</v>
      </c>
      <c r="RX63">
        <v>4389.9764153420847</v>
      </c>
      <c r="RY63">
        <v>4492.7276035593777</v>
      </c>
      <c r="RZ63">
        <v>4981.1986188017027</v>
      </c>
      <c r="SA63">
        <v>5196.9329210389405</v>
      </c>
      <c r="SB63">
        <v>5693.5241601856806</v>
      </c>
      <c r="SC63">
        <v>6681.1788178119805</v>
      </c>
      <c r="SD63">
        <v>8021.2515691548779</v>
      </c>
      <c r="SE63">
        <v>9040.7702056186718</v>
      </c>
      <c r="SF63">
        <v>11260.318515641093</v>
      </c>
      <c r="SG63">
        <v>14001.44688198035</v>
      </c>
      <c r="SH63">
        <v>11527.593227982454</v>
      </c>
      <c r="SI63">
        <v>12599.524864268109</v>
      </c>
      <c r="SJ63">
        <v>13893.187678651657</v>
      </c>
      <c r="SK63">
        <v>13145.104841582408</v>
      </c>
    </row>
    <row r="64" spans="2:505" x14ac:dyDescent="0.25">
      <c r="OS64" t="s">
        <v>63</v>
      </c>
      <c r="OT64" t="s">
        <v>317</v>
      </c>
      <c r="OU64">
        <v>0.60283897004143561</v>
      </c>
      <c r="OV64">
        <v>0.6533878675473449</v>
      </c>
      <c r="OW64">
        <v>0.70590294091281602</v>
      </c>
      <c r="OX64">
        <v>0.74405726854219911</v>
      </c>
      <c r="OY64">
        <v>0.87817859834934031</v>
      </c>
      <c r="OZ64">
        <v>0.98073330233952194</v>
      </c>
      <c r="PA64">
        <v>1.1132034567844036</v>
      </c>
      <c r="PB64">
        <v>1.0201768037788526</v>
      </c>
      <c r="PC64">
        <v>0.99678257616612065</v>
      </c>
      <c r="PD64">
        <v>1.0718706021028699</v>
      </c>
      <c r="PE64">
        <v>1.0780201662128792</v>
      </c>
      <c r="PF64">
        <v>1.0505968859664965</v>
      </c>
      <c r="PG64">
        <v>1.1227657464271716</v>
      </c>
      <c r="PH64">
        <v>1.1218035557583992</v>
      </c>
      <c r="PI64">
        <v>1.0371170253317712</v>
      </c>
      <c r="PJ64">
        <v>1.0733771607487421</v>
      </c>
      <c r="PK64">
        <v>1.110580771563797</v>
      </c>
      <c r="PL64">
        <v>1.156664816428332</v>
      </c>
      <c r="PM64">
        <v>1.1500570975236186</v>
      </c>
      <c r="PN64">
        <v>1.098648432856957</v>
      </c>
      <c r="PO64">
        <v>1.0687457578446786</v>
      </c>
      <c r="PP64">
        <v>1.0734391153055463</v>
      </c>
      <c r="PQ64">
        <v>1.0646065193200425</v>
      </c>
      <c r="PR64">
        <v>1.1304555120214101</v>
      </c>
      <c r="PS64">
        <v>1.0458630893846719</v>
      </c>
      <c r="PT64">
        <v>0.96662789353119627</v>
      </c>
      <c r="PU64">
        <v>0.8735628434217988</v>
      </c>
      <c r="PX64" t="s">
        <v>246</v>
      </c>
      <c r="PY64" t="s">
        <v>247</v>
      </c>
      <c r="PZ64" t="s">
        <v>63</v>
      </c>
      <c r="QA64" t="s">
        <v>317</v>
      </c>
      <c r="QB64">
        <f t="shared" si="30"/>
        <v>0.60283897004143561</v>
      </c>
      <c r="QC64">
        <f t="shared" si="31"/>
        <v>0.6533878675473449</v>
      </c>
      <c r="QD64">
        <f t="shared" si="32"/>
        <v>0.70590294091281602</v>
      </c>
      <c r="QE64">
        <f t="shared" si="33"/>
        <v>0.74405726854219911</v>
      </c>
      <c r="QF64">
        <f t="shared" si="34"/>
        <v>0.87817859834934031</v>
      </c>
      <c r="QG64">
        <f t="shared" si="35"/>
        <v>0.98073330233952194</v>
      </c>
      <c r="QH64">
        <f t="shared" si="36"/>
        <v>1.1132034567844036</v>
      </c>
      <c r="QI64">
        <f t="shared" si="37"/>
        <v>1.0201768037788526</v>
      </c>
      <c r="QJ64">
        <f t="shared" si="38"/>
        <v>0.99678257616612065</v>
      </c>
      <c r="QK64">
        <f t="shared" si="39"/>
        <v>1.0718706021028699</v>
      </c>
      <c r="QL64">
        <f t="shared" si="40"/>
        <v>1.0780201662128792</v>
      </c>
      <c r="QM64">
        <f t="shared" si="41"/>
        <v>1.0505968859664965</v>
      </c>
      <c r="QN64">
        <f t="shared" si="42"/>
        <v>1.1227657464271716</v>
      </c>
      <c r="QO64">
        <f t="shared" si="43"/>
        <v>1.1218035557583992</v>
      </c>
      <c r="QP64">
        <f t="shared" si="44"/>
        <v>1.0371170253317712</v>
      </c>
      <c r="QQ64">
        <f t="shared" si="45"/>
        <v>1.0733771607487421</v>
      </c>
      <c r="QR64">
        <f t="shared" si="46"/>
        <v>1.110580771563797</v>
      </c>
      <c r="QS64">
        <f t="shared" si="47"/>
        <v>1.156664816428332</v>
      </c>
      <c r="QT64">
        <f t="shared" si="48"/>
        <v>1.1500570975236186</v>
      </c>
      <c r="QU64">
        <f t="shared" si="49"/>
        <v>1.098648432856957</v>
      </c>
      <c r="QV64">
        <f t="shared" si="50"/>
        <v>1.0687457578446786</v>
      </c>
      <c r="QW64">
        <f t="shared" si="51"/>
        <v>1.0734391153055463</v>
      </c>
      <c r="QX64">
        <f t="shared" si="52"/>
        <v>1.0646065193200425</v>
      </c>
      <c r="QY64">
        <f t="shared" si="53"/>
        <v>1.1304555120214101</v>
      </c>
      <c r="QZ64">
        <f t="shared" si="54"/>
        <v>1.0458630893846719</v>
      </c>
      <c r="RA64">
        <f t="shared" si="55"/>
        <v>0.96662789353119627</v>
      </c>
      <c r="RB64">
        <f t="shared" si="56"/>
        <v>0.8735628434217988</v>
      </c>
      <c r="RG64" t="s">
        <v>246</v>
      </c>
      <c r="RH64" t="s">
        <v>247</v>
      </c>
      <c r="RI64" t="s">
        <v>63</v>
      </c>
      <c r="RJ64" t="s">
        <v>317</v>
      </c>
      <c r="RK64">
        <v>3862.3286256521023</v>
      </c>
      <c r="RL64">
        <v>4804.3388751808106</v>
      </c>
      <c r="RM64">
        <v>5624.2505799886867</v>
      </c>
      <c r="RN64">
        <v>6056.9771773140674</v>
      </c>
      <c r="RO64">
        <v>7885.394019192242</v>
      </c>
      <c r="RP64">
        <v>8959.8672080538399</v>
      </c>
      <c r="RQ64">
        <v>10811.630636570999</v>
      </c>
      <c r="RR64">
        <v>9535.5948491086765</v>
      </c>
      <c r="RS64">
        <v>9978.3019369785452</v>
      </c>
      <c r="RT64">
        <v>11782.521478967843</v>
      </c>
      <c r="RU64">
        <v>12185.063893053364</v>
      </c>
      <c r="RV64">
        <v>11578.441514986182</v>
      </c>
      <c r="RW64">
        <v>12202.691406770378</v>
      </c>
      <c r="RX64">
        <v>12474.818082011938</v>
      </c>
      <c r="RY64">
        <v>11502.396812642781</v>
      </c>
      <c r="RZ64">
        <v>11729.146162981122</v>
      </c>
      <c r="SA64">
        <v>12882.288973030783</v>
      </c>
      <c r="SB64">
        <v>15772.733395054154</v>
      </c>
      <c r="SC64">
        <v>18045.588099483284</v>
      </c>
      <c r="SD64">
        <v>18784.948499214883</v>
      </c>
      <c r="SE64">
        <v>19821.444626863202</v>
      </c>
      <c r="SF64">
        <v>22780.05845055134</v>
      </c>
      <c r="SG64">
        <v>24815.608835662169</v>
      </c>
      <c r="SH64">
        <v>23063.97161413018</v>
      </c>
      <c r="SI64">
        <v>22538.654077348168</v>
      </c>
      <c r="SJ64">
        <v>23196.183750075903</v>
      </c>
      <c r="SK64">
        <v>20577.402637589916</v>
      </c>
    </row>
    <row r="65" spans="409:505" x14ac:dyDescent="0.25">
      <c r="OS65" t="s">
        <v>64</v>
      </c>
      <c r="OT65" t="s">
        <v>318</v>
      </c>
      <c r="OU65">
        <v>1.9819578603582584</v>
      </c>
      <c r="OV65">
        <v>1.7538240060842309</v>
      </c>
      <c r="OW65">
        <v>1.7076759585906887</v>
      </c>
      <c r="OX65">
        <v>1.72558210593783</v>
      </c>
      <c r="OY65">
        <v>1.7204831314367683</v>
      </c>
      <c r="OZ65">
        <v>1.5455857467783873</v>
      </c>
      <c r="PA65">
        <v>1.5887948639585288</v>
      </c>
      <c r="PB65">
        <v>1.526532040526241</v>
      </c>
      <c r="PC65">
        <v>1.4527274703560993</v>
      </c>
      <c r="PD65">
        <v>1.4418322005161555</v>
      </c>
      <c r="PE65">
        <v>1.5345191061170236</v>
      </c>
      <c r="PF65">
        <v>1.9175403580448998</v>
      </c>
      <c r="PG65">
        <v>1.7143048676216674</v>
      </c>
      <c r="PH65">
        <v>1.9570879936158561</v>
      </c>
      <c r="PI65">
        <v>2.7037227588738459</v>
      </c>
      <c r="PJ65">
        <v>2.601791750645484</v>
      </c>
      <c r="PK65">
        <v>2.5854911924678459</v>
      </c>
      <c r="PL65">
        <v>2.506307018679311</v>
      </c>
      <c r="PM65">
        <v>2.6651108795398089</v>
      </c>
      <c r="PN65">
        <v>3.0113340298660223</v>
      </c>
      <c r="PO65">
        <v>3.248953005322655</v>
      </c>
      <c r="PP65">
        <v>3.1574302430369237</v>
      </c>
      <c r="PQ65">
        <v>3.5593567746131152</v>
      </c>
      <c r="PR65">
        <v>3.0132890520008573</v>
      </c>
      <c r="PS65">
        <v>3.262425893069683</v>
      </c>
      <c r="PT65">
        <v>3.5816151136224903</v>
      </c>
      <c r="PU65">
        <v>3.7598009793477698</v>
      </c>
      <c r="PX65" t="s">
        <v>246</v>
      </c>
      <c r="PY65" t="s">
        <v>247</v>
      </c>
      <c r="PZ65" t="s">
        <v>64</v>
      </c>
      <c r="QA65" t="s">
        <v>318</v>
      </c>
      <c r="QB65">
        <f t="shared" si="30"/>
        <v>1.9819578603582584</v>
      </c>
      <c r="QC65">
        <f t="shared" si="31"/>
        <v>1.7538240060842309</v>
      </c>
      <c r="QD65">
        <f t="shared" si="32"/>
        <v>1.7076759585906887</v>
      </c>
      <c r="QE65">
        <f t="shared" si="33"/>
        <v>1.72558210593783</v>
      </c>
      <c r="QF65">
        <f t="shared" si="34"/>
        <v>1.7204831314367683</v>
      </c>
      <c r="QG65">
        <f t="shared" si="35"/>
        <v>1.5455857467783873</v>
      </c>
      <c r="QH65">
        <f t="shared" si="36"/>
        <v>1.5887948639585288</v>
      </c>
      <c r="QI65">
        <f t="shared" si="37"/>
        <v>1.526532040526241</v>
      </c>
      <c r="QJ65">
        <f t="shared" si="38"/>
        <v>1.4527274703560993</v>
      </c>
      <c r="QK65">
        <f t="shared" si="39"/>
        <v>1.4418322005161555</v>
      </c>
      <c r="QL65">
        <f t="shared" si="40"/>
        <v>1.5345191061170236</v>
      </c>
      <c r="QM65">
        <f t="shared" si="41"/>
        <v>1.9175403580448998</v>
      </c>
      <c r="QN65">
        <f t="shared" si="42"/>
        <v>1.7143048676216674</v>
      </c>
      <c r="QO65">
        <f t="shared" si="43"/>
        <v>1.9570879936158561</v>
      </c>
      <c r="QP65">
        <f t="shared" si="44"/>
        <v>2.7037227588738459</v>
      </c>
      <c r="QQ65">
        <f t="shared" si="45"/>
        <v>2.601791750645484</v>
      </c>
      <c r="QR65">
        <f t="shared" si="46"/>
        <v>2.5854911924678459</v>
      </c>
      <c r="QS65">
        <f t="shared" si="47"/>
        <v>2.506307018679311</v>
      </c>
      <c r="QT65">
        <f t="shared" si="48"/>
        <v>2.6651108795398089</v>
      </c>
      <c r="QU65">
        <f t="shared" si="49"/>
        <v>3.0113340298660223</v>
      </c>
      <c r="QV65">
        <f t="shared" si="50"/>
        <v>3.248953005322655</v>
      </c>
      <c r="QW65">
        <f t="shared" si="51"/>
        <v>3.1574302430369237</v>
      </c>
      <c r="QX65">
        <f t="shared" si="52"/>
        <v>3.5593567746131152</v>
      </c>
      <c r="QY65">
        <f t="shared" si="53"/>
        <v>3.0132890520008573</v>
      </c>
      <c r="QZ65">
        <f t="shared" si="54"/>
        <v>3.262425893069683</v>
      </c>
      <c r="RA65">
        <f t="shared" si="55"/>
        <v>3.5816151136224903</v>
      </c>
      <c r="RB65">
        <f t="shared" si="56"/>
        <v>3.7598009793477698</v>
      </c>
      <c r="RG65" t="s">
        <v>246</v>
      </c>
      <c r="RH65" t="s">
        <v>247</v>
      </c>
      <c r="RI65" t="s">
        <v>64</v>
      </c>
      <c r="RJ65" t="s">
        <v>318</v>
      </c>
      <c r="RK65">
        <v>12698.204594125253</v>
      </c>
      <c r="RL65">
        <v>12895.8085559268</v>
      </c>
      <c r="RM65">
        <v>13605.832960713828</v>
      </c>
      <c r="RN65">
        <v>14047.052391175195</v>
      </c>
      <c r="RO65">
        <v>15448.665476764207</v>
      </c>
      <c r="RP65">
        <v>14120.294494701404</v>
      </c>
      <c r="RQ65">
        <v>15430.659257939653</v>
      </c>
      <c r="RR65">
        <v>14268.498370794976</v>
      </c>
      <c r="RS65">
        <v>14542.542855344205</v>
      </c>
      <c r="RT65">
        <v>15849.318787473056</v>
      </c>
      <c r="RU65">
        <v>17344.956930476092</v>
      </c>
      <c r="RV65">
        <v>21132.87140369133</v>
      </c>
      <c r="RW65">
        <v>18631.787924845172</v>
      </c>
      <c r="RX65">
        <v>21763.450976354023</v>
      </c>
      <c r="RY65">
        <v>29986.290152735353</v>
      </c>
      <c r="RZ65">
        <v>28430.636354953</v>
      </c>
      <c r="SA65">
        <v>29990.654918054675</v>
      </c>
      <c r="SB65">
        <v>34176.981827674696</v>
      </c>
      <c r="SC65">
        <v>41818.352562829437</v>
      </c>
      <c r="SD65">
        <v>51488.495294045999</v>
      </c>
      <c r="SE65">
        <v>60256.559258916772</v>
      </c>
      <c r="SF65">
        <v>67005.612581433015</v>
      </c>
      <c r="SG65">
        <v>82967.37228490533</v>
      </c>
      <c r="SH65">
        <v>61478.238127429075</v>
      </c>
      <c r="SI65">
        <v>70306.227844930123</v>
      </c>
      <c r="SJ65">
        <v>85948.070455671172</v>
      </c>
      <c r="SK65">
        <v>88564.822979641554</v>
      </c>
    </row>
    <row r="66" spans="409:505" x14ac:dyDescent="0.25">
      <c r="OS66" t="s">
        <v>65</v>
      </c>
      <c r="OT66" t="s">
        <v>319</v>
      </c>
      <c r="OU66" t="e">
        <v>#VALUE!</v>
      </c>
      <c r="OV66">
        <v>0.2276412442214254</v>
      </c>
      <c r="OW66">
        <v>0.22213990819184146</v>
      </c>
      <c r="OX66">
        <v>0.22331655412737908</v>
      </c>
      <c r="OY66">
        <v>0.18717640545792469</v>
      </c>
      <c r="OZ66">
        <v>0.13799965401891004</v>
      </c>
      <c r="PA66">
        <v>0.11347647585641762</v>
      </c>
      <c r="PB66">
        <v>0.12390416614096957</v>
      </c>
      <c r="PC66">
        <v>0.13217152036376945</v>
      </c>
      <c r="PD66">
        <v>0.15103707428043198</v>
      </c>
      <c r="PE66">
        <v>0.14543512468031097</v>
      </c>
      <c r="PF66">
        <v>0.14418289559124767</v>
      </c>
      <c r="PG66">
        <v>0.17159726300439657</v>
      </c>
      <c r="PH66">
        <v>0.14479204828126022</v>
      </c>
      <c r="PI66">
        <v>0.15041038817636015</v>
      </c>
      <c r="PJ66">
        <v>0.16836038585158716</v>
      </c>
      <c r="PK66">
        <v>0.18318512974980061</v>
      </c>
      <c r="PL66">
        <v>0.20349635463422888</v>
      </c>
      <c r="PM66">
        <v>0.22643019659185912</v>
      </c>
      <c r="PN66">
        <v>0.27349696209430735</v>
      </c>
      <c r="PO66">
        <v>0.31427816273782055</v>
      </c>
      <c r="PP66">
        <v>0.38706783410434642</v>
      </c>
      <c r="PQ66">
        <v>0.43486161897354159</v>
      </c>
      <c r="PR66">
        <v>0.40289967943910449</v>
      </c>
      <c r="PS66">
        <v>0.38502884084859829</v>
      </c>
      <c r="PT66">
        <v>0.38339259894710748</v>
      </c>
      <c r="PU66">
        <v>0.36332564800206812</v>
      </c>
      <c r="PX66" t="s">
        <v>246</v>
      </c>
      <c r="PY66" t="s">
        <v>247</v>
      </c>
      <c r="PZ66" t="s">
        <v>65</v>
      </c>
      <c r="QA66" t="s">
        <v>319</v>
      </c>
      <c r="QB66" t="e">
        <f t="shared" si="30"/>
        <v>#VALUE!</v>
      </c>
      <c r="QC66">
        <f t="shared" si="31"/>
        <v>0.2276412442214254</v>
      </c>
      <c r="QD66">
        <f t="shared" si="32"/>
        <v>0.22213990819184146</v>
      </c>
      <c r="QE66">
        <f t="shared" si="33"/>
        <v>0.22331655412737908</v>
      </c>
      <c r="QF66">
        <f t="shared" si="34"/>
        <v>0.18717640545792469</v>
      </c>
      <c r="QG66">
        <f t="shared" si="35"/>
        <v>0.13799965401891004</v>
      </c>
      <c r="QH66">
        <f t="shared" si="36"/>
        <v>0.11347647585641762</v>
      </c>
      <c r="QI66">
        <f t="shared" si="37"/>
        <v>0.12390416614096957</v>
      </c>
      <c r="QJ66">
        <f t="shared" si="38"/>
        <v>0.13217152036376945</v>
      </c>
      <c r="QK66">
        <f t="shared" si="39"/>
        <v>0.15103707428043198</v>
      </c>
      <c r="QL66">
        <f t="shared" si="40"/>
        <v>0.14543512468031097</v>
      </c>
      <c r="QM66">
        <f t="shared" si="41"/>
        <v>0.14418289559124767</v>
      </c>
      <c r="QN66">
        <f t="shared" si="42"/>
        <v>0.17159726300439657</v>
      </c>
      <c r="QO66">
        <f t="shared" si="43"/>
        <v>0.14479204828126022</v>
      </c>
      <c r="QP66">
        <f t="shared" si="44"/>
        <v>0.15041038817636015</v>
      </c>
      <c r="QQ66">
        <f t="shared" si="45"/>
        <v>0.16836038585158716</v>
      </c>
      <c r="QR66">
        <f t="shared" si="46"/>
        <v>0.18318512974980061</v>
      </c>
      <c r="QS66">
        <f t="shared" si="47"/>
        <v>0.20349635463422888</v>
      </c>
      <c r="QT66">
        <f t="shared" si="48"/>
        <v>0.22643019659185912</v>
      </c>
      <c r="QU66">
        <f t="shared" si="49"/>
        <v>0.27349696209430735</v>
      </c>
      <c r="QV66">
        <f t="shared" si="50"/>
        <v>0.31427816273782055</v>
      </c>
      <c r="QW66">
        <f t="shared" si="51"/>
        <v>0.38706783410434642</v>
      </c>
      <c r="QX66">
        <f t="shared" si="52"/>
        <v>0.43486161897354159</v>
      </c>
      <c r="QY66">
        <f t="shared" si="53"/>
        <v>0.40289967943910449</v>
      </c>
      <c r="QZ66">
        <f t="shared" si="54"/>
        <v>0.38502884084859829</v>
      </c>
      <c r="RA66">
        <f t="shared" si="55"/>
        <v>0.38339259894710748</v>
      </c>
      <c r="RB66">
        <f t="shared" si="56"/>
        <v>0.36332564800206812</v>
      </c>
      <c r="RG66" t="s">
        <v>246</v>
      </c>
      <c r="RH66" t="s">
        <v>247</v>
      </c>
      <c r="RI66" t="s">
        <v>65</v>
      </c>
      <c r="RJ66" t="s">
        <v>319</v>
      </c>
      <c r="RK66" t="s">
        <v>248</v>
      </c>
      <c r="RL66">
        <v>1673.8383638999469</v>
      </c>
      <c r="RM66">
        <v>1769.8899311440948</v>
      </c>
      <c r="RN66">
        <v>1817.9021008908308</v>
      </c>
      <c r="RO66">
        <v>1680.7056228722661</v>
      </c>
      <c r="RP66">
        <v>1260.7490454512531</v>
      </c>
      <c r="RQ66">
        <v>1102.1037847324649</v>
      </c>
      <c r="RR66">
        <v>1158.1325159134408</v>
      </c>
      <c r="RS66">
        <v>1323.1043250493226</v>
      </c>
      <c r="RT66">
        <v>1660.2727683157964</v>
      </c>
      <c r="RU66">
        <v>1643.8804598149081</v>
      </c>
      <c r="RV66">
        <v>1589.0140608296622</v>
      </c>
      <c r="RW66">
        <v>1864.9913869855407</v>
      </c>
      <c r="RX66">
        <v>1610.1343704597959</v>
      </c>
      <c r="RY66">
        <v>1668.1627311967809</v>
      </c>
      <c r="RZ66">
        <v>1839.7294501139579</v>
      </c>
      <c r="SA66">
        <v>2124.8736133583502</v>
      </c>
      <c r="SB66">
        <v>2774.955806490515</v>
      </c>
      <c r="SC66">
        <v>3552.9245198174153</v>
      </c>
      <c r="SD66">
        <v>4676.3151832595413</v>
      </c>
      <c r="SE66">
        <v>5828.7456623012304</v>
      </c>
      <c r="SF66">
        <v>8214.1853781017726</v>
      </c>
      <c r="SG66">
        <v>10136.473559247548</v>
      </c>
      <c r="SH66">
        <v>8220.1083289951366</v>
      </c>
      <c r="SI66">
        <v>8297.4836207237931</v>
      </c>
      <c r="SJ66">
        <v>9200.2778247048882</v>
      </c>
      <c r="SK66">
        <v>8558.3976056224037</v>
      </c>
    </row>
    <row r="67" spans="409:505" x14ac:dyDescent="0.25">
      <c r="OS67" t="s">
        <v>320</v>
      </c>
      <c r="OT67" t="s">
        <v>321</v>
      </c>
      <c r="OU67" t="e">
        <v>#VALUE!</v>
      </c>
      <c r="OV67" t="e">
        <v>#VALUE!</v>
      </c>
      <c r="OW67" t="e">
        <v>#VALUE!</v>
      </c>
      <c r="OX67">
        <v>0.42119942450003972</v>
      </c>
      <c r="OY67">
        <v>0.38812910824875985</v>
      </c>
      <c r="OZ67">
        <v>0.38146887676761632</v>
      </c>
      <c r="PA67">
        <v>0.31874000167114358</v>
      </c>
      <c r="PB67">
        <v>0.31341194211905526</v>
      </c>
      <c r="PC67">
        <v>0.26605983127999999</v>
      </c>
      <c r="PD67">
        <v>0.24250565092184892</v>
      </c>
      <c r="PE67">
        <v>0.23390727034704767</v>
      </c>
      <c r="PF67">
        <v>0.24839858636323445</v>
      </c>
      <c r="PG67">
        <v>0.16882368180114343</v>
      </c>
      <c r="PH67">
        <v>0.11966841634691346</v>
      </c>
      <c r="PI67">
        <v>0.15973563220067108</v>
      </c>
      <c r="PJ67">
        <v>0.19221186120773642</v>
      </c>
      <c r="PK67">
        <v>0.20475358929271295</v>
      </c>
      <c r="PL67">
        <v>0.21817597005718192</v>
      </c>
      <c r="PM67">
        <v>0.26144686151930546</v>
      </c>
      <c r="PN67">
        <v>0.31134640758145093</v>
      </c>
      <c r="PO67">
        <v>0.37312761735461086</v>
      </c>
      <c r="PP67">
        <v>0.4288681295849715</v>
      </c>
      <c r="PQ67">
        <v>0.49916059400681967</v>
      </c>
      <c r="PR67">
        <v>0.41969680985029634</v>
      </c>
      <c r="PS67">
        <v>0.49535236595998838</v>
      </c>
      <c r="PT67">
        <v>0.59224287122065233</v>
      </c>
      <c r="PU67">
        <v>0.64334506494172994</v>
      </c>
      <c r="PX67" t="s">
        <v>246</v>
      </c>
      <c r="PY67" t="s">
        <v>247</v>
      </c>
      <c r="PZ67" t="s">
        <v>320</v>
      </c>
      <c r="QA67" t="s">
        <v>321</v>
      </c>
      <c r="QB67" t="e">
        <f t="shared" ref="QB67:QB91" si="147">RK67/$RK$91</f>
        <v>#VALUE!</v>
      </c>
      <c r="QC67" t="e">
        <f t="shared" ref="QC67:QC78" si="148">RL67/$RL$91</f>
        <v>#VALUE!</v>
      </c>
      <c r="QD67" t="e">
        <f t="shared" ref="QD67:QD78" si="149">RM67/$RM$91</f>
        <v>#VALUE!</v>
      </c>
      <c r="QE67">
        <f t="shared" ref="QE67:QE78" si="150">RN67/$RN$91</f>
        <v>0.42119942450003972</v>
      </c>
      <c r="QF67">
        <f t="shared" ref="QF67:QF78" si="151">RO67/$RO$91</f>
        <v>0.38812910824875985</v>
      </c>
      <c r="QG67">
        <f t="shared" ref="QG67:QG78" si="152">RP67/$RP$91</f>
        <v>0.38146887676761632</v>
      </c>
      <c r="QH67">
        <f t="shared" ref="QH67:QH78" si="153">RQ67/$RQ$91</f>
        <v>0.31874000167114358</v>
      </c>
      <c r="QI67">
        <f t="shared" ref="QI67:QI78" si="154">RR67/$RR$91</f>
        <v>0.31341194211905526</v>
      </c>
      <c r="QJ67">
        <f t="shared" ref="QJ67:QJ78" si="155">RS67/$RS$91</f>
        <v>0.26605983127999999</v>
      </c>
      <c r="QK67">
        <f t="shared" ref="QK67:QK78" si="156">RT67/$RT$91</f>
        <v>0.24250565092184892</v>
      </c>
      <c r="QL67">
        <f t="shared" ref="QL67:QL78" si="157">RU67/$RU$91</f>
        <v>0.23390727034704767</v>
      </c>
      <c r="QM67">
        <f t="shared" ref="QM67:QM78" si="158">RV67/$RV$91</f>
        <v>0.24839858636323445</v>
      </c>
      <c r="QN67">
        <f t="shared" ref="QN67:QN78" si="159">RW67/$RW$91</f>
        <v>0.16882368180114343</v>
      </c>
      <c r="QO67">
        <f t="shared" ref="QO67:QO78" si="160">RX67/$RX$91</f>
        <v>0.11966841634691346</v>
      </c>
      <c r="QP67">
        <f t="shared" ref="QP67:QP78" si="161">RY67/$RY$91</f>
        <v>0.15973563220067108</v>
      </c>
      <c r="QQ67">
        <f t="shared" ref="QQ67:QQ78" si="162">RZ67/$RZ$91</f>
        <v>0.19221186120773642</v>
      </c>
      <c r="QR67">
        <f t="shared" ref="QR67:QR78" si="163">SA67/$SA$91</f>
        <v>0.20475358929271295</v>
      </c>
      <c r="QS67">
        <f t="shared" ref="QS67:QS78" si="164">SB67/$SB$91</f>
        <v>0.21817597005718192</v>
      </c>
      <c r="QT67">
        <f t="shared" ref="QT67:QT78" si="165">SC67/$SC$91</f>
        <v>0.26144686151930546</v>
      </c>
      <c r="QU67">
        <f t="shared" ref="QU67:QU78" si="166">SD67/$SD$91</f>
        <v>0.31134640758145093</v>
      </c>
      <c r="QV67">
        <f t="shared" ref="QV67:QV78" si="167">SE67/$SE$91</f>
        <v>0.37312761735461086</v>
      </c>
      <c r="QW67">
        <f t="shared" ref="QW67:QW78" si="168">SF67/$SF$91</f>
        <v>0.4288681295849715</v>
      </c>
      <c r="QX67">
        <f t="shared" ref="QX67:QX78" si="169">SG67/$SG$91</f>
        <v>0.49916059400681967</v>
      </c>
      <c r="QY67">
        <f t="shared" ref="QY67:QY78" si="170">SH67/$SH$91</f>
        <v>0.41969680985029634</v>
      </c>
      <c r="QZ67">
        <f t="shared" ref="QZ67:QZ78" si="171">SI67/$SI$91</f>
        <v>0.49535236595998838</v>
      </c>
      <c r="RA67">
        <f t="shared" ref="RA67:RA78" si="172">SJ67/$SJ$91</f>
        <v>0.59224287122065233</v>
      </c>
      <c r="RB67">
        <f t="shared" ref="RB67:RB78" si="173">SK67/$SK$91</f>
        <v>0.64334506494172994</v>
      </c>
      <c r="RG67" t="s">
        <v>246</v>
      </c>
      <c r="RH67" t="s">
        <v>247</v>
      </c>
      <c r="RI67" t="s">
        <v>320</v>
      </c>
      <c r="RJ67" t="s">
        <v>321</v>
      </c>
      <c r="RK67" t="s">
        <v>248</v>
      </c>
      <c r="RL67" t="s">
        <v>248</v>
      </c>
      <c r="RM67" t="s">
        <v>248</v>
      </c>
      <c r="RN67">
        <v>3428.7620175971301</v>
      </c>
      <c r="RO67">
        <v>3485.1122022466998</v>
      </c>
      <c r="RP67">
        <v>3485.0560001275899</v>
      </c>
      <c r="RQ67">
        <v>3095.6597791412</v>
      </c>
      <c r="RR67">
        <v>2929.46211857553</v>
      </c>
      <c r="RS67">
        <v>2663.3945990755001</v>
      </c>
      <c r="RT67">
        <v>2665.7397218955898</v>
      </c>
      <c r="RU67">
        <v>2643.8976964978701</v>
      </c>
      <c r="RV67">
        <v>2737.5566623406798</v>
      </c>
      <c r="RW67">
        <v>1834.8469373328701</v>
      </c>
      <c r="RX67">
        <v>1330.7514639503599</v>
      </c>
      <c r="RY67">
        <v>1771.5866019099601</v>
      </c>
      <c r="RZ67">
        <v>2100.3623859404202</v>
      </c>
      <c r="SA67">
        <v>2375.0590439449802</v>
      </c>
      <c r="SB67">
        <v>2975.1327783492502</v>
      </c>
      <c r="SC67">
        <v>4102.3722935487904</v>
      </c>
      <c r="SD67">
        <v>5323.4738765559296</v>
      </c>
      <c r="SE67">
        <v>6920.1943978360796</v>
      </c>
      <c r="SF67">
        <v>9101.2530848043698</v>
      </c>
      <c r="SG67">
        <v>11635.26037297</v>
      </c>
      <c r="SH67">
        <v>8562.8095984239808</v>
      </c>
      <c r="SI67">
        <v>10674.987707365</v>
      </c>
      <c r="SJ67">
        <v>14212.060874139701</v>
      </c>
      <c r="SK67">
        <v>15154.456872681199</v>
      </c>
    </row>
    <row r="68" spans="409:505" x14ac:dyDescent="0.25">
      <c r="OS68" t="s">
        <v>100</v>
      </c>
      <c r="OT68" t="s">
        <v>322</v>
      </c>
      <c r="OU68">
        <v>0.9786687160645382</v>
      </c>
      <c r="OV68">
        <v>0.80234547187101757</v>
      </c>
      <c r="OW68">
        <v>0.73090781658726856</v>
      </c>
      <c r="OX68">
        <v>0.74336388502861461</v>
      </c>
      <c r="OY68">
        <v>0.80237442699940797</v>
      </c>
      <c r="OZ68">
        <v>0.85802125898392168</v>
      </c>
      <c r="PA68">
        <v>0.81219775706767638</v>
      </c>
      <c r="PB68">
        <v>0.79652441693499776</v>
      </c>
      <c r="PC68">
        <v>0.73743816988731126</v>
      </c>
      <c r="PD68">
        <v>0.69599725565379333</v>
      </c>
      <c r="PE68">
        <v>0.73370638341856687</v>
      </c>
      <c r="PF68">
        <v>0.77204027843721845</v>
      </c>
      <c r="PG68">
        <v>0.67923024362380535</v>
      </c>
      <c r="PH68">
        <v>0.71657526917427683</v>
      </c>
      <c r="PI68">
        <v>0.8229345435172325</v>
      </c>
      <c r="PJ68">
        <v>0.79099782068601943</v>
      </c>
      <c r="PK68">
        <v>0.7461734928222109</v>
      </c>
      <c r="PL68">
        <v>0.70161221290170595</v>
      </c>
      <c r="PM68">
        <v>0.7098834636109056</v>
      </c>
      <c r="PN68">
        <v>0.80358176598755982</v>
      </c>
      <c r="PO68">
        <v>0.82682487348544154</v>
      </c>
      <c r="PP68">
        <v>0.77619938450512727</v>
      </c>
      <c r="PQ68">
        <v>0.85963665377807241</v>
      </c>
      <c r="PR68">
        <v>0.78884429137503542</v>
      </c>
      <c r="PS68">
        <v>0.89370427176319911</v>
      </c>
      <c r="PT68">
        <v>0.99057102328610247</v>
      </c>
      <c r="PU68">
        <v>1.074180433444865</v>
      </c>
      <c r="PX68" t="s">
        <v>246</v>
      </c>
      <c r="PY68" t="s">
        <v>247</v>
      </c>
      <c r="PZ68" t="s">
        <v>100</v>
      </c>
      <c r="QA68" t="s">
        <v>322</v>
      </c>
      <c r="QB68">
        <f t="shared" si="147"/>
        <v>0.9786687160645382</v>
      </c>
      <c r="QC68">
        <f t="shared" si="148"/>
        <v>0.80234547187101757</v>
      </c>
      <c r="QD68">
        <f t="shared" si="149"/>
        <v>0.73090781658726856</v>
      </c>
      <c r="QE68">
        <f t="shared" si="150"/>
        <v>0.74336388502861461</v>
      </c>
      <c r="QF68">
        <f t="shared" si="151"/>
        <v>0.80237442699940797</v>
      </c>
      <c r="QG68">
        <f t="shared" si="152"/>
        <v>0.85802125898392168</v>
      </c>
      <c r="QH68">
        <f t="shared" si="153"/>
        <v>0.81219775706767638</v>
      </c>
      <c r="QI68">
        <f t="shared" si="154"/>
        <v>0.79652441693499776</v>
      </c>
      <c r="QJ68">
        <f t="shared" si="155"/>
        <v>0.73743816988731126</v>
      </c>
      <c r="QK68">
        <f t="shared" si="156"/>
        <v>0.69599725565379333</v>
      </c>
      <c r="QL68">
        <f t="shared" si="157"/>
        <v>0.73370638341856687</v>
      </c>
      <c r="QM68">
        <f t="shared" si="158"/>
        <v>0.77204027843721845</v>
      </c>
      <c r="QN68">
        <f t="shared" si="159"/>
        <v>0.67923024362380535</v>
      </c>
      <c r="QO68">
        <f t="shared" si="160"/>
        <v>0.71657526917427683</v>
      </c>
      <c r="QP68">
        <f t="shared" si="161"/>
        <v>0.8229345435172325</v>
      </c>
      <c r="QQ68">
        <f t="shared" si="162"/>
        <v>0.79099782068601943</v>
      </c>
      <c r="QR68">
        <f t="shared" si="163"/>
        <v>0.7461734928222109</v>
      </c>
      <c r="QS68">
        <f t="shared" si="164"/>
        <v>0.70161221290170595</v>
      </c>
      <c r="QT68">
        <f t="shared" si="165"/>
        <v>0.7098834636109056</v>
      </c>
      <c r="QU68">
        <f t="shared" si="166"/>
        <v>0.80358176598755982</v>
      </c>
      <c r="QV68">
        <f t="shared" si="167"/>
        <v>0.82682487348544154</v>
      </c>
      <c r="QW68">
        <f t="shared" si="168"/>
        <v>0.77619938450512727</v>
      </c>
      <c r="QX68">
        <f t="shared" si="169"/>
        <v>0.85963665377807241</v>
      </c>
      <c r="QY68">
        <f t="shared" si="170"/>
        <v>0.78884429137503542</v>
      </c>
      <c r="QZ68">
        <f t="shared" si="171"/>
        <v>0.89370427176319911</v>
      </c>
      <c r="RA68">
        <f t="shared" si="172"/>
        <v>0.99057102328610247</v>
      </c>
      <c r="RB68">
        <f t="shared" si="173"/>
        <v>1.074180433444865</v>
      </c>
      <c r="RG68" t="s">
        <v>246</v>
      </c>
      <c r="RH68" t="s">
        <v>247</v>
      </c>
      <c r="RI68" t="s">
        <v>100</v>
      </c>
      <c r="RJ68" t="s">
        <v>322</v>
      </c>
      <c r="RK68">
        <v>6270.2319938381634</v>
      </c>
      <c r="RL68">
        <v>5899.6190980786832</v>
      </c>
      <c r="RM68">
        <v>5823.4758252224419</v>
      </c>
      <c r="RN68">
        <v>6051.3327084076136</v>
      </c>
      <c r="RO68">
        <v>7204.728650534742</v>
      </c>
      <c r="RP68">
        <v>7838.7840239992911</v>
      </c>
      <c r="RQ68">
        <v>7888.2095629063515</v>
      </c>
      <c r="RR68">
        <v>7445.1154929034492</v>
      </c>
      <c r="RS68">
        <v>7382.1321669673198</v>
      </c>
      <c r="RT68">
        <v>7650.7393690572189</v>
      </c>
      <c r="RU68">
        <v>8293.2207030076024</v>
      </c>
      <c r="RV68">
        <v>8508.5186625843908</v>
      </c>
      <c r="RW68">
        <v>7382.1606006969423</v>
      </c>
      <c r="RX68">
        <v>7968.5485744199659</v>
      </c>
      <c r="RY68">
        <v>9126.9542772554487</v>
      </c>
      <c r="RZ68">
        <v>8643.4940044318682</v>
      </c>
      <c r="SA68">
        <v>8655.3115312957216</v>
      </c>
      <c r="SB68">
        <v>9567.458284919885</v>
      </c>
      <c r="SC68">
        <v>11138.807464899672</v>
      </c>
      <c r="SD68">
        <v>13739.829446377451</v>
      </c>
      <c r="SE68">
        <v>15334.669939608455</v>
      </c>
      <c r="SF68">
        <v>16472.166046674909</v>
      </c>
      <c r="SG68">
        <v>20037.832338824177</v>
      </c>
      <c r="SH68">
        <v>16094.293097575584</v>
      </c>
      <c r="SI68">
        <v>19259.587256846469</v>
      </c>
      <c r="SJ68">
        <v>23770.747386262541</v>
      </c>
      <c r="SK68">
        <v>25303.0946209133</v>
      </c>
    </row>
    <row r="69" spans="409:505" x14ac:dyDescent="0.25">
      <c r="OS69" t="s">
        <v>66</v>
      </c>
      <c r="OT69" t="s">
        <v>323</v>
      </c>
      <c r="OU69" t="e">
        <v>#VALUE!</v>
      </c>
      <c r="OV69" t="e">
        <v>#VALUE!</v>
      </c>
      <c r="OW69" t="e">
        <v>#VALUE!</v>
      </c>
      <c r="OX69" t="e">
        <v>#VALUE!</v>
      </c>
      <c r="OY69" t="e">
        <v>#VALUE!</v>
      </c>
      <c r="OZ69" t="e">
        <v>#VALUE!</v>
      </c>
      <c r="PA69" t="e">
        <v>#VALUE!</v>
      </c>
      <c r="PB69" t="e">
        <v>#VALUE!</v>
      </c>
      <c r="PC69" t="e">
        <v>#VALUE!</v>
      </c>
      <c r="PD69">
        <v>0.19982910809887777</v>
      </c>
      <c r="PE69">
        <v>0.24329123784329118</v>
      </c>
      <c r="PF69">
        <v>0.28843868616771767</v>
      </c>
      <c r="PG69">
        <v>0.22230174563265273</v>
      </c>
      <c r="PH69">
        <v>0.2195467119088198</v>
      </c>
      <c r="PI69">
        <v>7.8456118259967636E-2</v>
      </c>
      <c r="PJ69">
        <v>0.14961340974335272</v>
      </c>
      <c r="PK69">
        <v>0.1853434626323576</v>
      </c>
      <c r="PL69">
        <v>0.20771556827395962</v>
      </c>
      <c r="PM69">
        <v>0.21230138160306017</v>
      </c>
      <c r="PN69">
        <v>0.20634475536354416</v>
      </c>
      <c r="PO69">
        <v>0.2226710625023926</v>
      </c>
      <c r="PP69">
        <v>0.25719694097232521</v>
      </c>
      <c r="PQ69">
        <v>0.28751066499329481</v>
      </c>
      <c r="PR69">
        <v>0.28532495978408151</v>
      </c>
      <c r="PS69">
        <v>0.25112780921210581</v>
      </c>
      <c r="PT69">
        <v>0.26767045273348067</v>
      </c>
      <c r="PU69">
        <v>0.24025501906700097</v>
      </c>
      <c r="PX69" t="s">
        <v>246</v>
      </c>
      <c r="PY69" t="s">
        <v>247</v>
      </c>
      <c r="PZ69" t="s">
        <v>66</v>
      </c>
      <c r="QA69" t="s">
        <v>323</v>
      </c>
      <c r="QB69" t="e">
        <f t="shared" si="147"/>
        <v>#VALUE!</v>
      </c>
      <c r="QC69" t="e">
        <f t="shared" si="148"/>
        <v>#VALUE!</v>
      </c>
      <c r="QD69" t="e">
        <f t="shared" si="149"/>
        <v>#VALUE!</v>
      </c>
      <c r="QE69" t="e">
        <f t="shared" si="150"/>
        <v>#VALUE!</v>
      </c>
      <c r="QF69" t="e">
        <f t="shared" si="151"/>
        <v>#VALUE!</v>
      </c>
      <c r="QG69" t="e">
        <f t="shared" si="152"/>
        <v>#VALUE!</v>
      </c>
      <c r="QH69" t="e">
        <f t="shared" si="153"/>
        <v>#VALUE!</v>
      </c>
      <c r="QI69" t="e">
        <f t="shared" si="154"/>
        <v>#VALUE!</v>
      </c>
      <c r="QJ69" t="e">
        <f t="shared" si="155"/>
        <v>#VALUE!</v>
      </c>
      <c r="QK69">
        <f t="shared" si="156"/>
        <v>0.19982910809887777</v>
      </c>
      <c r="QL69">
        <f t="shared" si="157"/>
        <v>0.24329123784329118</v>
      </c>
      <c r="QM69">
        <f t="shared" si="158"/>
        <v>0.28843868616771767</v>
      </c>
      <c r="QN69">
        <f t="shared" si="159"/>
        <v>0.22230174563265273</v>
      </c>
      <c r="QO69">
        <f t="shared" si="160"/>
        <v>0.2195467119088198</v>
      </c>
      <c r="QP69">
        <f t="shared" si="161"/>
        <v>7.8456118259967636E-2</v>
      </c>
      <c r="QQ69">
        <f t="shared" si="162"/>
        <v>0.14961340974335272</v>
      </c>
      <c r="QR69">
        <f t="shared" si="163"/>
        <v>0.1853434626323576</v>
      </c>
      <c r="QS69">
        <f t="shared" si="164"/>
        <v>0.20771556827395962</v>
      </c>
      <c r="QT69">
        <f t="shared" si="165"/>
        <v>0.21230138160306017</v>
      </c>
      <c r="QU69">
        <f t="shared" si="166"/>
        <v>0.20634475536354416</v>
      </c>
      <c r="QV69">
        <f t="shared" si="167"/>
        <v>0.2226710625023926</v>
      </c>
      <c r="QW69">
        <f t="shared" si="168"/>
        <v>0.25719694097232521</v>
      </c>
      <c r="QX69">
        <f t="shared" si="169"/>
        <v>0.28751066499329481</v>
      </c>
      <c r="QY69">
        <f t="shared" si="170"/>
        <v>0.28532495978408151</v>
      </c>
      <c r="QZ69">
        <f t="shared" si="171"/>
        <v>0.25112780921210581</v>
      </c>
      <c r="RA69">
        <f t="shared" si="172"/>
        <v>0.26767045273348067</v>
      </c>
      <c r="RB69">
        <f t="shared" si="173"/>
        <v>0.24025501906700097</v>
      </c>
      <c r="RG69" t="s">
        <v>246</v>
      </c>
      <c r="RH69" t="s">
        <v>247</v>
      </c>
      <c r="RI69" t="s">
        <v>66</v>
      </c>
      <c r="RJ69" t="s">
        <v>323</v>
      </c>
      <c r="RK69" t="s">
        <v>248</v>
      </c>
      <c r="RL69" t="s">
        <v>248</v>
      </c>
      <c r="RM69" t="s">
        <v>248</v>
      </c>
      <c r="RN69" t="s">
        <v>248</v>
      </c>
      <c r="RO69" t="s">
        <v>248</v>
      </c>
      <c r="RP69" t="s">
        <v>248</v>
      </c>
      <c r="RQ69" t="s">
        <v>248</v>
      </c>
      <c r="RR69" t="s">
        <v>248</v>
      </c>
      <c r="RS69" t="s">
        <v>248</v>
      </c>
      <c r="RT69">
        <v>2196.6184665190103</v>
      </c>
      <c r="RU69">
        <v>2749.9664390834178</v>
      </c>
      <c r="RV69">
        <v>3178.8314843328735</v>
      </c>
      <c r="RW69">
        <v>2416.0690774311793</v>
      </c>
      <c r="RX69">
        <v>2441.4303890442138</v>
      </c>
      <c r="RY69">
        <v>870.13652515933836</v>
      </c>
      <c r="RZ69">
        <v>1634.8750606894487</v>
      </c>
      <c r="SA69">
        <v>2149.9094041851108</v>
      </c>
      <c r="SB69">
        <v>2832.4906523084628</v>
      </c>
      <c r="SC69">
        <v>3331.2287656060162</v>
      </c>
      <c r="SD69">
        <v>3528.131007757916</v>
      </c>
      <c r="SE69">
        <v>4129.758741028294</v>
      </c>
      <c r="SF69">
        <v>5458.121718421693</v>
      </c>
      <c r="SG69">
        <v>6701.773912780126</v>
      </c>
      <c r="SH69">
        <v>5821.3053970568426</v>
      </c>
      <c r="SI69">
        <v>5411.8774039191139</v>
      </c>
      <c r="SJ69">
        <v>6423.2917833458341</v>
      </c>
      <c r="SK69">
        <v>5659.3802040369083</v>
      </c>
    </row>
    <row r="70" spans="409:505" x14ac:dyDescent="0.25">
      <c r="OS70" t="s">
        <v>67</v>
      </c>
      <c r="OT70" t="s">
        <v>324</v>
      </c>
      <c r="OU70">
        <v>1.060348310475143</v>
      </c>
      <c r="OV70">
        <v>1.0242465474693871</v>
      </c>
      <c r="OW70">
        <v>1.1173469176497957</v>
      </c>
      <c r="OX70">
        <v>1.2751448062305863</v>
      </c>
      <c r="OY70">
        <v>1.3212982055520905</v>
      </c>
      <c r="OZ70">
        <v>1.5876972522428505</v>
      </c>
      <c r="PA70">
        <v>1.6622437752469552</v>
      </c>
      <c r="PB70">
        <v>1.9581069916107061</v>
      </c>
      <c r="PC70">
        <v>2.155580540172394</v>
      </c>
      <c r="PD70">
        <v>2.2685344493333526</v>
      </c>
      <c r="PE70">
        <v>2.3235053513427424</v>
      </c>
      <c r="PF70">
        <v>2.3942367363261097</v>
      </c>
      <c r="PG70">
        <v>2.0080225565544176</v>
      </c>
      <c r="PH70">
        <v>1.9599877277212159</v>
      </c>
      <c r="PI70">
        <v>2.1452674839497226</v>
      </c>
      <c r="PJ70">
        <v>1.9745975233691777</v>
      </c>
      <c r="PK70">
        <v>1.8980688292520518</v>
      </c>
      <c r="PL70">
        <v>1.7287292864949411</v>
      </c>
      <c r="PM70">
        <v>1.7465558150939171</v>
      </c>
      <c r="PN70">
        <v>1.7469554556810736</v>
      </c>
      <c r="PO70">
        <v>1.8105810670852165</v>
      </c>
      <c r="PP70">
        <v>1.8482888056793489</v>
      </c>
      <c r="PQ70">
        <v>1.7040600183867529</v>
      </c>
      <c r="PR70">
        <v>1.8908371053686275</v>
      </c>
      <c r="PS70">
        <v>2.1609768139981411</v>
      </c>
      <c r="PT70">
        <v>2.215553747709869</v>
      </c>
      <c r="PU70">
        <v>2.3107406447816086</v>
      </c>
      <c r="PX70" t="s">
        <v>246</v>
      </c>
      <c r="PY70" t="s">
        <v>247</v>
      </c>
      <c r="PZ70" t="s">
        <v>67</v>
      </c>
      <c r="QA70" t="s">
        <v>324</v>
      </c>
      <c r="QB70">
        <f t="shared" si="147"/>
        <v>1.060348310475143</v>
      </c>
      <c r="QC70">
        <f t="shared" si="148"/>
        <v>1.0242465474693871</v>
      </c>
      <c r="QD70">
        <f t="shared" si="149"/>
        <v>1.1173469176497957</v>
      </c>
      <c r="QE70">
        <f t="shared" si="150"/>
        <v>1.2751448062305863</v>
      </c>
      <c r="QF70">
        <f t="shared" si="151"/>
        <v>1.3212982055520905</v>
      </c>
      <c r="QG70">
        <f t="shared" si="152"/>
        <v>1.5876972522428505</v>
      </c>
      <c r="QH70">
        <f t="shared" si="153"/>
        <v>1.6622437752469552</v>
      </c>
      <c r="QI70">
        <f t="shared" si="154"/>
        <v>1.9581069916107061</v>
      </c>
      <c r="QJ70">
        <f t="shared" si="155"/>
        <v>2.155580540172394</v>
      </c>
      <c r="QK70">
        <f t="shared" si="156"/>
        <v>2.2685344493333526</v>
      </c>
      <c r="QL70">
        <f t="shared" si="157"/>
        <v>2.3235053513427424</v>
      </c>
      <c r="QM70">
        <f t="shared" si="158"/>
        <v>2.3942367363261097</v>
      </c>
      <c r="QN70">
        <f t="shared" si="159"/>
        <v>2.0080225565544176</v>
      </c>
      <c r="QO70">
        <f t="shared" si="160"/>
        <v>1.9599877277212159</v>
      </c>
      <c r="QP70">
        <f t="shared" si="161"/>
        <v>2.1452674839497226</v>
      </c>
      <c r="QQ70">
        <f t="shared" si="162"/>
        <v>1.9745975233691777</v>
      </c>
      <c r="QR70">
        <f t="shared" si="163"/>
        <v>1.8980688292520518</v>
      </c>
      <c r="QS70">
        <f t="shared" si="164"/>
        <v>1.7287292864949411</v>
      </c>
      <c r="QT70">
        <f t="shared" si="165"/>
        <v>1.7465558150939171</v>
      </c>
      <c r="QU70">
        <f t="shared" si="166"/>
        <v>1.7469554556810736</v>
      </c>
      <c r="QV70">
        <f t="shared" si="167"/>
        <v>1.8105810670852165</v>
      </c>
      <c r="QW70">
        <f t="shared" si="168"/>
        <v>1.8482888056793489</v>
      </c>
      <c r="QX70">
        <f t="shared" si="169"/>
        <v>1.7040600183867529</v>
      </c>
      <c r="QY70">
        <f t="shared" si="170"/>
        <v>1.8908371053686275</v>
      </c>
      <c r="QZ70">
        <f t="shared" si="171"/>
        <v>2.1609768139981411</v>
      </c>
      <c r="RA70">
        <f t="shared" si="172"/>
        <v>2.215553747709869</v>
      </c>
      <c r="RB70">
        <f t="shared" si="173"/>
        <v>2.3107406447816086</v>
      </c>
      <c r="RG70" t="s">
        <v>246</v>
      </c>
      <c r="RH70" t="s">
        <v>247</v>
      </c>
      <c r="RI70" t="s">
        <v>67</v>
      </c>
      <c r="RJ70" t="s">
        <v>324</v>
      </c>
      <c r="RK70">
        <v>6793.5449369314883</v>
      </c>
      <c r="RL70">
        <v>7531.2501963779387</v>
      </c>
      <c r="RM70">
        <v>8902.4123366226104</v>
      </c>
      <c r="RN70">
        <v>10380.280276330896</v>
      </c>
      <c r="RO70">
        <v>11864.280212719583</v>
      </c>
      <c r="RP70">
        <v>14505.020389083444</v>
      </c>
      <c r="RQ70">
        <v>16144.008192196989</v>
      </c>
      <c r="RR70">
        <v>18302.430396422023</v>
      </c>
      <c r="RS70">
        <v>21578.460532531248</v>
      </c>
      <c r="RT70">
        <v>24936.830828842401</v>
      </c>
      <c r="RU70">
        <v>26263.016267519313</v>
      </c>
      <c r="RV70">
        <v>26386.457446122004</v>
      </c>
      <c r="RW70">
        <v>21824.0355777162</v>
      </c>
      <c r="RX70">
        <v>21795.696956735243</v>
      </c>
      <c r="RY70">
        <v>23792.607070311846</v>
      </c>
      <c r="RZ70">
        <v>21577.078227099551</v>
      </c>
      <c r="SA70">
        <v>22016.832791636847</v>
      </c>
      <c r="SB70">
        <v>23573.628038850591</v>
      </c>
      <c r="SC70">
        <v>27405.271355490106</v>
      </c>
      <c r="SD70">
        <v>29869.853980544576</v>
      </c>
      <c r="SE70">
        <v>33579.859475701589</v>
      </c>
      <c r="SF70">
        <v>39223.581874870171</v>
      </c>
      <c r="SG70">
        <v>39721.048181994571</v>
      </c>
      <c r="SH70">
        <v>38577.558215612604</v>
      </c>
      <c r="SI70">
        <v>46569.679506071581</v>
      </c>
      <c r="SJ70">
        <v>53166.67580562512</v>
      </c>
      <c r="SK70">
        <v>54431.161989975226</v>
      </c>
    </row>
    <row r="71" spans="409:505" x14ac:dyDescent="0.25">
      <c r="OS71" t="s">
        <v>325</v>
      </c>
      <c r="OT71" t="s">
        <v>326</v>
      </c>
      <c r="OU71" t="e">
        <v>#VALUE!</v>
      </c>
      <c r="OV71" t="e">
        <v>#VALUE!</v>
      </c>
      <c r="OW71" t="e">
        <v>#VALUE!</v>
      </c>
      <c r="OX71" t="e">
        <v>#VALUE!</v>
      </c>
      <c r="OY71">
        <v>0.26678864012513276</v>
      </c>
      <c r="OZ71">
        <v>0.29335317421286861</v>
      </c>
      <c r="PA71">
        <v>0.29950137795784471</v>
      </c>
      <c r="PB71">
        <v>0.33052717908540163</v>
      </c>
      <c r="PC71">
        <v>0.37517846145366557</v>
      </c>
      <c r="PD71">
        <v>0.43658472730043457</v>
      </c>
      <c r="PE71">
        <v>0.45807865598714803</v>
      </c>
      <c r="PF71">
        <v>0.46622189998289532</v>
      </c>
      <c r="PG71">
        <v>0.50914374564873588</v>
      </c>
      <c r="PH71">
        <v>0.50687191748999016</v>
      </c>
      <c r="PI71">
        <v>0.48715676614328152</v>
      </c>
      <c r="PJ71">
        <v>0.52236756819968555</v>
      </c>
      <c r="PK71">
        <v>0.56250765327187324</v>
      </c>
      <c r="PL71">
        <v>0.63777236998160158</v>
      </c>
      <c r="PM71">
        <v>0.67903695120215901</v>
      </c>
      <c r="PN71">
        <v>0.68249267325983043</v>
      </c>
      <c r="PO71">
        <v>0.70843902478138687</v>
      </c>
      <c r="PP71">
        <v>0.75667052818235248</v>
      </c>
      <c r="PQ71">
        <v>0.80011310757737419</v>
      </c>
      <c r="PR71">
        <v>0.80936587170858598</v>
      </c>
      <c r="PS71">
        <v>0.77031968960011177</v>
      </c>
      <c r="PT71">
        <v>0.75789249976831574</v>
      </c>
      <c r="PU71">
        <v>0.73335230475854762</v>
      </c>
      <c r="PX71" t="s">
        <v>246</v>
      </c>
      <c r="PY71" t="s">
        <v>247</v>
      </c>
      <c r="PZ71" t="s">
        <v>325</v>
      </c>
      <c r="QA71" t="s">
        <v>326</v>
      </c>
      <c r="QB71" t="e">
        <f t="shared" si="147"/>
        <v>#VALUE!</v>
      </c>
      <c r="QC71" t="e">
        <f t="shared" si="148"/>
        <v>#VALUE!</v>
      </c>
      <c r="QD71" t="e">
        <f t="shared" si="149"/>
        <v>#VALUE!</v>
      </c>
      <c r="QE71" t="e">
        <f t="shared" si="150"/>
        <v>#VALUE!</v>
      </c>
      <c r="QF71">
        <f t="shared" si="151"/>
        <v>0.26678864012513276</v>
      </c>
      <c r="QG71">
        <f t="shared" si="152"/>
        <v>0.29335317421286861</v>
      </c>
      <c r="QH71">
        <f t="shared" si="153"/>
        <v>0.29950137795784471</v>
      </c>
      <c r="QI71">
        <f t="shared" si="154"/>
        <v>0.33052717908540163</v>
      </c>
      <c r="QJ71">
        <f t="shared" si="155"/>
        <v>0.37517846145366557</v>
      </c>
      <c r="QK71">
        <f t="shared" si="156"/>
        <v>0.43658472730043457</v>
      </c>
      <c r="QL71">
        <f t="shared" si="157"/>
        <v>0.45807865598714803</v>
      </c>
      <c r="QM71">
        <f t="shared" si="158"/>
        <v>0.46622189998289532</v>
      </c>
      <c r="QN71">
        <f t="shared" si="159"/>
        <v>0.50914374564873588</v>
      </c>
      <c r="QO71">
        <f t="shared" si="160"/>
        <v>0.50687191748999016</v>
      </c>
      <c r="QP71">
        <f t="shared" si="161"/>
        <v>0.48715676614328152</v>
      </c>
      <c r="QQ71">
        <f t="shared" si="162"/>
        <v>0.52236756819968555</v>
      </c>
      <c r="QR71">
        <f t="shared" si="163"/>
        <v>0.56250765327187324</v>
      </c>
      <c r="QS71">
        <f t="shared" si="164"/>
        <v>0.63777236998160158</v>
      </c>
      <c r="QT71">
        <f t="shared" si="165"/>
        <v>0.67903695120215901</v>
      </c>
      <c r="QU71">
        <f t="shared" si="166"/>
        <v>0.68249267325983043</v>
      </c>
      <c r="QV71">
        <f t="shared" si="167"/>
        <v>0.70843902478138687</v>
      </c>
      <c r="QW71">
        <f t="shared" si="168"/>
        <v>0.75667052818235248</v>
      </c>
      <c r="QX71">
        <f t="shared" si="169"/>
        <v>0.80011310757737419</v>
      </c>
      <c r="QY71">
        <f t="shared" si="170"/>
        <v>0.80936587170858598</v>
      </c>
      <c r="QZ71">
        <f t="shared" si="171"/>
        <v>0.77031968960011177</v>
      </c>
      <c r="RA71">
        <f t="shared" si="172"/>
        <v>0.75789249976831574</v>
      </c>
      <c r="RB71">
        <f t="shared" si="173"/>
        <v>0.73335230475854762</v>
      </c>
      <c r="RG71" t="s">
        <v>246</v>
      </c>
      <c r="RH71" t="s">
        <v>247</v>
      </c>
      <c r="RI71" t="s">
        <v>325</v>
      </c>
      <c r="RJ71" t="s">
        <v>326</v>
      </c>
      <c r="RK71" t="s">
        <v>248</v>
      </c>
      <c r="RL71" t="s">
        <v>248</v>
      </c>
      <c r="RM71" t="s">
        <v>248</v>
      </c>
      <c r="RN71" t="s">
        <v>248</v>
      </c>
      <c r="RO71">
        <v>2395.5645824043254</v>
      </c>
      <c r="RP71">
        <v>2680.0410261774246</v>
      </c>
      <c r="RQ71">
        <v>2908.8108322784278</v>
      </c>
      <c r="RR71">
        <v>3089.4382764856496</v>
      </c>
      <c r="RS71">
        <v>3755.7277365689406</v>
      </c>
      <c r="RT71">
        <v>4799.1510511760453</v>
      </c>
      <c r="RU71">
        <v>5177.7488642500739</v>
      </c>
      <c r="RV71">
        <v>5138.1486791593597</v>
      </c>
      <c r="RW71">
        <v>5533.5888448763926</v>
      </c>
      <c r="RX71">
        <v>5636.5795322278291</v>
      </c>
      <c r="RY71">
        <v>5402.9297536132044</v>
      </c>
      <c r="RZ71">
        <v>5708.0826593526917</v>
      </c>
      <c r="SA71">
        <v>6524.8618781559817</v>
      </c>
      <c r="SB71">
        <v>8696.9132419140478</v>
      </c>
      <c r="SC71">
        <v>10654.793707293686</v>
      </c>
      <c r="SD71">
        <v>11669.419747806289</v>
      </c>
      <c r="SE71">
        <v>13139.032176868766</v>
      </c>
      <c r="SF71">
        <v>16057.733143902777</v>
      </c>
      <c r="SG71">
        <v>18650.359115410691</v>
      </c>
      <c r="SH71">
        <v>16512.981972331709</v>
      </c>
      <c r="SI71">
        <v>16600.613588038526</v>
      </c>
      <c r="SJ71">
        <v>18187.157441947787</v>
      </c>
      <c r="SK71">
        <v>17274.642304050882</v>
      </c>
    </row>
    <row r="72" spans="409:505" x14ac:dyDescent="0.25">
      <c r="OS72" t="s">
        <v>69</v>
      </c>
      <c r="OT72" t="s">
        <v>327</v>
      </c>
      <c r="OU72" t="e">
        <v>#VALUE!</v>
      </c>
      <c r="OV72" t="e">
        <v>#VALUE!</v>
      </c>
      <c r="OW72" t="e">
        <v>#VALUE!</v>
      </c>
      <c r="OX72" t="e">
        <v>#VALUE!</v>
      </c>
      <c r="OY72" t="e">
        <v>#VALUE!</v>
      </c>
      <c r="OZ72" t="e">
        <v>#VALUE!</v>
      </c>
      <c r="PA72" t="e">
        <v>#VALUE!</v>
      </c>
      <c r="PB72" t="e">
        <v>#VALUE!</v>
      </c>
      <c r="PC72" t="e">
        <v>#VALUE!</v>
      </c>
      <c r="PD72">
        <v>0.97254308384892563</v>
      </c>
      <c r="PE72">
        <v>0.95560907798615524</v>
      </c>
      <c r="PF72">
        <v>0.94801780576764627</v>
      </c>
      <c r="PG72">
        <v>1.0273135160845099</v>
      </c>
      <c r="PH72">
        <v>1.0289266635434366</v>
      </c>
      <c r="PI72">
        <v>0.92218692398978497</v>
      </c>
      <c r="PJ72">
        <v>0.95899882193837183</v>
      </c>
      <c r="PK72">
        <v>1.0184923080692094</v>
      </c>
      <c r="PL72">
        <v>1.0912324104701496</v>
      </c>
      <c r="PM72">
        <v>1.1000485097069335</v>
      </c>
      <c r="PN72">
        <v>1.062634913902176</v>
      </c>
      <c r="PO72">
        <v>1.063606331833385</v>
      </c>
      <c r="PP72">
        <v>1.1234476535836138</v>
      </c>
      <c r="PQ72">
        <v>1.1798463902631118</v>
      </c>
      <c r="PR72">
        <v>1.2073988396301343</v>
      </c>
      <c r="PS72">
        <v>1.0875710151668003</v>
      </c>
      <c r="PT72">
        <v>1.0411815222097878</v>
      </c>
      <c r="PU72">
        <v>0.95460765757313193</v>
      </c>
      <c r="PX72" t="s">
        <v>246</v>
      </c>
      <c r="PY72" t="s">
        <v>247</v>
      </c>
      <c r="PZ72" t="s">
        <v>69</v>
      </c>
      <c r="QA72" t="s">
        <v>327</v>
      </c>
      <c r="QB72" t="e">
        <f t="shared" si="147"/>
        <v>#VALUE!</v>
      </c>
      <c r="QC72" t="e">
        <f t="shared" si="148"/>
        <v>#VALUE!</v>
      </c>
      <c r="QD72" t="e">
        <f t="shared" si="149"/>
        <v>#VALUE!</v>
      </c>
      <c r="QE72" t="e">
        <f t="shared" si="150"/>
        <v>#VALUE!</v>
      </c>
      <c r="QF72" t="e">
        <f t="shared" si="151"/>
        <v>#VALUE!</v>
      </c>
      <c r="QG72" t="e">
        <f t="shared" si="152"/>
        <v>#VALUE!</v>
      </c>
      <c r="QH72" t="e">
        <f t="shared" si="153"/>
        <v>#VALUE!</v>
      </c>
      <c r="QI72" t="e">
        <f t="shared" si="154"/>
        <v>#VALUE!</v>
      </c>
      <c r="QJ72" t="e">
        <f t="shared" si="155"/>
        <v>#VALUE!</v>
      </c>
      <c r="QK72">
        <f t="shared" si="156"/>
        <v>0.97254308384892563</v>
      </c>
      <c r="QL72">
        <f t="shared" si="157"/>
        <v>0.95560907798615524</v>
      </c>
      <c r="QM72">
        <f t="shared" si="158"/>
        <v>0.94801780576764627</v>
      </c>
      <c r="QN72">
        <f t="shared" si="159"/>
        <v>1.0273135160845099</v>
      </c>
      <c r="QO72">
        <f t="shared" si="160"/>
        <v>1.0289266635434366</v>
      </c>
      <c r="QP72">
        <f t="shared" si="161"/>
        <v>0.92218692398978497</v>
      </c>
      <c r="QQ72">
        <f t="shared" si="162"/>
        <v>0.95899882193837183</v>
      </c>
      <c r="QR72">
        <f t="shared" si="163"/>
        <v>1.0184923080692094</v>
      </c>
      <c r="QS72">
        <f t="shared" si="164"/>
        <v>1.0912324104701496</v>
      </c>
      <c r="QT72">
        <f t="shared" si="165"/>
        <v>1.1000485097069335</v>
      </c>
      <c r="QU72">
        <f t="shared" si="166"/>
        <v>1.062634913902176</v>
      </c>
      <c r="QV72">
        <f t="shared" si="167"/>
        <v>1.063606331833385</v>
      </c>
      <c r="QW72">
        <f t="shared" si="168"/>
        <v>1.1234476535836138</v>
      </c>
      <c r="QX72">
        <f t="shared" si="169"/>
        <v>1.1798463902631118</v>
      </c>
      <c r="QY72">
        <f t="shared" si="170"/>
        <v>1.2073988396301343</v>
      </c>
      <c r="QZ72">
        <f t="shared" si="171"/>
        <v>1.0875710151668003</v>
      </c>
      <c r="RA72">
        <f t="shared" si="172"/>
        <v>1.0411815222097878</v>
      </c>
      <c r="RB72">
        <f t="shared" si="173"/>
        <v>0.95460765757313193</v>
      </c>
      <c r="RG72" t="s">
        <v>246</v>
      </c>
      <c r="RH72" t="s">
        <v>247</v>
      </c>
      <c r="RI72" t="s">
        <v>69</v>
      </c>
      <c r="RJ72" t="s">
        <v>327</v>
      </c>
      <c r="RK72" t="s">
        <v>248</v>
      </c>
      <c r="RL72" t="s">
        <v>248</v>
      </c>
      <c r="RM72" t="s">
        <v>248</v>
      </c>
      <c r="RN72" t="s">
        <v>248</v>
      </c>
      <c r="RO72" t="s">
        <v>248</v>
      </c>
      <c r="RP72" t="s">
        <v>248</v>
      </c>
      <c r="RQ72" t="s">
        <v>248</v>
      </c>
      <c r="RR72" t="s">
        <v>248</v>
      </c>
      <c r="RS72" t="s">
        <v>248</v>
      </c>
      <c r="RT72">
        <v>10690.665227864736</v>
      </c>
      <c r="RU72">
        <v>10801.428430554719</v>
      </c>
      <c r="RV72">
        <v>10447.935707660439</v>
      </c>
      <c r="RW72">
        <v>11165.276331839592</v>
      </c>
      <c r="RX72">
        <v>11441.997024834063</v>
      </c>
      <c r="RY72">
        <v>10227.736770368498</v>
      </c>
      <c r="RZ72">
        <v>10479.296340529158</v>
      </c>
      <c r="SA72">
        <v>11814.09994239482</v>
      </c>
      <c r="SB72">
        <v>14880.471540178836</v>
      </c>
      <c r="SC72">
        <v>17260.901513817302</v>
      </c>
      <c r="SD72">
        <v>18169.180908228715</v>
      </c>
      <c r="SE72">
        <v>19726.126495914868</v>
      </c>
      <c r="SF72">
        <v>23841.317919074383</v>
      </c>
      <c r="SG72">
        <v>27501.810270368675</v>
      </c>
      <c r="SH72">
        <v>24633.797852308337</v>
      </c>
      <c r="SI72">
        <v>23437.472021138663</v>
      </c>
      <c r="SJ72">
        <v>24985.248271839286</v>
      </c>
      <c r="SK72">
        <v>22486.471670274703</v>
      </c>
    </row>
    <row r="73" spans="409:505" x14ac:dyDescent="0.25">
      <c r="OS73" t="s">
        <v>70</v>
      </c>
      <c r="OT73" t="s">
        <v>328</v>
      </c>
      <c r="OU73">
        <v>0.37990513116603458</v>
      </c>
      <c r="OV73">
        <v>0.42388515840859736</v>
      </c>
      <c r="OW73">
        <v>0.42198050640905438</v>
      </c>
      <c r="OX73">
        <v>0.44028177636299565</v>
      </c>
      <c r="OY73">
        <v>0.3497604838908081</v>
      </c>
      <c r="OZ73">
        <v>0.35993116960038013</v>
      </c>
      <c r="PA73">
        <v>0.35845797843992028</v>
      </c>
      <c r="PB73">
        <v>0.36268183684497884</v>
      </c>
      <c r="PC73">
        <v>0.34420834567288339</v>
      </c>
      <c r="PD73">
        <v>0.34138315437464156</v>
      </c>
      <c r="PE73">
        <v>0.30937936572580893</v>
      </c>
      <c r="PF73">
        <v>0.32257163772429248</v>
      </c>
      <c r="PG73">
        <v>0.29085366906220134</v>
      </c>
      <c r="PH73">
        <v>0.2777674474197625</v>
      </c>
      <c r="PI73">
        <v>0.2738522970138727</v>
      </c>
      <c r="PJ73">
        <v>0.2454129385670655</v>
      </c>
      <c r="PK73">
        <v>0.21711084804254424</v>
      </c>
      <c r="PL73">
        <v>0.27687738979314347</v>
      </c>
      <c r="PM73">
        <v>0.30995510238030949</v>
      </c>
      <c r="PN73">
        <v>0.31667797846873169</v>
      </c>
      <c r="PO73">
        <v>0.30365391234745048</v>
      </c>
      <c r="PP73">
        <v>0.2886233815490008</v>
      </c>
      <c r="PQ73">
        <v>0.24824906883841516</v>
      </c>
      <c r="PR73">
        <v>0.28862343380196381</v>
      </c>
      <c r="PS73">
        <v>0.34165484536830887</v>
      </c>
      <c r="PT73">
        <v>0.33545648621262358</v>
      </c>
      <c r="PU73">
        <v>0.32043866073430305</v>
      </c>
      <c r="PX73" t="s">
        <v>246</v>
      </c>
      <c r="PY73" t="s">
        <v>247</v>
      </c>
      <c r="PZ73" t="s">
        <v>70</v>
      </c>
      <c r="QA73" t="s">
        <v>328</v>
      </c>
      <c r="QB73">
        <f t="shared" si="147"/>
        <v>0.37990513116603458</v>
      </c>
      <c r="QC73">
        <f t="shared" si="148"/>
        <v>0.42388515840859736</v>
      </c>
      <c r="QD73">
        <f t="shared" si="149"/>
        <v>0.42198050640905438</v>
      </c>
      <c r="QE73">
        <f t="shared" si="150"/>
        <v>0.44028177636299565</v>
      </c>
      <c r="QF73">
        <f t="shared" si="151"/>
        <v>0.3497604838908081</v>
      </c>
      <c r="QG73">
        <f t="shared" si="152"/>
        <v>0.35993116960038013</v>
      </c>
      <c r="QH73">
        <f t="shared" si="153"/>
        <v>0.35845797843992028</v>
      </c>
      <c r="QI73">
        <f t="shared" si="154"/>
        <v>0.36268183684497884</v>
      </c>
      <c r="QJ73">
        <f t="shared" si="155"/>
        <v>0.34420834567288339</v>
      </c>
      <c r="QK73">
        <f t="shared" si="156"/>
        <v>0.34138315437464156</v>
      </c>
      <c r="QL73">
        <f t="shared" si="157"/>
        <v>0.30937936572580893</v>
      </c>
      <c r="QM73">
        <f t="shared" si="158"/>
        <v>0.32257163772429248</v>
      </c>
      <c r="QN73">
        <f t="shared" si="159"/>
        <v>0.29085366906220134</v>
      </c>
      <c r="QO73">
        <f t="shared" si="160"/>
        <v>0.2777674474197625</v>
      </c>
      <c r="QP73">
        <f t="shared" si="161"/>
        <v>0.2738522970138727</v>
      </c>
      <c r="QQ73">
        <f t="shared" si="162"/>
        <v>0.2454129385670655</v>
      </c>
      <c r="QR73">
        <f t="shared" si="163"/>
        <v>0.21711084804254424</v>
      </c>
      <c r="QS73">
        <f t="shared" si="164"/>
        <v>0.27687738979314347</v>
      </c>
      <c r="QT73">
        <f t="shared" si="165"/>
        <v>0.30995510238030949</v>
      </c>
      <c r="QU73">
        <f t="shared" si="166"/>
        <v>0.31667797846873169</v>
      </c>
      <c r="QV73">
        <f t="shared" si="167"/>
        <v>0.30365391234745048</v>
      </c>
      <c r="QW73">
        <f t="shared" si="168"/>
        <v>0.2886233815490008</v>
      </c>
      <c r="QX73">
        <f t="shared" si="169"/>
        <v>0.24824906883841516</v>
      </c>
      <c r="QY73">
        <f t="shared" si="170"/>
        <v>0.28862343380196381</v>
      </c>
      <c r="QZ73">
        <f t="shared" si="171"/>
        <v>0.34165484536830887</v>
      </c>
      <c r="RA73">
        <f t="shared" si="172"/>
        <v>0.33545648621262358</v>
      </c>
      <c r="RB73">
        <f t="shared" si="173"/>
        <v>0.32043866073430305</v>
      </c>
      <c r="RG73" t="s">
        <v>246</v>
      </c>
      <c r="RH73" t="s">
        <v>247</v>
      </c>
      <c r="RI73" t="s">
        <v>70</v>
      </c>
      <c r="RJ73" t="s">
        <v>328</v>
      </c>
      <c r="RK73">
        <v>2434.0139507468093</v>
      </c>
      <c r="RL73">
        <v>3116.8132227478727</v>
      </c>
      <c r="RM73">
        <v>3362.1110925618968</v>
      </c>
      <c r="RN73">
        <v>3584.101363921714</v>
      </c>
      <c r="RO73">
        <v>3140.5903457524569</v>
      </c>
      <c r="RP73">
        <v>3288.2899723766741</v>
      </c>
      <c r="RQ73">
        <v>3481.4078576607653</v>
      </c>
      <c r="RR73">
        <v>3389.9879339286967</v>
      </c>
      <c r="RS73">
        <v>3445.7010831412358</v>
      </c>
      <c r="RT73">
        <v>3752.6491920626204</v>
      </c>
      <c r="RU73">
        <v>3496.9729293699256</v>
      </c>
      <c r="RV73">
        <v>3555.0046756022234</v>
      </c>
      <c r="RW73">
        <v>3161.1202776599662</v>
      </c>
      <c r="RX73">
        <v>3088.8637835737309</v>
      </c>
      <c r="RY73">
        <v>3037.2250299329626</v>
      </c>
      <c r="RZ73">
        <v>2681.7081003772341</v>
      </c>
      <c r="SA73">
        <v>2518.3982608717115</v>
      </c>
      <c r="SB73">
        <v>3775.6082750151941</v>
      </c>
      <c r="SC73">
        <v>4863.5168801028731</v>
      </c>
      <c r="SD73">
        <v>5414.6343256515893</v>
      </c>
      <c r="SE73">
        <v>5631.7034852737033</v>
      </c>
      <c r="SF73">
        <v>6125.0399842291345</v>
      </c>
      <c r="SG73">
        <v>5786.5997195340524</v>
      </c>
      <c r="SH73">
        <v>5888.6020843739307</v>
      </c>
      <c r="SI73">
        <v>7362.7613898648124</v>
      </c>
      <c r="SJ73">
        <v>8049.9542237673822</v>
      </c>
      <c r="SK73">
        <v>7548.1636979333161</v>
      </c>
    </row>
    <row r="74" spans="409:505" x14ac:dyDescent="0.25">
      <c r="OS74" t="s">
        <v>291</v>
      </c>
      <c r="OT74" t="s">
        <v>292</v>
      </c>
      <c r="OU74">
        <v>0.4375546728177227</v>
      </c>
      <c r="OV74">
        <v>0.47749302070496208</v>
      </c>
      <c r="OW74">
        <v>0.58815980409588553</v>
      </c>
      <c r="OX74">
        <v>0.70473849442758607</v>
      </c>
      <c r="OY74">
        <v>0.72570631781601935</v>
      </c>
      <c r="OZ74">
        <v>0.8235082366221107</v>
      </c>
      <c r="PA74">
        <v>0.82386675897101058</v>
      </c>
      <c r="PB74">
        <v>0.93516032171508023</v>
      </c>
      <c r="PC74">
        <v>1.019509243362086</v>
      </c>
      <c r="PD74">
        <v>1.1219464379594615</v>
      </c>
      <c r="PE74">
        <v>1.1623188820174448</v>
      </c>
      <c r="PF74">
        <v>1.1008139367231271</v>
      </c>
      <c r="PG74">
        <v>0.74392804044964611</v>
      </c>
      <c r="PH74">
        <v>0.93606334292929017</v>
      </c>
      <c r="PI74">
        <v>1.0772570210533436</v>
      </c>
      <c r="PJ74">
        <v>1.0297948199065385</v>
      </c>
      <c r="PK74">
        <v>1.1019801760808106</v>
      </c>
      <c r="PL74">
        <v>1.0420197534269713</v>
      </c>
      <c r="PM74">
        <v>1.0138059173582716</v>
      </c>
      <c r="PN74">
        <v>1.0901430930728215</v>
      </c>
      <c r="PO74">
        <v>1.1262734928953371</v>
      </c>
      <c r="PP74">
        <v>1.0866638434094518</v>
      </c>
      <c r="PQ74">
        <v>0.87648834679493248</v>
      </c>
      <c r="PR74">
        <v>0.8965585667903142</v>
      </c>
      <c r="PS74">
        <v>1.0249027619847917</v>
      </c>
      <c r="PT74">
        <v>1.0034493392666106</v>
      </c>
      <c r="PU74">
        <v>1.0340919791758556</v>
      </c>
      <c r="PX74" t="s">
        <v>246</v>
      </c>
      <c r="PY74" t="s">
        <v>247</v>
      </c>
      <c r="PZ74" t="s">
        <v>291</v>
      </c>
      <c r="QA74" t="s">
        <v>292</v>
      </c>
      <c r="QB74">
        <f t="shared" si="147"/>
        <v>0.4375546728177227</v>
      </c>
      <c r="QC74">
        <f t="shared" si="148"/>
        <v>0.47749302070496208</v>
      </c>
      <c r="QD74">
        <f t="shared" si="149"/>
        <v>0.58815980409588553</v>
      </c>
      <c r="QE74">
        <f t="shared" si="150"/>
        <v>0.70473849442758607</v>
      </c>
      <c r="QF74">
        <f t="shared" si="151"/>
        <v>0.72570631781601935</v>
      </c>
      <c r="QG74">
        <f t="shared" si="152"/>
        <v>0.8235082366221107</v>
      </c>
      <c r="QH74">
        <f t="shared" si="153"/>
        <v>0.82386675897101058</v>
      </c>
      <c r="QI74">
        <f t="shared" si="154"/>
        <v>0.93516032171508023</v>
      </c>
      <c r="QJ74">
        <f t="shared" si="155"/>
        <v>1.019509243362086</v>
      </c>
      <c r="QK74">
        <f t="shared" si="156"/>
        <v>1.1219464379594615</v>
      </c>
      <c r="QL74">
        <f t="shared" si="157"/>
        <v>1.1623188820174448</v>
      </c>
      <c r="QM74">
        <f t="shared" si="158"/>
        <v>1.1008139367231271</v>
      </c>
      <c r="QN74">
        <f t="shared" si="159"/>
        <v>0.74392804044964611</v>
      </c>
      <c r="QO74">
        <f t="shared" si="160"/>
        <v>0.93606334292929017</v>
      </c>
      <c r="QP74">
        <f t="shared" si="161"/>
        <v>1.0772570210533436</v>
      </c>
      <c r="QQ74">
        <f t="shared" si="162"/>
        <v>1.0297948199065385</v>
      </c>
      <c r="QR74">
        <f t="shared" si="163"/>
        <v>1.1019801760808106</v>
      </c>
      <c r="QS74">
        <f t="shared" si="164"/>
        <v>1.0420197534269713</v>
      </c>
      <c r="QT74">
        <f t="shared" si="165"/>
        <v>1.0138059173582716</v>
      </c>
      <c r="QU74">
        <f t="shared" si="166"/>
        <v>1.0901430930728215</v>
      </c>
      <c r="QV74">
        <f t="shared" si="167"/>
        <v>1.1262734928953371</v>
      </c>
      <c r="QW74">
        <f t="shared" si="168"/>
        <v>1.0866638434094518</v>
      </c>
      <c r="QX74">
        <f t="shared" si="169"/>
        <v>0.87648834679493248</v>
      </c>
      <c r="QY74">
        <f t="shared" si="170"/>
        <v>0.8965585667903142</v>
      </c>
      <c r="QZ74">
        <f t="shared" si="171"/>
        <v>1.0249027619847917</v>
      </c>
      <c r="RA74">
        <f t="shared" si="172"/>
        <v>1.0034493392666106</v>
      </c>
      <c r="RB74">
        <f t="shared" si="173"/>
        <v>1.0340919791758556</v>
      </c>
      <c r="RG74" t="s">
        <v>246</v>
      </c>
      <c r="RH74" t="s">
        <v>247</v>
      </c>
      <c r="RI74" t="s">
        <v>291</v>
      </c>
      <c r="RJ74" t="s">
        <v>292</v>
      </c>
      <c r="RK74">
        <v>2803.3687636278241</v>
      </c>
      <c r="RL74">
        <v>3510.9900197743377</v>
      </c>
      <c r="RM74">
        <v>4686.1373251041214</v>
      </c>
      <c r="RN74">
        <v>5736.9038072644989</v>
      </c>
      <c r="RO74">
        <v>6516.3057593895674</v>
      </c>
      <c r="RP74">
        <v>7523.4770016184348</v>
      </c>
      <c r="RQ74">
        <v>8001.5409918624937</v>
      </c>
      <c r="RR74">
        <v>8740.9456025724048</v>
      </c>
      <c r="RS74">
        <v>10205.807465992502</v>
      </c>
      <c r="RT74">
        <v>12332.97935177452</v>
      </c>
      <c r="RU74">
        <v>13137.9080701614</v>
      </c>
      <c r="RV74">
        <v>12131.8747042592</v>
      </c>
      <c r="RW74">
        <v>8085.3235283832773</v>
      </c>
      <c r="RX74">
        <v>10409.326888243304</v>
      </c>
      <c r="RY74">
        <v>11947.579128206073</v>
      </c>
      <c r="RZ74">
        <v>11252.907554078276</v>
      </c>
      <c r="SA74">
        <v>12782.52553466694</v>
      </c>
      <c r="SB74">
        <v>14209.388519255654</v>
      </c>
      <c r="SC74">
        <v>15907.665834035204</v>
      </c>
      <c r="SD74">
        <v>18639.522205384172</v>
      </c>
      <c r="SE74">
        <v>20888.380150532623</v>
      </c>
      <c r="SF74">
        <v>23060.707883671599</v>
      </c>
      <c r="SG74">
        <v>20430.639460080725</v>
      </c>
      <c r="SH74">
        <v>18291.919597863318</v>
      </c>
      <c r="SI74">
        <v>22086.952919320109</v>
      </c>
      <c r="SJ74">
        <v>24079.788523885956</v>
      </c>
      <c r="SK74">
        <v>24358.782175822605</v>
      </c>
    </row>
    <row r="75" spans="409:505" x14ac:dyDescent="0.25">
      <c r="OS75" t="s">
        <v>72</v>
      </c>
      <c r="OT75" t="s">
        <v>329</v>
      </c>
      <c r="OU75">
        <v>1.0138776352836743</v>
      </c>
      <c r="OV75">
        <v>1.1175400627832022</v>
      </c>
      <c r="OW75">
        <v>1.2145369017012044</v>
      </c>
      <c r="OX75">
        <v>1.3086413532870447</v>
      </c>
      <c r="OY75">
        <v>1.5332423129073296</v>
      </c>
      <c r="OZ75">
        <v>1.6168845610595906</v>
      </c>
      <c r="PA75">
        <v>1.6544616416041276</v>
      </c>
      <c r="PB75">
        <v>1.4233094011203353</v>
      </c>
      <c r="PC75">
        <v>1.33648034464577</v>
      </c>
      <c r="PD75">
        <v>1.4036807391172528</v>
      </c>
      <c r="PE75">
        <v>1.4216527254325548</v>
      </c>
      <c r="PF75">
        <v>1.3334954327199575</v>
      </c>
      <c r="PG75">
        <v>1.4114590677165142</v>
      </c>
      <c r="PH75">
        <v>1.4098704672426505</v>
      </c>
      <c r="PI75">
        <v>1.3233295640564842</v>
      </c>
      <c r="PJ75">
        <v>1.4023198505660446</v>
      </c>
      <c r="PK75">
        <v>1.4672523501786914</v>
      </c>
      <c r="PL75">
        <v>1.5763487431075172</v>
      </c>
      <c r="PM75">
        <v>1.5880815495333969</v>
      </c>
      <c r="PN75">
        <v>1.5504944389517907</v>
      </c>
      <c r="PO75">
        <v>1.535744171563449</v>
      </c>
      <c r="PP75">
        <v>1.5413283767039685</v>
      </c>
      <c r="PQ75">
        <v>1.5263520128632755</v>
      </c>
      <c r="PR75">
        <v>1.5847897140973419</v>
      </c>
      <c r="PS75">
        <v>1.4262453377946829</v>
      </c>
      <c r="PT75">
        <v>1.3265907689888519</v>
      </c>
      <c r="PU75">
        <v>1.2125416670521212</v>
      </c>
      <c r="PX75" t="s">
        <v>246</v>
      </c>
      <c r="PY75" t="s">
        <v>247</v>
      </c>
      <c r="PZ75" t="s">
        <v>72</v>
      </c>
      <c r="QA75" t="s">
        <v>329</v>
      </c>
      <c r="QB75">
        <f t="shared" si="147"/>
        <v>1.0138776352836743</v>
      </c>
      <c r="QC75">
        <f t="shared" si="148"/>
        <v>1.1175400627832022</v>
      </c>
      <c r="QD75">
        <f t="shared" si="149"/>
        <v>1.2145369017012044</v>
      </c>
      <c r="QE75">
        <f t="shared" si="150"/>
        <v>1.3086413532870447</v>
      </c>
      <c r="QF75">
        <f t="shared" si="151"/>
        <v>1.5332423129073296</v>
      </c>
      <c r="QG75">
        <f t="shared" si="152"/>
        <v>1.6168845610595906</v>
      </c>
      <c r="QH75">
        <f t="shared" si="153"/>
        <v>1.6544616416041276</v>
      </c>
      <c r="QI75">
        <f t="shared" si="154"/>
        <v>1.4233094011203353</v>
      </c>
      <c r="QJ75">
        <f t="shared" si="155"/>
        <v>1.33648034464577</v>
      </c>
      <c r="QK75">
        <f t="shared" si="156"/>
        <v>1.4036807391172528</v>
      </c>
      <c r="QL75">
        <f t="shared" si="157"/>
        <v>1.4216527254325548</v>
      </c>
      <c r="QM75">
        <f t="shared" si="158"/>
        <v>1.3334954327199575</v>
      </c>
      <c r="QN75">
        <f t="shared" si="159"/>
        <v>1.4114590677165142</v>
      </c>
      <c r="QO75">
        <f t="shared" si="160"/>
        <v>1.4098704672426505</v>
      </c>
      <c r="QP75">
        <f t="shared" si="161"/>
        <v>1.3233295640564842</v>
      </c>
      <c r="QQ75">
        <f t="shared" si="162"/>
        <v>1.4023198505660446</v>
      </c>
      <c r="QR75">
        <f t="shared" si="163"/>
        <v>1.4672523501786914</v>
      </c>
      <c r="QS75">
        <f t="shared" si="164"/>
        <v>1.5763487431075172</v>
      </c>
      <c r="QT75">
        <f t="shared" si="165"/>
        <v>1.5880815495333969</v>
      </c>
      <c r="QU75">
        <f t="shared" si="166"/>
        <v>1.5504944389517907</v>
      </c>
      <c r="QV75">
        <f t="shared" si="167"/>
        <v>1.535744171563449</v>
      </c>
      <c r="QW75">
        <f t="shared" si="168"/>
        <v>1.5413283767039685</v>
      </c>
      <c r="QX75">
        <f t="shared" si="169"/>
        <v>1.5263520128632755</v>
      </c>
      <c r="QY75">
        <f t="shared" si="170"/>
        <v>1.5847897140973419</v>
      </c>
      <c r="QZ75">
        <f t="shared" si="171"/>
        <v>1.4262453377946829</v>
      </c>
      <c r="RA75">
        <f t="shared" si="172"/>
        <v>1.3265907689888519</v>
      </c>
      <c r="RB75">
        <f t="shared" si="173"/>
        <v>1.2125416670521212</v>
      </c>
      <c r="RG75" t="s">
        <v>246</v>
      </c>
      <c r="RH75" t="s">
        <v>247</v>
      </c>
      <c r="RI75" t="s">
        <v>72</v>
      </c>
      <c r="RJ75" t="s">
        <v>329</v>
      </c>
      <c r="RK75">
        <v>6495.8119966853483</v>
      </c>
      <c r="RL75">
        <v>8217.2342568211188</v>
      </c>
      <c r="RM75">
        <v>9676.7692524096183</v>
      </c>
      <c r="RN75">
        <v>10652.957971472972</v>
      </c>
      <c r="RO75">
        <v>13767.38147217115</v>
      </c>
      <c r="RP75">
        <v>14771.672302029207</v>
      </c>
      <c r="RQ75">
        <v>16068.426721444352</v>
      </c>
      <c r="RR75">
        <v>13303.676131174905</v>
      </c>
      <c r="RS75">
        <v>13378.849842064392</v>
      </c>
      <c r="RT75">
        <v>15429.939421619862</v>
      </c>
      <c r="RU75">
        <v>16069.207085415816</v>
      </c>
      <c r="RV75">
        <v>14696.216107708504</v>
      </c>
      <c r="RW75">
        <v>15340.332114192841</v>
      </c>
      <c r="RX75">
        <v>15678.215234540679</v>
      </c>
      <c r="RY75">
        <v>14676.706088023149</v>
      </c>
      <c r="RZ75">
        <v>15323.611397754681</v>
      </c>
      <c r="SA75">
        <v>17019.535413660513</v>
      </c>
      <c r="SB75">
        <v>21495.707407647369</v>
      </c>
      <c r="SC75">
        <v>24918.64584199942</v>
      </c>
      <c r="SD75">
        <v>26510.717453342633</v>
      </c>
      <c r="SE75">
        <v>28482.609483346143</v>
      </c>
      <c r="SF75">
        <v>32709.401038377087</v>
      </c>
      <c r="SG75">
        <v>35578.73618971699</v>
      </c>
      <c r="SH75">
        <v>32333.466104249768</v>
      </c>
      <c r="SI75">
        <v>30736.002278173593</v>
      </c>
      <c r="SJ75">
        <v>31834.218156282488</v>
      </c>
      <c r="SK75">
        <v>28562.293240462895</v>
      </c>
    </row>
    <row r="76" spans="409:505" x14ac:dyDescent="0.25">
      <c r="OS76" t="s">
        <v>73</v>
      </c>
      <c r="OT76" t="s">
        <v>330</v>
      </c>
      <c r="OU76">
        <v>6.2161064854777383E-2</v>
      </c>
      <c r="OV76">
        <v>5.5619783418614226E-2</v>
      </c>
      <c r="OW76">
        <v>5.2784876177726807E-2</v>
      </c>
      <c r="OX76">
        <v>5.0967101031732819E-2</v>
      </c>
      <c r="OY76">
        <v>5.2381260080335078E-2</v>
      </c>
      <c r="OZ76">
        <v>5.6926260471822275E-2</v>
      </c>
      <c r="PA76">
        <v>5.7010736784547614E-2</v>
      </c>
      <c r="PB76">
        <v>6.2392586416971554E-2</v>
      </c>
      <c r="PC76">
        <v>6.5348938966612008E-2</v>
      </c>
      <c r="PD76">
        <v>6.5581927527940093E-2</v>
      </c>
      <c r="PE76">
        <v>6.7520128542310792E-2</v>
      </c>
      <c r="PF76">
        <v>7.4736669376938125E-2</v>
      </c>
      <c r="PG76">
        <v>7.8876006329965206E-2</v>
      </c>
      <c r="PH76">
        <v>7.5971413518712616E-2</v>
      </c>
      <c r="PI76">
        <v>7.8931799062483154E-2</v>
      </c>
      <c r="PJ76">
        <v>7.6660913430444691E-2</v>
      </c>
      <c r="PK76">
        <v>7.5273931639634251E-2</v>
      </c>
      <c r="PL76">
        <v>7.2559872468325654E-2</v>
      </c>
      <c r="PM76">
        <v>6.8485347032865324E-2</v>
      </c>
      <c r="PN76">
        <v>7.3680565873709331E-2</v>
      </c>
      <c r="PO76">
        <v>7.8115254121491146E-2</v>
      </c>
      <c r="PP76">
        <v>7.7506834996828741E-2</v>
      </c>
      <c r="PQ76">
        <v>8.8138985495921057E-2</v>
      </c>
      <c r="PR76">
        <v>0.10325670915123755</v>
      </c>
      <c r="PS76">
        <v>0.13083401709878487</v>
      </c>
      <c r="PT76">
        <v>0.13422472161634702</v>
      </c>
      <c r="PU76">
        <v>0.14223811580099638</v>
      </c>
      <c r="PX76" t="s">
        <v>246</v>
      </c>
      <c r="PY76" t="s">
        <v>247</v>
      </c>
      <c r="PZ76" t="s">
        <v>73</v>
      </c>
      <c r="QA76" t="s">
        <v>330</v>
      </c>
      <c r="QB76">
        <f t="shared" si="147"/>
        <v>6.2161064854777383E-2</v>
      </c>
      <c r="QC76">
        <f t="shared" si="148"/>
        <v>5.5619783418614226E-2</v>
      </c>
      <c r="QD76">
        <f t="shared" si="149"/>
        <v>5.2784876177726807E-2</v>
      </c>
      <c r="QE76">
        <f t="shared" si="150"/>
        <v>5.0967101031732819E-2</v>
      </c>
      <c r="QF76">
        <f t="shared" si="151"/>
        <v>5.2381260080335078E-2</v>
      </c>
      <c r="QG76">
        <f t="shared" si="152"/>
        <v>5.6926260471822275E-2</v>
      </c>
      <c r="QH76">
        <f t="shared" si="153"/>
        <v>5.7010736784547614E-2</v>
      </c>
      <c r="QI76">
        <f t="shared" si="154"/>
        <v>6.2392586416971554E-2</v>
      </c>
      <c r="QJ76">
        <f t="shared" si="155"/>
        <v>6.5348938966612008E-2</v>
      </c>
      <c r="QK76">
        <f t="shared" si="156"/>
        <v>6.5581927527940093E-2</v>
      </c>
      <c r="QL76">
        <f t="shared" si="157"/>
        <v>6.7520128542310792E-2</v>
      </c>
      <c r="QM76">
        <f t="shared" si="158"/>
        <v>7.4736669376938125E-2</v>
      </c>
      <c r="QN76">
        <f t="shared" si="159"/>
        <v>7.8876006329965206E-2</v>
      </c>
      <c r="QO76">
        <f t="shared" si="160"/>
        <v>7.5971413518712616E-2</v>
      </c>
      <c r="QP76">
        <f t="shared" si="161"/>
        <v>7.8931799062483154E-2</v>
      </c>
      <c r="QQ76">
        <f t="shared" si="162"/>
        <v>7.6660913430444691E-2</v>
      </c>
      <c r="QR76">
        <f t="shared" si="163"/>
        <v>7.5273931639634251E-2</v>
      </c>
      <c r="QS76">
        <f t="shared" si="164"/>
        <v>7.2559872468325654E-2</v>
      </c>
      <c r="QT76">
        <f t="shared" si="165"/>
        <v>6.8485347032865324E-2</v>
      </c>
      <c r="QU76">
        <f t="shared" si="166"/>
        <v>7.3680565873709331E-2</v>
      </c>
      <c r="QV76">
        <f t="shared" si="167"/>
        <v>7.8115254121491146E-2</v>
      </c>
      <c r="QW76">
        <f t="shared" si="168"/>
        <v>7.7506834996828741E-2</v>
      </c>
      <c r="QX76">
        <f t="shared" si="169"/>
        <v>8.8138985495921057E-2</v>
      </c>
      <c r="QY76">
        <f t="shared" si="170"/>
        <v>0.10325670915123755</v>
      </c>
      <c r="QZ76">
        <f t="shared" si="171"/>
        <v>0.13083401709878487</v>
      </c>
      <c r="RA76">
        <f t="shared" si="172"/>
        <v>0.13422472161634702</v>
      </c>
      <c r="RB76">
        <f t="shared" si="173"/>
        <v>0.14223811580099638</v>
      </c>
      <c r="RG76" t="s">
        <v>246</v>
      </c>
      <c r="RH76" t="s">
        <v>247</v>
      </c>
      <c r="RI76" t="s">
        <v>73</v>
      </c>
      <c r="RJ76" t="s">
        <v>330</v>
      </c>
      <c r="RK76">
        <v>398.25968811061006</v>
      </c>
      <c r="RL76">
        <v>408.97038494187024</v>
      </c>
      <c r="RM76">
        <v>420.56117527052095</v>
      </c>
      <c r="RN76">
        <v>414.89624629015731</v>
      </c>
      <c r="RO76">
        <v>470.34495685912526</v>
      </c>
      <c r="RP76">
        <v>520.07180062295481</v>
      </c>
      <c r="RQ76">
        <v>553.69844988962836</v>
      </c>
      <c r="RR76">
        <v>583.18364371398854</v>
      </c>
      <c r="RS76">
        <v>654.17620638802691</v>
      </c>
      <c r="RT76">
        <v>720.90835238329146</v>
      </c>
      <c r="RU76">
        <v>763.19266201256323</v>
      </c>
      <c r="RV76">
        <v>823.6595472198386</v>
      </c>
      <c r="RW76">
        <v>857.25768505662654</v>
      </c>
      <c r="RX76">
        <v>844.82667060056383</v>
      </c>
      <c r="RY76">
        <v>875.4121779671201</v>
      </c>
      <c r="RZ76">
        <v>837.69907865946004</v>
      </c>
      <c r="SA76">
        <v>873.14724362867219</v>
      </c>
      <c r="SB76">
        <v>989.45477321254964</v>
      </c>
      <c r="SC76">
        <v>1074.606092224805</v>
      </c>
      <c r="SD76">
        <v>1259.8075907971972</v>
      </c>
      <c r="SE76">
        <v>1448.7610104811361</v>
      </c>
      <c r="SF76">
        <v>1644.8163723216192</v>
      </c>
      <c r="SG76">
        <v>2054.4891915896246</v>
      </c>
      <c r="SH76">
        <v>2106.6815841113212</v>
      </c>
      <c r="SI76">
        <v>2819.5111605614575</v>
      </c>
      <c r="SJ76">
        <v>3220.9926148950794</v>
      </c>
      <c r="SK76">
        <v>3350.5213749527543</v>
      </c>
    </row>
    <row r="77" spans="409:505" x14ac:dyDescent="0.25">
      <c r="OS77" t="s">
        <v>74</v>
      </c>
      <c r="OT77" t="s">
        <v>331</v>
      </c>
      <c r="OU77">
        <v>2.7669383069307618</v>
      </c>
      <c r="OV77">
        <v>2.9219900405722425</v>
      </c>
      <c r="OW77">
        <v>3.0359459939960058</v>
      </c>
      <c r="OX77">
        <v>3.1079765256350171</v>
      </c>
      <c r="OY77">
        <v>3.3591092750720861</v>
      </c>
      <c r="OZ77">
        <v>3.4341626551834965</v>
      </c>
      <c r="PA77">
        <v>3.3296859275081312</v>
      </c>
      <c r="PB77">
        <v>2.5763233072273426</v>
      </c>
      <c r="PC77">
        <v>2.5720209771745508</v>
      </c>
      <c r="PD77">
        <v>2.7213438853274434</v>
      </c>
      <c r="PE77">
        <v>2.8830154831067119</v>
      </c>
      <c r="PF77">
        <v>2.7128459210117999</v>
      </c>
      <c r="PG77">
        <v>2.7735055534091742</v>
      </c>
      <c r="PH77">
        <v>2.7496576570271749</v>
      </c>
      <c r="PI77">
        <v>2.640310848332494</v>
      </c>
      <c r="PJ77">
        <v>2.4680544318325648</v>
      </c>
      <c r="PK77">
        <v>2.549373518107295</v>
      </c>
      <c r="PL77">
        <v>2.710499139015496</v>
      </c>
      <c r="PM77">
        <v>2.7048703866565775</v>
      </c>
      <c r="PN77">
        <v>2.5198714659703527</v>
      </c>
      <c r="PO77">
        <v>2.4940870217645688</v>
      </c>
      <c r="PP77">
        <v>2.5127448527868981</v>
      </c>
      <c r="PQ77">
        <v>2.3915775036377789</v>
      </c>
      <c r="PR77">
        <v>2.264788807607788</v>
      </c>
      <c r="PS77">
        <v>2.41649894915437</v>
      </c>
      <c r="PT77">
        <v>2.4833625311084493</v>
      </c>
      <c r="PU77">
        <v>2.4254862335656719</v>
      </c>
      <c r="PX77" t="s">
        <v>246</v>
      </c>
      <c r="PY77" t="s">
        <v>247</v>
      </c>
      <c r="PZ77" t="s">
        <v>74</v>
      </c>
      <c r="QA77" t="s">
        <v>331</v>
      </c>
      <c r="QB77">
        <f t="shared" si="147"/>
        <v>2.7669383069307618</v>
      </c>
      <c r="QC77">
        <f t="shared" si="148"/>
        <v>2.9219900405722425</v>
      </c>
      <c r="QD77">
        <f t="shared" si="149"/>
        <v>3.0359459939960058</v>
      </c>
      <c r="QE77">
        <f t="shared" si="150"/>
        <v>3.1079765256350171</v>
      </c>
      <c r="QF77">
        <f t="shared" si="151"/>
        <v>3.3591092750720861</v>
      </c>
      <c r="QG77">
        <f t="shared" si="152"/>
        <v>3.4341626551834965</v>
      </c>
      <c r="QH77">
        <f t="shared" si="153"/>
        <v>3.3296859275081312</v>
      </c>
      <c r="QI77">
        <f t="shared" si="154"/>
        <v>2.5763233072273426</v>
      </c>
      <c r="QJ77">
        <f t="shared" si="155"/>
        <v>2.5720209771745508</v>
      </c>
      <c r="QK77">
        <f t="shared" si="156"/>
        <v>2.7213438853274434</v>
      </c>
      <c r="QL77">
        <f t="shared" si="157"/>
        <v>2.8830154831067119</v>
      </c>
      <c r="QM77">
        <f t="shared" si="158"/>
        <v>2.7128459210117999</v>
      </c>
      <c r="QN77">
        <f t="shared" si="159"/>
        <v>2.7735055534091742</v>
      </c>
      <c r="QO77">
        <f t="shared" si="160"/>
        <v>2.7496576570271749</v>
      </c>
      <c r="QP77">
        <f t="shared" si="161"/>
        <v>2.640310848332494</v>
      </c>
      <c r="QQ77">
        <f t="shared" si="162"/>
        <v>2.4680544318325648</v>
      </c>
      <c r="QR77">
        <f t="shared" si="163"/>
        <v>2.549373518107295</v>
      </c>
      <c r="QS77">
        <f t="shared" si="164"/>
        <v>2.710499139015496</v>
      </c>
      <c r="QT77">
        <f t="shared" si="165"/>
        <v>2.7048703866565775</v>
      </c>
      <c r="QU77">
        <f t="shared" si="166"/>
        <v>2.5198714659703527</v>
      </c>
      <c r="QV77">
        <f t="shared" si="167"/>
        <v>2.4940870217645688</v>
      </c>
      <c r="QW77">
        <f t="shared" si="168"/>
        <v>2.5127448527868981</v>
      </c>
      <c r="QX77">
        <f t="shared" si="169"/>
        <v>2.3915775036377789</v>
      </c>
      <c r="QY77">
        <f t="shared" si="170"/>
        <v>2.264788807607788</v>
      </c>
      <c r="QZ77">
        <f t="shared" si="171"/>
        <v>2.41649894915437</v>
      </c>
      <c r="RA77">
        <f t="shared" si="172"/>
        <v>2.4833625311084493</v>
      </c>
      <c r="RB77">
        <f t="shared" si="173"/>
        <v>2.4254862335656719</v>
      </c>
      <c r="RG77" t="s">
        <v>246</v>
      </c>
      <c r="RH77" t="s">
        <v>247</v>
      </c>
      <c r="RI77" t="s">
        <v>74</v>
      </c>
      <c r="RJ77" t="s">
        <v>331</v>
      </c>
      <c r="RK77">
        <v>17727.495333517498</v>
      </c>
      <c r="RL77">
        <v>21485.293869181249</v>
      </c>
      <c r="RM77">
        <v>24188.765944885388</v>
      </c>
      <c r="RN77">
        <v>25300.395116470143</v>
      </c>
      <c r="RO77">
        <v>30162.315771819463</v>
      </c>
      <c r="RP77">
        <v>31374.116987667578</v>
      </c>
      <c r="RQ77">
        <v>32338.503949667756</v>
      </c>
      <c r="RR77">
        <v>24080.899670564468</v>
      </c>
      <c r="RS77">
        <v>25747.241687552454</v>
      </c>
      <c r="RT77">
        <v>29914.331746408992</v>
      </c>
      <c r="RU77">
        <v>32587.264104464117</v>
      </c>
      <c r="RV77">
        <v>29897.792631193493</v>
      </c>
      <c r="RW77">
        <v>30143.62745827797</v>
      </c>
      <c r="RX77">
        <v>30577.081774389233</v>
      </c>
      <c r="RY77">
        <v>29283.005046157235</v>
      </c>
      <c r="RZ77">
        <v>26969.244574725693</v>
      </c>
      <c r="SA77">
        <v>29571.704464328297</v>
      </c>
      <c r="SB77">
        <v>36961.425367142394</v>
      </c>
      <c r="SC77">
        <v>42442.220447313273</v>
      </c>
      <c r="SD77">
        <v>43085.353145956971</v>
      </c>
      <c r="SE77">
        <v>46256.471601049547</v>
      </c>
      <c r="SF77">
        <v>53324.379372475625</v>
      </c>
      <c r="SG77">
        <v>55746.842381117509</v>
      </c>
      <c r="SH77">
        <v>46207.05920329615</v>
      </c>
      <c r="SI77">
        <v>52076.255913486435</v>
      </c>
      <c r="SJ77">
        <v>59593.287111971891</v>
      </c>
      <c r="SK77">
        <v>57134.077068240418</v>
      </c>
    </row>
    <row r="78" spans="409:505" x14ac:dyDescent="0.25">
      <c r="OS78" t="s">
        <v>75</v>
      </c>
      <c r="OT78" t="s">
        <v>332</v>
      </c>
      <c r="OU78">
        <v>3.6978839279270166</v>
      </c>
      <c r="OV78">
        <v>4.0099291064424358</v>
      </c>
      <c r="OW78">
        <v>3.9741869326674069</v>
      </c>
      <c r="OX78">
        <v>3.7253073104185601</v>
      </c>
      <c r="OY78">
        <v>4.2689655314303243</v>
      </c>
      <c r="OZ78">
        <v>4.1925930078798599</v>
      </c>
      <c r="PA78">
        <v>4.0604214892715085</v>
      </c>
      <c r="PB78">
        <v>4.0660441234830582</v>
      </c>
      <c r="PC78">
        <v>4.1695148633470724</v>
      </c>
      <c r="PD78">
        <v>4.4157965778739747</v>
      </c>
      <c r="PE78">
        <v>4.123620918300249</v>
      </c>
      <c r="PF78">
        <v>3.668504619358862</v>
      </c>
      <c r="PG78">
        <v>3.8172691494469793</v>
      </c>
      <c r="PH78">
        <v>3.6489350156471243</v>
      </c>
      <c r="PI78">
        <v>3.4094414989644442</v>
      </c>
      <c r="PJ78">
        <v>3.5268126260020694</v>
      </c>
      <c r="PK78">
        <v>3.5636344299248401</v>
      </c>
      <c r="PL78">
        <v>3.5171011066930813</v>
      </c>
      <c r="PM78">
        <v>3.3940380995868793</v>
      </c>
      <c r="PN78">
        <v>3.2048657858709082</v>
      </c>
      <c r="PO78">
        <v>3.0921774141621809</v>
      </c>
      <c r="PP78">
        <v>2.9792084801900156</v>
      </c>
      <c r="PQ78">
        <v>3.0939782773167197</v>
      </c>
      <c r="PR78">
        <v>3.4148976195886078</v>
      </c>
      <c r="PS78">
        <v>3.4466689060162796</v>
      </c>
      <c r="PT78">
        <v>3.667058001277272</v>
      </c>
      <c r="PU78">
        <v>3.5305388387598646</v>
      </c>
      <c r="PX78" t="s">
        <v>246</v>
      </c>
      <c r="PY78" t="s">
        <v>247</v>
      </c>
      <c r="PZ78" t="s">
        <v>75</v>
      </c>
      <c r="QA78" t="s">
        <v>332</v>
      </c>
      <c r="QB78">
        <f t="shared" si="147"/>
        <v>3.6978839279270166</v>
      </c>
      <c r="QC78">
        <f t="shared" si="148"/>
        <v>4.0099291064424358</v>
      </c>
      <c r="QD78">
        <f t="shared" si="149"/>
        <v>3.9741869326674069</v>
      </c>
      <c r="QE78">
        <f t="shared" si="150"/>
        <v>3.7253073104185601</v>
      </c>
      <c r="QF78">
        <f t="shared" si="151"/>
        <v>4.2689655314303243</v>
      </c>
      <c r="QG78">
        <f t="shared" si="152"/>
        <v>4.1925930078798599</v>
      </c>
      <c r="QH78">
        <f t="shared" si="153"/>
        <v>4.0604214892715085</v>
      </c>
      <c r="QI78">
        <f t="shared" si="154"/>
        <v>4.0660441234830582</v>
      </c>
      <c r="QJ78">
        <f t="shared" si="155"/>
        <v>4.1695148633470724</v>
      </c>
      <c r="QK78">
        <f t="shared" si="156"/>
        <v>4.4157965778739747</v>
      </c>
      <c r="QL78">
        <f t="shared" si="157"/>
        <v>4.123620918300249</v>
      </c>
      <c r="QM78">
        <f t="shared" si="158"/>
        <v>3.668504619358862</v>
      </c>
      <c r="QN78">
        <f t="shared" si="159"/>
        <v>3.8172691494469793</v>
      </c>
      <c r="QO78">
        <f t="shared" si="160"/>
        <v>3.6489350156471243</v>
      </c>
      <c r="QP78">
        <f t="shared" si="161"/>
        <v>3.4094414989644442</v>
      </c>
      <c r="QQ78">
        <f t="shared" si="162"/>
        <v>3.5268126260020694</v>
      </c>
      <c r="QR78">
        <f t="shared" si="163"/>
        <v>3.5636344299248401</v>
      </c>
      <c r="QS78">
        <f t="shared" si="164"/>
        <v>3.5171011066930813</v>
      </c>
      <c r="QT78">
        <f t="shared" si="165"/>
        <v>3.3940380995868793</v>
      </c>
      <c r="QU78">
        <f t="shared" si="166"/>
        <v>3.2048657858709082</v>
      </c>
      <c r="QV78">
        <f t="shared" si="167"/>
        <v>3.0921774141621809</v>
      </c>
      <c r="QW78">
        <f t="shared" si="168"/>
        <v>2.9792084801900156</v>
      </c>
      <c r="QX78">
        <f t="shared" si="169"/>
        <v>3.0939782773167197</v>
      </c>
      <c r="QY78">
        <f t="shared" si="170"/>
        <v>3.4148976195886078</v>
      </c>
      <c r="QZ78">
        <f t="shared" si="171"/>
        <v>3.4466689060162796</v>
      </c>
      <c r="RA78">
        <f t="shared" si="172"/>
        <v>3.667058001277272</v>
      </c>
      <c r="RB78">
        <f t="shared" si="173"/>
        <v>3.5305388387598646</v>
      </c>
      <c r="RG78" t="s">
        <v>246</v>
      </c>
      <c r="RH78" t="s">
        <v>247</v>
      </c>
      <c r="RI78" t="s">
        <v>75</v>
      </c>
      <c r="RJ78" t="s">
        <v>332</v>
      </c>
      <c r="RK78">
        <v>23691.970258972575</v>
      </c>
      <c r="RL78">
        <v>29484.872997591257</v>
      </c>
      <c r="RM78">
        <v>31664.159285318419</v>
      </c>
      <c r="RN78">
        <v>30325.758932367382</v>
      </c>
      <c r="RO78">
        <v>38332.151720563277</v>
      </c>
      <c r="RP78">
        <v>38303.049889717979</v>
      </c>
      <c r="RQ78">
        <v>39435.538133889611</v>
      </c>
      <c r="RR78">
        <v>38005.323446403745</v>
      </c>
      <c r="RS78">
        <v>41738.970194702946</v>
      </c>
      <c r="RT78">
        <v>48540.577494595229</v>
      </c>
      <c r="RU78">
        <v>46610.059751236236</v>
      </c>
      <c r="RV78">
        <v>40429.937257645528</v>
      </c>
      <c r="RW78">
        <v>41487.690193181188</v>
      </c>
      <c r="RX78">
        <v>40577.336628700061</v>
      </c>
      <c r="RY78">
        <v>37813.234256794989</v>
      </c>
      <c r="RZ78">
        <v>38538.644469545114</v>
      </c>
      <c r="SA78">
        <v>41336.721917030285</v>
      </c>
      <c r="SB78">
        <v>47960.564972157714</v>
      </c>
      <c r="SC78">
        <v>53255.976308463258</v>
      </c>
      <c r="SD78">
        <v>54797.546634574093</v>
      </c>
      <c r="SE78">
        <v>57348.927882397475</v>
      </c>
      <c r="SF78">
        <v>63223.467775150973</v>
      </c>
      <c r="SG78">
        <v>72119.560873031136</v>
      </c>
      <c r="SH78">
        <v>69672.004714733688</v>
      </c>
      <c r="SI78">
        <v>74276.718415942509</v>
      </c>
      <c r="SJ78">
        <v>87998.444684928239</v>
      </c>
      <c r="SK78">
        <v>83164.387954321719</v>
      </c>
    </row>
    <row r="79" spans="409:505" x14ac:dyDescent="0.25">
      <c r="OU79">
        <v>0</v>
      </c>
      <c r="QB79">
        <f t="shared" si="147"/>
        <v>0</v>
      </c>
    </row>
    <row r="80" spans="409:505" x14ac:dyDescent="0.25">
      <c r="OS80" t="s">
        <v>77</v>
      </c>
      <c r="OT80" t="s">
        <v>333</v>
      </c>
      <c r="OU80">
        <v>0.12692572690636295</v>
      </c>
      <c r="OV80">
        <v>0.12735795362369395</v>
      </c>
      <c r="OW80">
        <v>0.14094986187847552</v>
      </c>
      <c r="OX80">
        <v>0.15907335646960175</v>
      </c>
      <c r="OY80">
        <v>0.16797439464402181</v>
      </c>
      <c r="OZ80">
        <v>0.18779111394255177</v>
      </c>
      <c r="PA80">
        <v>0.19840940244058075</v>
      </c>
      <c r="PB80">
        <v>0.23626241251493055</v>
      </c>
      <c r="PC80">
        <v>0.24876969803451271</v>
      </c>
      <c r="PD80">
        <v>0.25885050765287781</v>
      </c>
      <c r="PE80">
        <v>0.26920760473985494</v>
      </c>
      <c r="PF80">
        <v>0.22389372082478046</v>
      </c>
      <c r="PG80">
        <v>0.16980076026772264</v>
      </c>
      <c r="PH80">
        <v>0.18281772157410456</v>
      </c>
      <c r="PI80">
        <v>0.18101267890547287</v>
      </c>
      <c r="PJ80">
        <v>0.17324867308824971</v>
      </c>
      <c r="PK80">
        <v>0.18070064715433154</v>
      </c>
      <c r="PL80">
        <v>0.17298790228236513</v>
      </c>
      <c r="PM80">
        <v>0.16951328092609705</v>
      </c>
      <c r="PN80">
        <v>0.16923685083082349</v>
      </c>
      <c r="PO80">
        <v>0.18164941263937509</v>
      </c>
      <c r="PP80">
        <v>0.1871778254644299</v>
      </c>
      <c r="PQ80">
        <v>0.18784867174997649</v>
      </c>
      <c r="PR80">
        <v>0.20644929503471551</v>
      </c>
      <c r="PS80">
        <v>0.23550968019426927</v>
      </c>
      <c r="PT80">
        <v>0.22882679595414379</v>
      </c>
      <c r="PU80">
        <v>0.2487682553142716</v>
      </c>
      <c r="PX80" t="s">
        <v>246</v>
      </c>
      <c r="PY80" t="s">
        <v>247</v>
      </c>
      <c r="PZ80" t="s">
        <v>77</v>
      </c>
      <c r="QA80" t="s">
        <v>333</v>
      </c>
      <c r="QB80">
        <f t="shared" si="147"/>
        <v>0.12692572690636295</v>
      </c>
      <c r="QC80">
        <f t="shared" ref="QC80:QC91" si="174">RL80/$RL$91</f>
        <v>0.12735795362369395</v>
      </c>
      <c r="QD80">
        <f t="shared" ref="QD80:QD91" si="175">RM80/$RM$91</f>
        <v>0.14094986187847552</v>
      </c>
      <c r="QE80">
        <f t="shared" ref="QE80:QE91" si="176">RN80/$RN$91</f>
        <v>0.15907335646960175</v>
      </c>
      <c r="QF80">
        <f t="shared" ref="QF80:QF91" si="177">RO80/$RO$91</f>
        <v>0.16797439464402181</v>
      </c>
      <c r="QG80">
        <f t="shared" ref="QG80:QG91" si="178">RP80/$RP$91</f>
        <v>0.18779111394255177</v>
      </c>
      <c r="QH80">
        <f t="shared" ref="QH80:QH91" si="179">RQ80/$RQ$91</f>
        <v>0.19840940244058075</v>
      </c>
      <c r="QI80">
        <f t="shared" ref="QI80:QI91" si="180">RR80/$RR$91</f>
        <v>0.23626241251493055</v>
      </c>
      <c r="QJ80">
        <f t="shared" ref="QJ80:QJ91" si="181">RS80/$RS$91</f>
        <v>0.24876969803451271</v>
      </c>
      <c r="QK80">
        <f t="shared" ref="QK80:QK91" si="182">RT80/$RT$91</f>
        <v>0.25885050765287781</v>
      </c>
      <c r="QL80">
        <f t="shared" ref="QL80:QL91" si="183">RU80/$RU$91</f>
        <v>0.26920760473985494</v>
      </c>
      <c r="QM80">
        <f t="shared" ref="QM80:QM91" si="184">RV80/$RV$91</f>
        <v>0.22389372082478046</v>
      </c>
      <c r="QN80">
        <f t="shared" ref="QN80:QN91" si="185">RW80/$RW$91</f>
        <v>0.16980076026772264</v>
      </c>
      <c r="QO80">
        <f t="shared" ref="QO80:QO91" si="186">RX80/$RX$91</f>
        <v>0.18281772157410456</v>
      </c>
      <c r="QP80">
        <f t="shared" ref="QP80:QP91" si="187">RY80/$RY$91</f>
        <v>0.18101267890547287</v>
      </c>
      <c r="QQ80">
        <f t="shared" ref="QQ80:QQ91" si="188">RZ80/$RZ$91</f>
        <v>0.17324867308824971</v>
      </c>
      <c r="QR80">
        <f t="shared" ref="QR80:QR91" si="189">SA80/$SA$91</f>
        <v>0.18070064715433154</v>
      </c>
      <c r="QS80">
        <f t="shared" ref="QS80:QS91" si="190">SB80/$SB$91</f>
        <v>0.17298790228236513</v>
      </c>
      <c r="QT80">
        <f t="shared" ref="QT80:QT91" si="191">SC80/$SC$91</f>
        <v>0.16951328092609705</v>
      </c>
      <c r="QU80">
        <f t="shared" ref="QU80:QU91" si="192">SD80/$SD$91</f>
        <v>0.16923685083082349</v>
      </c>
      <c r="QV80">
        <f t="shared" ref="QV80:QV91" si="193">SE80/$SE$91</f>
        <v>0.18164941263937509</v>
      </c>
      <c r="QW80">
        <f t="shared" ref="QW80:QW91" si="194">SF80/$SF$91</f>
        <v>0.1871778254644299</v>
      </c>
      <c r="QX80">
        <f t="shared" ref="QX80:QX91" si="195">SG80/$SG$91</f>
        <v>0.18784867174997649</v>
      </c>
      <c r="QY80">
        <f t="shared" ref="QY80:QY91" si="196">SH80/$SH$91</f>
        <v>0.20644929503471551</v>
      </c>
      <c r="QZ80">
        <f t="shared" ref="QZ80:QZ91" si="197">SI80/$SI$91</f>
        <v>0.23550968019426927</v>
      </c>
      <c r="RA80">
        <f t="shared" ref="RA80:RA91" si="198">SJ80/$SJ$91</f>
        <v>0.22882679595414379</v>
      </c>
      <c r="RB80">
        <f t="shared" ref="RB80:RB91" si="199">SK80/$SK$91</f>
        <v>0.2487682553142716</v>
      </c>
      <c r="RG80" t="s">
        <v>246</v>
      </c>
      <c r="RH80" t="s">
        <v>247</v>
      </c>
      <c r="RI80" t="s">
        <v>77</v>
      </c>
      <c r="RJ80" t="s">
        <v>333</v>
      </c>
      <c r="RK80">
        <v>813.20036149695409</v>
      </c>
      <c r="RL80">
        <v>936.45872237358469</v>
      </c>
      <c r="RM80">
        <v>1123.0118143356055</v>
      </c>
      <c r="RN80">
        <v>1294.9321650239049</v>
      </c>
      <c r="RO80">
        <v>1508.2857739793176</v>
      </c>
      <c r="RP80">
        <v>1715.6381248235366</v>
      </c>
      <c r="RQ80">
        <v>1926.987524999915</v>
      </c>
      <c r="RR80">
        <v>2208.3452941395549</v>
      </c>
      <c r="RS80">
        <v>2490.3115474860124</v>
      </c>
      <c r="RT80">
        <v>2845.4103137806328</v>
      </c>
      <c r="RU80">
        <v>3042.9039892406031</v>
      </c>
      <c r="RV80">
        <v>2467.4928954863035</v>
      </c>
      <c r="RW80">
        <v>1845.4662379713225</v>
      </c>
      <c r="RX80">
        <v>2032.9921465287603</v>
      </c>
      <c r="RY80">
        <v>2007.5648263745263</v>
      </c>
      <c r="RZ80">
        <v>1893.145376576801</v>
      </c>
      <c r="SA80">
        <v>2096.0546174214487</v>
      </c>
      <c r="SB80">
        <v>2358.9306292679867</v>
      </c>
      <c r="SC80">
        <v>2659.8391084852392</v>
      </c>
      <c r="SD80">
        <v>2893.6513555653951</v>
      </c>
      <c r="SE80">
        <v>3368.9525761438094</v>
      </c>
      <c r="SF80">
        <v>3972.2064753650393</v>
      </c>
      <c r="SG80">
        <v>4378.6874059567481</v>
      </c>
      <c r="SH80">
        <v>4212.0549015888073</v>
      </c>
      <c r="SI80">
        <v>5075.3021763952938</v>
      </c>
      <c r="SJ80">
        <v>5491.1599814309939</v>
      </c>
      <c r="SK80">
        <v>5859.9156220988998</v>
      </c>
    </row>
    <row r="81" spans="409:505" x14ac:dyDescent="0.25">
      <c r="OS81" t="s">
        <v>334</v>
      </c>
      <c r="OT81" t="s">
        <v>335</v>
      </c>
      <c r="OU81">
        <v>0.63200421972066956</v>
      </c>
      <c r="OV81">
        <v>0.54590855390692095</v>
      </c>
      <c r="OW81">
        <v>0.4684254143421519</v>
      </c>
      <c r="OX81">
        <v>0.43757995075396788</v>
      </c>
      <c r="OY81">
        <v>0.46191321917260075</v>
      </c>
      <c r="OZ81">
        <v>0.4723895587221893</v>
      </c>
      <c r="PA81">
        <v>0.45259099491072974</v>
      </c>
      <c r="PB81">
        <v>0.40145282692476819</v>
      </c>
      <c r="PC81">
        <v>0.39526039058389556</v>
      </c>
      <c r="PD81">
        <v>0.38629867741836343</v>
      </c>
      <c r="PE81">
        <v>0.40493043168874482</v>
      </c>
      <c r="PF81">
        <v>0.41297479977238005</v>
      </c>
      <c r="PG81">
        <v>0.44044347732281264</v>
      </c>
      <c r="PH81">
        <v>0.48411834268259452</v>
      </c>
      <c r="PI81">
        <v>0.57984827014646412</v>
      </c>
      <c r="PJ81">
        <v>0.63471329412631405</v>
      </c>
      <c r="PK81">
        <v>0.6077475655394966</v>
      </c>
      <c r="PL81">
        <v>0.64566341872616106</v>
      </c>
      <c r="PM81">
        <v>0.65582149570857728</v>
      </c>
      <c r="PN81">
        <v>0.72072511809697659</v>
      </c>
      <c r="PO81">
        <v>0.76003547341639488</v>
      </c>
      <c r="PP81">
        <v>0.77893313171405476</v>
      </c>
      <c r="PQ81">
        <v>0.90898471630251954</v>
      </c>
      <c r="PR81">
        <v>0.71113697142570842</v>
      </c>
      <c r="PS81">
        <v>0.77418656062033808</v>
      </c>
      <c r="PT81">
        <v>0.79401421080716827</v>
      </c>
      <c r="PU81">
        <v>0.8130531426444646</v>
      </c>
      <c r="PX81" t="s">
        <v>246</v>
      </c>
      <c r="PY81" t="s">
        <v>247</v>
      </c>
      <c r="PZ81" t="s">
        <v>334</v>
      </c>
      <c r="QA81" t="s">
        <v>335</v>
      </c>
      <c r="QB81">
        <f t="shared" si="147"/>
        <v>0.63200421972066956</v>
      </c>
      <c r="QC81">
        <f t="shared" si="174"/>
        <v>0.54590855390692095</v>
      </c>
      <c r="QD81">
        <f t="shared" si="175"/>
        <v>0.4684254143421519</v>
      </c>
      <c r="QE81">
        <f t="shared" si="176"/>
        <v>0.43757995075396788</v>
      </c>
      <c r="QF81">
        <f t="shared" si="177"/>
        <v>0.46191321917260075</v>
      </c>
      <c r="QG81">
        <f t="shared" si="178"/>
        <v>0.4723895587221893</v>
      </c>
      <c r="QH81">
        <f t="shared" si="179"/>
        <v>0.45259099491072974</v>
      </c>
      <c r="QI81">
        <f t="shared" si="180"/>
        <v>0.40145282692476819</v>
      </c>
      <c r="QJ81">
        <f t="shared" si="181"/>
        <v>0.39526039058389556</v>
      </c>
      <c r="QK81">
        <f t="shared" si="182"/>
        <v>0.38629867741836343</v>
      </c>
      <c r="QL81">
        <f t="shared" si="183"/>
        <v>0.40493043168874482</v>
      </c>
      <c r="QM81">
        <f t="shared" si="184"/>
        <v>0.41297479977238005</v>
      </c>
      <c r="QN81">
        <f t="shared" si="185"/>
        <v>0.44044347732281264</v>
      </c>
      <c r="QO81">
        <f t="shared" si="186"/>
        <v>0.48411834268259452</v>
      </c>
      <c r="QP81">
        <f t="shared" si="187"/>
        <v>0.57984827014646412</v>
      </c>
      <c r="QQ81">
        <f t="shared" si="188"/>
        <v>0.63471329412631405</v>
      </c>
      <c r="QR81">
        <f t="shared" si="189"/>
        <v>0.6077475655394966</v>
      </c>
      <c r="QS81">
        <f t="shared" si="190"/>
        <v>0.64566341872616106</v>
      </c>
      <c r="QT81">
        <f t="shared" si="191"/>
        <v>0.65582149570857728</v>
      </c>
      <c r="QU81">
        <f t="shared" si="192"/>
        <v>0.72072511809697659</v>
      </c>
      <c r="QV81">
        <f t="shared" si="193"/>
        <v>0.76003547341639488</v>
      </c>
      <c r="QW81">
        <f t="shared" si="194"/>
        <v>0.77893313171405476</v>
      </c>
      <c r="QX81">
        <f t="shared" si="195"/>
        <v>0.90898471630251954</v>
      </c>
      <c r="QY81">
        <f t="shared" si="196"/>
        <v>0.71113697142570842</v>
      </c>
      <c r="QZ81">
        <f t="shared" si="197"/>
        <v>0.77418656062033808</v>
      </c>
      <c r="RA81">
        <f t="shared" si="198"/>
        <v>0.79401421080716827</v>
      </c>
      <c r="RB81">
        <f t="shared" si="199"/>
        <v>0.8130531426444646</v>
      </c>
      <c r="RG81" t="s">
        <v>246</v>
      </c>
      <c r="RH81" t="s">
        <v>247</v>
      </c>
      <c r="RI81" t="s">
        <v>334</v>
      </c>
      <c r="RJ81" t="s">
        <v>335</v>
      </c>
      <c r="RK81">
        <v>4049.1874458485695</v>
      </c>
      <c r="RL81">
        <v>4014.0471197817501</v>
      </c>
      <c r="RM81">
        <v>3732.1588501791966</v>
      </c>
      <c r="RN81">
        <v>3562.1072288694122</v>
      </c>
      <c r="RO81">
        <v>4147.6389229887882</v>
      </c>
      <c r="RP81">
        <v>4315.6969448526934</v>
      </c>
      <c r="RQ81">
        <v>4395.644512771828</v>
      </c>
      <c r="RR81">
        <v>3752.3804642531022</v>
      </c>
      <c r="RS81">
        <v>3956.7580887538329</v>
      </c>
      <c r="RT81">
        <v>4246.38240385467</v>
      </c>
      <c r="RU81">
        <v>4577.0045283129584</v>
      </c>
      <c r="RV81">
        <v>4551.3218535088217</v>
      </c>
      <c r="RW81">
        <v>4786.9253697826216</v>
      </c>
      <c r="RX81">
        <v>5383.5524269198813</v>
      </c>
      <c r="RY81">
        <v>6430.9472619211083</v>
      </c>
      <c r="RZ81">
        <v>6935.7214506052078</v>
      </c>
      <c r="SA81">
        <v>7049.6266119496886</v>
      </c>
      <c r="SB81">
        <v>8804.5186659638985</v>
      </c>
      <c r="SC81">
        <v>10290.519143638416</v>
      </c>
      <c r="SD81">
        <v>12323.127053788832</v>
      </c>
      <c r="SE81">
        <v>14095.963366587916</v>
      </c>
      <c r="SF81">
        <v>16530.180442014578</v>
      </c>
      <c r="SG81">
        <v>21188.11856587699</v>
      </c>
      <c r="SH81">
        <v>14508.879604994492</v>
      </c>
      <c r="SI81">
        <v>16683.945784356765</v>
      </c>
      <c r="SJ81">
        <v>19053.970671973129</v>
      </c>
      <c r="SK81">
        <v>19152.05300676309</v>
      </c>
    </row>
    <row r="82" spans="409:505" x14ac:dyDescent="0.25">
      <c r="OS82" t="s">
        <v>79</v>
      </c>
      <c r="OT82" t="s">
        <v>336</v>
      </c>
      <c r="OU82">
        <v>0.18743170300161224</v>
      </c>
      <c r="OV82">
        <v>0.17143069028425562</v>
      </c>
      <c r="OW82">
        <v>0.16098559999104378</v>
      </c>
      <c r="OX82">
        <v>0.15413982638322035</v>
      </c>
      <c r="OY82">
        <v>0.16625855562646388</v>
      </c>
      <c r="OZ82">
        <v>0.17001655344041836</v>
      </c>
      <c r="PA82">
        <v>0.18547172923473129</v>
      </c>
      <c r="PB82">
        <v>0.17791408672727757</v>
      </c>
      <c r="PC82">
        <v>0.17435252153478278</v>
      </c>
      <c r="PD82">
        <v>0.1799753918756764</v>
      </c>
      <c r="PE82">
        <v>0.18721863420180271</v>
      </c>
      <c r="PF82">
        <v>0.20060090498701899</v>
      </c>
      <c r="PG82">
        <v>0.21118411560813946</v>
      </c>
      <c r="PH82">
        <v>0.21483512645053168</v>
      </c>
      <c r="PI82">
        <v>0.19961822138412949</v>
      </c>
      <c r="PJ82">
        <v>0.20635719619600443</v>
      </c>
      <c r="PK82">
        <v>0.20225353042333541</v>
      </c>
      <c r="PL82">
        <v>0.202544008989617</v>
      </c>
      <c r="PM82">
        <v>0.1983830063631879</v>
      </c>
      <c r="PN82">
        <v>0.18683579577680956</v>
      </c>
      <c r="PO82">
        <v>0.18179821379201958</v>
      </c>
      <c r="PP82">
        <v>0.17803513029711759</v>
      </c>
      <c r="PQ82">
        <v>0.1849059261479559</v>
      </c>
      <c r="PR82">
        <v>0.20242635226573236</v>
      </c>
      <c r="PS82">
        <v>0.19211581603900615</v>
      </c>
      <c r="PT82">
        <v>0.17739343192386975</v>
      </c>
      <c r="PU82">
        <v>0.17564964439271083</v>
      </c>
      <c r="PX82" t="s">
        <v>246</v>
      </c>
      <c r="PY82" t="s">
        <v>247</v>
      </c>
      <c r="PZ82" t="s">
        <v>79</v>
      </c>
      <c r="QA82" t="s">
        <v>336</v>
      </c>
      <c r="QB82">
        <f t="shared" si="147"/>
        <v>0.18743170300161224</v>
      </c>
      <c r="QC82">
        <f t="shared" si="174"/>
        <v>0.17143069028425562</v>
      </c>
      <c r="QD82">
        <f t="shared" si="175"/>
        <v>0.16098559999104378</v>
      </c>
      <c r="QE82">
        <f t="shared" si="176"/>
        <v>0.15413982638322035</v>
      </c>
      <c r="QF82">
        <f t="shared" si="177"/>
        <v>0.16625855562646388</v>
      </c>
      <c r="QG82">
        <f t="shared" si="178"/>
        <v>0.17001655344041836</v>
      </c>
      <c r="QH82">
        <f t="shared" si="179"/>
        <v>0.18547172923473129</v>
      </c>
      <c r="QI82">
        <f t="shared" si="180"/>
        <v>0.17791408672727757</v>
      </c>
      <c r="QJ82">
        <f t="shared" si="181"/>
        <v>0.17435252153478278</v>
      </c>
      <c r="QK82">
        <f t="shared" si="182"/>
        <v>0.1799753918756764</v>
      </c>
      <c r="QL82">
        <f t="shared" si="183"/>
        <v>0.18721863420180271</v>
      </c>
      <c r="QM82">
        <f t="shared" si="184"/>
        <v>0.20060090498701899</v>
      </c>
      <c r="QN82">
        <f t="shared" si="185"/>
        <v>0.21118411560813946</v>
      </c>
      <c r="QO82">
        <f t="shared" si="186"/>
        <v>0.21483512645053168</v>
      </c>
      <c r="QP82">
        <f t="shared" si="187"/>
        <v>0.19961822138412949</v>
      </c>
      <c r="QQ82">
        <f t="shared" si="188"/>
        <v>0.20635719619600443</v>
      </c>
      <c r="QR82">
        <f t="shared" si="189"/>
        <v>0.20225353042333541</v>
      </c>
      <c r="QS82">
        <f t="shared" si="190"/>
        <v>0.202544008989617</v>
      </c>
      <c r="QT82">
        <f t="shared" si="191"/>
        <v>0.1983830063631879</v>
      </c>
      <c r="QU82">
        <f t="shared" si="192"/>
        <v>0.18683579577680956</v>
      </c>
      <c r="QV82">
        <f t="shared" si="193"/>
        <v>0.18179821379201958</v>
      </c>
      <c r="QW82">
        <f t="shared" si="194"/>
        <v>0.17803513029711759</v>
      </c>
      <c r="QX82">
        <f t="shared" si="195"/>
        <v>0.1849059261479559</v>
      </c>
      <c r="QY82">
        <f t="shared" si="196"/>
        <v>0.20242635226573236</v>
      </c>
      <c r="QZ82">
        <f t="shared" si="197"/>
        <v>0.19211581603900615</v>
      </c>
      <c r="RA82">
        <f t="shared" si="198"/>
        <v>0.17739343192386975</v>
      </c>
      <c r="RB82">
        <f t="shared" si="199"/>
        <v>0.17564964439271083</v>
      </c>
      <c r="RG82" t="s">
        <v>246</v>
      </c>
      <c r="RH82" t="s">
        <v>247</v>
      </c>
      <c r="RI82" t="s">
        <v>79</v>
      </c>
      <c r="RJ82" t="s">
        <v>336</v>
      </c>
      <c r="RK82">
        <v>1200.8560624541108</v>
      </c>
      <c r="RL82">
        <v>1260.5240633306541</v>
      </c>
      <c r="RM82">
        <v>1282.6456749827889</v>
      </c>
      <c r="RN82">
        <v>1254.7709027122664</v>
      </c>
      <c r="RO82">
        <v>1492.8788092088487</v>
      </c>
      <c r="RP82">
        <v>1553.2517743236322</v>
      </c>
      <c r="RQ82">
        <v>1801.3345339443938</v>
      </c>
      <c r="RR82">
        <v>1662.9633635036682</v>
      </c>
      <c r="RS82">
        <v>1745.3576586772888</v>
      </c>
      <c r="RT82">
        <v>1978.3767894189307</v>
      </c>
      <c r="RU82">
        <v>2116.1672955834706</v>
      </c>
      <c r="RV82">
        <v>2210.7869129164433</v>
      </c>
      <c r="RW82">
        <v>2295.2379879581622</v>
      </c>
      <c r="RX82">
        <v>2389.0360360683389</v>
      </c>
      <c r="RY82">
        <v>2213.914088103721</v>
      </c>
      <c r="RZ82">
        <v>2254.9331255358038</v>
      </c>
      <c r="SA82">
        <v>2346.0593695137718</v>
      </c>
      <c r="SB82">
        <v>2761.9692491585579</v>
      </c>
      <c r="SC82">
        <v>3112.8350292136161</v>
      </c>
      <c r="SD82">
        <v>3194.562242582434</v>
      </c>
      <c r="SE82">
        <v>3371.7123099588039</v>
      </c>
      <c r="SF82">
        <v>3778.1841714100874</v>
      </c>
      <c r="SG82">
        <v>4310.0930263081527</v>
      </c>
      <c r="SH82">
        <v>4129.9773347651599</v>
      </c>
      <c r="SI82">
        <v>4140.1517698059015</v>
      </c>
      <c r="SJ82">
        <v>4256.9127898127053</v>
      </c>
      <c r="SK82">
        <v>4137.5540214833554</v>
      </c>
    </row>
    <row r="83" spans="409:505" x14ac:dyDescent="0.25">
      <c r="OS83" t="s">
        <v>80</v>
      </c>
      <c r="OT83" t="s">
        <v>337</v>
      </c>
      <c r="OU83">
        <v>0.2357892637975052</v>
      </c>
      <c r="OV83">
        <v>0.23200108429319777</v>
      </c>
      <c r="OW83">
        <v>0.2190620132524693</v>
      </c>
      <c r="OX83">
        <v>0.24837153160933345</v>
      </c>
      <c r="OY83">
        <v>0.31120087075215114</v>
      </c>
      <c r="OZ83">
        <v>0.29944670294352671</v>
      </c>
      <c r="PA83">
        <v>0.29266076704419636</v>
      </c>
      <c r="PB83">
        <v>0.34023657386921241</v>
      </c>
      <c r="PC83">
        <v>0.22679567418857338</v>
      </c>
      <c r="PD83">
        <v>0.26362284929760382</v>
      </c>
      <c r="PE83">
        <v>0.27018492543467959</v>
      </c>
      <c r="PF83">
        <v>0.28531350815984857</v>
      </c>
      <c r="PG83">
        <v>0.41372182325378992</v>
      </c>
      <c r="PH83">
        <v>0.36942522373231712</v>
      </c>
      <c r="PI83">
        <v>0.38920336411016143</v>
      </c>
      <c r="PJ83">
        <v>0.28548942714253261</v>
      </c>
      <c r="PK83">
        <v>0.31552865047546452</v>
      </c>
      <c r="PL83">
        <v>0.34602274021069995</v>
      </c>
      <c r="PM83">
        <v>0.38497963224301207</v>
      </c>
      <c r="PN83">
        <v>0.43187819634560498</v>
      </c>
      <c r="PO83">
        <v>0.43322938829976226</v>
      </c>
      <c r="PP83">
        <v>0.45752940635855094</v>
      </c>
      <c r="PQ83">
        <v>0.46550197999442899</v>
      </c>
      <c r="PR83">
        <v>0.44291422588805412</v>
      </c>
      <c r="PS83">
        <v>0.49521636864650953</v>
      </c>
      <c r="PT83">
        <v>0.47260603458635436</v>
      </c>
      <c r="PU83">
        <v>0.4975567682443876</v>
      </c>
      <c r="PX83" t="s">
        <v>246</v>
      </c>
      <c r="PY83" t="s">
        <v>247</v>
      </c>
      <c r="PZ83" t="s">
        <v>80</v>
      </c>
      <c r="QA83" t="s">
        <v>337</v>
      </c>
      <c r="QB83">
        <f t="shared" si="147"/>
        <v>0.2357892637975052</v>
      </c>
      <c r="QC83">
        <f t="shared" si="174"/>
        <v>0.23200108429319777</v>
      </c>
      <c r="QD83">
        <f t="shared" si="175"/>
        <v>0.2190620132524693</v>
      </c>
      <c r="QE83">
        <f t="shared" si="176"/>
        <v>0.24837153160933345</v>
      </c>
      <c r="QF83">
        <f t="shared" si="177"/>
        <v>0.31120087075215114</v>
      </c>
      <c r="QG83">
        <f t="shared" si="178"/>
        <v>0.29944670294352671</v>
      </c>
      <c r="QH83">
        <f t="shared" si="179"/>
        <v>0.29266076704419636</v>
      </c>
      <c r="QI83">
        <f t="shared" si="180"/>
        <v>0.34023657386921241</v>
      </c>
      <c r="QJ83">
        <f t="shared" si="181"/>
        <v>0.22679567418857338</v>
      </c>
      <c r="QK83">
        <f t="shared" si="182"/>
        <v>0.26362284929760382</v>
      </c>
      <c r="QL83">
        <f t="shared" si="183"/>
        <v>0.27018492543467959</v>
      </c>
      <c r="QM83">
        <f t="shared" si="184"/>
        <v>0.28531350815984857</v>
      </c>
      <c r="QN83">
        <f t="shared" si="185"/>
        <v>0.41372182325378992</v>
      </c>
      <c r="QO83">
        <f t="shared" si="186"/>
        <v>0.36942522373231712</v>
      </c>
      <c r="QP83">
        <f t="shared" si="187"/>
        <v>0.38920336411016143</v>
      </c>
      <c r="QQ83">
        <f t="shared" si="188"/>
        <v>0.28548942714253261</v>
      </c>
      <c r="QR83">
        <f t="shared" si="189"/>
        <v>0.31552865047546452</v>
      </c>
      <c r="QS83">
        <f t="shared" si="190"/>
        <v>0.34602274021069995</v>
      </c>
      <c r="QT83">
        <f t="shared" si="191"/>
        <v>0.38497963224301207</v>
      </c>
      <c r="QU83">
        <f t="shared" si="192"/>
        <v>0.43187819634560498</v>
      </c>
      <c r="QV83">
        <f t="shared" si="193"/>
        <v>0.43322938829976226</v>
      </c>
      <c r="QW83">
        <f t="shared" si="194"/>
        <v>0.45752940635855094</v>
      </c>
      <c r="QX83">
        <f t="shared" si="195"/>
        <v>0.46550197999442899</v>
      </c>
      <c r="QY83">
        <f t="shared" si="196"/>
        <v>0.44291422588805412</v>
      </c>
      <c r="QZ83">
        <f t="shared" si="197"/>
        <v>0.49521636864650953</v>
      </c>
      <c r="RA83">
        <f t="shared" si="198"/>
        <v>0.47260603458635436</v>
      </c>
      <c r="RB83">
        <f t="shared" si="199"/>
        <v>0.4975567682443876</v>
      </c>
      <c r="RG83" t="s">
        <v>246</v>
      </c>
      <c r="RH83" t="s">
        <v>247</v>
      </c>
      <c r="RI83" t="s">
        <v>80</v>
      </c>
      <c r="RJ83" t="s">
        <v>337</v>
      </c>
      <c r="RK83">
        <v>1510.6780889164206</v>
      </c>
      <c r="RL83">
        <v>1705.8961203823465</v>
      </c>
      <c r="RM83">
        <v>1745.3669388251747</v>
      </c>
      <c r="RN83">
        <v>2021.8614373591747</v>
      </c>
      <c r="RO83">
        <v>2794.3535513265265</v>
      </c>
      <c r="RP83">
        <v>2735.7108072737906</v>
      </c>
      <c r="RQ83">
        <v>2842.3735982974108</v>
      </c>
      <c r="RR83">
        <v>3180.1920110790297</v>
      </c>
      <c r="RS83">
        <v>2270.3403622467076</v>
      </c>
      <c r="RT83">
        <v>2897.8702075622518</v>
      </c>
      <c r="RU83">
        <v>3053.9508281436988</v>
      </c>
      <c r="RV83">
        <v>3144.3894530729526</v>
      </c>
      <c r="RW83">
        <v>4496.5031694969584</v>
      </c>
      <c r="RX83">
        <v>4108.1278779256627</v>
      </c>
      <c r="RY83">
        <v>4316.5538945602211</v>
      </c>
      <c r="RZ83">
        <v>3119.6371055675449</v>
      </c>
      <c r="SA83">
        <v>3660.0050701146715</v>
      </c>
      <c r="SB83">
        <v>4718.5012913441733</v>
      </c>
      <c r="SC83">
        <v>6040.7295299573379</v>
      </c>
      <c r="SD83">
        <v>7384.354661289799</v>
      </c>
      <c r="SE83">
        <v>8034.8691612411913</v>
      </c>
      <c r="SF83">
        <v>9709.4902459625264</v>
      </c>
      <c r="SG83">
        <v>10850.689750750347</v>
      </c>
      <c r="SH83">
        <v>9036.4999106511059</v>
      </c>
      <c r="SI83">
        <v>10672.056925664165</v>
      </c>
      <c r="SJ83">
        <v>11341.13394929256</v>
      </c>
      <c r="SK83">
        <v>11720.308426945265</v>
      </c>
    </row>
    <row r="84" spans="409:505" x14ac:dyDescent="0.25">
      <c r="OS84" t="s">
        <v>81</v>
      </c>
      <c r="OT84" t="s">
        <v>338</v>
      </c>
      <c r="OU84" t="e">
        <v>#VALUE!</v>
      </c>
      <c r="OV84">
        <v>0.16992370854470207</v>
      </c>
      <c r="OW84">
        <v>0.18198563125640985</v>
      </c>
      <c r="OX84">
        <v>0.19624595379249579</v>
      </c>
      <c r="OY84">
        <v>0.17481835049083672</v>
      </c>
      <c r="OZ84">
        <v>0.16305913924895629</v>
      </c>
      <c r="PA84">
        <v>0.14598875118623766</v>
      </c>
      <c r="PB84">
        <v>0.13460319180251923</v>
      </c>
      <c r="PC84">
        <v>0.10110425868073161</v>
      </c>
      <c r="PD84">
        <v>8.5146178893623414E-2</v>
      </c>
      <c r="PE84">
        <v>7.7209123356850928E-2</v>
      </c>
      <c r="PF84">
        <v>8.9941574233062926E-2</v>
      </c>
      <c r="PG84">
        <v>7.6852033831947192E-2</v>
      </c>
      <c r="PH84">
        <v>5.7171561617661217E-2</v>
      </c>
      <c r="PI84">
        <v>5.7318887530970759E-2</v>
      </c>
      <c r="PJ84">
        <v>7.1448198546929756E-2</v>
      </c>
      <c r="PK84">
        <v>7.5819451039747882E-2</v>
      </c>
      <c r="PL84">
        <v>7.6891496268931422E-2</v>
      </c>
      <c r="PM84">
        <v>8.7142262258530598E-2</v>
      </c>
      <c r="PN84">
        <v>0.10695359392492666</v>
      </c>
      <c r="PO84">
        <v>0.1241756921419874</v>
      </c>
      <c r="PP84">
        <v>0.14459861616153022</v>
      </c>
      <c r="PQ84">
        <v>0.16692817254306</v>
      </c>
      <c r="PR84">
        <v>0.12476395351378856</v>
      </c>
      <c r="PS84">
        <v>0.13759175433467938</v>
      </c>
      <c r="PT84">
        <v>0.14875837995580485</v>
      </c>
      <c r="PU84">
        <v>0.16367239516946688</v>
      </c>
      <c r="PX84" t="s">
        <v>246</v>
      </c>
      <c r="PY84" t="s">
        <v>247</v>
      </c>
      <c r="PZ84" t="s">
        <v>81</v>
      </c>
      <c r="QA84" t="s">
        <v>338</v>
      </c>
      <c r="QB84" t="e">
        <f t="shared" si="147"/>
        <v>#VALUE!</v>
      </c>
      <c r="QC84">
        <f t="shared" si="174"/>
        <v>0.16992370854470207</v>
      </c>
      <c r="QD84">
        <f t="shared" si="175"/>
        <v>0.18198563125640985</v>
      </c>
      <c r="QE84">
        <f t="shared" si="176"/>
        <v>0.19624595379249579</v>
      </c>
      <c r="QF84">
        <f t="shared" si="177"/>
        <v>0.17481835049083672</v>
      </c>
      <c r="QG84">
        <f t="shared" si="178"/>
        <v>0.16305913924895629</v>
      </c>
      <c r="QH84">
        <f t="shared" si="179"/>
        <v>0.14598875118623766</v>
      </c>
      <c r="QI84">
        <f t="shared" si="180"/>
        <v>0.13460319180251923</v>
      </c>
      <c r="QJ84">
        <f t="shared" si="181"/>
        <v>0.10110425868073161</v>
      </c>
      <c r="QK84">
        <f t="shared" si="182"/>
        <v>8.5146178893623414E-2</v>
      </c>
      <c r="QL84">
        <f t="shared" si="183"/>
        <v>7.7209123356850928E-2</v>
      </c>
      <c r="QM84">
        <f t="shared" si="184"/>
        <v>8.9941574233062926E-2</v>
      </c>
      <c r="QN84">
        <f t="shared" si="185"/>
        <v>7.6852033831947192E-2</v>
      </c>
      <c r="QO84">
        <f t="shared" si="186"/>
        <v>5.7171561617661217E-2</v>
      </c>
      <c r="QP84">
        <f t="shared" si="187"/>
        <v>5.7318887530970759E-2</v>
      </c>
      <c r="QQ84">
        <f t="shared" si="188"/>
        <v>7.1448198546929756E-2</v>
      </c>
      <c r="QR84">
        <f t="shared" si="189"/>
        <v>7.5819451039747882E-2</v>
      </c>
      <c r="QS84">
        <f t="shared" si="190"/>
        <v>7.6891496268931422E-2</v>
      </c>
      <c r="QT84">
        <f t="shared" si="191"/>
        <v>8.7142262258530598E-2</v>
      </c>
      <c r="QU84">
        <f t="shared" si="192"/>
        <v>0.10695359392492666</v>
      </c>
      <c r="QV84">
        <f t="shared" si="193"/>
        <v>0.1241756921419874</v>
      </c>
      <c r="QW84">
        <f t="shared" si="194"/>
        <v>0.14459861616153022</v>
      </c>
      <c r="QX84">
        <f t="shared" si="195"/>
        <v>0.16692817254306</v>
      </c>
      <c r="QY84">
        <f t="shared" si="196"/>
        <v>0.12476395351378856</v>
      </c>
      <c r="QZ84">
        <f t="shared" si="197"/>
        <v>0.13759175433467938</v>
      </c>
      <c r="RA84">
        <f t="shared" si="198"/>
        <v>0.14875837995580485</v>
      </c>
      <c r="RB84">
        <f t="shared" si="199"/>
        <v>0.16367239516946688</v>
      </c>
      <c r="RG84" t="s">
        <v>246</v>
      </c>
      <c r="RH84" t="s">
        <v>247</v>
      </c>
      <c r="RI84" t="s">
        <v>81</v>
      </c>
      <c r="RJ84" t="s">
        <v>338</v>
      </c>
      <c r="RK84" t="s">
        <v>248</v>
      </c>
      <c r="RL84">
        <v>1249.4432776057799</v>
      </c>
      <c r="RM84">
        <v>1449.9624988386099</v>
      </c>
      <c r="RN84">
        <v>1597.53464352316</v>
      </c>
      <c r="RO84">
        <v>1569.7394334097901</v>
      </c>
      <c r="RP84">
        <v>1489.68963452658</v>
      </c>
      <c r="RQ84">
        <v>1417.8688049345101</v>
      </c>
      <c r="RR84">
        <v>1258.13633251744</v>
      </c>
      <c r="RS84">
        <v>1012.10519159656</v>
      </c>
      <c r="RT84">
        <v>935.96809138895799</v>
      </c>
      <c r="RU84">
        <v>872.70918552008402</v>
      </c>
      <c r="RV84">
        <v>991.23010065395999</v>
      </c>
      <c r="RW84">
        <v>835.26029879177395</v>
      </c>
      <c r="RX84">
        <v>635.76624176654104</v>
      </c>
      <c r="RY84">
        <v>635.70896353722298</v>
      </c>
      <c r="RZ84">
        <v>780.73802432507796</v>
      </c>
      <c r="SA84">
        <v>879.47504862277697</v>
      </c>
      <c r="SB84">
        <v>1048.52248790763</v>
      </c>
      <c r="SC84">
        <v>1367.35243333629</v>
      </c>
      <c r="SD84">
        <v>1828.7176257659801</v>
      </c>
      <c r="SE84">
        <v>2303.0188309318401</v>
      </c>
      <c r="SF84">
        <v>3068.6089979969602</v>
      </c>
      <c r="SG84">
        <v>3891.03782318207</v>
      </c>
      <c r="SH84">
        <v>2545.4803410734999</v>
      </c>
      <c r="SI84">
        <v>2965.1423654977102</v>
      </c>
      <c r="SJ84">
        <v>3569.7570274047698</v>
      </c>
      <c r="SK84">
        <v>3855.4212801317999</v>
      </c>
    </row>
    <row r="85" spans="409:505" x14ac:dyDescent="0.25">
      <c r="OS85" t="s">
        <v>339</v>
      </c>
      <c r="OT85" t="s">
        <v>340</v>
      </c>
      <c r="OU85">
        <v>3.5986368984815922</v>
      </c>
      <c r="OV85">
        <v>3.1705476456022867</v>
      </c>
      <c r="OW85">
        <v>2.7496352839573404</v>
      </c>
      <c r="OX85">
        <v>2.9006605406808204</v>
      </c>
      <c r="OY85">
        <v>3.0354718252662201</v>
      </c>
      <c r="OZ85">
        <v>2.8643382704052263</v>
      </c>
      <c r="PA85">
        <v>2.6763880122295336</v>
      </c>
      <c r="PB85">
        <v>2.6959819828461349</v>
      </c>
      <c r="PC85">
        <v>2.5440454325961772</v>
      </c>
      <c r="PD85">
        <v>2.4423121920625501</v>
      </c>
      <c r="PE85">
        <v>2.5316383144711385</v>
      </c>
      <c r="PF85">
        <v>2.6494869441768039</v>
      </c>
      <c r="PG85">
        <v>2.4532825343134741</v>
      </c>
      <c r="PH85">
        <v>2.541293500647527</v>
      </c>
      <c r="PI85">
        <v>2.9818807647854735</v>
      </c>
      <c r="PJ85">
        <v>2.842554412232714</v>
      </c>
      <c r="PK85">
        <v>2.6993489825710433</v>
      </c>
      <c r="PL85">
        <v>2.4369001892029698</v>
      </c>
      <c r="PM85">
        <v>2.3045749843052827</v>
      </c>
      <c r="PN85">
        <v>2.3066593249411511</v>
      </c>
      <c r="PO85">
        <v>2.2846534652037769</v>
      </c>
      <c r="PP85">
        <v>2.0108136373867054</v>
      </c>
      <c r="PQ85">
        <v>1.9630882108444798</v>
      </c>
      <c r="PR85">
        <v>1.6210163418108898</v>
      </c>
      <c r="PS85">
        <v>1.6263886216583647</v>
      </c>
      <c r="PT85">
        <v>1.6861394065838857</v>
      </c>
      <c r="PU85">
        <v>1.7877710303758041</v>
      </c>
      <c r="PX85" t="s">
        <v>246</v>
      </c>
      <c r="PY85" t="s">
        <v>247</v>
      </c>
      <c r="PZ85" t="s">
        <v>339</v>
      </c>
      <c r="QA85" t="s">
        <v>340</v>
      </c>
      <c r="QB85">
        <f t="shared" si="147"/>
        <v>3.5986368984815922</v>
      </c>
      <c r="QC85">
        <f t="shared" si="174"/>
        <v>3.1705476456022867</v>
      </c>
      <c r="QD85">
        <f t="shared" si="175"/>
        <v>2.7496352839573404</v>
      </c>
      <c r="QE85">
        <f t="shared" si="176"/>
        <v>2.9006605406808204</v>
      </c>
      <c r="QF85">
        <f t="shared" si="177"/>
        <v>3.0354718252662201</v>
      </c>
      <c r="QG85">
        <f t="shared" si="178"/>
        <v>2.8643382704052263</v>
      </c>
      <c r="QH85">
        <f t="shared" si="179"/>
        <v>2.6763880122295336</v>
      </c>
      <c r="QI85">
        <f t="shared" si="180"/>
        <v>2.6959819828461349</v>
      </c>
      <c r="QJ85">
        <f t="shared" si="181"/>
        <v>2.5440454325961772</v>
      </c>
      <c r="QK85">
        <f t="shared" si="182"/>
        <v>2.4423121920625501</v>
      </c>
      <c r="QL85">
        <f t="shared" si="183"/>
        <v>2.5316383144711385</v>
      </c>
      <c r="QM85">
        <f t="shared" si="184"/>
        <v>2.6494869441768039</v>
      </c>
      <c r="QN85">
        <f t="shared" si="185"/>
        <v>2.4532825343134741</v>
      </c>
      <c r="QO85">
        <f t="shared" si="186"/>
        <v>2.541293500647527</v>
      </c>
      <c r="QP85">
        <f t="shared" si="187"/>
        <v>2.9818807647854735</v>
      </c>
      <c r="QQ85">
        <f t="shared" si="188"/>
        <v>2.842554412232714</v>
      </c>
      <c r="QR85">
        <f t="shared" si="189"/>
        <v>2.6993489825710433</v>
      </c>
      <c r="QS85">
        <f t="shared" si="190"/>
        <v>2.4369001892029698</v>
      </c>
      <c r="QT85">
        <f t="shared" si="191"/>
        <v>2.3045749843052827</v>
      </c>
      <c r="QU85">
        <f t="shared" si="192"/>
        <v>2.3066593249411511</v>
      </c>
      <c r="QV85">
        <f t="shared" si="193"/>
        <v>2.2846534652037769</v>
      </c>
      <c r="QW85">
        <f t="shared" si="194"/>
        <v>2.0108136373867054</v>
      </c>
      <c r="QX85">
        <f t="shared" si="195"/>
        <v>1.9630882108444798</v>
      </c>
      <c r="QY85">
        <f t="shared" si="196"/>
        <v>1.6210163418108898</v>
      </c>
      <c r="QZ85">
        <f t="shared" si="197"/>
        <v>1.6263886216583647</v>
      </c>
      <c r="RA85">
        <f t="shared" si="198"/>
        <v>1.6861394065838857</v>
      </c>
      <c r="RB85">
        <f t="shared" si="199"/>
        <v>1.7877710303758041</v>
      </c>
      <c r="RG85" t="s">
        <v>246</v>
      </c>
      <c r="RH85" t="s">
        <v>247</v>
      </c>
      <c r="RI85" t="s">
        <v>339</v>
      </c>
      <c r="RJ85" t="s">
        <v>340</v>
      </c>
      <c r="RK85">
        <v>23056.104527180796</v>
      </c>
      <c r="RL85">
        <v>23312.929526161286</v>
      </c>
      <c r="RM85">
        <v>21907.597977360489</v>
      </c>
      <c r="RN85">
        <v>23612.745196968364</v>
      </c>
      <c r="RO85">
        <v>27256.29094283517</v>
      </c>
      <c r="RP85">
        <v>26168.266623103555</v>
      </c>
      <c r="RQ85">
        <v>25993.558007767038</v>
      </c>
      <c r="RR85">
        <v>25199.349577144643</v>
      </c>
      <c r="RS85">
        <v>25467.192219063458</v>
      </c>
      <c r="RT85">
        <v>26847.080053194964</v>
      </c>
      <c r="RU85">
        <v>28615.582141012645</v>
      </c>
      <c r="RV85">
        <v>29199.52461085904</v>
      </c>
      <c r="RW85">
        <v>26663.308704518564</v>
      </c>
      <c r="RX85">
        <v>28260.005016782838</v>
      </c>
      <c r="RY85">
        <v>33071.268686942203</v>
      </c>
      <c r="RZ85">
        <v>31061.529345423485</v>
      </c>
      <c r="SA85">
        <v>31311.359356215224</v>
      </c>
      <c r="SB85">
        <v>33230.523180729113</v>
      </c>
      <c r="SC85">
        <v>36161.170606829117</v>
      </c>
      <c r="SD85">
        <v>39439.801967928426</v>
      </c>
      <c r="SE85">
        <v>42372.221662365751</v>
      </c>
      <c r="SF85">
        <v>42672.613229485716</v>
      </c>
      <c r="SG85">
        <v>45758.905535662721</v>
      </c>
      <c r="SH85">
        <v>33072.575166371891</v>
      </c>
      <c r="SI85">
        <v>35049.1483167837</v>
      </c>
      <c r="SJ85">
        <v>40462.312090419189</v>
      </c>
      <c r="SK85">
        <v>42112.235648396301</v>
      </c>
    </row>
    <row r="86" spans="409:505" x14ac:dyDescent="0.25">
      <c r="OS86" t="s">
        <v>341</v>
      </c>
      <c r="OT86" t="s">
        <v>342</v>
      </c>
      <c r="OU86">
        <v>1.656200850762239</v>
      </c>
      <c r="OV86">
        <v>1.7841217082702123</v>
      </c>
      <c r="OW86">
        <v>2.0065587054348537</v>
      </c>
      <c r="OX86">
        <v>1.9948821995182258</v>
      </c>
      <c r="OY86">
        <v>2.1266192155673869</v>
      </c>
      <c r="OZ86">
        <v>2.1783029718748539</v>
      </c>
      <c r="PA86">
        <v>2.1094310474102653</v>
      </c>
      <c r="PB86">
        <v>1.9673708356812742</v>
      </c>
      <c r="PC86">
        <v>1.9688545455970461</v>
      </c>
      <c r="PD86">
        <v>2.0701017279972276</v>
      </c>
      <c r="PE86">
        <v>2.1186907757124729</v>
      </c>
      <c r="PF86">
        <v>2.3916116821286808</v>
      </c>
      <c r="PG86">
        <v>2.5541274917890306</v>
      </c>
      <c r="PH86">
        <v>2.5317943378148113</v>
      </c>
      <c r="PI86">
        <v>2.5038841005030283</v>
      </c>
      <c r="PJ86">
        <v>2.4968793573716086</v>
      </c>
      <c r="PK86">
        <v>2.5521116563639188</v>
      </c>
      <c r="PL86">
        <v>2.4939068848424375</v>
      </c>
      <c r="PM86">
        <v>2.5380580405009776</v>
      </c>
      <c r="PN86">
        <v>2.4285586690997789</v>
      </c>
      <c r="PO86">
        <v>2.3733229596010301</v>
      </c>
      <c r="PP86">
        <v>2.3536979390229749</v>
      </c>
      <c r="PQ86">
        <v>1.9958797718927186</v>
      </c>
      <c r="PR86">
        <v>1.8630237795041544</v>
      </c>
      <c r="PS86">
        <v>1.796259335716569</v>
      </c>
      <c r="PT86">
        <v>1.718564805154434</v>
      </c>
      <c r="PU86">
        <v>1.7634063171866838</v>
      </c>
      <c r="PX86" t="s">
        <v>246</v>
      </c>
      <c r="PY86" t="s">
        <v>247</v>
      </c>
      <c r="PZ86" t="s">
        <v>341</v>
      </c>
      <c r="QA86" t="s">
        <v>342</v>
      </c>
      <c r="QB86">
        <f t="shared" si="147"/>
        <v>1.656200850762239</v>
      </c>
      <c r="QC86">
        <f t="shared" si="174"/>
        <v>1.7841217082702123</v>
      </c>
      <c r="QD86">
        <f t="shared" si="175"/>
        <v>2.0065587054348537</v>
      </c>
      <c r="QE86">
        <f t="shared" si="176"/>
        <v>1.9948821995182258</v>
      </c>
      <c r="QF86">
        <f t="shared" si="177"/>
        <v>2.1266192155673869</v>
      </c>
      <c r="QG86">
        <f t="shared" si="178"/>
        <v>2.1783029718748539</v>
      </c>
      <c r="QH86">
        <f t="shared" si="179"/>
        <v>2.1094310474102653</v>
      </c>
      <c r="QI86">
        <f t="shared" si="180"/>
        <v>1.9673708356812742</v>
      </c>
      <c r="QJ86">
        <f t="shared" si="181"/>
        <v>1.9688545455970461</v>
      </c>
      <c r="QK86">
        <f t="shared" si="182"/>
        <v>2.0701017279972276</v>
      </c>
      <c r="QL86">
        <f t="shared" si="183"/>
        <v>2.1186907757124729</v>
      </c>
      <c r="QM86">
        <f t="shared" si="184"/>
        <v>2.3916116821286808</v>
      </c>
      <c r="QN86">
        <f t="shared" si="185"/>
        <v>2.5541274917890306</v>
      </c>
      <c r="QO86">
        <f t="shared" si="186"/>
        <v>2.5317943378148113</v>
      </c>
      <c r="QP86">
        <f t="shared" si="187"/>
        <v>2.5038841005030283</v>
      </c>
      <c r="QQ86">
        <f t="shared" si="188"/>
        <v>2.4968793573716086</v>
      </c>
      <c r="QR86">
        <f t="shared" si="189"/>
        <v>2.5521116563639188</v>
      </c>
      <c r="QS86">
        <f t="shared" si="190"/>
        <v>2.4939068848424375</v>
      </c>
      <c r="QT86">
        <f t="shared" si="191"/>
        <v>2.5380580405009776</v>
      </c>
      <c r="QU86">
        <f t="shared" si="192"/>
        <v>2.4285586690997789</v>
      </c>
      <c r="QV86">
        <f t="shared" si="193"/>
        <v>2.3733229596010301</v>
      </c>
      <c r="QW86">
        <f t="shared" si="194"/>
        <v>2.3536979390229749</v>
      </c>
      <c r="QX86">
        <f t="shared" si="195"/>
        <v>1.9958797718927186</v>
      </c>
      <c r="QY86">
        <f t="shared" si="196"/>
        <v>1.8630237795041544</v>
      </c>
      <c r="QZ86">
        <f t="shared" si="197"/>
        <v>1.796259335716569</v>
      </c>
      <c r="RA86">
        <f t="shared" si="198"/>
        <v>1.718564805154434</v>
      </c>
      <c r="RB86">
        <f t="shared" si="199"/>
        <v>1.7634063171866838</v>
      </c>
      <c r="RG86" t="s">
        <v>246</v>
      </c>
      <c r="RH86" t="s">
        <v>247</v>
      </c>
      <c r="RI86" t="s">
        <v>341</v>
      </c>
      <c r="RJ86" t="s">
        <v>342</v>
      </c>
      <c r="RK86">
        <v>10611.112210095978</v>
      </c>
      <c r="RL86">
        <v>13118.586534629034</v>
      </c>
      <c r="RM86">
        <v>15987.168077568824</v>
      </c>
      <c r="RN86">
        <v>16239.282196094424</v>
      </c>
      <c r="RO86">
        <v>19095.466998460779</v>
      </c>
      <c r="RP86">
        <v>19900.726650506862</v>
      </c>
      <c r="RQ86">
        <v>20487.170785287846</v>
      </c>
      <c r="RR86">
        <v>18389.019567509866</v>
      </c>
      <c r="RS86">
        <v>19709.238098365302</v>
      </c>
      <c r="RT86">
        <v>22755.562122819483</v>
      </c>
      <c r="RU86">
        <v>23947.958749578025</v>
      </c>
      <c r="RV86">
        <v>26357.527190469631</v>
      </c>
      <c r="RW86">
        <v>27759.334211102647</v>
      </c>
      <c r="RX86">
        <v>28154.371256164723</v>
      </c>
      <c r="RY86">
        <v>27769.931254999607</v>
      </c>
      <c r="RZ86">
        <v>27284.224040609479</v>
      </c>
      <c r="SA86">
        <v>29603.46576361702</v>
      </c>
      <c r="SB86">
        <v>34007.888757414337</v>
      </c>
      <c r="SC86">
        <v>39824.761805377835</v>
      </c>
      <c r="SD86">
        <v>41524.065535440408</v>
      </c>
      <c r="SE86">
        <v>44016.72641046557</v>
      </c>
      <c r="SF86">
        <v>49949.15488115394</v>
      </c>
      <c r="SG86">
        <v>46523.265453920183</v>
      </c>
      <c r="SH86">
        <v>38010.100450657577</v>
      </c>
      <c r="SI86">
        <v>38709.911662282932</v>
      </c>
      <c r="SJ86">
        <v>41240.424855884936</v>
      </c>
      <c r="SK86">
        <v>41538.307261655333</v>
      </c>
    </row>
    <row r="87" spans="409:505" x14ac:dyDescent="0.25">
      <c r="OS87" t="s">
        <v>343</v>
      </c>
      <c r="OT87" t="s">
        <v>344</v>
      </c>
      <c r="OU87">
        <v>2.9835107067072144</v>
      </c>
      <c r="OV87">
        <v>2.7337075232008337</v>
      </c>
      <c r="OW87">
        <v>2.6963729979438442</v>
      </c>
      <c r="OX87">
        <v>2.81586101942804</v>
      </c>
      <c r="OY87">
        <v>2.6677564942024721</v>
      </c>
      <c r="OZ87">
        <v>2.6713518545670394</v>
      </c>
      <c r="PA87">
        <v>2.6248438238710849</v>
      </c>
      <c r="PB87">
        <v>2.8313732992161937</v>
      </c>
      <c r="PC87">
        <v>2.7747472960751374</v>
      </c>
      <c r="PD87">
        <v>2.6183501828267843</v>
      </c>
      <c r="PE87">
        <v>2.6601550534941452</v>
      </c>
      <c r="PF87">
        <v>2.8648216596449259</v>
      </c>
      <c r="PG87">
        <v>3.0316451828968991</v>
      </c>
      <c r="PH87">
        <v>3.1133024054797094</v>
      </c>
      <c r="PI87">
        <v>3.2865120137089088</v>
      </c>
      <c r="PJ87">
        <v>3.4110454260474978</v>
      </c>
      <c r="PK87">
        <v>3.2902900906418435</v>
      </c>
      <c r="PL87">
        <v>2.9096554284048866</v>
      </c>
      <c r="PM87">
        <v>2.6717042742963373</v>
      </c>
      <c r="PN87">
        <v>2.5913740203089608</v>
      </c>
      <c r="PO87">
        <v>2.503824490224551</v>
      </c>
      <c r="PP87">
        <v>2.2647498723234993</v>
      </c>
      <c r="PQ87">
        <v>2.0764541959141289</v>
      </c>
      <c r="PR87">
        <v>2.3037301730841104</v>
      </c>
      <c r="PS87">
        <v>2.2446972285903497</v>
      </c>
      <c r="PT87">
        <v>2.0748691512060007</v>
      </c>
      <c r="PU87">
        <v>2.184187961816269</v>
      </c>
      <c r="PX87" t="s">
        <v>246</v>
      </c>
      <c r="PY87" t="s">
        <v>247</v>
      </c>
      <c r="PZ87" t="s">
        <v>343</v>
      </c>
      <c r="QA87" t="s">
        <v>344</v>
      </c>
      <c r="QB87">
        <f t="shared" si="147"/>
        <v>2.9835107067072144</v>
      </c>
      <c r="QC87">
        <f t="shared" si="174"/>
        <v>2.7337075232008337</v>
      </c>
      <c r="QD87">
        <f t="shared" si="175"/>
        <v>2.6963729979438442</v>
      </c>
      <c r="QE87">
        <f t="shared" si="176"/>
        <v>2.81586101942804</v>
      </c>
      <c r="QF87">
        <f t="shared" si="177"/>
        <v>2.6677564942024721</v>
      </c>
      <c r="QG87">
        <f t="shared" si="178"/>
        <v>2.6713518545670394</v>
      </c>
      <c r="QH87">
        <f t="shared" si="179"/>
        <v>2.6248438238710849</v>
      </c>
      <c r="QI87">
        <f t="shared" si="180"/>
        <v>2.8313732992161937</v>
      </c>
      <c r="QJ87">
        <f t="shared" si="181"/>
        <v>2.7747472960751374</v>
      </c>
      <c r="QK87">
        <f t="shared" si="182"/>
        <v>2.6183501828267843</v>
      </c>
      <c r="QL87">
        <f t="shared" si="183"/>
        <v>2.6601550534941452</v>
      </c>
      <c r="QM87">
        <f t="shared" si="184"/>
        <v>2.8648216596449259</v>
      </c>
      <c r="QN87">
        <f t="shared" si="185"/>
        <v>3.0316451828968991</v>
      </c>
      <c r="QO87">
        <f t="shared" si="186"/>
        <v>3.1133024054797094</v>
      </c>
      <c r="QP87">
        <f t="shared" si="187"/>
        <v>3.2865120137089088</v>
      </c>
      <c r="QQ87">
        <f t="shared" si="188"/>
        <v>3.4110454260474978</v>
      </c>
      <c r="QR87">
        <f t="shared" si="189"/>
        <v>3.2902900906418435</v>
      </c>
      <c r="QS87">
        <f t="shared" si="190"/>
        <v>2.9096554284048866</v>
      </c>
      <c r="QT87">
        <f t="shared" si="191"/>
        <v>2.6717042742963373</v>
      </c>
      <c r="QU87">
        <f t="shared" si="192"/>
        <v>2.5913740203089608</v>
      </c>
      <c r="QV87">
        <f t="shared" si="193"/>
        <v>2.503824490224551</v>
      </c>
      <c r="QW87">
        <f t="shared" si="194"/>
        <v>2.2647498723234993</v>
      </c>
      <c r="QX87">
        <f t="shared" si="195"/>
        <v>2.0764541959141289</v>
      </c>
      <c r="QY87">
        <f t="shared" si="196"/>
        <v>2.3037301730841104</v>
      </c>
      <c r="QZ87">
        <f t="shared" si="197"/>
        <v>2.2446972285903497</v>
      </c>
      <c r="RA87">
        <f t="shared" si="198"/>
        <v>2.0748691512060007</v>
      </c>
      <c r="RB87">
        <f t="shared" si="199"/>
        <v>2.184187961816269</v>
      </c>
      <c r="RG87" t="s">
        <v>246</v>
      </c>
      <c r="RH87" t="s">
        <v>247</v>
      </c>
      <c r="RI87" t="s">
        <v>343</v>
      </c>
      <c r="RJ87" t="s">
        <v>344</v>
      </c>
      <c r="RK87">
        <v>19115.052908180049</v>
      </c>
      <c r="RL87">
        <v>20100.858891654181</v>
      </c>
      <c r="RM87">
        <v>21483.233060257917</v>
      </c>
      <c r="RN87">
        <v>22922.437089527142</v>
      </c>
      <c r="RO87">
        <v>23954.479354867141</v>
      </c>
      <c r="RP87">
        <v>24405.164814748932</v>
      </c>
      <c r="RQ87">
        <v>25492.951651761698</v>
      </c>
      <c r="RR87">
        <v>26464.852511744044</v>
      </c>
      <c r="RS87">
        <v>27776.635528226019</v>
      </c>
      <c r="RT87">
        <v>28782.175020091785</v>
      </c>
      <c r="RU87">
        <v>30068.230918283258</v>
      </c>
      <c r="RV87">
        <v>31572.690229849224</v>
      </c>
      <c r="RW87">
        <v>32949.197764034601</v>
      </c>
      <c r="RX87">
        <v>34620.928899082566</v>
      </c>
      <c r="RY87">
        <v>36449.855115534861</v>
      </c>
      <c r="RZ87">
        <v>37273.618103417619</v>
      </c>
      <c r="SA87">
        <v>38166.037840781217</v>
      </c>
      <c r="SB87">
        <v>39677.198348105841</v>
      </c>
      <c r="SC87">
        <v>41921.809761789213</v>
      </c>
      <c r="SD87">
        <v>44307.92058486028</v>
      </c>
      <c r="SE87">
        <v>46437.067117306477</v>
      </c>
      <c r="SF87">
        <v>48061.537661335336</v>
      </c>
      <c r="SG87">
        <v>48401.427340389913</v>
      </c>
      <c r="SH87">
        <v>47001.555349681752</v>
      </c>
      <c r="SI87">
        <v>48373.878815577889</v>
      </c>
      <c r="SJ87">
        <v>49790.66547823052</v>
      </c>
      <c r="SK87">
        <v>51450.122295058092</v>
      </c>
    </row>
    <row r="88" spans="409:505" x14ac:dyDescent="0.25">
      <c r="OS88" t="s">
        <v>345</v>
      </c>
      <c r="OT88" t="s">
        <v>346</v>
      </c>
      <c r="OU88">
        <v>0.51070607081917641</v>
      </c>
      <c r="OV88">
        <v>0.33446164516417543</v>
      </c>
      <c r="OW88">
        <v>0.38775270522532479</v>
      </c>
      <c r="OX88">
        <v>0.26686795231125549</v>
      </c>
      <c r="OY88">
        <v>0.26369023198878916</v>
      </c>
      <c r="OZ88">
        <v>0.27859270784622919</v>
      </c>
      <c r="PA88">
        <v>0.28935072789984612</v>
      </c>
      <c r="PB88">
        <v>0.29244958489405665</v>
      </c>
      <c r="PC88">
        <v>0.25992258050314448</v>
      </c>
      <c r="PD88">
        <v>0.30710903920235139</v>
      </c>
      <c r="PE88">
        <v>0.26663645078300047</v>
      </c>
      <c r="PF88">
        <v>0.33704687410286893</v>
      </c>
      <c r="PG88">
        <v>0.35653583293888619</v>
      </c>
      <c r="PH88">
        <v>0.36667064960173074</v>
      </c>
      <c r="PI88">
        <v>0.43130845671848711</v>
      </c>
      <c r="PJ88">
        <v>0.45082480892695137</v>
      </c>
      <c r="PK88">
        <v>0.31518127199912654</v>
      </c>
      <c r="PL88">
        <v>0.23705130903229862</v>
      </c>
      <c r="PM88">
        <v>0.27221734874475001</v>
      </c>
      <c r="PN88">
        <v>0.31773389739479752</v>
      </c>
      <c r="PO88">
        <v>0.36318518825443524</v>
      </c>
      <c r="PP88">
        <v>0.39199763164542595</v>
      </c>
      <c r="PQ88">
        <v>0.48165587226113926</v>
      </c>
      <c r="PR88">
        <v>0.56543182974548212</v>
      </c>
      <c r="PS88">
        <v>0.62853934294135028</v>
      </c>
      <c r="PT88">
        <v>0.44762136156260063</v>
      </c>
      <c r="PU88">
        <v>0.54148204880915096</v>
      </c>
      <c r="PX88" t="s">
        <v>246</v>
      </c>
      <c r="PY88" t="s">
        <v>247</v>
      </c>
      <c r="PZ88" t="s">
        <v>345</v>
      </c>
      <c r="QA88" t="s">
        <v>346</v>
      </c>
      <c r="QB88">
        <f t="shared" si="147"/>
        <v>0.51070607081917641</v>
      </c>
      <c r="QC88">
        <f t="shared" si="174"/>
        <v>0.33446164516417543</v>
      </c>
      <c r="QD88">
        <f t="shared" si="175"/>
        <v>0.38775270522532479</v>
      </c>
      <c r="QE88">
        <f t="shared" si="176"/>
        <v>0.26686795231125549</v>
      </c>
      <c r="QF88">
        <f t="shared" si="177"/>
        <v>0.26369023198878916</v>
      </c>
      <c r="QG88">
        <f t="shared" si="178"/>
        <v>0.27859270784622919</v>
      </c>
      <c r="QH88">
        <f t="shared" si="179"/>
        <v>0.28935072789984612</v>
      </c>
      <c r="QI88">
        <f t="shared" si="180"/>
        <v>0.29244958489405665</v>
      </c>
      <c r="QJ88">
        <f t="shared" si="181"/>
        <v>0.25992258050314448</v>
      </c>
      <c r="QK88">
        <f t="shared" si="182"/>
        <v>0.30710903920235139</v>
      </c>
      <c r="QL88">
        <f t="shared" si="183"/>
        <v>0.26663645078300047</v>
      </c>
      <c r="QM88">
        <f t="shared" si="184"/>
        <v>0.33704687410286893</v>
      </c>
      <c r="QN88">
        <f t="shared" si="185"/>
        <v>0.35653583293888619</v>
      </c>
      <c r="QO88">
        <f t="shared" si="186"/>
        <v>0.36667064960173074</v>
      </c>
      <c r="QP88">
        <f t="shared" si="187"/>
        <v>0.43130845671848711</v>
      </c>
      <c r="QQ88">
        <f t="shared" si="188"/>
        <v>0.45082480892695137</v>
      </c>
      <c r="QR88">
        <f t="shared" si="189"/>
        <v>0.31518127199912654</v>
      </c>
      <c r="QS88">
        <f t="shared" si="190"/>
        <v>0.23705130903229862</v>
      </c>
      <c r="QT88">
        <f t="shared" si="191"/>
        <v>0.27221734874475001</v>
      </c>
      <c r="QU88">
        <f t="shared" si="192"/>
        <v>0.31773389739479752</v>
      </c>
      <c r="QV88">
        <f t="shared" si="193"/>
        <v>0.36318518825443524</v>
      </c>
      <c r="QW88">
        <f t="shared" si="194"/>
        <v>0.39199763164542595</v>
      </c>
      <c r="QX88">
        <f t="shared" si="195"/>
        <v>0.48165587226113926</v>
      </c>
      <c r="QY88">
        <f t="shared" si="196"/>
        <v>0.56543182974548212</v>
      </c>
      <c r="QZ88">
        <f t="shared" si="197"/>
        <v>0.62853934294135028</v>
      </c>
      <c r="RA88">
        <f t="shared" si="198"/>
        <v>0.44762136156260063</v>
      </c>
      <c r="RB88">
        <f t="shared" si="199"/>
        <v>0.54148204880915096</v>
      </c>
      <c r="RG88" t="s">
        <v>246</v>
      </c>
      <c r="RH88" t="s">
        <v>247</v>
      </c>
      <c r="RI88" t="s">
        <v>345</v>
      </c>
      <c r="RJ88" t="s">
        <v>346</v>
      </c>
      <c r="RK88">
        <v>3272.0424104029566</v>
      </c>
      <c r="RL88">
        <v>2459.2851565349019</v>
      </c>
      <c r="RM88">
        <v>3089.4025946905094</v>
      </c>
      <c r="RN88">
        <v>2172.4310276180559</v>
      </c>
      <c r="RO88">
        <v>2367.743169956716</v>
      </c>
      <c r="RP88">
        <v>2545.1910947449446</v>
      </c>
      <c r="RQ88">
        <v>2810.2259074119725</v>
      </c>
      <c r="RR88">
        <v>2733.5269190694617</v>
      </c>
      <c r="RS88">
        <v>2601.9575888601303</v>
      </c>
      <c r="RT88">
        <v>3375.891496312915</v>
      </c>
      <c r="RU88">
        <v>3013.8417543909427</v>
      </c>
      <c r="RV88">
        <v>3714.5336824588958</v>
      </c>
      <c r="RW88">
        <v>3874.9817213908691</v>
      </c>
      <c r="RX88">
        <v>4077.4961233764002</v>
      </c>
      <c r="RY88">
        <v>4783.5305916779889</v>
      </c>
      <c r="RZ88">
        <v>4926.3113387969915</v>
      </c>
      <c r="SA88">
        <v>3655.9756199118774</v>
      </c>
      <c r="SB88">
        <v>3232.5242760132905</v>
      </c>
      <c r="SC88">
        <v>4271.3724036473477</v>
      </c>
      <c r="SD88">
        <v>5432.6886750251297</v>
      </c>
      <c r="SE88">
        <v>6735.797588380593</v>
      </c>
      <c r="SF88">
        <v>8318.803399314098</v>
      </c>
      <c r="SG88">
        <v>11227.231378468485</v>
      </c>
      <c r="SH88">
        <v>11536.149394907368</v>
      </c>
      <c r="SI88">
        <v>13545.20583845592</v>
      </c>
      <c r="SJ88">
        <v>10741.576383994707</v>
      </c>
      <c r="SK88">
        <v>12755.000081880738</v>
      </c>
    </row>
    <row r="89" spans="409:505" x14ac:dyDescent="0.25">
      <c r="OS89" t="s">
        <v>86</v>
      </c>
      <c r="OT89" t="s">
        <v>347</v>
      </c>
      <c r="OU89">
        <v>6.8227937927956131E-2</v>
      </c>
      <c r="OV89">
        <v>8.0736612133725627E-2</v>
      </c>
      <c r="OW89">
        <v>5.043955279531756E-2</v>
      </c>
      <c r="OX89">
        <v>1.193516640162094E-2</v>
      </c>
      <c r="OY89">
        <v>1.0917588793423276E-2</v>
      </c>
      <c r="OZ89">
        <v>1.5648826703391867E-2</v>
      </c>
      <c r="PA89">
        <v>1.4842052080375288E-2</v>
      </c>
      <c r="PB89">
        <v>2.0248258315388672E-2</v>
      </c>
      <c r="PC89">
        <v>2.2971337620435586E-2</v>
      </c>
      <c r="PD89">
        <v>2.6201562147656877E-2</v>
      </c>
      <c r="PE89">
        <v>2.9819028300070334E-2</v>
      </c>
      <c r="PF89">
        <v>3.2779268272969266E-2</v>
      </c>
      <c r="PG89">
        <v>3.3178764475624109E-2</v>
      </c>
      <c r="PH89">
        <v>3.3674958357973447E-2</v>
      </c>
      <c r="PI89">
        <v>3.9071662485122699E-2</v>
      </c>
      <c r="PJ89">
        <v>4.1078862791301393E-2</v>
      </c>
      <c r="PK89">
        <v>4.113124719428194E-2</v>
      </c>
      <c r="PL89">
        <v>3.8929791652767963E-2</v>
      </c>
      <c r="PM89">
        <v>3.8678411802957217E-2</v>
      </c>
      <c r="PN89">
        <v>4.0910643666292539E-2</v>
      </c>
      <c r="PO89">
        <v>4.2955464694689242E-2</v>
      </c>
      <c r="PP89">
        <v>4.3314866068228951E-2</v>
      </c>
      <c r="PQ89">
        <v>4.9962670446649857E-2</v>
      </c>
      <c r="PR89">
        <v>6.0403260707723158E-2</v>
      </c>
      <c r="PS89">
        <v>6.1882390117080348E-2</v>
      </c>
      <c r="PT89">
        <v>6.4285931260427961E-2</v>
      </c>
      <c r="PU89">
        <v>7.4485003961034149E-2</v>
      </c>
      <c r="PX89" t="s">
        <v>246</v>
      </c>
      <c r="PY89" t="s">
        <v>247</v>
      </c>
      <c r="PZ89" t="s">
        <v>86</v>
      </c>
      <c r="QA89" t="s">
        <v>347</v>
      </c>
      <c r="QB89">
        <f t="shared" si="147"/>
        <v>6.8227937927956131E-2</v>
      </c>
      <c r="QC89">
        <f t="shared" si="174"/>
        <v>8.0736612133725627E-2</v>
      </c>
      <c r="QD89">
        <f t="shared" si="175"/>
        <v>5.043955279531756E-2</v>
      </c>
      <c r="QE89">
        <f t="shared" si="176"/>
        <v>1.193516640162094E-2</v>
      </c>
      <c r="QF89">
        <f t="shared" si="177"/>
        <v>1.0917588793423276E-2</v>
      </c>
      <c r="QG89">
        <f t="shared" si="178"/>
        <v>1.5648826703391867E-2</v>
      </c>
      <c r="QH89">
        <f t="shared" si="179"/>
        <v>1.4842052080375288E-2</v>
      </c>
      <c r="QI89">
        <f t="shared" si="180"/>
        <v>2.0248258315388672E-2</v>
      </c>
      <c r="QJ89">
        <f t="shared" si="181"/>
        <v>2.2971337620435586E-2</v>
      </c>
      <c r="QK89">
        <f t="shared" si="182"/>
        <v>2.6201562147656877E-2</v>
      </c>
      <c r="QL89">
        <f t="shared" si="183"/>
        <v>2.9819028300070334E-2</v>
      </c>
      <c r="QM89">
        <f t="shared" si="184"/>
        <v>3.2779268272969266E-2</v>
      </c>
      <c r="QN89">
        <f t="shared" si="185"/>
        <v>3.3178764475624109E-2</v>
      </c>
      <c r="QO89">
        <f t="shared" si="186"/>
        <v>3.3674958357973447E-2</v>
      </c>
      <c r="QP89">
        <f t="shared" si="187"/>
        <v>3.9071662485122699E-2</v>
      </c>
      <c r="QQ89">
        <f t="shared" si="188"/>
        <v>4.1078862791301393E-2</v>
      </c>
      <c r="QR89">
        <f t="shared" si="189"/>
        <v>4.113124719428194E-2</v>
      </c>
      <c r="QS89">
        <f t="shared" si="190"/>
        <v>3.8929791652767963E-2</v>
      </c>
      <c r="QT89">
        <f t="shared" si="191"/>
        <v>3.8678411802957217E-2</v>
      </c>
      <c r="QU89">
        <f t="shared" si="192"/>
        <v>4.0910643666292539E-2</v>
      </c>
      <c r="QV89">
        <f t="shared" si="193"/>
        <v>4.2955464694689242E-2</v>
      </c>
      <c r="QW89">
        <f t="shared" si="194"/>
        <v>4.3314866068228951E-2</v>
      </c>
      <c r="QX89">
        <f t="shared" si="195"/>
        <v>4.9962670446649857E-2</v>
      </c>
      <c r="QY89">
        <f t="shared" si="196"/>
        <v>6.0403260707723158E-2</v>
      </c>
      <c r="QZ89">
        <f t="shared" si="197"/>
        <v>6.1882390117080348E-2</v>
      </c>
      <c r="RA89">
        <f t="shared" si="198"/>
        <v>6.4285931260427961E-2</v>
      </c>
      <c r="RB89">
        <f t="shared" si="199"/>
        <v>7.4485003961034149E-2</v>
      </c>
      <c r="RG89" t="s">
        <v>246</v>
      </c>
      <c r="RH89" t="s">
        <v>247</v>
      </c>
      <c r="RI89" t="s">
        <v>86</v>
      </c>
      <c r="RJ89" t="s">
        <v>347</v>
      </c>
      <c r="RK89">
        <v>437.12953346437939</v>
      </c>
      <c r="RL89">
        <v>593.65357636725059</v>
      </c>
      <c r="RM89">
        <v>401.87491455496263</v>
      </c>
      <c r="RN89">
        <v>97.157884961866642</v>
      </c>
      <c r="RO89">
        <v>98.031869072506893</v>
      </c>
      <c r="RP89">
        <v>142.96588979875185</v>
      </c>
      <c r="RQ89">
        <v>144.14865854377751</v>
      </c>
      <c r="RR89">
        <v>189.26051541306819</v>
      </c>
      <c r="RS89">
        <v>229.95480474247404</v>
      </c>
      <c r="RT89">
        <v>288.02027799028053</v>
      </c>
      <c r="RU89">
        <v>337.0500631185526</v>
      </c>
      <c r="RV89">
        <v>361.25448844583769</v>
      </c>
      <c r="RW89">
        <v>360.60079802249169</v>
      </c>
      <c r="RX89">
        <v>374.47641993882218</v>
      </c>
      <c r="RY89">
        <v>433.33370782314773</v>
      </c>
      <c r="RZ89">
        <v>448.88227876222339</v>
      </c>
      <c r="SA89">
        <v>477.10587626310593</v>
      </c>
      <c r="SB89">
        <v>530.8618505058156</v>
      </c>
      <c r="SC89">
        <v>606.9043782619882</v>
      </c>
      <c r="SD89">
        <v>699.49977750625476</v>
      </c>
      <c r="SE89">
        <v>796.67157377451804</v>
      </c>
      <c r="SF89">
        <v>919.20926556807785</v>
      </c>
      <c r="SG89">
        <v>1164.6125246171218</v>
      </c>
      <c r="SH89">
        <v>1232.369673595299</v>
      </c>
      <c r="SI89">
        <v>1333.5835239667695</v>
      </c>
      <c r="SJ89">
        <v>1542.6704361014904</v>
      </c>
      <c r="SK89">
        <v>1754.5479738641002</v>
      </c>
    </row>
    <row r="90" spans="409:505" x14ac:dyDescent="0.25">
      <c r="OS90" t="s">
        <v>87</v>
      </c>
      <c r="OT90" t="s">
        <v>348</v>
      </c>
      <c r="OU90">
        <v>3.6175190484328823E-2</v>
      </c>
      <c r="OV90">
        <v>4.1797692940007215E-2</v>
      </c>
      <c r="OW90">
        <v>6.1328089647119909E-2</v>
      </c>
      <c r="OX90">
        <v>6.2863671929087775E-2</v>
      </c>
      <c r="OY90">
        <v>4.5578141451406179E-2</v>
      </c>
      <c r="OZ90">
        <v>4.488583760104152E-2</v>
      </c>
      <c r="PA90">
        <v>3.8761379746111574E-2</v>
      </c>
      <c r="PB90">
        <v>4.039501743225573E-2</v>
      </c>
      <c r="PC90">
        <v>4.1060745162457682E-2</v>
      </c>
      <c r="PD90">
        <v>3.7904202950889032E-2</v>
      </c>
      <c r="PE90">
        <v>3.3876737584736062E-2</v>
      </c>
      <c r="PF90">
        <v>4.0393644908936141E-2</v>
      </c>
      <c r="PG90">
        <v>3.2712940868528592E-2</v>
      </c>
      <c r="PH90">
        <v>2.9896759446134614E-2</v>
      </c>
      <c r="PI90">
        <v>3.0828016603142695E-2</v>
      </c>
      <c r="PJ90">
        <v>3.4617205945703368E-2</v>
      </c>
      <c r="PK90">
        <v>3.2512382674458669E-2</v>
      </c>
      <c r="PL90">
        <v>3.1471549287131757E-2</v>
      </c>
      <c r="PM90">
        <v>3.3794913146061686E-2</v>
      </c>
      <c r="PN90">
        <v>4.0432117003389723E-2</v>
      </c>
      <c r="PO90">
        <v>5.5544535285051683E-2</v>
      </c>
      <c r="PP90">
        <v>5.2050259301922835E-2</v>
      </c>
      <c r="PQ90">
        <v>5.8733960251494327E-2</v>
      </c>
      <c r="PR90">
        <v>5.5832250542845713E-2</v>
      </c>
      <c r="PS90">
        <v>6.7897624354483294E-2</v>
      </c>
      <c r="PT90">
        <v>6.8534344559913904E-2</v>
      </c>
      <c r="PU90">
        <v>7.3652197289151469E-2</v>
      </c>
      <c r="PX90" t="s">
        <v>246</v>
      </c>
      <c r="PY90" t="s">
        <v>247</v>
      </c>
      <c r="PZ90" t="s">
        <v>87</v>
      </c>
      <c r="QA90" t="s">
        <v>348</v>
      </c>
      <c r="QB90">
        <f t="shared" si="147"/>
        <v>3.6175190484328823E-2</v>
      </c>
      <c r="QC90">
        <f t="shared" si="174"/>
        <v>4.1797692940007215E-2</v>
      </c>
      <c r="QD90">
        <f t="shared" si="175"/>
        <v>6.1328089647119909E-2</v>
      </c>
      <c r="QE90">
        <f t="shared" si="176"/>
        <v>6.2863671929087775E-2</v>
      </c>
      <c r="QF90">
        <f t="shared" si="177"/>
        <v>4.5578141451406179E-2</v>
      </c>
      <c r="QG90">
        <f t="shared" si="178"/>
        <v>4.488583760104152E-2</v>
      </c>
      <c r="QH90">
        <f t="shared" si="179"/>
        <v>3.8761379746111574E-2</v>
      </c>
      <c r="QI90">
        <f t="shared" si="180"/>
        <v>4.039501743225573E-2</v>
      </c>
      <c r="QJ90">
        <f t="shared" si="181"/>
        <v>4.1060745162457682E-2</v>
      </c>
      <c r="QK90">
        <f t="shared" si="182"/>
        <v>3.7904202950889032E-2</v>
      </c>
      <c r="QL90">
        <f t="shared" si="183"/>
        <v>3.3876737584736062E-2</v>
      </c>
      <c r="QM90">
        <f t="shared" si="184"/>
        <v>4.0393644908936141E-2</v>
      </c>
      <c r="QN90">
        <f t="shared" si="185"/>
        <v>3.2712940868528592E-2</v>
      </c>
      <c r="QO90">
        <f t="shared" si="186"/>
        <v>2.9896759446134614E-2</v>
      </c>
      <c r="QP90">
        <f t="shared" si="187"/>
        <v>3.0828016603142695E-2</v>
      </c>
      <c r="QQ90">
        <f t="shared" si="188"/>
        <v>3.4617205945703368E-2</v>
      </c>
      <c r="QR90">
        <f t="shared" si="189"/>
        <v>3.2512382674458669E-2</v>
      </c>
      <c r="QS90">
        <f t="shared" si="190"/>
        <v>3.1471549287131757E-2</v>
      </c>
      <c r="QT90">
        <f t="shared" si="191"/>
        <v>3.3794913146061686E-2</v>
      </c>
      <c r="QU90">
        <f t="shared" si="192"/>
        <v>4.0432117003389723E-2</v>
      </c>
      <c r="QV90">
        <f t="shared" si="193"/>
        <v>5.5544535285051683E-2</v>
      </c>
      <c r="QW90">
        <f t="shared" si="194"/>
        <v>5.2050259301922835E-2</v>
      </c>
      <c r="QX90">
        <f t="shared" si="195"/>
        <v>5.8733960251494327E-2</v>
      </c>
      <c r="QY90">
        <f t="shared" si="196"/>
        <v>5.5832250542845713E-2</v>
      </c>
      <c r="QZ90">
        <f t="shared" si="197"/>
        <v>6.7897624354483294E-2</v>
      </c>
      <c r="RA90">
        <f t="shared" si="198"/>
        <v>6.8534344559913904E-2</v>
      </c>
      <c r="RB90">
        <f t="shared" si="199"/>
        <v>7.3652197289151469E-2</v>
      </c>
      <c r="RG90" t="s">
        <v>246</v>
      </c>
      <c r="RH90" t="s">
        <v>247</v>
      </c>
      <c r="RI90" t="s">
        <v>87</v>
      </c>
      <c r="RJ90" t="s">
        <v>348</v>
      </c>
      <c r="RK90">
        <v>231.7708056206738</v>
      </c>
      <c r="RL90">
        <v>307.33702148210813</v>
      </c>
      <c r="RM90">
        <v>488.62885217815369</v>
      </c>
      <c r="RN90">
        <v>511.73994563974702</v>
      </c>
      <c r="RO90">
        <v>409.2579854284333</v>
      </c>
      <c r="RP90">
        <v>410.07187526744508</v>
      </c>
      <c r="RQ90">
        <v>376.45743751942496</v>
      </c>
      <c r="RR90">
        <v>377.57231759228682</v>
      </c>
      <c r="RS90">
        <v>411.03899966250196</v>
      </c>
      <c r="RT90">
        <v>416.66138108072153</v>
      </c>
      <c r="RU90">
        <v>382.91511132705153</v>
      </c>
      <c r="RV90">
        <v>445.17117973843989</v>
      </c>
      <c r="RW90">
        <v>355.5380307039627</v>
      </c>
      <c r="RX90">
        <v>332.4616270092518</v>
      </c>
      <c r="RY90">
        <v>341.9055624919983</v>
      </c>
      <c r="RZ90">
        <v>378.27362379123531</v>
      </c>
      <c r="SA90">
        <v>377.13052444117181</v>
      </c>
      <c r="SB90">
        <v>429.15834335485971</v>
      </c>
      <c r="SC90">
        <v>530.27722171778305</v>
      </c>
      <c r="SD90">
        <v>691.31781642635315</v>
      </c>
      <c r="SE90">
        <v>1030.1541993465448</v>
      </c>
      <c r="SF90">
        <v>1104.5879848776081</v>
      </c>
      <c r="SG90">
        <v>1369.0682487096938</v>
      </c>
      <c r="SH90">
        <v>1139.110232980853</v>
      </c>
      <c r="SI90">
        <v>1463.213573107151</v>
      </c>
      <c r="SJ90">
        <v>1644.6196724111726</v>
      </c>
      <c r="SK90">
        <v>1734.9306122333396</v>
      </c>
    </row>
    <row r="91" spans="409:505" x14ac:dyDescent="0.25">
      <c r="OT91" t="s">
        <v>349</v>
      </c>
      <c r="OU91">
        <v>1</v>
      </c>
      <c r="OV91">
        <v>1</v>
      </c>
      <c r="OW91">
        <v>1</v>
      </c>
      <c r="OX91">
        <v>1</v>
      </c>
      <c r="OY91">
        <v>1</v>
      </c>
      <c r="OZ91">
        <v>1</v>
      </c>
      <c r="PA91">
        <v>1</v>
      </c>
      <c r="PB91">
        <v>1</v>
      </c>
      <c r="PC91">
        <v>1</v>
      </c>
      <c r="PD91">
        <v>1</v>
      </c>
      <c r="PE91">
        <v>1</v>
      </c>
      <c r="PF91">
        <v>1</v>
      </c>
      <c r="PG91">
        <v>1</v>
      </c>
      <c r="PH91">
        <v>1</v>
      </c>
      <c r="PI91">
        <v>1</v>
      </c>
      <c r="PJ91">
        <v>1</v>
      </c>
      <c r="PK91">
        <v>1</v>
      </c>
      <c r="PL91">
        <v>1</v>
      </c>
      <c r="PM91">
        <v>1</v>
      </c>
      <c r="PN91">
        <v>1</v>
      </c>
      <c r="PO91">
        <v>1</v>
      </c>
      <c r="PP91">
        <v>1</v>
      </c>
      <c r="PQ91">
        <v>1</v>
      </c>
      <c r="PR91">
        <v>1</v>
      </c>
      <c r="PS91">
        <v>1</v>
      </c>
      <c r="PT91">
        <v>1</v>
      </c>
      <c r="PU91">
        <v>1</v>
      </c>
      <c r="PX91" t="s">
        <v>246</v>
      </c>
      <c r="QA91" t="s">
        <v>349</v>
      </c>
      <c r="QB91">
        <f t="shared" si="147"/>
        <v>1</v>
      </c>
      <c r="QC91">
        <f t="shared" si="174"/>
        <v>1</v>
      </c>
      <c r="QD91">
        <f t="shared" si="175"/>
        <v>1</v>
      </c>
      <c r="QE91">
        <f t="shared" si="176"/>
        <v>1</v>
      </c>
      <c r="QF91">
        <f t="shared" si="177"/>
        <v>1</v>
      </c>
      <c r="QG91">
        <f t="shared" si="178"/>
        <v>1</v>
      </c>
      <c r="QH91">
        <f t="shared" si="179"/>
        <v>1</v>
      </c>
      <c r="QI91">
        <f t="shared" si="180"/>
        <v>1</v>
      </c>
      <c r="QJ91">
        <f t="shared" si="181"/>
        <v>1</v>
      </c>
      <c r="QK91">
        <f t="shared" si="182"/>
        <v>1</v>
      </c>
      <c r="QL91">
        <f t="shared" si="183"/>
        <v>1</v>
      </c>
      <c r="QM91">
        <f t="shared" si="184"/>
        <v>1</v>
      </c>
      <c r="QN91">
        <f t="shared" si="185"/>
        <v>1</v>
      </c>
      <c r="QO91">
        <f t="shared" si="186"/>
        <v>1</v>
      </c>
      <c r="QP91">
        <f t="shared" si="187"/>
        <v>1</v>
      </c>
      <c r="QQ91">
        <f t="shared" si="188"/>
        <v>1</v>
      </c>
      <c r="QR91">
        <f t="shared" si="189"/>
        <v>1</v>
      </c>
      <c r="QS91">
        <f t="shared" si="190"/>
        <v>1</v>
      </c>
      <c r="QT91">
        <f t="shared" si="191"/>
        <v>1</v>
      </c>
      <c r="QU91">
        <f t="shared" si="192"/>
        <v>1</v>
      </c>
      <c r="QV91">
        <f t="shared" si="193"/>
        <v>1</v>
      </c>
      <c r="QW91">
        <f t="shared" si="194"/>
        <v>1</v>
      </c>
      <c r="QX91">
        <f t="shared" si="195"/>
        <v>1</v>
      </c>
      <c r="QY91">
        <f t="shared" si="196"/>
        <v>1</v>
      </c>
      <c r="QZ91">
        <f t="shared" si="197"/>
        <v>1</v>
      </c>
      <c r="RA91">
        <f t="shared" si="198"/>
        <v>1</v>
      </c>
      <c r="RB91">
        <f t="shared" si="199"/>
        <v>1</v>
      </c>
      <c r="RG91" t="s">
        <v>246</v>
      </c>
      <c r="RJ91" t="s">
        <v>349</v>
      </c>
      <c r="RK91">
        <f t="shared" ref="RK91:SK91" si="200">AVERAGE(RK2:RK90)</f>
        <v>6406.899383738627</v>
      </c>
      <c r="RL91">
        <f t="shared" si="200"/>
        <v>7352.9661534963916</v>
      </c>
      <c r="RM91">
        <f t="shared" si="200"/>
        <v>7967.4559404949714</v>
      </c>
      <c r="RN91">
        <f t="shared" si="200"/>
        <v>8140.4717531773522</v>
      </c>
      <c r="RO91">
        <f t="shared" si="200"/>
        <v>8979.2600662484201</v>
      </c>
      <c r="RP91">
        <f t="shared" si="200"/>
        <v>9135.8855528615532</v>
      </c>
      <c r="RQ91">
        <f t="shared" si="200"/>
        <v>9712.1784617894064</v>
      </c>
      <c r="RR91">
        <f t="shared" si="200"/>
        <v>9347.0022194071989</v>
      </c>
      <c r="RS91">
        <f t="shared" si="200"/>
        <v>10010.509990410981</v>
      </c>
      <c r="RT91">
        <f t="shared" si="200"/>
        <v>10992.484965864422</v>
      </c>
      <c r="RU91">
        <f t="shared" si="200"/>
        <v>11303.187338192291</v>
      </c>
      <c r="RV91">
        <f t="shared" si="200"/>
        <v>11020.822229388768</v>
      </c>
      <c r="RW91">
        <f t="shared" si="200"/>
        <v>10868.421525684573</v>
      </c>
      <c r="RX91">
        <f t="shared" si="200"/>
        <v>11120.32317777625</v>
      </c>
      <c r="RY91">
        <f t="shared" si="200"/>
        <v>11090.741480175</v>
      </c>
      <c r="RZ91">
        <f t="shared" si="200"/>
        <v>10927.329732635051</v>
      </c>
      <c r="SA91">
        <f t="shared" si="200"/>
        <v>11599.596628069987</v>
      </c>
      <c r="SB91">
        <f t="shared" si="200"/>
        <v>13636.39074261705</v>
      </c>
      <c r="SC91">
        <f t="shared" si="200"/>
        <v>15691.036678387773</v>
      </c>
      <c r="SD91">
        <f t="shared" si="200"/>
        <v>17098.234464655779</v>
      </c>
      <c r="SE91">
        <f t="shared" si="200"/>
        <v>18546.454553266973</v>
      </c>
      <c r="SF91">
        <f t="shared" si="200"/>
        <v>21221.565457922752</v>
      </c>
      <c r="SG91">
        <f t="shared" si="200"/>
        <v>23309.653271249685</v>
      </c>
      <c r="SH91">
        <f t="shared" si="200"/>
        <v>20402.369990561259</v>
      </c>
      <c r="SI91">
        <f t="shared" si="200"/>
        <v>21550.291148154651</v>
      </c>
      <c r="SJ91">
        <f t="shared" si="200"/>
        <v>23997.014678872689</v>
      </c>
      <c r="SK91">
        <f t="shared" si="200"/>
        <v>23555.721025160568</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L28"/>
  <sheetViews>
    <sheetView workbookViewId="0">
      <selection activeCell="H36" sqref="H36"/>
    </sheetView>
  </sheetViews>
  <sheetFormatPr defaultColWidth="8.85546875" defaultRowHeight="15" x14ac:dyDescent="0.25"/>
  <sheetData>
    <row r="1" spans="1:90" x14ac:dyDescent="0.25">
      <c r="A1" t="s">
        <v>97</v>
      </c>
      <c r="B1" t="s">
        <v>3</v>
      </c>
      <c r="C1" t="s">
        <v>4</v>
      </c>
      <c r="D1" t="s">
        <v>5</v>
      </c>
      <c r="E1" t="s">
        <v>98</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99</v>
      </c>
      <c r="BO1" t="s">
        <v>100</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349</v>
      </c>
    </row>
    <row r="2" spans="1:90" x14ac:dyDescent="0.25">
      <c r="A2">
        <v>0.56112726030259841</v>
      </c>
      <c r="B2">
        <v>1.7761358010298907</v>
      </c>
      <c r="C2">
        <v>2.0371095022466541</v>
      </c>
      <c r="D2">
        <v>1.099060411020955</v>
      </c>
      <c r="E2">
        <v>3.5496581411288641E-2</v>
      </c>
      <c r="F2">
        <v>1.9096906271691492</v>
      </c>
      <c r="G2">
        <v>0.17717890917319168</v>
      </c>
      <c r="H2">
        <v>0.30217679712292622</v>
      </c>
      <c r="I2">
        <v>0.35281142183872827</v>
      </c>
      <c r="J2">
        <v>2.2481746379130945</v>
      </c>
      <c r="K2">
        <v>0.2380912504019991</v>
      </c>
      <c r="L2">
        <v>4.4004024654302427E-2</v>
      </c>
      <c r="M2">
        <v>0.17221102444736897</v>
      </c>
      <c r="N2">
        <v>0.13459583814606177</v>
      </c>
      <c r="O2" t="e">
        <v>#VALUE!</v>
      </c>
      <c r="P2">
        <v>0.8807117356443277</v>
      </c>
      <c r="Q2" t="e">
        <v>#VALUE!</v>
      </c>
      <c r="R2">
        <v>2.684774927269777</v>
      </c>
      <c r="S2">
        <v>0.25776797814398539</v>
      </c>
      <c r="T2">
        <v>0.1085158509892712</v>
      </c>
      <c r="U2" t="e">
        <v>#VALUE!</v>
      </c>
      <c r="V2">
        <v>2.3353348420559117</v>
      </c>
      <c r="W2">
        <v>2.1160231186836991</v>
      </c>
      <c r="X2">
        <v>2.0931961463932089</v>
      </c>
      <c r="Y2">
        <v>6.8219932152966567E-2</v>
      </c>
      <c r="Z2">
        <v>0.88287719492285033</v>
      </c>
      <c r="AA2">
        <v>1.1604725238022469</v>
      </c>
      <c r="AB2" t="e">
        <v>#VALUE!</v>
      </c>
      <c r="AC2">
        <v>2.5815888912994875</v>
      </c>
      <c r="AD2">
        <v>4.797880029360696E-2</v>
      </c>
      <c r="AE2">
        <v>7.4104635731857119E-2</v>
      </c>
      <c r="AF2">
        <v>1.2674145776628876</v>
      </c>
      <c r="AG2">
        <v>1.0783851813900465</v>
      </c>
      <c r="AH2">
        <v>1.7602417392444027</v>
      </c>
      <c r="AI2">
        <v>0.18204422204364035</v>
      </c>
      <c r="AJ2">
        <v>2.6658130069809269</v>
      </c>
      <c r="AK2">
        <v>0.33179640852310865</v>
      </c>
      <c r="AL2" t="e">
        <v>#VALUE!</v>
      </c>
      <c r="AM2">
        <v>5.5445126170152959E-2</v>
      </c>
      <c r="AN2">
        <v>1.5219378959186247</v>
      </c>
      <c r="AO2" t="e">
        <v>#VALUE!</v>
      </c>
      <c r="AP2" t="e">
        <v>#VALUE!</v>
      </c>
      <c r="AQ2" t="e">
        <v>#VALUE!</v>
      </c>
      <c r="AR2">
        <v>2.9327223592137126</v>
      </c>
      <c r="AS2" t="e">
        <v>#VALUE!</v>
      </c>
      <c r="AT2">
        <v>0.269794085272899</v>
      </c>
      <c r="AU2">
        <v>0.65470888303549524</v>
      </c>
      <c r="AV2">
        <v>0.2229679031259694</v>
      </c>
      <c r="AW2">
        <v>0.25595077803922295</v>
      </c>
      <c r="AX2" t="e">
        <v>#VALUE!</v>
      </c>
      <c r="AY2">
        <v>0.1308641701520859</v>
      </c>
      <c r="AZ2">
        <v>0.23757040253525474</v>
      </c>
      <c r="BA2">
        <v>2.1239489455487468</v>
      </c>
      <c r="BB2">
        <v>1.4714944080656223</v>
      </c>
      <c r="BC2">
        <v>3.7687067237768129E-2</v>
      </c>
      <c r="BD2">
        <v>2.9473329721143515</v>
      </c>
      <c r="BE2">
        <v>0.73220977403038279</v>
      </c>
      <c r="BF2">
        <v>5.226358807333336E-2</v>
      </c>
      <c r="BG2">
        <v>0.46770252419168934</v>
      </c>
      <c r="BH2">
        <v>0.11898961250111469</v>
      </c>
      <c r="BI2">
        <v>8.3540540139118283E-2</v>
      </c>
      <c r="BJ2" t="e">
        <v>#VALUE!</v>
      </c>
      <c r="BK2">
        <v>0.60283897004143561</v>
      </c>
      <c r="BL2">
        <v>1.9819578603582584</v>
      </c>
      <c r="BM2" t="e">
        <v>#VALUE!</v>
      </c>
      <c r="BN2" t="e">
        <v>#VALUE!</v>
      </c>
      <c r="BO2">
        <v>0.9786687160645382</v>
      </c>
      <c r="BP2" t="e">
        <v>#VALUE!</v>
      </c>
      <c r="BQ2">
        <v>1.060348310475143</v>
      </c>
      <c r="BR2" t="e">
        <v>#VALUE!</v>
      </c>
      <c r="BS2" t="e">
        <v>#VALUE!</v>
      </c>
      <c r="BT2">
        <v>0.37990513116603458</v>
      </c>
      <c r="BU2">
        <v>0.4375546728177227</v>
      </c>
      <c r="BV2">
        <v>1.0138776352836743</v>
      </c>
      <c r="BW2">
        <v>6.2161064854777383E-2</v>
      </c>
      <c r="BX2">
        <v>2.7669383069307618</v>
      </c>
      <c r="BY2">
        <v>3.6978839279270166</v>
      </c>
      <c r="CA2">
        <v>0.12692572690636295</v>
      </c>
      <c r="CB2">
        <v>0.63200421972066956</v>
      </c>
      <c r="CC2">
        <v>0.18743170300161224</v>
      </c>
      <c r="CD2">
        <v>0.2357892637975052</v>
      </c>
      <c r="CE2" t="e">
        <v>#VALUE!</v>
      </c>
      <c r="CF2">
        <v>3.5986368984815922</v>
      </c>
      <c r="CG2">
        <v>1.656200850762239</v>
      </c>
      <c r="CH2">
        <v>2.9835107067072144</v>
      </c>
      <c r="CI2">
        <v>0.51070607081917641</v>
      </c>
      <c r="CJ2">
        <v>6.8227937927956131E-2</v>
      </c>
      <c r="CK2">
        <v>3.6175190484328823E-2</v>
      </c>
      <c r="CL2">
        <v>1</v>
      </c>
    </row>
    <row r="3" spans="1:90" x14ac:dyDescent="0.25">
      <c r="A3">
        <v>0.4823521210510599</v>
      </c>
      <c r="B3">
        <v>1.5835714376852523</v>
      </c>
      <c r="C3">
        <v>2.224038447211854</v>
      </c>
      <c r="D3">
        <v>1.0274855958442717</v>
      </c>
      <c r="E3">
        <v>3.3601720287748556E-2</v>
      </c>
      <c r="F3">
        <v>2.0694893848207561</v>
      </c>
      <c r="G3">
        <v>0.21140039270032099</v>
      </c>
      <c r="H3">
        <v>0.28310551393999073</v>
      </c>
      <c r="I3">
        <v>0.42599153796907208</v>
      </c>
      <c r="J3">
        <v>2.2093739233963077</v>
      </c>
      <c r="K3">
        <v>0.24032795903927448</v>
      </c>
      <c r="L3">
        <v>3.4246324796560236E-2</v>
      </c>
      <c r="M3">
        <v>0.15303499640187657</v>
      </c>
      <c r="N3">
        <v>0.12449724347170801</v>
      </c>
      <c r="O3" t="e">
        <v>#VALUE!</v>
      </c>
      <c r="P3">
        <v>0.9099155137157553</v>
      </c>
      <c r="Q3" t="e">
        <v>#VALUE!</v>
      </c>
      <c r="R3">
        <v>2.902327253551372</v>
      </c>
      <c r="S3">
        <v>0.19955245699662802</v>
      </c>
      <c r="T3">
        <v>0.10381480722321047</v>
      </c>
      <c r="U3" t="e">
        <v>#VALUE!</v>
      </c>
      <c r="V3">
        <v>2.5269609923459582</v>
      </c>
      <c r="W3">
        <v>2.2201099826089488</v>
      </c>
      <c r="X3">
        <v>2.2595520986853592</v>
      </c>
      <c r="Y3">
        <v>5.1194550947531267E-2</v>
      </c>
      <c r="Z3">
        <v>0.89282125955203484</v>
      </c>
      <c r="AA3">
        <v>1.2336970431726646</v>
      </c>
      <c r="AB3" t="e">
        <v>#VALUE!</v>
      </c>
      <c r="AC3">
        <v>3.078551760780361</v>
      </c>
      <c r="AD3">
        <v>4.5840547765740064E-2</v>
      </c>
      <c r="AE3">
        <v>6.0131939881645946E-2</v>
      </c>
      <c r="AF3">
        <v>1.3044251167214092</v>
      </c>
      <c r="AG3">
        <v>1.1043459620307561</v>
      </c>
      <c r="AH3">
        <v>1.9295307498206118</v>
      </c>
      <c r="AI3">
        <v>0.18788413991475061</v>
      </c>
      <c r="AJ3">
        <v>2.8007097008549575</v>
      </c>
      <c r="AK3">
        <v>0.29372849681128849</v>
      </c>
      <c r="AL3" t="e">
        <v>#VALUE!</v>
      </c>
      <c r="AM3">
        <v>5.1328736556570692E-2</v>
      </c>
      <c r="AN3">
        <v>1.5656340852220572</v>
      </c>
      <c r="AO3" t="e">
        <v>#VALUE!</v>
      </c>
      <c r="AP3" t="e">
        <v>#VALUE!</v>
      </c>
      <c r="AQ3" t="e">
        <v>#VALUE!</v>
      </c>
      <c r="AR3">
        <v>3.1598903209873752</v>
      </c>
      <c r="AS3" t="e">
        <v>#VALUE!</v>
      </c>
      <c r="AT3">
        <v>0.26485126281122456</v>
      </c>
      <c r="AU3">
        <v>0.69137665441163221</v>
      </c>
      <c r="AV3">
        <v>0.2479241609701747</v>
      </c>
      <c r="AW3">
        <v>0.23695742125803929</v>
      </c>
      <c r="AX3" t="e">
        <v>#VALUE!</v>
      </c>
      <c r="AY3">
        <v>0.12493310093058677</v>
      </c>
      <c r="AZ3">
        <v>0.25218565741877852</v>
      </c>
      <c r="BA3">
        <v>2.2434886344043079</v>
      </c>
      <c r="BB3">
        <v>1.6770504120026082</v>
      </c>
      <c r="BC3">
        <v>3.7191872754487459E-2</v>
      </c>
      <c r="BD3">
        <v>3.0607916916635718</v>
      </c>
      <c r="BE3">
        <v>0.65580647038929163</v>
      </c>
      <c r="BF3">
        <v>4.6115381758186941E-2</v>
      </c>
      <c r="BG3">
        <v>0.40052905563118846</v>
      </c>
      <c r="BH3">
        <v>0.13766589776966831</v>
      </c>
      <c r="BI3">
        <v>7.8771083575753534E-2</v>
      </c>
      <c r="BJ3" t="e">
        <v>#VALUE!</v>
      </c>
      <c r="BK3">
        <v>0.6533878675473449</v>
      </c>
      <c r="BL3">
        <v>1.7538240060842309</v>
      </c>
      <c r="BM3">
        <v>0.2276412442214254</v>
      </c>
      <c r="BN3" t="e">
        <v>#VALUE!</v>
      </c>
      <c r="BO3">
        <v>0.80234547187101757</v>
      </c>
      <c r="BP3" t="e">
        <v>#VALUE!</v>
      </c>
      <c r="BQ3">
        <v>1.0242465474693871</v>
      </c>
      <c r="BR3" t="e">
        <v>#VALUE!</v>
      </c>
      <c r="BS3" t="e">
        <v>#VALUE!</v>
      </c>
      <c r="BT3">
        <v>0.42388515840859736</v>
      </c>
      <c r="BU3">
        <v>0.47749302070496208</v>
      </c>
      <c r="BV3">
        <v>1.1175400627832022</v>
      </c>
      <c r="BW3">
        <v>5.5619783418614226E-2</v>
      </c>
      <c r="BX3">
        <v>2.9219900405722425</v>
      </c>
      <c r="BY3">
        <v>4.0099291064424358</v>
      </c>
      <c r="CA3">
        <v>0.12735795362369395</v>
      </c>
      <c r="CB3">
        <v>0.54590855390692095</v>
      </c>
      <c r="CC3">
        <v>0.17143069028425562</v>
      </c>
      <c r="CD3">
        <v>0.23200108429319777</v>
      </c>
      <c r="CE3">
        <v>0.16992370854470207</v>
      </c>
      <c r="CF3">
        <v>3.1705476456022867</v>
      </c>
      <c r="CG3">
        <v>1.7841217082702123</v>
      </c>
      <c r="CH3">
        <v>2.7337075232008337</v>
      </c>
      <c r="CI3">
        <v>0.33446164516417543</v>
      </c>
      <c r="CJ3">
        <v>8.0736612133725627E-2</v>
      </c>
      <c r="CK3">
        <v>4.1797692940007215E-2</v>
      </c>
      <c r="CL3">
        <v>1</v>
      </c>
    </row>
    <row r="4" spans="1:90" x14ac:dyDescent="0.25">
      <c r="A4">
        <v>0.49819257756902363</v>
      </c>
      <c r="B4">
        <v>1.7927158370878908</v>
      </c>
      <c r="C4">
        <v>2.200987644860068</v>
      </c>
      <c r="D4">
        <v>0.99889846287257256</v>
      </c>
      <c r="E4">
        <v>3.3037244563004331E-2</v>
      </c>
      <c r="F4">
        <v>2.0682696325582235</v>
      </c>
      <c r="G4">
        <v>0.25496447485987805</v>
      </c>
      <c r="H4">
        <v>0.28797168278005109</v>
      </c>
      <c r="I4">
        <v>0.3152063947828832</v>
      </c>
      <c r="J4">
        <v>2.3676645417290358</v>
      </c>
      <c r="K4">
        <v>0.25515792901064566</v>
      </c>
      <c r="L4">
        <v>3.5587011706739925E-2</v>
      </c>
      <c r="M4">
        <v>0.1492497337889796</v>
      </c>
      <c r="N4">
        <v>0.11266658598102718</v>
      </c>
      <c r="O4" t="e">
        <v>#VALUE!</v>
      </c>
      <c r="P4">
        <v>0.959607410975169</v>
      </c>
      <c r="Q4" t="e">
        <v>#VALUE!</v>
      </c>
      <c r="R4">
        <v>2.8273827017429451</v>
      </c>
      <c r="S4">
        <v>0.16820209684206561</v>
      </c>
      <c r="T4">
        <v>8.0635936009647649E-2</v>
      </c>
      <c r="U4" t="e">
        <v>#VALUE!</v>
      </c>
      <c r="V4">
        <v>2.7683493851148313</v>
      </c>
      <c r="W4">
        <v>2.2210993424072036</v>
      </c>
      <c r="X4">
        <v>2.2420504149068301</v>
      </c>
      <c r="Y4">
        <v>4.7089212325614971E-2</v>
      </c>
      <c r="Z4">
        <v>0.95363289236813964</v>
      </c>
      <c r="AA4">
        <v>1.3316353072666538</v>
      </c>
      <c r="AB4" t="e">
        <v>#VALUE!</v>
      </c>
      <c r="AC4">
        <v>3.0940352250286485</v>
      </c>
      <c r="AD4">
        <v>4.4013138155987508E-2</v>
      </c>
      <c r="AE4">
        <v>6.0460047084328956E-2</v>
      </c>
      <c r="AF4">
        <v>1.346285835402824</v>
      </c>
      <c r="AG4">
        <v>1.2402237544512922</v>
      </c>
      <c r="AH4">
        <v>1.969603146413939</v>
      </c>
      <c r="AI4">
        <v>0.20074646651171096</v>
      </c>
      <c r="AJ4">
        <v>3.1227301471579185</v>
      </c>
      <c r="AK4">
        <v>0.24221768382800138</v>
      </c>
      <c r="AL4" t="e">
        <v>#VALUE!</v>
      </c>
      <c r="AM4">
        <v>4.7947852878422736E-2</v>
      </c>
      <c r="AN4">
        <v>1.2737963227984508</v>
      </c>
      <c r="AO4" t="e">
        <v>#VALUE!</v>
      </c>
      <c r="AP4">
        <v>0.15584451274194927</v>
      </c>
      <c r="AQ4" t="e">
        <v>#VALUE!</v>
      </c>
      <c r="AR4">
        <v>3.2768733405741228</v>
      </c>
      <c r="AS4" t="e">
        <v>#VALUE!</v>
      </c>
      <c r="AT4">
        <v>0.25998949916701947</v>
      </c>
      <c r="AU4">
        <v>0.72976428294425177</v>
      </c>
      <c r="AV4">
        <v>0.25787952416102811</v>
      </c>
      <c r="AW4">
        <v>0.28003710385953418</v>
      </c>
      <c r="AX4" t="e">
        <v>#VALUE!</v>
      </c>
      <c r="AY4">
        <v>0.13351322970214188</v>
      </c>
      <c r="AZ4">
        <v>0.24149014844786326</v>
      </c>
      <c r="BA4">
        <v>2.1986979140495317</v>
      </c>
      <c r="BB4">
        <v>1.7268949532860032</v>
      </c>
      <c r="BC4">
        <v>3.2292906059754781E-2</v>
      </c>
      <c r="BD4">
        <v>3.0382698881243084</v>
      </c>
      <c r="BE4">
        <v>0.62722648501229716</v>
      </c>
      <c r="BF4">
        <v>4.7585552135642674E-2</v>
      </c>
      <c r="BG4">
        <v>0.31278228744971986</v>
      </c>
      <c r="BH4">
        <v>9.2674261522840432E-2</v>
      </c>
      <c r="BI4">
        <v>8.0805624237303211E-2</v>
      </c>
      <c r="BJ4" t="e">
        <v>#VALUE!</v>
      </c>
      <c r="BK4">
        <v>0.70590294091281602</v>
      </c>
      <c r="BL4">
        <v>1.7076759585906887</v>
      </c>
      <c r="BM4">
        <v>0.22213990819184146</v>
      </c>
      <c r="BN4" t="e">
        <v>#VALUE!</v>
      </c>
      <c r="BO4">
        <v>0.73090781658726856</v>
      </c>
      <c r="BP4" t="e">
        <v>#VALUE!</v>
      </c>
      <c r="BQ4">
        <v>1.1173469176497957</v>
      </c>
      <c r="BR4" t="e">
        <v>#VALUE!</v>
      </c>
      <c r="BS4" t="e">
        <v>#VALUE!</v>
      </c>
      <c r="BT4">
        <v>0.42198050640905438</v>
      </c>
      <c r="BU4">
        <v>0.58815980409588553</v>
      </c>
      <c r="BV4">
        <v>1.2145369017012044</v>
      </c>
      <c r="BW4">
        <v>5.2784876177726807E-2</v>
      </c>
      <c r="BX4">
        <v>3.0359459939960058</v>
      </c>
      <c r="BY4">
        <v>3.9741869326674069</v>
      </c>
      <c r="CA4">
        <v>0.14094986187847552</v>
      </c>
      <c r="CB4">
        <v>0.4684254143421519</v>
      </c>
      <c r="CC4">
        <v>0.16098559999104378</v>
      </c>
      <c r="CD4">
        <v>0.2190620132524693</v>
      </c>
      <c r="CE4">
        <v>0.18198563125640985</v>
      </c>
      <c r="CF4">
        <v>2.7496352839573404</v>
      </c>
      <c r="CG4">
        <v>2.0065587054348537</v>
      </c>
      <c r="CH4">
        <v>2.6963729979438442</v>
      </c>
      <c r="CI4">
        <v>0.38775270522532479</v>
      </c>
      <c r="CJ4">
        <v>5.043955279531756E-2</v>
      </c>
      <c r="CK4">
        <v>6.1328089647119909E-2</v>
      </c>
      <c r="CL4">
        <v>1</v>
      </c>
    </row>
    <row r="5" spans="1:90" x14ac:dyDescent="0.25">
      <c r="A5">
        <v>0.29179378969018877</v>
      </c>
      <c r="B5">
        <v>2.1913181030915339</v>
      </c>
      <c r="C5">
        <v>2.140768258682844</v>
      </c>
      <c r="D5">
        <v>0.9865342971858172</v>
      </c>
      <c r="E5">
        <v>3.4127977775218019E-2</v>
      </c>
      <c r="F5">
        <v>2.0408562127315832</v>
      </c>
      <c r="G5">
        <v>0.28278333196680894</v>
      </c>
      <c r="H5">
        <v>0.35640261857530853</v>
      </c>
      <c r="I5">
        <v>0.30428467698973077</v>
      </c>
      <c r="J5">
        <v>2.5352695365155453</v>
      </c>
      <c r="K5">
        <v>0.28184435273961655</v>
      </c>
      <c r="L5">
        <v>3.8189575076795969E-2</v>
      </c>
      <c r="M5">
        <v>0.14445509374432394</v>
      </c>
      <c r="N5">
        <v>0.10124208331022061</v>
      </c>
      <c r="O5" t="e">
        <v>#VALUE!</v>
      </c>
      <c r="P5">
        <v>0.98752437032951523</v>
      </c>
      <c r="Q5" t="e">
        <v>#VALUE!</v>
      </c>
      <c r="R5">
        <v>2.6903916851292244</v>
      </c>
      <c r="S5">
        <v>0.17102602411805884</v>
      </c>
      <c r="T5">
        <v>8.6963609872287101E-2</v>
      </c>
      <c r="U5" t="e">
        <v>#VALUE!</v>
      </c>
      <c r="V5">
        <v>2.946247647652803</v>
      </c>
      <c r="W5">
        <v>2.174930338227302</v>
      </c>
      <c r="X5">
        <v>2.1739727192913447</v>
      </c>
      <c r="Y5">
        <v>4.532444902542785E-2</v>
      </c>
      <c r="Z5">
        <v>0.9639095131006099</v>
      </c>
      <c r="AA5">
        <v>1.4861270360602648</v>
      </c>
      <c r="AB5" t="e">
        <v>#VALUE!</v>
      </c>
      <c r="AC5">
        <v>2.7784006072221947</v>
      </c>
      <c r="AD5">
        <v>4.2101233015807864E-2</v>
      </c>
      <c r="AE5">
        <v>6.5098396874728293E-2</v>
      </c>
      <c r="AF5">
        <v>1.3742292337282049</v>
      </c>
      <c r="AG5">
        <v>1.2126538109759259</v>
      </c>
      <c r="AH5">
        <v>2.0063468116164183</v>
      </c>
      <c r="AI5">
        <v>0.22474363809697256</v>
      </c>
      <c r="AJ5">
        <v>3.0455474797704429</v>
      </c>
      <c r="AK5">
        <v>0.15272755501651122</v>
      </c>
      <c r="AL5" t="e">
        <v>#VALUE!</v>
      </c>
      <c r="AM5">
        <v>4.4957437927360892E-2</v>
      </c>
      <c r="AN5">
        <v>1.4242586634981054</v>
      </c>
      <c r="AO5" t="e">
        <v>#VALUE!</v>
      </c>
      <c r="AP5">
        <v>0.12474277014535731</v>
      </c>
      <c r="AQ5" t="e">
        <v>#VALUE!</v>
      </c>
      <c r="AR5">
        <v>3.385106468532058</v>
      </c>
      <c r="AS5" t="e">
        <v>#VALUE!</v>
      </c>
      <c r="AT5">
        <v>0.27214202904396734</v>
      </c>
      <c r="AU5">
        <v>0.74204665840179385</v>
      </c>
      <c r="AV5">
        <v>0.25603648884095759</v>
      </c>
      <c r="AW5">
        <v>0.32726235367432649</v>
      </c>
      <c r="AX5" t="e">
        <v>#VALUE!</v>
      </c>
      <c r="AY5">
        <v>0.13123633946620672</v>
      </c>
      <c r="AZ5">
        <v>0.23010178990533947</v>
      </c>
      <c r="BA5">
        <v>2.1099078639595072</v>
      </c>
      <c r="BB5">
        <v>1.6353334290012413</v>
      </c>
      <c r="BC5">
        <v>3.2060426558420785E-2</v>
      </c>
      <c r="BD5">
        <v>2.9827627779754176</v>
      </c>
      <c r="BE5">
        <v>0.66122913167650843</v>
      </c>
      <c r="BF5">
        <v>4.7182330544355749E-2</v>
      </c>
      <c r="BG5">
        <v>0.30049403213617032</v>
      </c>
      <c r="BH5">
        <v>0.12934305080904826</v>
      </c>
      <c r="BI5">
        <v>8.6602115897035994E-2</v>
      </c>
      <c r="BJ5" t="e">
        <v>#VALUE!</v>
      </c>
      <c r="BK5">
        <v>0.74405726854219911</v>
      </c>
      <c r="BL5">
        <v>1.72558210593783</v>
      </c>
      <c r="BM5">
        <v>0.22331655412737908</v>
      </c>
      <c r="BN5">
        <v>0.42119942450003972</v>
      </c>
      <c r="BO5">
        <v>0.74336388502861461</v>
      </c>
      <c r="BP5" t="e">
        <v>#VALUE!</v>
      </c>
      <c r="BQ5">
        <v>1.2751448062305863</v>
      </c>
      <c r="BR5" t="e">
        <v>#VALUE!</v>
      </c>
      <c r="BS5" t="e">
        <v>#VALUE!</v>
      </c>
      <c r="BT5">
        <v>0.44028177636299565</v>
      </c>
      <c r="BU5">
        <v>0.70473849442758607</v>
      </c>
      <c r="BV5">
        <v>1.3086413532870447</v>
      </c>
      <c r="BW5">
        <v>5.0967101031732819E-2</v>
      </c>
      <c r="BX5">
        <v>3.1079765256350171</v>
      </c>
      <c r="BY5">
        <v>3.7253073104185601</v>
      </c>
      <c r="CA5">
        <v>0.15907335646960175</v>
      </c>
      <c r="CB5">
        <v>0.43757995075396788</v>
      </c>
      <c r="CC5">
        <v>0.15413982638322035</v>
      </c>
      <c r="CD5">
        <v>0.24837153160933345</v>
      </c>
      <c r="CE5">
        <v>0.19624595379249579</v>
      </c>
      <c r="CF5">
        <v>2.9006605406808204</v>
      </c>
      <c r="CG5">
        <v>1.9948821995182258</v>
      </c>
      <c r="CH5">
        <v>2.81586101942804</v>
      </c>
      <c r="CI5">
        <v>0.26686795231125549</v>
      </c>
      <c r="CJ5">
        <v>1.193516640162094E-2</v>
      </c>
      <c r="CK5">
        <v>6.2863671929087775E-2</v>
      </c>
      <c r="CL5">
        <v>1</v>
      </c>
    </row>
    <row r="6" spans="1:90" x14ac:dyDescent="0.25">
      <c r="A6">
        <v>0.48097222573397774</v>
      </c>
      <c r="B6">
        <v>2.0323822183264166</v>
      </c>
      <c r="C6">
        <v>2.4087463857196836</v>
      </c>
      <c r="D6">
        <v>0.94985369301419542</v>
      </c>
      <c r="E6">
        <v>3.3139478337536353E-2</v>
      </c>
      <c r="F6">
        <v>2.3065000650073042</v>
      </c>
      <c r="G6">
        <v>0.3063671177183751</v>
      </c>
      <c r="H6">
        <v>0.34446462802256711</v>
      </c>
      <c r="I6">
        <v>0.26355510407606297</v>
      </c>
      <c r="J6">
        <v>2.380072627417634</v>
      </c>
      <c r="K6">
        <v>0.27849134988329305</v>
      </c>
      <c r="L6">
        <v>3.5402159616029945E-2</v>
      </c>
      <c r="M6">
        <v>0.13087373140308062</v>
      </c>
      <c r="N6">
        <v>9.8005677932555033E-2</v>
      </c>
      <c r="O6" t="e">
        <v>#VALUE!</v>
      </c>
      <c r="P6">
        <v>1.0737605550878346</v>
      </c>
      <c r="Q6">
        <v>0.43450411374392373</v>
      </c>
      <c r="R6">
        <v>2.9948393789169581</v>
      </c>
      <c r="S6">
        <v>0.16609405124886936</v>
      </c>
      <c r="T6">
        <v>8.3664034475509005E-2</v>
      </c>
      <c r="U6" t="e">
        <v>#VALUE!</v>
      </c>
      <c r="V6">
        <v>3.1606779068525754</v>
      </c>
      <c r="W6">
        <v>2.4272866210221586</v>
      </c>
      <c r="X6">
        <v>2.4745438224546294</v>
      </c>
      <c r="Y6">
        <v>4.4835418361952248E-2</v>
      </c>
      <c r="Z6">
        <v>1.0691510279054308</v>
      </c>
      <c r="AA6">
        <v>1.5018548069062436</v>
      </c>
      <c r="AB6" t="e">
        <v>#VALUE!</v>
      </c>
      <c r="AC6">
        <v>2.8501398733812691</v>
      </c>
      <c r="AD6">
        <v>4.0533861881089775E-2</v>
      </c>
      <c r="AE6">
        <v>6.5150249212375916E-2</v>
      </c>
      <c r="AF6">
        <v>1.5641807194585846</v>
      </c>
      <c r="AG6">
        <v>1.2544484357511883</v>
      </c>
      <c r="AH6">
        <v>2.3116702934481466</v>
      </c>
      <c r="AI6">
        <v>0.21096312450203952</v>
      </c>
      <c r="AJ6">
        <v>2.8306652439904787</v>
      </c>
      <c r="AK6">
        <v>0.13011644747853129</v>
      </c>
      <c r="AL6">
        <v>0.18347427502365177</v>
      </c>
      <c r="AM6">
        <v>4.0794106438062076E-2</v>
      </c>
      <c r="AN6">
        <v>0.97744594539243712</v>
      </c>
      <c r="AO6" t="e">
        <v>#VALUE!</v>
      </c>
      <c r="AP6">
        <v>0.11694926347570549</v>
      </c>
      <c r="AQ6" t="e">
        <v>#VALUE!</v>
      </c>
      <c r="AR6">
        <v>3.8583516891960388</v>
      </c>
      <c r="AS6">
        <v>0.24947926632964609</v>
      </c>
      <c r="AT6">
        <v>0.27180322023857317</v>
      </c>
      <c r="AU6">
        <v>0.80094835760793326</v>
      </c>
      <c r="AV6">
        <v>0.27910755382700203</v>
      </c>
      <c r="AW6">
        <v>0.34276154701881634</v>
      </c>
      <c r="AX6" t="e">
        <v>#VALUE!</v>
      </c>
      <c r="AY6">
        <v>0.13392724142330234</v>
      </c>
      <c r="AZ6">
        <v>0.22076710419783385</v>
      </c>
      <c r="BA6">
        <v>2.3408527558903787</v>
      </c>
      <c r="BB6">
        <v>1.5216399786072348</v>
      </c>
      <c r="BC6">
        <v>3.5954096468001857E-2</v>
      </c>
      <c r="BD6">
        <v>3.1453531282264149</v>
      </c>
      <c r="BE6">
        <v>0.71811387526514203</v>
      </c>
      <c r="BF6">
        <v>4.1381207268614287E-2</v>
      </c>
      <c r="BG6">
        <v>0.28997726651563821</v>
      </c>
      <c r="BH6">
        <v>0.13475564462020842</v>
      </c>
      <c r="BI6">
        <v>7.966253121353524E-2</v>
      </c>
      <c r="BJ6">
        <v>0.19280091214523962</v>
      </c>
      <c r="BK6">
        <v>0.87817859834934031</v>
      </c>
      <c r="BL6">
        <v>1.7204831314367683</v>
      </c>
      <c r="BM6">
        <v>0.18717640545792469</v>
      </c>
      <c r="BN6">
        <v>0.38812910824875985</v>
      </c>
      <c r="BO6">
        <v>0.80237442699940797</v>
      </c>
      <c r="BP6" t="e">
        <v>#VALUE!</v>
      </c>
      <c r="BQ6">
        <v>1.3212982055520905</v>
      </c>
      <c r="BR6">
        <v>0.26678864012513276</v>
      </c>
      <c r="BS6" t="e">
        <v>#VALUE!</v>
      </c>
      <c r="BT6">
        <v>0.3497604838908081</v>
      </c>
      <c r="BU6">
        <v>0.72570631781601935</v>
      </c>
      <c r="BV6">
        <v>1.5332423129073296</v>
      </c>
      <c r="BW6">
        <v>5.2381260080335078E-2</v>
      </c>
      <c r="BX6">
        <v>3.3591092750720861</v>
      </c>
      <c r="BY6">
        <v>4.2689655314303243</v>
      </c>
      <c r="CA6">
        <v>0.16797439464402181</v>
      </c>
      <c r="CB6">
        <v>0.46191321917260075</v>
      </c>
      <c r="CC6">
        <v>0.16625855562646388</v>
      </c>
      <c r="CD6">
        <v>0.31120087075215114</v>
      </c>
      <c r="CE6">
        <v>0.17481835049083672</v>
      </c>
      <c r="CF6">
        <v>3.0354718252662201</v>
      </c>
      <c r="CG6">
        <v>2.1266192155673869</v>
      </c>
      <c r="CH6">
        <v>2.6677564942024721</v>
      </c>
      <c r="CI6">
        <v>0.26369023198878916</v>
      </c>
      <c r="CJ6">
        <v>1.0917588793423276E-2</v>
      </c>
      <c r="CK6">
        <v>4.5578141451406179E-2</v>
      </c>
      <c r="CL6">
        <v>1</v>
      </c>
    </row>
    <row r="7" spans="1:90" x14ac:dyDescent="0.25">
      <c r="A7">
        <v>0.6256103322991835</v>
      </c>
      <c r="B7">
        <v>2.06497152501005</v>
      </c>
      <c r="C7">
        <v>2.4471545519945024</v>
      </c>
      <c r="D7">
        <v>0.99121109405937968</v>
      </c>
      <c r="E7">
        <v>3.1165626818452172E-2</v>
      </c>
      <c r="F7">
        <v>2.3155184800838646</v>
      </c>
      <c r="G7">
        <v>0.30462525905914822</v>
      </c>
      <c r="H7">
        <v>0.43419934121757248</v>
      </c>
      <c r="I7">
        <v>0.13876425750733815</v>
      </c>
      <c r="J7">
        <v>2.3713736909439742</v>
      </c>
      <c r="K7">
        <v>0.30774045621180224</v>
      </c>
      <c r="L7">
        <v>3.6465180375595957E-2</v>
      </c>
      <c r="M7">
        <v>0.12927938258604796</v>
      </c>
      <c r="N7">
        <v>9.03624171228877E-2</v>
      </c>
      <c r="O7" t="e">
        <v>#VALUE!</v>
      </c>
      <c r="P7">
        <v>1.061320168386588</v>
      </c>
      <c r="Q7">
        <v>0.31384252885700376</v>
      </c>
      <c r="R7">
        <v>2.9566248104529582</v>
      </c>
      <c r="S7">
        <v>0.17775936849173815</v>
      </c>
      <c r="T7">
        <v>6.8877883305652143E-2</v>
      </c>
      <c r="U7" t="e">
        <v>#VALUE!</v>
      </c>
      <c r="V7">
        <v>2.7915427641300434</v>
      </c>
      <c r="W7">
        <v>2.3842698201247279</v>
      </c>
      <c r="X7">
        <v>2.5470307900207936</v>
      </c>
      <c r="Y7">
        <v>4.801004968353443E-2</v>
      </c>
      <c r="Z7">
        <v>1.1152033069123359</v>
      </c>
      <c r="AA7">
        <v>1.6928691549217871</v>
      </c>
      <c r="AB7">
        <v>0.36562953528048603</v>
      </c>
      <c r="AC7">
        <v>2.9577645321965251</v>
      </c>
      <c r="AD7">
        <v>3.2848116896032585E-2</v>
      </c>
      <c r="AE7">
        <v>6.9144960501325903E-2</v>
      </c>
      <c r="AF7">
        <v>1.5434897737470716</v>
      </c>
      <c r="AG7">
        <v>1.3086863370426216</v>
      </c>
      <c r="AH7">
        <v>2.3954004594941889</v>
      </c>
      <c r="AI7">
        <v>0.18235929370336046</v>
      </c>
      <c r="AJ7">
        <v>3.1605429815075703</v>
      </c>
      <c r="AK7">
        <v>0.12668801079269817</v>
      </c>
      <c r="AL7">
        <v>0.16555429221884826</v>
      </c>
      <c r="AM7">
        <v>3.690087697993244E-2</v>
      </c>
      <c r="AN7">
        <v>0.59194806585589399</v>
      </c>
      <c r="AO7" t="e">
        <v>#VALUE!</v>
      </c>
      <c r="AP7">
        <v>0.17702480750869007</v>
      </c>
      <c r="AQ7" t="e">
        <v>#VALUE!</v>
      </c>
      <c r="AR7">
        <v>4.0507774022276051</v>
      </c>
      <c r="AS7">
        <v>0.25780316552929966</v>
      </c>
      <c r="AT7">
        <v>0.29029963312541585</v>
      </c>
      <c r="AU7">
        <v>0.82731743286861137</v>
      </c>
      <c r="AV7">
        <v>0.29218051002948742</v>
      </c>
      <c r="AW7">
        <v>0.39530311463647644</v>
      </c>
      <c r="AX7" t="e">
        <v>#VALUE!</v>
      </c>
      <c r="AY7">
        <v>0.13825261635671351</v>
      </c>
      <c r="AZ7">
        <v>0.22498541373031797</v>
      </c>
      <c r="BA7">
        <v>2.3484163377735645</v>
      </c>
      <c r="BB7">
        <v>1.338685055117911</v>
      </c>
      <c r="BC7">
        <v>3.0681429832445321E-2</v>
      </c>
      <c r="BD7">
        <v>3.1301763620153062</v>
      </c>
      <c r="BE7">
        <v>0.65552870331870772</v>
      </c>
      <c r="BF7">
        <v>4.4929855842683164E-2</v>
      </c>
      <c r="BG7">
        <v>0.30690747655794615</v>
      </c>
      <c r="BH7">
        <v>0.17031528337554777</v>
      </c>
      <c r="BI7">
        <v>7.8278336107746441E-2</v>
      </c>
      <c r="BJ7">
        <v>0.24469889379524859</v>
      </c>
      <c r="BK7">
        <v>0.98073330233952194</v>
      </c>
      <c r="BL7">
        <v>1.5455857467783873</v>
      </c>
      <c r="BM7">
        <v>0.13799965401891004</v>
      </c>
      <c r="BN7">
        <v>0.38146887676761632</v>
      </c>
      <c r="BO7">
        <v>0.85802125898392168</v>
      </c>
      <c r="BP7" t="e">
        <v>#VALUE!</v>
      </c>
      <c r="BQ7">
        <v>1.5876972522428505</v>
      </c>
      <c r="BR7">
        <v>0.29335317421286861</v>
      </c>
      <c r="BS7" t="e">
        <v>#VALUE!</v>
      </c>
      <c r="BT7">
        <v>0.35993116960038013</v>
      </c>
      <c r="BU7">
        <v>0.8235082366221107</v>
      </c>
      <c r="BV7">
        <v>1.6168845610595906</v>
      </c>
      <c r="BW7">
        <v>5.6926260471822275E-2</v>
      </c>
      <c r="BX7">
        <v>3.4341626551834965</v>
      </c>
      <c r="BY7">
        <v>4.1925930078798599</v>
      </c>
      <c r="CA7">
        <v>0.18779111394255177</v>
      </c>
      <c r="CB7">
        <v>0.4723895587221893</v>
      </c>
      <c r="CC7">
        <v>0.17001655344041836</v>
      </c>
      <c r="CD7">
        <v>0.29944670294352671</v>
      </c>
      <c r="CE7">
        <v>0.16305913924895629</v>
      </c>
      <c r="CF7">
        <v>2.8643382704052263</v>
      </c>
      <c r="CG7">
        <v>2.1783029718748539</v>
      </c>
      <c r="CH7">
        <v>2.6713518545670394</v>
      </c>
      <c r="CI7">
        <v>0.27859270784622919</v>
      </c>
      <c r="CJ7">
        <v>1.5648826703391867E-2</v>
      </c>
      <c r="CK7">
        <v>4.488583760104152E-2</v>
      </c>
      <c r="CL7">
        <v>1</v>
      </c>
    </row>
    <row r="8" spans="1:90" x14ac:dyDescent="0.25">
      <c r="A8">
        <v>0.69994870764316786</v>
      </c>
      <c r="B8">
        <v>1.9168017637606323</v>
      </c>
      <c r="C8">
        <v>2.5555778164018901</v>
      </c>
      <c r="D8">
        <v>0.93519092596768627</v>
      </c>
      <c r="E8">
        <v>2.9354433764889377E-2</v>
      </c>
      <c r="F8">
        <v>2.4194108157668528</v>
      </c>
      <c r="G8">
        <v>0.29326139321734029</v>
      </c>
      <c r="H8">
        <v>0.26686053252367187</v>
      </c>
      <c r="I8">
        <v>0.12478980723816019</v>
      </c>
      <c r="J8">
        <v>2.1386808772814376</v>
      </c>
      <c r="K8">
        <v>0.34618075862787312</v>
      </c>
      <c r="L8">
        <v>3.7732036880709127E-2</v>
      </c>
      <c r="M8">
        <v>0.14269367913622927</v>
      </c>
      <c r="N8">
        <v>8.724055566645432E-2</v>
      </c>
      <c r="O8" t="e">
        <v>#VALUE!</v>
      </c>
      <c r="P8">
        <v>1.1645247220743813</v>
      </c>
      <c r="Q8">
        <v>0.34375965914880013</v>
      </c>
      <c r="R8">
        <v>3.044595467690312</v>
      </c>
      <c r="S8">
        <v>0.1740243085276256</v>
      </c>
      <c r="T8">
        <v>7.1784806831148601E-2</v>
      </c>
      <c r="U8" t="e">
        <v>#VALUE!</v>
      </c>
      <c r="V8">
        <v>2.2999461152380527</v>
      </c>
      <c r="W8">
        <v>2.4646434383178097</v>
      </c>
      <c r="X8">
        <v>2.7113934889189815</v>
      </c>
      <c r="Y8">
        <v>4.2705901916283429E-2</v>
      </c>
      <c r="Z8">
        <v>1.1507674081796542</v>
      </c>
      <c r="AA8">
        <v>1.8509162958125294</v>
      </c>
      <c r="AB8">
        <v>0.38344217772543143</v>
      </c>
      <c r="AC8">
        <v>2.8156099272502559</v>
      </c>
      <c r="AD8">
        <v>3.2316139096149311E-2</v>
      </c>
      <c r="AE8">
        <v>7.0204936062676401E-2</v>
      </c>
      <c r="AF8">
        <v>1.6196091272985547</v>
      </c>
      <c r="AG8">
        <v>1.3218886212814891</v>
      </c>
      <c r="AH8">
        <v>2.3853355080750194</v>
      </c>
      <c r="AI8">
        <v>0.14746439534113678</v>
      </c>
      <c r="AJ8">
        <v>3.2305973349891839</v>
      </c>
      <c r="AK8">
        <v>0.13781396296190429</v>
      </c>
      <c r="AL8">
        <v>0.156000434394786</v>
      </c>
      <c r="AM8">
        <v>3.3858450500353486E-2</v>
      </c>
      <c r="AN8" t="e">
        <v>#VALUE!</v>
      </c>
      <c r="AO8" t="e">
        <v>#VALUE!</v>
      </c>
      <c r="AP8">
        <v>0.20235844238138023</v>
      </c>
      <c r="AQ8" t="e">
        <v>#VALUE!</v>
      </c>
      <c r="AR8">
        <v>4.2179768915064235</v>
      </c>
      <c r="AS8">
        <v>0.11994373104937313</v>
      </c>
      <c r="AT8">
        <v>0.32042006758916897</v>
      </c>
      <c r="AU8">
        <v>0.84638534495842388</v>
      </c>
      <c r="AV8">
        <v>0.30613183119748727</v>
      </c>
      <c r="AW8">
        <v>0.42147020335030089</v>
      </c>
      <c r="AX8" t="e">
        <v>#VALUE!</v>
      </c>
      <c r="AY8">
        <v>0.13338126319509544</v>
      </c>
      <c r="AZ8">
        <v>0.23455566949401646</v>
      </c>
      <c r="BA8">
        <v>2.4298308415268886</v>
      </c>
      <c r="BB8">
        <v>1.2142475285547836</v>
      </c>
      <c r="BC8">
        <v>3.0102543232260592E-2</v>
      </c>
      <c r="BD8">
        <v>3.1428566902871347</v>
      </c>
      <c r="BE8">
        <v>0.64647047894579635</v>
      </c>
      <c r="BF8">
        <v>4.4024393207719413E-2</v>
      </c>
      <c r="BG8">
        <v>0.32145246318301329</v>
      </c>
      <c r="BH8">
        <v>0.16365450053072822</v>
      </c>
      <c r="BI8">
        <v>8.3820050259642218E-2</v>
      </c>
      <c r="BJ8">
        <v>0.25318940486493841</v>
      </c>
      <c r="BK8">
        <v>1.1132034567844036</v>
      </c>
      <c r="BL8">
        <v>1.5887948639585288</v>
      </c>
      <c r="BM8">
        <v>0.11347647585641762</v>
      </c>
      <c r="BN8">
        <v>0.31874000167114358</v>
      </c>
      <c r="BO8">
        <v>0.81219775706767638</v>
      </c>
      <c r="BP8" t="e">
        <v>#VALUE!</v>
      </c>
      <c r="BQ8">
        <v>1.6622437752469552</v>
      </c>
      <c r="BR8">
        <v>0.29950137795784471</v>
      </c>
      <c r="BS8" t="e">
        <v>#VALUE!</v>
      </c>
      <c r="BT8">
        <v>0.35845797843992028</v>
      </c>
      <c r="BU8">
        <v>0.82386675897101058</v>
      </c>
      <c r="BV8">
        <v>1.6544616416041276</v>
      </c>
      <c r="BW8">
        <v>5.7010736784547614E-2</v>
      </c>
      <c r="BX8">
        <v>3.3296859275081312</v>
      </c>
      <c r="BY8">
        <v>4.0604214892715085</v>
      </c>
      <c r="CA8">
        <v>0.19840940244058075</v>
      </c>
      <c r="CB8">
        <v>0.45259099491072974</v>
      </c>
      <c r="CC8">
        <v>0.18547172923473129</v>
      </c>
      <c r="CD8">
        <v>0.29266076704419636</v>
      </c>
      <c r="CE8">
        <v>0.14598875118623766</v>
      </c>
      <c r="CF8">
        <v>2.6763880122295336</v>
      </c>
      <c r="CG8">
        <v>2.1094310474102653</v>
      </c>
      <c r="CH8">
        <v>2.6248438238710849</v>
      </c>
      <c r="CI8">
        <v>0.28935072789984612</v>
      </c>
      <c r="CJ8">
        <v>1.4842052080375288E-2</v>
      </c>
      <c r="CK8">
        <v>3.8761379746111574E-2</v>
      </c>
      <c r="CL8">
        <v>1</v>
      </c>
    </row>
    <row r="9" spans="1:90" x14ac:dyDescent="0.25">
      <c r="A9">
        <v>0.74252152670498217</v>
      </c>
      <c r="B9">
        <v>1.8916382448862008</v>
      </c>
      <c r="C9">
        <v>2.5701839908777355</v>
      </c>
      <c r="D9">
        <v>1.0375663315315451</v>
      </c>
      <c r="E9">
        <v>3.1209417564499659E-2</v>
      </c>
      <c r="F9">
        <v>2.396836704979258</v>
      </c>
      <c r="G9">
        <v>0.29776797586000925</v>
      </c>
      <c r="H9">
        <v>0.29808181172353154</v>
      </c>
      <c r="I9">
        <v>0.13675477371847086</v>
      </c>
      <c r="J9">
        <v>2.1415882202890066</v>
      </c>
      <c r="K9">
        <v>0.37991113114554242</v>
      </c>
      <c r="L9">
        <v>4.0375460437541769E-2</v>
      </c>
      <c r="M9">
        <v>0.16494190685268348</v>
      </c>
      <c r="N9">
        <v>8.6747916964957247E-2</v>
      </c>
      <c r="O9" t="e">
        <v>#VALUE!</v>
      </c>
      <c r="P9">
        <v>1.126151628360508</v>
      </c>
      <c r="Q9">
        <v>0.41896338142362444</v>
      </c>
      <c r="R9">
        <v>2.9526013619721061</v>
      </c>
      <c r="S9">
        <v>0.1850190416423918</v>
      </c>
      <c r="T9">
        <v>8.1325510626092751E-2</v>
      </c>
      <c r="U9" t="e">
        <v>#VALUE!</v>
      </c>
      <c r="V9">
        <v>1.8847786728976186</v>
      </c>
      <c r="W9">
        <v>2.4075377669586961</v>
      </c>
      <c r="X9">
        <v>2.7269191683735232</v>
      </c>
      <c r="Y9">
        <v>4.0154097164007987E-2</v>
      </c>
      <c r="Z9">
        <v>1.1128683552245007</v>
      </c>
      <c r="AA9">
        <v>2.1820383571034472</v>
      </c>
      <c r="AB9">
        <v>0.41323730481496129</v>
      </c>
      <c r="AC9">
        <v>2.5433064703487034</v>
      </c>
      <c r="AD9">
        <v>3.1905166686845579E-2</v>
      </c>
      <c r="AE9">
        <v>8.8561266119549314E-2</v>
      </c>
      <c r="AF9">
        <v>1.5696544443069154</v>
      </c>
      <c r="AG9">
        <v>1.3406435935172745</v>
      </c>
      <c r="AH9">
        <v>1.9981756937098363</v>
      </c>
      <c r="AI9">
        <v>0.20890852837271887</v>
      </c>
      <c r="AJ9">
        <v>3.8371292840360418</v>
      </c>
      <c r="AK9">
        <v>0.1431572770738094</v>
      </c>
      <c r="AL9">
        <v>0.153360564238991</v>
      </c>
      <c r="AM9">
        <v>2.3893735699064444E-2</v>
      </c>
      <c r="AN9" t="e">
        <v>#VALUE!</v>
      </c>
      <c r="AO9" t="e">
        <v>#VALUE!</v>
      </c>
      <c r="AP9">
        <v>0.27790733930873995</v>
      </c>
      <c r="AQ9" t="e">
        <v>#VALUE!</v>
      </c>
      <c r="AR9">
        <v>4.4376888151660587</v>
      </c>
      <c r="AS9">
        <v>0.13751600734790029</v>
      </c>
      <c r="AT9">
        <v>0.36710916566323309</v>
      </c>
      <c r="AU9">
        <v>0.78060430203007147</v>
      </c>
      <c r="AV9">
        <v>0.31815524926504501</v>
      </c>
      <c r="AW9">
        <v>0.59510800615087012</v>
      </c>
      <c r="AX9" t="e">
        <v>#VALUE!</v>
      </c>
      <c r="AY9">
        <v>0.12791216842612416</v>
      </c>
      <c r="AZ9">
        <v>0.220728316076686</v>
      </c>
      <c r="BA9">
        <v>2.4422054801444606</v>
      </c>
      <c r="BB9">
        <v>1.4008973484383265</v>
      </c>
      <c r="BC9">
        <v>1.6438074542683454E-2</v>
      </c>
      <c r="BD9">
        <v>2.9917255353557213</v>
      </c>
      <c r="BE9">
        <v>0.64503774714299145</v>
      </c>
      <c r="BF9">
        <v>4.7173341371548327E-2</v>
      </c>
      <c r="BG9">
        <v>0.35731650531480647</v>
      </c>
      <c r="BH9">
        <v>0.16224097054304373</v>
      </c>
      <c r="BI9">
        <v>8.7270993248964812E-2</v>
      </c>
      <c r="BJ9">
        <v>0.26716536302751215</v>
      </c>
      <c r="BK9">
        <v>1.0201768037788526</v>
      </c>
      <c r="BL9">
        <v>1.526532040526241</v>
      </c>
      <c r="BM9">
        <v>0.12390416614096957</v>
      </c>
      <c r="BN9">
        <v>0.31341194211905526</v>
      </c>
      <c r="BO9">
        <v>0.79652441693499776</v>
      </c>
      <c r="BP9" t="e">
        <v>#VALUE!</v>
      </c>
      <c r="BQ9">
        <v>1.9581069916107061</v>
      </c>
      <c r="BR9">
        <v>0.33052717908540163</v>
      </c>
      <c r="BS9" t="e">
        <v>#VALUE!</v>
      </c>
      <c r="BT9">
        <v>0.36268183684497884</v>
      </c>
      <c r="BU9">
        <v>0.93516032171508023</v>
      </c>
      <c r="BV9">
        <v>1.4233094011203353</v>
      </c>
      <c r="BW9">
        <v>6.2392586416971554E-2</v>
      </c>
      <c r="BX9">
        <v>2.5763233072273426</v>
      </c>
      <c r="BY9">
        <v>4.0660441234830582</v>
      </c>
      <c r="CA9">
        <v>0.23626241251493055</v>
      </c>
      <c r="CB9">
        <v>0.40145282692476819</v>
      </c>
      <c r="CC9">
        <v>0.17791408672727757</v>
      </c>
      <c r="CD9">
        <v>0.34023657386921241</v>
      </c>
      <c r="CE9">
        <v>0.13460319180251923</v>
      </c>
      <c r="CF9">
        <v>2.6959819828461349</v>
      </c>
      <c r="CG9">
        <v>1.9673708356812742</v>
      </c>
      <c r="CH9">
        <v>2.8313732992161937</v>
      </c>
      <c r="CI9">
        <v>0.29244958489405665</v>
      </c>
      <c r="CJ9">
        <v>2.0248258315388672E-2</v>
      </c>
      <c r="CK9">
        <v>4.039501743225573E-2</v>
      </c>
      <c r="CL9">
        <v>1</v>
      </c>
    </row>
    <row r="10" spans="1:90" x14ac:dyDescent="0.25">
      <c r="A10">
        <v>0.74416592130752957</v>
      </c>
      <c r="B10">
        <v>1.808331201297164</v>
      </c>
      <c r="C10">
        <v>2.5558056331896681</v>
      </c>
      <c r="D10">
        <v>1.0119777192294765</v>
      </c>
      <c r="E10">
        <v>2.9034730920967582E-2</v>
      </c>
      <c r="F10">
        <v>2.4312608165929626</v>
      </c>
      <c r="G10">
        <v>0.27761960523527018</v>
      </c>
      <c r="H10">
        <v>0.34909715336167596</v>
      </c>
      <c r="I10">
        <v>0.11472886001630675</v>
      </c>
      <c r="J10">
        <v>1.9838353886924638</v>
      </c>
      <c r="K10">
        <v>0.40413739483649747</v>
      </c>
      <c r="L10">
        <v>4.729956442567828E-2</v>
      </c>
      <c r="M10">
        <v>0.22164552172118671</v>
      </c>
      <c r="N10">
        <v>5.8968037975839965E-2</v>
      </c>
      <c r="O10" t="e">
        <v>#VALUE!</v>
      </c>
      <c r="P10">
        <v>1.160549541387345</v>
      </c>
      <c r="Q10">
        <v>0.45787722141316389</v>
      </c>
      <c r="R10">
        <v>2.9964073006953171</v>
      </c>
      <c r="S10">
        <v>0.20260683381274441</v>
      </c>
      <c r="T10">
        <v>8.295524107783285E-2</v>
      </c>
      <c r="U10" t="e">
        <v>#VALUE!</v>
      </c>
      <c r="V10">
        <v>2.028426480668625</v>
      </c>
      <c r="W10">
        <v>2.3600724657970833</v>
      </c>
      <c r="X10">
        <v>2.7059119345077045</v>
      </c>
      <c r="Y10">
        <v>3.3305489881218189E-2</v>
      </c>
      <c r="Z10">
        <v>1.1079639170493663</v>
      </c>
      <c r="AA10">
        <v>2.2478954381469394</v>
      </c>
      <c r="AB10">
        <v>0.41566611958777883</v>
      </c>
      <c r="AC10">
        <v>2.4189286815343487</v>
      </c>
      <c r="AD10">
        <v>3.4235770106643991E-2</v>
      </c>
      <c r="AE10">
        <v>9.1111489249190769E-2</v>
      </c>
      <c r="AF10">
        <v>1.5901951568934865</v>
      </c>
      <c r="AG10">
        <v>1.381576664093398</v>
      </c>
      <c r="AH10">
        <v>1.9253608713312218</v>
      </c>
      <c r="AI10">
        <v>0.19509005450045819</v>
      </c>
      <c r="AJ10">
        <v>3.9227338972975003</v>
      </c>
      <c r="AK10">
        <v>0.14174834310014245</v>
      </c>
      <c r="AL10">
        <v>0.13189354226324163</v>
      </c>
      <c r="AM10">
        <v>2.6896601822771333E-2</v>
      </c>
      <c r="AN10" t="e">
        <v>#VALUE!</v>
      </c>
      <c r="AO10" t="e">
        <v>#VALUE!</v>
      </c>
      <c r="AP10">
        <v>0.32235998200341531</v>
      </c>
      <c r="AQ10" t="e">
        <v>#VALUE!</v>
      </c>
      <c r="AR10">
        <v>4.5434140963390091</v>
      </c>
      <c r="AS10">
        <v>0.17044533046235386</v>
      </c>
      <c r="AT10">
        <v>0.37224283982771655</v>
      </c>
      <c r="AU10">
        <v>0.79921182958570325</v>
      </c>
      <c r="AV10">
        <v>0.31939741599002275</v>
      </c>
      <c r="AW10">
        <v>0.57040605245475007</v>
      </c>
      <c r="AX10" t="e">
        <v>#VALUE!</v>
      </c>
      <c r="AY10">
        <v>0.13214815242412037</v>
      </c>
      <c r="AZ10">
        <v>0.22610239610391092</v>
      </c>
      <c r="BA10">
        <v>2.4306208216711864</v>
      </c>
      <c r="BB10">
        <v>1.5264438530907358</v>
      </c>
      <c r="BC10">
        <v>1.7148951095738586E-2</v>
      </c>
      <c r="BD10">
        <v>2.9285063333537891</v>
      </c>
      <c r="BE10">
        <v>0.60068534793637041</v>
      </c>
      <c r="BF10">
        <v>4.3283367585721232E-2</v>
      </c>
      <c r="BG10">
        <v>0.34854021590290757</v>
      </c>
      <c r="BH10">
        <v>0.18982294973979455</v>
      </c>
      <c r="BI10">
        <v>9.3816991547795367E-2</v>
      </c>
      <c r="BJ10">
        <v>0.2871807044395317</v>
      </c>
      <c r="BK10">
        <v>0.99678257616612065</v>
      </c>
      <c r="BL10">
        <v>1.4527274703560993</v>
      </c>
      <c r="BM10">
        <v>0.13217152036376945</v>
      </c>
      <c r="BN10">
        <v>0.26605983127999999</v>
      </c>
      <c r="BO10">
        <v>0.73743816988731126</v>
      </c>
      <c r="BP10" t="e">
        <v>#VALUE!</v>
      </c>
      <c r="BQ10">
        <v>2.155580540172394</v>
      </c>
      <c r="BR10">
        <v>0.37517846145366557</v>
      </c>
      <c r="BS10" t="e">
        <v>#VALUE!</v>
      </c>
      <c r="BT10">
        <v>0.34420834567288339</v>
      </c>
      <c r="BU10">
        <v>1.019509243362086</v>
      </c>
      <c r="BV10">
        <v>1.33648034464577</v>
      </c>
      <c r="BW10">
        <v>6.5348938966612008E-2</v>
      </c>
      <c r="BX10">
        <v>2.5720209771745508</v>
      </c>
      <c r="BY10">
        <v>4.1695148633470724</v>
      </c>
      <c r="CA10">
        <v>0.24876969803451271</v>
      </c>
      <c r="CB10">
        <v>0.39526039058389556</v>
      </c>
      <c r="CC10">
        <v>0.17435252153478278</v>
      </c>
      <c r="CD10">
        <v>0.22679567418857338</v>
      </c>
      <c r="CE10">
        <v>0.10110425868073161</v>
      </c>
      <c r="CF10">
        <v>2.5440454325961772</v>
      </c>
      <c r="CG10">
        <v>1.9688545455970461</v>
      </c>
      <c r="CH10">
        <v>2.7747472960751374</v>
      </c>
      <c r="CI10">
        <v>0.25992258050314448</v>
      </c>
      <c r="CJ10">
        <v>2.2971337620435586E-2</v>
      </c>
      <c r="CK10">
        <v>4.1060745162457682E-2</v>
      </c>
      <c r="CL10">
        <v>1</v>
      </c>
    </row>
    <row r="11" spans="1:90" x14ac:dyDescent="0.25">
      <c r="A11">
        <v>0.67076991859251711</v>
      </c>
      <c r="B11">
        <v>1.8544186644196843</v>
      </c>
      <c r="C11">
        <v>2.7521342795873545</v>
      </c>
      <c r="D11">
        <v>0.94400264541859347</v>
      </c>
      <c r="E11">
        <v>2.9075199588485139E-2</v>
      </c>
      <c r="F11">
        <v>2.5986795741110149</v>
      </c>
      <c r="G11">
        <v>0.27426627077648247</v>
      </c>
      <c r="H11">
        <v>0.44037247239949995</v>
      </c>
      <c r="I11">
        <v>0.14137357797988143</v>
      </c>
      <c r="J11">
        <v>1.8719597479359729</v>
      </c>
      <c r="K11">
        <v>0.4673533867433482</v>
      </c>
      <c r="L11">
        <v>5.5461232578452729E-2</v>
      </c>
      <c r="M11">
        <v>0.22476115551452633</v>
      </c>
      <c r="N11">
        <v>6.8819847171853299E-2</v>
      </c>
      <c r="O11">
        <v>0.43620138916753148</v>
      </c>
      <c r="P11">
        <v>1.3734843452977632</v>
      </c>
      <c r="Q11">
        <v>0.52445361146824354</v>
      </c>
      <c r="R11">
        <v>3.2159589770932779</v>
      </c>
      <c r="S11">
        <v>0.19428116741078252</v>
      </c>
      <c r="T11">
        <v>8.5895219741174159E-2</v>
      </c>
      <c r="U11">
        <v>0.27695136436981199</v>
      </c>
      <c r="V11">
        <v>2.3901298009226339</v>
      </c>
      <c r="W11">
        <v>2.4596778813791143</v>
      </c>
      <c r="X11">
        <v>2.8864901668619196</v>
      </c>
      <c r="Y11">
        <v>3.5091002692249754E-2</v>
      </c>
      <c r="Z11">
        <v>1.1789258169472361</v>
      </c>
      <c r="AA11">
        <v>2.1375960382740953</v>
      </c>
      <c r="AB11">
        <v>0.40767979914806118</v>
      </c>
      <c r="AC11">
        <v>2.4426703610371536</v>
      </c>
      <c r="AD11">
        <v>3.3668579620999853E-2</v>
      </c>
      <c r="AE11">
        <v>9.3361100409036932E-2</v>
      </c>
      <c r="AF11">
        <v>1.744593011451615</v>
      </c>
      <c r="AG11">
        <v>1.6400873531192528</v>
      </c>
      <c r="AH11">
        <v>1.873679037351889</v>
      </c>
      <c r="AI11">
        <v>0.20719652404529937</v>
      </c>
      <c r="AJ11">
        <v>3.9518241783176893</v>
      </c>
      <c r="AK11">
        <v>0.13383271757141435</v>
      </c>
      <c r="AL11">
        <v>0.1171927053921374</v>
      </c>
      <c r="AM11">
        <v>3.0093680474556087E-2</v>
      </c>
      <c r="AN11">
        <v>1.5358148328691617</v>
      </c>
      <c r="AO11">
        <v>0.2118966604129128</v>
      </c>
      <c r="AP11">
        <v>0.3514457315134995</v>
      </c>
      <c r="AQ11">
        <v>0.19729807279673114</v>
      </c>
      <c r="AR11">
        <v>4.8061245960424088</v>
      </c>
      <c r="AS11">
        <v>0.20409166224929334</v>
      </c>
      <c r="AT11">
        <v>0.39372353304398144</v>
      </c>
      <c r="AU11">
        <v>0.82914446492460536</v>
      </c>
      <c r="AV11">
        <v>0.32745600408893083</v>
      </c>
      <c r="AW11">
        <v>0.33255424989685856</v>
      </c>
      <c r="AX11" t="e">
        <v>#VALUE!</v>
      </c>
      <c r="AY11">
        <v>0.12991295296416905</v>
      </c>
      <c r="AZ11">
        <v>0.21666124106168852</v>
      </c>
      <c r="BA11">
        <v>2.6276782376269496</v>
      </c>
      <c r="BB11">
        <v>1.5829378196878783</v>
      </c>
      <c r="BC11">
        <v>2.4043301856160854E-2</v>
      </c>
      <c r="BD11">
        <v>3.1726399896033284</v>
      </c>
      <c r="BE11">
        <v>0.56963635034060311</v>
      </c>
      <c r="BF11">
        <v>4.4909000056755861E-2</v>
      </c>
      <c r="BG11">
        <v>0.31789326475477719</v>
      </c>
      <c r="BH11">
        <v>0.20175462493399501</v>
      </c>
      <c r="BI11">
        <v>9.6552132804171756E-2</v>
      </c>
      <c r="BJ11">
        <v>0.33502808752551372</v>
      </c>
      <c r="BK11">
        <v>1.0718706021028699</v>
      </c>
      <c r="BL11">
        <v>1.4418322005161555</v>
      </c>
      <c r="BM11">
        <v>0.15103707428043198</v>
      </c>
      <c r="BN11">
        <v>0.24250565092184892</v>
      </c>
      <c r="BO11">
        <v>0.69599725565379333</v>
      </c>
      <c r="BP11">
        <v>0.19982910809887777</v>
      </c>
      <c r="BQ11">
        <v>2.2685344493333526</v>
      </c>
      <c r="BR11">
        <v>0.43658472730043457</v>
      </c>
      <c r="BS11">
        <v>0.97254308384892563</v>
      </c>
      <c r="BT11">
        <v>0.34138315437464156</v>
      </c>
      <c r="BU11">
        <v>1.1219464379594615</v>
      </c>
      <c r="BV11">
        <v>1.4036807391172528</v>
      </c>
      <c r="BW11">
        <v>6.5581927527940093E-2</v>
      </c>
      <c r="BX11">
        <v>2.7213438853274434</v>
      </c>
      <c r="BY11">
        <v>4.4157965778739747</v>
      </c>
      <c r="CA11">
        <v>0.25885050765287781</v>
      </c>
      <c r="CB11">
        <v>0.38629867741836343</v>
      </c>
      <c r="CC11">
        <v>0.1799753918756764</v>
      </c>
      <c r="CD11">
        <v>0.26362284929760382</v>
      </c>
      <c r="CE11">
        <v>8.5146178893623414E-2</v>
      </c>
      <c r="CF11">
        <v>2.4423121920625501</v>
      </c>
      <c r="CG11">
        <v>2.0701017279972276</v>
      </c>
      <c r="CH11">
        <v>2.6183501828267843</v>
      </c>
      <c r="CI11">
        <v>0.30710903920235139</v>
      </c>
      <c r="CJ11">
        <v>2.6201562147656877E-2</v>
      </c>
      <c r="CK11">
        <v>3.7904202950889032E-2</v>
      </c>
      <c r="CL11">
        <v>1</v>
      </c>
    </row>
    <row r="12" spans="1:90" x14ac:dyDescent="0.25">
      <c r="A12">
        <v>0.67977056691573545</v>
      </c>
      <c r="B12">
        <v>1.941413019795502</v>
      </c>
      <c r="C12">
        <v>2.6313311384144811</v>
      </c>
      <c r="D12">
        <v>0.93289324594804957</v>
      </c>
      <c r="E12">
        <v>3.3878563435346835E-2</v>
      </c>
      <c r="F12">
        <v>2.4508000393794123</v>
      </c>
      <c r="G12">
        <v>0.2673738533042207</v>
      </c>
      <c r="H12">
        <v>0.45622577543605741</v>
      </c>
      <c r="I12">
        <v>0.10694773048971877</v>
      </c>
      <c r="J12">
        <v>1.8740926297074654</v>
      </c>
      <c r="K12">
        <v>0.47622377283954903</v>
      </c>
      <c r="L12">
        <v>6.2762249406822512E-2</v>
      </c>
      <c r="M12">
        <v>0.22591412633563362</v>
      </c>
      <c r="N12">
        <v>7.1620394578417415E-2</v>
      </c>
      <c r="O12">
        <v>0.46613450843572002</v>
      </c>
      <c r="P12">
        <v>1.3243541262460352</v>
      </c>
      <c r="Q12">
        <v>0.57270885267359406</v>
      </c>
      <c r="R12">
        <v>3.1540417118939343</v>
      </c>
      <c r="S12">
        <v>0.1910214127828489</v>
      </c>
      <c r="T12">
        <v>9.2144225942502003E-2</v>
      </c>
      <c r="U12">
        <v>0.29661843518777864</v>
      </c>
      <c r="V12">
        <v>2.2805639266492199</v>
      </c>
      <c r="W12">
        <v>2.3900567292047521</v>
      </c>
      <c r="X12">
        <v>2.704037975427096</v>
      </c>
      <c r="Y12">
        <v>3.5700942438454911E-2</v>
      </c>
      <c r="Z12">
        <v>1.2163927519490723</v>
      </c>
      <c r="AA12">
        <v>2.195677538537625</v>
      </c>
      <c r="AB12">
        <v>0.39929839115180449</v>
      </c>
      <c r="AC12">
        <v>2.4680650589946374</v>
      </c>
      <c r="AD12">
        <v>3.503565856568891E-2</v>
      </c>
      <c r="AE12">
        <v>0.10062053209415805</v>
      </c>
      <c r="AF12">
        <v>1.8451693825471651</v>
      </c>
      <c r="AG12">
        <v>1.7062162519572677</v>
      </c>
      <c r="AH12">
        <v>2.0366024600067143</v>
      </c>
      <c r="AI12">
        <v>0.22461121381982768</v>
      </c>
      <c r="AJ12">
        <v>3.4005387296411049</v>
      </c>
      <c r="AK12">
        <v>0.12996347880788703</v>
      </c>
      <c r="AL12">
        <v>0.11946487533399236</v>
      </c>
      <c r="AM12">
        <v>3.7861114256659216E-2</v>
      </c>
      <c r="AN12">
        <v>1.7075591919314672</v>
      </c>
      <c r="AO12">
        <v>0.21494743142287401</v>
      </c>
      <c r="AP12">
        <v>0.39439850253918635</v>
      </c>
      <c r="AQ12">
        <v>0.20597321252605888</v>
      </c>
      <c r="AR12">
        <v>4.6510717215298829</v>
      </c>
      <c r="AS12">
        <v>0.19665365718187508</v>
      </c>
      <c r="AT12">
        <v>0.42441934539728093</v>
      </c>
      <c r="AU12">
        <v>0.83142928071209155</v>
      </c>
      <c r="AV12">
        <v>0.34498545195957075</v>
      </c>
      <c r="AW12">
        <v>0.36743157280140237</v>
      </c>
      <c r="AX12" t="e">
        <v>#VALUE!</v>
      </c>
      <c r="AY12">
        <v>0.13772985802908275</v>
      </c>
      <c r="AZ12">
        <v>0.20454087161823778</v>
      </c>
      <c r="BA12">
        <v>2.5389887964593352</v>
      </c>
      <c r="BB12">
        <v>1.6627554226132844</v>
      </c>
      <c r="BC12">
        <v>2.7953802928366245E-2</v>
      </c>
      <c r="BD12">
        <v>3.3018512631415247</v>
      </c>
      <c r="BE12">
        <v>0.60430712722957525</v>
      </c>
      <c r="BF12">
        <v>4.4481852100945345E-2</v>
      </c>
      <c r="BG12">
        <v>0.31228229826485088</v>
      </c>
      <c r="BH12">
        <v>0.20000002351599883</v>
      </c>
      <c r="BI12">
        <v>0.10258958443361219</v>
      </c>
      <c r="BJ12">
        <v>0.36635538430381193</v>
      </c>
      <c r="BK12">
        <v>1.0780201662128792</v>
      </c>
      <c r="BL12">
        <v>1.5345191061170236</v>
      </c>
      <c r="BM12">
        <v>0.14543512468031097</v>
      </c>
      <c r="BN12">
        <v>0.23390727034704767</v>
      </c>
      <c r="BO12">
        <v>0.73370638341856687</v>
      </c>
      <c r="BP12">
        <v>0.24329123784329118</v>
      </c>
      <c r="BQ12">
        <v>2.3235053513427424</v>
      </c>
      <c r="BR12">
        <v>0.45807865598714803</v>
      </c>
      <c r="BS12">
        <v>0.95560907798615524</v>
      </c>
      <c r="BT12">
        <v>0.30937936572580893</v>
      </c>
      <c r="BU12">
        <v>1.1623188820174448</v>
      </c>
      <c r="BV12">
        <v>1.4216527254325548</v>
      </c>
      <c r="BW12">
        <v>6.7520128542310792E-2</v>
      </c>
      <c r="BX12">
        <v>2.8830154831067119</v>
      </c>
      <c r="BY12">
        <v>4.123620918300249</v>
      </c>
      <c r="CA12">
        <v>0.26920760473985494</v>
      </c>
      <c r="CB12">
        <v>0.40493043168874482</v>
      </c>
      <c r="CC12">
        <v>0.18721863420180271</v>
      </c>
      <c r="CD12">
        <v>0.27018492543467959</v>
      </c>
      <c r="CE12">
        <v>7.7209123356850928E-2</v>
      </c>
      <c r="CF12">
        <v>2.5316383144711385</v>
      </c>
      <c r="CG12">
        <v>2.1186907757124729</v>
      </c>
      <c r="CH12">
        <v>2.6601550534941452</v>
      </c>
      <c r="CI12">
        <v>0.26663645078300047</v>
      </c>
      <c r="CJ12">
        <v>2.9819028300070334E-2</v>
      </c>
      <c r="CK12">
        <v>3.3876737584736062E-2</v>
      </c>
      <c r="CL12">
        <v>1</v>
      </c>
    </row>
    <row r="13" spans="1:90" x14ac:dyDescent="0.25">
      <c r="A13">
        <v>0.74156575189717011</v>
      </c>
      <c r="B13">
        <v>2.1369750531196772</v>
      </c>
      <c r="C13">
        <v>2.417867141363216</v>
      </c>
      <c r="D13">
        <v>0.96836549229755098</v>
      </c>
      <c r="E13">
        <v>3.5344334235564108E-2</v>
      </c>
      <c r="F13">
        <v>2.2709537723600453</v>
      </c>
      <c r="G13">
        <v>0.27815776392593561</v>
      </c>
      <c r="H13">
        <v>0.47831377977100759</v>
      </c>
      <c r="I13">
        <v>0.12221527053754391</v>
      </c>
      <c r="J13">
        <v>1.9753638728845215</v>
      </c>
      <c r="K13">
        <v>0.5245618977345532</v>
      </c>
      <c r="L13">
        <v>7.0933339795392208E-2</v>
      </c>
      <c r="M13">
        <v>0.2504307473748833</v>
      </c>
      <c r="N13">
        <v>6.8861641372953517E-2</v>
      </c>
      <c r="O13">
        <v>0.47278053584923679</v>
      </c>
      <c r="P13">
        <v>1.2978649208576243</v>
      </c>
      <c r="Q13">
        <v>0.54263268019693156</v>
      </c>
      <c r="R13">
        <v>2.9794445535150764</v>
      </c>
      <c r="S13">
        <v>0.2142852026084269</v>
      </c>
      <c r="T13">
        <v>0.1075888982345994</v>
      </c>
      <c r="U13">
        <v>0.32846419444340119</v>
      </c>
      <c r="V13">
        <v>2.2390794954625401</v>
      </c>
      <c r="W13">
        <v>2.2103092269191542</v>
      </c>
      <c r="X13">
        <v>2.454056382037463</v>
      </c>
      <c r="Y13">
        <v>3.5510570066893059E-2</v>
      </c>
      <c r="Z13">
        <v>1.2184056882786016</v>
      </c>
      <c r="AA13">
        <v>2.4798542959345475</v>
      </c>
      <c r="AB13">
        <v>0.41599859760397895</v>
      </c>
      <c r="AC13">
        <v>2.542165350411004</v>
      </c>
      <c r="AD13">
        <v>3.7328223994702724E-2</v>
      </c>
      <c r="AE13">
        <v>9.651841246178651E-2</v>
      </c>
      <c r="AF13">
        <v>2.0452431545895724</v>
      </c>
      <c r="AG13">
        <v>1.7809141471815166</v>
      </c>
      <c r="AH13">
        <v>1.9762250023928265</v>
      </c>
      <c r="AI13">
        <v>0.26133274084228125</v>
      </c>
      <c r="AJ13">
        <v>3.1777773348276086</v>
      </c>
      <c r="AK13">
        <v>0.13606446309004649</v>
      </c>
      <c r="AL13">
        <v>0.13116711113696716</v>
      </c>
      <c r="AM13">
        <v>4.1102632581612238E-2</v>
      </c>
      <c r="AN13">
        <v>1.6057004084784201</v>
      </c>
      <c r="AO13">
        <v>0.2433862371471231</v>
      </c>
      <c r="AP13">
        <v>0.46215161077323097</v>
      </c>
      <c r="AQ13">
        <v>0.25685356994800901</v>
      </c>
      <c r="AR13">
        <v>4.2684970439267493</v>
      </c>
      <c r="AS13">
        <v>0.16950011283562233</v>
      </c>
      <c r="AT13">
        <v>0.42077808574312331</v>
      </c>
      <c r="AU13">
        <v>0.87832673964786523</v>
      </c>
      <c r="AV13">
        <v>0.33088553195837728</v>
      </c>
      <c r="AW13">
        <v>0.44822642461382561</v>
      </c>
      <c r="AX13" t="e">
        <v>#VALUE!</v>
      </c>
      <c r="AY13">
        <v>0.12641744148483286</v>
      </c>
      <c r="AZ13">
        <v>0.21163426190688328</v>
      </c>
      <c r="BA13">
        <v>2.3959180341129125</v>
      </c>
      <c r="BB13">
        <v>1.5855459739258537</v>
      </c>
      <c r="BC13">
        <v>2.8632367217721801E-2</v>
      </c>
      <c r="BD13">
        <v>3.3235739269887059</v>
      </c>
      <c r="BE13">
        <v>0.63875247094480592</v>
      </c>
      <c r="BF13">
        <v>4.3885376836963849E-2</v>
      </c>
      <c r="BG13">
        <v>0.33947038440751887</v>
      </c>
      <c r="BH13">
        <v>0.21251318107370132</v>
      </c>
      <c r="BI13">
        <v>0.1022613098195234</v>
      </c>
      <c r="BJ13">
        <v>0.37355890124511487</v>
      </c>
      <c r="BK13">
        <v>1.0505968859664965</v>
      </c>
      <c r="BL13">
        <v>1.9175403580448998</v>
      </c>
      <c r="BM13">
        <v>0.14418289559124767</v>
      </c>
      <c r="BN13">
        <v>0.24839858636323445</v>
      </c>
      <c r="BO13">
        <v>0.77204027843721845</v>
      </c>
      <c r="BP13">
        <v>0.28843868616771767</v>
      </c>
      <c r="BQ13">
        <v>2.3942367363261097</v>
      </c>
      <c r="BR13">
        <v>0.46622189998289532</v>
      </c>
      <c r="BS13">
        <v>0.94801780576764627</v>
      </c>
      <c r="BT13">
        <v>0.32257163772429248</v>
      </c>
      <c r="BU13">
        <v>1.1008139367231271</v>
      </c>
      <c r="BV13">
        <v>1.3334954327199575</v>
      </c>
      <c r="BW13">
        <v>7.4736669376938125E-2</v>
      </c>
      <c r="BX13">
        <v>2.7128459210117999</v>
      </c>
      <c r="BY13">
        <v>3.668504619358862</v>
      </c>
      <c r="CA13">
        <v>0.22389372082478046</v>
      </c>
      <c r="CB13">
        <v>0.41297479977238005</v>
      </c>
      <c r="CC13">
        <v>0.20060090498701899</v>
      </c>
      <c r="CD13">
        <v>0.28531350815984857</v>
      </c>
      <c r="CE13">
        <v>8.9941574233062926E-2</v>
      </c>
      <c r="CF13">
        <v>2.6494869441768039</v>
      </c>
      <c r="CG13">
        <v>2.3916116821286808</v>
      </c>
      <c r="CH13">
        <v>2.8648216596449259</v>
      </c>
      <c r="CI13">
        <v>0.33704687410286893</v>
      </c>
      <c r="CJ13">
        <v>3.2779268272969266E-2</v>
      </c>
      <c r="CK13">
        <v>4.0393644908936141E-2</v>
      </c>
      <c r="CL13">
        <v>1</v>
      </c>
    </row>
    <row r="14" spans="1:90" x14ac:dyDescent="0.25">
      <c r="A14">
        <v>0.75896596107813064</v>
      </c>
      <c r="B14">
        <v>1.9658771383488298</v>
      </c>
      <c r="C14">
        <v>2.5109102223179933</v>
      </c>
      <c r="D14">
        <v>0.92710682602092931</v>
      </c>
      <c r="E14">
        <v>3.6371193345384738E-2</v>
      </c>
      <c r="F14">
        <v>2.3500853581015062</v>
      </c>
      <c r="G14">
        <v>0.26399256751115785</v>
      </c>
      <c r="H14">
        <v>0.46700720082428238</v>
      </c>
      <c r="I14">
        <v>0.16304059780414362</v>
      </c>
      <c r="J14">
        <v>1.9218834508216123</v>
      </c>
      <c r="K14">
        <v>0.5041668701563996</v>
      </c>
      <c r="L14">
        <v>7.6237419425322042E-2</v>
      </c>
      <c r="M14">
        <v>0.23086513781339271</v>
      </c>
      <c r="N14">
        <v>7.3053945934036121E-2</v>
      </c>
      <c r="O14">
        <v>0.51988524765377908</v>
      </c>
      <c r="P14">
        <v>1.4028985950230168</v>
      </c>
      <c r="Q14">
        <v>0.5932290649420735</v>
      </c>
      <c r="R14">
        <v>3.0701932909068623</v>
      </c>
      <c r="S14">
        <v>0.21165979605259438</v>
      </c>
      <c r="T14">
        <v>0.11583996341411128</v>
      </c>
      <c r="U14">
        <v>0.37285012004859908</v>
      </c>
      <c r="V14">
        <v>2.3912770996320951</v>
      </c>
      <c r="W14">
        <v>2.3095689358038891</v>
      </c>
      <c r="X14">
        <v>2.5156065966227121</v>
      </c>
      <c r="Y14">
        <v>3.816271387847224E-2</v>
      </c>
      <c r="Z14">
        <v>1.2395670898197946</v>
      </c>
      <c r="AA14">
        <v>2.3746751900872143</v>
      </c>
      <c r="AB14">
        <v>0.43610908150705574</v>
      </c>
      <c r="AC14">
        <v>2.8431956950907615</v>
      </c>
      <c r="AD14">
        <v>3.7649845002619337E-2</v>
      </c>
      <c r="AE14">
        <v>4.2689600714561834E-2</v>
      </c>
      <c r="AF14">
        <v>2.2331861457396487</v>
      </c>
      <c r="AG14">
        <v>1.7849971271166027</v>
      </c>
      <c r="AH14">
        <v>2.0474323397653498</v>
      </c>
      <c r="AI14">
        <v>0.30718317891689351</v>
      </c>
      <c r="AJ14">
        <v>2.9353634306619574</v>
      </c>
      <c r="AK14">
        <v>0.14773208579453354</v>
      </c>
      <c r="AL14">
        <v>0.13513478427967834</v>
      </c>
      <c r="AM14">
        <v>4.3560393758773026E-2</v>
      </c>
      <c r="AN14">
        <v>1.2998092742307761</v>
      </c>
      <c r="AO14">
        <v>0.2739265094829611</v>
      </c>
      <c r="AP14">
        <v>0.50961220723546541</v>
      </c>
      <c r="AQ14">
        <v>0.29138505905913498</v>
      </c>
      <c r="AR14">
        <v>4.3782313999468894</v>
      </c>
      <c r="AS14">
        <v>0.16330080982228104</v>
      </c>
      <c r="AT14">
        <v>0.30027552531810292</v>
      </c>
      <c r="AU14">
        <v>0.93699678151435084</v>
      </c>
      <c r="AV14">
        <v>0.33061232235093535</v>
      </c>
      <c r="AW14">
        <v>0.46740662407099276</v>
      </c>
      <c r="AX14" t="e">
        <v>#VALUE!</v>
      </c>
      <c r="AY14">
        <v>0.13516516097808229</v>
      </c>
      <c r="AZ14">
        <v>0.19445719597466454</v>
      </c>
      <c r="BA14">
        <v>2.5333583839886344</v>
      </c>
      <c r="BB14">
        <v>1.3560796786876081</v>
      </c>
      <c r="BC14">
        <v>2.5301502193138748E-2</v>
      </c>
      <c r="BD14">
        <v>3.2009044259146506</v>
      </c>
      <c r="BE14">
        <v>0.57551626940731493</v>
      </c>
      <c r="BF14">
        <v>4.3267454096661426E-2</v>
      </c>
      <c r="BG14">
        <v>0.36570633997658969</v>
      </c>
      <c r="BH14">
        <v>0.20264775532405643</v>
      </c>
      <c r="BI14">
        <v>8.8946535215164824E-2</v>
      </c>
      <c r="BJ14">
        <v>0.41500167309492425</v>
      </c>
      <c r="BK14">
        <v>1.1227657464271716</v>
      </c>
      <c r="BL14">
        <v>1.7143048676216674</v>
      </c>
      <c r="BM14">
        <v>0.17159726300439657</v>
      </c>
      <c r="BN14">
        <v>0.16882368180114343</v>
      </c>
      <c r="BO14">
        <v>0.67923024362380535</v>
      </c>
      <c r="BP14">
        <v>0.22230174563265273</v>
      </c>
      <c r="BQ14">
        <v>2.0080225565544176</v>
      </c>
      <c r="BR14">
        <v>0.50914374564873588</v>
      </c>
      <c r="BS14">
        <v>1.0273135160845099</v>
      </c>
      <c r="BT14">
        <v>0.29085366906220134</v>
      </c>
      <c r="BU14">
        <v>0.74392804044964611</v>
      </c>
      <c r="BV14">
        <v>1.4114590677165142</v>
      </c>
      <c r="BW14">
        <v>7.8876006329965206E-2</v>
      </c>
      <c r="BX14">
        <v>2.7735055534091742</v>
      </c>
      <c r="BY14">
        <v>3.8172691494469793</v>
      </c>
      <c r="CA14">
        <v>0.16980076026772264</v>
      </c>
      <c r="CB14">
        <v>0.44044347732281264</v>
      </c>
      <c r="CC14">
        <v>0.21118411560813946</v>
      </c>
      <c r="CD14">
        <v>0.41372182325378992</v>
      </c>
      <c r="CE14">
        <v>7.6852033831947192E-2</v>
      </c>
      <c r="CF14">
        <v>2.4532825343134741</v>
      </c>
      <c r="CG14">
        <v>2.5541274917890306</v>
      </c>
      <c r="CH14">
        <v>3.0316451828968991</v>
      </c>
      <c r="CI14">
        <v>0.35653583293888619</v>
      </c>
      <c r="CJ14">
        <v>3.3178764475624109E-2</v>
      </c>
      <c r="CK14">
        <v>3.2712940868528592E-2</v>
      </c>
      <c r="CL14">
        <v>1</v>
      </c>
    </row>
    <row r="15" spans="1:90" x14ac:dyDescent="0.25">
      <c r="A15">
        <v>0.69569647382204891</v>
      </c>
      <c r="B15">
        <v>1.8489999304787494</v>
      </c>
      <c r="C15">
        <v>2.438479138202811</v>
      </c>
      <c r="D15">
        <v>0.93535774838629615</v>
      </c>
      <c r="E15">
        <v>3.5732308811517829E-2</v>
      </c>
      <c r="F15">
        <v>2.2880755218658315</v>
      </c>
      <c r="G15">
        <v>0.29012607120577549</v>
      </c>
      <c r="H15">
        <v>0.31199668535262975</v>
      </c>
      <c r="I15">
        <v>0.14780234968868775</v>
      </c>
      <c r="J15">
        <v>1.9933976284240522</v>
      </c>
      <c r="K15">
        <v>0.44836893112223447</v>
      </c>
      <c r="L15">
        <v>7.8530747833975248E-2</v>
      </c>
      <c r="M15">
        <v>0.19463759232553218</v>
      </c>
      <c r="N15">
        <v>6.827968853032948E-2</v>
      </c>
      <c r="O15">
        <v>0.46180972075107851</v>
      </c>
      <c r="P15">
        <v>1.3900355337674359</v>
      </c>
      <c r="Q15">
        <v>0.56592819170012743</v>
      </c>
      <c r="R15">
        <v>3.007178935850944</v>
      </c>
      <c r="S15">
        <v>0.14248357877147774</v>
      </c>
      <c r="T15">
        <v>0.1188634262034961</v>
      </c>
      <c r="U15">
        <v>0.37043414368932837</v>
      </c>
      <c r="V15">
        <v>2.3541394765278629</v>
      </c>
      <c r="W15">
        <v>2.2300877063685753</v>
      </c>
      <c r="X15">
        <v>2.4096414019003176</v>
      </c>
      <c r="Y15">
        <v>3.7567972085908487E-2</v>
      </c>
      <c r="Z15">
        <v>1.1910795443321569</v>
      </c>
      <c r="AA15">
        <v>2.2563792615255873</v>
      </c>
      <c r="AB15">
        <v>0.43106750053688747</v>
      </c>
      <c r="AC15">
        <v>2.8955011526478627</v>
      </c>
      <c r="AD15">
        <v>3.9350125965278024E-2</v>
      </c>
      <c r="AE15">
        <v>6.034959697685064E-2</v>
      </c>
      <c r="AF15">
        <v>2.3657740912375371</v>
      </c>
      <c r="AG15">
        <v>1.7208772862873061</v>
      </c>
      <c r="AH15">
        <v>1.9726785136579128</v>
      </c>
      <c r="AI15">
        <v>0.30018919295720869</v>
      </c>
      <c r="AJ15">
        <v>3.2397040534770771</v>
      </c>
      <c r="AK15">
        <v>0.14612696720007001</v>
      </c>
      <c r="AL15">
        <v>0.10162596664403994</v>
      </c>
      <c r="AM15">
        <v>3.7897539292147321E-2</v>
      </c>
      <c r="AN15">
        <v>1.3840736002312966</v>
      </c>
      <c r="AO15">
        <v>0.28338437213722001</v>
      </c>
      <c r="AP15">
        <v>0.4954304242244042</v>
      </c>
      <c r="AQ15">
        <v>0.27998704517675793</v>
      </c>
      <c r="AR15">
        <v>4.6450451096971879</v>
      </c>
      <c r="AS15">
        <v>0.16317084436886203</v>
      </c>
      <c r="AT15">
        <v>0.31415141210869763</v>
      </c>
      <c r="AU15">
        <v>0.95761505540534331</v>
      </c>
      <c r="AV15">
        <v>0.32833868477641687</v>
      </c>
      <c r="AW15">
        <v>0.51952012445313056</v>
      </c>
      <c r="AX15" t="e">
        <v>#VALUE!</v>
      </c>
      <c r="AY15">
        <v>0.12994128241958314</v>
      </c>
      <c r="AZ15">
        <v>0.18482960806657328</v>
      </c>
      <c r="BA15">
        <v>2.5135721185859077</v>
      </c>
      <c r="BB15">
        <v>1.3778456136940622</v>
      </c>
      <c r="BC15">
        <v>2.7032398496037512E-2</v>
      </c>
      <c r="BD15">
        <v>3.2707139177621767</v>
      </c>
      <c r="BE15">
        <v>0.62651593421199436</v>
      </c>
      <c r="BF15">
        <v>4.182214479816488E-2</v>
      </c>
      <c r="BG15">
        <v>0.36713092932106883</v>
      </c>
      <c r="BH15">
        <v>0.17656056715337848</v>
      </c>
      <c r="BI15">
        <v>9.7770302855935215E-2</v>
      </c>
      <c r="BJ15">
        <v>0.39477057862089543</v>
      </c>
      <c r="BK15">
        <v>1.1218035557583992</v>
      </c>
      <c r="BL15">
        <v>1.9570879936158561</v>
      </c>
      <c r="BM15">
        <v>0.14479204828126022</v>
      </c>
      <c r="BN15">
        <v>0.11966841634691346</v>
      </c>
      <c r="BO15">
        <v>0.71657526917427683</v>
      </c>
      <c r="BP15">
        <v>0.2195467119088198</v>
      </c>
      <c r="BQ15">
        <v>1.9599877277212159</v>
      </c>
      <c r="BR15">
        <v>0.50687191748999016</v>
      </c>
      <c r="BS15">
        <v>1.0289266635434366</v>
      </c>
      <c r="BT15">
        <v>0.2777674474197625</v>
      </c>
      <c r="BU15">
        <v>0.93606334292929017</v>
      </c>
      <c r="BV15">
        <v>1.4098704672426505</v>
      </c>
      <c r="BW15">
        <v>7.5971413518712616E-2</v>
      </c>
      <c r="BX15">
        <v>2.7496576570271749</v>
      </c>
      <c r="BY15">
        <v>3.6489350156471243</v>
      </c>
      <c r="CA15">
        <v>0.18281772157410456</v>
      </c>
      <c r="CB15">
        <v>0.48411834268259452</v>
      </c>
      <c r="CC15">
        <v>0.21483512645053168</v>
      </c>
      <c r="CD15">
        <v>0.36942522373231712</v>
      </c>
      <c r="CE15">
        <v>5.7171561617661217E-2</v>
      </c>
      <c r="CF15">
        <v>2.541293500647527</v>
      </c>
      <c r="CG15">
        <v>2.5317943378148113</v>
      </c>
      <c r="CH15">
        <v>3.1133024054797094</v>
      </c>
      <c r="CI15">
        <v>0.36667064960173074</v>
      </c>
      <c r="CJ15">
        <v>3.3674958357973447E-2</v>
      </c>
      <c r="CK15">
        <v>2.9896759446134614E-2</v>
      </c>
      <c r="CL15">
        <v>1</v>
      </c>
    </row>
    <row r="16" spans="1:90" x14ac:dyDescent="0.25">
      <c r="A16">
        <v>0.69150236070777527</v>
      </c>
      <c r="B16">
        <v>1.9557683349949999</v>
      </c>
      <c r="C16">
        <v>2.2106067019811011</v>
      </c>
      <c r="D16">
        <v>1.2295252493401925</v>
      </c>
      <c r="E16">
        <v>3.6571342670532372E-2</v>
      </c>
      <c r="F16">
        <v>2.0925026475904818</v>
      </c>
      <c r="G16">
        <v>0.30196978522698958</v>
      </c>
      <c r="H16">
        <v>0.33713877856153052</v>
      </c>
      <c r="I16">
        <v>0.14510126207899054</v>
      </c>
      <c r="J16">
        <v>2.1751628795742448</v>
      </c>
      <c r="K16">
        <v>0.45996640420295237</v>
      </c>
      <c r="L16">
        <v>8.6502071103207581E-2</v>
      </c>
      <c r="M16">
        <v>0.22290645178251542</v>
      </c>
      <c r="N16">
        <v>5.790908706575567E-2</v>
      </c>
      <c r="O16">
        <v>0.44357972616189012</v>
      </c>
      <c r="P16">
        <v>1.322984769298083</v>
      </c>
      <c r="Q16">
        <v>0.54049842272320647</v>
      </c>
      <c r="R16">
        <v>2.7720021450810672</v>
      </c>
      <c r="S16">
        <v>0.13085606387130394</v>
      </c>
      <c r="T16">
        <v>0.12877254481571759</v>
      </c>
      <c r="U16">
        <v>0.36697571882479002</v>
      </c>
      <c r="V16">
        <v>2.1868015288186085</v>
      </c>
      <c r="W16">
        <v>2.02562126992335</v>
      </c>
      <c r="X16">
        <v>2.1386078416730685</v>
      </c>
      <c r="Y16">
        <v>2.372361382116767E-2</v>
      </c>
      <c r="Z16">
        <v>1.0858565004536942</v>
      </c>
      <c r="AA16">
        <v>2.3223572404395609</v>
      </c>
      <c r="AB16">
        <v>0.41687083950733955</v>
      </c>
      <c r="AC16">
        <v>2.8684622662720067</v>
      </c>
      <c r="AD16">
        <v>3.9570359766511243E-2</v>
      </c>
      <c r="AE16">
        <v>7.0337233609959887E-2</v>
      </c>
      <c r="AF16">
        <v>2.366110406654248</v>
      </c>
      <c r="AG16">
        <v>1.8981692395848373</v>
      </c>
      <c r="AH16">
        <v>1.8079262455516085</v>
      </c>
      <c r="AI16">
        <v>0.30303387814282579</v>
      </c>
      <c r="AJ16">
        <v>3.4742529112386764</v>
      </c>
      <c r="AK16">
        <v>0.14948407726171084</v>
      </c>
      <c r="AL16">
        <v>0.11081323648575506</v>
      </c>
      <c r="AM16">
        <v>3.6424950842397677E-2</v>
      </c>
      <c r="AN16">
        <v>1.6580843004194528</v>
      </c>
      <c r="AO16">
        <v>0.30230001323048622</v>
      </c>
      <c r="AP16">
        <v>0.48102314331996127</v>
      </c>
      <c r="AQ16">
        <v>0.29730696606130219</v>
      </c>
      <c r="AR16">
        <v>4.3942955102960379</v>
      </c>
      <c r="AS16">
        <v>0.1671796208950872</v>
      </c>
      <c r="AT16">
        <v>0.36473399714436255</v>
      </c>
      <c r="AU16">
        <v>0.99533980908162722</v>
      </c>
      <c r="AV16">
        <v>0.34813113453189654</v>
      </c>
      <c r="AW16">
        <v>0.60599213544784125</v>
      </c>
      <c r="AX16">
        <v>0.14670280578147912</v>
      </c>
      <c r="AY16">
        <v>0.12013465108370522</v>
      </c>
      <c r="AZ16">
        <v>0.1855597356132245</v>
      </c>
      <c r="BA16">
        <v>2.3371862005044854</v>
      </c>
      <c r="BB16">
        <v>1.2299540786128742</v>
      </c>
      <c r="BC16">
        <v>3.4183406676798887E-2</v>
      </c>
      <c r="BD16">
        <v>3.4395099245560763</v>
      </c>
      <c r="BE16">
        <v>0.77552848212796377</v>
      </c>
      <c r="BF16">
        <v>4.8135862907620917E-2</v>
      </c>
      <c r="BG16">
        <v>0.36609806858440391</v>
      </c>
      <c r="BH16">
        <v>0.18003482385821096</v>
      </c>
      <c r="BI16">
        <v>9.367371683986235E-2</v>
      </c>
      <c r="BJ16">
        <v>0.40508811891344232</v>
      </c>
      <c r="BK16">
        <v>1.0371170253317712</v>
      </c>
      <c r="BL16">
        <v>2.7037227588738459</v>
      </c>
      <c r="BM16">
        <v>0.15041038817636015</v>
      </c>
      <c r="BN16">
        <v>0.15973563220067108</v>
      </c>
      <c r="BO16">
        <v>0.8229345435172325</v>
      </c>
      <c r="BP16">
        <v>7.8456118259967636E-2</v>
      </c>
      <c r="BQ16">
        <v>2.1452674839497226</v>
      </c>
      <c r="BR16">
        <v>0.48715676614328152</v>
      </c>
      <c r="BS16">
        <v>0.92218692398978497</v>
      </c>
      <c r="BT16">
        <v>0.2738522970138727</v>
      </c>
      <c r="BU16">
        <v>1.0772570210533436</v>
      </c>
      <c r="BV16">
        <v>1.3233295640564842</v>
      </c>
      <c r="BW16">
        <v>7.8931799062483154E-2</v>
      </c>
      <c r="BX16">
        <v>2.640310848332494</v>
      </c>
      <c r="BY16">
        <v>3.4094414989644442</v>
      </c>
      <c r="CA16">
        <v>0.18101267890547287</v>
      </c>
      <c r="CB16">
        <v>0.57984827014646412</v>
      </c>
      <c r="CC16">
        <v>0.19961822138412949</v>
      </c>
      <c r="CD16">
        <v>0.38920336411016143</v>
      </c>
      <c r="CE16">
        <v>5.7318887530970759E-2</v>
      </c>
      <c r="CF16">
        <v>2.9818807647854735</v>
      </c>
      <c r="CG16">
        <v>2.5038841005030283</v>
      </c>
      <c r="CH16">
        <v>3.2865120137089088</v>
      </c>
      <c r="CI16">
        <v>0.43130845671848711</v>
      </c>
      <c r="CJ16">
        <v>3.9071662485122699E-2</v>
      </c>
      <c r="CK16">
        <v>3.0828016603142695E-2</v>
      </c>
      <c r="CL16">
        <v>1</v>
      </c>
    </row>
    <row r="17" spans="1:90" x14ac:dyDescent="0.25">
      <c r="A17">
        <v>0.65621655510552224</v>
      </c>
      <c r="B17">
        <v>1.7861492381277739</v>
      </c>
      <c r="C17">
        <v>2.2411454701668982</v>
      </c>
      <c r="D17">
        <v>1.177617159167121</v>
      </c>
      <c r="E17">
        <v>3.6843229316049893E-2</v>
      </c>
      <c r="F17">
        <v>2.115939292832465</v>
      </c>
      <c r="G17">
        <v>0.28626369562751569</v>
      </c>
      <c r="H17">
        <v>0.28798894638922212</v>
      </c>
      <c r="I17">
        <v>0.16151314453902824</v>
      </c>
      <c r="J17">
        <v>2.1681046786862801</v>
      </c>
      <c r="K17">
        <v>0.42056737584461323</v>
      </c>
      <c r="L17">
        <v>9.6373775647994375E-2</v>
      </c>
      <c r="M17">
        <v>0.21925361546438543</v>
      </c>
      <c r="N17">
        <v>6.0109338797360794E-2</v>
      </c>
      <c r="O17">
        <v>0.48002774216427735</v>
      </c>
      <c r="P17">
        <v>1.3784634218252403</v>
      </c>
      <c r="Q17">
        <v>0.60350676939840875</v>
      </c>
      <c r="R17">
        <v>2.8141961680302274</v>
      </c>
      <c r="S17">
        <v>0.17421836971515356</v>
      </c>
      <c r="T17">
        <v>0.12543937736744284</v>
      </c>
      <c r="U17">
        <v>0.41171604934690381</v>
      </c>
      <c r="V17">
        <v>2.2799023298394325</v>
      </c>
      <c r="W17">
        <v>2.0615574254770941</v>
      </c>
      <c r="X17">
        <v>2.1677131991429137</v>
      </c>
      <c r="Y17">
        <v>2.5043599263733129E-2</v>
      </c>
      <c r="Z17">
        <v>1.1474147055698531</v>
      </c>
      <c r="AA17">
        <v>2.3089095826952342</v>
      </c>
      <c r="AB17">
        <v>0.48235071995234335</v>
      </c>
      <c r="AC17">
        <v>2.6160028204433696</v>
      </c>
      <c r="AD17">
        <v>4.0907880288735224E-2</v>
      </c>
      <c r="AE17">
        <v>6.8450551396475809E-2</v>
      </c>
      <c r="AF17">
        <v>2.5828410025264166</v>
      </c>
      <c r="AG17">
        <v>1.8582944744127745</v>
      </c>
      <c r="AH17">
        <v>1.8669529886793896</v>
      </c>
      <c r="AI17">
        <v>0.31067065701960289</v>
      </c>
      <c r="AJ17">
        <v>3.097414141384419</v>
      </c>
      <c r="AK17">
        <v>0.1581594544409145</v>
      </c>
      <c r="AL17">
        <v>0.13644017227114394</v>
      </c>
      <c r="AM17">
        <v>3.6768027597743648E-2</v>
      </c>
      <c r="AN17">
        <v>1.5137245803898867</v>
      </c>
      <c r="AO17">
        <v>0.32696049425046136</v>
      </c>
      <c r="AP17">
        <v>0.48073250537468037</v>
      </c>
      <c r="AQ17">
        <v>0.32305672325197082</v>
      </c>
      <c r="AR17">
        <v>4.4090754128810028</v>
      </c>
      <c r="AS17">
        <v>0.16618150409499072</v>
      </c>
      <c r="AT17">
        <v>0.35828652944037043</v>
      </c>
      <c r="AU17">
        <v>1.0086440718034673</v>
      </c>
      <c r="AV17">
        <v>0.34703648972670004</v>
      </c>
      <c r="AW17">
        <v>0.64346725466969057</v>
      </c>
      <c r="AX17">
        <v>0.17475302785777908</v>
      </c>
      <c r="AY17">
        <v>0.1223332148763059</v>
      </c>
      <c r="AZ17">
        <v>0.16786297578618639</v>
      </c>
      <c r="BA17">
        <v>2.4328104249689066</v>
      </c>
      <c r="BB17">
        <v>1.2704711184285684</v>
      </c>
      <c r="BC17">
        <v>3.2194477077849053E-2</v>
      </c>
      <c r="BD17">
        <v>3.527814231345404</v>
      </c>
      <c r="BE17">
        <v>0.77572570045849043</v>
      </c>
      <c r="BF17">
        <v>4.6732077115395211E-2</v>
      </c>
      <c r="BG17">
        <v>0.37029841067806341</v>
      </c>
      <c r="BH17">
        <v>0.18131086934806243</v>
      </c>
      <c r="BI17">
        <v>8.7604269983883556E-2</v>
      </c>
      <c r="BJ17">
        <v>0.45584774511975129</v>
      </c>
      <c r="BK17">
        <v>1.0733771607487421</v>
      </c>
      <c r="BL17">
        <v>2.601791750645484</v>
      </c>
      <c r="BM17">
        <v>0.16836038585158716</v>
      </c>
      <c r="BN17">
        <v>0.19221186120773642</v>
      </c>
      <c r="BO17">
        <v>0.79099782068601943</v>
      </c>
      <c r="BP17">
        <v>0.14961340974335272</v>
      </c>
      <c r="BQ17">
        <v>1.9745975233691777</v>
      </c>
      <c r="BR17">
        <v>0.52236756819968555</v>
      </c>
      <c r="BS17">
        <v>0.95899882193837183</v>
      </c>
      <c r="BT17">
        <v>0.2454129385670655</v>
      </c>
      <c r="BU17">
        <v>1.0297948199065385</v>
      </c>
      <c r="BV17">
        <v>1.4023198505660446</v>
      </c>
      <c r="BW17">
        <v>7.6660913430444691E-2</v>
      </c>
      <c r="BX17">
        <v>2.4680544318325648</v>
      </c>
      <c r="BY17">
        <v>3.5268126260020694</v>
      </c>
      <c r="CA17">
        <v>0.17324867308824971</v>
      </c>
      <c r="CB17">
        <v>0.63471329412631405</v>
      </c>
      <c r="CC17">
        <v>0.20635719619600443</v>
      </c>
      <c r="CD17">
        <v>0.28548942714253261</v>
      </c>
      <c r="CE17">
        <v>7.1448198546929756E-2</v>
      </c>
      <c r="CF17">
        <v>2.842554412232714</v>
      </c>
      <c r="CG17">
        <v>2.4968793573716086</v>
      </c>
      <c r="CH17">
        <v>3.4110454260474978</v>
      </c>
      <c r="CI17">
        <v>0.45082480892695137</v>
      </c>
      <c r="CJ17">
        <v>4.1078862791301393E-2</v>
      </c>
      <c r="CK17">
        <v>3.4617205945703368E-2</v>
      </c>
      <c r="CL17">
        <v>1</v>
      </c>
    </row>
    <row r="18" spans="1:90" x14ac:dyDescent="0.25">
      <c r="A18">
        <v>0.22235197058238002</v>
      </c>
      <c r="B18">
        <v>1.7312513762074069</v>
      </c>
      <c r="C18">
        <v>2.271749313522351</v>
      </c>
      <c r="D18">
        <v>1.1295508790848257</v>
      </c>
      <c r="E18">
        <v>3.4536853942308959E-2</v>
      </c>
      <c r="F18">
        <v>2.1597587472719142</v>
      </c>
      <c r="G18">
        <v>0.26342453797722698</v>
      </c>
      <c r="H18">
        <v>0.24308168819324247</v>
      </c>
      <c r="I18">
        <v>0.1799661582588275</v>
      </c>
      <c r="J18">
        <v>2.0835038562954975</v>
      </c>
      <c r="K18">
        <v>0.38480367952783273</v>
      </c>
      <c r="L18">
        <v>9.9012758266177725E-2</v>
      </c>
      <c r="M18">
        <v>0.20308687726246202</v>
      </c>
      <c r="N18">
        <v>6.1291887220383354E-2</v>
      </c>
      <c r="O18">
        <v>0.52189022010831398</v>
      </c>
      <c r="P18">
        <v>1.411453522407798</v>
      </c>
      <c r="Q18">
        <v>0.69070488661580531</v>
      </c>
      <c r="R18">
        <v>2.864642105596984</v>
      </c>
      <c r="S18">
        <v>0.18827954681398396</v>
      </c>
      <c r="T18">
        <v>0.10433373569976044</v>
      </c>
      <c r="U18">
        <v>0.45763210142562677</v>
      </c>
      <c r="V18">
        <v>2.3133585684561142</v>
      </c>
      <c r="W18">
        <v>2.0927661005078906</v>
      </c>
      <c r="X18">
        <v>2.1729345643089637</v>
      </c>
      <c r="Y18">
        <v>2.6680623488933946E-2</v>
      </c>
      <c r="Z18">
        <v>1.2164486269257035</v>
      </c>
      <c r="AA18">
        <v>2.1264437712074109</v>
      </c>
      <c r="AB18">
        <v>0.57335131700774022</v>
      </c>
      <c r="AC18">
        <v>2.7583891706623369</v>
      </c>
      <c r="AD18">
        <v>4.0191122085926546E-2</v>
      </c>
      <c r="AE18">
        <v>7.7550600643429918E-2</v>
      </c>
      <c r="AF18">
        <v>2.8051854228951263</v>
      </c>
      <c r="AG18">
        <v>1.5889480949224395</v>
      </c>
      <c r="AH18">
        <v>1.9135585545286915</v>
      </c>
      <c r="AI18">
        <v>0.31005356452696209</v>
      </c>
      <c r="AJ18">
        <v>2.7836614988779194</v>
      </c>
      <c r="AK18">
        <v>0.15623718932292016</v>
      </c>
      <c r="AL18">
        <v>0.14293868995434916</v>
      </c>
      <c r="AM18">
        <v>3.4126130745054051E-2</v>
      </c>
      <c r="AN18">
        <v>1.5336240028873243</v>
      </c>
      <c r="AO18">
        <v>0.35624938861220351</v>
      </c>
      <c r="AP18">
        <v>0.46868829989715544</v>
      </c>
      <c r="AQ18">
        <v>0.35751139119820491</v>
      </c>
      <c r="AR18">
        <v>4.5631449824881543</v>
      </c>
      <c r="AS18">
        <v>0.16907516687176227</v>
      </c>
      <c r="AT18">
        <v>0.35926804354993591</v>
      </c>
      <c r="AU18">
        <v>1.0210647318024033</v>
      </c>
      <c r="AV18">
        <v>0.3411767695557591</v>
      </c>
      <c r="AW18">
        <v>0.61261458025134896</v>
      </c>
      <c r="AX18">
        <v>0.18157901016717101</v>
      </c>
      <c r="AY18">
        <v>0.12187985680889749</v>
      </c>
      <c r="AZ18">
        <v>0.14768165213733317</v>
      </c>
      <c r="BA18">
        <v>2.4843383896861919</v>
      </c>
      <c r="BB18">
        <v>1.4547326824802271</v>
      </c>
      <c r="BC18">
        <v>3.9609757690852836E-2</v>
      </c>
      <c r="BD18">
        <v>3.7122972256670907</v>
      </c>
      <c r="BE18">
        <v>0.74391395242652059</v>
      </c>
      <c r="BF18">
        <v>4.3092878081875431E-2</v>
      </c>
      <c r="BG18">
        <v>0.35571415138122653</v>
      </c>
      <c r="BH18">
        <v>0.17752280737715653</v>
      </c>
      <c r="BI18">
        <v>8.6215768306879478E-2</v>
      </c>
      <c r="BJ18">
        <v>0.44802703815258776</v>
      </c>
      <c r="BK18">
        <v>1.110580771563797</v>
      </c>
      <c r="BL18">
        <v>2.5854911924678459</v>
      </c>
      <c r="BM18">
        <v>0.18318512974980061</v>
      </c>
      <c r="BN18">
        <v>0.20475358929271295</v>
      </c>
      <c r="BO18">
        <v>0.7461734928222109</v>
      </c>
      <c r="BP18">
        <v>0.1853434626323576</v>
      </c>
      <c r="BQ18">
        <v>1.8980688292520518</v>
      </c>
      <c r="BR18">
        <v>0.56250765327187324</v>
      </c>
      <c r="BS18">
        <v>1.0184923080692094</v>
      </c>
      <c r="BT18">
        <v>0.21711084804254424</v>
      </c>
      <c r="BU18">
        <v>1.1019801760808106</v>
      </c>
      <c r="BV18">
        <v>1.4672523501786914</v>
      </c>
      <c r="BW18">
        <v>7.5273931639634251E-2</v>
      </c>
      <c r="BX18">
        <v>2.549373518107295</v>
      </c>
      <c r="BY18">
        <v>3.5636344299248401</v>
      </c>
      <c r="CA18">
        <v>0.18070064715433154</v>
      </c>
      <c r="CB18">
        <v>0.6077475655394966</v>
      </c>
      <c r="CC18">
        <v>0.20225353042333541</v>
      </c>
      <c r="CD18">
        <v>0.31552865047546452</v>
      </c>
      <c r="CE18">
        <v>7.5819451039747882E-2</v>
      </c>
      <c r="CF18">
        <v>2.6993489825710433</v>
      </c>
      <c r="CG18">
        <v>2.5521116563639188</v>
      </c>
      <c r="CH18">
        <v>3.2902900906418435</v>
      </c>
      <c r="CI18">
        <v>0.31518127199912654</v>
      </c>
      <c r="CJ18">
        <v>4.113124719428194E-2</v>
      </c>
      <c r="CK18">
        <v>3.2512382674458669E-2</v>
      </c>
      <c r="CL18">
        <v>1</v>
      </c>
    </row>
    <row r="19" spans="1:90" x14ac:dyDescent="0.25">
      <c r="A19">
        <v>0.24423156161307788</v>
      </c>
      <c r="B19">
        <v>1.7207915223770558</v>
      </c>
      <c r="C19">
        <v>2.3542102274926942</v>
      </c>
      <c r="D19">
        <v>1.0429440503667424</v>
      </c>
      <c r="E19">
        <v>3.173412271682495E-2</v>
      </c>
      <c r="F19">
        <v>2.2545523596171151</v>
      </c>
      <c r="G19">
        <v>0.30529089290275835</v>
      </c>
      <c r="H19">
        <v>0.22436931000579571</v>
      </c>
      <c r="I19">
        <v>0.19876725995408245</v>
      </c>
      <c r="J19">
        <v>2.0659534742476642</v>
      </c>
      <c r="K19">
        <v>0.35109853729360679</v>
      </c>
      <c r="L19">
        <v>9.4500293275696395E-2</v>
      </c>
      <c r="M19">
        <v>0.16472522053878205</v>
      </c>
      <c r="N19">
        <v>6.3491114720607755E-2</v>
      </c>
      <c r="O19">
        <v>0.57243016613888875</v>
      </c>
      <c r="P19">
        <v>1.4881802871760301</v>
      </c>
      <c r="Q19">
        <v>0.71434286151136939</v>
      </c>
      <c r="R19">
        <v>2.9669706159006077</v>
      </c>
      <c r="S19">
        <v>0.17896736946623906</v>
      </c>
      <c r="T19">
        <v>8.2197331358633288E-2</v>
      </c>
      <c r="U19">
        <v>0.52610969795053186</v>
      </c>
      <c r="V19">
        <v>2.4065136809005869</v>
      </c>
      <c r="W19">
        <v>2.1773489880195473</v>
      </c>
      <c r="X19">
        <v>2.2263920655840668</v>
      </c>
      <c r="Y19">
        <v>2.7373926189967507E-2</v>
      </c>
      <c r="Z19">
        <v>1.3550197233773931</v>
      </c>
      <c r="AA19">
        <v>1.7583112646322008</v>
      </c>
      <c r="AB19">
        <v>0.61572399775116837</v>
      </c>
      <c r="AC19">
        <v>2.8632276475120735</v>
      </c>
      <c r="AD19">
        <v>3.9683171162082517E-2</v>
      </c>
      <c r="AE19">
        <v>7.8063870948634012E-2</v>
      </c>
      <c r="AF19">
        <v>3.01451873112374</v>
      </c>
      <c r="AG19">
        <v>1.3894438618875189</v>
      </c>
      <c r="AH19">
        <v>2.0083925661869104</v>
      </c>
      <c r="AI19">
        <v>0.25411577474650099</v>
      </c>
      <c r="AJ19">
        <v>2.5526102599037856</v>
      </c>
      <c r="AK19">
        <v>0.13854208181080443</v>
      </c>
      <c r="AL19">
        <v>0.15166210005517985</v>
      </c>
      <c r="AM19">
        <v>3.2023688958618096E-2</v>
      </c>
      <c r="AN19">
        <v>1.6185785538968323</v>
      </c>
      <c r="AO19">
        <v>0.37655900237038842</v>
      </c>
      <c r="AP19">
        <v>0.39788160758294672</v>
      </c>
      <c r="AQ19">
        <v>0.40373847983286049</v>
      </c>
      <c r="AR19">
        <v>4.79935536213452</v>
      </c>
      <c r="AS19">
        <v>0.17664499027057323</v>
      </c>
      <c r="AT19">
        <v>0.32733558150954578</v>
      </c>
      <c r="AU19">
        <v>1.0039306035141999</v>
      </c>
      <c r="AV19">
        <v>0.33904481977745482</v>
      </c>
      <c r="AW19">
        <v>0.49514560812147118</v>
      </c>
      <c r="AX19">
        <v>0.20453413240766155</v>
      </c>
      <c r="AY19">
        <v>0.12627783227476397</v>
      </c>
      <c r="AZ19">
        <v>0.18204000363406089</v>
      </c>
      <c r="BA19">
        <v>2.5846402277496163</v>
      </c>
      <c r="BB19">
        <v>1.6070020715606508</v>
      </c>
      <c r="BC19">
        <v>3.7594311329993628E-2</v>
      </c>
      <c r="BD19">
        <v>3.6748473547946232</v>
      </c>
      <c r="BE19">
        <v>0.66511809299430602</v>
      </c>
      <c r="BF19">
        <v>4.1330169588383564E-2</v>
      </c>
      <c r="BG19">
        <v>0.31292266851627792</v>
      </c>
      <c r="BH19">
        <v>0.15988475526969001</v>
      </c>
      <c r="BI19">
        <v>7.4107087038463623E-2</v>
      </c>
      <c r="BJ19">
        <v>0.417524275128904</v>
      </c>
      <c r="BK19">
        <v>1.156664816428332</v>
      </c>
      <c r="BL19">
        <v>2.506307018679311</v>
      </c>
      <c r="BM19">
        <v>0.20349635463422888</v>
      </c>
      <c r="BN19">
        <v>0.21817597005718192</v>
      </c>
      <c r="BO19">
        <v>0.70161221290170595</v>
      </c>
      <c r="BP19">
        <v>0.20771556827395962</v>
      </c>
      <c r="BQ19">
        <v>1.7287292864949411</v>
      </c>
      <c r="BR19">
        <v>0.63777236998160158</v>
      </c>
      <c r="BS19">
        <v>1.0912324104701496</v>
      </c>
      <c r="BT19">
        <v>0.27687738979314347</v>
      </c>
      <c r="BU19">
        <v>1.0420197534269713</v>
      </c>
      <c r="BV19">
        <v>1.5763487431075172</v>
      </c>
      <c r="BW19">
        <v>7.2559872468325654E-2</v>
      </c>
      <c r="BX19">
        <v>2.710499139015496</v>
      </c>
      <c r="BY19">
        <v>3.5171011066930813</v>
      </c>
      <c r="CA19">
        <v>0.17298790228236513</v>
      </c>
      <c r="CB19">
        <v>0.64566341872616106</v>
      </c>
      <c r="CC19">
        <v>0.202544008989617</v>
      </c>
      <c r="CD19">
        <v>0.34602274021069995</v>
      </c>
      <c r="CE19">
        <v>7.6891496268931422E-2</v>
      </c>
      <c r="CF19">
        <v>2.4369001892029698</v>
      </c>
      <c r="CG19">
        <v>2.4939068848424375</v>
      </c>
      <c r="CH19">
        <v>2.9096554284048866</v>
      </c>
      <c r="CI19">
        <v>0.23705130903229862</v>
      </c>
      <c r="CJ19">
        <v>3.8929791652767963E-2</v>
      </c>
      <c r="CK19">
        <v>3.1471549287131757E-2</v>
      </c>
      <c r="CL19">
        <v>1</v>
      </c>
    </row>
    <row r="20" spans="1:90" x14ac:dyDescent="0.25">
      <c r="A20">
        <v>0.27095560576024147</v>
      </c>
      <c r="B20">
        <v>1.9420246346629444</v>
      </c>
      <c r="C20">
        <v>2.3384944776184389</v>
      </c>
      <c r="D20">
        <v>1.0099062754179673</v>
      </c>
      <c r="E20">
        <v>2.936440250407546E-2</v>
      </c>
      <c r="F20">
        <v>2.2681556149008331</v>
      </c>
      <c r="G20">
        <v>0.31206248096760186</v>
      </c>
      <c r="H20">
        <v>0.23089919050940894</v>
      </c>
      <c r="I20">
        <v>0.21550569958318305</v>
      </c>
      <c r="J20">
        <v>2.0380980942527613</v>
      </c>
      <c r="K20">
        <v>0.39582068052388053</v>
      </c>
      <c r="L20">
        <v>9.6148424940337623E-2</v>
      </c>
      <c r="M20">
        <v>0.17463788392018775</v>
      </c>
      <c r="N20">
        <v>5.8619887366479335E-2</v>
      </c>
      <c r="O20">
        <v>0.59688487510273192</v>
      </c>
      <c r="P20">
        <v>1.525233276026726</v>
      </c>
      <c r="Q20">
        <v>0.743585803746867</v>
      </c>
      <c r="R20">
        <v>2.9642148906004384</v>
      </c>
      <c r="S20">
        <v>0.17261816077020828</v>
      </c>
      <c r="T20">
        <v>6.6658642753421288E-2</v>
      </c>
      <c r="U20">
        <v>0.56404591336136523</v>
      </c>
      <c r="V20">
        <v>2.3985739441941312</v>
      </c>
      <c r="W20">
        <v>2.1588594330737392</v>
      </c>
      <c r="X20">
        <v>2.1774172561569469</v>
      </c>
      <c r="Y20">
        <v>2.6970406582418855E-2</v>
      </c>
      <c r="Z20">
        <v>1.3992131011585469</v>
      </c>
      <c r="AA20">
        <v>1.5886840929121095</v>
      </c>
      <c r="AB20">
        <v>0.65384628658112509</v>
      </c>
      <c r="AC20">
        <v>2.9900683506756596</v>
      </c>
      <c r="AD20">
        <v>3.9597025324291581E-2</v>
      </c>
      <c r="AE20">
        <v>7.3199057508168464E-2</v>
      </c>
      <c r="AF20">
        <v>3.035558755102433</v>
      </c>
      <c r="AG20">
        <v>1.2674861710336787</v>
      </c>
      <c r="AH20">
        <v>1.9867751134024865</v>
      </c>
      <c r="AI20">
        <v>0.23707633766921204</v>
      </c>
      <c r="AJ20">
        <v>2.4019268521532187</v>
      </c>
      <c r="AK20">
        <v>0.13137799141695558</v>
      </c>
      <c r="AL20">
        <v>0.18318026719263406</v>
      </c>
      <c r="AM20">
        <v>2.9244999202711612E-2</v>
      </c>
      <c r="AN20">
        <v>1.7156981612199151</v>
      </c>
      <c r="AO20">
        <v>0.40475847808190329</v>
      </c>
      <c r="AP20">
        <v>0.34568930475022608</v>
      </c>
      <c r="AQ20">
        <v>0.42743938057816161</v>
      </c>
      <c r="AR20">
        <v>4.8254524306400439</v>
      </c>
      <c r="AS20">
        <v>0.17605985875711752</v>
      </c>
      <c r="AT20">
        <v>0.31581582812418385</v>
      </c>
      <c r="AU20">
        <v>0.96290992609854476</v>
      </c>
      <c r="AV20">
        <v>0.33330345505051157</v>
      </c>
      <c r="AW20">
        <v>0.45880076714610568</v>
      </c>
      <c r="AX20">
        <v>0.21542232065218003</v>
      </c>
      <c r="AY20">
        <v>0.12419907713835306</v>
      </c>
      <c r="AZ20">
        <v>0.20956278676052859</v>
      </c>
      <c r="BA20">
        <v>2.5463354037545951</v>
      </c>
      <c r="BB20">
        <v>1.6200586279563405</v>
      </c>
      <c r="BC20">
        <v>4.1349408488893749E-2</v>
      </c>
      <c r="BD20">
        <v>3.6689907964774133</v>
      </c>
      <c r="BE20">
        <v>0.64554618477147341</v>
      </c>
      <c r="BF20">
        <v>4.1412485141196873E-2</v>
      </c>
      <c r="BG20">
        <v>0.29264432111814198</v>
      </c>
      <c r="BH20">
        <v>0.15602180717480818</v>
      </c>
      <c r="BI20">
        <v>6.8767741243404526E-2</v>
      </c>
      <c r="BJ20">
        <v>0.42579588300971716</v>
      </c>
      <c r="BK20">
        <v>1.1500570975236186</v>
      </c>
      <c r="BL20">
        <v>2.6651108795398089</v>
      </c>
      <c r="BM20">
        <v>0.22643019659185912</v>
      </c>
      <c r="BN20">
        <v>0.26144686151930546</v>
      </c>
      <c r="BO20">
        <v>0.7098834636109056</v>
      </c>
      <c r="BP20">
        <v>0.21230138160306017</v>
      </c>
      <c r="BQ20">
        <v>1.7465558150939171</v>
      </c>
      <c r="BR20">
        <v>0.67903695120215901</v>
      </c>
      <c r="BS20">
        <v>1.1000485097069335</v>
      </c>
      <c r="BT20">
        <v>0.30995510238030949</v>
      </c>
      <c r="BU20">
        <v>1.0138059173582716</v>
      </c>
      <c r="BV20">
        <v>1.5880815495333969</v>
      </c>
      <c r="BW20">
        <v>6.8485347032865324E-2</v>
      </c>
      <c r="BX20">
        <v>2.7048703866565775</v>
      </c>
      <c r="BY20">
        <v>3.3940380995868793</v>
      </c>
      <c r="CA20">
        <v>0.16951328092609705</v>
      </c>
      <c r="CB20">
        <v>0.65582149570857728</v>
      </c>
      <c r="CC20">
        <v>0.1983830063631879</v>
      </c>
      <c r="CD20">
        <v>0.38497963224301207</v>
      </c>
      <c r="CE20">
        <v>8.7142262258530598E-2</v>
      </c>
      <c r="CF20">
        <v>2.3045749843052827</v>
      </c>
      <c r="CG20">
        <v>2.5380580405009776</v>
      </c>
      <c r="CH20">
        <v>2.6717042742963373</v>
      </c>
      <c r="CI20">
        <v>0.27221734874475001</v>
      </c>
      <c r="CJ20">
        <v>3.8678411802957217E-2</v>
      </c>
      <c r="CK20">
        <v>3.3794913146061686E-2</v>
      </c>
      <c r="CL20">
        <v>1</v>
      </c>
    </row>
    <row r="21" spans="1:90" x14ac:dyDescent="0.25">
      <c r="A21">
        <v>0.29692444794036832</v>
      </c>
      <c r="B21">
        <v>1.9894869789509002</v>
      </c>
      <c r="C21">
        <v>2.236607679963746</v>
      </c>
      <c r="D21">
        <v>1.0503528054009357</v>
      </c>
      <c r="E21">
        <v>2.8316105271500528E-2</v>
      </c>
      <c r="F21">
        <v>2.1620526374723514</v>
      </c>
      <c r="G21">
        <v>0.31297112826345808</v>
      </c>
      <c r="H21">
        <v>0.27898686008481038</v>
      </c>
      <c r="I21">
        <v>0.22772468049539385</v>
      </c>
      <c r="J21">
        <v>2.1165687287090935</v>
      </c>
      <c r="K21">
        <v>0.44538543997978769</v>
      </c>
      <c r="L21">
        <v>0.10254964064852538</v>
      </c>
      <c r="M21">
        <v>0.19803363949754302</v>
      </c>
      <c r="N21">
        <v>5.4494181191479078E-2</v>
      </c>
      <c r="O21">
        <v>0.5979705452427112</v>
      </c>
      <c r="P21">
        <v>1.4811170538234593</v>
      </c>
      <c r="Q21">
        <v>0.77889502929269039</v>
      </c>
      <c r="R21">
        <v>2.8540853426241264</v>
      </c>
      <c r="S21">
        <v>0.1767400343914354</v>
      </c>
      <c r="T21">
        <v>6.8317885866740993E-2</v>
      </c>
      <c r="U21">
        <v>0.60464214857683052</v>
      </c>
      <c r="V21">
        <v>2.2791342411619868</v>
      </c>
      <c r="W21">
        <v>2.0399606989417944</v>
      </c>
      <c r="X21">
        <v>2.0292516744013733</v>
      </c>
      <c r="Y21">
        <v>2.9135896539036706E-2</v>
      </c>
      <c r="Z21">
        <v>1.3189511344411802</v>
      </c>
      <c r="AA21">
        <v>1.5586258836721059</v>
      </c>
      <c r="AB21">
        <v>0.65279982161498462</v>
      </c>
      <c r="AC21">
        <v>3.2897987605381855</v>
      </c>
      <c r="AD21">
        <v>4.1349767455610809E-2</v>
      </c>
      <c r="AE21">
        <v>7.3746142404776865E-2</v>
      </c>
      <c r="AF21">
        <v>2.9761451684266089</v>
      </c>
      <c r="AG21">
        <v>1.2054565837101143</v>
      </c>
      <c r="AH21">
        <v>1.8691556850435413</v>
      </c>
      <c r="AI21">
        <v>0.23875218057262723</v>
      </c>
      <c r="AJ21">
        <v>2.1766954245978196</v>
      </c>
      <c r="AK21">
        <v>0.12884861252245391</v>
      </c>
      <c r="AL21">
        <v>0.22056540195036869</v>
      </c>
      <c r="AM21">
        <v>3.0400795805741447E-2</v>
      </c>
      <c r="AN21">
        <v>2.075668186503917</v>
      </c>
      <c r="AO21">
        <v>0.44207733973084207</v>
      </c>
      <c r="AP21">
        <v>0.31228027091474259</v>
      </c>
      <c r="AQ21">
        <v>0.45988151729383597</v>
      </c>
      <c r="AR21">
        <v>4.6957887129178717</v>
      </c>
      <c r="AS21">
        <v>0.17766481042394291</v>
      </c>
      <c r="AT21">
        <v>0.3271579300755697</v>
      </c>
      <c r="AU21">
        <v>0.92613928657499511</v>
      </c>
      <c r="AV21">
        <v>0.29921483615253247</v>
      </c>
      <c r="AW21">
        <v>0.46711246444949772</v>
      </c>
      <c r="AX21">
        <v>0.21491212627102521</v>
      </c>
      <c r="AY21">
        <v>0.11777564306024743</v>
      </c>
      <c r="AZ21">
        <v>0.20897750549344773</v>
      </c>
      <c r="BA21">
        <v>2.4316639343273012</v>
      </c>
      <c r="BB21">
        <v>1.6230269394472712</v>
      </c>
      <c r="BC21">
        <v>4.7250134244454005E-2</v>
      </c>
      <c r="BD21">
        <v>3.9053970475845792</v>
      </c>
      <c r="BE21">
        <v>0.72387470088659633</v>
      </c>
      <c r="BF21">
        <v>4.1610725817360632E-2</v>
      </c>
      <c r="BG21">
        <v>0.28754716578822292</v>
      </c>
      <c r="BH21">
        <v>0.1611148820480999</v>
      </c>
      <c r="BI21">
        <v>6.9872544858894686E-2</v>
      </c>
      <c r="BJ21">
        <v>0.46912747545577427</v>
      </c>
      <c r="BK21">
        <v>1.098648432856957</v>
      </c>
      <c r="BL21">
        <v>3.0113340298660223</v>
      </c>
      <c r="BM21">
        <v>0.27349696209430735</v>
      </c>
      <c r="BN21">
        <v>0.31134640758145093</v>
      </c>
      <c r="BO21">
        <v>0.80358176598755982</v>
      </c>
      <c r="BP21">
        <v>0.20634475536354416</v>
      </c>
      <c r="BQ21">
        <v>1.7469554556810736</v>
      </c>
      <c r="BR21">
        <v>0.68249267325983043</v>
      </c>
      <c r="BS21">
        <v>1.062634913902176</v>
      </c>
      <c r="BT21">
        <v>0.31667797846873169</v>
      </c>
      <c r="BU21">
        <v>1.0901430930728215</v>
      </c>
      <c r="BV21">
        <v>1.5504944389517907</v>
      </c>
      <c r="BW21">
        <v>7.3680565873709331E-2</v>
      </c>
      <c r="BX21">
        <v>2.5198714659703527</v>
      </c>
      <c r="BY21">
        <v>3.2048657858709082</v>
      </c>
      <c r="CA21">
        <v>0.16923685083082349</v>
      </c>
      <c r="CB21">
        <v>0.72072511809697659</v>
      </c>
      <c r="CC21">
        <v>0.18683579577680956</v>
      </c>
      <c r="CD21">
        <v>0.43187819634560498</v>
      </c>
      <c r="CE21">
        <v>0.10695359392492666</v>
      </c>
      <c r="CF21">
        <v>2.3066593249411511</v>
      </c>
      <c r="CG21">
        <v>2.4285586690997789</v>
      </c>
      <c r="CH21">
        <v>2.5913740203089608</v>
      </c>
      <c r="CI21">
        <v>0.31773389739479752</v>
      </c>
      <c r="CJ21">
        <v>4.0910643666292539E-2</v>
      </c>
      <c r="CK21">
        <v>4.0432117003389723E-2</v>
      </c>
      <c r="CL21">
        <v>1</v>
      </c>
    </row>
    <row r="22" spans="1:90" x14ac:dyDescent="0.25">
      <c r="A22">
        <v>0.31697492426208901</v>
      </c>
      <c r="B22">
        <v>1.9474495089803892</v>
      </c>
      <c r="C22">
        <v>2.1799850477285445</v>
      </c>
      <c r="D22">
        <v>1.0410612678863416</v>
      </c>
      <c r="E22">
        <v>2.6638522481889748E-2</v>
      </c>
      <c r="F22">
        <v>2.0948672924200507</v>
      </c>
      <c r="G22">
        <v>0.28978880310905725</v>
      </c>
      <c r="H22">
        <v>0.31597122557930113</v>
      </c>
      <c r="I22">
        <v>0.24334226612324883</v>
      </c>
      <c r="J22">
        <v>2.1775967674855394</v>
      </c>
      <c r="K22">
        <v>0.51140131389791921</v>
      </c>
      <c r="L22">
        <v>0.11318765370966462</v>
      </c>
      <c r="M22">
        <v>0.19998856197805023</v>
      </c>
      <c r="N22">
        <v>5.1327756085704515E-2</v>
      </c>
      <c r="O22">
        <v>0.61270030953726817</v>
      </c>
      <c r="P22">
        <v>1.4649696242447419</v>
      </c>
      <c r="Q22">
        <v>0.81736059590900267</v>
      </c>
      <c r="R22">
        <v>2.8052258162329422</v>
      </c>
      <c r="S22">
        <v>0.18066992436128812</v>
      </c>
      <c r="T22">
        <v>7.4148744281094317E-2</v>
      </c>
      <c r="U22">
        <v>0.67912767976516908</v>
      </c>
      <c r="V22">
        <v>2.2171718259172448</v>
      </c>
      <c r="W22">
        <v>1.9704309753360258</v>
      </c>
      <c r="X22">
        <v>1.9652204799379951</v>
      </c>
      <c r="Y22">
        <v>4.9763428639943187E-2</v>
      </c>
      <c r="Z22">
        <v>1.3372452257800813</v>
      </c>
      <c r="AA22">
        <v>1.5218118902389972</v>
      </c>
      <c r="AB22">
        <v>0.61460619346067424</v>
      </c>
      <c r="AC22">
        <v>3.0250278290885197</v>
      </c>
      <c r="AD22">
        <v>4.2704979945606202E-2</v>
      </c>
      <c r="AE22">
        <v>8.5526052165044289E-2</v>
      </c>
      <c r="AF22">
        <v>2.9291904268706142</v>
      </c>
      <c r="AG22">
        <v>1.1810892282313885</v>
      </c>
      <c r="AH22">
        <v>1.801462813581336</v>
      </c>
      <c r="AI22">
        <v>0.23255981726184721</v>
      </c>
      <c r="AJ22">
        <v>1.9105532468199584</v>
      </c>
      <c r="AK22">
        <v>0.13680784553830516</v>
      </c>
      <c r="AL22">
        <v>0.28531467483387024</v>
      </c>
      <c r="AM22">
        <v>3.7581664814640862E-2</v>
      </c>
      <c r="AN22">
        <v>2.3032734979410008</v>
      </c>
      <c r="AO22">
        <v>0.52128430651330004</v>
      </c>
      <c r="AP22">
        <v>0.28965460129360854</v>
      </c>
      <c r="AQ22">
        <v>0.49824307505429172</v>
      </c>
      <c r="AR22">
        <v>4.8386451134576767</v>
      </c>
      <c r="AS22">
        <v>0.17931261375861371</v>
      </c>
      <c r="AT22">
        <v>0.33553490975576084</v>
      </c>
      <c r="AU22">
        <v>0.89890858392269113</v>
      </c>
      <c r="AV22">
        <v>0.30711904049854827</v>
      </c>
      <c r="AW22">
        <v>0.47275452207377788</v>
      </c>
      <c r="AX22">
        <v>0.23635757899128143</v>
      </c>
      <c r="AY22">
        <v>0.11816159046352766</v>
      </c>
      <c r="AZ22">
        <v>0.20926962204653429</v>
      </c>
      <c r="BA22">
        <v>2.3968986129907299</v>
      </c>
      <c r="BB22">
        <v>1.4380573088097843</v>
      </c>
      <c r="BC22">
        <v>5.4983192781231344E-2</v>
      </c>
      <c r="BD22">
        <v>3.9961652474988898</v>
      </c>
      <c r="BE22">
        <v>0.77686279363505328</v>
      </c>
      <c r="BF22">
        <v>4.7112523324009378E-2</v>
      </c>
      <c r="BG22">
        <v>0.28838495161387356</v>
      </c>
      <c r="BH22">
        <v>0.17100292926105651</v>
      </c>
      <c r="BI22">
        <v>7.5042500499849146E-2</v>
      </c>
      <c r="BJ22">
        <v>0.48746622593837663</v>
      </c>
      <c r="BK22">
        <v>1.0687457578446786</v>
      </c>
      <c r="BL22">
        <v>3.248953005322655</v>
      </c>
      <c r="BM22">
        <v>0.31427816273782055</v>
      </c>
      <c r="BN22">
        <v>0.37312761735461086</v>
      </c>
      <c r="BO22">
        <v>0.82682487348544154</v>
      </c>
      <c r="BP22">
        <v>0.2226710625023926</v>
      </c>
      <c r="BQ22">
        <v>1.8105810670852165</v>
      </c>
      <c r="BR22">
        <v>0.70843902478138687</v>
      </c>
      <c r="BS22">
        <v>1.063606331833385</v>
      </c>
      <c r="BT22">
        <v>0.30365391234745048</v>
      </c>
      <c r="BU22">
        <v>1.1262734928953371</v>
      </c>
      <c r="BV22">
        <v>1.535744171563449</v>
      </c>
      <c r="BW22">
        <v>7.8115254121491146E-2</v>
      </c>
      <c r="BX22">
        <v>2.4940870217645688</v>
      </c>
      <c r="BY22">
        <v>3.0921774141621809</v>
      </c>
      <c r="CA22">
        <v>0.18164941263937509</v>
      </c>
      <c r="CB22">
        <v>0.76003547341639488</v>
      </c>
      <c r="CC22">
        <v>0.18179821379201958</v>
      </c>
      <c r="CD22">
        <v>0.43322938829976226</v>
      </c>
      <c r="CE22">
        <v>0.1241756921419874</v>
      </c>
      <c r="CF22">
        <v>2.2846534652037769</v>
      </c>
      <c r="CG22">
        <v>2.3733229596010301</v>
      </c>
      <c r="CH22">
        <v>2.503824490224551</v>
      </c>
      <c r="CI22">
        <v>0.36318518825443524</v>
      </c>
      <c r="CJ22">
        <v>4.2955464694689242E-2</v>
      </c>
      <c r="CK22">
        <v>5.5544535285051683E-2</v>
      </c>
      <c r="CL22">
        <v>1</v>
      </c>
    </row>
    <row r="23" spans="1:90" x14ac:dyDescent="0.25">
      <c r="A23">
        <v>0.33897676653489245</v>
      </c>
      <c r="B23">
        <v>1.9316191808324741</v>
      </c>
      <c r="C23">
        <v>2.1952504090847418</v>
      </c>
      <c r="D23">
        <v>0.98848082473934484</v>
      </c>
      <c r="E23">
        <v>2.5496005441629097E-2</v>
      </c>
      <c r="F23">
        <v>2.0923918828774557</v>
      </c>
      <c r="G23">
        <v>0.26925666479559102</v>
      </c>
      <c r="H23">
        <v>0.34462857964274768</v>
      </c>
      <c r="I23">
        <v>0.27956936958098877</v>
      </c>
      <c r="J23">
        <v>2.0990217186722133</v>
      </c>
      <c r="K23">
        <v>0.49604625793502855</v>
      </c>
      <c r="L23">
        <v>0.12701071596542399</v>
      </c>
      <c r="M23">
        <v>0.2202580021533927</v>
      </c>
      <c r="N23">
        <v>5.0227038001147008E-2</v>
      </c>
      <c r="O23">
        <v>0.63834587270695153</v>
      </c>
      <c r="P23">
        <v>1.4789970472671079</v>
      </c>
      <c r="Q23">
        <v>0.86392994600779649</v>
      </c>
      <c r="R23">
        <v>2.7560193486953719</v>
      </c>
      <c r="S23">
        <v>0.16920137643154476</v>
      </c>
      <c r="T23">
        <v>7.7302311728565859E-2</v>
      </c>
      <c r="U23">
        <v>0.78158254808164707</v>
      </c>
      <c r="V23">
        <v>2.2754470773404152</v>
      </c>
      <c r="W23">
        <v>1.9602976065691136</v>
      </c>
      <c r="X23">
        <v>1.9703927676509496</v>
      </c>
      <c r="Y23">
        <v>5.1395205498729633E-2</v>
      </c>
      <c r="Z23">
        <v>1.3583977304916544</v>
      </c>
      <c r="AA23">
        <v>1.4416475495968297</v>
      </c>
      <c r="AB23">
        <v>0.65228955517272302</v>
      </c>
      <c r="AC23">
        <v>3.2207010508057365</v>
      </c>
      <c r="AD23">
        <v>4.7977910725768264E-2</v>
      </c>
      <c r="AE23">
        <v>8.74155075350114E-2</v>
      </c>
      <c r="AF23">
        <v>2.8927260194603157</v>
      </c>
      <c r="AG23">
        <v>1.178452350920379</v>
      </c>
      <c r="AH23">
        <v>1.7764375491056728</v>
      </c>
      <c r="AI23">
        <v>0.21772747736040798</v>
      </c>
      <c r="AJ23">
        <v>1.6622349798467493</v>
      </c>
      <c r="AK23">
        <v>0.13018862155116651</v>
      </c>
      <c r="AL23">
        <v>0.31908177604733901</v>
      </c>
      <c r="AM23">
        <v>3.9540349336345933E-2</v>
      </c>
      <c r="AN23">
        <v>2.15789811711644</v>
      </c>
      <c r="AO23">
        <v>0.66178039113269727</v>
      </c>
      <c r="AP23">
        <v>0.28340374452224065</v>
      </c>
      <c r="AQ23">
        <v>0.57950085597706846</v>
      </c>
      <c r="AR23">
        <v>4.995790390717544</v>
      </c>
      <c r="AS23">
        <v>0.19019050433499204</v>
      </c>
      <c r="AT23">
        <v>0.34253698931085719</v>
      </c>
      <c r="AU23">
        <v>0.9130132100659617</v>
      </c>
      <c r="AV23">
        <v>0.30981005388838462</v>
      </c>
      <c r="AW23">
        <v>0.43966321453399437</v>
      </c>
      <c r="AX23">
        <v>0.28071188739264707</v>
      </c>
      <c r="AY23">
        <v>0.11753862161756877</v>
      </c>
      <c r="AZ23">
        <v>0.19803020547418898</v>
      </c>
      <c r="BA23">
        <v>2.4145869784496226</v>
      </c>
      <c r="BB23">
        <v>1.5319197246028138</v>
      </c>
      <c r="BC23">
        <v>5.3569546842142574E-2</v>
      </c>
      <c r="BD23">
        <v>4.0114221431713402</v>
      </c>
      <c r="BE23">
        <v>0.74476750045283702</v>
      </c>
      <c r="BF23">
        <v>4.4786177298208947E-2</v>
      </c>
      <c r="BG23">
        <v>0.28593963150698115</v>
      </c>
      <c r="BH23">
        <v>0.17016701607295739</v>
      </c>
      <c r="BI23">
        <v>7.8820077460992927E-2</v>
      </c>
      <c r="BJ23">
        <v>0.53060734553101607</v>
      </c>
      <c r="BK23">
        <v>1.0734391153055463</v>
      </c>
      <c r="BL23">
        <v>3.1574302430369237</v>
      </c>
      <c r="BM23">
        <v>0.38706783410434642</v>
      </c>
      <c r="BN23">
        <v>0.4288681295849715</v>
      </c>
      <c r="BO23">
        <v>0.77619938450512727</v>
      </c>
      <c r="BP23">
        <v>0.25719694097232521</v>
      </c>
      <c r="BQ23">
        <v>1.8482888056793489</v>
      </c>
      <c r="BR23">
        <v>0.75667052818235248</v>
      </c>
      <c r="BS23">
        <v>1.1234476535836138</v>
      </c>
      <c r="BT23">
        <v>0.2886233815490008</v>
      </c>
      <c r="BU23">
        <v>1.0866638434094518</v>
      </c>
      <c r="BV23">
        <v>1.5413283767039685</v>
      </c>
      <c r="BW23">
        <v>7.7506834996828741E-2</v>
      </c>
      <c r="BX23">
        <v>2.5127448527868981</v>
      </c>
      <c r="BY23">
        <v>2.9792084801900156</v>
      </c>
      <c r="CA23">
        <v>0.1871778254644299</v>
      </c>
      <c r="CB23">
        <v>0.77893313171405476</v>
      </c>
      <c r="CC23">
        <v>0.17803513029711759</v>
      </c>
      <c r="CD23">
        <v>0.45752940635855094</v>
      </c>
      <c r="CE23">
        <v>0.14459861616153022</v>
      </c>
      <c r="CF23">
        <v>2.0108136373867054</v>
      </c>
      <c r="CG23">
        <v>2.3536979390229749</v>
      </c>
      <c r="CH23">
        <v>2.2647498723234993</v>
      </c>
      <c r="CI23">
        <v>0.39199763164542595</v>
      </c>
      <c r="CJ23">
        <v>4.3314866068228951E-2</v>
      </c>
      <c r="CK23">
        <v>5.2050259301922835E-2</v>
      </c>
      <c r="CL23">
        <v>1</v>
      </c>
    </row>
    <row r="24" spans="1:90" x14ac:dyDescent="0.25">
      <c r="A24">
        <v>0.38410521044969453</v>
      </c>
      <c r="B24">
        <v>2.1306488116966262</v>
      </c>
      <c r="C24">
        <v>2.2045105541993588</v>
      </c>
      <c r="D24">
        <v>0.98961426315889467</v>
      </c>
      <c r="E24">
        <v>2.641727587653981E-2</v>
      </c>
      <c r="F24">
        <v>2.0774478585983349</v>
      </c>
      <c r="G24">
        <v>0.24124681309918333</v>
      </c>
      <c r="H24">
        <v>0.37699446974730555</v>
      </c>
      <c r="I24">
        <v>0.31300862323786455</v>
      </c>
      <c r="J24">
        <v>1.9990145477081445</v>
      </c>
      <c r="K24">
        <v>0.46252791551460859</v>
      </c>
      <c r="L24">
        <v>0.14891888381470719</v>
      </c>
      <c r="M24">
        <v>0.23311030785406958</v>
      </c>
      <c r="N24">
        <v>5.3301137920274307E-2</v>
      </c>
      <c r="O24">
        <v>0.68185744237915624</v>
      </c>
      <c r="P24">
        <v>1.5182853417655713</v>
      </c>
      <c r="Q24">
        <v>0.9716737986839652</v>
      </c>
      <c r="R24">
        <v>2.7594604645401533</v>
      </c>
      <c r="S24">
        <v>0.18339835495749177</v>
      </c>
      <c r="T24">
        <v>8.6283829736298376E-2</v>
      </c>
      <c r="U24">
        <v>0.77626843446448979</v>
      </c>
      <c r="V24">
        <v>2.2909527761352599</v>
      </c>
      <c r="W24">
        <v>1.948251446888654</v>
      </c>
      <c r="X24">
        <v>1.9605267307713223</v>
      </c>
      <c r="Y24">
        <v>5.2527660504180826E-2</v>
      </c>
      <c r="Z24">
        <v>1.3727051894996241</v>
      </c>
      <c r="AA24">
        <v>1.3520433961226486</v>
      </c>
      <c r="AB24">
        <v>0.67222189469691207</v>
      </c>
      <c r="AC24">
        <v>2.3842178737744288</v>
      </c>
      <c r="AD24">
        <v>4.2535365878997491E-2</v>
      </c>
      <c r="AE24">
        <v>9.2688105702288179E-2</v>
      </c>
      <c r="AF24">
        <v>2.6270404086146693</v>
      </c>
      <c r="AG24">
        <v>1.272324459886536</v>
      </c>
      <c r="AH24">
        <v>1.7434915990401192</v>
      </c>
      <c r="AI24">
        <v>0.21032026176326357</v>
      </c>
      <c r="AJ24">
        <v>1.6876826572836234</v>
      </c>
      <c r="AK24">
        <v>0.1452449603361092</v>
      </c>
      <c r="AL24">
        <v>0.36523772129930548</v>
      </c>
      <c r="AM24">
        <v>3.933560232883896E-2</v>
      </c>
      <c r="AN24">
        <v>2.3840765631687031</v>
      </c>
      <c r="AO24">
        <v>0.70136312267477574</v>
      </c>
      <c r="AP24">
        <v>0.3008528560047517</v>
      </c>
      <c r="AQ24">
        <v>0.64186146408159506</v>
      </c>
      <c r="AR24">
        <v>4.9032837164438288</v>
      </c>
      <c r="AS24">
        <v>0.20563553233255205</v>
      </c>
      <c r="AT24">
        <v>0.36524050539644359</v>
      </c>
      <c r="AU24">
        <v>0.94075619310490899</v>
      </c>
      <c r="AV24">
        <v>0.34449517167539262</v>
      </c>
      <c r="AW24">
        <v>0.41566696743896225</v>
      </c>
      <c r="AX24">
        <v>0.31427766808901547</v>
      </c>
      <c r="AY24">
        <v>0.12376622365737795</v>
      </c>
      <c r="AZ24">
        <v>0.17284963502730252</v>
      </c>
      <c r="BA24">
        <v>2.4422851688616527</v>
      </c>
      <c r="BB24">
        <v>1.3422670120152798</v>
      </c>
      <c r="BC24">
        <v>5.9369967351785513E-2</v>
      </c>
      <c r="BD24">
        <v>4.1562398413764683</v>
      </c>
      <c r="BE24">
        <v>0.94703405064686197</v>
      </c>
      <c r="BF24">
        <v>4.4587196400925705E-2</v>
      </c>
      <c r="BG24">
        <v>0.29918626238067758</v>
      </c>
      <c r="BH24">
        <v>0.18056373306328774</v>
      </c>
      <c r="BI24">
        <v>8.2346406973700839E-2</v>
      </c>
      <c r="BJ24">
        <v>0.60067160669652031</v>
      </c>
      <c r="BK24">
        <v>1.0646065193200425</v>
      </c>
      <c r="BL24">
        <v>3.5593567746131152</v>
      </c>
      <c r="BM24">
        <v>0.43486161897354159</v>
      </c>
      <c r="BN24">
        <v>0.49916059400681967</v>
      </c>
      <c r="BO24">
        <v>0.85963665377807241</v>
      </c>
      <c r="BP24">
        <v>0.28751066499329481</v>
      </c>
      <c r="BQ24">
        <v>1.7040600183867529</v>
      </c>
      <c r="BR24">
        <v>0.80011310757737419</v>
      </c>
      <c r="BS24">
        <v>1.1798463902631118</v>
      </c>
      <c r="BT24">
        <v>0.24824906883841516</v>
      </c>
      <c r="BU24">
        <v>0.87648834679493248</v>
      </c>
      <c r="BV24">
        <v>1.5263520128632755</v>
      </c>
      <c r="BW24">
        <v>8.8138985495921057E-2</v>
      </c>
      <c r="BX24">
        <v>2.3915775036377789</v>
      </c>
      <c r="BY24">
        <v>3.0939782773167197</v>
      </c>
      <c r="CA24">
        <v>0.18784867174997649</v>
      </c>
      <c r="CB24">
        <v>0.90898471630251954</v>
      </c>
      <c r="CC24">
        <v>0.1849059261479559</v>
      </c>
      <c r="CD24">
        <v>0.46550197999442899</v>
      </c>
      <c r="CE24">
        <v>0.16692817254306</v>
      </c>
      <c r="CF24">
        <v>1.9630882108444798</v>
      </c>
      <c r="CG24">
        <v>1.9958797718927186</v>
      </c>
      <c r="CH24">
        <v>2.0764541959141289</v>
      </c>
      <c r="CI24">
        <v>0.48165587226113926</v>
      </c>
      <c r="CJ24">
        <v>4.9962670446649857E-2</v>
      </c>
      <c r="CK24">
        <v>5.8733960251494327E-2</v>
      </c>
      <c r="CL24">
        <v>1</v>
      </c>
    </row>
    <row r="25" spans="1:90" x14ac:dyDescent="0.25">
      <c r="A25">
        <v>0.40001759453740826</v>
      </c>
      <c r="B25">
        <v>2.0950016591672691</v>
      </c>
      <c r="C25">
        <v>2.335718214654821</v>
      </c>
      <c r="D25">
        <v>0.94874626647504035</v>
      </c>
      <c r="E25">
        <v>3.3384383141966116E-2</v>
      </c>
      <c r="F25">
        <v>2.1997718977036365</v>
      </c>
      <c r="G25">
        <v>0.2541729146065112</v>
      </c>
      <c r="H25">
        <v>0.4192346513679408</v>
      </c>
      <c r="I25">
        <v>0.34094018174125129</v>
      </c>
      <c r="J25">
        <v>1.9984665694528365</v>
      </c>
      <c r="K25">
        <v>0.50206560980645654</v>
      </c>
      <c r="L25">
        <v>0.18813668676394252</v>
      </c>
      <c r="M25">
        <v>0.25234431663039003</v>
      </c>
      <c r="N25">
        <v>5.9686654359980232E-2</v>
      </c>
      <c r="O25">
        <v>0.6938970408095011</v>
      </c>
      <c r="P25">
        <v>1.5736316866585256</v>
      </c>
      <c r="Q25">
        <v>0.96550018944011673</v>
      </c>
      <c r="R25">
        <v>2.8508106470579095</v>
      </c>
      <c r="S25">
        <v>0.20858192961797883</v>
      </c>
      <c r="T25">
        <v>0.11232357139184562</v>
      </c>
      <c r="U25">
        <v>0.72179449176108346</v>
      </c>
      <c r="V25">
        <v>2.3089060599755657</v>
      </c>
      <c r="W25">
        <v>2.0405046782128733</v>
      </c>
      <c r="X25">
        <v>2.0454833076973316</v>
      </c>
      <c r="Y25">
        <v>5.3266607696358742E-2</v>
      </c>
      <c r="Z25">
        <v>1.4562509310817133</v>
      </c>
      <c r="AA25">
        <v>1.5045967893788084</v>
      </c>
      <c r="AB25">
        <v>0.63557152594893618</v>
      </c>
      <c r="AC25">
        <v>1.9831957034591967</v>
      </c>
      <c r="AD25">
        <v>5.3440740710408392E-2</v>
      </c>
      <c r="AE25">
        <v>0.11049920214196837</v>
      </c>
      <c r="AF25">
        <v>2.5479289387072872</v>
      </c>
      <c r="AG25">
        <v>1.3623846994876898</v>
      </c>
      <c r="AH25">
        <v>1.8123798918980056</v>
      </c>
      <c r="AI25">
        <v>0.21043551683946307</v>
      </c>
      <c r="AJ25">
        <v>2.0024720488041563</v>
      </c>
      <c r="AK25">
        <v>0.17116300253616357</v>
      </c>
      <c r="AL25">
        <v>0.35119827025053113</v>
      </c>
      <c r="AM25">
        <v>4.5096801283409822E-2</v>
      </c>
      <c r="AN25">
        <v>1.8413204558086098</v>
      </c>
      <c r="AO25">
        <v>0.59891933120798613</v>
      </c>
      <c r="AP25">
        <v>0.41173005300999932</v>
      </c>
      <c r="AQ25">
        <v>0.58019686107961654</v>
      </c>
      <c r="AR25">
        <v>5.0581706615637012</v>
      </c>
      <c r="AS25">
        <v>0.22271384381624912</v>
      </c>
      <c r="AT25">
        <v>0.35911241871675509</v>
      </c>
      <c r="AU25">
        <v>1.0133912185580189</v>
      </c>
      <c r="AV25">
        <v>0.35869001557710228</v>
      </c>
      <c r="AW25">
        <v>0.37976584604799024</v>
      </c>
      <c r="AX25">
        <v>0.32829908690621185</v>
      </c>
      <c r="AY25">
        <v>0.1402559607531218</v>
      </c>
      <c r="AZ25">
        <v>0.20357918649661727</v>
      </c>
      <c r="BA25">
        <v>2.5438387853399358</v>
      </c>
      <c r="BB25">
        <v>1.382238531031297</v>
      </c>
      <c r="BC25">
        <v>5.3800682097432877E-2</v>
      </c>
      <c r="BD25">
        <v>3.9219843991912242</v>
      </c>
      <c r="BE25">
        <v>0.82266649258737368</v>
      </c>
      <c r="BF25">
        <v>4.933760144571072E-2</v>
      </c>
      <c r="BG25">
        <v>0.36415515832562873</v>
      </c>
      <c r="BH25">
        <v>0.20419654132243684</v>
      </c>
      <c r="BI25">
        <v>8.9467131603087877E-2</v>
      </c>
      <c r="BJ25">
        <v>0.56501245851905735</v>
      </c>
      <c r="BK25">
        <v>1.1304555120214101</v>
      </c>
      <c r="BL25">
        <v>3.0132890520008573</v>
      </c>
      <c r="BM25">
        <v>0.40289967943910449</v>
      </c>
      <c r="BN25">
        <v>0.41969680985029634</v>
      </c>
      <c r="BO25">
        <v>0.78884429137503542</v>
      </c>
      <c r="BP25">
        <v>0.28532495978408151</v>
      </c>
      <c r="BQ25">
        <v>1.8908371053686275</v>
      </c>
      <c r="BR25">
        <v>0.80936587170858598</v>
      </c>
      <c r="BS25">
        <v>1.2073988396301343</v>
      </c>
      <c r="BT25">
        <v>0.28862343380196381</v>
      </c>
      <c r="BU25">
        <v>0.8965585667903142</v>
      </c>
      <c r="BV25">
        <v>1.5847897140973419</v>
      </c>
      <c r="BW25">
        <v>0.10325670915123755</v>
      </c>
      <c r="BX25">
        <v>2.264788807607788</v>
      </c>
      <c r="BY25">
        <v>3.4148976195886078</v>
      </c>
      <c r="CA25">
        <v>0.20644929503471551</v>
      </c>
      <c r="CB25">
        <v>0.71113697142570842</v>
      </c>
      <c r="CC25">
        <v>0.20242635226573236</v>
      </c>
      <c r="CD25">
        <v>0.44291422588805412</v>
      </c>
      <c r="CE25">
        <v>0.12476395351378856</v>
      </c>
      <c r="CF25">
        <v>1.6210163418108898</v>
      </c>
      <c r="CG25">
        <v>1.8630237795041544</v>
      </c>
      <c r="CH25">
        <v>2.3037301730841104</v>
      </c>
      <c r="CI25">
        <v>0.56543182974548212</v>
      </c>
      <c r="CJ25">
        <v>6.0403260707723158E-2</v>
      </c>
      <c r="CK25">
        <v>5.5832250542845713E-2</v>
      </c>
      <c r="CL25">
        <v>1</v>
      </c>
    </row>
    <row r="26" spans="1:90" x14ac:dyDescent="0.25">
      <c r="A26">
        <v>0.47685019320888816</v>
      </c>
      <c r="B26">
        <v>2.4071173853462153</v>
      </c>
      <c r="C26">
        <v>2.1650316731099433</v>
      </c>
      <c r="D26">
        <v>0.9615695559326678</v>
      </c>
      <c r="E26">
        <v>3.5158307234367595E-2</v>
      </c>
      <c r="F26">
        <v>2.0593799455261088</v>
      </c>
      <c r="G26">
        <v>0.29448122813027106</v>
      </c>
      <c r="H26">
        <v>0.52083538017056463</v>
      </c>
      <c r="I26">
        <v>0.31754853063500899</v>
      </c>
      <c r="J26">
        <v>2.2017092807702752</v>
      </c>
      <c r="K26">
        <v>0.59675196016896659</v>
      </c>
      <c r="L26">
        <v>0.21162185029186584</v>
      </c>
      <c r="M26">
        <v>0.29004967966900891</v>
      </c>
      <c r="N26">
        <v>5.6600121415049061E-2</v>
      </c>
      <c r="O26">
        <v>0.62670827833287834</v>
      </c>
      <c r="P26">
        <v>1.4300718141370672</v>
      </c>
      <c r="Q26">
        <v>0.91711130051401013</v>
      </c>
      <c r="R26">
        <v>2.6933005603281703</v>
      </c>
      <c r="S26">
        <v>0.21611319908064933</v>
      </c>
      <c r="T26">
        <v>0.12076308068434222</v>
      </c>
      <c r="U26">
        <v>0.67927642910750929</v>
      </c>
      <c r="V26">
        <v>2.1439346153242922</v>
      </c>
      <c r="W26">
        <v>1.8887606905804588</v>
      </c>
      <c r="X26">
        <v>1.9389787648475512</v>
      </c>
      <c r="Y26">
        <v>6.0909040545498609E-2</v>
      </c>
      <c r="Z26">
        <v>1.2490670679885612</v>
      </c>
      <c r="AA26">
        <v>1.5104203468688739</v>
      </c>
      <c r="AB26">
        <v>0.6044249567124016</v>
      </c>
      <c r="AC26">
        <v>1.9339156481393145</v>
      </c>
      <c r="AD26">
        <v>6.244788731425089E-2</v>
      </c>
      <c r="AE26">
        <v>0.14447510769621019</v>
      </c>
      <c r="AF26">
        <v>2.252340231822084</v>
      </c>
      <c r="AG26">
        <v>1.4228109415251247</v>
      </c>
      <c r="AH26">
        <v>1.663521545458523</v>
      </c>
      <c r="AI26">
        <v>0.21729304684137998</v>
      </c>
      <c r="AJ26">
        <v>2.0652935071704746</v>
      </c>
      <c r="AK26">
        <v>0.17072578042398406</v>
      </c>
      <c r="AL26">
        <v>0.42090614505579765</v>
      </c>
      <c r="AM26">
        <v>4.4887564195352329E-2</v>
      </c>
      <c r="AN26">
        <v>1.7864082064258253</v>
      </c>
      <c r="AO26">
        <v>0.52557152925491391</v>
      </c>
      <c r="AP26">
        <v>0.40666857879086943</v>
      </c>
      <c r="AQ26">
        <v>0.55613487945421858</v>
      </c>
      <c r="AR26">
        <v>4.8707140593437019</v>
      </c>
      <c r="AS26">
        <v>0.21080476701034431</v>
      </c>
      <c r="AT26">
        <v>0.42093895272026566</v>
      </c>
      <c r="AU26">
        <v>0.97853873751071763</v>
      </c>
      <c r="AV26">
        <v>0.37124215059649501</v>
      </c>
      <c r="AW26">
        <v>0.4157522213634921</v>
      </c>
      <c r="AX26">
        <v>0.31007846306141207</v>
      </c>
      <c r="AY26">
        <v>0.1315158435870864</v>
      </c>
      <c r="AZ26">
        <v>0.240905472957334</v>
      </c>
      <c r="BA26">
        <v>2.3358503363739009</v>
      </c>
      <c r="BB26">
        <v>1.5633825147581994</v>
      </c>
      <c r="BC26">
        <v>0.10799485972481639</v>
      </c>
      <c r="BD26">
        <v>4.0670797837731634</v>
      </c>
      <c r="BE26">
        <v>0.8946861672453198</v>
      </c>
      <c r="BF26">
        <v>4.8265810458223278E-2</v>
      </c>
      <c r="BG26">
        <v>0.36831335021601225</v>
      </c>
      <c r="BH26">
        <v>0.23305918033472892</v>
      </c>
      <c r="BI26">
        <v>9.8815335142711708E-2</v>
      </c>
      <c r="BJ26">
        <v>0.58465682795877238</v>
      </c>
      <c r="BK26">
        <v>1.0458630893846719</v>
      </c>
      <c r="BL26">
        <v>3.262425893069683</v>
      </c>
      <c r="BM26">
        <v>0.38502884084859829</v>
      </c>
      <c r="BN26">
        <v>0.49535236595998838</v>
      </c>
      <c r="BO26">
        <v>0.89370427176319911</v>
      </c>
      <c r="BP26">
        <v>0.25112780921210581</v>
      </c>
      <c r="BQ26">
        <v>2.1609768139981411</v>
      </c>
      <c r="BR26">
        <v>0.77031968960011177</v>
      </c>
      <c r="BS26">
        <v>1.0875710151668003</v>
      </c>
      <c r="BT26">
        <v>0.34165484536830887</v>
      </c>
      <c r="BU26">
        <v>1.0249027619847917</v>
      </c>
      <c r="BV26">
        <v>1.4262453377946829</v>
      </c>
      <c r="BW26">
        <v>0.13083401709878487</v>
      </c>
      <c r="BX26">
        <v>2.41649894915437</v>
      </c>
      <c r="BY26">
        <v>3.4466689060162796</v>
      </c>
      <c r="CA26">
        <v>0.23550968019426927</v>
      </c>
      <c r="CB26">
        <v>0.77418656062033808</v>
      </c>
      <c r="CC26">
        <v>0.19211581603900615</v>
      </c>
      <c r="CD26">
        <v>0.49521636864650953</v>
      </c>
      <c r="CE26">
        <v>0.13759175433467938</v>
      </c>
      <c r="CF26">
        <v>1.6263886216583647</v>
      </c>
      <c r="CG26">
        <v>1.796259335716569</v>
      </c>
      <c r="CH26">
        <v>2.2446972285903497</v>
      </c>
      <c r="CI26">
        <v>0.62853934294135028</v>
      </c>
      <c r="CJ26">
        <v>6.1882390117080348E-2</v>
      </c>
      <c r="CK26">
        <v>6.7897624354483294E-2</v>
      </c>
      <c r="CL26">
        <v>1</v>
      </c>
    </row>
    <row r="27" spans="1:90" x14ac:dyDescent="0.25">
      <c r="A27">
        <v>0.530353818163807</v>
      </c>
      <c r="B27">
        <v>2.593868492604769</v>
      </c>
      <c r="C27">
        <v>2.1305459064849357</v>
      </c>
      <c r="D27">
        <v>0.95053917013577183</v>
      </c>
      <c r="E27">
        <v>3.4828888147626642E-2</v>
      </c>
      <c r="F27">
        <v>1.9878628564274139</v>
      </c>
      <c r="G27">
        <v>0.31859023761615152</v>
      </c>
      <c r="H27">
        <v>0.54871295733907111</v>
      </c>
      <c r="I27">
        <v>0.3256156486140383</v>
      </c>
      <c r="J27">
        <v>2.1703620828283361</v>
      </c>
      <c r="K27">
        <v>0.61281341107574949</v>
      </c>
      <c r="L27">
        <v>0.23477070717970533</v>
      </c>
      <c r="M27">
        <v>0.30119328493793418</v>
      </c>
      <c r="N27">
        <v>5.0618960846106946E-2</v>
      </c>
      <c r="O27">
        <v>0.60587470567822987</v>
      </c>
      <c r="P27">
        <v>1.343243726605561</v>
      </c>
      <c r="Q27">
        <v>0.90500665311258721</v>
      </c>
      <c r="R27">
        <v>2.5733892693972962</v>
      </c>
      <c r="S27">
        <v>0.2176667320123446</v>
      </c>
      <c r="T27">
        <v>0.114492588493959</v>
      </c>
      <c r="U27">
        <v>0.72737561976869569</v>
      </c>
      <c r="V27">
        <v>2.1165434461394521</v>
      </c>
      <c r="W27">
        <v>1.8256521265829857</v>
      </c>
      <c r="X27">
        <v>1.9506729726684793</v>
      </c>
      <c r="Y27">
        <v>6.5632274446985314E-2</v>
      </c>
      <c r="Z27">
        <v>1.0799799006562327</v>
      </c>
      <c r="AA27">
        <v>1.4644524914757084</v>
      </c>
      <c r="AB27">
        <v>0.58544280488814748</v>
      </c>
      <c r="AC27">
        <v>1.9169059479307193</v>
      </c>
      <c r="AD27">
        <v>6.0910574790196383E-2</v>
      </c>
      <c r="AE27">
        <v>0.15144703844005383</v>
      </c>
      <c r="AF27">
        <v>2.1905860534169141</v>
      </c>
      <c r="AG27">
        <v>1.4025560147806067</v>
      </c>
      <c r="AH27">
        <v>1.5974772396907952</v>
      </c>
      <c r="AI27">
        <v>0.21267434951041736</v>
      </c>
      <c r="AJ27">
        <v>2.0072495647095767</v>
      </c>
      <c r="AK27">
        <v>0.15865824127992736</v>
      </c>
      <c r="AL27">
        <v>0.48482798262649701</v>
      </c>
      <c r="AM27">
        <v>4.1148676613584845E-2</v>
      </c>
      <c r="AN27">
        <v>2.0114415001400405</v>
      </c>
      <c r="AO27">
        <v>0.57101642237478567</v>
      </c>
      <c r="AP27">
        <v>0.36399947118626685</v>
      </c>
      <c r="AQ27">
        <v>0.59831345615022979</v>
      </c>
      <c r="AR27">
        <v>4.8239962034533477</v>
      </c>
      <c r="AS27">
        <v>0.21102796217662226</v>
      </c>
      <c r="AT27">
        <v>0.43360062734361077</v>
      </c>
      <c r="AU27">
        <v>0.95102832592681741</v>
      </c>
      <c r="AV27">
        <v>0.38325712988031813</v>
      </c>
      <c r="AW27">
        <v>0.40982067228420527</v>
      </c>
      <c r="AX27">
        <v>0.30498553867972128</v>
      </c>
      <c r="AY27">
        <v>0.1266789247011198</v>
      </c>
      <c r="AZ27">
        <v>0.2334028405859796</v>
      </c>
      <c r="BA27">
        <v>2.2311360838767156</v>
      </c>
      <c r="BB27">
        <v>1.6013054674508498</v>
      </c>
      <c r="BC27">
        <v>0.10534402035488692</v>
      </c>
      <c r="BD27">
        <v>4.1911457524569533</v>
      </c>
      <c r="BE27">
        <v>0.87452546236570738</v>
      </c>
      <c r="BF27">
        <v>5.1098660825627862E-2</v>
      </c>
      <c r="BG27">
        <v>0.38632818685774628</v>
      </c>
      <c r="BH27">
        <v>0.24051182846646241</v>
      </c>
      <c r="BI27">
        <v>9.8033784092796533E-2</v>
      </c>
      <c r="BJ27">
        <v>0.57895483519803881</v>
      </c>
      <c r="BK27">
        <v>0.96662789353119627</v>
      </c>
      <c r="BL27">
        <v>3.5816151136224903</v>
      </c>
      <c r="BM27">
        <v>0.38339259894710748</v>
      </c>
      <c r="BN27">
        <v>0.59224287122065233</v>
      </c>
      <c r="BO27">
        <v>0.99057102328610247</v>
      </c>
      <c r="BP27">
        <v>0.26767045273348067</v>
      </c>
      <c r="BQ27">
        <v>2.215553747709869</v>
      </c>
      <c r="BR27">
        <v>0.75789249976831574</v>
      </c>
      <c r="BS27">
        <v>1.0411815222097878</v>
      </c>
      <c r="BT27">
        <v>0.33545648621262358</v>
      </c>
      <c r="BU27">
        <v>1.0034493392666106</v>
      </c>
      <c r="BV27">
        <v>1.3265907689888519</v>
      </c>
      <c r="BW27">
        <v>0.13422472161634702</v>
      </c>
      <c r="BX27">
        <v>2.4833625311084493</v>
      </c>
      <c r="BY27">
        <v>3.667058001277272</v>
      </c>
      <c r="CA27">
        <v>0.22882679595414379</v>
      </c>
      <c r="CB27">
        <v>0.79401421080716827</v>
      </c>
      <c r="CC27">
        <v>0.17739343192386975</v>
      </c>
      <c r="CD27">
        <v>0.47260603458635436</v>
      </c>
      <c r="CE27">
        <v>0.14875837995580485</v>
      </c>
      <c r="CF27">
        <v>1.6861394065838857</v>
      </c>
      <c r="CG27">
        <v>1.718564805154434</v>
      </c>
      <c r="CH27">
        <v>2.0748691512060007</v>
      </c>
      <c r="CI27">
        <v>0.44762136156260063</v>
      </c>
      <c r="CJ27">
        <v>6.4285931260427961E-2</v>
      </c>
      <c r="CK27">
        <v>6.8534344559913904E-2</v>
      </c>
      <c r="CL27">
        <v>1</v>
      </c>
    </row>
    <row r="28" spans="1:90" x14ac:dyDescent="0.25">
      <c r="A28">
        <v>0.55059690637546432</v>
      </c>
      <c r="B28">
        <v>2.8730869538653114</v>
      </c>
      <c r="C28">
        <v>2.051882541617406</v>
      </c>
      <c r="D28">
        <v>1.0039754923506465</v>
      </c>
      <c r="E28">
        <v>3.6353922518980245E-2</v>
      </c>
      <c r="F28">
        <v>1.899350550739034</v>
      </c>
      <c r="G28">
        <v>0.29840867301971741</v>
      </c>
      <c r="H28">
        <v>0.52180388956042478</v>
      </c>
      <c r="I28">
        <v>0.31321586512087102</v>
      </c>
      <c r="J28">
        <v>2.2286176175374792</v>
      </c>
      <c r="K28">
        <v>0.65512334809703821</v>
      </c>
      <c r="L28">
        <v>0.26905918039700483</v>
      </c>
      <c r="M28">
        <v>0.33473755358226848</v>
      </c>
      <c r="N28">
        <v>5.359548182657492E-2</v>
      </c>
      <c r="O28">
        <v>0.56190076100991193</v>
      </c>
      <c r="P28">
        <v>1.2290498571015935</v>
      </c>
      <c r="Q28">
        <v>0.83758295872591992</v>
      </c>
      <c r="R28">
        <v>2.4837915233897361</v>
      </c>
      <c r="S28">
        <v>0.24206876565886828</v>
      </c>
      <c r="T28">
        <v>0.13506025584638062</v>
      </c>
      <c r="U28">
        <v>0.73960335173476188</v>
      </c>
      <c r="V28">
        <v>2.0129105715120814</v>
      </c>
      <c r="W28">
        <v>1.7336775381748539</v>
      </c>
      <c r="X28">
        <v>1.8706813882372488</v>
      </c>
      <c r="Y28">
        <v>6.9189146045846514E-2</v>
      </c>
      <c r="Z28">
        <v>0.94425816603163715</v>
      </c>
      <c r="AA28">
        <v>1.5583379591330178</v>
      </c>
      <c r="AB28">
        <v>0.54484952826092992</v>
      </c>
      <c r="AC28">
        <v>1.8820841921407119</v>
      </c>
      <c r="AD28">
        <v>6.1428194365080936E-2</v>
      </c>
      <c r="AE28">
        <v>0.15656298495463788</v>
      </c>
      <c r="AF28">
        <v>2.0899959925567568</v>
      </c>
      <c r="AG28">
        <v>1.3826618506355324</v>
      </c>
      <c r="AH28">
        <v>1.477947727526896</v>
      </c>
      <c r="AI28">
        <v>0.22119057012413793</v>
      </c>
      <c r="AJ28">
        <v>2.0633406465401793</v>
      </c>
      <c r="AK28">
        <v>0.16432327446407696</v>
      </c>
      <c r="AL28">
        <v>0.52586757201359591</v>
      </c>
      <c r="AM28">
        <v>4.9033548180690598E-2</v>
      </c>
      <c r="AN28">
        <v>2.1762896275223533</v>
      </c>
      <c r="AO28">
        <v>0.58681309645627788</v>
      </c>
      <c r="AP28">
        <v>0.37307058435400914</v>
      </c>
      <c r="AQ28">
        <v>0.60881528727084966</v>
      </c>
      <c r="AR28">
        <v>4.5317659140625519</v>
      </c>
      <c r="AS28">
        <v>0.19947126521683139</v>
      </c>
      <c r="AT28">
        <v>0.45761691595895354</v>
      </c>
      <c r="AU28">
        <v>0.93101834302716724</v>
      </c>
      <c r="AV28">
        <v>0.39443613756058465</v>
      </c>
      <c r="AW28">
        <v>0.41690647300016426</v>
      </c>
      <c r="AX28">
        <v>0.27962290782576038</v>
      </c>
      <c r="AY28">
        <v>0.12331385333649705</v>
      </c>
      <c r="AZ28">
        <v>0.24407678908831063</v>
      </c>
      <c r="BA28">
        <v>2.1003265216792397</v>
      </c>
      <c r="BB28">
        <v>1.6968385812436086</v>
      </c>
      <c r="BC28">
        <v>0.11696936741880104</v>
      </c>
      <c r="BD28">
        <v>4.3116363353562379</v>
      </c>
      <c r="BE28">
        <v>0.9396829769126962</v>
      </c>
      <c r="BF28">
        <v>5.3541514016365192E-2</v>
      </c>
      <c r="BG28">
        <v>0.4495649749270651</v>
      </c>
      <c r="BH28">
        <v>0.2711776588661009</v>
      </c>
      <c r="BI28">
        <v>0.10960473470179805</v>
      </c>
      <c r="BJ28">
        <v>0.55804298359374049</v>
      </c>
      <c r="BK28">
        <v>0.8735628434217988</v>
      </c>
      <c r="BL28">
        <v>3.7598009793477698</v>
      </c>
      <c r="BM28">
        <v>0.36332564800206812</v>
      </c>
      <c r="BN28">
        <v>0.64334506494172994</v>
      </c>
      <c r="BO28">
        <v>1.074180433444865</v>
      </c>
      <c r="BP28">
        <v>0.24025501906700097</v>
      </c>
      <c r="BQ28">
        <v>2.3107406447816086</v>
      </c>
      <c r="BR28">
        <v>0.73335230475854762</v>
      </c>
      <c r="BS28">
        <v>0.95460765757313193</v>
      </c>
      <c r="BT28">
        <v>0.32043866073430305</v>
      </c>
      <c r="BU28">
        <v>1.0340919791758556</v>
      </c>
      <c r="BV28">
        <v>1.2125416670521212</v>
      </c>
      <c r="BW28">
        <v>0.14223811580099638</v>
      </c>
      <c r="BX28">
        <v>2.4254862335656719</v>
      </c>
      <c r="BY28">
        <v>3.5305388387598646</v>
      </c>
      <c r="CA28">
        <v>0.2487682553142716</v>
      </c>
      <c r="CB28">
        <v>0.8130531426444646</v>
      </c>
      <c r="CC28">
        <v>0.17564964439271083</v>
      </c>
      <c r="CD28">
        <v>0.4975567682443876</v>
      </c>
      <c r="CE28">
        <v>0.16367239516946688</v>
      </c>
      <c r="CF28">
        <v>1.7877710303758041</v>
      </c>
      <c r="CG28">
        <v>1.7634063171866838</v>
      </c>
      <c r="CH28">
        <v>2.184187961816269</v>
      </c>
      <c r="CI28">
        <v>0.54148204880915096</v>
      </c>
      <c r="CJ28">
        <v>7.4485003961034149E-2</v>
      </c>
      <c r="CK28">
        <v>7.3652197289151469E-2</v>
      </c>
      <c r="CL28">
        <v>1</v>
      </c>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395"/>
  <sheetViews>
    <sheetView topLeftCell="A19" zoomScale="68" zoomScaleNormal="200" workbookViewId="0">
      <selection activeCell="N60" sqref="N60"/>
    </sheetView>
  </sheetViews>
  <sheetFormatPr defaultColWidth="8.85546875" defaultRowHeight="15" x14ac:dyDescent="0.25"/>
  <sheetData>
    <row r="1" spans="1:26" x14ac:dyDescent="0.25">
      <c r="B1" s="274" t="s">
        <v>489</v>
      </c>
      <c r="C1" s="274"/>
      <c r="D1" s="274"/>
      <c r="E1" s="274"/>
      <c r="F1" s="274"/>
      <c r="G1" s="274"/>
      <c r="K1" t="s">
        <v>366</v>
      </c>
    </row>
    <row r="2" spans="1:26" x14ac:dyDescent="0.25">
      <c r="B2" s="274" t="s">
        <v>192</v>
      </c>
      <c r="C2" s="274"/>
      <c r="D2" s="274"/>
      <c r="E2" s="274" t="s">
        <v>193</v>
      </c>
      <c r="F2" s="274"/>
      <c r="G2" s="274"/>
      <c r="K2" t="s">
        <v>367</v>
      </c>
      <c r="L2" t="s">
        <v>368</v>
      </c>
      <c r="M2" t="s">
        <v>369</v>
      </c>
      <c r="N2" t="s">
        <v>370</v>
      </c>
      <c r="O2" t="s">
        <v>371</v>
      </c>
      <c r="P2" t="s">
        <v>372</v>
      </c>
      <c r="Q2">
        <v>4</v>
      </c>
      <c r="R2" t="s">
        <v>373</v>
      </c>
      <c r="S2" t="s">
        <v>374</v>
      </c>
      <c r="T2" t="s">
        <v>375</v>
      </c>
    </row>
    <row r="3" spans="1:26" x14ac:dyDescent="0.25">
      <c r="B3" t="s">
        <v>127</v>
      </c>
      <c r="C3" t="s">
        <v>194</v>
      </c>
      <c r="D3" t="s">
        <v>186</v>
      </c>
      <c r="E3" t="s">
        <v>127</v>
      </c>
      <c r="F3" t="s">
        <v>146</v>
      </c>
      <c r="G3" t="s">
        <v>186</v>
      </c>
      <c r="K3" t="s">
        <v>366</v>
      </c>
    </row>
    <row r="4" spans="1:26" x14ac:dyDescent="0.25">
      <c r="A4" t="s">
        <v>174</v>
      </c>
      <c r="C4" s="2"/>
      <c r="D4" s="2"/>
      <c r="E4" s="2">
        <v>-16.371516</v>
      </c>
      <c r="F4" s="2">
        <v>-20.342025</v>
      </c>
      <c r="G4" s="2">
        <v>-23.340025000000001</v>
      </c>
    </row>
    <row r="5" spans="1:26" x14ac:dyDescent="0.25">
      <c r="C5" s="2"/>
      <c r="D5" s="2"/>
      <c r="E5" s="2">
        <v>6.6119999999999999E-9</v>
      </c>
      <c r="F5" s="2">
        <v>9.7070000000000008E-7</v>
      </c>
      <c r="G5" s="2">
        <v>1.6770000000000001E-4</v>
      </c>
      <c r="K5" t="s">
        <v>376</v>
      </c>
      <c r="L5" t="s">
        <v>377</v>
      </c>
    </row>
    <row r="6" spans="1:26" x14ac:dyDescent="0.25">
      <c r="A6" t="s">
        <v>175</v>
      </c>
      <c r="C6" s="2"/>
      <c r="D6" s="2"/>
      <c r="E6" s="2">
        <v>0.32126700000000002</v>
      </c>
      <c r="F6" s="2">
        <v>1.467214</v>
      </c>
      <c r="G6" s="2">
        <v>0.56963699999999995</v>
      </c>
    </row>
    <row r="7" spans="1:26" x14ac:dyDescent="0.25">
      <c r="C7" s="2"/>
      <c r="D7" s="2"/>
      <c r="E7" s="2">
        <v>1.6299000000000001E-2</v>
      </c>
      <c r="F7" s="2">
        <v>1.9479999999999999E-14</v>
      </c>
      <c r="G7" s="2">
        <v>1.5488699999999999E-2</v>
      </c>
      <c r="K7" t="s">
        <v>366</v>
      </c>
    </row>
    <row r="8" spans="1:26" x14ac:dyDescent="0.25">
      <c r="A8" t="s">
        <v>176</v>
      </c>
      <c r="C8" s="2"/>
      <c r="D8" s="2"/>
      <c r="E8" s="2">
        <v>-0.466559</v>
      </c>
      <c r="F8" s="2">
        <v>1.3368370000000001</v>
      </c>
      <c r="G8" s="2">
        <v>0.132165</v>
      </c>
    </row>
    <row r="9" spans="1:26" x14ac:dyDescent="0.25">
      <c r="C9" s="2"/>
      <c r="D9" s="2"/>
      <c r="E9" s="2">
        <v>0.59222699999999995</v>
      </c>
      <c r="F9" s="2">
        <v>7.0660000000000001E-2</v>
      </c>
      <c r="G9" s="2">
        <v>0.87711470000000002</v>
      </c>
      <c r="K9" t="s">
        <v>378</v>
      </c>
      <c r="L9" t="s">
        <v>379</v>
      </c>
      <c r="M9" t="s">
        <v>380</v>
      </c>
      <c r="N9" t="s">
        <v>381</v>
      </c>
      <c r="O9" t="s">
        <v>174</v>
      </c>
      <c r="P9" t="s">
        <v>382</v>
      </c>
      <c r="Q9" t="s">
        <v>175</v>
      </c>
      <c r="R9" t="s">
        <v>382</v>
      </c>
      <c r="S9" t="s">
        <v>176</v>
      </c>
      <c r="T9" t="s">
        <v>382</v>
      </c>
      <c r="U9" t="s">
        <v>357</v>
      </c>
      <c r="V9" t="s">
        <v>382</v>
      </c>
      <c r="W9" t="s">
        <v>187</v>
      </c>
      <c r="X9" t="s">
        <v>382</v>
      </c>
      <c r="Y9" t="s">
        <v>358</v>
      </c>
      <c r="Z9" t="s">
        <v>382</v>
      </c>
    </row>
    <row r="10" spans="1:26" x14ac:dyDescent="0.25">
      <c r="A10" t="s">
        <v>357</v>
      </c>
      <c r="C10" s="2"/>
      <c r="D10" s="2"/>
      <c r="E10" s="2">
        <v>2.2705649999999999</v>
      </c>
      <c r="F10" s="2">
        <v>2.2554880000000002</v>
      </c>
      <c r="G10" s="2">
        <v>1.6946330000000001</v>
      </c>
      <c r="L10" t="s">
        <v>359</v>
      </c>
      <c r="M10" t="s">
        <v>382</v>
      </c>
      <c r="N10" t="s">
        <v>360</v>
      </c>
      <c r="O10" t="s">
        <v>382</v>
      </c>
      <c r="P10" t="s">
        <v>361</v>
      </c>
      <c r="Q10" t="s">
        <v>382</v>
      </c>
      <c r="R10" t="s">
        <v>362</v>
      </c>
      <c r="S10" t="s">
        <v>382</v>
      </c>
      <c r="T10" t="s">
        <v>363</v>
      </c>
      <c r="U10" t="s">
        <v>382</v>
      </c>
    </row>
    <row r="11" spans="1:26" x14ac:dyDescent="0.25">
      <c r="C11" s="2"/>
      <c r="D11" s="2"/>
      <c r="E11" s="2">
        <v>9.1440000000000005E-5</v>
      </c>
      <c r="F11" s="2">
        <v>2.2139999999999998E-8</v>
      </c>
      <c r="G11" s="2">
        <v>1.7415E-2</v>
      </c>
      <c r="L11" t="s">
        <v>364</v>
      </c>
      <c r="M11" t="s">
        <v>382</v>
      </c>
      <c r="N11" t="s">
        <v>365</v>
      </c>
    </row>
    <row r="12" spans="1:26" x14ac:dyDescent="0.25">
      <c r="A12" t="s">
        <v>187</v>
      </c>
      <c r="C12" s="2"/>
      <c r="D12" s="2"/>
      <c r="E12" s="2">
        <v>-11.273127000000001</v>
      </c>
      <c r="F12" s="2">
        <v>-24.731853000000001</v>
      </c>
      <c r="G12" s="2">
        <v>-11.096276</v>
      </c>
    </row>
    <row r="13" spans="1:26" x14ac:dyDescent="0.25">
      <c r="C13" s="2"/>
      <c r="D13" s="2"/>
      <c r="E13" s="2">
        <v>9.6649999999999998E-7</v>
      </c>
      <c r="F13" s="2">
        <v>2.2E-16</v>
      </c>
      <c r="G13" s="2">
        <v>6.4355000000000002E-3</v>
      </c>
      <c r="K13" t="s">
        <v>366</v>
      </c>
    </row>
    <row r="14" spans="1:26" x14ac:dyDescent="0.25">
      <c r="A14" t="s">
        <v>358</v>
      </c>
      <c r="C14" s="2"/>
      <c r="D14" s="2"/>
      <c r="E14" s="2">
        <v>-17.563725000000002</v>
      </c>
      <c r="F14" s="2">
        <v>-33.227584</v>
      </c>
      <c r="G14" s="2">
        <v>-24.810001</v>
      </c>
    </row>
    <row r="15" spans="1:26" x14ac:dyDescent="0.25">
      <c r="C15" s="2"/>
      <c r="D15" s="2"/>
      <c r="E15" s="2">
        <v>1.7239999999999999E-6</v>
      </c>
      <c r="F15" s="2">
        <v>6.8940000000000003E-12</v>
      </c>
      <c r="G15" s="2">
        <v>1.2287999999999999E-3</v>
      </c>
      <c r="K15" t="s">
        <v>383</v>
      </c>
      <c r="L15" t="s">
        <v>379</v>
      </c>
      <c r="M15" t="s">
        <v>384</v>
      </c>
      <c r="N15" t="s">
        <v>381</v>
      </c>
      <c r="O15" t="s">
        <v>174</v>
      </c>
      <c r="P15" t="s">
        <v>382</v>
      </c>
      <c r="Q15" t="s">
        <v>175</v>
      </c>
      <c r="R15" t="s">
        <v>382</v>
      </c>
      <c r="S15" t="s">
        <v>176</v>
      </c>
      <c r="T15" t="s">
        <v>382</v>
      </c>
      <c r="U15" t="s">
        <v>357</v>
      </c>
      <c r="V15" t="s">
        <v>382</v>
      </c>
      <c r="W15" t="s">
        <v>187</v>
      </c>
      <c r="X15" t="s">
        <v>382</v>
      </c>
      <c r="Y15" t="s">
        <v>358</v>
      </c>
      <c r="Z15" t="s">
        <v>382</v>
      </c>
    </row>
    <row r="16" spans="1:26" x14ac:dyDescent="0.25">
      <c r="A16" t="s">
        <v>819</v>
      </c>
      <c r="B16" s="2"/>
      <c r="C16" s="2"/>
      <c r="D16" s="2"/>
      <c r="E16" s="2">
        <v>2.121632</v>
      </c>
      <c r="F16" s="2">
        <v>0.63941999999999999</v>
      </c>
      <c r="G16" s="2">
        <v>2.3121870000000002</v>
      </c>
      <c r="L16" t="s">
        <v>359</v>
      </c>
      <c r="M16" t="s">
        <v>382</v>
      </c>
      <c r="N16" t="s">
        <v>360</v>
      </c>
      <c r="O16" t="s">
        <v>382</v>
      </c>
      <c r="P16" t="s">
        <v>361</v>
      </c>
      <c r="Q16" t="s">
        <v>382</v>
      </c>
      <c r="R16" t="s">
        <v>362</v>
      </c>
      <c r="S16" t="s">
        <v>382</v>
      </c>
      <c r="T16" t="s">
        <v>363</v>
      </c>
      <c r="U16" t="s">
        <v>382</v>
      </c>
    </row>
    <row r="17" spans="1:26" x14ac:dyDescent="0.25">
      <c r="B17" s="2"/>
      <c r="C17" s="2"/>
      <c r="D17" s="2"/>
      <c r="E17" s="2">
        <v>1.8699999999999999E-4</v>
      </c>
      <c r="F17" s="2">
        <v>0.20238999999999999</v>
      </c>
      <c r="G17" s="2">
        <v>6.5291600000000005E-2</v>
      </c>
      <c r="L17" t="s">
        <v>385</v>
      </c>
      <c r="M17" t="s">
        <v>382</v>
      </c>
      <c r="N17" t="s">
        <v>365</v>
      </c>
    </row>
    <row r="18" spans="1:26" x14ac:dyDescent="0.25">
      <c r="A18" t="s">
        <v>818</v>
      </c>
      <c r="B18" s="2"/>
      <c r="C18" s="2"/>
      <c r="D18" s="2"/>
      <c r="E18" s="2">
        <v>-0.20521300000000001</v>
      </c>
      <c r="F18" s="2">
        <v>-6.5755999999999995E-2</v>
      </c>
      <c r="G18" s="2">
        <v>-8.6787000000000003E-2</v>
      </c>
    </row>
    <row r="19" spans="1:26" x14ac:dyDescent="0.25">
      <c r="B19" s="2"/>
      <c r="C19" s="2"/>
      <c r="D19" s="2"/>
      <c r="E19" s="2">
        <v>3.039E-6</v>
      </c>
      <c r="F19" s="2">
        <v>2.1360000000000001E-2</v>
      </c>
      <c r="G19" s="2">
        <v>0.2584999</v>
      </c>
      <c r="K19" t="s">
        <v>366</v>
      </c>
    </row>
    <row r="20" spans="1:26" x14ac:dyDescent="0.25">
      <c r="A20" t="s">
        <v>815</v>
      </c>
      <c r="B20" s="2"/>
      <c r="C20" s="2"/>
      <c r="D20" s="2"/>
      <c r="E20" s="2">
        <v>0.66537199999999996</v>
      </c>
      <c r="F20" s="2">
        <v>0.119133</v>
      </c>
      <c r="G20" s="2">
        <v>-2.2446579999999998</v>
      </c>
    </row>
    <row r="21" spans="1:26" x14ac:dyDescent="0.25">
      <c r="B21" s="2"/>
      <c r="C21" s="2"/>
      <c r="D21" s="2"/>
      <c r="E21" s="2">
        <v>1.8093999999999999E-2</v>
      </c>
      <c r="F21" s="2">
        <v>0.69837000000000005</v>
      </c>
      <c r="G21" s="2">
        <v>1.426E-6</v>
      </c>
      <c r="K21" t="s">
        <v>386</v>
      </c>
      <c r="L21" t="s">
        <v>379</v>
      </c>
      <c r="M21" t="s">
        <v>387</v>
      </c>
      <c r="N21" t="s">
        <v>381</v>
      </c>
      <c r="O21" t="s">
        <v>174</v>
      </c>
      <c r="P21" t="s">
        <v>382</v>
      </c>
      <c r="Q21" t="s">
        <v>175</v>
      </c>
      <c r="R21" t="s">
        <v>382</v>
      </c>
      <c r="S21" t="s">
        <v>176</v>
      </c>
      <c r="T21" t="s">
        <v>382</v>
      </c>
      <c r="U21" t="s">
        <v>357</v>
      </c>
      <c r="V21" t="s">
        <v>382</v>
      </c>
      <c r="W21" t="s">
        <v>187</v>
      </c>
      <c r="X21" t="s">
        <v>382</v>
      </c>
      <c r="Y21" t="s">
        <v>358</v>
      </c>
      <c r="Z21" t="s">
        <v>382</v>
      </c>
    </row>
    <row r="22" spans="1:26" x14ac:dyDescent="0.25">
      <c r="A22" t="s">
        <v>816</v>
      </c>
      <c r="B22" s="2"/>
      <c r="C22" s="2"/>
      <c r="D22" s="2"/>
      <c r="E22" s="2">
        <v>-1.400687</v>
      </c>
      <c r="F22" s="2">
        <v>-0.51081299999999996</v>
      </c>
      <c r="G22" s="2">
        <v>-0.35395700000000002</v>
      </c>
      <c r="L22" t="s">
        <v>359</v>
      </c>
      <c r="M22" t="s">
        <v>382</v>
      </c>
      <c r="N22" t="s">
        <v>360</v>
      </c>
      <c r="O22" t="s">
        <v>382</v>
      </c>
      <c r="P22" t="s">
        <v>361</v>
      </c>
      <c r="Q22" t="s">
        <v>382</v>
      </c>
      <c r="R22" t="s">
        <v>362</v>
      </c>
      <c r="S22" t="s">
        <v>382</v>
      </c>
    </row>
    <row r="23" spans="1:26" x14ac:dyDescent="0.25">
      <c r="B23" s="2"/>
      <c r="C23" s="2"/>
      <c r="D23" s="2"/>
      <c r="E23" s="2">
        <v>4.1150000000000004E-6</v>
      </c>
      <c r="F23" s="2">
        <v>2.044E-2</v>
      </c>
      <c r="G23" s="2">
        <v>0.57829330000000001</v>
      </c>
      <c r="L23" t="s">
        <v>363</v>
      </c>
      <c r="M23" t="s">
        <v>382</v>
      </c>
      <c r="N23" t="s">
        <v>388</v>
      </c>
      <c r="O23" t="s">
        <v>382</v>
      </c>
      <c r="P23" t="s">
        <v>365</v>
      </c>
    </row>
    <row r="24" spans="1:26" x14ac:dyDescent="0.25">
      <c r="A24" t="s">
        <v>820</v>
      </c>
      <c r="B24" s="2"/>
      <c r="C24" s="2"/>
      <c r="D24" s="2"/>
      <c r="E24" s="2">
        <v>-0.117886</v>
      </c>
      <c r="F24" s="2">
        <v>-0.286412</v>
      </c>
      <c r="G24" s="2">
        <v>0.149533</v>
      </c>
    </row>
    <row r="25" spans="1:26" x14ac:dyDescent="0.25">
      <c r="B25" s="2"/>
      <c r="C25" s="2"/>
      <c r="D25" s="2"/>
      <c r="E25" s="2">
        <v>0.53827100000000005</v>
      </c>
      <c r="F25" s="2">
        <v>0.26432</v>
      </c>
      <c r="G25" s="2">
        <v>0.76513609999999999</v>
      </c>
      <c r="K25" t="s">
        <v>366</v>
      </c>
    </row>
    <row r="26" spans="1:26" x14ac:dyDescent="0.25">
      <c r="A26" t="s">
        <v>490</v>
      </c>
      <c r="B26" s="2"/>
      <c r="C26" s="2"/>
      <c r="D26" s="2"/>
      <c r="E26" s="2">
        <v>11.408911</v>
      </c>
      <c r="F26" s="2">
        <v>5.7524649999999999</v>
      </c>
      <c r="G26" s="2">
        <v>25.967942000000001</v>
      </c>
    </row>
    <row r="27" spans="1:26" x14ac:dyDescent="0.25">
      <c r="B27" s="2"/>
      <c r="C27" s="2"/>
      <c r="D27" s="2"/>
      <c r="E27" s="2">
        <v>0.19545299999999999</v>
      </c>
      <c r="F27" s="2">
        <v>0.41216999999999998</v>
      </c>
      <c r="G27" s="2">
        <v>0.14582290000000001</v>
      </c>
      <c r="K27" t="s">
        <v>389</v>
      </c>
      <c r="L27" t="s">
        <v>390</v>
      </c>
      <c r="M27" t="s">
        <v>391</v>
      </c>
      <c r="N27" t="s">
        <v>392</v>
      </c>
    </row>
    <row r="28" spans="1:26" x14ac:dyDescent="0.25">
      <c r="A28" t="s">
        <v>365</v>
      </c>
      <c r="B28" s="2"/>
      <c r="C28" s="2"/>
      <c r="D28" s="2"/>
      <c r="E28" s="2">
        <v>-2.0870690000000001</v>
      </c>
      <c r="F28" s="2">
        <v>-0.89270400000000005</v>
      </c>
      <c r="G28" s="2">
        <v>-3.416731</v>
      </c>
    </row>
    <row r="29" spans="1:26" x14ac:dyDescent="0.25">
      <c r="B29" s="2"/>
      <c r="C29" s="2"/>
      <c r="D29" s="2"/>
      <c r="E29" s="2">
        <v>0.15196699999999999</v>
      </c>
      <c r="F29" s="2">
        <v>0.45036999999999999</v>
      </c>
      <c r="G29" s="2">
        <v>9.0317999999999996E-3</v>
      </c>
      <c r="K29" t="s">
        <v>366</v>
      </c>
    </row>
    <row r="30" spans="1:26" x14ac:dyDescent="0.25">
      <c r="A30" t="s">
        <v>189</v>
      </c>
      <c r="B30" t="s">
        <v>197</v>
      </c>
      <c r="C30" t="s">
        <v>197</v>
      </c>
      <c r="D30" t="s">
        <v>197</v>
      </c>
      <c r="E30" t="s">
        <v>197</v>
      </c>
      <c r="F30" t="s">
        <v>197</v>
      </c>
      <c r="G30" t="s">
        <v>197</v>
      </c>
    </row>
    <row r="31" spans="1:26" x14ac:dyDescent="0.25">
      <c r="A31" t="s">
        <v>190</v>
      </c>
      <c r="E31">
        <v>1066</v>
      </c>
      <c r="F31">
        <v>409</v>
      </c>
      <c r="G31">
        <v>199</v>
      </c>
      <c r="K31" t="s">
        <v>393</v>
      </c>
      <c r="L31" t="s">
        <v>394</v>
      </c>
    </row>
    <row r="32" spans="1:26" x14ac:dyDescent="0.25">
      <c r="A32" t="s">
        <v>191</v>
      </c>
      <c r="B32" s="2"/>
      <c r="C32" s="2"/>
      <c r="D32" s="2"/>
      <c r="E32" s="2">
        <v>0.56398000000000004</v>
      </c>
      <c r="F32" s="2">
        <v>0.61101000000000005</v>
      </c>
      <c r="G32" s="2">
        <v>0.59718000000000004</v>
      </c>
      <c r="K32" t="s">
        <v>395</v>
      </c>
    </row>
    <row r="34" spans="1:20" x14ac:dyDescent="0.25">
      <c r="K34" t="s">
        <v>396</v>
      </c>
      <c r="L34" t="s">
        <v>397</v>
      </c>
      <c r="M34" t="s">
        <v>398</v>
      </c>
      <c r="N34" t="s">
        <v>399</v>
      </c>
      <c r="O34" t="s">
        <v>400</v>
      </c>
    </row>
    <row r="35" spans="1:20" x14ac:dyDescent="0.25">
      <c r="A35" t="s">
        <v>396</v>
      </c>
      <c r="B35" t="s">
        <v>397</v>
      </c>
      <c r="C35" t="s">
        <v>398</v>
      </c>
      <c r="D35" t="s">
        <v>399</v>
      </c>
      <c r="E35" t="s">
        <v>400</v>
      </c>
    </row>
    <row r="36" spans="1:20" x14ac:dyDescent="0.25">
      <c r="K36" t="s">
        <v>401</v>
      </c>
    </row>
    <row r="37" spans="1:20" x14ac:dyDescent="0.25">
      <c r="A37" t="s">
        <v>401</v>
      </c>
      <c r="K37" t="s">
        <v>402</v>
      </c>
      <c r="L37" t="s">
        <v>403</v>
      </c>
      <c r="M37" t="s">
        <v>404</v>
      </c>
      <c r="N37" t="s">
        <v>405</v>
      </c>
      <c r="O37" t="s">
        <v>403</v>
      </c>
      <c r="P37" t="s">
        <v>406</v>
      </c>
      <c r="Q37" t="s">
        <v>407</v>
      </c>
      <c r="R37" t="s">
        <v>403</v>
      </c>
      <c r="S37" t="s">
        <v>408</v>
      </c>
      <c r="T37" t="s">
        <v>409</v>
      </c>
    </row>
    <row r="38" spans="1:20" x14ac:dyDescent="0.25">
      <c r="A38" t="s">
        <v>402</v>
      </c>
      <c r="B38" t="s">
        <v>403</v>
      </c>
      <c r="C38" t="s">
        <v>462</v>
      </c>
      <c r="D38" t="s">
        <v>405</v>
      </c>
      <c r="E38" t="s">
        <v>403</v>
      </c>
      <c r="F38" t="s">
        <v>463</v>
      </c>
      <c r="G38" t="s">
        <v>407</v>
      </c>
      <c r="H38" t="s">
        <v>403</v>
      </c>
      <c r="I38" t="s">
        <v>408</v>
      </c>
      <c r="J38" t="s">
        <v>409</v>
      </c>
      <c r="L38" t="s">
        <v>410</v>
      </c>
      <c r="M38" t="s">
        <v>411</v>
      </c>
      <c r="N38" t="s">
        <v>403</v>
      </c>
      <c r="O38" t="s">
        <v>412</v>
      </c>
      <c r="P38" t="s">
        <v>413</v>
      </c>
      <c r="Q38" t="s">
        <v>403</v>
      </c>
      <c r="R38" t="s">
        <v>414</v>
      </c>
    </row>
    <row r="39" spans="1:20" x14ac:dyDescent="0.25">
      <c r="B39" t="s">
        <v>464</v>
      </c>
      <c r="C39" t="s">
        <v>411</v>
      </c>
      <c r="D39" t="s">
        <v>403</v>
      </c>
      <c r="E39" t="s">
        <v>412</v>
      </c>
      <c r="F39" t="s">
        <v>413</v>
      </c>
      <c r="G39" t="s">
        <v>403</v>
      </c>
      <c r="H39" t="s">
        <v>414</v>
      </c>
      <c r="L39" t="s">
        <v>415</v>
      </c>
    </row>
    <row r="40" spans="1:20" x14ac:dyDescent="0.25">
      <c r="B40" t="s">
        <v>415</v>
      </c>
    </row>
    <row r="41" spans="1:20" x14ac:dyDescent="0.25">
      <c r="K41" t="s">
        <v>416</v>
      </c>
      <c r="L41" t="s">
        <v>417</v>
      </c>
      <c r="M41" t="s">
        <v>418</v>
      </c>
      <c r="N41" t="s">
        <v>419</v>
      </c>
      <c r="O41" t="s">
        <v>420</v>
      </c>
    </row>
    <row r="42" spans="1:20" x14ac:dyDescent="0.25">
      <c r="A42" t="s">
        <v>416</v>
      </c>
      <c r="B42" t="s">
        <v>417</v>
      </c>
      <c r="C42" t="s">
        <v>465</v>
      </c>
      <c r="D42" t="s">
        <v>419</v>
      </c>
      <c r="E42" t="s">
        <v>466</v>
      </c>
    </row>
    <row r="43" spans="1:20" x14ac:dyDescent="0.25">
      <c r="K43" t="s">
        <v>421</v>
      </c>
      <c r="L43" t="s">
        <v>422</v>
      </c>
    </row>
    <row r="44" spans="1:20" x14ac:dyDescent="0.25">
      <c r="A44" t="s">
        <v>421</v>
      </c>
      <c r="B44" t="s">
        <v>422</v>
      </c>
      <c r="L44" t="s">
        <v>423</v>
      </c>
      <c r="M44" t="s">
        <v>424</v>
      </c>
      <c r="N44" t="s">
        <v>425</v>
      </c>
      <c r="O44" t="s">
        <v>426</v>
      </c>
      <c r="P44" t="s">
        <v>427</v>
      </c>
      <c r="Q44" t="s">
        <v>425</v>
      </c>
      <c r="R44" t="s">
        <v>428</v>
      </c>
    </row>
    <row r="45" spans="1:20" x14ac:dyDescent="0.25">
      <c r="B45" t="s">
        <v>423</v>
      </c>
      <c r="C45" t="s">
        <v>424</v>
      </c>
      <c r="D45" t="s">
        <v>425</v>
      </c>
      <c r="E45" t="s">
        <v>426</v>
      </c>
      <c r="F45" t="s">
        <v>427</v>
      </c>
      <c r="G45" t="s">
        <v>425</v>
      </c>
      <c r="H45" t="s">
        <v>428</v>
      </c>
      <c r="K45">
        <v>-37.982819999999997</v>
      </c>
      <c r="L45">
        <v>-8.3421000000000003</v>
      </c>
      <c r="M45">
        <v>-0.17221</v>
      </c>
      <c r="N45">
        <v>8.1217699999999997</v>
      </c>
      <c r="O45">
        <v>40.699539999999999</v>
      </c>
    </row>
    <row r="46" spans="1:20" x14ac:dyDescent="0.25">
      <c r="A46">
        <v>-36.020009999999999</v>
      </c>
      <c r="B46">
        <v>-6.23447</v>
      </c>
      <c r="C46">
        <v>-0.30348999999999998</v>
      </c>
      <c r="D46">
        <v>7.4074</v>
      </c>
      <c r="E46">
        <v>24.498360000000002</v>
      </c>
    </row>
    <row r="47" spans="1:20" x14ac:dyDescent="0.25">
      <c r="K47" t="s">
        <v>353</v>
      </c>
      <c r="L47" t="s">
        <v>429</v>
      </c>
      <c r="M47" t="s">
        <v>430</v>
      </c>
      <c r="N47" t="s">
        <v>431</v>
      </c>
    </row>
    <row r="48" spans="1:20" x14ac:dyDescent="0.25">
      <c r="A48" t="s">
        <v>353</v>
      </c>
      <c r="B48" t="s">
        <v>429</v>
      </c>
      <c r="C48" t="s">
        <v>430</v>
      </c>
      <c r="D48" t="s">
        <v>431</v>
      </c>
    </row>
    <row r="49" spans="1:24" x14ac:dyDescent="0.25">
      <c r="L49" t="s">
        <v>350</v>
      </c>
      <c r="M49" t="s">
        <v>351</v>
      </c>
      <c r="N49" t="s">
        <v>352</v>
      </c>
      <c r="O49" t="s">
        <v>353</v>
      </c>
      <c r="P49" t="s">
        <v>354</v>
      </c>
      <c r="Q49" t="s">
        <v>432</v>
      </c>
    </row>
    <row r="50" spans="1:24" x14ac:dyDescent="0.25">
      <c r="B50" t="s">
        <v>350</v>
      </c>
      <c r="C50" t="s">
        <v>351</v>
      </c>
      <c r="D50" t="s">
        <v>352</v>
      </c>
      <c r="E50" t="s">
        <v>353</v>
      </c>
      <c r="F50" t="s">
        <v>354</v>
      </c>
      <c r="G50" t="s">
        <v>432</v>
      </c>
      <c r="K50" t="s">
        <v>174</v>
      </c>
      <c r="L50">
        <v>-16.371516</v>
      </c>
      <c r="M50">
        <v>2.7974709999999998</v>
      </c>
      <c r="N50">
        <v>-5.8522999999999996</v>
      </c>
      <c r="O50" s="1">
        <v>6.6119999999999999E-9</v>
      </c>
      <c r="P50" t="s">
        <v>355</v>
      </c>
    </row>
    <row r="51" spans="1:24" x14ac:dyDescent="0.25">
      <c r="A51" t="s">
        <v>174</v>
      </c>
      <c r="B51">
        <v>-23.340025000000001</v>
      </c>
      <c r="C51">
        <v>1.6770000000000001E-4</v>
      </c>
      <c r="D51" t="s">
        <v>355</v>
      </c>
      <c r="K51" t="s">
        <v>175</v>
      </c>
      <c r="L51">
        <v>0.32126700000000002</v>
      </c>
      <c r="M51">
        <v>0.13350999999999999</v>
      </c>
      <c r="N51">
        <v>2.4062999999999999</v>
      </c>
      <c r="O51">
        <v>1.6299000000000001E-2</v>
      </c>
      <c r="P51" t="s">
        <v>356</v>
      </c>
    </row>
    <row r="52" spans="1:24" x14ac:dyDescent="0.25">
      <c r="B52">
        <v>1.6770000000000001E-4</v>
      </c>
      <c r="C52" t="s">
        <v>355</v>
      </c>
      <c r="K52" t="s">
        <v>176</v>
      </c>
      <c r="L52">
        <v>-0.466559</v>
      </c>
      <c r="M52">
        <v>0.87078900000000004</v>
      </c>
      <c r="N52">
        <v>-0.53580000000000005</v>
      </c>
      <c r="O52">
        <v>0.59222699999999995</v>
      </c>
    </row>
    <row r="53" spans="1:24" x14ac:dyDescent="0.25">
      <c r="A53" t="s">
        <v>175</v>
      </c>
      <c r="B53">
        <v>0.56963699999999995</v>
      </c>
      <c r="C53">
        <v>1.5488699999999999E-2</v>
      </c>
      <c r="D53" t="s">
        <v>356</v>
      </c>
      <c r="K53" t="s">
        <v>357</v>
      </c>
      <c r="L53">
        <v>2.2705649999999999</v>
      </c>
      <c r="M53">
        <v>0.577955</v>
      </c>
      <c r="N53">
        <v>3.9285999999999999</v>
      </c>
      <c r="O53" s="1">
        <v>9.1440000000000005E-5</v>
      </c>
      <c r="P53" t="s">
        <v>355</v>
      </c>
    </row>
    <row r="54" spans="1:24" x14ac:dyDescent="0.25">
      <c r="B54">
        <v>1.5488699999999999E-2</v>
      </c>
      <c r="C54" t="s">
        <v>356</v>
      </c>
      <c r="K54" t="s">
        <v>187</v>
      </c>
      <c r="L54">
        <v>-11.273127000000001</v>
      </c>
      <c r="M54">
        <v>2.2867310000000001</v>
      </c>
      <c r="N54">
        <v>-4.9298000000000002</v>
      </c>
      <c r="O54" s="1">
        <v>9.6649999999999998E-7</v>
      </c>
      <c r="P54" t="s">
        <v>355</v>
      </c>
    </row>
    <row r="55" spans="1:24" x14ac:dyDescent="0.25">
      <c r="A55" t="s">
        <v>176</v>
      </c>
      <c r="B55">
        <v>0.132165</v>
      </c>
      <c r="C55">
        <v>0.87711470000000002</v>
      </c>
      <c r="K55" t="s">
        <v>358</v>
      </c>
      <c r="L55">
        <v>-17.563725000000002</v>
      </c>
      <c r="M55">
        <v>3.649451</v>
      </c>
      <c r="N55">
        <v>-4.8127000000000004</v>
      </c>
      <c r="O55" s="1">
        <v>1.7239999999999999E-6</v>
      </c>
      <c r="P55" t="s">
        <v>355</v>
      </c>
    </row>
    <row r="56" spans="1:24" x14ac:dyDescent="0.25">
      <c r="B56">
        <v>0.87711470000000002</v>
      </c>
      <c r="K56" t="s">
        <v>359</v>
      </c>
      <c r="L56">
        <v>2.121632</v>
      </c>
      <c r="M56">
        <v>0.56572800000000001</v>
      </c>
      <c r="N56">
        <v>3.7503000000000002</v>
      </c>
      <c r="O56">
        <v>1.8699999999999999E-4</v>
      </c>
      <c r="P56" t="s">
        <v>355</v>
      </c>
    </row>
    <row r="57" spans="1:24" x14ac:dyDescent="0.25">
      <c r="A57" t="s">
        <v>357</v>
      </c>
      <c r="B57">
        <v>1.6946330000000001</v>
      </c>
      <c r="C57">
        <v>1.7415E-2</v>
      </c>
      <c r="D57" t="s">
        <v>356</v>
      </c>
      <c r="K57" t="s">
        <v>360</v>
      </c>
      <c r="L57">
        <v>-0.20521300000000001</v>
      </c>
      <c r="M57">
        <v>4.3704E-2</v>
      </c>
      <c r="N57">
        <v>-4.6955</v>
      </c>
      <c r="O57" s="1">
        <v>3.039E-6</v>
      </c>
      <c r="P57" t="s">
        <v>355</v>
      </c>
    </row>
    <row r="58" spans="1:24" x14ac:dyDescent="0.25">
      <c r="B58">
        <v>1.7415E-2</v>
      </c>
      <c r="C58" t="s">
        <v>356</v>
      </c>
      <c r="K58" t="s">
        <v>361</v>
      </c>
      <c r="L58">
        <v>0.66537199999999996</v>
      </c>
      <c r="M58">
        <v>0.28102300000000002</v>
      </c>
      <c r="N58">
        <v>2.3677000000000001</v>
      </c>
      <c r="O58">
        <v>1.8093999999999999E-2</v>
      </c>
      <c r="P58" t="s">
        <v>356</v>
      </c>
    </row>
    <row r="59" spans="1:24" x14ac:dyDescent="0.25">
      <c r="A59" t="s">
        <v>187</v>
      </c>
      <c r="B59">
        <v>-11.096276</v>
      </c>
      <c r="C59">
        <v>6.4355000000000002E-3</v>
      </c>
      <c r="D59" t="s">
        <v>467</v>
      </c>
      <c r="K59" t="s">
        <v>362</v>
      </c>
      <c r="L59">
        <v>-1.400687</v>
      </c>
      <c r="M59">
        <v>0.30240899999999998</v>
      </c>
      <c r="N59">
        <v>-4.6318000000000001</v>
      </c>
      <c r="O59" s="1">
        <v>4.1150000000000004E-6</v>
      </c>
      <c r="P59" t="s">
        <v>355</v>
      </c>
    </row>
    <row r="60" spans="1:24" x14ac:dyDescent="0.25">
      <c r="B60">
        <v>6.4355000000000002E-3</v>
      </c>
      <c r="C60" t="s">
        <v>467</v>
      </c>
      <c r="K60" t="s">
        <v>363</v>
      </c>
      <c r="L60">
        <v>-0.117886</v>
      </c>
      <c r="M60">
        <v>0.19148299999999999</v>
      </c>
      <c r="N60">
        <v>-0.61560000000000004</v>
      </c>
      <c r="O60">
        <v>0.53827100000000005</v>
      </c>
    </row>
    <row r="61" spans="1:24" x14ac:dyDescent="0.25">
      <c r="A61" t="s">
        <v>358</v>
      </c>
      <c r="B61">
        <v>-24.810001</v>
      </c>
      <c r="C61">
        <v>1.2287999999999999E-3</v>
      </c>
      <c r="D61" t="s">
        <v>467</v>
      </c>
      <c r="K61" t="s">
        <v>364</v>
      </c>
      <c r="L61">
        <v>11.408911</v>
      </c>
      <c r="M61">
        <v>8.8065549999999995</v>
      </c>
      <c r="N61">
        <v>1.2955000000000001</v>
      </c>
      <c r="O61">
        <v>0.19545299999999999</v>
      </c>
    </row>
    <row r="62" spans="1:24" x14ac:dyDescent="0.25">
      <c r="B62">
        <v>1.2287999999999999E-3</v>
      </c>
      <c r="C62" t="s">
        <v>467</v>
      </c>
      <c r="K62" t="s">
        <v>365</v>
      </c>
      <c r="L62">
        <v>-2.0870690000000001</v>
      </c>
      <c r="M62">
        <v>1.455686</v>
      </c>
      <c r="N62">
        <v>-1.4337</v>
      </c>
      <c r="O62">
        <v>0.15196699999999999</v>
      </c>
    </row>
    <row r="63" spans="1:24" x14ac:dyDescent="0.25">
      <c r="A63" t="s">
        <v>359</v>
      </c>
      <c r="B63">
        <v>2.3121870000000002</v>
      </c>
      <c r="C63">
        <v>6.5291600000000005E-2</v>
      </c>
      <c r="D63" t="s">
        <v>461</v>
      </c>
      <c r="K63" t="s">
        <v>433</v>
      </c>
    </row>
    <row r="64" spans="1:24" x14ac:dyDescent="0.25">
      <c r="B64">
        <v>6.5291600000000005E-2</v>
      </c>
      <c r="C64" t="s">
        <v>461</v>
      </c>
      <c r="K64" t="s">
        <v>434</v>
      </c>
      <c r="L64" t="s">
        <v>435</v>
      </c>
      <c r="M64">
        <v>0</v>
      </c>
      <c r="N64" t="s">
        <v>436</v>
      </c>
      <c r="O64">
        <v>1E-3</v>
      </c>
      <c r="P64" t="s">
        <v>437</v>
      </c>
      <c r="Q64">
        <v>0.01</v>
      </c>
      <c r="R64" t="s">
        <v>438</v>
      </c>
      <c r="S64">
        <v>0.05</v>
      </c>
      <c r="T64" t="s">
        <v>439</v>
      </c>
      <c r="U64">
        <v>0.1</v>
      </c>
      <c r="V64" t="s">
        <v>440</v>
      </c>
      <c r="W64" t="s">
        <v>441</v>
      </c>
      <c r="X64">
        <v>1</v>
      </c>
    </row>
    <row r="65" spans="1:20" x14ac:dyDescent="0.25">
      <c r="A65" t="s">
        <v>360</v>
      </c>
      <c r="B65">
        <v>-8.6787000000000003E-2</v>
      </c>
      <c r="C65">
        <v>0.2584999</v>
      </c>
      <c r="G65">
        <v>0.01</v>
      </c>
      <c r="H65" t="s">
        <v>438</v>
      </c>
      <c r="I65">
        <v>0.05</v>
      </c>
      <c r="J65" t="s">
        <v>439</v>
      </c>
    </row>
    <row r="66" spans="1:20" x14ac:dyDescent="0.25">
      <c r="B66">
        <v>0.2584999</v>
      </c>
      <c r="K66" t="s">
        <v>442</v>
      </c>
      <c r="L66" t="s">
        <v>443</v>
      </c>
      <c r="M66" t="s">
        <v>430</v>
      </c>
      <c r="N66" t="s">
        <v>444</v>
      </c>
      <c r="O66">
        <v>432430</v>
      </c>
    </row>
    <row r="67" spans="1:20" x14ac:dyDescent="0.25">
      <c r="A67" t="s">
        <v>361</v>
      </c>
      <c r="B67">
        <v>-2.2446579999999998</v>
      </c>
      <c r="C67" s="1">
        <v>1.426E-6</v>
      </c>
      <c r="D67" t="s">
        <v>355</v>
      </c>
      <c r="E67" s="1"/>
      <c r="F67" t="s">
        <v>437</v>
      </c>
      <c r="K67" t="s">
        <v>445</v>
      </c>
      <c r="L67" t="s">
        <v>443</v>
      </c>
      <c r="M67" t="s">
        <v>430</v>
      </c>
      <c r="N67" t="s">
        <v>444</v>
      </c>
      <c r="O67">
        <v>173140</v>
      </c>
    </row>
    <row r="68" spans="1:20" x14ac:dyDescent="0.25">
      <c r="B68" s="1">
        <v>1.426E-6</v>
      </c>
      <c r="C68" t="s">
        <v>355</v>
      </c>
      <c r="E68" s="1"/>
      <c r="K68" t="s">
        <v>446</v>
      </c>
      <c r="L68">
        <v>0.59960000000000002</v>
      </c>
    </row>
    <row r="69" spans="1:20" x14ac:dyDescent="0.25">
      <c r="A69" t="s">
        <v>362</v>
      </c>
      <c r="B69">
        <v>-0.35395700000000002</v>
      </c>
      <c r="C69">
        <v>0.57829330000000001</v>
      </c>
      <c r="K69" t="s">
        <v>447</v>
      </c>
      <c r="L69" t="s">
        <v>446</v>
      </c>
      <c r="M69">
        <v>0.56398000000000004</v>
      </c>
    </row>
    <row r="70" spans="1:20" x14ac:dyDescent="0.25">
      <c r="B70">
        <v>0.57829330000000001</v>
      </c>
      <c r="K70" t="s">
        <v>448</v>
      </c>
      <c r="L70">
        <v>112.65900000000001</v>
      </c>
      <c r="M70" t="s">
        <v>449</v>
      </c>
      <c r="N70">
        <v>13</v>
      </c>
      <c r="O70" t="s">
        <v>450</v>
      </c>
      <c r="P70">
        <v>978</v>
      </c>
      <c r="Q70" t="s">
        <v>451</v>
      </c>
      <c r="R70" t="s">
        <v>452</v>
      </c>
      <c r="S70" t="s">
        <v>453</v>
      </c>
      <c r="T70" s="1">
        <v>2.2200000000000001E-16</v>
      </c>
    </row>
    <row r="71" spans="1:20" x14ac:dyDescent="0.25">
      <c r="A71" t="s">
        <v>363</v>
      </c>
      <c r="B71">
        <v>0.149533</v>
      </c>
      <c r="C71">
        <v>0.76513609999999999</v>
      </c>
      <c r="G71" t="s">
        <v>451</v>
      </c>
      <c r="H71" t="s">
        <v>452</v>
      </c>
      <c r="I71" t="s">
        <v>453</v>
      </c>
      <c r="J71" s="1">
        <v>2.2200000000000001E-16</v>
      </c>
      <c r="K71" t="s">
        <v>395</v>
      </c>
    </row>
    <row r="72" spans="1:20" x14ac:dyDescent="0.25">
      <c r="B72">
        <v>0.76513609999999999</v>
      </c>
    </row>
    <row r="73" spans="1:20" x14ac:dyDescent="0.25">
      <c r="A73" t="s">
        <v>388</v>
      </c>
      <c r="B73">
        <v>25.967942000000001</v>
      </c>
      <c r="C73">
        <v>0.14582290000000001</v>
      </c>
      <c r="F73">
        <v>170</v>
      </c>
      <c r="K73" t="s">
        <v>454</v>
      </c>
      <c r="L73" t="s">
        <v>394</v>
      </c>
    </row>
    <row r="74" spans="1:20" x14ac:dyDescent="0.25">
      <c r="B74">
        <v>0.14582290000000001</v>
      </c>
      <c r="K74" t="s">
        <v>395</v>
      </c>
    </row>
    <row r="75" spans="1:20" x14ac:dyDescent="0.25">
      <c r="A75" t="s">
        <v>365</v>
      </c>
      <c r="B75">
        <v>-3.416731</v>
      </c>
      <c r="C75">
        <v>9.0317999999999996E-3</v>
      </c>
      <c r="D75" t="s">
        <v>467</v>
      </c>
    </row>
    <row r="76" spans="1:20" x14ac:dyDescent="0.25">
      <c r="A76" t="s">
        <v>433</v>
      </c>
      <c r="B76">
        <v>9.0317999999999996E-3</v>
      </c>
      <c r="C76" t="s">
        <v>467</v>
      </c>
      <c r="K76" t="s">
        <v>396</v>
      </c>
      <c r="L76" t="s">
        <v>397</v>
      </c>
      <c r="M76" t="s">
        <v>398</v>
      </c>
      <c r="N76" t="s">
        <v>399</v>
      </c>
      <c r="O76" t="s">
        <v>400</v>
      </c>
    </row>
    <row r="77" spans="1:20" x14ac:dyDescent="0.25">
      <c r="A77" t="s">
        <v>434</v>
      </c>
      <c r="B77" t="s">
        <v>435</v>
      </c>
      <c r="C77">
        <v>0</v>
      </c>
      <c r="D77" t="s">
        <v>436</v>
      </c>
      <c r="E77">
        <v>1E-3</v>
      </c>
    </row>
    <row r="78" spans="1:20" x14ac:dyDescent="0.25">
      <c r="K78" t="s">
        <v>401</v>
      </c>
    </row>
    <row r="79" spans="1:20" x14ac:dyDescent="0.25">
      <c r="A79" t="s">
        <v>442</v>
      </c>
      <c r="B79" t="s">
        <v>443</v>
      </c>
      <c r="C79" t="s">
        <v>430</v>
      </c>
      <c r="D79" t="s">
        <v>444</v>
      </c>
      <c r="E79">
        <v>60974</v>
      </c>
      <c r="K79" t="s">
        <v>402</v>
      </c>
      <c r="L79" t="s">
        <v>403</v>
      </c>
      <c r="M79" t="s">
        <v>455</v>
      </c>
      <c r="N79" t="s">
        <v>405</v>
      </c>
      <c r="O79" t="s">
        <v>403</v>
      </c>
      <c r="P79" t="s">
        <v>456</v>
      </c>
      <c r="Q79" t="s">
        <v>407</v>
      </c>
      <c r="R79" t="s">
        <v>403</v>
      </c>
      <c r="S79" t="s">
        <v>408</v>
      </c>
      <c r="T79" t="s">
        <v>409</v>
      </c>
    </row>
    <row r="80" spans="1:20" x14ac:dyDescent="0.25">
      <c r="A80" t="s">
        <v>445</v>
      </c>
      <c r="B80" t="s">
        <v>443</v>
      </c>
      <c r="C80" t="s">
        <v>430</v>
      </c>
      <c r="D80" t="s">
        <v>444</v>
      </c>
      <c r="E80">
        <v>21088</v>
      </c>
      <c r="L80" t="s">
        <v>457</v>
      </c>
      <c r="M80" t="s">
        <v>411</v>
      </c>
      <c r="N80" t="s">
        <v>403</v>
      </c>
      <c r="O80" t="s">
        <v>412</v>
      </c>
      <c r="P80" t="s">
        <v>413</v>
      </c>
      <c r="Q80" t="s">
        <v>403</v>
      </c>
      <c r="R80" t="s">
        <v>414</v>
      </c>
    </row>
    <row r="81" spans="1:18" x14ac:dyDescent="0.25">
      <c r="A81" t="s">
        <v>446</v>
      </c>
      <c r="B81">
        <v>0.65414000000000005</v>
      </c>
      <c r="L81" t="s">
        <v>415</v>
      </c>
    </row>
    <row r="82" spans="1:18" x14ac:dyDescent="0.25">
      <c r="A82" t="s">
        <v>447</v>
      </c>
      <c r="B82" t="s">
        <v>446</v>
      </c>
      <c r="C82">
        <v>0.59718000000000004</v>
      </c>
    </row>
    <row r="83" spans="1:18" x14ac:dyDescent="0.25">
      <c r="A83" t="s">
        <v>448</v>
      </c>
      <c r="B83">
        <v>24.7331</v>
      </c>
      <c r="C83" t="s">
        <v>449</v>
      </c>
      <c r="D83">
        <v>13</v>
      </c>
      <c r="E83" t="s">
        <v>450</v>
      </c>
      <c r="K83" t="s">
        <v>416</v>
      </c>
      <c r="L83" t="s">
        <v>417</v>
      </c>
      <c r="M83" t="s">
        <v>458</v>
      </c>
      <c r="N83" t="s">
        <v>459</v>
      </c>
      <c r="O83" t="s">
        <v>460</v>
      </c>
    </row>
    <row r="84" spans="1:18" x14ac:dyDescent="0.25">
      <c r="A84" t="s">
        <v>442</v>
      </c>
      <c r="B84" t="s">
        <v>443</v>
      </c>
      <c r="C84" t="s">
        <v>430</v>
      </c>
      <c r="D84" t="s">
        <v>444</v>
      </c>
      <c r="E84" t="s">
        <v>450</v>
      </c>
    </row>
    <row r="85" spans="1:18" x14ac:dyDescent="0.25">
      <c r="A85" t="s">
        <v>445</v>
      </c>
      <c r="B85" t="s">
        <v>443</v>
      </c>
      <c r="C85" t="s">
        <v>430</v>
      </c>
      <c r="D85" t="s">
        <v>444</v>
      </c>
      <c r="K85" t="s">
        <v>421</v>
      </c>
      <c r="L85" t="s">
        <v>422</v>
      </c>
    </row>
    <row r="86" spans="1:18" x14ac:dyDescent="0.25">
      <c r="A86" t="s">
        <v>446</v>
      </c>
      <c r="B86">
        <v>0.64342999999999995</v>
      </c>
      <c r="L86" t="s">
        <v>423</v>
      </c>
      <c r="M86" t="s">
        <v>424</v>
      </c>
      <c r="N86" t="s">
        <v>425</v>
      </c>
      <c r="O86" t="s">
        <v>426</v>
      </c>
      <c r="P86" t="s">
        <v>427</v>
      </c>
      <c r="Q86" t="s">
        <v>425</v>
      </c>
      <c r="R86" t="s">
        <v>428</v>
      </c>
    </row>
    <row r="87" spans="1:18" x14ac:dyDescent="0.25">
      <c r="A87" t="s">
        <v>447</v>
      </c>
      <c r="B87" t="s">
        <v>446</v>
      </c>
      <c r="C87">
        <v>0.61101000000000005</v>
      </c>
      <c r="K87">
        <v>-30.886213999999999</v>
      </c>
      <c r="L87">
        <v>-4.9914209999999999</v>
      </c>
      <c r="M87">
        <v>9.8555000000000004E-2</v>
      </c>
      <c r="N87">
        <v>4.9791569999999998</v>
      </c>
      <c r="O87">
        <v>29.304279000000001</v>
      </c>
    </row>
    <row r="88" spans="1:18" x14ac:dyDescent="0.25">
      <c r="A88" t="s">
        <v>448</v>
      </c>
      <c r="B88">
        <v>51.913400000000003</v>
      </c>
      <c r="C88" t="s">
        <v>449</v>
      </c>
      <c r="D88">
        <v>13</v>
      </c>
    </row>
    <row r="89" spans="1:18" x14ac:dyDescent="0.25">
      <c r="K89" t="s">
        <v>353</v>
      </c>
      <c r="L89" t="s">
        <v>429</v>
      </c>
      <c r="M89" t="s">
        <v>430</v>
      </c>
      <c r="N89" t="s">
        <v>431</v>
      </c>
    </row>
    <row r="91" spans="1:18" x14ac:dyDescent="0.25">
      <c r="L91" t="s">
        <v>350</v>
      </c>
      <c r="M91" t="s">
        <v>351</v>
      </c>
      <c r="N91" t="s">
        <v>352</v>
      </c>
      <c r="O91" t="s">
        <v>353</v>
      </c>
      <c r="P91" t="s">
        <v>354</v>
      </c>
      <c r="Q91" t="s">
        <v>432</v>
      </c>
    </row>
    <row r="92" spans="1:18" x14ac:dyDescent="0.25">
      <c r="K92" t="s">
        <v>174</v>
      </c>
      <c r="L92">
        <v>-20.342025</v>
      </c>
      <c r="M92">
        <v>4.0843410000000002</v>
      </c>
      <c r="N92">
        <v>-4.9805000000000001</v>
      </c>
      <c r="O92" s="1">
        <v>9.7070000000000008E-7</v>
      </c>
      <c r="P92" t="s">
        <v>355</v>
      </c>
    </row>
    <row r="93" spans="1:18" x14ac:dyDescent="0.25">
      <c r="K93" t="s">
        <v>175</v>
      </c>
      <c r="L93">
        <v>1.467214</v>
      </c>
      <c r="M93">
        <v>0.18410499999999999</v>
      </c>
      <c r="N93">
        <v>7.9695</v>
      </c>
      <c r="O93" s="1">
        <v>1.9479999999999999E-14</v>
      </c>
      <c r="P93" t="s">
        <v>355</v>
      </c>
    </row>
    <row r="94" spans="1:18" x14ac:dyDescent="0.25">
      <c r="K94" t="s">
        <v>176</v>
      </c>
      <c r="L94">
        <v>1.3368370000000001</v>
      </c>
      <c r="M94">
        <v>0.73742099999999999</v>
      </c>
      <c r="N94">
        <v>1.8129</v>
      </c>
      <c r="O94">
        <v>7.0660000000000001E-2</v>
      </c>
      <c r="P94" t="s">
        <v>461</v>
      </c>
    </row>
    <row r="95" spans="1:18" x14ac:dyDescent="0.25">
      <c r="K95" t="s">
        <v>357</v>
      </c>
      <c r="L95">
        <v>2.2554880000000002</v>
      </c>
      <c r="M95">
        <v>0.39449099999999998</v>
      </c>
      <c r="N95">
        <v>5.7175000000000002</v>
      </c>
      <c r="O95" s="1">
        <v>2.2139999999999998E-8</v>
      </c>
      <c r="P95" t="s">
        <v>355</v>
      </c>
    </row>
    <row r="96" spans="1:18" x14ac:dyDescent="0.25">
      <c r="K96" t="s">
        <v>187</v>
      </c>
      <c r="L96">
        <v>-24.731853000000001</v>
      </c>
      <c r="M96">
        <v>2.2907250000000001</v>
      </c>
      <c r="N96">
        <v>-10.7965</v>
      </c>
      <c r="O96" t="s">
        <v>453</v>
      </c>
      <c r="P96" s="1">
        <v>2.2E-16</v>
      </c>
      <c r="Q96" t="s">
        <v>355</v>
      </c>
    </row>
    <row r="97" spans="11:24" x14ac:dyDescent="0.25">
      <c r="K97" t="s">
        <v>358</v>
      </c>
      <c r="L97">
        <v>-33.227584</v>
      </c>
      <c r="M97">
        <v>4.6889529999999997</v>
      </c>
      <c r="N97">
        <v>-7.0864000000000003</v>
      </c>
      <c r="O97" s="1">
        <v>6.8940000000000003E-12</v>
      </c>
      <c r="P97" t="s">
        <v>355</v>
      </c>
    </row>
    <row r="98" spans="11:24" x14ac:dyDescent="0.25">
      <c r="K98" t="s">
        <v>359</v>
      </c>
      <c r="L98">
        <v>0.63941999999999999</v>
      </c>
      <c r="M98">
        <v>0.50071600000000005</v>
      </c>
      <c r="N98">
        <v>1.2769999999999999</v>
      </c>
      <c r="O98">
        <v>0.20238999999999999</v>
      </c>
    </row>
    <row r="99" spans="11:24" x14ac:dyDescent="0.25">
      <c r="K99" t="s">
        <v>360</v>
      </c>
      <c r="L99">
        <v>-6.5755999999999995E-2</v>
      </c>
      <c r="M99">
        <v>2.8451000000000001E-2</v>
      </c>
      <c r="N99">
        <v>-2.3111999999999999</v>
      </c>
      <c r="O99">
        <v>2.1360000000000001E-2</v>
      </c>
      <c r="P99" t="s">
        <v>356</v>
      </c>
    </row>
    <row r="100" spans="11:24" x14ac:dyDescent="0.25">
      <c r="K100" t="s">
        <v>361</v>
      </c>
      <c r="L100">
        <v>0.119133</v>
      </c>
      <c r="M100">
        <v>0.30718499999999999</v>
      </c>
      <c r="N100">
        <v>0.38779999999999998</v>
      </c>
      <c r="O100">
        <v>0.69837000000000005</v>
      </c>
    </row>
    <row r="101" spans="11:24" x14ac:dyDescent="0.25">
      <c r="K101" t="s">
        <v>362</v>
      </c>
      <c r="L101">
        <v>-0.51081299999999996</v>
      </c>
      <c r="M101">
        <v>0.219412</v>
      </c>
      <c r="N101">
        <v>-2.3281000000000001</v>
      </c>
      <c r="O101">
        <v>2.044E-2</v>
      </c>
      <c r="P101" t="s">
        <v>356</v>
      </c>
    </row>
    <row r="102" spans="11:24" x14ac:dyDescent="0.25">
      <c r="K102" t="s">
        <v>363</v>
      </c>
      <c r="L102">
        <v>-0.286412</v>
      </c>
      <c r="M102">
        <v>0.25619900000000001</v>
      </c>
      <c r="N102">
        <v>-1.1178999999999999</v>
      </c>
      <c r="O102">
        <v>0.26432</v>
      </c>
    </row>
    <row r="103" spans="11:24" x14ac:dyDescent="0.25">
      <c r="K103" t="s">
        <v>385</v>
      </c>
      <c r="L103">
        <v>5.7524649999999999</v>
      </c>
      <c r="M103">
        <v>7.0066439999999997</v>
      </c>
      <c r="N103">
        <v>0.82099999999999995</v>
      </c>
      <c r="O103">
        <v>0.41216999999999998</v>
      </c>
    </row>
    <row r="104" spans="11:24" x14ac:dyDescent="0.25">
      <c r="K104" t="s">
        <v>365</v>
      </c>
      <c r="L104">
        <v>-0.89270400000000005</v>
      </c>
      <c r="M104">
        <v>1.1814750000000001</v>
      </c>
      <c r="N104">
        <v>-0.75560000000000005</v>
      </c>
      <c r="O104">
        <v>0.45036999999999999</v>
      </c>
    </row>
    <row r="105" spans="11:24" x14ac:dyDescent="0.25">
      <c r="K105" t="s">
        <v>433</v>
      </c>
    </row>
    <row r="106" spans="11:24" x14ac:dyDescent="0.25">
      <c r="K106" t="s">
        <v>434</v>
      </c>
      <c r="L106" t="s">
        <v>435</v>
      </c>
      <c r="M106">
        <v>0</v>
      </c>
      <c r="N106" t="s">
        <v>436</v>
      </c>
      <c r="O106">
        <v>1E-3</v>
      </c>
      <c r="P106" t="s">
        <v>437</v>
      </c>
      <c r="Q106">
        <v>0.01</v>
      </c>
      <c r="R106" t="s">
        <v>438</v>
      </c>
      <c r="S106">
        <v>0.05</v>
      </c>
      <c r="T106" t="s">
        <v>439</v>
      </c>
      <c r="U106">
        <v>0.1</v>
      </c>
      <c r="V106" t="s">
        <v>440</v>
      </c>
      <c r="W106" t="s">
        <v>441</v>
      </c>
      <c r="X106">
        <v>1</v>
      </c>
    </row>
    <row r="108" spans="11:24" x14ac:dyDescent="0.25">
      <c r="K108" t="s">
        <v>442</v>
      </c>
      <c r="L108" t="s">
        <v>443</v>
      </c>
      <c r="M108" t="s">
        <v>430</v>
      </c>
      <c r="N108" t="s">
        <v>444</v>
      </c>
      <c r="O108">
        <v>106430</v>
      </c>
    </row>
    <row r="109" spans="11:24" x14ac:dyDescent="0.25">
      <c r="K109" t="s">
        <v>445</v>
      </c>
      <c r="L109" t="s">
        <v>443</v>
      </c>
      <c r="M109" t="s">
        <v>430</v>
      </c>
      <c r="N109" t="s">
        <v>444</v>
      </c>
      <c r="O109">
        <v>37950</v>
      </c>
    </row>
    <row r="110" spans="11:24" x14ac:dyDescent="0.25">
      <c r="K110" t="s">
        <v>446</v>
      </c>
      <c r="L110">
        <v>0.64342999999999995</v>
      </c>
    </row>
    <row r="111" spans="11:24" x14ac:dyDescent="0.25">
      <c r="K111" t="s">
        <v>447</v>
      </c>
      <c r="L111" t="s">
        <v>446</v>
      </c>
      <c r="M111">
        <v>0.61101000000000005</v>
      </c>
    </row>
    <row r="112" spans="11:24" x14ac:dyDescent="0.25">
      <c r="K112" t="s">
        <v>448</v>
      </c>
      <c r="L112">
        <v>51.913400000000003</v>
      </c>
      <c r="M112" t="s">
        <v>449</v>
      </c>
      <c r="N112">
        <v>13</v>
      </c>
      <c r="O112" t="s">
        <v>450</v>
      </c>
      <c r="P112">
        <v>374</v>
      </c>
      <c r="Q112" t="s">
        <v>451</v>
      </c>
      <c r="R112" t="s">
        <v>452</v>
      </c>
      <c r="S112" t="s">
        <v>453</v>
      </c>
      <c r="T112" s="1">
        <v>2.2200000000000001E-16</v>
      </c>
    </row>
    <row r="113" spans="11:20" x14ac:dyDescent="0.25">
      <c r="K113" t="s">
        <v>395</v>
      </c>
    </row>
    <row r="115" spans="11:20" x14ac:dyDescent="0.25">
      <c r="K115" t="s">
        <v>186</v>
      </c>
      <c r="L115" t="s">
        <v>394</v>
      </c>
    </row>
    <row r="116" spans="11:20" x14ac:dyDescent="0.25">
      <c r="K116" t="s">
        <v>395</v>
      </c>
    </row>
    <row r="118" spans="11:20" x14ac:dyDescent="0.25">
      <c r="K118" t="s">
        <v>396</v>
      </c>
      <c r="L118" t="s">
        <v>397</v>
      </c>
      <c r="M118" t="s">
        <v>398</v>
      </c>
      <c r="N118" t="s">
        <v>399</v>
      </c>
      <c r="O118" t="s">
        <v>400</v>
      </c>
    </row>
    <row r="120" spans="11:20" x14ac:dyDescent="0.25">
      <c r="K120" t="s">
        <v>401</v>
      </c>
    </row>
    <row r="121" spans="11:20" x14ac:dyDescent="0.25">
      <c r="K121" t="s">
        <v>402</v>
      </c>
      <c r="L121" t="s">
        <v>403</v>
      </c>
      <c r="M121" t="s">
        <v>462</v>
      </c>
      <c r="N121" t="s">
        <v>405</v>
      </c>
      <c r="O121" t="s">
        <v>403</v>
      </c>
      <c r="P121" t="s">
        <v>463</v>
      </c>
      <c r="Q121" t="s">
        <v>407</v>
      </c>
      <c r="R121" t="s">
        <v>403</v>
      </c>
      <c r="S121" t="s">
        <v>408</v>
      </c>
      <c r="T121" t="s">
        <v>409</v>
      </c>
    </row>
    <row r="122" spans="11:20" x14ac:dyDescent="0.25">
      <c r="L122" t="s">
        <v>464</v>
      </c>
      <c r="M122" t="s">
        <v>411</v>
      </c>
      <c r="N122" t="s">
        <v>403</v>
      </c>
      <c r="O122" t="s">
        <v>412</v>
      </c>
      <c r="P122" t="s">
        <v>413</v>
      </c>
      <c r="Q122" t="s">
        <v>403</v>
      </c>
      <c r="R122" t="s">
        <v>414</v>
      </c>
    </row>
    <row r="123" spans="11:20" x14ac:dyDescent="0.25">
      <c r="L123" t="s">
        <v>415</v>
      </c>
    </row>
    <row r="125" spans="11:20" x14ac:dyDescent="0.25">
      <c r="K125" t="s">
        <v>416</v>
      </c>
      <c r="L125" t="s">
        <v>417</v>
      </c>
      <c r="M125" t="s">
        <v>465</v>
      </c>
      <c r="N125" t="s">
        <v>419</v>
      </c>
      <c r="O125" t="s">
        <v>466</v>
      </c>
    </row>
    <row r="127" spans="11:20" x14ac:dyDescent="0.25">
      <c r="K127" t="s">
        <v>421</v>
      </c>
      <c r="L127" t="s">
        <v>422</v>
      </c>
    </row>
    <row r="128" spans="11:20" x14ac:dyDescent="0.25">
      <c r="L128" t="s">
        <v>423</v>
      </c>
      <c r="M128" t="s">
        <v>424</v>
      </c>
      <c r="N128" t="s">
        <v>425</v>
      </c>
      <c r="O128" t="s">
        <v>426</v>
      </c>
      <c r="P128" t="s">
        <v>427</v>
      </c>
      <c r="Q128" t="s">
        <v>425</v>
      </c>
      <c r="R128" t="s">
        <v>428</v>
      </c>
    </row>
    <row r="129" spans="11:17" x14ac:dyDescent="0.25">
      <c r="K129">
        <v>-36.020009999999999</v>
      </c>
      <c r="L129">
        <v>-6.23447</v>
      </c>
      <c r="M129">
        <v>-0.30348999999999998</v>
      </c>
      <c r="N129">
        <v>7.4074</v>
      </c>
      <c r="O129">
        <v>24.498360000000002</v>
      </c>
    </row>
    <row r="131" spans="11:17" x14ac:dyDescent="0.25">
      <c r="K131" t="s">
        <v>353</v>
      </c>
      <c r="L131" t="s">
        <v>429</v>
      </c>
      <c r="M131" t="s">
        <v>430</v>
      </c>
      <c r="N131" t="s">
        <v>431</v>
      </c>
    </row>
    <row r="133" spans="11:17" x14ac:dyDescent="0.25">
      <c r="L133" t="s">
        <v>350</v>
      </c>
      <c r="M133" t="s">
        <v>351</v>
      </c>
      <c r="N133" t="s">
        <v>352</v>
      </c>
      <c r="O133" t="s">
        <v>353</v>
      </c>
      <c r="P133" t="s">
        <v>354</v>
      </c>
      <c r="Q133" t="s">
        <v>432</v>
      </c>
    </row>
    <row r="134" spans="11:17" x14ac:dyDescent="0.25">
      <c r="K134" t="s">
        <v>174</v>
      </c>
      <c r="L134">
        <v>-23.340025000000001</v>
      </c>
      <c r="M134">
        <v>6.0640910000000003</v>
      </c>
      <c r="N134">
        <v>-3.8489</v>
      </c>
      <c r="O134">
        <v>1.6770000000000001E-4</v>
      </c>
      <c r="P134" t="s">
        <v>355</v>
      </c>
    </row>
    <row r="135" spans="11:17" x14ac:dyDescent="0.25">
      <c r="K135" t="s">
        <v>175</v>
      </c>
      <c r="L135">
        <v>0.56963699999999995</v>
      </c>
      <c r="M135">
        <v>0.23294200000000001</v>
      </c>
      <c r="N135">
        <v>2.4453999999999998</v>
      </c>
      <c r="O135">
        <v>1.5488699999999999E-2</v>
      </c>
      <c r="P135" t="s">
        <v>356</v>
      </c>
    </row>
    <row r="136" spans="11:17" x14ac:dyDescent="0.25">
      <c r="K136" t="s">
        <v>176</v>
      </c>
      <c r="L136">
        <v>0.132165</v>
      </c>
      <c r="M136">
        <v>0.85344399999999998</v>
      </c>
      <c r="N136">
        <v>0.15490000000000001</v>
      </c>
      <c r="O136">
        <v>0.87711470000000002</v>
      </c>
    </row>
    <row r="137" spans="11:17" x14ac:dyDescent="0.25">
      <c r="K137" t="s">
        <v>357</v>
      </c>
      <c r="L137">
        <v>1.6946330000000001</v>
      </c>
      <c r="M137">
        <v>0.70571099999999998</v>
      </c>
      <c r="N137">
        <v>2.4013</v>
      </c>
      <c r="O137">
        <v>1.7415E-2</v>
      </c>
      <c r="P137" t="s">
        <v>356</v>
      </c>
    </row>
    <row r="138" spans="11:17" x14ac:dyDescent="0.25">
      <c r="K138" t="s">
        <v>187</v>
      </c>
      <c r="L138">
        <v>-11.096276</v>
      </c>
      <c r="M138">
        <v>4.0220269999999996</v>
      </c>
      <c r="N138">
        <v>-2.7589000000000001</v>
      </c>
      <c r="O138">
        <v>6.4355000000000002E-3</v>
      </c>
      <c r="P138" t="s">
        <v>467</v>
      </c>
    </row>
    <row r="139" spans="11:17" x14ac:dyDescent="0.25">
      <c r="K139" t="s">
        <v>358</v>
      </c>
      <c r="L139">
        <v>-24.810001</v>
      </c>
      <c r="M139">
        <v>7.5470660000000001</v>
      </c>
      <c r="N139">
        <v>-3.2873999999999999</v>
      </c>
      <c r="O139">
        <v>1.2287999999999999E-3</v>
      </c>
      <c r="P139" t="s">
        <v>467</v>
      </c>
    </row>
    <row r="140" spans="11:17" x14ac:dyDescent="0.25">
      <c r="K140" t="s">
        <v>359</v>
      </c>
      <c r="L140">
        <v>2.3121870000000002</v>
      </c>
      <c r="M140">
        <v>1.246292</v>
      </c>
      <c r="N140">
        <v>1.8552999999999999</v>
      </c>
      <c r="O140">
        <v>6.5291600000000005E-2</v>
      </c>
      <c r="P140" t="s">
        <v>461</v>
      </c>
    </row>
    <row r="141" spans="11:17" x14ac:dyDescent="0.25">
      <c r="K141" t="s">
        <v>360</v>
      </c>
      <c r="L141">
        <v>-8.6787000000000003E-2</v>
      </c>
      <c r="M141">
        <v>7.6550000000000007E-2</v>
      </c>
      <c r="N141">
        <v>-1.1336999999999999</v>
      </c>
      <c r="O141">
        <v>0.2584999</v>
      </c>
    </row>
    <row r="142" spans="11:17" x14ac:dyDescent="0.25">
      <c r="K142" t="s">
        <v>361</v>
      </c>
      <c r="L142">
        <v>-2.2446579999999998</v>
      </c>
      <c r="M142">
        <v>0.44905099999999998</v>
      </c>
      <c r="N142">
        <v>-4.9987000000000004</v>
      </c>
      <c r="O142" s="1">
        <v>1.426E-6</v>
      </c>
      <c r="P142" t="s">
        <v>355</v>
      </c>
    </row>
    <row r="143" spans="11:17" x14ac:dyDescent="0.25">
      <c r="K143" t="s">
        <v>362</v>
      </c>
      <c r="L143">
        <v>-0.35395700000000002</v>
      </c>
      <c r="M143">
        <v>0.63552500000000001</v>
      </c>
      <c r="N143">
        <v>-0.55700000000000005</v>
      </c>
      <c r="O143">
        <v>0.57829330000000001</v>
      </c>
    </row>
    <row r="144" spans="11:17" x14ac:dyDescent="0.25">
      <c r="K144" t="s">
        <v>363</v>
      </c>
      <c r="L144">
        <v>0.149533</v>
      </c>
      <c r="M144">
        <v>0.49974000000000002</v>
      </c>
      <c r="N144">
        <v>0.29920000000000002</v>
      </c>
      <c r="O144">
        <v>0.76513609999999999</v>
      </c>
    </row>
    <row r="145" spans="11:24" x14ac:dyDescent="0.25">
      <c r="K145" t="s">
        <v>388</v>
      </c>
      <c r="L145">
        <v>25.967942000000001</v>
      </c>
      <c r="M145">
        <v>17.772383999999999</v>
      </c>
      <c r="N145">
        <v>1.4611000000000001</v>
      </c>
      <c r="O145">
        <v>0.14582290000000001</v>
      </c>
    </row>
    <row r="146" spans="11:24" x14ac:dyDescent="0.25">
      <c r="K146" t="s">
        <v>365</v>
      </c>
      <c r="L146">
        <v>-3.416731</v>
      </c>
      <c r="M146">
        <v>1.293634</v>
      </c>
      <c r="N146">
        <v>-2.6412</v>
      </c>
      <c r="O146">
        <v>9.0317999999999996E-3</v>
      </c>
      <c r="P146" t="s">
        <v>467</v>
      </c>
    </row>
    <row r="147" spans="11:24" x14ac:dyDescent="0.25">
      <c r="K147" t="s">
        <v>433</v>
      </c>
    </row>
    <row r="148" spans="11:24" x14ac:dyDescent="0.25">
      <c r="K148" t="s">
        <v>434</v>
      </c>
      <c r="L148" t="s">
        <v>435</v>
      </c>
      <c r="M148">
        <v>0</v>
      </c>
      <c r="N148" t="s">
        <v>436</v>
      </c>
      <c r="O148">
        <v>1E-3</v>
      </c>
      <c r="P148" t="s">
        <v>437</v>
      </c>
      <c r="Q148">
        <v>0.01</v>
      </c>
      <c r="R148" t="s">
        <v>438</v>
      </c>
      <c r="S148">
        <v>0.05</v>
      </c>
      <c r="T148" t="s">
        <v>439</v>
      </c>
      <c r="U148">
        <v>0.1</v>
      </c>
      <c r="V148" t="s">
        <v>440</v>
      </c>
      <c r="W148" t="s">
        <v>441</v>
      </c>
      <c r="X148">
        <v>1</v>
      </c>
    </row>
    <row r="150" spans="11:24" x14ac:dyDescent="0.25">
      <c r="K150" t="s">
        <v>442</v>
      </c>
      <c r="L150" t="s">
        <v>443</v>
      </c>
      <c r="M150" t="s">
        <v>430</v>
      </c>
      <c r="N150" t="s">
        <v>444</v>
      </c>
      <c r="O150">
        <v>60974</v>
      </c>
    </row>
    <row r="151" spans="11:24" x14ac:dyDescent="0.25">
      <c r="K151" t="s">
        <v>445</v>
      </c>
      <c r="L151" t="s">
        <v>443</v>
      </c>
      <c r="M151" t="s">
        <v>430</v>
      </c>
      <c r="N151" t="s">
        <v>444</v>
      </c>
      <c r="O151">
        <v>21088</v>
      </c>
    </row>
    <row r="152" spans="11:24" x14ac:dyDescent="0.25">
      <c r="K152" t="s">
        <v>446</v>
      </c>
      <c r="L152">
        <v>0.65414000000000005</v>
      </c>
    </row>
    <row r="153" spans="11:24" x14ac:dyDescent="0.25">
      <c r="K153" t="s">
        <v>447</v>
      </c>
      <c r="L153" t="s">
        <v>446</v>
      </c>
      <c r="M153">
        <v>0.59718000000000004</v>
      </c>
    </row>
    <row r="154" spans="11:24" x14ac:dyDescent="0.25">
      <c r="K154" t="s">
        <v>448</v>
      </c>
      <c r="L154">
        <v>24.7331</v>
      </c>
      <c r="M154" t="s">
        <v>449</v>
      </c>
      <c r="N154">
        <v>13</v>
      </c>
      <c r="O154" t="s">
        <v>450</v>
      </c>
      <c r="P154">
        <v>170</v>
      </c>
      <c r="Q154" t="s">
        <v>451</v>
      </c>
      <c r="R154" t="s">
        <v>452</v>
      </c>
      <c r="S154" t="s">
        <v>453</v>
      </c>
      <c r="T154" s="1">
        <v>2.2200000000000001E-16</v>
      </c>
    </row>
    <row r="155" spans="11:24" x14ac:dyDescent="0.25">
      <c r="K155" t="s">
        <v>395</v>
      </c>
    </row>
    <row r="157" spans="11:24" x14ac:dyDescent="0.25">
      <c r="K157" t="s">
        <v>393</v>
      </c>
      <c r="L157" t="s">
        <v>468</v>
      </c>
      <c r="M157">
        <v>2000</v>
      </c>
    </row>
    <row r="158" spans="11:24" x14ac:dyDescent="0.25">
      <c r="K158" t="s">
        <v>395</v>
      </c>
    </row>
    <row r="160" spans="11:24" x14ac:dyDescent="0.25">
      <c r="K160" t="s">
        <v>396</v>
      </c>
      <c r="L160" t="s">
        <v>397</v>
      </c>
      <c r="M160" t="s">
        <v>398</v>
      </c>
      <c r="N160" t="s">
        <v>399</v>
      </c>
      <c r="O160" t="s">
        <v>400</v>
      </c>
    </row>
    <row r="162" spans="11:20" x14ac:dyDescent="0.25">
      <c r="K162" t="s">
        <v>401</v>
      </c>
    </row>
    <row r="163" spans="11:20" x14ac:dyDescent="0.25">
      <c r="K163" t="s">
        <v>402</v>
      </c>
      <c r="L163" t="s">
        <v>403</v>
      </c>
      <c r="M163" t="s">
        <v>404</v>
      </c>
      <c r="N163" t="s">
        <v>405</v>
      </c>
      <c r="O163" t="s">
        <v>403</v>
      </c>
      <c r="P163" t="s">
        <v>406</v>
      </c>
      <c r="Q163" t="s">
        <v>407</v>
      </c>
      <c r="R163" t="s">
        <v>403</v>
      </c>
      <c r="S163" t="s">
        <v>1</v>
      </c>
      <c r="T163" t="s">
        <v>409</v>
      </c>
    </row>
    <row r="164" spans="11:20" x14ac:dyDescent="0.25">
      <c r="L164" t="s">
        <v>469</v>
      </c>
      <c r="M164" t="s">
        <v>411</v>
      </c>
      <c r="N164" t="s">
        <v>403</v>
      </c>
      <c r="O164" t="s">
        <v>412</v>
      </c>
      <c r="P164" t="s">
        <v>413</v>
      </c>
      <c r="Q164" t="s">
        <v>403</v>
      </c>
      <c r="R164" t="s">
        <v>414</v>
      </c>
      <c r="S164" t="s">
        <v>415</v>
      </c>
    </row>
    <row r="166" spans="11:20" x14ac:dyDescent="0.25">
      <c r="K166" t="s">
        <v>416</v>
      </c>
      <c r="L166" t="s">
        <v>417</v>
      </c>
      <c r="M166" t="s">
        <v>470</v>
      </c>
      <c r="N166" t="s">
        <v>471</v>
      </c>
      <c r="O166" t="s">
        <v>472</v>
      </c>
    </row>
    <row r="168" spans="11:20" x14ac:dyDescent="0.25">
      <c r="K168" t="s">
        <v>421</v>
      </c>
      <c r="L168" t="s">
        <v>422</v>
      </c>
    </row>
    <row r="169" spans="11:20" x14ac:dyDescent="0.25">
      <c r="L169" t="s">
        <v>423</v>
      </c>
      <c r="M169" t="s">
        <v>424</v>
      </c>
      <c r="N169" t="s">
        <v>425</v>
      </c>
      <c r="O169" t="s">
        <v>426</v>
      </c>
      <c r="P169" t="s">
        <v>427</v>
      </c>
      <c r="Q169" t="s">
        <v>425</v>
      </c>
      <c r="R169" t="s">
        <v>428</v>
      </c>
    </row>
    <row r="170" spans="11:20" x14ac:dyDescent="0.25">
      <c r="K170">
        <v>-38.690899999999999</v>
      </c>
      <c r="L170">
        <v>-4.3034999999999997</v>
      </c>
      <c r="M170">
        <v>1.4443999999999999</v>
      </c>
      <c r="N170">
        <v>5.4280999999999997</v>
      </c>
      <c r="O170">
        <v>17.428999999999998</v>
      </c>
    </row>
    <row r="172" spans="11:20" x14ac:dyDescent="0.25">
      <c r="K172" t="s">
        <v>353</v>
      </c>
      <c r="L172" t="s">
        <v>429</v>
      </c>
      <c r="M172" t="s">
        <v>430</v>
      </c>
      <c r="N172" t="s">
        <v>431</v>
      </c>
    </row>
    <row r="174" spans="11:20" x14ac:dyDescent="0.25">
      <c r="L174" t="s">
        <v>350</v>
      </c>
      <c r="M174" t="s">
        <v>351</v>
      </c>
      <c r="N174" t="s">
        <v>352</v>
      </c>
      <c r="O174" t="s">
        <v>353</v>
      </c>
      <c r="P174" t="s">
        <v>354</v>
      </c>
      <c r="Q174" t="s">
        <v>432</v>
      </c>
    </row>
    <row r="175" spans="11:20" x14ac:dyDescent="0.25">
      <c r="K175" t="s">
        <v>174</v>
      </c>
      <c r="L175">
        <v>-40.395487000000003</v>
      </c>
      <c r="M175">
        <v>8.6080349999999992</v>
      </c>
      <c r="N175">
        <v>-4.6928000000000001</v>
      </c>
      <c r="O175" s="1">
        <v>3.9339999999999999E-6</v>
      </c>
      <c r="P175" t="s">
        <v>355</v>
      </c>
    </row>
    <row r="176" spans="11:20" x14ac:dyDescent="0.25">
      <c r="K176" t="s">
        <v>175</v>
      </c>
      <c r="L176">
        <v>-0.80336099999999999</v>
      </c>
      <c r="M176">
        <v>0.245864</v>
      </c>
      <c r="N176">
        <v>-3.2675000000000001</v>
      </c>
      <c r="O176">
        <v>1.1969999999999999E-3</v>
      </c>
      <c r="P176" t="s">
        <v>467</v>
      </c>
    </row>
    <row r="177" spans="11:24" x14ac:dyDescent="0.25">
      <c r="K177" t="s">
        <v>176</v>
      </c>
      <c r="L177">
        <v>-1.546295</v>
      </c>
      <c r="M177">
        <v>1.9424189999999999</v>
      </c>
      <c r="N177">
        <v>-0.79610000000000003</v>
      </c>
      <c r="O177">
        <v>0.42655700000000002</v>
      </c>
    </row>
    <row r="178" spans="11:24" x14ac:dyDescent="0.25">
      <c r="K178" t="s">
        <v>357</v>
      </c>
      <c r="L178">
        <v>4.8760709999999996</v>
      </c>
      <c r="M178">
        <v>0.68320899999999996</v>
      </c>
      <c r="N178">
        <v>7.1369999999999996</v>
      </c>
      <c r="O178" s="1">
        <v>5.9469999999999996E-12</v>
      </c>
      <c r="P178" t="s">
        <v>355</v>
      </c>
    </row>
    <row r="179" spans="11:24" x14ac:dyDescent="0.25">
      <c r="K179" t="s">
        <v>187</v>
      </c>
      <c r="L179">
        <v>-12.213672000000001</v>
      </c>
      <c r="M179">
        <v>2.2359369999999998</v>
      </c>
      <c r="N179">
        <v>-5.4623999999999997</v>
      </c>
      <c r="O179" s="1">
        <v>9.1730000000000001E-8</v>
      </c>
      <c r="P179" t="s">
        <v>355</v>
      </c>
    </row>
    <row r="180" spans="11:24" x14ac:dyDescent="0.25">
      <c r="K180" t="s">
        <v>359</v>
      </c>
      <c r="L180">
        <v>10.044396000000001</v>
      </c>
      <c r="M180">
        <v>1.5337810000000001</v>
      </c>
      <c r="N180">
        <v>6.5488</v>
      </c>
      <c r="O180" s="1">
        <v>2.1830000000000001E-10</v>
      </c>
      <c r="P180" t="s">
        <v>355</v>
      </c>
    </row>
    <row r="181" spans="11:24" x14ac:dyDescent="0.25">
      <c r="K181" t="s">
        <v>360</v>
      </c>
      <c r="L181">
        <v>4.7558000000000003E-2</v>
      </c>
      <c r="M181">
        <v>5.6271000000000002E-2</v>
      </c>
      <c r="N181">
        <v>0.84519999999999995</v>
      </c>
      <c r="O181">
        <v>0.39862199999999998</v>
      </c>
    </row>
    <row r="182" spans="11:24" x14ac:dyDescent="0.25">
      <c r="K182" t="s">
        <v>361</v>
      </c>
      <c r="L182">
        <v>3.7619E-2</v>
      </c>
      <c r="M182">
        <v>0.15857299999999999</v>
      </c>
      <c r="N182">
        <v>0.23719999999999999</v>
      </c>
      <c r="O182">
        <v>0.81261799999999995</v>
      </c>
    </row>
    <row r="183" spans="11:24" x14ac:dyDescent="0.25">
      <c r="K183" t="s">
        <v>362</v>
      </c>
      <c r="L183">
        <v>0.12861600000000001</v>
      </c>
      <c r="M183">
        <v>0.18884000000000001</v>
      </c>
      <c r="N183">
        <v>0.68110000000000004</v>
      </c>
      <c r="O183">
        <v>0.49628699999999998</v>
      </c>
    </row>
    <row r="184" spans="11:24" x14ac:dyDescent="0.25">
      <c r="K184" t="s">
        <v>363</v>
      </c>
      <c r="L184">
        <v>-0.48642000000000002</v>
      </c>
      <c r="M184">
        <v>0.15539600000000001</v>
      </c>
      <c r="N184">
        <v>-3.1301999999999999</v>
      </c>
      <c r="O184">
        <v>1.9009999999999999E-3</v>
      </c>
      <c r="P184" t="s">
        <v>467</v>
      </c>
    </row>
    <row r="185" spans="11:24" x14ac:dyDescent="0.25">
      <c r="K185" t="s">
        <v>364</v>
      </c>
      <c r="L185">
        <v>-1.5814429999999999</v>
      </c>
      <c r="M185">
        <v>5.7443860000000004</v>
      </c>
      <c r="N185">
        <v>-0.27529999999999999</v>
      </c>
      <c r="O185">
        <v>0.78325400000000001</v>
      </c>
    </row>
    <row r="186" spans="11:24" x14ac:dyDescent="0.25">
      <c r="K186" t="s">
        <v>365</v>
      </c>
      <c r="L186">
        <v>-0.323791</v>
      </c>
      <c r="M186">
        <v>1.2018679999999999</v>
      </c>
      <c r="N186">
        <v>-0.26939999999999997</v>
      </c>
      <c r="O186">
        <v>0.78778300000000001</v>
      </c>
    </row>
    <row r="187" spans="11:24" x14ac:dyDescent="0.25">
      <c r="K187" t="s">
        <v>433</v>
      </c>
    </row>
    <row r="188" spans="11:24" x14ac:dyDescent="0.25">
      <c r="K188" t="s">
        <v>434</v>
      </c>
      <c r="L188" t="s">
        <v>435</v>
      </c>
      <c r="M188">
        <v>0</v>
      </c>
      <c r="N188" t="s">
        <v>436</v>
      </c>
      <c r="O188">
        <v>1E-3</v>
      </c>
      <c r="P188" t="s">
        <v>437</v>
      </c>
      <c r="Q188">
        <v>0.01</v>
      </c>
      <c r="R188" t="s">
        <v>438</v>
      </c>
      <c r="S188">
        <v>0.05</v>
      </c>
      <c r="T188" t="s">
        <v>439</v>
      </c>
      <c r="U188">
        <v>0.1</v>
      </c>
      <c r="V188" t="s">
        <v>440</v>
      </c>
      <c r="W188" t="s">
        <v>441</v>
      </c>
      <c r="X188">
        <v>1</v>
      </c>
    </row>
    <row r="190" spans="11:24" x14ac:dyDescent="0.25">
      <c r="K190" t="s">
        <v>442</v>
      </c>
      <c r="L190" t="s">
        <v>443</v>
      </c>
      <c r="M190" t="s">
        <v>430</v>
      </c>
      <c r="N190" t="s">
        <v>444</v>
      </c>
      <c r="O190">
        <v>58419</v>
      </c>
    </row>
    <row r="191" spans="11:24" x14ac:dyDescent="0.25">
      <c r="K191" t="s">
        <v>445</v>
      </c>
      <c r="L191" t="s">
        <v>443</v>
      </c>
      <c r="M191" t="s">
        <v>430</v>
      </c>
      <c r="N191" t="s">
        <v>444</v>
      </c>
      <c r="O191">
        <v>31096</v>
      </c>
    </row>
    <row r="192" spans="11:24" x14ac:dyDescent="0.25">
      <c r="K192" t="s">
        <v>446</v>
      </c>
      <c r="L192">
        <v>0.4677</v>
      </c>
    </row>
    <row r="193" spans="11:20" x14ac:dyDescent="0.25">
      <c r="K193" t="s">
        <v>447</v>
      </c>
      <c r="L193" t="s">
        <v>446</v>
      </c>
      <c r="M193">
        <v>0.37713000000000002</v>
      </c>
    </row>
    <row r="194" spans="11:20" x14ac:dyDescent="0.25">
      <c r="K194" t="s">
        <v>448</v>
      </c>
      <c r="L194">
        <v>24.5289</v>
      </c>
      <c r="M194" t="s">
        <v>449</v>
      </c>
      <c r="N194">
        <v>12</v>
      </c>
      <c r="O194" t="s">
        <v>450</v>
      </c>
      <c r="P194">
        <v>335</v>
      </c>
      <c r="Q194" t="s">
        <v>451</v>
      </c>
      <c r="R194" t="s">
        <v>452</v>
      </c>
      <c r="S194" t="s">
        <v>453</v>
      </c>
      <c r="T194" s="1">
        <v>2.2200000000000001E-16</v>
      </c>
    </row>
    <row r="195" spans="11:20" x14ac:dyDescent="0.25">
      <c r="K195" t="s">
        <v>473</v>
      </c>
    </row>
    <row r="197" spans="11:20" x14ac:dyDescent="0.25">
      <c r="K197" t="s">
        <v>454</v>
      </c>
      <c r="L197" t="s">
        <v>468</v>
      </c>
      <c r="M197">
        <v>2000</v>
      </c>
    </row>
    <row r="198" spans="11:20" x14ac:dyDescent="0.25">
      <c r="K198" t="s">
        <v>473</v>
      </c>
    </row>
    <row r="200" spans="11:20" x14ac:dyDescent="0.25">
      <c r="K200" t="s">
        <v>396</v>
      </c>
      <c r="L200" t="s">
        <v>397</v>
      </c>
      <c r="M200" t="s">
        <v>398</v>
      </c>
      <c r="N200" t="s">
        <v>399</v>
      </c>
      <c r="O200" t="s">
        <v>400</v>
      </c>
    </row>
    <row r="202" spans="11:20" x14ac:dyDescent="0.25">
      <c r="K202" t="s">
        <v>401</v>
      </c>
    </row>
    <row r="203" spans="11:20" x14ac:dyDescent="0.25">
      <c r="K203" t="s">
        <v>402</v>
      </c>
      <c r="L203" t="s">
        <v>403</v>
      </c>
      <c r="M203" t="s">
        <v>455</v>
      </c>
      <c r="N203" t="s">
        <v>405</v>
      </c>
      <c r="O203" t="s">
        <v>403</v>
      </c>
      <c r="P203" t="s">
        <v>456</v>
      </c>
      <c r="Q203" t="s">
        <v>407</v>
      </c>
      <c r="R203" t="s">
        <v>403</v>
      </c>
      <c r="S203" t="s">
        <v>1</v>
      </c>
      <c r="T203" t="s">
        <v>409</v>
      </c>
    </row>
    <row r="204" spans="11:20" x14ac:dyDescent="0.25">
      <c r="L204" t="s">
        <v>469</v>
      </c>
      <c r="M204" t="s">
        <v>411</v>
      </c>
      <c r="N204" t="s">
        <v>403</v>
      </c>
      <c r="O204" t="s">
        <v>412</v>
      </c>
      <c r="P204" t="s">
        <v>413</v>
      </c>
      <c r="Q204" t="s">
        <v>403</v>
      </c>
      <c r="R204" t="s">
        <v>414</v>
      </c>
      <c r="S204" t="s">
        <v>415</v>
      </c>
    </row>
    <row r="206" spans="11:20" x14ac:dyDescent="0.25">
      <c r="K206" t="s">
        <v>416</v>
      </c>
      <c r="L206" t="s">
        <v>417</v>
      </c>
      <c r="M206" t="s">
        <v>474</v>
      </c>
      <c r="N206" t="s">
        <v>475</v>
      </c>
      <c r="O206" t="s">
        <v>476</v>
      </c>
    </row>
    <row r="208" spans="11:20" x14ac:dyDescent="0.25">
      <c r="K208" t="s">
        <v>421</v>
      </c>
      <c r="L208" t="s">
        <v>422</v>
      </c>
    </row>
    <row r="209" spans="11:18" x14ac:dyDescent="0.25">
      <c r="L209" t="s">
        <v>423</v>
      </c>
      <c r="M209" t="s">
        <v>424</v>
      </c>
      <c r="N209" t="s">
        <v>425</v>
      </c>
      <c r="O209" t="s">
        <v>426</v>
      </c>
      <c r="P209" t="s">
        <v>427</v>
      </c>
      <c r="Q209" t="s">
        <v>425</v>
      </c>
      <c r="R209" t="s">
        <v>428</v>
      </c>
    </row>
    <row r="210" spans="11:18" x14ac:dyDescent="0.25">
      <c r="K210">
        <v>-16.61956</v>
      </c>
      <c r="L210">
        <v>-2.0738799999999999</v>
      </c>
      <c r="M210">
        <v>0.46326000000000001</v>
      </c>
      <c r="N210">
        <v>2.1688999999999998</v>
      </c>
      <c r="O210">
        <v>21.652380000000001</v>
      </c>
    </row>
    <row r="212" spans="11:18" x14ac:dyDescent="0.25">
      <c r="K212" t="s">
        <v>353</v>
      </c>
      <c r="L212" t="s">
        <v>429</v>
      </c>
      <c r="M212" t="s">
        <v>430</v>
      </c>
      <c r="N212" t="s">
        <v>431</v>
      </c>
    </row>
    <row r="214" spans="11:18" x14ac:dyDescent="0.25">
      <c r="L214" t="s">
        <v>350</v>
      </c>
      <c r="M214" t="s">
        <v>351</v>
      </c>
      <c r="N214" t="s">
        <v>352</v>
      </c>
      <c r="O214" t="s">
        <v>353</v>
      </c>
      <c r="P214" t="s">
        <v>354</v>
      </c>
      <c r="Q214" t="s">
        <v>432</v>
      </c>
    </row>
    <row r="215" spans="11:18" x14ac:dyDescent="0.25">
      <c r="K215" t="s">
        <v>174</v>
      </c>
      <c r="L215">
        <v>8.0248980000000003</v>
      </c>
      <c r="M215">
        <v>8.8466920000000009</v>
      </c>
      <c r="N215">
        <v>0.90710000000000002</v>
      </c>
      <c r="O215">
        <v>0.3658247</v>
      </c>
    </row>
    <row r="216" spans="11:18" x14ac:dyDescent="0.25">
      <c r="K216" t="s">
        <v>175</v>
      </c>
      <c r="L216">
        <v>-0.58084199999999997</v>
      </c>
      <c r="M216">
        <v>0.14938799999999999</v>
      </c>
      <c r="N216">
        <v>-3.8881000000000001</v>
      </c>
      <c r="O216">
        <v>1.5210000000000001E-4</v>
      </c>
      <c r="P216" t="s">
        <v>355</v>
      </c>
    </row>
    <row r="217" spans="11:18" x14ac:dyDescent="0.25">
      <c r="K217" t="s">
        <v>176</v>
      </c>
      <c r="L217">
        <v>1.763584</v>
      </c>
      <c r="M217">
        <v>1.9459839999999999</v>
      </c>
      <c r="N217">
        <v>0.90629999999999999</v>
      </c>
      <c r="O217">
        <v>0.36626690000000001</v>
      </c>
    </row>
    <row r="218" spans="11:18" x14ac:dyDescent="0.25">
      <c r="K218" t="s">
        <v>357</v>
      </c>
      <c r="L218">
        <v>1.8573109999999999</v>
      </c>
      <c r="M218">
        <v>0.484348</v>
      </c>
      <c r="N218">
        <v>3.8347000000000002</v>
      </c>
      <c r="O218">
        <v>1.8550000000000001E-4</v>
      </c>
      <c r="P218" t="s">
        <v>355</v>
      </c>
    </row>
    <row r="219" spans="11:18" x14ac:dyDescent="0.25">
      <c r="K219" t="s">
        <v>187</v>
      </c>
      <c r="L219">
        <v>-22.313858</v>
      </c>
      <c r="M219">
        <v>2.4160270000000001</v>
      </c>
      <c r="N219">
        <v>-9.2357999999999993</v>
      </c>
      <c r="O219" s="1">
        <v>2.532E-16</v>
      </c>
      <c r="P219" t="s">
        <v>355</v>
      </c>
    </row>
    <row r="220" spans="11:18" x14ac:dyDescent="0.25">
      <c r="K220" t="s">
        <v>359</v>
      </c>
      <c r="L220">
        <v>4.1776600000000004</v>
      </c>
      <c r="M220">
        <v>1.8886799999999999</v>
      </c>
      <c r="N220">
        <v>2.2119</v>
      </c>
      <c r="O220">
        <v>2.8503000000000001E-2</v>
      </c>
      <c r="P220" t="s">
        <v>356</v>
      </c>
    </row>
    <row r="221" spans="11:18" x14ac:dyDescent="0.25">
      <c r="K221" t="s">
        <v>360</v>
      </c>
      <c r="L221">
        <v>-5.8235000000000002E-2</v>
      </c>
      <c r="M221">
        <v>2.9239999999999999E-2</v>
      </c>
      <c r="N221">
        <v>-1.9916</v>
      </c>
      <c r="O221">
        <v>4.8251200000000001E-2</v>
      </c>
      <c r="P221" t="s">
        <v>356</v>
      </c>
    </row>
    <row r="222" spans="11:18" x14ac:dyDescent="0.25">
      <c r="K222" t="s">
        <v>361</v>
      </c>
      <c r="L222">
        <v>0.300541</v>
      </c>
      <c r="M222">
        <v>0.18808800000000001</v>
      </c>
      <c r="N222">
        <v>1.5979000000000001</v>
      </c>
      <c r="O222">
        <v>0.1122037</v>
      </c>
    </row>
    <row r="223" spans="11:18" x14ac:dyDescent="0.25">
      <c r="K223" t="s">
        <v>362</v>
      </c>
      <c r="L223">
        <v>0.33068599999999998</v>
      </c>
      <c r="M223">
        <v>0.18446399999999999</v>
      </c>
      <c r="N223">
        <v>1.7927</v>
      </c>
      <c r="O223">
        <v>7.5065000000000007E-2</v>
      </c>
      <c r="P223" t="s">
        <v>461</v>
      </c>
    </row>
    <row r="224" spans="11:18" x14ac:dyDescent="0.25">
      <c r="K224" t="s">
        <v>363</v>
      </c>
      <c r="L224">
        <v>-6.0031000000000001E-2</v>
      </c>
      <c r="M224">
        <v>0.17311699999999999</v>
      </c>
      <c r="N224">
        <v>-0.3468</v>
      </c>
      <c r="O224">
        <v>0.72925819999999997</v>
      </c>
    </row>
    <row r="225" spans="11:24" x14ac:dyDescent="0.25">
      <c r="K225" t="s">
        <v>385</v>
      </c>
      <c r="L225">
        <v>-7.0532570000000003</v>
      </c>
      <c r="M225">
        <v>4.058344</v>
      </c>
      <c r="N225">
        <v>-1.738</v>
      </c>
      <c r="O225">
        <v>8.4296999999999997E-2</v>
      </c>
      <c r="P225" t="s">
        <v>461</v>
      </c>
    </row>
    <row r="226" spans="11:24" x14ac:dyDescent="0.25">
      <c r="K226" t="s">
        <v>365</v>
      </c>
      <c r="L226">
        <v>0.30543599999999999</v>
      </c>
      <c r="M226">
        <v>2.0452859999999999</v>
      </c>
      <c r="N226">
        <v>0.14929999999999999</v>
      </c>
      <c r="O226">
        <v>0.88149149999999998</v>
      </c>
    </row>
    <row r="227" spans="11:24" x14ac:dyDescent="0.25">
      <c r="K227" t="s">
        <v>433</v>
      </c>
    </row>
    <row r="228" spans="11:24" x14ac:dyDescent="0.25">
      <c r="K228" t="s">
        <v>434</v>
      </c>
      <c r="L228" t="s">
        <v>435</v>
      </c>
      <c r="M228">
        <v>0</v>
      </c>
      <c r="N228" t="s">
        <v>436</v>
      </c>
      <c r="O228">
        <v>1E-3</v>
      </c>
      <c r="P228" t="s">
        <v>437</v>
      </c>
      <c r="Q228">
        <v>0.01</v>
      </c>
      <c r="R228" t="s">
        <v>438</v>
      </c>
      <c r="S228">
        <v>0.05</v>
      </c>
      <c r="T228" t="s">
        <v>439</v>
      </c>
      <c r="U228">
        <v>0.1</v>
      </c>
      <c r="V228" t="s">
        <v>440</v>
      </c>
      <c r="W228" t="s">
        <v>441</v>
      </c>
      <c r="X228">
        <v>1</v>
      </c>
    </row>
    <row r="230" spans="11:24" x14ac:dyDescent="0.25">
      <c r="K230" t="s">
        <v>442</v>
      </c>
      <c r="L230" t="s">
        <v>443</v>
      </c>
      <c r="M230" t="s">
        <v>430</v>
      </c>
      <c r="N230" t="s">
        <v>444</v>
      </c>
      <c r="O230">
        <v>16159</v>
      </c>
    </row>
    <row r="231" spans="11:24" x14ac:dyDescent="0.25">
      <c r="K231" t="s">
        <v>445</v>
      </c>
      <c r="L231" t="s">
        <v>443</v>
      </c>
      <c r="M231" t="s">
        <v>430</v>
      </c>
      <c r="N231" t="s">
        <v>444</v>
      </c>
      <c r="O231">
        <v>3333.4</v>
      </c>
    </row>
    <row r="232" spans="11:24" x14ac:dyDescent="0.25">
      <c r="K232" t="s">
        <v>446</v>
      </c>
      <c r="L232">
        <v>0.79371999999999998</v>
      </c>
    </row>
    <row r="233" spans="11:24" x14ac:dyDescent="0.25">
      <c r="K233" t="s">
        <v>447</v>
      </c>
      <c r="L233" t="s">
        <v>446</v>
      </c>
      <c r="M233">
        <v>0.75051000000000001</v>
      </c>
    </row>
    <row r="234" spans="11:24" x14ac:dyDescent="0.25">
      <c r="K234" t="s">
        <v>448</v>
      </c>
      <c r="L234">
        <v>47.454999999999998</v>
      </c>
      <c r="M234" t="s">
        <v>449</v>
      </c>
      <c r="N234">
        <v>12</v>
      </c>
      <c r="O234" t="s">
        <v>450</v>
      </c>
      <c r="P234">
        <v>148</v>
      </c>
      <c r="Q234" t="s">
        <v>451</v>
      </c>
      <c r="R234" t="s">
        <v>452</v>
      </c>
      <c r="S234" t="s">
        <v>453</v>
      </c>
      <c r="T234" s="1">
        <v>2.2200000000000001E-16</v>
      </c>
    </row>
    <row r="235" spans="11:24" x14ac:dyDescent="0.25">
      <c r="K235" t="s">
        <v>473</v>
      </c>
    </row>
    <row r="237" spans="11:24" x14ac:dyDescent="0.25">
      <c r="K237" t="s">
        <v>477</v>
      </c>
      <c r="L237" t="s">
        <v>468</v>
      </c>
      <c r="M237">
        <v>2000</v>
      </c>
    </row>
    <row r="238" spans="11:24" x14ac:dyDescent="0.25">
      <c r="K238" t="s">
        <v>473</v>
      </c>
    </row>
    <row r="240" spans="11:24" x14ac:dyDescent="0.25">
      <c r="K240" t="s">
        <v>396</v>
      </c>
      <c r="L240" t="s">
        <v>397</v>
      </c>
      <c r="M240" t="s">
        <v>398</v>
      </c>
      <c r="N240" t="s">
        <v>399</v>
      </c>
      <c r="O240" t="s">
        <v>400</v>
      </c>
    </row>
    <row r="242" spans="11:20" x14ac:dyDescent="0.25">
      <c r="K242" t="s">
        <v>401</v>
      </c>
    </row>
    <row r="243" spans="11:20" x14ac:dyDescent="0.25">
      <c r="K243" t="s">
        <v>402</v>
      </c>
      <c r="L243" t="s">
        <v>403</v>
      </c>
      <c r="M243" t="s">
        <v>462</v>
      </c>
      <c r="N243" t="s">
        <v>405</v>
      </c>
      <c r="O243" t="s">
        <v>403</v>
      </c>
      <c r="P243" t="s">
        <v>463</v>
      </c>
      <c r="Q243" t="s">
        <v>407</v>
      </c>
      <c r="R243" t="s">
        <v>403</v>
      </c>
      <c r="S243" t="s">
        <v>1</v>
      </c>
      <c r="T243" t="s">
        <v>409</v>
      </c>
    </row>
    <row r="244" spans="11:20" x14ac:dyDescent="0.25">
      <c r="L244" t="s">
        <v>469</v>
      </c>
      <c r="M244" t="s">
        <v>411</v>
      </c>
      <c r="N244" t="s">
        <v>403</v>
      </c>
      <c r="O244" t="s">
        <v>412</v>
      </c>
      <c r="P244" t="s">
        <v>413</v>
      </c>
      <c r="Q244" t="s">
        <v>403</v>
      </c>
      <c r="R244" t="s">
        <v>414</v>
      </c>
      <c r="S244" t="s">
        <v>415</v>
      </c>
    </row>
    <row r="246" spans="11:20" x14ac:dyDescent="0.25">
      <c r="K246" t="s">
        <v>416</v>
      </c>
      <c r="L246" t="s">
        <v>417</v>
      </c>
      <c r="M246" t="s">
        <v>478</v>
      </c>
      <c r="N246" t="s">
        <v>479</v>
      </c>
      <c r="O246" t="s">
        <v>480</v>
      </c>
    </row>
    <row r="248" spans="11:20" x14ac:dyDescent="0.25">
      <c r="K248" t="s">
        <v>421</v>
      </c>
      <c r="L248" t="s">
        <v>422</v>
      </c>
    </row>
    <row r="249" spans="11:20" x14ac:dyDescent="0.25">
      <c r="L249" t="s">
        <v>423</v>
      </c>
      <c r="M249" t="s">
        <v>424</v>
      </c>
      <c r="N249" t="s">
        <v>425</v>
      </c>
      <c r="O249" t="s">
        <v>426</v>
      </c>
      <c r="P249" t="s">
        <v>427</v>
      </c>
      <c r="Q249" t="s">
        <v>425</v>
      </c>
      <c r="R249" t="s">
        <v>428</v>
      </c>
    </row>
    <row r="250" spans="11:20" x14ac:dyDescent="0.25">
      <c r="K250">
        <v>-33.048400000000001</v>
      </c>
      <c r="L250">
        <v>-2.2159</v>
      </c>
      <c r="M250">
        <v>0.57299999999999995</v>
      </c>
      <c r="N250">
        <v>2.5249000000000001</v>
      </c>
      <c r="O250">
        <v>12.9923</v>
      </c>
    </row>
    <row r="252" spans="11:20" x14ac:dyDescent="0.25">
      <c r="K252" t="s">
        <v>353</v>
      </c>
      <c r="L252" t="s">
        <v>429</v>
      </c>
      <c r="M252" t="s">
        <v>430</v>
      </c>
      <c r="N252" t="s">
        <v>431</v>
      </c>
    </row>
    <row r="254" spans="11:20" x14ac:dyDescent="0.25">
      <c r="L254" t="s">
        <v>350</v>
      </c>
      <c r="M254" t="s">
        <v>351</v>
      </c>
      <c r="N254" t="s">
        <v>352</v>
      </c>
      <c r="O254" t="s">
        <v>353</v>
      </c>
      <c r="P254" t="s">
        <v>354</v>
      </c>
      <c r="Q254" t="s">
        <v>432</v>
      </c>
    </row>
    <row r="255" spans="11:20" x14ac:dyDescent="0.25">
      <c r="K255" t="s">
        <v>174</v>
      </c>
      <c r="L255">
        <v>10.588951</v>
      </c>
      <c r="M255">
        <v>6.1060090000000002</v>
      </c>
      <c r="N255">
        <v>1.7342</v>
      </c>
      <c r="O255">
        <v>8.9582999999999996E-2</v>
      </c>
      <c r="P255" t="s">
        <v>461</v>
      </c>
    </row>
    <row r="256" spans="11:20" x14ac:dyDescent="0.25">
      <c r="K256" t="s">
        <v>175</v>
      </c>
      <c r="L256">
        <v>-0.23516100000000001</v>
      </c>
      <c r="M256">
        <v>0.26397399999999999</v>
      </c>
      <c r="N256">
        <v>-0.89080000000000004</v>
      </c>
      <c r="O256">
        <v>0.37764599999999998</v>
      </c>
    </row>
    <row r="257" spans="11:24" x14ac:dyDescent="0.25">
      <c r="K257" t="s">
        <v>176</v>
      </c>
      <c r="L257">
        <v>4.9002879999999998</v>
      </c>
      <c r="M257">
        <v>1.9633149999999999</v>
      </c>
      <c r="N257">
        <v>2.4958999999999998</v>
      </c>
      <c r="O257">
        <v>1.6209999999999999E-2</v>
      </c>
      <c r="P257" t="s">
        <v>356</v>
      </c>
    </row>
    <row r="258" spans="11:24" x14ac:dyDescent="0.25">
      <c r="K258" t="s">
        <v>357</v>
      </c>
      <c r="L258">
        <v>1.0622579999999999</v>
      </c>
      <c r="M258">
        <v>0.36555599999999999</v>
      </c>
      <c r="N258">
        <v>2.9058999999999999</v>
      </c>
      <c r="O258">
        <v>5.6150000000000002E-3</v>
      </c>
      <c r="P258" t="s">
        <v>467</v>
      </c>
    </row>
    <row r="259" spans="11:24" x14ac:dyDescent="0.25">
      <c r="K259" t="s">
        <v>187</v>
      </c>
      <c r="L259">
        <v>-11.179986</v>
      </c>
      <c r="M259">
        <v>4.1702260000000004</v>
      </c>
      <c r="N259">
        <v>-2.6808999999999998</v>
      </c>
      <c r="O259">
        <v>1.0159E-2</v>
      </c>
      <c r="P259" t="s">
        <v>356</v>
      </c>
    </row>
    <row r="260" spans="11:24" x14ac:dyDescent="0.25">
      <c r="K260" t="s">
        <v>359</v>
      </c>
      <c r="L260">
        <v>2.5224609999999998</v>
      </c>
      <c r="M260">
        <v>3.3557839999999999</v>
      </c>
      <c r="N260">
        <v>0.75170000000000003</v>
      </c>
      <c r="O260">
        <v>0.45607500000000001</v>
      </c>
    </row>
    <row r="261" spans="11:24" x14ac:dyDescent="0.25">
      <c r="K261" t="s">
        <v>360</v>
      </c>
      <c r="L261">
        <v>-6.2132E-2</v>
      </c>
      <c r="M261">
        <v>6.5119999999999997E-2</v>
      </c>
      <c r="N261">
        <v>-0.95409999999999995</v>
      </c>
      <c r="O261">
        <v>0.34501100000000001</v>
      </c>
    </row>
    <row r="262" spans="11:24" x14ac:dyDescent="0.25">
      <c r="K262" t="s">
        <v>361</v>
      </c>
      <c r="L262">
        <v>-0.598105</v>
      </c>
      <c r="M262">
        <v>1.243169</v>
      </c>
      <c r="N262">
        <v>-0.48110000000000003</v>
      </c>
      <c r="O262">
        <v>0.63271699999999997</v>
      </c>
    </row>
    <row r="263" spans="11:24" x14ac:dyDescent="0.25">
      <c r="K263" t="s">
        <v>362</v>
      </c>
      <c r="L263">
        <v>-0.41786800000000002</v>
      </c>
      <c r="M263">
        <v>0.212724</v>
      </c>
      <c r="N263">
        <v>-1.9643999999999999</v>
      </c>
      <c r="O263">
        <v>5.5545999999999998E-2</v>
      </c>
      <c r="P263" t="s">
        <v>461</v>
      </c>
    </row>
    <row r="264" spans="11:24" x14ac:dyDescent="0.25">
      <c r="K264" t="s">
        <v>363</v>
      </c>
      <c r="L264">
        <v>-0.354487</v>
      </c>
      <c r="M264">
        <v>0.28001900000000002</v>
      </c>
      <c r="N264">
        <v>-1.2659</v>
      </c>
      <c r="O264">
        <v>0.21190800000000001</v>
      </c>
    </row>
    <row r="265" spans="11:24" x14ac:dyDescent="0.25">
      <c r="K265" t="s">
        <v>388</v>
      </c>
      <c r="L265">
        <v>-10.089327000000001</v>
      </c>
      <c r="M265">
        <v>16.712558000000001</v>
      </c>
      <c r="N265">
        <v>-0.60370000000000001</v>
      </c>
      <c r="O265">
        <v>0.54901</v>
      </c>
    </row>
    <row r="266" spans="11:24" x14ac:dyDescent="0.25">
      <c r="K266" t="s">
        <v>365</v>
      </c>
      <c r="L266">
        <v>-1.40323</v>
      </c>
      <c r="M266">
        <v>1.34579</v>
      </c>
      <c r="N266">
        <v>-1.0427</v>
      </c>
      <c r="O266">
        <v>0.30254500000000001</v>
      </c>
    </row>
    <row r="267" spans="11:24" x14ac:dyDescent="0.25">
      <c r="K267" t="s">
        <v>433</v>
      </c>
    </row>
    <row r="268" spans="11:24" x14ac:dyDescent="0.25">
      <c r="K268" t="s">
        <v>434</v>
      </c>
      <c r="L268" t="s">
        <v>435</v>
      </c>
      <c r="M268">
        <v>0</v>
      </c>
      <c r="N268" t="s">
        <v>436</v>
      </c>
      <c r="O268">
        <v>1E-3</v>
      </c>
      <c r="P268" t="s">
        <v>437</v>
      </c>
      <c r="Q268">
        <v>0.01</v>
      </c>
      <c r="R268" t="s">
        <v>438</v>
      </c>
      <c r="S268">
        <v>0.05</v>
      </c>
      <c r="T268" t="s">
        <v>439</v>
      </c>
      <c r="U268">
        <v>0.1</v>
      </c>
      <c r="V268" t="s">
        <v>440</v>
      </c>
      <c r="W268" t="s">
        <v>441</v>
      </c>
      <c r="X268">
        <v>1</v>
      </c>
    </row>
    <row r="270" spans="11:24" x14ac:dyDescent="0.25">
      <c r="K270" t="s">
        <v>442</v>
      </c>
      <c r="L270" t="s">
        <v>443</v>
      </c>
      <c r="M270" t="s">
        <v>430</v>
      </c>
      <c r="N270" t="s">
        <v>444</v>
      </c>
      <c r="O270">
        <v>3833.3</v>
      </c>
    </row>
    <row r="271" spans="11:24" x14ac:dyDescent="0.25">
      <c r="K271" t="s">
        <v>445</v>
      </c>
      <c r="L271" t="s">
        <v>443</v>
      </c>
      <c r="M271" t="s">
        <v>430</v>
      </c>
      <c r="N271" t="s">
        <v>444</v>
      </c>
      <c r="O271">
        <v>2365.8000000000002</v>
      </c>
    </row>
    <row r="272" spans="11:24" x14ac:dyDescent="0.25">
      <c r="K272" t="s">
        <v>446</v>
      </c>
      <c r="L272">
        <v>0.38283</v>
      </c>
    </row>
    <row r="273" spans="11:20" x14ac:dyDescent="0.25">
      <c r="K273" t="s">
        <v>447</v>
      </c>
      <c r="L273" t="s">
        <v>446</v>
      </c>
      <c r="M273">
        <v>0.11448999999999999</v>
      </c>
    </row>
    <row r="274" spans="11:20" x14ac:dyDescent="0.25">
      <c r="K274" t="s">
        <v>448</v>
      </c>
      <c r="L274">
        <v>2.3777699999999999</v>
      </c>
      <c r="M274" t="s">
        <v>449</v>
      </c>
      <c r="N274">
        <v>12</v>
      </c>
      <c r="O274" t="s">
        <v>450</v>
      </c>
      <c r="P274">
        <v>46</v>
      </c>
      <c r="Q274" t="s">
        <v>451</v>
      </c>
      <c r="R274" t="s">
        <v>452</v>
      </c>
      <c r="S274">
        <v>1.7596000000000001E-2</v>
      </c>
    </row>
    <row r="275" spans="11:20" x14ac:dyDescent="0.25">
      <c r="K275" t="s">
        <v>473</v>
      </c>
    </row>
    <row r="277" spans="11:20" x14ac:dyDescent="0.25">
      <c r="K277" t="s">
        <v>393</v>
      </c>
      <c r="L277" t="s">
        <v>481</v>
      </c>
      <c r="M277">
        <v>2000</v>
      </c>
    </row>
    <row r="278" spans="11:20" x14ac:dyDescent="0.25">
      <c r="K278" t="s">
        <v>473</v>
      </c>
    </row>
    <row r="280" spans="11:20" x14ac:dyDescent="0.25">
      <c r="K280" t="s">
        <v>396</v>
      </c>
      <c r="L280" t="s">
        <v>397</v>
      </c>
      <c r="M280" t="s">
        <v>398</v>
      </c>
      <c r="N280" t="s">
        <v>399</v>
      </c>
      <c r="O280" t="s">
        <v>400</v>
      </c>
    </row>
    <row r="282" spans="11:20" x14ac:dyDescent="0.25">
      <c r="K282" t="s">
        <v>401</v>
      </c>
    </row>
    <row r="283" spans="11:20" x14ac:dyDescent="0.25">
      <c r="K283" t="s">
        <v>402</v>
      </c>
      <c r="L283" t="s">
        <v>403</v>
      </c>
      <c r="M283" t="s">
        <v>404</v>
      </c>
      <c r="N283" t="s">
        <v>405</v>
      </c>
      <c r="O283" t="s">
        <v>403</v>
      </c>
      <c r="P283" t="s">
        <v>406</v>
      </c>
      <c r="Q283" t="s">
        <v>407</v>
      </c>
      <c r="R283" t="s">
        <v>403</v>
      </c>
      <c r="S283" t="s">
        <v>1</v>
      </c>
      <c r="T283" t="s">
        <v>409</v>
      </c>
    </row>
    <row r="284" spans="11:20" x14ac:dyDescent="0.25">
      <c r="L284" t="s">
        <v>482</v>
      </c>
      <c r="M284" t="s">
        <v>411</v>
      </c>
      <c r="N284" t="s">
        <v>403</v>
      </c>
      <c r="O284" t="s">
        <v>412</v>
      </c>
      <c r="P284" t="s">
        <v>413</v>
      </c>
      <c r="Q284" t="s">
        <v>403</v>
      </c>
      <c r="R284" t="s">
        <v>414</v>
      </c>
      <c r="S284" t="s">
        <v>415</v>
      </c>
    </row>
    <row r="286" spans="11:20" x14ac:dyDescent="0.25">
      <c r="K286" t="s">
        <v>416</v>
      </c>
      <c r="L286" t="s">
        <v>417</v>
      </c>
      <c r="M286" t="s">
        <v>418</v>
      </c>
      <c r="N286" t="s">
        <v>483</v>
      </c>
      <c r="O286" t="s">
        <v>484</v>
      </c>
    </row>
    <row r="288" spans="11:20" x14ac:dyDescent="0.25">
      <c r="K288" t="s">
        <v>421</v>
      </c>
      <c r="L288" t="s">
        <v>422</v>
      </c>
    </row>
    <row r="289" spans="11:18" x14ac:dyDescent="0.25">
      <c r="L289" t="s">
        <v>423</v>
      </c>
      <c r="M289" t="s">
        <v>424</v>
      </c>
      <c r="N289" t="s">
        <v>425</v>
      </c>
      <c r="O289" t="s">
        <v>426</v>
      </c>
      <c r="P289" t="s">
        <v>427</v>
      </c>
      <c r="Q289" t="s">
        <v>425</v>
      </c>
      <c r="R289" t="s">
        <v>428</v>
      </c>
    </row>
    <row r="290" spans="11:18" x14ac:dyDescent="0.25">
      <c r="K290">
        <v>-25.770849999999999</v>
      </c>
      <c r="L290">
        <v>-7.0685700000000002</v>
      </c>
      <c r="M290">
        <v>-0.27884999999999999</v>
      </c>
      <c r="N290">
        <v>6.0823</v>
      </c>
      <c r="O290">
        <v>42.190480000000001</v>
      </c>
    </row>
    <row r="292" spans="11:18" x14ac:dyDescent="0.25">
      <c r="K292" t="s">
        <v>353</v>
      </c>
      <c r="L292" t="s">
        <v>429</v>
      </c>
      <c r="M292" t="s">
        <v>430</v>
      </c>
      <c r="N292" t="s">
        <v>431</v>
      </c>
    </row>
    <row r="294" spans="11:18" x14ac:dyDescent="0.25">
      <c r="L294" t="s">
        <v>350</v>
      </c>
      <c r="M294" t="s">
        <v>351</v>
      </c>
      <c r="N294" t="s">
        <v>352</v>
      </c>
      <c r="O294" t="s">
        <v>353</v>
      </c>
      <c r="P294" t="s">
        <v>354</v>
      </c>
      <c r="Q294" t="s">
        <v>432</v>
      </c>
    </row>
    <row r="295" spans="11:18" x14ac:dyDescent="0.25">
      <c r="K295" t="s">
        <v>174</v>
      </c>
      <c r="L295">
        <v>-19.036480000000001</v>
      </c>
      <c r="M295">
        <v>3.2165599999999999</v>
      </c>
      <c r="N295">
        <v>-5.9183000000000003</v>
      </c>
      <c r="O295" s="1">
        <v>5.539E-9</v>
      </c>
      <c r="P295" t="s">
        <v>355</v>
      </c>
    </row>
    <row r="296" spans="11:18" x14ac:dyDescent="0.25">
      <c r="K296" t="s">
        <v>175</v>
      </c>
      <c r="L296">
        <v>0.40004000000000001</v>
      </c>
      <c r="M296">
        <v>0.15903</v>
      </c>
      <c r="N296">
        <v>2.5154999999999998</v>
      </c>
      <c r="O296">
        <v>1.2154E-2</v>
      </c>
      <c r="P296" t="s">
        <v>356</v>
      </c>
    </row>
    <row r="297" spans="11:18" x14ac:dyDescent="0.25">
      <c r="K297" t="s">
        <v>176</v>
      </c>
      <c r="L297">
        <v>4.7660400000000003</v>
      </c>
      <c r="M297">
        <v>1.4434</v>
      </c>
      <c r="N297">
        <v>3.3018999999999998</v>
      </c>
      <c r="O297">
        <v>1.0189999999999999E-3</v>
      </c>
      <c r="P297" t="s">
        <v>467</v>
      </c>
    </row>
    <row r="298" spans="11:18" x14ac:dyDescent="0.25">
      <c r="K298" t="s">
        <v>357</v>
      </c>
      <c r="L298">
        <v>-0.25868999999999998</v>
      </c>
      <c r="M298">
        <v>0.42731999999999998</v>
      </c>
      <c r="N298">
        <v>-0.60540000000000005</v>
      </c>
      <c r="O298">
        <v>0.54516100000000001</v>
      </c>
    </row>
    <row r="299" spans="11:18" x14ac:dyDescent="0.25">
      <c r="K299" t="s">
        <v>358</v>
      </c>
      <c r="L299">
        <v>-23.82056</v>
      </c>
      <c r="M299">
        <v>4.4950999999999999</v>
      </c>
      <c r="N299">
        <v>-5.2991999999999999</v>
      </c>
      <c r="O299" s="1">
        <v>1.649E-7</v>
      </c>
      <c r="P299" t="s">
        <v>355</v>
      </c>
    </row>
    <row r="300" spans="11:18" x14ac:dyDescent="0.25">
      <c r="K300" t="s">
        <v>359</v>
      </c>
      <c r="L300">
        <v>2.88348</v>
      </c>
      <c r="M300">
        <v>0.54998999999999998</v>
      </c>
      <c r="N300">
        <v>5.2427999999999999</v>
      </c>
      <c r="O300" s="1">
        <v>2.2109999999999999E-7</v>
      </c>
      <c r="P300" t="s">
        <v>355</v>
      </c>
    </row>
    <row r="301" spans="11:18" x14ac:dyDescent="0.25">
      <c r="K301" t="s">
        <v>360</v>
      </c>
      <c r="L301">
        <v>-0.12995000000000001</v>
      </c>
      <c r="M301">
        <v>4.7840000000000001E-2</v>
      </c>
      <c r="N301">
        <v>-2.7162999999999999</v>
      </c>
      <c r="O301">
        <v>6.796E-3</v>
      </c>
      <c r="P301" t="s">
        <v>467</v>
      </c>
    </row>
    <row r="302" spans="11:18" x14ac:dyDescent="0.25">
      <c r="K302" t="s">
        <v>361</v>
      </c>
      <c r="L302">
        <v>0.11670999999999999</v>
      </c>
      <c r="M302">
        <v>0.40023999999999998</v>
      </c>
      <c r="N302">
        <v>0.29160000000000003</v>
      </c>
      <c r="O302">
        <v>0.770706</v>
      </c>
    </row>
    <row r="303" spans="11:18" x14ac:dyDescent="0.25">
      <c r="K303" t="s">
        <v>362</v>
      </c>
      <c r="L303">
        <v>-0.22559999999999999</v>
      </c>
      <c r="M303">
        <v>0.38516</v>
      </c>
      <c r="N303">
        <v>-0.5857</v>
      </c>
      <c r="O303">
        <v>0.55828199999999994</v>
      </c>
    </row>
    <row r="304" spans="11:18" x14ac:dyDescent="0.25">
      <c r="K304" t="s">
        <v>363</v>
      </c>
      <c r="L304">
        <v>-0.10172</v>
      </c>
      <c r="M304">
        <v>0.21240999999999999</v>
      </c>
      <c r="N304">
        <v>-0.47889999999999999</v>
      </c>
      <c r="O304">
        <v>0.63219099999999995</v>
      </c>
    </row>
    <row r="305" spans="11:24" x14ac:dyDescent="0.25">
      <c r="K305" t="s">
        <v>364</v>
      </c>
      <c r="L305">
        <v>12.12471</v>
      </c>
      <c r="M305">
        <v>10.29194</v>
      </c>
      <c r="N305">
        <v>1.1780999999999999</v>
      </c>
      <c r="O305">
        <v>0.23924400000000001</v>
      </c>
    </row>
    <row r="306" spans="11:24" x14ac:dyDescent="0.25">
      <c r="K306" t="s">
        <v>365</v>
      </c>
      <c r="L306">
        <v>-0.15692999999999999</v>
      </c>
      <c r="M306">
        <v>1.85887</v>
      </c>
      <c r="N306">
        <v>-8.4400000000000003E-2</v>
      </c>
      <c r="O306">
        <v>0.93274900000000005</v>
      </c>
    </row>
    <row r="307" spans="11:24" x14ac:dyDescent="0.25">
      <c r="K307" t="s">
        <v>433</v>
      </c>
    </row>
    <row r="308" spans="11:24" x14ac:dyDescent="0.25">
      <c r="K308" t="s">
        <v>434</v>
      </c>
      <c r="L308" t="s">
        <v>435</v>
      </c>
      <c r="M308">
        <v>0</v>
      </c>
      <c r="N308" t="s">
        <v>436</v>
      </c>
      <c r="O308">
        <v>1E-3</v>
      </c>
      <c r="P308" t="s">
        <v>437</v>
      </c>
      <c r="Q308">
        <v>0.01</v>
      </c>
      <c r="R308" t="s">
        <v>438</v>
      </c>
      <c r="S308">
        <v>0.05</v>
      </c>
      <c r="T308" t="s">
        <v>439</v>
      </c>
      <c r="U308">
        <v>0.1</v>
      </c>
      <c r="V308" t="s">
        <v>440</v>
      </c>
      <c r="W308" t="s">
        <v>441</v>
      </c>
      <c r="X308">
        <v>1</v>
      </c>
    </row>
    <row r="310" spans="11:24" x14ac:dyDescent="0.25">
      <c r="K310" t="s">
        <v>442</v>
      </c>
      <c r="L310" t="s">
        <v>443</v>
      </c>
      <c r="M310" t="s">
        <v>430</v>
      </c>
      <c r="N310" t="s">
        <v>444</v>
      </c>
      <c r="O310">
        <v>128850</v>
      </c>
    </row>
    <row r="311" spans="11:24" x14ac:dyDescent="0.25">
      <c r="K311" t="s">
        <v>445</v>
      </c>
      <c r="L311" t="s">
        <v>443</v>
      </c>
      <c r="M311" t="s">
        <v>430</v>
      </c>
      <c r="N311" t="s">
        <v>444</v>
      </c>
      <c r="O311">
        <v>63668</v>
      </c>
    </row>
    <row r="312" spans="11:24" x14ac:dyDescent="0.25">
      <c r="K312" t="s">
        <v>446</v>
      </c>
      <c r="L312">
        <v>0.50585999999999998</v>
      </c>
    </row>
    <row r="313" spans="11:24" x14ac:dyDescent="0.25">
      <c r="K313" t="s">
        <v>447</v>
      </c>
      <c r="L313" t="s">
        <v>446</v>
      </c>
      <c r="M313">
        <v>0.43334</v>
      </c>
    </row>
    <row r="314" spans="11:24" x14ac:dyDescent="0.25">
      <c r="K314" t="s">
        <v>448</v>
      </c>
      <c r="L314">
        <v>49.991500000000002</v>
      </c>
      <c r="M314" t="s">
        <v>449</v>
      </c>
      <c r="N314">
        <v>12</v>
      </c>
      <c r="O314" t="s">
        <v>450</v>
      </c>
      <c r="P314">
        <v>586</v>
      </c>
      <c r="Q314" t="s">
        <v>451</v>
      </c>
      <c r="R314" t="s">
        <v>452</v>
      </c>
      <c r="S314" t="s">
        <v>453</v>
      </c>
      <c r="T314" s="1">
        <v>2.2200000000000001E-16</v>
      </c>
    </row>
    <row r="315" spans="11:24" x14ac:dyDescent="0.25">
      <c r="K315" t="s">
        <v>485</v>
      </c>
    </row>
    <row r="317" spans="11:24" x14ac:dyDescent="0.25">
      <c r="K317" t="s">
        <v>454</v>
      </c>
      <c r="L317" t="s">
        <v>481</v>
      </c>
      <c r="M317">
        <v>2000</v>
      </c>
    </row>
    <row r="318" spans="11:24" x14ac:dyDescent="0.25">
      <c r="K318" t="s">
        <v>485</v>
      </c>
    </row>
    <row r="320" spans="11:24" x14ac:dyDescent="0.25">
      <c r="K320" t="s">
        <v>396</v>
      </c>
      <c r="L320" t="s">
        <v>397</v>
      </c>
      <c r="M320" t="s">
        <v>398</v>
      </c>
      <c r="N320" t="s">
        <v>399</v>
      </c>
      <c r="O320" t="s">
        <v>400</v>
      </c>
    </row>
    <row r="322" spans="11:20" x14ac:dyDescent="0.25">
      <c r="K322" t="s">
        <v>401</v>
      </c>
    </row>
    <row r="323" spans="11:20" x14ac:dyDescent="0.25">
      <c r="K323" t="s">
        <v>402</v>
      </c>
      <c r="L323" t="s">
        <v>403</v>
      </c>
      <c r="M323" t="s">
        <v>455</v>
      </c>
      <c r="N323" t="s">
        <v>405</v>
      </c>
      <c r="O323" t="s">
        <v>403</v>
      </c>
      <c r="P323" t="s">
        <v>456</v>
      </c>
      <c r="Q323" t="s">
        <v>407</v>
      </c>
      <c r="R323" t="s">
        <v>403</v>
      </c>
      <c r="S323" t="s">
        <v>1</v>
      </c>
      <c r="T323" t="s">
        <v>409</v>
      </c>
    </row>
    <row r="324" spans="11:20" x14ac:dyDescent="0.25">
      <c r="L324" t="s">
        <v>482</v>
      </c>
      <c r="M324" t="s">
        <v>411</v>
      </c>
      <c r="N324" t="s">
        <v>403</v>
      </c>
      <c r="O324" t="s">
        <v>412</v>
      </c>
      <c r="P324" t="s">
        <v>413</v>
      </c>
      <c r="Q324" t="s">
        <v>403</v>
      </c>
      <c r="R324" t="s">
        <v>414</v>
      </c>
      <c r="S324" t="s">
        <v>415</v>
      </c>
    </row>
    <row r="326" spans="11:20" x14ac:dyDescent="0.25">
      <c r="K326" t="s">
        <v>416</v>
      </c>
      <c r="L326" t="s">
        <v>417</v>
      </c>
      <c r="M326" t="s">
        <v>458</v>
      </c>
      <c r="N326" t="s">
        <v>486</v>
      </c>
      <c r="O326" t="s">
        <v>487</v>
      </c>
    </row>
    <row r="328" spans="11:20" x14ac:dyDescent="0.25">
      <c r="K328" t="s">
        <v>421</v>
      </c>
      <c r="L328" t="s">
        <v>422</v>
      </c>
    </row>
    <row r="329" spans="11:20" x14ac:dyDescent="0.25">
      <c r="L329" t="s">
        <v>423</v>
      </c>
      <c r="M329" t="s">
        <v>424</v>
      </c>
      <c r="N329" t="s">
        <v>425</v>
      </c>
      <c r="O329" t="s">
        <v>426</v>
      </c>
      <c r="P329" t="s">
        <v>427</v>
      </c>
      <c r="Q329" t="s">
        <v>425</v>
      </c>
      <c r="R329" t="s">
        <v>428</v>
      </c>
    </row>
    <row r="330" spans="11:20" x14ac:dyDescent="0.25">
      <c r="K330">
        <v>-34.770912000000003</v>
      </c>
      <c r="L330">
        <v>-5.4544829999999997</v>
      </c>
      <c r="M330">
        <v>1.1358999999999999E-2</v>
      </c>
      <c r="N330">
        <v>6.4048759999999998</v>
      </c>
      <c r="O330">
        <v>26.773944</v>
      </c>
    </row>
    <row r="332" spans="11:20" x14ac:dyDescent="0.25">
      <c r="K332" t="s">
        <v>353</v>
      </c>
      <c r="L332" t="s">
        <v>429</v>
      </c>
      <c r="M332" t="s">
        <v>430</v>
      </c>
      <c r="N332" t="s">
        <v>431</v>
      </c>
    </row>
    <row r="334" spans="11:20" x14ac:dyDescent="0.25">
      <c r="L334" t="s">
        <v>350</v>
      </c>
      <c r="M334" t="s">
        <v>351</v>
      </c>
      <c r="N334" t="s">
        <v>352</v>
      </c>
      <c r="O334" t="s">
        <v>353</v>
      </c>
      <c r="P334" t="s">
        <v>354</v>
      </c>
      <c r="Q334" t="s">
        <v>432</v>
      </c>
    </row>
    <row r="335" spans="11:20" x14ac:dyDescent="0.25">
      <c r="K335" t="s">
        <v>174</v>
      </c>
      <c r="L335">
        <v>-29.233619000000001</v>
      </c>
      <c r="M335">
        <v>3.6840959999999998</v>
      </c>
      <c r="N335">
        <v>-7.9351000000000003</v>
      </c>
      <c r="O335" s="1">
        <v>1.6109999999999999E-13</v>
      </c>
      <c r="P335" t="s">
        <v>355</v>
      </c>
    </row>
    <row r="336" spans="11:20" x14ac:dyDescent="0.25">
      <c r="K336" t="s">
        <v>175</v>
      </c>
      <c r="L336">
        <v>2.0419740000000002</v>
      </c>
      <c r="M336">
        <v>0.21318000000000001</v>
      </c>
      <c r="N336">
        <v>9.5786999999999995</v>
      </c>
      <c r="O336" t="s">
        <v>453</v>
      </c>
      <c r="P336" s="1">
        <v>2.2E-16</v>
      </c>
      <c r="Q336" t="s">
        <v>355</v>
      </c>
    </row>
    <row r="337" spans="11:24" x14ac:dyDescent="0.25">
      <c r="K337" t="s">
        <v>176</v>
      </c>
      <c r="L337">
        <v>-1.5682119999999999</v>
      </c>
      <c r="M337">
        <v>1.2230570000000001</v>
      </c>
      <c r="N337">
        <v>-1.2822</v>
      </c>
      <c r="O337">
        <v>0.201292</v>
      </c>
    </row>
    <row r="338" spans="11:24" x14ac:dyDescent="0.25">
      <c r="K338" t="s">
        <v>357</v>
      </c>
      <c r="L338">
        <v>3.5330409999999999</v>
      </c>
      <c r="M338">
        <v>0.62216400000000005</v>
      </c>
      <c r="N338">
        <v>5.6786000000000003</v>
      </c>
      <c r="O338" s="1">
        <v>4.873E-8</v>
      </c>
      <c r="P338" t="s">
        <v>355</v>
      </c>
    </row>
    <row r="339" spans="11:24" x14ac:dyDescent="0.25">
      <c r="K339" t="s">
        <v>358</v>
      </c>
      <c r="L339">
        <v>-34.210493</v>
      </c>
      <c r="M339">
        <v>5.0256869999999996</v>
      </c>
      <c r="N339">
        <v>-6.8071000000000002</v>
      </c>
      <c r="O339" s="1">
        <v>1.1979999999999999E-10</v>
      </c>
      <c r="P339" t="s">
        <v>355</v>
      </c>
    </row>
    <row r="340" spans="11:24" x14ac:dyDescent="0.25">
      <c r="K340" t="s">
        <v>359</v>
      </c>
      <c r="L340">
        <v>0.29935400000000001</v>
      </c>
      <c r="M340">
        <v>0.75803200000000004</v>
      </c>
      <c r="N340">
        <v>0.39489999999999997</v>
      </c>
      <c r="O340">
        <v>0.69334099999999999</v>
      </c>
    </row>
    <row r="341" spans="11:24" x14ac:dyDescent="0.25">
      <c r="K341" t="s">
        <v>360</v>
      </c>
      <c r="L341">
        <v>-8.2820000000000005E-2</v>
      </c>
      <c r="M341">
        <v>6.1162000000000001E-2</v>
      </c>
      <c r="N341">
        <v>-1.3541000000000001</v>
      </c>
      <c r="O341">
        <v>0.17727000000000001</v>
      </c>
    </row>
    <row r="342" spans="11:24" x14ac:dyDescent="0.25">
      <c r="K342" t="s">
        <v>361</v>
      </c>
      <c r="L342">
        <v>-0.25126500000000002</v>
      </c>
      <c r="M342">
        <v>0.62590999999999997</v>
      </c>
      <c r="N342">
        <v>-0.40139999999999998</v>
      </c>
      <c r="O342">
        <v>0.68853600000000004</v>
      </c>
    </row>
    <row r="343" spans="11:24" x14ac:dyDescent="0.25">
      <c r="K343" t="s">
        <v>362</v>
      </c>
      <c r="L343">
        <v>0.57694999999999996</v>
      </c>
      <c r="M343">
        <v>0.72085900000000003</v>
      </c>
      <c r="N343">
        <v>0.8004</v>
      </c>
      <c r="O343">
        <v>0.42447400000000002</v>
      </c>
    </row>
    <row r="344" spans="11:24" x14ac:dyDescent="0.25">
      <c r="K344" t="s">
        <v>363</v>
      </c>
      <c r="L344">
        <v>-0.39380399999999999</v>
      </c>
      <c r="M344">
        <v>0.46199099999999999</v>
      </c>
      <c r="N344">
        <v>-0.85240000000000005</v>
      </c>
      <c r="O344">
        <v>0.395034</v>
      </c>
    </row>
    <row r="345" spans="11:24" x14ac:dyDescent="0.25">
      <c r="K345" t="s">
        <v>385</v>
      </c>
      <c r="L345">
        <v>-160.21567099999999</v>
      </c>
      <c r="M345">
        <v>155.86697699999999</v>
      </c>
      <c r="N345">
        <v>-1.0279</v>
      </c>
      <c r="O345">
        <v>0.30526999999999999</v>
      </c>
    </row>
    <row r="346" spans="11:24" x14ac:dyDescent="0.25">
      <c r="K346" t="s">
        <v>365</v>
      </c>
      <c r="L346">
        <v>3.4265650000000001</v>
      </c>
      <c r="M346">
        <v>0.923041</v>
      </c>
      <c r="N346">
        <v>3.7122999999999999</v>
      </c>
      <c r="O346">
        <v>2.6800000000000001E-4</v>
      </c>
      <c r="P346" t="s">
        <v>355</v>
      </c>
    </row>
    <row r="347" spans="11:24" x14ac:dyDescent="0.25">
      <c r="K347" t="s">
        <v>433</v>
      </c>
    </row>
    <row r="348" spans="11:24" x14ac:dyDescent="0.25">
      <c r="K348" t="s">
        <v>434</v>
      </c>
      <c r="L348" t="s">
        <v>435</v>
      </c>
      <c r="M348">
        <v>0</v>
      </c>
      <c r="N348" t="s">
        <v>436</v>
      </c>
      <c r="O348">
        <v>1E-3</v>
      </c>
      <c r="P348" t="s">
        <v>437</v>
      </c>
      <c r="Q348">
        <v>0.01</v>
      </c>
      <c r="R348" t="s">
        <v>438</v>
      </c>
      <c r="S348">
        <v>0.05</v>
      </c>
      <c r="T348" t="s">
        <v>439</v>
      </c>
      <c r="U348">
        <v>0.1</v>
      </c>
      <c r="V348" t="s">
        <v>440</v>
      </c>
      <c r="W348" t="s">
        <v>441</v>
      </c>
      <c r="X348">
        <v>1</v>
      </c>
    </row>
    <row r="350" spans="11:24" x14ac:dyDescent="0.25">
      <c r="K350" t="s">
        <v>442</v>
      </c>
      <c r="L350" t="s">
        <v>443</v>
      </c>
      <c r="M350" t="s">
        <v>430</v>
      </c>
      <c r="N350" t="s">
        <v>444</v>
      </c>
      <c r="O350">
        <v>71886</v>
      </c>
    </row>
    <row r="351" spans="11:24" x14ac:dyDescent="0.25">
      <c r="K351" t="s">
        <v>445</v>
      </c>
      <c r="L351" t="s">
        <v>443</v>
      </c>
      <c r="M351" t="s">
        <v>430</v>
      </c>
      <c r="N351" t="s">
        <v>444</v>
      </c>
      <c r="O351">
        <v>27426</v>
      </c>
    </row>
    <row r="352" spans="11:24" x14ac:dyDescent="0.25">
      <c r="K352" t="s">
        <v>446</v>
      </c>
      <c r="L352">
        <v>0.61848000000000003</v>
      </c>
    </row>
    <row r="353" spans="11:20" x14ac:dyDescent="0.25">
      <c r="K353" t="s">
        <v>447</v>
      </c>
      <c r="L353" t="s">
        <v>446</v>
      </c>
      <c r="M353">
        <v>0.55391000000000001</v>
      </c>
    </row>
    <row r="354" spans="11:20" x14ac:dyDescent="0.25">
      <c r="K354" t="s">
        <v>448</v>
      </c>
      <c r="L354">
        <v>26.342600000000001</v>
      </c>
      <c r="M354" t="s">
        <v>449</v>
      </c>
      <c r="N354">
        <v>12</v>
      </c>
      <c r="O354" t="s">
        <v>450</v>
      </c>
      <c r="P354">
        <v>195</v>
      </c>
      <c r="Q354" t="s">
        <v>451</v>
      </c>
      <c r="R354" t="s">
        <v>452</v>
      </c>
      <c r="S354" t="s">
        <v>453</v>
      </c>
      <c r="T354" s="1">
        <v>2.2200000000000001E-16</v>
      </c>
    </row>
    <row r="355" spans="11:20" x14ac:dyDescent="0.25">
      <c r="K355" t="s">
        <v>485</v>
      </c>
    </row>
    <row r="357" spans="11:20" x14ac:dyDescent="0.25">
      <c r="K357" t="s">
        <v>477</v>
      </c>
      <c r="L357" t="s">
        <v>481</v>
      </c>
      <c r="M357">
        <v>2000</v>
      </c>
    </row>
    <row r="358" spans="11:20" x14ac:dyDescent="0.25">
      <c r="K358" t="s">
        <v>485</v>
      </c>
    </row>
    <row r="360" spans="11:20" x14ac:dyDescent="0.25">
      <c r="K360" t="s">
        <v>396</v>
      </c>
      <c r="L360" t="s">
        <v>397</v>
      </c>
      <c r="M360" t="s">
        <v>398</v>
      </c>
      <c r="N360" t="s">
        <v>399</v>
      </c>
      <c r="O360" t="s">
        <v>400</v>
      </c>
    </row>
    <row r="362" spans="11:20" x14ac:dyDescent="0.25">
      <c r="K362" t="s">
        <v>401</v>
      </c>
    </row>
    <row r="363" spans="11:20" x14ac:dyDescent="0.25">
      <c r="K363" t="s">
        <v>402</v>
      </c>
      <c r="L363" t="s">
        <v>403</v>
      </c>
      <c r="M363" t="s">
        <v>462</v>
      </c>
      <c r="N363" t="s">
        <v>405</v>
      </c>
      <c r="O363" t="s">
        <v>403</v>
      </c>
      <c r="P363" t="s">
        <v>463</v>
      </c>
      <c r="Q363" t="s">
        <v>407</v>
      </c>
      <c r="R363" t="s">
        <v>403</v>
      </c>
      <c r="S363" t="s">
        <v>1</v>
      </c>
      <c r="T363" t="s">
        <v>409</v>
      </c>
    </row>
    <row r="364" spans="11:20" x14ac:dyDescent="0.25">
      <c r="L364" t="s">
        <v>482</v>
      </c>
      <c r="M364" t="s">
        <v>411</v>
      </c>
      <c r="N364" t="s">
        <v>403</v>
      </c>
      <c r="O364" t="s">
        <v>412</v>
      </c>
      <c r="P364" t="s">
        <v>413</v>
      </c>
      <c r="Q364" t="s">
        <v>403</v>
      </c>
      <c r="R364" t="s">
        <v>414</v>
      </c>
      <c r="S364" t="s">
        <v>415</v>
      </c>
    </row>
    <row r="366" spans="11:20" x14ac:dyDescent="0.25">
      <c r="K366" t="s">
        <v>416</v>
      </c>
      <c r="L366" t="s">
        <v>417</v>
      </c>
      <c r="M366" t="s">
        <v>465</v>
      </c>
      <c r="N366" t="s">
        <v>483</v>
      </c>
      <c r="O366" t="s">
        <v>488</v>
      </c>
    </row>
    <row r="368" spans="11:20" x14ac:dyDescent="0.25">
      <c r="K368" t="s">
        <v>421</v>
      </c>
      <c r="L368" t="s">
        <v>422</v>
      </c>
    </row>
    <row r="369" spans="11:18" x14ac:dyDescent="0.25">
      <c r="L369" t="s">
        <v>423</v>
      </c>
      <c r="M369" t="s">
        <v>424</v>
      </c>
      <c r="N369" t="s">
        <v>425</v>
      </c>
      <c r="O369" t="s">
        <v>426</v>
      </c>
      <c r="P369" t="s">
        <v>427</v>
      </c>
      <c r="Q369" t="s">
        <v>425</v>
      </c>
      <c r="R369" t="s">
        <v>428</v>
      </c>
    </row>
    <row r="370" spans="11:18" x14ac:dyDescent="0.25">
      <c r="K370">
        <v>-23.673127999999998</v>
      </c>
      <c r="L370">
        <v>-6.9383369999999998</v>
      </c>
      <c r="M370">
        <v>-4.8481000000000003E-2</v>
      </c>
      <c r="N370">
        <v>7.9688819999999998</v>
      </c>
      <c r="O370">
        <v>25.461192</v>
      </c>
    </row>
    <row r="372" spans="11:18" x14ac:dyDescent="0.25">
      <c r="K372" t="s">
        <v>353</v>
      </c>
      <c r="L372" t="s">
        <v>429</v>
      </c>
      <c r="M372" t="s">
        <v>430</v>
      </c>
      <c r="N372" t="s">
        <v>431</v>
      </c>
    </row>
    <row r="374" spans="11:18" x14ac:dyDescent="0.25">
      <c r="L374" t="s">
        <v>350</v>
      </c>
      <c r="M374" t="s">
        <v>351</v>
      </c>
      <c r="N374" t="s">
        <v>352</v>
      </c>
      <c r="O374" t="s">
        <v>353</v>
      </c>
      <c r="P374" t="s">
        <v>354</v>
      </c>
      <c r="Q374" t="s">
        <v>432</v>
      </c>
    </row>
    <row r="375" spans="11:18" x14ac:dyDescent="0.25">
      <c r="K375" t="s">
        <v>174</v>
      </c>
      <c r="L375">
        <v>-26.656879</v>
      </c>
      <c r="M375">
        <v>10.863746000000001</v>
      </c>
      <c r="N375">
        <v>-2.4537</v>
      </c>
      <c r="O375">
        <v>1.5799000000000001E-2</v>
      </c>
      <c r="P375" t="s">
        <v>356</v>
      </c>
    </row>
    <row r="376" spans="11:18" x14ac:dyDescent="0.25">
      <c r="K376" t="s">
        <v>175</v>
      </c>
      <c r="L376">
        <v>0.525648</v>
      </c>
      <c r="M376">
        <v>0.43209500000000001</v>
      </c>
      <c r="N376">
        <v>1.2164999999999999</v>
      </c>
      <c r="O376">
        <v>0.226544</v>
      </c>
    </row>
    <row r="377" spans="11:18" x14ac:dyDescent="0.25">
      <c r="K377" t="s">
        <v>176</v>
      </c>
      <c r="L377">
        <v>8.8778279999999992</v>
      </c>
      <c r="M377">
        <v>4.0376630000000002</v>
      </c>
      <c r="N377">
        <v>2.1987999999999999</v>
      </c>
      <c r="O377">
        <v>3.0110999999999999E-2</v>
      </c>
      <c r="P377" t="s">
        <v>356</v>
      </c>
    </row>
    <row r="378" spans="11:18" x14ac:dyDescent="0.25">
      <c r="K378" t="s">
        <v>357</v>
      </c>
      <c r="L378">
        <v>-1.436023</v>
      </c>
      <c r="M378">
        <v>1.0304789999999999</v>
      </c>
      <c r="N378">
        <v>-1.3935</v>
      </c>
      <c r="O378">
        <v>0.16642499999999999</v>
      </c>
    </row>
    <row r="379" spans="11:18" x14ac:dyDescent="0.25">
      <c r="K379" t="s">
        <v>358</v>
      </c>
      <c r="L379">
        <v>-26.983922</v>
      </c>
      <c r="M379">
        <v>10.925058999999999</v>
      </c>
      <c r="N379">
        <v>-2.4699</v>
      </c>
      <c r="O379">
        <v>1.5141E-2</v>
      </c>
      <c r="P379" t="s">
        <v>356</v>
      </c>
    </row>
    <row r="380" spans="11:18" x14ac:dyDescent="0.25">
      <c r="K380" t="s">
        <v>359</v>
      </c>
      <c r="L380">
        <v>3.6982080000000002</v>
      </c>
      <c r="M380">
        <v>1.268718</v>
      </c>
      <c r="N380">
        <v>2.9148999999999998</v>
      </c>
      <c r="O380">
        <v>4.3569999999999998E-3</v>
      </c>
      <c r="P380" t="s">
        <v>467</v>
      </c>
    </row>
    <row r="381" spans="11:18" x14ac:dyDescent="0.25">
      <c r="K381" t="s">
        <v>360</v>
      </c>
      <c r="L381">
        <v>3.5564999999999999E-2</v>
      </c>
      <c r="M381">
        <v>6.0215999999999999E-2</v>
      </c>
      <c r="N381">
        <v>0.59060000000000001</v>
      </c>
      <c r="O381">
        <v>0.55605000000000004</v>
      </c>
    </row>
    <row r="382" spans="11:18" x14ac:dyDescent="0.25">
      <c r="K382" t="s">
        <v>361</v>
      </c>
      <c r="L382">
        <v>-2.3898709999999999</v>
      </c>
      <c r="M382">
        <v>0.54803599999999997</v>
      </c>
      <c r="N382">
        <v>-4.3608000000000002</v>
      </c>
      <c r="O382" s="1">
        <v>3.057E-5</v>
      </c>
      <c r="P382" t="s">
        <v>355</v>
      </c>
    </row>
    <row r="383" spans="11:18" x14ac:dyDescent="0.25">
      <c r="K383" t="s">
        <v>362</v>
      </c>
      <c r="L383">
        <v>1.4711289999999999</v>
      </c>
      <c r="M383">
        <v>1.0443249999999999</v>
      </c>
      <c r="N383">
        <v>1.4087000000000001</v>
      </c>
      <c r="O383">
        <v>0.16191</v>
      </c>
    </row>
    <row r="384" spans="11:18" x14ac:dyDescent="0.25">
      <c r="K384" t="s">
        <v>363</v>
      </c>
      <c r="L384">
        <v>-0.51611700000000005</v>
      </c>
      <c r="M384">
        <v>0.82112799999999997</v>
      </c>
      <c r="N384">
        <v>-0.62849999999999995</v>
      </c>
      <c r="O384">
        <v>0.53102400000000005</v>
      </c>
    </row>
    <row r="385" spans="11:24" x14ac:dyDescent="0.25">
      <c r="K385" t="s">
        <v>388</v>
      </c>
      <c r="L385">
        <v>-7.2727279999999999</v>
      </c>
      <c r="M385">
        <v>35.864055</v>
      </c>
      <c r="N385">
        <v>-0.20280000000000001</v>
      </c>
      <c r="O385">
        <v>0.83969800000000006</v>
      </c>
    </row>
    <row r="386" spans="11:24" x14ac:dyDescent="0.25">
      <c r="K386" t="s">
        <v>365</v>
      </c>
      <c r="L386">
        <v>-5.4397359999999999</v>
      </c>
      <c r="M386">
        <v>3.6719189999999999</v>
      </c>
      <c r="N386">
        <v>-1.4814000000000001</v>
      </c>
      <c r="O386">
        <v>0.141512</v>
      </c>
    </row>
    <row r="387" spans="11:24" x14ac:dyDescent="0.25">
      <c r="K387" t="s">
        <v>433</v>
      </c>
    </row>
    <row r="388" spans="11:24" x14ac:dyDescent="0.25">
      <c r="K388" t="s">
        <v>434</v>
      </c>
      <c r="L388" t="s">
        <v>435</v>
      </c>
      <c r="M388">
        <v>0</v>
      </c>
      <c r="N388" t="s">
        <v>436</v>
      </c>
      <c r="O388">
        <v>1E-3</v>
      </c>
      <c r="P388" t="s">
        <v>437</v>
      </c>
      <c r="Q388">
        <v>0.01</v>
      </c>
      <c r="R388" t="s">
        <v>438</v>
      </c>
      <c r="S388">
        <v>0.05</v>
      </c>
      <c r="T388" t="s">
        <v>439</v>
      </c>
      <c r="U388">
        <v>0.1</v>
      </c>
      <c r="V388" t="s">
        <v>440</v>
      </c>
      <c r="W388" t="s">
        <v>441</v>
      </c>
      <c r="X388">
        <v>1</v>
      </c>
    </row>
    <row r="390" spans="11:24" x14ac:dyDescent="0.25">
      <c r="K390" t="s">
        <v>442</v>
      </c>
      <c r="L390" t="s">
        <v>443</v>
      </c>
      <c r="M390" t="s">
        <v>430</v>
      </c>
      <c r="N390" t="s">
        <v>444</v>
      </c>
      <c r="O390">
        <v>38454</v>
      </c>
    </row>
    <row r="391" spans="11:24" x14ac:dyDescent="0.25">
      <c r="K391" t="s">
        <v>445</v>
      </c>
      <c r="L391" t="s">
        <v>443</v>
      </c>
      <c r="M391" t="s">
        <v>430</v>
      </c>
      <c r="N391" t="s">
        <v>444</v>
      </c>
      <c r="O391">
        <v>13114</v>
      </c>
    </row>
    <row r="392" spans="11:24" x14ac:dyDescent="0.25">
      <c r="K392" t="s">
        <v>446</v>
      </c>
      <c r="L392">
        <v>0.65895999999999999</v>
      </c>
    </row>
    <row r="393" spans="11:24" x14ac:dyDescent="0.25">
      <c r="K393" t="s">
        <v>447</v>
      </c>
      <c r="L393" t="s">
        <v>446</v>
      </c>
      <c r="M393">
        <v>0.57042000000000004</v>
      </c>
    </row>
    <row r="394" spans="11:24" x14ac:dyDescent="0.25">
      <c r="K394" t="s">
        <v>448</v>
      </c>
      <c r="L394">
        <v>16.745699999999999</v>
      </c>
      <c r="M394" t="s">
        <v>449</v>
      </c>
      <c r="N394">
        <v>12</v>
      </c>
      <c r="O394" t="s">
        <v>450</v>
      </c>
      <c r="P394">
        <v>104</v>
      </c>
      <c r="Q394" t="s">
        <v>451</v>
      </c>
      <c r="R394" t="s">
        <v>452</v>
      </c>
      <c r="S394" t="s">
        <v>453</v>
      </c>
      <c r="T394" s="1">
        <v>2.2200000000000001E-16</v>
      </c>
    </row>
    <row r="395" spans="11:24" x14ac:dyDescent="0.25">
      <c r="K395" t="s">
        <v>485</v>
      </c>
    </row>
  </sheetData>
  <mergeCells count="4">
    <mergeCell ref="B1:D1"/>
    <mergeCell ref="E1:G1"/>
    <mergeCell ref="B2:D2"/>
    <mergeCell ref="E2:G2"/>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394"/>
  <sheetViews>
    <sheetView workbookViewId="0">
      <selection activeCell="P29" sqref="P29"/>
    </sheetView>
  </sheetViews>
  <sheetFormatPr defaultColWidth="8.85546875" defaultRowHeight="15" x14ac:dyDescent="0.25"/>
  <sheetData>
    <row r="1" spans="1:26" x14ac:dyDescent="0.25">
      <c r="B1" s="275" t="s">
        <v>204</v>
      </c>
      <c r="C1" s="275"/>
      <c r="D1" s="275"/>
      <c r="E1" s="275"/>
      <c r="F1" s="275"/>
      <c r="G1" s="275"/>
    </row>
    <row r="2" spans="1:26" x14ac:dyDescent="0.25">
      <c r="B2" s="274" t="s">
        <v>200</v>
      </c>
      <c r="C2" s="274"/>
      <c r="D2" s="274"/>
      <c r="E2" s="274" t="s">
        <v>201</v>
      </c>
      <c r="F2" s="274"/>
      <c r="G2" s="274"/>
    </row>
    <row r="3" spans="1:26" x14ac:dyDescent="0.25">
      <c r="B3" t="s">
        <v>127</v>
      </c>
      <c r="C3" t="s">
        <v>194</v>
      </c>
      <c r="D3" t="s">
        <v>186</v>
      </c>
      <c r="E3" t="s">
        <v>127</v>
      </c>
      <c r="F3" t="s">
        <v>146</v>
      </c>
      <c r="G3" t="s">
        <v>186</v>
      </c>
    </row>
    <row r="4" spans="1:26" x14ac:dyDescent="0.25">
      <c r="A4" t="s">
        <v>174</v>
      </c>
      <c r="B4" s="2"/>
      <c r="C4" s="2"/>
      <c r="D4" s="2"/>
      <c r="E4" s="2">
        <v>-40.395487000000003</v>
      </c>
      <c r="F4" s="2">
        <v>8.0248980000000003</v>
      </c>
      <c r="G4" s="2">
        <v>10.588951</v>
      </c>
    </row>
    <row r="5" spans="1:26" x14ac:dyDescent="0.25">
      <c r="B5" s="2"/>
      <c r="C5" s="2"/>
      <c r="D5" s="2"/>
      <c r="E5" s="2">
        <v>3.9339999999999999E-6</v>
      </c>
      <c r="F5" s="2">
        <v>0.3658247</v>
      </c>
      <c r="G5" s="2">
        <v>8.9582999999999996E-2</v>
      </c>
    </row>
    <row r="6" spans="1:26" x14ac:dyDescent="0.25">
      <c r="A6" t="s">
        <v>175</v>
      </c>
      <c r="B6" s="2"/>
      <c r="C6" s="2"/>
      <c r="D6" s="2"/>
      <c r="E6" s="2">
        <v>-0.80336099999999999</v>
      </c>
      <c r="F6" s="2">
        <v>-0.58084199999999997</v>
      </c>
      <c r="G6" s="2">
        <v>-0.23516100000000001</v>
      </c>
    </row>
    <row r="7" spans="1:26" x14ac:dyDescent="0.25">
      <c r="B7" s="2"/>
      <c r="C7" s="2"/>
      <c r="D7" s="2"/>
      <c r="E7" s="2">
        <v>1.1969999999999999E-3</v>
      </c>
      <c r="F7" s="2">
        <v>1.5210000000000001E-4</v>
      </c>
      <c r="G7" s="2">
        <v>0.37764599999999998</v>
      </c>
    </row>
    <row r="8" spans="1:26" x14ac:dyDescent="0.25">
      <c r="A8" t="s">
        <v>176</v>
      </c>
      <c r="B8" s="2"/>
      <c r="C8" s="2"/>
      <c r="D8" s="2"/>
      <c r="E8" s="2">
        <v>-1.546295</v>
      </c>
      <c r="F8" s="2">
        <v>1.763584</v>
      </c>
      <c r="G8" s="2">
        <v>4.9002879999999998</v>
      </c>
    </row>
    <row r="9" spans="1:26" x14ac:dyDescent="0.25">
      <c r="B9" s="2"/>
      <c r="C9" s="2"/>
      <c r="D9" s="2"/>
      <c r="E9" s="2">
        <v>0.42655700000000002</v>
      </c>
      <c r="F9" s="2">
        <v>0.36626690000000001</v>
      </c>
      <c r="G9" s="2">
        <v>1.6209999999999999E-2</v>
      </c>
      <c r="X9" t="s">
        <v>382</v>
      </c>
      <c r="Y9" t="s">
        <v>358</v>
      </c>
      <c r="Z9" t="s">
        <v>382</v>
      </c>
    </row>
    <row r="10" spans="1:26" x14ac:dyDescent="0.25">
      <c r="A10" t="s">
        <v>357</v>
      </c>
      <c r="B10" s="2"/>
      <c r="C10" s="2"/>
      <c r="D10" s="2"/>
      <c r="E10" s="2">
        <v>4.8760709999999996</v>
      </c>
      <c r="F10" s="2">
        <v>1.8573109999999999</v>
      </c>
      <c r="G10" s="2">
        <v>1.0622579999999999</v>
      </c>
    </row>
    <row r="11" spans="1:26" x14ac:dyDescent="0.25">
      <c r="B11" s="2"/>
      <c r="C11" s="2"/>
      <c r="D11" s="2"/>
      <c r="E11" s="2">
        <v>5.9469999999999996E-12</v>
      </c>
      <c r="F11" s="2">
        <v>1.8550000000000001E-4</v>
      </c>
      <c r="G11" s="2">
        <v>5.6150000000000002E-3</v>
      </c>
    </row>
    <row r="12" spans="1:26" x14ac:dyDescent="0.25">
      <c r="A12" t="s">
        <v>187</v>
      </c>
      <c r="B12" s="2"/>
      <c r="C12" s="2"/>
      <c r="D12" s="2"/>
      <c r="E12" s="2">
        <v>-12.213672000000001</v>
      </c>
      <c r="F12" s="2">
        <v>-22.313858</v>
      </c>
      <c r="G12" s="2">
        <v>-11.179986</v>
      </c>
    </row>
    <row r="13" spans="1:26" x14ac:dyDescent="0.25">
      <c r="B13" s="2"/>
      <c r="C13" s="2"/>
      <c r="D13" s="2"/>
      <c r="E13" s="2">
        <v>9.1730000000000001E-8</v>
      </c>
      <c r="F13" s="2">
        <v>2.532E-16</v>
      </c>
      <c r="G13" s="2">
        <v>1.0159E-2</v>
      </c>
    </row>
    <row r="14" spans="1:26" x14ac:dyDescent="0.25">
      <c r="A14" t="s">
        <v>358</v>
      </c>
      <c r="B14" s="2"/>
      <c r="C14" s="2"/>
      <c r="D14" s="2"/>
      <c r="E14" s="2"/>
    </row>
    <row r="15" spans="1:26" x14ac:dyDescent="0.25">
      <c r="B15" s="2"/>
      <c r="C15" s="2"/>
      <c r="D15" s="2"/>
      <c r="E15" s="2"/>
      <c r="X15" t="s">
        <v>382</v>
      </c>
      <c r="Y15" t="s">
        <v>358</v>
      </c>
      <c r="Z15" t="s">
        <v>382</v>
      </c>
    </row>
    <row r="16" spans="1:26" x14ac:dyDescent="0.25">
      <c r="A16" t="s">
        <v>359</v>
      </c>
      <c r="B16" s="2"/>
      <c r="C16" s="2"/>
      <c r="D16" s="2"/>
      <c r="E16" s="2">
        <v>10.044396000000001</v>
      </c>
      <c r="F16" s="2">
        <v>4.1776600000000004</v>
      </c>
      <c r="G16" s="2">
        <v>2.5224609999999998</v>
      </c>
    </row>
    <row r="17" spans="1:26" x14ac:dyDescent="0.25">
      <c r="B17" s="2"/>
      <c r="C17" s="2"/>
      <c r="D17" s="2"/>
      <c r="E17" s="2">
        <v>2.1830000000000001E-10</v>
      </c>
      <c r="F17" s="2">
        <v>2.8503000000000001E-2</v>
      </c>
      <c r="G17" s="2">
        <v>0.45607500000000001</v>
      </c>
    </row>
    <row r="18" spans="1:26" x14ac:dyDescent="0.25">
      <c r="A18" t="s">
        <v>360</v>
      </c>
      <c r="B18" s="2"/>
      <c r="C18" s="2"/>
      <c r="D18" s="2"/>
      <c r="E18" s="2">
        <v>4.7558000000000003E-2</v>
      </c>
      <c r="F18" s="2">
        <v>-5.8235000000000002E-2</v>
      </c>
      <c r="G18" s="2">
        <v>-6.2132E-2</v>
      </c>
    </row>
    <row r="19" spans="1:26" x14ac:dyDescent="0.25">
      <c r="B19" s="2"/>
      <c r="C19" s="2"/>
      <c r="D19" s="2"/>
      <c r="E19" s="2">
        <v>0.39862199999999998</v>
      </c>
      <c r="F19" s="2">
        <v>4.8251200000000001E-2</v>
      </c>
      <c r="G19" s="2">
        <v>0.34501100000000001</v>
      </c>
    </row>
    <row r="20" spans="1:26" x14ac:dyDescent="0.25">
      <c r="A20" t="s">
        <v>815</v>
      </c>
      <c r="B20" s="2"/>
      <c r="C20" s="2"/>
      <c r="D20" s="2"/>
      <c r="E20" s="2">
        <v>3.7619E-2</v>
      </c>
      <c r="F20" s="2">
        <v>0.300541</v>
      </c>
      <c r="G20" s="2">
        <v>-0.598105</v>
      </c>
    </row>
    <row r="21" spans="1:26" x14ac:dyDescent="0.25">
      <c r="B21" s="2"/>
      <c r="C21" s="2"/>
      <c r="D21" s="2"/>
      <c r="E21" s="2">
        <v>0.81261799999999995</v>
      </c>
      <c r="F21" s="2">
        <v>0.1122037</v>
      </c>
      <c r="G21" s="2">
        <v>0.63271699999999997</v>
      </c>
      <c r="X21" t="s">
        <v>382</v>
      </c>
      <c r="Y21" t="s">
        <v>358</v>
      </c>
      <c r="Z21" t="s">
        <v>382</v>
      </c>
    </row>
    <row r="22" spans="1:26" x14ac:dyDescent="0.25">
      <c r="A22" t="s">
        <v>816</v>
      </c>
      <c r="B22" s="2"/>
      <c r="C22" s="2"/>
      <c r="D22" s="2"/>
      <c r="E22" s="2">
        <v>0.12861600000000001</v>
      </c>
      <c r="F22" s="2">
        <v>0.33068599999999998</v>
      </c>
      <c r="G22" s="2">
        <v>-0.41786800000000002</v>
      </c>
    </row>
    <row r="23" spans="1:26" x14ac:dyDescent="0.25">
      <c r="B23" s="2"/>
      <c r="C23" s="2"/>
      <c r="D23" s="2"/>
      <c r="E23" s="2">
        <v>0.49628699999999998</v>
      </c>
      <c r="F23" s="2">
        <v>7.5065000000000007E-2</v>
      </c>
      <c r="G23" s="2">
        <v>5.5545999999999998E-2</v>
      </c>
    </row>
    <row r="24" spans="1:26" x14ac:dyDescent="0.25">
      <c r="A24" t="s">
        <v>817</v>
      </c>
      <c r="B24" s="2"/>
      <c r="C24" s="2"/>
      <c r="D24" s="2"/>
      <c r="E24" s="2">
        <v>-0.48642000000000002</v>
      </c>
      <c r="F24" s="2">
        <v>-6.0031000000000001E-2</v>
      </c>
      <c r="G24" s="2">
        <v>-0.354487</v>
      </c>
    </row>
    <row r="25" spans="1:26" x14ac:dyDescent="0.25">
      <c r="B25" s="2"/>
      <c r="C25" s="2"/>
      <c r="D25" s="2"/>
      <c r="E25" s="2">
        <v>1.9009999999999999E-3</v>
      </c>
      <c r="F25" s="2">
        <v>0.72925819999999997</v>
      </c>
      <c r="G25" s="2">
        <v>0.21190800000000001</v>
      </c>
    </row>
    <row r="26" spans="1:26" x14ac:dyDescent="0.25">
      <c r="A26" t="s">
        <v>490</v>
      </c>
      <c r="B26" s="2"/>
      <c r="C26" s="2"/>
      <c r="D26" s="2"/>
      <c r="E26" s="2">
        <v>-1.5814429999999999</v>
      </c>
      <c r="F26" s="2">
        <v>-7.0532570000000003</v>
      </c>
      <c r="G26" s="2">
        <v>-10.089327000000001</v>
      </c>
    </row>
    <row r="27" spans="1:26" x14ac:dyDescent="0.25">
      <c r="B27" s="2"/>
      <c r="C27" s="2"/>
      <c r="D27" s="2"/>
      <c r="E27" s="2">
        <v>0.78325400000000001</v>
      </c>
      <c r="F27" s="2">
        <v>8.4296999999999997E-2</v>
      </c>
      <c r="G27" s="2">
        <v>0.54901</v>
      </c>
    </row>
    <row r="28" spans="1:26" x14ac:dyDescent="0.25">
      <c r="A28" t="s">
        <v>365</v>
      </c>
      <c r="B28" s="2"/>
      <c r="C28" s="2"/>
      <c r="D28" s="2"/>
      <c r="E28" s="2">
        <v>-0.323791</v>
      </c>
      <c r="F28" s="2">
        <v>0.30543599999999999</v>
      </c>
      <c r="G28" s="2">
        <v>-1.40323</v>
      </c>
    </row>
    <row r="29" spans="1:26" x14ac:dyDescent="0.25">
      <c r="B29" s="2"/>
      <c r="C29" s="2"/>
      <c r="D29" s="2"/>
      <c r="E29" s="2">
        <v>0.78778300000000001</v>
      </c>
      <c r="F29" s="2">
        <v>0.88149149999999998</v>
      </c>
      <c r="G29" s="2">
        <v>0.30254500000000001</v>
      </c>
    </row>
    <row r="30" spans="1:26" x14ac:dyDescent="0.25">
      <c r="A30" t="s">
        <v>189</v>
      </c>
      <c r="B30" t="s">
        <v>197</v>
      </c>
      <c r="C30" t="s">
        <v>197</v>
      </c>
      <c r="D30" t="s">
        <v>197</v>
      </c>
      <c r="E30" t="s">
        <v>197</v>
      </c>
      <c r="F30" t="s">
        <v>197</v>
      </c>
      <c r="G30" t="s">
        <v>197</v>
      </c>
    </row>
    <row r="31" spans="1:26" x14ac:dyDescent="0.25">
      <c r="A31" t="s">
        <v>190</v>
      </c>
      <c r="E31">
        <v>393</v>
      </c>
      <c r="F31">
        <v>180</v>
      </c>
      <c r="G31">
        <v>67</v>
      </c>
    </row>
    <row r="32" spans="1:26" x14ac:dyDescent="0.25">
      <c r="A32" t="s">
        <v>191</v>
      </c>
      <c r="B32" s="2"/>
      <c r="C32" s="2"/>
      <c r="D32" s="2"/>
      <c r="E32">
        <v>0.37713000000000002</v>
      </c>
      <c r="F32">
        <v>0.75051000000000001</v>
      </c>
      <c r="G32">
        <v>0.11448999999999999</v>
      </c>
    </row>
    <row r="34" spans="1:7" x14ac:dyDescent="0.25">
      <c r="B34" s="13" t="s">
        <v>205</v>
      </c>
      <c r="C34" s="13"/>
      <c r="D34" s="13"/>
      <c r="F34" s="13"/>
      <c r="G34" s="13"/>
    </row>
    <row r="35" spans="1:7" x14ac:dyDescent="0.25">
      <c r="B35" s="274" t="s">
        <v>202</v>
      </c>
      <c r="C35" s="274"/>
      <c r="D35" s="274"/>
      <c r="E35" s="14" t="s">
        <v>203</v>
      </c>
      <c r="F35" s="14"/>
      <c r="G35" s="14"/>
    </row>
    <row r="36" spans="1:7" x14ac:dyDescent="0.25">
      <c r="B36" t="s">
        <v>127</v>
      </c>
      <c r="C36" t="s">
        <v>194</v>
      </c>
      <c r="D36" t="s">
        <v>186</v>
      </c>
      <c r="E36" t="s">
        <v>127</v>
      </c>
      <c r="F36" t="s">
        <v>194</v>
      </c>
      <c r="G36" t="s">
        <v>186</v>
      </c>
    </row>
    <row r="37" spans="1:7" x14ac:dyDescent="0.25">
      <c r="A37" t="s">
        <v>174</v>
      </c>
      <c r="E37" s="2">
        <v>-19.036480000000001</v>
      </c>
      <c r="F37" s="2">
        <v>-29.233619000000001</v>
      </c>
      <c r="G37" s="2">
        <v>-26.656879</v>
      </c>
    </row>
    <row r="38" spans="1:7" x14ac:dyDescent="0.25">
      <c r="E38" s="2">
        <v>5.539E-9</v>
      </c>
      <c r="F38" s="2">
        <v>1.6109999999999999E-13</v>
      </c>
      <c r="G38" s="2">
        <v>1.5799000000000001E-2</v>
      </c>
    </row>
    <row r="39" spans="1:7" x14ac:dyDescent="0.25">
      <c r="A39" t="s">
        <v>175</v>
      </c>
      <c r="E39" s="2">
        <v>0.40004000000000001</v>
      </c>
      <c r="F39" s="2">
        <v>2.0419740000000002</v>
      </c>
      <c r="G39" s="2">
        <v>0.525648</v>
      </c>
    </row>
    <row r="40" spans="1:7" x14ac:dyDescent="0.25">
      <c r="E40" s="2">
        <v>1.2154E-2</v>
      </c>
      <c r="F40" s="2">
        <v>2.2E-16</v>
      </c>
      <c r="G40" s="2">
        <v>0.226544</v>
      </c>
    </row>
    <row r="41" spans="1:7" x14ac:dyDescent="0.25">
      <c r="A41" t="s">
        <v>176</v>
      </c>
      <c r="E41" s="2">
        <v>4.7660400000000003</v>
      </c>
      <c r="F41" s="2">
        <v>-1.5682119999999999</v>
      </c>
      <c r="G41" s="2">
        <v>8.8778279999999992</v>
      </c>
    </row>
    <row r="42" spans="1:7" x14ac:dyDescent="0.25">
      <c r="E42" s="2">
        <v>1.0189999999999999E-3</v>
      </c>
      <c r="F42" s="2">
        <v>0.201292</v>
      </c>
      <c r="G42" s="2">
        <v>3.0110999999999999E-2</v>
      </c>
    </row>
    <row r="43" spans="1:7" x14ac:dyDescent="0.25">
      <c r="A43" t="s">
        <v>357</v>
      </c>
      <c r="E43" s="2">
        <v>-0.25868999999999998</v>
      </c>
      <c r="F43" s="2">
        <v>3.5330409999999999</v>
      </c>
      <c r="G43" s="2">
        <v>-1.436023</v>
      </c>
    </row>
    <row r="44" spans="1:7" x14ac:dyDescent="0.25">
      <c r="E44" s="2">
        <v>0.54516100000000001</v>
      </c>
      <c r="F44" s="2">
        <v>4.873E-8</v>
      </c>
      <c r="G44" s="2">
        <v>0.16642499999999999</v>
      </c>
    </row>
    <row r="45" spans="1:7" x14ac:dyDescent="0.25">
      <c r="A45" t="s">
        <v>187</v>
      </c>
      <c r="E45" s="2"/>
      <c r="F45" s="2"/>
      <c r="G45" s="2"/>
    </row>
    <row r="46" spans="1:7" x14ac:dyDescent="0.25">
      <c r="E46" s="2"/>
      <c r="F46" s="2"/>
      <c r="G46" s="2"/>
    </row>
    <row r="47" spans="1:7" x14ac:dyDescent="0.25">
      <c r="A47" t="s">
        <v>358</v>
      </c>
      <c r="E47" s="2">
        <v>-23.82056</v>
      </c>
      <c r="F47" s="2">
        <v>-34.210493</v>
      </c>
      <c r="G47" s="2">
        <v>-26.983922</v>
      </c>
    </row>
    <row r="48" spans="1:7" x14ac:dyDescent="0.25">
      <c r="E48" s="2">
        <v>1.649E-7</v>
      </c>
      <c r="F48" s="2">
        <v>1.1979999999999999E-10</v>
      </c>
      <c r="G48" s="2">
        <v>1.5141E-2</v>
      </c>
    </row>
    <row r="49" spans="1:24" x14ac:dyDescent="0.25">
      <c r="A49" t="s">
        <v>359</v>
      </c>
      <c r="E49" s="2">
        <v>2.88348</v>
      </c>
      <c r="F49" s="2">
        <v>0.29935400000000001</v>
      </c>
      <c r="G49" s="2">
        <v>3.6982080000000002</v>
      </c>
    </row>
    <row r="50" spans="1:24" x14ac:dyDescent="0.25">
      <c r="E50" s="2">
        <v>2.2109999999999999E-7</v>
      </c>
      <c r="F50" s="2">
        <v>0.69334099999999999</v>
      </c>
      <c r="G50" s="2">
        <v>4.3569999999999998E-3</v>
      </c>
      <c r="O50" s="1"/>
    </row>
    <row r="51" spans="1:24" x14ac:dyDescent="0.25">
      <c r="A51" t="s">
        <v>360</v>
      </c>
      <c r="E51" s="2">
        <v>-0.12995000000000001</v>
      </c>
      <c r="F51" s="2">
        <v>-8.2820000000000005E-2</v>
      </c>
      <c r="G51" s="2">
        <v>3.5564999999999999E-2</v>
      </c>
    </row>
    <row r="52" spans="1:24" x14ac:dyDescent="0.25">
      <c r="E52" s="2">
        <v>6.796E-3</v>
      </c>
      <c r="F52" s="2">
        <v>0.17727000000000001</v>
      </c>
      <c r="G52" s="2">
        <v>0.55605000000000004</v>
      </c>
    </row>
    <row r="53" spans="1:24" x14ac:dyDescent="0.25">
      <c r="A53" t="s">
        <v>815</v>
      </c>
      <c r="E53" s="2">
        <v>0.11670999999999999</v>
      </c>
      <c r="F53" s="2">
        <v>-0.25126500000000002</v>
      </c>
      <c r="G53" s="2">
        <v>-2.3898709999999999</v>
      </c>
      <c r="O53" s="1"/>
    </row>
    <row r="54" spans="1:24" x14ac:dyDescent="0.25">
      <c r="E54" s="2">
        <v>0.770706</v>
      </c>
      <c r="F54" s="2">
        <v>0.68853600000000004</v>
      </c>
      <c r="G54" s="2">
        <v>3.057E-5</v>
      </c>
      <c r="O54" s="1"/>
    </row>
    <row r="55" spans="1:24" x14ac:dyDescent="0.25">
      <c r="A55" t="s">
        <v>816</v>
      </c>
      <c r="E55" s="2">
        <v>-0.22559999999999999</v>
      </c>
      <c r="F55" s="2">
        <v>0.57694999999999996</v>
      </c>
      <c r="G55" s="2">
        <v>1.4711289999999999</v>
      </c>
      <c r="O55" s="1"/>
    </row>
    <row r="56" spans="1:24" x14ac:dyDescent="0.25">
      <c r="E56" s="2">
        <v>0.55828199999999994</v>
      </c>
      <c r="F56" s="2">
        <v>0.42447400000000002</v>
      </c>
      <c r="G56" s="2">
        <v>0.16191</v>
      </c>
    </row>
    <row r="57" spans="1:24" x14ac:dyDescent="0.25">
      <c r="A57" t="s">
        <v>820</v>
      </c>
      <c r="E57" s="2">
        <v>-0.10172</v>
      </c>
      <c r="F57" s="2">
        <v>-0.39380399999999999</v>
      </c>
      <c r="G57" s="2">
        <v>-0.51611700000000005</v>
      </c>
      <c r="O57" s="1"/>
    </row>
    <row r="58" spans="1:24" x14ac:dyDescent="0.25">
      <c r="E58" s="2">
        <v>0.63219099999999995</v>
      </c>
      <c r="F58" s="2">
        <v>0.395034</v>
      </c>
      <c r="G58" s="2">
        <v>0.53102400000000005</v>
      </c>
    </row>
    <row r="59" spans="1:24" x14ac:dyDescent="0.25">
      <c r="A59" t="s">
        <v>364</v>
      </c>
      <c r="E59" s="2">
        <v>12.12471</v>
      </c>
      <c r="F59" s="2">
        <v>-160.21567099999999</v>
      </c>
      <c r="G59" s="2">
        <v>-7.2727279999999999</v>
      </c>
      <c r="O59" s="1"/>
    </row>
    <row r="60" spans="1:24" x14ac:dyDescent="0.25">
      <c r="E60" s="2">
        <v>0.23924400000000001</v>
      </c>
      <c r="F60" s="2">
        <v>0.30526999999999999</v>
      </c>
      <c r="G60" s="2">
        <v>0.83969800000000006</v>
      </c>
    </row>
    <row r="61" spans="1:24" x14ac:dyDescent="0.25">
      <c r="A61" t="s">
        <v>365</v>
      </c>
      <c r="E61" s="2">
        <v>-0.15692999999999999</v>
      </c>
      <c r="F61" s="2">
        <v>3.4265650000000001</v>
      </c>
      <c r="G61" s="2">
        <v>-5.4397359999999999</v>
      </c>
    </row>
    <row r="62" spans="1:24" x14ac:dyDescent="0.25">
      <c r="E62" s="2">
        <v>0.93274900000000005</v>
      </c>
      <c r="F62" s="2">
        <v>2.6800000000000001E-4</v>
      </c>
      <c r="G62" s="2">
        <v>0.141512</v>
      </c>
    </row>
    <row r="63" spans="1:24" x14ac:dyDescent="0.25">
      <c r="A63" t="s">
        <v>189</v>
      </c>
      <c r="B63" t="s">
        <v>197</v>
      </c>
      <c r="C63" t="s">
        <v>197</v>
      </c>
      <c r="D63" t="s">
        <v>197</v>
      </c>
      <c r="E63" t="s">
        <v>197</v>
      </c>
      <c r="F63" t="s">
        <v>197</v>
      </c>
      <c r="G63" t="s">
        <v>197</v>
      </c>
    </row>
    <row r="64" spans="1:24" x14ac:dyDescent="0.25">
      <c r="A64" t="s">
        <v>190</v>
      </c>
      <c r="E64">
        <v>673</v>
      </c>
      <c r="F64">
        <v>229</v>
      </c>
      <c r="G64">
        <v>132</v>
      </c>
      <c r="X64">
        <v>1</v>
      </c>
    </row>
    <row r="65" spans="1:20" x14ac:dyDescent="0.25">
      <c r="A65" t="s">
        <v>191</v>
      </c>
      <c r="E65" s="2">
        <v>0.43334</v>
      </c>
      <c r="F65" s="2">
        <v>0.55391000000000001</v>
      </c>
      <c r="G65" s="2">
        <v>0.57042000000000004</v>
      </c>
    </row>
    <row r="70" spans="1:20" x14ac:dyDescent="0.25">
      <c r="T70" s="1"/>
    </row>
    <row r="76" spans="1:20" x14ac:dyDescent="0.25">
      <c r="J76" s="1"/>
    </row>
    <row r="92" spans="2:16" x14ac:dyDescent="0.25">
      <c r="C92" s="1"/>
      <c r="E92" s="1"/>
      <c r="O92" s="1"/>
    </row>
    <row r="93" spans="2:16" x14ac:dyDescent="0.25">
      <c r="B93" s="1"/>
      <c r="E93" s="1"/>
      <c r="O93" s="1"/>
    </row>
    <row r="95" spans="2:16" x14ac:dyDescent="0.25">
      <c r="O95" s="1"/>
    </row>
    <row r="96" spans="2:16" x14ac:dyDescent="0.25">
      <c r="P96" s="1"/>
    </row>
    <row r="97" spans="2:20" x14ac:dyDescent="0.25">
      <c r="O97" s="1"/>
    </row>
    <row r="100" spans="2:20" x14ac:dyDescent="0.25">
      <c r="C100" s="1"/>
      <c r="E100" s="1"/>
    </row>
    <row r="101" spans="2:20" x14ac:dyDescent="0.25">
      <c r="B101" s="1"/>
      <c r="E101" s="1"/>
    </row>
    <row r="102" spans="2:20" x14ac:dyDescent="0.25">
      <c r="C102" s="1"/>
      <c r="E102" s="1"/>
    </row>
    <row r="103" spans="2:20" x14ac:dyDescent="0.25">
      <c r="B103" s="1"/>
      <c r="E103" s="1"/>
    </row>
    <row r="112" spans="2:20" x14ac:dyDescent="0.25">
      <c r="T112" s="1"/>
    </row>
    <row r="142" spans="2:15" x14ac:dyDescent="0.25">
      <c r="O142" s="1"/>
    </row>
    <row r="143" spans="2:15" x14ac:dyDescent="0.25">
      <c r="E143" s="1"/>
    </row>
    <row r="144" spans="2:15" x14ac:dyDescent="0.25">
      <c r="B144" s="1"/>
      <c r="E144" s="1"/>
    </row>
    <row r="145" spans="2:20" x14ac:dyDescent="0.25">
      <c r="E145" s="1"/>
    </row>
    <row r="146" spans="2:20" x14ac:dyDescent="0.25">
      <c r="B146" s="1"/>
      <c r="F146" s="1"/>
    </row>
    <row r="149" spans="2:20" x14ac:dyDescent="0.25">
      <c r="E149" s="1"/>
    </row>
    <row r="150" spans="2:20" x14ac:dyDescent="0.25">
      <c r="B150" s="1"/>
      <c r="E150" s="1"/>
    </row>
    <row r="151" spans="2:20" x14ac:dyDescent="0.25">
      <c r="E151" s="1"/>
    </row>
    <row r="152" spans="2:20" x14ac:dyDescent="0.25">
      <c r="B152" s="1"/>
      <c r="E152" s="1"/>
    </row>
    <row r="154" spans="2:20" x14ac:dyDescent="0.25">
      <c r="T154" s="1"/>
    </row>
    <row r="175" spans="15:15" x14ac:dyDescent="0.25">
      <c r="O175" s="1"/>
    </row>
    <row r="178" spans="15:15" x14ac:dyDescent="0.25">
      <c r="O178" s="1"/>
    </row>
    <row r="179" spans="15:15" x14ac:dyDescent="0.25">
      <c r="O179" s="1"/>
    </row>
    <row r="180" spans="15:15" x14ac:dyDescent="0.25">
      <c r="O180" s="1"/>
    </row>
    <row r="194" spans="5:20" x14ac:dyDescent="0.25">
      <c r="T194" s="1"/>
    </row>
    <row r="208" spans="5:20" x14ac:dyDescent="0.25">
      <c r="E208" s="1"/>
    </row>
    <row r="209" spans="2:15" x14ac:dyDescent="0.25">
      <c r="B209" s="1"/>
      <c r="E209" s="1"/>
    </row>
    <row r="219" spans="2:15" x14ac:dyDescent="0.25">
      <c r="O219" s="1"/>
    </row>
    <row r="234" spans="20:20" x14ac:dyDescent="0.25">
      <c r="T234" s="1"/>
    </row>
    <row r="295" spans="15:15" x14ac:dyDescent="0.25">
      <c r="O295" s="1"/>
    </row>
    <row r="299" spans="15:15" x14ac:dyDescent="0.25">
      <c r="O299" s="1"/>
    </row>
    <row r="300" spans="15:15" x14ac:dyDescent="0.25">
      <c r="O300" s="1"/>
    </row>
    <row r="308" spans="20:24" x14ac:dyDescent="0.25">
      <c r="X308">
        <v>1</v>
      </c>
    </row>
    <row r="314" spans="20:24" x14ac:dyDescent="0.25">
      <c r="T314" s="1"/>
    </row>
    <row r="335" spans="15:16" x14ac:dyDescent="0.25">
      <c r="O335" s="1"/>
    </row>
    <row r="336" spans="15:16" x14ac:dyDescent="0.25">
      <c r="P336" s="1"/>
    </row>
    <row r="338" spans="15:24" x14ac:dyDescent="0.25">
      <c r="O338" s="1"/>
    </row>
    <row r="339" spans="15:24" x14ac:dyDescent="0.25">
      <c r="O339" s="1"/>
    </row>
    <row r="348" spans="15:24" x14ac:dyDescent="0.25">
      <c r="X348">
        <v>1</v>
      </c>
    </row>
    <row r="354" spans="20:20" x14ac:dyDescent="0.25">
      <c r="T354" s="1"/>
    </row>
    <row r="382" spans="15:15" x14ac:dyDescent="0.25">
      <c r="O382" s="1"/>
    </row>
    <row r="388" spans="20:24" x14ac:dyDescent="0.25">
      <c r="X388">
        <v>1</v>
      </c>
    </row>
    <row r="394" spans="20:24" x14ac:dyDescent="0.25">
      <c r="T394" s="1"/>
    </row>
  </sheetData>
  <mergeCells count="4">
    <mergeCell ref="B35:D35"/>
    <mergeCell ref="B2:D2"/>
    <mergeCell ref="E2:G2"/>
    <mergeCell ref="B1:G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488"/>
  <sheetViews>
    <sheetView workbookViewId="0">
      <selection activeCell="R25" sqref="R25"/>
    </sheetView>
  </sheetViews>
  <sheetFormatPr defaultColWidth="8.85546875" defaultRowHeight="15" x14ac:dyDescent="0.25"/>
  <sheetData>
    <row r="1" spans="1:16" x14ac:dyDescent="0.25">
      <c r="B1" s="274" t="s">
        <v>491</v>
      </c>
      <c r="C1" s="274"/>
      <c r="D1" s="274"/>
      <c r="E1" s="274"/>
      <c r="F1" s="274"/>
      <c r="G1" s="274"/>
      <c r="J1" t="s">
        <v>492</v>
      </c>
    </row>
    <row r="2" spans="1:16" x14ac:dyDescent="0.25">
      <c r="B2" s="13" t="s">
        <v>532</v>
      </c>
      <c r="C2" s="13"/>
      <c r="D2" s="13"/>
      <c r="E2" s="13"/>
      <c r="F2" s="13"/>
      <c r="G2" s="14"/>
    </row>
    <row r="3" spans="1:16" x14ac:dyDescent="0.25">
      <c r="B3" s="14" t="s">
        <v>192</v>
      </c>
      <c r="C3" s="14"/>
      <c r="D3" s="14"/>
      <c r="E3" s="14" t="s">
        <v>193</v>
      </c>
      <c r="F3" s="14"/>
      <c r="G3" s="14"/>
      <c r="J3" t="s">
        <v>493</v>
      </c>
      <c r="K3" t="s">
        <v>389</v>
      </c>
      <c r="L3" t="s">
        <v>368</v>
      </c>
      <c r="M3" t="s">
        <v>494</v>
      </c>
      <c r="N3" t="s">
        <v>495</v>
      </c>
      <c r="O3" t="s">
        <v>496</v>
      </c>
      <c r="P3" t="s">
        <v>497</v>
      </c>
    </row>
    <row r="4" spans="1:16" x14ac:dyDescent="0.25">
      <c r="B4" t="s">
        <v>127</v>
      </c>
      <c r="C4" t="s">
        <v>194</v>
      </c>
      <c r="D4" t="s">
        <v>186</v>
      </c>
      <c r="E4" t="s">
        <v>127</v>
      </c>
      <c r="F4" t="s">
        <v>146</v>
      </c>
      <c r="G4" t="s">
        <v>186</v>
      </c>
    </row>
    <row r="5" spans="1:16" x14ac:dyDescent="0.25">
      <c r="A5" t="s">
        <v>174</v>
      </c>
      <c r="B5" s="2" t="s">
        <v>813</v>
      </c>
      <c r="C5" s="2" t="s">
        <v>813</v>
      </c>
      <c r="D5" s="2" t="s">
        <v>813</v>
      </c>
      <c r="E5" s="2">
        <v>-6.8127069999999996</v>
      </c>
      <c r="F5" s="2" t="s">
        <v>813</v>
      </c>
      <c r="G5" s="2" t="s">
        <v>813</v>
      </c>
      <c r="H5" s="2"/>
      <c r="J5" t="s">
        <v>492</v>
      </c>
    </row>
    <row r="6" spans="1:16" x14ac:dyDescent="0.25">
      <c r="B6" s="2" t="s">
        <v>813</v>
      </c>
      <c r="C6" s="2" t="s">
        <v>813</v>
      </c>
      <c r="D6" s="2" t="s">
        <v>813</v>
      </c>
      <c r="E6" s="2">
        <v>7.3694999999999997E-2</v>
      </c>
      <c r="F6" s="2" t="s">
        <v>813</v>
      </c>
      <c r="G6" s="2" t="s">
        <v>813</v>
      </c>
      <c r="H6" s="2"/>
    </row>
    <row r="7" spans="1:16" x14ac:dyDescent="0.25">
      <c r="A7" t="s">
        <v>175</v>
      </c>
      <c r="B7" s="2" t="s">
        <v>813</v>
      </c>
      <c r="C7" s="2" t="s">
        <v>813</v>
      </c>
      <c r="D7" s="2" t="s">
        <v>813</v>
      </c>
      <c r="E7" s="2">
        <v>-7.2666999999999995E-2</v>
      </c>
      <c r="F7" s="2" t="s">
        <v>813</v>
      </c>
      <c r="G7" s="2" t="s">
        <v>813</v>
      </c>
      <c r="H7" s="2"/>
      <c r="J7" t="s">
        <v>498</v>
      </c>
    </row>
    <row r="8" spans="1:16" x14ac:dyDescent="0.25">
      <c r="B8" s="2" t="s">
        <v>813</v>
      </c>
      <c r="C8" s="2" t="s">
        <v>813</v>
      </c>
      <c r="D8" s="2" t="s">
        <v>813</v>
      </c>
      <c r="E8" s="2">
        <v>0.66927400000000004</v>
      </c>
      <c r="F8" s="2" t="s">
        <v>813</v>
      </c>
      <c r="G8" s="2" t="s">
        <v>813</v>
      </c>
      <c r="H8" s="2"/>
      <c r="J8" t="s">
        <v>499</v>
      </c>
    </row>
    <row r="9" spans="1:16" x14ac:dyDescent="0.25">
      <c r="A9" t="s">
        <v>176</v>
      </c>
      <c r="B9" s="2" t="s">
        <v>813</v>
      </c>
      <c r="C9" s="2" t="s">
        <v>813</v>
      </c>
      <c r="D9" s="2" t="s">
        <v>813</v>
      </c>
      <c r="E9" s="2">
        <v>-9.2786999999999994E-2</v>
      </c>
      <c r="F9" s="2" t="s">
        <v>813</v>
      </c>
      <c r="G9" s="2" t="s">
        <v>813</v>
      </c>
      <c r="H9" s="2"/>
    </row>
    <row r="10" spans="1:16" x14ac:dyDescent="0.25">
      <c r="B10" s="2" t="s">
        <v>813</v>
      </c>
      <c r="C10" s="2" t="s">
        <v>813</v>
      </c>
      <c r="D10" s="2" t="s">
        <v>813</v>
      </c>
      <c r="E10" s="2">
        <v>0.94317200000000001</v>
      </c>
      <c r="F10" s="2" t="s">
        <v>813</v>
      </c>
      <c r="G10" s="2" t="s">
        <v>813</v>
      </c>
      <c r="H10" s="2"/>
      <c r="J10" t="s">
        <v>393</v>
      </c>
      <c r="K10" t="s">
        <v>394</v>
      </c>
    </row>
    <row r="11" spans="1:16" x14ac:dyDescent="0.25">
      <c r="A11" t="s">
        <v>357</v>
      </c>
      <c r="B11" s="2" t="s">
        <v>813</v>
      </c>
      <c r="C11" s="2" t="s">
        <v>813</v>
      </c>
      <c r="D11" s="2" t="s">
        <v>813</v>
      </c>
      <c r="E11" s="2">
        <v>0.76668899999999995</v>
      </c>
      <c r="F11" s="2" t="s">
        <v>813</v>
      </c>
      <c r="G11" s="2" t="s">
        <v>813</v>
      </c>
      <c r="H11" s="2"/>
      <c r="J11" t="s">
        <v>499</v>
      </c>
    </row>
    <row r="12" spans="1:16" x14ac:dyDescent="0.25">
      <c r="B12" s="2" t="s">
        <v>813</v>
      </c>
      <c r="C12" s="2" t="s">
        <v>813</v>
      </c>
      <c r="D12" s="2" t="s">
        <v>813</v>
      </c>
      <c r="E12" s="2">
        <v>0.144645</v>
      </c>
      <c r="F12" s="2" t="s">
        <v>813</v>
      </c>
      <c r="G12" s="2" t="s">
        <v>813</v>
      </c>
      <c r="H12" s="2"/>
    </row>
    <row r="13" spans="1:16" x14ac:dyDescent="0.25">
      <c r="A13" t="s">
        <v>187</v>
      </c>
      <c r="B13" s="2" t="s">
        <v>813</v>
      </c>
      <c r="C13" s="2" t="s">
        <v>813</v>
      </c>
      <c r="D13" s="2" t="s">
        <v>813</v>
      </c>
      <c r="E13" s="2">
        <v>-20.690588000000002</v>
      </c>
      <c r="F13" s="2" t="s">
        <v>813</v>
      </c>
      <c r="G13" s="2" t="s">
        <v>813</v>
      </c>
      <c r="H13" s="2"/>
      <c r="J13" t="s">
        <v>396</v>
      </c>
      <c r="K13" t="s">
        <v>397</v>
      </c>
      <c r="L13" t="s">
        <v>398</v>
      </c>
      <c r="M13" t="s">
        <v>399</v>
      </c>
      <c r="N13" t="s">
        <v>400</v>
      </c>
    </row>
    <row r="14" spans="1:16" x14ac:dyDescent="0.25">
      <c r="B14" s="2" t="s">
        <v>813</v>
      </c>
      <c r="C14" s="2" t="s">
        <v>813</v>
      </c>
      <c r="D14" s="2" t="s">
        <v>813</v>
      </c>
      <c r="E14" s="2">
        <v>2.3980000000000001E-12</v>
      </c>
      <c r="F14" s="2" t="s">
        <v>813</v>
      </c>
      <c r="G14" s="2" t="s">
        <v>813</v>
      </c>
      <c r="H14" s="2"/>
    </row>
    <row r="15" spans="1:16" x14ac:dyDescent="0.25">
      <c r="A15" t="s">
        <v>358</v>
      </c>
      <c r="B15" s="2" t="s">
        <v>813</v>
      </c>
      <c r="C15" s="2" t="s">
        <v>813</v>
      </c>
      <c r="D15" s="2" t="s">
        <v>813</v>
      </c>
      <c r="E15" s="2">
        <v>-6.190105</v>
      </c>
      <c r="F15" s="2" t="s">
        <v>813</v>
      </c>
      <c r="G15" s="2" t="s">
        <v>813</v>
      </c>
      <c r="H15" s="2"/>
      <c r="J15" t="s">
        <v>401</v>
      </c>
    </row>
    <row r="16" spans="1:16" x14ac:dyDescent="0.25">
      <c r="B16" s="2" t="s">
        <v>813</v>
      </c>
      <c r="C16" s="2" t="s">
        <v>813</v>
      </c>
      <c r="D16" s="2" t="s">
        <v>813</v>
      </c>
      <c r="E16" s="2">
        <v>0.255216</v>
      </c>
      <c r="F16" s="2" t="s">
        <v>813</v>
      </c>
      <c r="G16" s="2" t="s">
        <v>813</v>
      </c>
      <c r="H16" s="2"/>
      <c r="J16" t="s">
        <v>402</v>
      </c>
      <c r="K16" t="s">
        <v>403</v>
      </c>
      <c r="L16" t="s">
        <v>500</v>
      </c>
      <c r="M16" t="s">
        <v>405</v>
      </c>
      <c r="N16" t="s">
        <v>403</v>
      </c>
      <c r="O16" t="s">
        <v>501</v>
      </c>
      <c r="P16" t="s">
        <v>411</v>
      </c>
    </row>
    <row r="17" spans="1:16" x14ac:dyDescent="0.25">
      <c r="A17" t="s">
        <v>359</v>
      </c>
      <c r="B17" s="2" t="s">
        <v>813</v>
      </c>
      <c r="C17" s="2" t="s">
        <v>813</v>
      </c>
      <c r="D17" s="2" t="s">
        <v>813</v>
      </c>
      <c r="E17" s="2">
        <v>2.667351</v>
      </c>
      <c r="F17" s="2" t="s">
        <v>813</v>
      </c>
      <c r="G17" s="2" t="s">
        <v>813</v>
      </c>
      <c r="H17" s="2"/>
    </row>
    <row r="18" spans="1:16" x14ac:dyDescent="0.25">
      <c r="B18" s="2" t="s">
        <v>813</v>
      </c>
      <c r="C18" s="2" t="s">
        <v>813</v>
      </c>
      <c r="D18" s="2" t="s">
        <v>813</v>
      </c>
      <c r="E18" s="2">
        <v>4.3509999999999998E-3</v>
      </c>
      <c r="F18" s="2" t="s">
        <v>813</v>
      </c>
      <c r="G18" s="2" t="s">
        <v>813</v>
      </c>
      <c r="H18" s="2"/>
      <c r="J18" t="s">
        <v>416</v>
      </c>
      <c r="K18" t="s">
        <v>417</v>
      </c>
      <c r="L18" t="s">
        <v>502</v>
      </c>
      <c r="M18" t="s">
        <v>503</v>
      </c>
      <c r="N18" t="s">
        <v>504</v>
      </c>
    </row>
    <row r="19" spans="1:16" x14ac:dyDescent="0.25">
      <c r="A19" t="s">
        <v>360</v>
      </c>
      <c r="B19" s="2" t="s">
        <v>813</v>
      </c>
      <c r="C19" s="2" t="s">
        <v>813</v>
      </c>
      <c r="D19" s="2" t="s">
        <v>813</v>
      </c>
      <c r="E19" s="2">
        <v>-0.13336999999999999</v>
      </c>
      <c r="F19" s="2" t="s">
        <v>813</v>
      </c>
      <c r="G19" s="2" t="s">
        <v>813</v>
      </c>
      <c r="H19" s="2"/>
    </row>
    <row r="20" spans="1:16" x14ac:dyDescent="0.25">
      <c r="B20" s="2" t="s">
        <v>813</v>
      </c>
      <c r="C20" s="2" t="s">
        <v>813</v>
      </c>
      <c r="D20" s="2" t="s">
        <v>813</v>
      </c>
      <c r="E20" s="2">
        <v>1.7687999999999999E-2</v>
      </c>
      <c r="F20" s="2" t="s">
        <v>813</v>
      </c>
      <c r="G20" s="2" t="s">
        <v>813</v>
      </c>
      <c r="H20" s="2"/>
      <c r="J20" t="s">
        <v>421</v>
      </c>
      <c r="K20" t="s">
        <v>422</v>
      </c>
    </row>
    <row r="21" spans="1:16" x14ac:dyDescent="0.25">
      <c r="A21" t="s">
        <v>361</v>
      </c>
      <c r="B21" s="2" t="s">
        <v>813</v>
      </c>
      <c r="C21" s="2" t="s">
        <v>813</v>
      </c>
      <c r="D21" s="2" t="s">
        <v>813</v>
      </c>
      <c r="E21" s="2">
        <v>0.13639899999999999</v>
      </c>
      <c r="F21" s="2" t="s">
        <v>813</v>
      </c>
      <c r="G21" s="2" t="s">
        <v>813</v>
      </c>
      <c r="H21" s="2"/>
      <c r="K21" t="s">
        <v>423</v>
      </c>
      <c r="L21" t="s">
        <v>424</v>
      </c>
      <c r="M21" t="s">
        <v>425</v>
      </c>
      <c r="N21" t="s">
        <v>426</v>
      </c>
      <c r="O21" t="s">
        <v>427</v>
      </c>
      <c r="P21" t="s">
        <v>425</v>
      </c>
    </row>
    <row r="22" spans="1:16" x14ac:dyDescent="0.25">
      <c r="B22" s="2" t="s">
        <v>813</v>
      </c>
      <c r="C22" s="2" t="s">
        <v>813</v>
      </c>
      <c r="D22" s="2" t="s">
        <v>813</v>
      </c>
      <c r="E22" s="2">
        <v>0.65733299999999995</v>
      </c>
      <c r="F22" s="2" t="s">
        <v>813</v>
      </c>
      <c r="G22" s="2" t="s">
        <v>813</v>
      </c>
      <c r="H22" s="2"/>
      <c r="J22">
        <v>-46.339790000000001</v>
      </c>
      <c r="K22">
        <v>-8.2833199999999998</v>
      </c>
      <c r="L22">
        <v>-0.22758</v>
      </c>
      <c r="M22">
        <v>7.67645</v>
      </c>
      <c r="N22">
        <v>39.075159999999997</v>
      </c>
    </row>
    <row r="23" spans="1:16" x14ac:dyDescent="0.25">
      <c r="A23" t="s">
        <v>362</v>
      </c>
      <c r="B23" s="2" t="s">
        <v>813</v>
      </c>
      <c r="C23" s="2" t="s">
        <v>813</v>
      </c>
      <c r="D23" s="2" t="s">
        <v>813</v>
      </c>
      <c r="E23" s="2">
        <v>-0.40665400000000002</v>
      </c>
      <c r="F23" s="2" t="s">
        <v>813</v>
      </c>
      <c r="G23" s="2" t="s">
        <v>813</v>
      </c>
      <c r="H23" s="2"/>
    </row>
    <row r="24" spans="1:16" x14ac:dyDescent="0.25">
      <c r="B24" s="2" t="s">
        <v>813</v>
      </c>
      <c r="C24" s="2" t="s">
        <v>813</v>
      </c>
      <c r="D24" s="2" t="s">
        <v>813</v>
      </c>
      <c r="E24" s="2">
        <v>0.13592199999999999</v>
      </c>
      <c r="F24" s="2" t="s">
        <v>813</v>
      </c>
      <c r="G24" s="2" t="s">
        <v>813</v>
      </c>
      <c r="H24" s="2"/>
      <c r="J24" t="s">
        <v>505</v>
      </c>
      <c r="K24" t="s">
        <v>422</v>
      </c>
    </row>
    <row r="25" spans="1:16" x14ac:dyDescent="0.25">
      <c r="A25" t="s">
        <v>363</v>
      </c>
      <c r="B25" s="2" t="s">
        <v>813</v>
      </c>
      <c r="C25" s="2" t="s">
        <v>813</v>
      </c>
      <c r="D25" s="2" t="s">
        <v>813</v>
      </c>
      <c r="E25" s="2">
        <v>-0.54514799999999997</v>
      </c>
      <c r="F25" s="2" t="s">
        <v>813</v>
      </c>
      <c r="G25" s="2" t="s">
        <v>813</v>
      </c>
      <c r="H25" s="2"/>
      <c r="K25" t="s">
        <v>350</v>
      </c>
      <c r="L25" t="s">
        <v>351</v>
      </c>
      <c r="M25" t="s">
        <v>352</v>
      </c>
      <c r="N25" t="s">
        <v>353</v>
      </c>
      <c r="O25" t="s">
        <v>354</v>
      </c>
      <c r="P25" t="s">
        <v>432</v>
      </c>
    </row>
    <row r="26" spans="1:16" x14ac:dyDescent="0.25">
      <c r="B26" s="2" t="s">
        <v>813</v>
      </c>
      <c r="C26" s="2" t="s">
        <v>813</v>
      </c>
      <c r="D26" s="2" t="s">
        <v>813</v>
      </c>
      <c r="E26" s="2">
        <v>8.6959999999999996E-2</v>
      </c>
      <c r="F26" s="2" t="s">
        <v>813</v>
      </c>
      <c r="G26" s="2" t="s">
        <v>813</v>
      </c>
      <c r="H26" s="2"/>
      <c r="J26" t="s">
        <v>174</v>
      </c>
      <c r="K26">
        <v>-6.8127069999999996</v>
      </c>
      <c r="L26">
        <v>3.8003040000000001</v>
      </c>
      <c r="M26">
        <v>-1.7927</v>
      </c>
      <c r="N26">
        <v>7.3694999999999997E-2</v>
      </c>
      <c r="O26" t="s">
        <v>461</v>
      </c>
    </row>
    <row r="27" spans="1:16" x14ac:dyDescent="0.25">
      <c r="A27" t="s">
        <v>490</v>
      </c>
      <c r="B27" s="2" t="s">
        <v>813</v>
      </c>
      <c r="C27" s="2" t="s">
        <v>813</v>
      </c>
      <c r="D27" s="2" t="s">
        <v>813</v>
      </c>
      <c r="E27" s="2">
        <v>17.133883000000001</v>
      </c>
      <c r="F27" s="2" t="s">
        <v>813</v>
      </c>
      <c r="G27" s="2" t="s">
        <v>813</v>
      </c>
      <c r="H27" s="2"/>
      <c r="K27">
        <v>7.3694999999999997E-2</v>
      </c>
    </row>
    <row r="28" spans="1:16" x14ac:dyDescent="0.25">
      <c r="B28" s="2" t="s">
        <v>813</v>
      </c>
      <c r="C28" s="2" t="s">
        <v>813</v>
      </c>
      <c r="D28" s="2" t="s">
        <v>813</v>
      </c>
      <c r="E28" s="2">
        <v>0.382718</v>
      </c>
      <c r="F28" s="2" t="s">
        <v>813</v>
      </c>
      <c r="G28" s="2" t="s">
        <v>813</v>
      </c>
      <c r="H28" s="2"/>
      <c r="J28" t="s">
        <v>175</v>
      </c>
      <c r="K28">
        <v>-7.2666999999999995E-2</v>
      </c>
      <c r="L28">
        <v>0.170012</v>
      </c>
      <c r="M28">
        <v>-0.4274</v>
      </c>
      <c r="N28">
        <v>0.66927400000000004</v>
      </c>
    </row>
    <row r="29" spans="1:16" x14ac:dyDescent="0.25">
      <c r="A29" t="s">
        <v>506</v>
      </c>
      <c r="B29" s="2" t="s">
        <v>813</v>
      </c>
      <c r="C29" s="2" t="s">
        <v>813</v>
      </c>
      <c r="D29" s="2" t="s">
        <v>813</v>
      </c>
      <c r="E29" s="2">
        <v>-7.5786449999999999</v>
      </c>
      <c r="F29" s="2" t="s">
        <v>813</v>
      </c>
      <c r="G29" s="2" t="s">
        <v>813</v>
      </c>
      <c r="H29" s="2"/>
      <c r="K29">
        <v>0.66927400000000004</v>
      </c>
    </row>
    <row r="30" spans="1:16" x14ac:dyDescent="0.25">
      <c r="B30" s="2" t="s">
        <v>813</v>
      </c>
      <c r="C30" s="2" t="s">
        <v>813</v>
      </c>
      <c r="D30" s="2" t="s">
        <v>813</v>
      </c>
      <c r="E30" s="2">
        <v>6.1060000000000003E-7</v>
      </c>
      <c r="F30" s="2" t="s">
        <v>813</v>
      </c>
      <c r="G30" s="2" t="s">
        <v>813</v>
      </c>
      <c r="H30" s="2"/>
      <c r="J30" t="s">
        <v>176</v>
      </c>
      <c r="K30">
        <v>-9.2786999999999994E-2</v>
      </c>
      <c r="L30">
        <v>1.3009379999999999</v>
      </c>
      <c r="M30">
        <v>-7.1300000000000002E-2</v>
      </c>
      <c r="N30">
        <v>0.94317200000000001</v>
      </c>
    </row>
    <row r="31" spans="1:16" x14ac:dyDescent="0.25">
      <c r="A31" t="s">
        <v>189</v>
      </c>
      <c r="B31" t="s">
        <v>197</v>
      </c>
      <c r="C31" t="s">
        <v>197</v>
      </c>
      <c r="D31" t="s">
        <v>197</v>
      </c>
      <c r="E31" t="s">
        <v>197</v>
      </c>
      <c r="F31" t="s">
        <v>197</v>
      </c>
      <c r="G31" t="s">
        <v>197</v>
      </c>
      <c r="K31">
        <v>0.94317200000000001</v>
      </c>
    </row>
    <row r="32" spans="1:16" x14ac:dyDescent="0.25">
      <c r="A32" t="s">
        <v>190</v>
      </c>
      <c r="E32">
        <v>495</v>
      </c>
      <c r="J32" t="s">
        <v>357</v>
      </c>
      <c r="K32">
        <v>0.76668899999999995</v>
      </c>
      <c r="L32">
        <v>0.52468199999999998</v>
      </c>
      <c r="M32">
        <v>1.4612000000000001</v>
      </c>
      <c r="N32">
        <v>0.144645</v>
      </c>
    </row>
    <row r="33" spans="1:15" x14ac:dyDescent="0.25">
      <c r="A33" t="s">
        <v>191</v>
      </c>
      <c r="E33">
        <v>0.62422</v>
      </c>
      <c r="K33">
        <v>0.144645</v>
      </c>
    </row>
    <row r="34" spans="1:15" x14ac:dyDescent="0.25">
      <c r="J34" t="s">
        <v>187</v>
      </c>
      <c r="K34">
        <v>-20.690588000000002</v>
      </c>
      <c r="L34">
        <v>2.8702709999999998</v>
      </c>
      <c r="M34">
        <v>-7.2085999999999997</v>
      </c>
      <c r="N34" s="1">
        <v>2.3980000000000001E-12</v>
      </c>
      <c r="O34" t="s">
        <v>355</v>
      </c>
    </row>
    <row r="35" spans="1:15" x14ac:dyDescent="0.25">
      <c r="B35" s="13" t="s">
        <v>198</v>
      </c>
      <c r="C35" s="13"/>
      <c r="D35" s="13"/>
      <c r="E35" s="13"/>
      <c r="F35" s="13"/>
      <c r="G35" s="14"/>
      <c r="K35" s="1">
        <v>2.3980000000000001E-12</v>
      </c>
      <c r="N35" s="1"/>
    </row>
    <row r="36" spans="1:15" x14ac:dyDescent="0.25">
      <c r="B36" s="14" t="s">
        <v>192</v>
      </c>
      <c r="C36" s="14"/>
      <c r="D36" s="14"/>
      <c r="E36" s="14" t="s">
        <v>193</v>
      </c>
      <c r="F36" s="14"/>
      <c r="G36" s="14"/>
      <c r="J36" t="s">
        <v>358</v>
      </c>
      <c r="K36">
        <v>-6.190105</v>
      </c>
      <c r="L36">
        <v>5.4336289999999998</v>
      </c>
      <c r="M36">
        <v>-1.1392</v>
      </c>
      <c r="N36">
        <v>0.255216</v>
      </c>
    </row>
    <row r="37" spans="1:15" x14ac:dyDescent="0.25">
      <c r="B37" t="s">
        <v>127</v>
      </c>
      <c r="C37" t="s">
        <v>194</v>
      </c>
      <c r="D37" t="s">
        <v>186</v>
      </c>
      <c r="E37" t="s">
        <v>127</v>
      </c>
      <c r="F37" t="s">
        <v>146</v>
      </c>
      <c r="G37" t="s">
        <v>186</v>
      </c>
      <c r="K37">
        <v>0.255216</v>
      </c>
    </row>
    <row r="38" spans="1:15" x14ac:dyDescent="0.25">
      <c r="A38" t="s">
        <v>174</v>
      </c>
      <c r="B38" s="2" t="s">
        <v>813</v>
      </c>
      <c r="C38" s="2" t="s">
        <v>813</v>
      </c>
      <c r="D38" s="2" t="s">
        <v>813</v>
      </c>
      <c r="E38" s="2">
        <v>-4.9078530000000002</v>
      </c>
      <c r="F38" s="2" t="s">
        <v>813</v>
      </c>
      <c r="G38" s="2" t="s">
        <v>813</v>
      </c>
      <c r="H38" s="2"/>
      <c r="J38" t="s">
        <v>359</v>
      </c>
      <c r="K38">
        <v>2.667351</v>
      </c>
      <c r="L38">
        <v>0.93068799999999996</v>
      </c>
      <c r="M38">
        <v>2.8660000000000001</v>
      </c>
      <c r="N38">
        <v>4.3509999999999998E-3</v>
      </c>
      <c r="O38" t="s">
        <v>467</v>
      </c>
    </row>
    <row r="39" spans="1:15" x14ac:dyDescent="0.25">
      <c r="B39" s="2" t="s">
        <v>813</v>
      </c>
      <c r="C39" s="2" t="s">
        <v>813</v>
      </c>
      <c r="D39" s="2" t="s">
        <v>813</v>
      </c>
      <c r="E39" s="2">
        <v>0.197017</v>
      </c>
      <c r="F39" s="2" t="s">
        <v>813</v>
      </c>
      <c r="G39" s="2" t="s">
        <v>813</v>
      </c>
      <c r="H39" s="2"/>
      <c r="K39">
        <v>4.3509999999999998E-3</v>
      </c>
    </row>
    <row r="40" spans="1:15" x14ac:dyDescent="0.25">
      <c r="A40" t="s">
        <v>175</v>
      </c>
      <c r="B40" s="2" t="s">
        <v>813</v>
      </c>
      <c r="C40" s="2" t="s">
        <v>813</v>
      </c>
      <c r="D40" s="2" t="s">
        <v>813</v>
      </c>
      <c r="E40" s="2">
        <v>-0.215</v>
      </c>
      <c r="F40" s="2" t="s">
        <v>813</v>
      </c>
      <c r="G40" s="2" t="s">
        <v>813</v>
      </c>
      <c r="H40" s="2"/>
      <c r="J40" t="s">
        <v>360</v>
      </c>
      <c r="K40">
        <v>-0.13336999999999999</v>
      </c>
      <c r="L40">
        <v>5.6017999999999998E-2</v>
      </c>
      <c r="M40">
        <v>-2.3807999999999998</v>
      </c>
      <c r="N40">
        <v>1.7687999999999999E-2</v>
      </c>
      <c r="O40" t="s">
        <v>356</v>
      </c>
    </row>
    <row r="41" spans="1:15" x14ac:dyDescent="0.25">
      <c r="B41" s="2" t="s">
        <v>813</v>
      </c>
      <c r="C41" s="2" t="s">
        <v>813</v>
      </c>
      <c r="D41" s="2" t="s">
        <v>813</v>
      </c>
      <c r="E41" s="2">
        <v>0.23983099999999999</v>
      </c>
      <c r="F41" s="2" t="s">
        <v>813</v>
      </c>
      <c r="G41" s="2" t="s">
        <v>813</v>
      </c>
      <c r="H41" s="2"/>
      <c r="K41">
        <v>1.7687999999999999E-2</v>
      </c>
    </row>
    <row r="42" spans="1:15" x14ac:dyDescent="0.25">
      <c r="A42" t="s">
        <v>176</v>
      </c>
      <c r="B42" s="2" t="s">
        <v>813</v>
      </c>
      <c r="C42" s="2" t="s">
        <v>813</v>
      </c>
      <c r="D42" s="2" t="s">
        <v>813</v>
      </c>
      <c r="E42" s="2">
        <v>0.61822200000000005</v>
      </c>
      <c r="F42" s="2" t="s">
        <v>813</v>
      </c>
      <c r="G42" s="2" t="s">
        <v>813</v>
      </c>
      <c r="H42" s="2"/>
      <c r="J42" t="s">
        <v>361</v>
      </c>
      <c r="K42">
        <v>0.13639899999999999</v>
      </c>
      <c r="L42">
        <v>0.30727900000000002</v>
      </c>
      <c r="M42">
        <v>0.44390000000000002</v>
      </c>
      <c r="N42">
        <v>0.65733299999999995</v>
      </c>
    </row>
    <row r="43" spans="1:15" x14ac:dyDescent="0.25">
      <c r="B43" s="2" t="s">
        <v>813</v>
      </c>
      <c r="C43" s="2" t="s">
        <v>813</v>
      </c>
      <c r="D43" s="2" t="s">
        <v>813</v>
      </c>
      <c r="E43" s="2">
        <v>0.65736499999999998</v>
      </c>
      <c r="F43" s="2" t="s">
        <v>813</v>
      </c>
      <c r="G43" s="2" t="s">
        <v>813</v>
      </c>
      <c r="H43" s="2"/>
      <c r="K43">
        <v>0.65733299999999995</v>
      </c>
    </row>
    <row r="44" spans="1:15" x14ac:dyDescent="0.25">
      <c r="A44" t="s">
        <v>357</v>
      </c>
      <c r="B44" s="2" t="s">
        <v>813</v>
      </c>
      <c r="C44" s="2" t="s">
        <v>813</v>
      </c>
      <c r="D44" s="2" t="s">
        <v>813</v>
      </c>
      <c r="E44" s="2">
        <v>0.94402200000000003</v>
      </c>
      <c r="F44" s="2" t="s">
        <v>813</v>
      </c>
      <c r="G44" s="2" t="s">
        <v>813</v>
      </c>
      <c r="H44" s="2"/>
      <c r="J44" t="s">
        <v>362</v>
      </c>
      <c r="K44">
        <v>-0.40665400000000002</v>
      </c>
      <c r="L44">
        <v>0.27222499999999999</v>
      </c>
      <c r="M44">
        <v>-1.4938</v>
      </c>
      <c r="N44">
        <v>0.13592199999999999</v>
      </c>
    </row>
    <row r="45" spans="1:15" x14ac:dyDescent="0.25">
      <c r="B45" s="2" t="s">
        <v>813</v>
      </c>
      <c r="C45" s="2" t="s">
        <v>813</v>
      </c>
      <c r="D45" s="2" t="s">
        <v>813</v>
      </c>
      <c r="E45" s="2">
        <v>4.0051999999999997E-2</v>
      </c>
      <c r="F45" s="2" t="s">
        <v>813</v>
      </c>
      <c r="G45" s="2" t="s">
        <v>813</v>
      </c>
      <c r="H45" s="2"/>
      <c r="K45">
        <v>0.13592199999999999</v>
      </c>
    </row>
    <row r="46" spans="1:15" x14ac:dyDescent="0.25">
      <c r="A46" t="s">
        <v>187</v>
      </c>
      <c r="B46" s="2" t="s">
        <v>813</v>
      </c>
      <c r="C46" s="2" t="s">
        <v>813</v>
      </c>
      <c r="D46" s="2" t="s">
        <v>813</v>
      </c>
      <c r="E46" s="2">
        <v>-22.545549000000001</v>
      </c>
      <c r="F46" s="2" t="s">
        <v>813</v>
      </c>
      <c r="G46" s="2" t="s">
        <v>813</v>
      </c>
      <c r="H46" s="2"/>
      <c r="J46" t="s">
        <v>363</v>
      </c>
      <c r="K46">
        <v>-0.54514799999999997</v>
      </c>
      <c r="L46">
        <v>0.31779800000000002</v>
      </c>
      <c r="M46">
        <v>-1.7154</v>
      </c>
      <c r="N46">
        <v>8.6959999999999996E-2</v>
      </c>
      <c r="O46" t="s">
        <v>461</v>
      </c>
    </row>
    <row r="47" spans="1:15" x14ac:dyDescent="0.25">
      <c r="B47" s="2" t="s">
        <v>813</v>
      </c>
      <c r="C47" s="2" t="s">
        <v>813</v>
      </c>
      <c r="D47" s="2" t="s">
        <v>813</v>
      </c>
      <c r="E47" s="2">
        <v>8.6310000000000007E-12</v>
      </c>
      <c r="F47" s="2" t="s">
        <v>813</v>
      </c>
      <c r="G47" s="2" t="s">
        <v>813</v>
      </c>
      <c r="H47" s="2"/>
      <c r="K47">
        <v>8.6959999999999996E-2</v>
      </c>
    </row>
    <row r="48" spans="1:15" x14ac:dyDescent="0.25">
      <c r="A48" t="s">
        <v>358</v>
      </c>
      <c r="B48" s="2" t="s">
        <v>813</v>
      </c>
      <c r="C48" s="2" t="s">
        <v>813</v>
      </c>
      <c r="D48" s="2" t="s">
        <v>813</v>
      </c>
      <c r="E48" s="2">
        <v>-9.9644449999999996</v>
      </c>
      <c r="F48" s="2" t="s">
        <v>813</v>
      </c>
      <c r="G48" s="2" t="s">
        <v>813</v>
      </c>
      <c r="H48" s="2"/>
      <c r="J48" t="s">
        <v>364</v>
      </c>
      <c r="K48">
        <v>17.133883000000001</v>
      </c>
      <c r="L48">
        <v>19.609525000000001</v>
      </c>
      <c r="M48">
        <v>0.87380000000000002</v>
      </c>
      <c r="N48">
        <v>0.382718</v>
      </c>
    </row>
    <row r="49" spans="1:16" x14ac:dyDescent="0.25">
      <c r="B49" s="2" t="s">
        <v>813</v>
      </c>
      <c r="C49" s="2" t="s">
        <v>813</v>
      </c>
      <c r="D49" s="2" t="s">
        <v>813</v>
      </c>
      <c r="E49" s="2">
        <v>7.0388000000000006E-2</v>
      </c>
      <c r="F49" s="2" t="s">
        <v>813</v>
      </c>
      <c r="G49" s="2" t="s">
        <v>813</v>
      </c>
      <c r="H49" s="2"/>
      <c r="K49">
        <v>0.382718</v>
      </c>
    </row>
    <row r="50" spans="1:16" x14ac:dyDescent="0.25">
      <c r="A50" t="s">
        <v>359</v>
      </c>
      <c r="B50" s="2" t="s">
        <v>813</v>
      </c>
      <c r="C50" s="2" t="s">
        <v>813</v>
      </c>
      <c r="D50" s="2" t="s">
        <v>813</v>
      </c>
      <c r="E50" s="2">
        <v>2.1315119999999999</v>
      </c>
      <c r="F50" s="2" t="s">
        <v>813</v>
      </c>
      <c r="G50" s="2" t="s">
        <v>813</v>
      </c>
      <c r="H50" s="2"/>
      <c r="J50" t="s">
        <v>506</v>
      </c>
      <c r="K50">
        <v>-7.5786449999999999</v>
      </c>
      <c r="L50">
        <v>1.4976670000000001</v>
      </c>
      <c r="M50">
        <v>-5.0602999999999998</v>
      </c>
      <c r="N50" s="1">
        <v>6.1060000000000003E-7</v>
      </c>
      <c r="O50" t="s">
        <v>355</v>
      </c>
    </row>
    <row r="51" spans="1:16" x14ac:dyDescent="0.25">
      <c r="B51" s="2" t="s">
        <v>813</v>
      </c>
      <c r="C51" s="2" t="s">
        <v>813</v>
      </c>
      <c r="D51" s="2" t="s">
        <v>813</v>
      </c>
      <c r="E51" s="2">
        <v>5.5960000000000003E-3</v>
      </c>
      <c r="F51" s="2" t="s">
        <v>813</v>
      </c>
      <c r="G51" s="2" t="s">
        <v>813</v>
      </c>
      <c r="H51" s="2"/>
      <c r="J51" t="s">
        <v>433</v>
      </c>
      <c r="K51" s="1">
        <v>6.1060000000000003E-7</v>
      </c>
      <c r="P51">
        <v>0.01</v>
      </c>
    </row>
    <row r="52" spans="1:16" x14ac:dyDescent="0.25">
      <c r="A52" t="s">
        <v>360</v>
      </c>
      <c r="B52" s="2" t="s">
        <v>813</v>
      </c>
      <c r="C52" s="2" t="s">
        <v>813</v>
      </c>
      <c r="D52" s="2" t="s">
        <v>813</v>
      </c>
      <c r="E52" s="2">
        <v>-8.9052000000000006E-2</v>
      </c>
      <c r="F52" s="2" t="s">
        <v>813</v>
      </c>
      <c r="G52" s="2" t="s">
        <v>813</v>
      </c>
      <c r="H52" s="2"/>
      <c r="J52" t="s">
        <v>434</v>
      </c>
      <c r="K52" t="s">
        <v>435</v>
      </c>
      <c r="L52">
        <v>0</v>
      </c>
      <c r="M52" t="s">
        <v>436</v>
      </c>
      <c r="N52">
        <v>1E-3</v>
      </c>
      <c r="O52" t="s">
        <v>437</v>
      </c>
    </row>
    <row r="53" spans="1:16" x14ac:dyDescent="0.25">
      <c r="B53" s="2" t="s">
        <v>813</v>
      </c>
      <c r="C53" s="2" t="s">
        <v>813</v>
      </c>
      <c r="D53" s="2" t="s">
        <v>813</v>
      </c>
      <c r="E53" s="2">
        <v>0.1133</v>
      </c>
      <c r="F53" s="2" t="s">
        <v>813</v>
      </c>
      <c r="G53" s="2" t="s">
        <v>813</v>
      </c>
      <c r="H53" s="2"/>
    </row>
    <row r="54" spans="1:16" x14ac:dyDescent="0.25">
      <c r="A54" t="s">
        <v>815</v>
      </c>
      <c r="B54" s="2" t="s">
        <v>813</v>
      </c>
      <c r="C54" s="2" t="s">
        <v>813</v>
      </c>
      <c r="D54" s="2" t="s">
        <v>813</v>
      </c>
      <c r="E54" s="2">
        <v>-0.360788</v>
      </c>
      <c r="F54" s="2" t="s">
        <v>813</v>
      </c>
      <c r="G54" s="2" t="s">
        <v>813</v>
      </c>
      <c r="H54" s="2"/>
      <c r="J54" t="s">
        <v>442</v>
      </c>
      <c r="K54" t="s">
        <v>443</v>
      </c>
      <c r="L54" t="s">
        <v>430</v>
      </c>
      <c r="M54" t="s">
        <v>444</v>
      </c>
      <c r="N54">
        <v>241140</v>
      </c>
    </row>
    <row r="55" spans="1:16" x14ac:dyDescent="0.25">
      <c r="B55" s="2" t="s">
        <v>813</v>
      </c>
      <c r="C55" s="2" t="s">
        <v>813</v>
      </c>
      <c r="D55" s="2" t="s">
        <v>813</v>
      </c>
      <c r="E55" s="2">
        <v>0.19628499999999999</v>
      </c>
      <c r="F55" s="2" t="s">
        <v>813</v>
      </c>
      <c r="G55" s="2" t="s">
        <v>813</v>
      </c>
      <c r="H55" s="2"/>
      <c r="J55" t="s">
        <v>445</v>
      </c>
      <c r="K55" t="s">
        <v>443</v>
      </c>
      <c r="L55" t="s">
        <v>430</v>
      </c>
      <c r="M55" t="s">
        <v>444</v>
      </c>
      <c r="N55">
        <v>82726</v>
      </c>
    </row>
    <row r="56" spans="1:16" x14ac:dyDescent="0.25">
      <c r="A56" t="s">
        <v>816</v>
      </c>
      <c r="B56" s="2" t="s">
        <v>813</v>
      </c>
      <c r="C56" s="2" t="s">
        <v>813</v>
      </c>
      <c r="D56" s="2" t="s">
        <v>813</v>
      </c>
      <c r="E56" s="2">
        <v>-1.074932</v>
      </c>
      <c r="F56" s="2" t="s">
        <v>813</v>
      </c>
      <c r="G56" s="2" t="s">
        <v>813</v>
      </c>
      <c r="H56" s="2"/>
      <c r="J56" t="s">
        <v>446</v>
      </c>
      <c r="K56">
        <v>0.65693000000000001</v>
      </c>
    </row>
    <row r="57" spans="1:16" x14ac:dyDescent="0.25">
      <c r="B57" s="2" t="s">
        <v>813</v>
      </c>
      <c r="C57" s="2" t="s">
        <v>813</v>
      </c>
      <c r="D57" s="2" t="s">
        <v>813</v>
      </c>
      <c r="E57" s="2">
        <v>1.683E-3</v>
      </c>
      <c r="F57" s="2" t="s">
        <v>813</v>
      </c>
      <c r="G57" s="2" t="s">
        <v>813</v>
      </c>
      <c r="H57" s="2"/>
      <c r="J57" t="s">
        <v>447</v>
      </c>
      <c r="K57" t="s">
        <v>446</v>
      </c>
      <c r="L57">
        <v>0.62422</v>
      </c>
      <c r="P57" t="s">
        <v>451</v>
      </c>
    </row>
    <row r="58" spans="1:16" x14ac:dyDescent="0.25">
      <c r="A58" t="s">
        <v>820</v>
      </c>
      <c r="B58" s="2" t="s">
        <v>813</v>
      </c>
      <c r="C58" s="2" t="s">
        <v>813</v>
      </c>
      <c r="D58" s="2" t="s">
        <v>813</v>
      </c>
      <c r="E58" s="2">
        <v>0.58495399999999997</v>
      </c>
      <c r="F58" s="2" t="s">
        <v>813</v>
      </c>
      <c r="G58" s="2" t="s">
        <v>813</v>
      </c>
      <c r="H58" s="2"/>
      <c r="J58" t="s">
        <v>448</v>
      </c>
      <c r="K58">
        <v>66.430999999999997</v>
      </c>
      <c r="L58" t="s">
        <v>449</v>
      </c>
      <c r="M58">
        <v>13</v>
      </c>
      <c r="N58" t="s">
        <v>450</v>
      </c>
      <c r="O58">
        <v>451</v>
      </c>
    </row>
    <row r="59" spans="1:16" x14ac:dyDescent="0.25">
      <c r="B59" s="2" t="s">
        <v>813</v>
      </c>
      <c r="C59" s="2" t="s">
        <v>813</v>
      </c>
      <c r="D59" s="2" t="s">
        <v>813</v>
      </c>
      <c r="E59" s="2">
        <v>0.24654499999999999</v>
      </c>
      <c r="F59" s="2" t="s">
        <v>813</v>
      </c>
      <c r="G59" s="2" t="s">
        <v>813</v>
      </c>
      <c r="H59" s="2"/>
      <c r="J59" t="s">
        <v>507</v>
      </c>
    </row>
    <row r="60" spans="1:16" x14ac:dyDescent="0.25">
      <c r="A60" t="s">
        <v>490</v>
      </c>
      <c r="B60" s="2" t="s">
        <v>813</v>
      </c>
      <c r="C60" s="2" t="s">
        <v>813</v>
      </c>
      <c r="D60" s="2" t="s">
        <v>813</v>
      </c>
      <c r="E60" s="2">
        <v>28.649177000000002</v>
      </c>
      <c r="F60" s="2" t="s">
        <v>813</v>
      </c>
      <c r="G60" s="2" t="s">
        <v>813</v>
      </c>
      <c r="H60" s="2"/>
    </row>
    <row r="61" spans="1:16" x14ac:dyDescent="0.25">
      <c r="B61" s="2" t="s">
        <v>813</v>
      </c>
      <c r="C61" s="2" t="s">
        <v>813</v>
      </c>
      <c r="D61" s="2" t="s">
        <v>813</v>
      </c>
      <c r="E61" s="2">
        <v>0.13084599999999999</v>
      </c>
      <c r="F61" s="2" t="s">
        <v>813</v>
      </c>
      <c r="G61" s="2" t="s">
        <v>813</v>
      </c>
      <c r="H61" s="2"/>
      <c r="J61" t="s">
        <v>393</v>
      </c>
      <c r="K61" t="s">
        <v>468</v>
      </c>
      <c r="L61">
        <v>2000</v>
      </c>
    </row>
    <row r="62" spans="1:16" x14ac:dyDescent="0.25">
      <c r="A62" t="s">
        <v>506</v>
      </c>
      <c r="B62" s="2" t="s">
        <v>813</v>
      </c>
      <c r="C62" s="2" t="s">
        <v>813</v>
      </c>
      <c r="D62" s="2" t="s">
        <v>813</v>
      </c>
      <c r="E62" s="2">
        <v>-7.4876209999999999</v>
      </c>
      <c r="F62" s="2" t="s">
        <v>813</v>
      </c>
      <c r="G62" s="2" t="s">
        <v>813</v>
      </c>
      <c r="H62" s="2"/>
      <c r="J62" t="s">
        <v>507</v>
      </c>
    </row>
    <row r="63" spans="1:16" x14ac:dyDescent="0.25">
      <c r="B63" s="2" t="s">
        <v>813</v>
      </c>
      <c r="C63" s="2" t="s">
        <v>813</v>
      </c>
      <c r="D63" s="2" t="s">
        <v>813</v>
      </c>
      <c r="E63" s="2">
        <v>1.0499999999999999E-6</v>
      </c>
      <c r="F63" s="2" t="s">
        <v>813</v>
      </c>
      <c r="G63" s="2" t="s">
        <v>813</v>
      </c>
      <c r="H63" s="2"/>
    </row>
    <row r="64" spans="1:16" x14ac:dyDescent="0.25">
      <c r="A64" t="s">
        <v>189</v>
      </c>
      <c r="B64" t="s">
        <v>197</v>
      </c>
      <c r="C64" t="s">
        <v>197</v>
      </c>
      <c r="D64" t="s">
        <v>197</v>
      </c>
      <c r="E64" t="s">
        <v>197</v>
      </c>
      <c r="F64" t="s">
        <v>197</v>
      </c>
      <c r="G64" t="s">
        <v>197</v>
      </c>
      <c r="J64" t="s">
        <v>396</v>
      </c>
      <c r="K64" t="s">
        <v>397</v>
      </c>
      <c r="L64" t="s">
        <v>398</v>
      </c>
      <c r="M64" t="s">
        <v>399</v>
      </c>
      <c r="N64" t="s">
        <v>400</v>
      </c>
    </row>
    <row r="65" spans="1:16" x14ac:dyDescent="0.25">
      <c r="A65" t="s">
        <v>190</v>
      </c>
      <c r="E65">
        <v>356</v>
      </c>
    </row>
    <row r="66" spans="1:16" x14ac:dyDescent="0.25">
      <c r="A66" t="s">
        <v>191</v>
      </c>
      <c r="E66">
        <v>0.70779999999999998</v>
      </c>
      <c r="J66" t="s">
        <v>401</v>
      </c>
      <c r="P66" t="s">
        <v>411</v>
      </c>
    </row>
    <row r="67" spans="1:16" x14ac:dyDescent="0.25">
      <c r="J67" t="s">
        <v>402</v>
      </c>
      <c r="K67" t="s">
        <v>403</v>
      </c>
      <c r="L67" t="s">
        <v>500</v>
      </c>
      <c r="M67" t="s">
        <v>405</v>
      </c>
      <c r="N67" t="s">
        <v>403</v>
      </c>
      <c r="O67" t="s">
        <v>501</v>
      </c>
    </row>
    <row r="68" spans="1:16" x14ac:dyDescent="0.25">
      <c r="B68" s="13" t="s">
        <v>199</v>
      </c>
      <c r="C68" s="13"/>
      <c r="D68" s="13"/>
      <c r="E68" s="13"/>
      <c r="F68" s="13"/>
      <c r="G68" s="14"/>
    </row>
    <row r="69" spans="1:16" x14ac:dyDescent="0.25">
      <c r="B69" s="14" t="s">
        <v>192</v>
      </c>
      <c r="C69" s="14"/>
      <c r="D69" s="14"/>
      <c r="E69" s="14" t="s">
        <v>193</v>
      </c>
      <c r="F69" s="14"/>
      <c r="G69" s="14"/>
      <c r="J69" t="s">
        <v>416</v>
      </c>
      <c r="K69" t="s">
        <v>417</v>
      </c>
      <c r="L69" t="s">
        <v>502</v>
      </c>
      <c r="M69" t="s">
        <v>503</v>
      </c>
      <c r="N69" t="s">
        <v>504</v>
      </c>
    </row>
    <row r="70" spans="1:16" x14ac:dyDescent="0.25">
      <c r="B70" t="s">
        <v>127</v>
      </c>
      <c r="C70" t="s">
        <v>194</v>
      </c>
      <c r="D70" t="s">
        <v>186</v>
      </c>
      <c r="E70" t="s">
        <v>127</v>
      </c>
      <c r="F70" t="s">
        <v>146</v>
      </c>
      <c r="G70" t="s">
        <v>186</v>
      </c>
    </row>
    <row r="71" spans="1:16" x14ac:dyDescent="0.25">
      <c r="A71" t="s">
        <v>174</v>
      </c>
      <c r="B71" s="2" t="s">
        <v>813</v>
      </c>
      <c r="C71" s="2" t="s">
        <v>813</v>
      </c>
      <c r="D71" s="2" t="s">
        <v>813</v>
      </c>
      <c r="E71">
        <v>-5.0041640000000003</v>
      </c>
      <c r="F71" s="2" t="s">
        <v>813</v>
      </c>
      <c r="G71" s="2" t="s">
        <v>813</v>
      </c>
      <c r="J71" t="s">
        <v>421</v>
      </c>
      <c r="K71" t="s">
        <v>422</v>
      </c>
      <c r="P71" t="s">
        <v>425</v>
      </c>
    </row>
    <row r="72" spans="1:16" x14ac:dyDescent="0.25">
      <c r="B72" s="2" t="s">
        <v>813</v>
      </c>
      <c r="C72" s="2" t="s">
        <v>813</v>
      </c>
      <c r="D72" s="2" t="s">
        <v>813</v>
      </c>
      <c r="E72">
        <v>0.10216</v>
      </c>
      <c r="F72" s="2" t="s">
        <v>813</v>
      </c>
      <c r="G72" s="2" t="s">
        <v>813</v>
      </c>
      <c r="K72" t="s">
        <v>423</v>
      </c>
      <c r="L72" t="s">
        <v>424</v>
      </c>
      <c r="M72" t="s">
        <v>425</v>
      </c>
      <c r="N72" t="s">
        <v>426</v>
      </c>
      <c r="O72" t="s">
        <v>427</v>
      </c>
    </row>
    <row r="73" spans="1:16" x14ac:dyDescent="0.25">
      <c r="A73" t="s">
        <v>175</v>
      </c>
      <c r="B73" s="2" t="s">
        <v>813</v>
      </c>
      <c r="C73" s="2" t="s">
        <v>813</v>
      </c>
      <c r="D73" s="2" t="s">
        <v>813</v>
      </c>
      <c r="E73">
        <v>-0.22525500000000001</v>
      </c>
      <c r="F73" s="2" t="s">
        <v>813</v>
      </c>
      <c r="G73" s="2" t="s">
        <v>813</v>
      </c>
      <c r="J73">
        <v>-47.410020000000003</v>
      </c>
      <c r="K73">
        <v>-8.4381400000000006</v>
      </c>
      <c r="L73">
        <v>-0.16034000000000001</v>
      </c>
      <c r="M73">
        <v>7.5316000000000001</v>
      </c>
      <c r="N73">
        <v>39.646619999999999</v>
      </c>
    </row>
    <row r="74" spans="1:16" x14ac:dyDescent="0.25">
      <c r="B74" s="2" t="s">
        <v>813</v>
      </c>
      <c r="C74" s="2" t="s">
        <v>813</v>
      </c>
      <c r="D74" s="2" t="s">
        <v>813</v>
      </c>
      <c r="E74">
        <v>1.18E-2</v>
      </c>
      <c r="F74" s="2" t="s">
        <v>813</v>
      </c>
      <c r="G74" s="2" t="s">
        <v>813</v>
      </c>
    </row>
    <row r="75" spans="1:16" x14ac:dyDescent="0.25">
      <c r="A75" t="s">
        <v>176</v>
      </c>
      <c r="B75" s="2" t="s">
        <v>813</v>
      </c>
      <c r="C75" s="2" t="s">
        <v>813</v>
      </c>
      <c r="D75" s="2" t="s">
        <v>813</v>
      </c>
      <c r="E75">
        <v>-3.233771</v>
      </c>
      <c r="F75" s="2" t="s">
        <v>813</v>
      </c>
      <c r="G75" s="2" t="s">
        <v>813</v>
      </c>
      <c r="J75" t="s">
        <v>505</v>
      </c>
      <c r="K75" t="s">
        <v>422</v>
      </c>
      <c r="P75" t="s">
        <v>432</v>
      </c>
    </row>
    <row r="76" spans="1:16" x14ac:dyDescent="0.25">
      <c r="B76" s="2" t="s">
        <v>813</v>
      </c>
      <c r="C76" s="2" t="s">
        <v>813</v>
      </c>
      <c r="D76" s="2" t="s">
        <v>813</v>
      </c>
      <c r="E76">
        <v>0.26184000000000002</v>
      </c>
      <c r="F76" s="2" t="s">
        <v>813</v>
      </c>
      <c r="G76" s="2" t="s">
        <v>813</v>
      </c>
      <c r="K76" t="s">
        <v>350</v>
      </c>
      <c r="L76" t="s">
        <v>351</v>
      </c>
      <c r="M76" t="s">
        <v>352</v>
      </c>
      <c r="N76" t="s">
        <v>353</v>
      </c>
      <c r="O76" t="s">
        <v>354</v>
      </c>
    </row>
    <row r="77" spans="1:16" x14ac:dyDescent="0.25">
      <c r="A77" t="s">
        <v>357</v>
      </c>
      <c r="B77" s="2" t="s">
        <v>813</v>
      </c>
      <c r="C77" s="2" t="s">
        <v>813</v>
      </c>
      <c r="D77" s="2" t="s">
        <v>813</v>
      </c>
      <c r="E77">
        <v>0.80928</v>
      </c>
      <c r="F77" s="2" t="s">
        <v>813</v>
      </c>
      <c r="G77" s="2" t="s">
        <v>813</v>
      </c>
      <c r="J77" t="s">
        <v>174</v>
      </c>
      <c r="K77">
        <v>-4.7274149999999997</v>
      </c>
      <c r="L77">
        <v>2.4740950000000002</v>
      </c>
      <c r="M77">
        <v>-1.9108000000000001</v>
      </c>
      <c r="N77">
        <v>5.6669999999999998E-2</v>
      </c>
      <c r="O77" t="s">
        <v>461</v>
      </c>
    </row>
    <row r="78" spans="1:16" x14ac:dyDescent="0.25">
      <c r="B78" s="2" t="s">
        <v>813</v>
      </c>
      <c r="C78" s="2" t="s">
        <v>813</v>
      </c>
      <c r="D78" s="2" t="s">
        <v>813</v>
      </c>
      <c r="E78">
        <v>0.4869</v>
      </c>
      <c r="F78" s="2" t="s">
        <v>813</v>
      </c>
      <c r="G78" s="2" t="s">
        <v>813</v>
      </c>
      <c r="J78" t="s">
        <v>175</v>
      </c>
      <c r="K78">
        <v>-0.17010700000000001</v>
      </c>
      <c r="L78">
        <v>0.13247200000000001</v>
      </c>
      <c r="M78">
        <v>-1.2841</v>
      </c>
      <c r="N78">
        <v>0.19977</v>
      </c>
    </row>
    <row r="79" spans="1:16" x14ac:dyDescent="0.25">
      <c r="A79" t="s">
        <v>187</v>
      </c>
      <c r="B79" s="2" t="s">
        <v>813</v>
      </c>
      <c r="C79" s="2" t="s">
        <v>813</v>
      </c>
      <c r="D79" s="2" t="s">
        <v>813</v>
      </c>
      <c r="E79">
        <v>-17.416235</v>
      </c>
      <c r="F79" s="2" t="s">
        <v>813</v>
      </c>
      <c r="G79" s="2" t="s">
        <v>813</v>
      </c>
      <c r="J79" t="s">
        <v>176</v>
      </c>
      <c r="K79">
        <v>-0.73877300000000001</v>
      </c>
      <c r="L79">
        <v>1.3212140000000001</v>
      </c>
      <c r="M79">
        <v>-0.55920000000000003</v>
      </c>
      <c r="N79">
        <v>0.57633000000000001</v>
      </c>
    </row>
    <row r="80" spans="1:16" x14ac:dyDescent="0.25">
      <c r="B80" s="2" t="s">
        <v>813</v>
      </c>
      <c r="C80" s="2" t="s">
        <v>813</v>
      </c>
      <c r="D80" s="2" t="s">
        <v>813</v>
      </c>
      <c r="E80">
        <v>8.2070000000000004E-2</v>
      </c>
      <c r="F80" s="2" t="s">
        <v>813</v>
      </c>
      <c r="G80" s="2" t="s">
        <v>813</v>
      </c>
      <c r="J80" t="s">
        <v>357</v>
      </c>
      <c r="K80">
        <v>0.74676399999999998</v>
      </c>
      <c r="L80">
        <v>0.52332400000000001</v>
      </c>
      <c r="M80">
        <v>1.427</v>
      </c>
      <c r="N80">
        <v>0.15428</v>
      </c>
    </row>
    <row r="81" spans="1:16" x14ac:dyDescent="0.25">
      <c r="A81" t="s">
        <v>358</v>
      </c>
      <c r="B81" s="2" t="s">
        <v>813</v>
      </c>
      <c r="C81" s="2" t="s">
        <v>813</v>
      </c>
      <c r="D81" s="2" t="s">
        <v>813</v>
      </c>
      <c r="E81">
        <v>-3.5887709999999999</v>
      </c>
      <c r="F81" s="2" t="s">
        <v>813</v>
      </c>
      <c r="G81" s="2" t="s">
        <v>813</v>
      </c>
      <c r="J81" t="s">
        <v>187</v>
      </c>
      <c r="K81">
        <v>-20.551604000000001</v>
      </c>
      <c r="L81">
        <v>2.9150930000000002</v>
      </c>
      <c r="M81">
        <v>-7.0500999999999996</v>
      </c>
      <c r="N81" s="1">
        <v>6.7310000000000003E-12</v>
      </c>
      <c r="O81" t="s">
        <v>355</v>
      </c>
    </row>
    <row r="82" spans="1:16" x14ac:dyDescent="0.25">
      <c r="B82" s="2" t="s">
        <v>813</v>
      </c>
      <c r="C82" s="2" t="s">
        <v>813</v>
      </c>
      <c r="D82" s="2" t="s">
        <v>813</v>
      </c>
      <c r="E82">
        <v>0.46049000000000001</v>
      </c>
      <c r="F82" s="2" t="s">
        <v>813</v>
      </c>
      <c r="G82" s="2" t="s">
        <v>813</v>
      </c>
      <c r="J82" t="s">
        <v>359</v>
      </c>
      <c r="K82">
        <v>1.6826239999999999</v>
      </c>
      <c r="L82">
        <v>0.89152100000000001</v>
      </c>
      <c r="M82">
        <v>1.8874</v>
      </c>
      <c r="N82">
        <v>5.9749999999999998E-2</v>
      </c>
      <c r="O82" t="s">
        <v>461</v>
      </c>
    </row>
    <row r="83" spans="1:16" x14ac:dyDescent="0.25">
      <c r="A83" t="s">
        <v>359</v>
      </c>
      <c r="B83" s="2" t="s">
        <v>813</v>
      </c>
      <c r="C83" s="2" t="s">
        <v>813</v>
      </c>
      <c r="D83" s="2" t="s">
        <v>813</v>
      </c>
      <c r="E83">
        <v>1.8862140000000001</v>
      </c>
      <c r="F83" s="2" t="s">
        <v>813</v>
      </c>
      <c r="G83" s="2" t="s">
        <v>813</v>
      </c>
      <c r="J83" t="s">
        <v>360</v>
      </c>
      <c r="K83">
        <v>-0.137403</v>
      </c>
      <c r="L83">
        <v>5.5343000000000003E-2</v>
      </c>
      <c r="M83">
        <v>-2.4828000000000001</v>
      </c>
      <c r="N83">
        <v>1.34E-2</v>
      </c>
      <c r="O83" t="s">
        <v>356</v>
      </c>
    </row>
    <row r="84" spans="1:16" x14ac:dyDescent="0.25">
      <c r="B84" s="2" t="s">
        <v>813</v>
      </c>
      <c r="C84" s="2" t="s">
        <v>813</v>
      </c>
      <c r="D84" s="2" t="s">
        <v>813</v>
      </c>
      <c r="E84">
        <v>0.48321999999999998</v>
      </c>
      <c r="F84" s="2" t="s">
        <v>813</v>
      </c>
      <c r="G84" s="2" t="s">
        <v>813</v>
      </c>
      <c r="J84" t="s">
        <v>361</v>
      </c>
      <c r="K84">
        <v>8.5561999999999999E-2</v>
      </c>
      <c r="L84">
        <v>0.32019999999999998</v>
      </c>
      <c r="M84">
        <v>0.26719999999999999</v>
      </c>
      <c r="N84">
        <v>0.78942999999999997</v>
      </c>
    </row>
    <row r="85" spans="1:16" x14ac:dyDescent="0.25">
      <c r="A85" t="s">
        <v>360</v>
      </c>
      <c r="B85" s="2" t="s">
        <v>813</v>
      </c>
      <c r="C85" s="2" t="s">
        <v>813</v>
      </c>
      <c r="D85" s="2" t="s">
        <v>813</v>
      </c>
      <c r="E85">
        <v>2.5382999999999999E-2</v>
      </c>
      <c r="F85" s="2" t="s">
        <v>813</v>
      </c>
      <c r="G85" s="2" t="s">
        <v>813</v>
      </c>
      <c r="J85" t="s">
        <v>362</v>
      </c>
      <c r="K85">
        <v>-0.22251599999999999</v>
      </c>
      <c r="L85">
        <v>0.216553</v>
      </c>
      <c r="M85">
        <v>-1.0275000000000001</v>
      </c>
      <c r="N85">
        <v>0.30471999999999999</v>
      </c>
    </row>
    <row r="86" spans="1:16" x14ac:dyDescent="0.25">
      <c r="B86" s="2" t="s">
        <v>813</v>
      </c>
      <c r="C86" s="2" t="s">
        <v>813</v>
      </c>
      <c r="D86" s="2" t="s">
        <v>813</v>
      </c>
      <c r="E86">
        <v>0.76875000000000004</v>
      </c>
      <c r="F86" s="2" t="s">
        <v>813</v>
      </c>
      <c r="G86" s="2" t="s">
        <v>813</v>
      </c>
      <c r="J86" t="s">
        <v>363</v>
      </c>
      <c r="K86">
        <v>-0.55074000000000001</v>
      </c>
      <c r="L86">
        <v>0.30577599999999999</v>
      </c>
      <c r="M86">
        <v>-1.8010999999999999</v>
      </c>
      <c r="N86">
        <v>7.2349999999999998E-2</v>
      </c>
      <c r="O86" t="s">
        <v>461</v>
      </c>
    </row>
    <row r="87" spans="1:16" x14ac:dyDescent="0.25">
      <c r="A87" t="s">
        <v>361</v>
      </c>
      <c r="B87" s="2" t="s">
        <v>813</v>
      </c>
      <c r="C87" s="2" t="s">
        <v>813</v>
      </c>
      <c r="D87" s="2" t="s">
        <v>813</v>
      </c>
      <c r="E87">
        <v>0.45478600000000002</v>
      </c>
      <c r="F87" s="2" t="s">
        <v>813</v>
      </c>
      <c r="G87" s="2" t="s">
        <v>813</v>
      </c>
      <c r="J87" t="s">
        <v>364</v>
      </c>
      <c r="K87">
        <v>17.463730999999999</v>
      </c>
      <c r="L87">
        <v>19.628457000000001</v>
      </c>
      <c r="M87">
        <v>0.88970000000000005</v>
      </c>
      <c r="N87">
        <v>0.37408999999999998</v>
      </c>
    </row>
    <row r="88" spans="1:16" x14ac:dyDescent="0.25">
      <c r="B88" s="2" t="s">
        <v>813</v>
      </c>
      <c r="C88" s="2" t="s">
        <v>813</v>
      </c>
      <c r="D88" s="2" t="s">
        <v>813</v>
      </c>
      <c r="E88">
        <v>0.13704</v>
      </c>
      <c r="F88" s="2" t="s">
        <v>813</v>
      </c>
      <c r="G88" s="2" t="s">
        <v>813</v>
      </c>
      <c r="J88" t="s">
        <v>506</v>
      </c>
      <c r="K88">
        <v>-8.2532069999999997</v>
      </c>
      <c r="L88">
        <v>1.206618</v>
      </c>
      <c r="M88">
        <v>-6.8399000000000001</v>
      </c>
      <c r="N88" s="1">
        <v>2.583E-11</v>
      </c>
      <c r="O88" t="s">
        <v>355</v>
      </c>
    </row>
    <row r="89" spans="1:16" x14ac:dyDescent="0.25">
      <c r="A89" t="s">
        <v>362</v>
      </c>
      <c r="B89" s="2" t="s">
        <v>813</v>
      </c>
      <c r="C89" s="2" t="s">
        <v>813</v>
      </c>
      <c r="D89" s="2" t="s">
        <v>813</v>
      </c>
      <c r="E89">
        <v>0.153285</v>
      </c>
      <c r="F89" s="2" t="s">
        <v>813</v>
      </c>
      <c r="G89" s="2" t="s">
        <v>813</v>
      </c>
      <c r="J89" t="s">
        <v>433</v>
      </c>
      <c r="P89">
        <v>0.01</v>
      </c>
    </row>
    <row r="90" spans="1:16" x14ac:dyDescent="0.25">
      <c r="B90" s="2" t="s">
        <v>813</v>
      </c>
      <c r="C90" s="2" t="s">
        <v>813</v>
      </c>
      <c r="D90" s="2" t="s">
        <v>813</v>
      </c>
      <c r="E90">
        <v>0.54803999999999997</v>
      </c>
      <c r="F90" s="2" t="s">
        <v>813</v>
      </c>
      <c r="G90" s="2" t="s">
        <v>813</v>
      </c>
      <c r="J90" t="s">
        <v>434</v>
      </c>
      <c r="K90" t="s">
        <v>435</v>
      </c>
      <c r="L90">
        <v>0</v>
      </c>
      <c r="M90" t="s">
        <v>436</v>
      </c>
      <c r="N90">
        <v>1E-3</v>
      </c>
      <c r="O90" t="s">
        <v>437</v>
      </c>
    </row>
    <row r="91" spans="1:16" x14ac:dyDescent="0.25">
      <c r="A91" t="s">
        <v>363</v>
      </c>
      <c r="B91" s="2" t="s">
        <v>813</v>
      </c>
      <c r="C91" s="2" t="s">
        <v>813</v>
      </c>
      <c r="D91" s="2" t="s">
        <v>813</v>
      </c>
      <c r="E91">
        <v>-0.84599899999999995</v>
      </c>
      <c r="F91" s="2" t="s">
        <v>813</v>
      </c>
      <c r="G91" s="2" t="s">
        <v>813</v>
      </c>
    </row>
    <row r="92" spans="1:16" x14ac:dyDescent="0.25">
      <c r="B92" s="2" t="s">
        <v>813</v>
      </c>
      <c r="C92" s="2" t="s">
        <v>813</v>
      </c>
      <c r="D92" s="2" t="s">
        <v>813</v>
      </c>
      <c r="E92" s="1">
        <v>2.2019999999999999E-11</v>
      </c>
      <c r="F92" s="2" t="s">
        <v>813</v>
      </c>
      <c r="G92" s="2" t="s">
        <v>813</v>
      </c>
      <c r="J92" t="s">
        <v>442</v>
      </c>
      <c r="K92" t="s">
        <v>443</v>
      </c>
      <c r="L92" t="s">
        <v>430</v>
      </c>
      <c r="M92" t="s">
        <v>444</v>
      </c>
      <c r="N92">
        <v>241140</v>
      </c>
    </row>
    <row r="93" spans="1:16" x14ac:dyDescent="0.25">
      <c r="A93" t="s">
        <v>490</v>
      </c>
      <c r="B93" s="2" t="s">
        <v>813</v>
      </c>
      <c r="C93" s="2" t="s">
        <v>813</v>
      </c>
      <c r="D93" s="2" t="s">
        <v>813</v>
      </c>
      <c r="E93">
        <v>75.077026000000004</v>
      </c>
      <c r="F93" s="2" t="s">
        <v>813</v>
      </c>
      <c r="G93" s="2" t="s">
        <v>813</v>
      </c>
      <c r="J93" t="s">
        <v>445</v>
      </c>
      <c r="K93" t="s">
        <v>443</v>
      </c>
      <c r="L93" t="s">
        <v>430</v>
      </c>
      <c r="M93" t="s">
        <v>444</v>
      </c>
      <c r="N93">
        <v>83296</v>
      </c>
    </row>
    <row r="94" spans="1:16" x14ac:dyDescent="0.25">
      <c r="B94" s="2" t="s">
        <v>813</v>
      </c>
      <c r="C94" s="2" t="s">
        <v>813</v>
      </c>
      <c r="D94" s="2" t="s">
        <v>813</v>
      </c>
      <c r="E94" s="1">
        <v>1.238E-5</v>
      </c>
      <c r="F94" s="2" t="s">
        <v>813</v>
      </c>
      <c r="G94" s="2" t="s">
        <v>813</v>
      </c>
      <c r="J94" t="s">
        <v>446</v>
      </c>
      <c r="K94">
        <v>0.65456999999999999</v>
      </c>
    </row>
    <row r="95" spans="1:16" x14ac:dyDescent="0.25">
      <c r="A95" t="s">
        <v>506</v>
      </c>
      <c r="B95" s="2" t="s">
        <v>813</v>
      </c>
      <c r="C95" s="2" t="s">
        <v>813</v>
      </c>
      <c r="D95" s="2" t="s">
        <v>813</v>
      </c>
      <c r="E95">
        <v>-8.590401</v>
      </c>
      <c r="F95" s="2" t="s">
        <v>813</v>
      </c>
      <c r="G95" s="2" t="s">
        <v>813</v>
      </c>
      <c r="J95" t="s">
        <v>447</v>
      </c>
      <c r="K95" t="s">
        <v>446</v>
      </c>
      <c r="L95">
        <v>0.62246999999999997</v>
      </c>
      <c r="P95" t="s">
        <v>451</v>
      </c>
    </row>
    <row r="96" spans="1:16" x14ac:dyDescent="0.25">
      <c r="B96" s="2" t="s">
        <v>813</v>
      </c>
      <c r="C96" s="2" t="s">
        <v>813</v>
      </c>
      <c r="D96" s="2" t="s">
        <v>813</v>
      </c>
      <c r="E96" s="1">
        <v>3.862E-5</v>
      </c>
      <c r="F96" s="2" t="s">
        <v>813</v>
      </c>
      <c r="G96" s="2" t="s">
        <v>813</v>
      </c>
      <c r="J96" t="s">
        <v>448</v>
      </c>
      <c r="K96">
        <v>71.375900000000001</v>
      </c>
      <c r="L96" t="s">
        <v>449</v>
      </c>
      <c r="M96">
        <v>12</v>
      </c>
      <c r="N96" t="s">
        <v>450</v>
      </c>
      <c r="O96">
        <v>452</v>
      </c>
    </row>
    <row r="97" spans="1:16" x14ac:dyDescent="0.25">
      <c r="A97" t="s">
        <v>189</v>
      </c>
      <c r="B97" t="s">
        <v>197</v>
      </c>
      <c r="C97" t="s">
        <v>197</v>
      </c>
      <c r="D97" t="s">
        <v>197</v>
      </c>
      <c r="E97" t="s">
        <v>197</v>
      </c>
      <c r="F97" t="s">
        <v>197</v>
      </c>
      <c r="G97" t="s">
        <v>197</v>
      </c>
      <c r="J97" t="s">
        <v>508</v>
      </c>
    </row>
    <row r="98" spans="1:16" x14ac:dyDescent="0.25">
      <c r="A98" t="s">
        <v>190</v>
      </c>
      <c r="E98">
        <v>75</v>
      </c>
    </row>
    <row r="99" spans="1:16" x14ac:dyDescent="0.25">
      <c r="A99" t="s">
        <v>191</v>
      </c>
      <c r="E99">
        <v>0.58204</v>
      </c>
      <c r="J99" t="s">
        <v>393</v>
      </c>
      <c r="K99" t="s">
        <v>481</v>
      </c>
      <c r="L99">
        <v>2000</v>
      </c>
    </row>
    <row r="100" spans="1:16" x14ac:dyDescent="0.25">
      <c r="J100" t="s">
        <v>508</v>
      </c>
    </row>
    <row r="102" spans="1:16" x14ac:dyDescent="0.25">
      <c r="B102" s="13" t="s">
        <v>533</v>
      </c>
      <c r="C102" s="13"/>
      <c r="D102" s="13"/>
      <c r="E102" s="13"/>
      <c r="F102" s="13"/>
      <c r="G102" s="14"/>
      <c r="J102" t="s">
        <v>396</v>
      </c>
      <c r="K102" t="s">
        <v>397</v>
      </c>
      <c r="L102" t="s">
        <v>398</v>
      </c>
      <c r="M102" t="s">
        <v>399</v>
      </c>
      <c r="N102" t="s">
        <v>400</v>
      </c>
    </row>
    <row r="103" spans="1:16" x14ac:dyDescent="0.25">
      <c r="B103" s="14" t="s">
        <v>192</v>
      </c>
      <c r="C103" s="14"/>
      <c r="D103" s="14"/>
      <c r="E103" s="14" t="s">
        <v>193</v>
      </c>
      <c r="F103" s="14"/>
      <c r="G103" s="14"/>
    </row>
    <row r="104" spans="1:16" x14ac:dyDescent="0.25">
      <c r="B104" t="s">
        <v>127</v>
      </c>
      <c r="C104" t="s">
        <v>194</v>
      </c>
      <c r="D104" t="s">
        <v>186</v>
      </c>
      <c r="E104" t="s">
        <v>127</v>
      </c>
      <c r="F104" t="s">
        <v>146</v>
      </c>
      <c r="G104" t="s">
        <v>186</v>
      </c>
      <c r="J104" t="s">
        <v>401</v>
      </c>
      <c r="P104" t="s">
        <v>411</v>
      </c>
    </row>
    <row r="105" spans="1:16" x14ac:dyDescent="0.25">
      <c r="A105" t="s">
        <v>174</v>
      </c>
      <c r="B105" s="2" t="s">
        <v>813</v>
      </c>
      <c r="C105" s="2" t="s">
        <v>813</v>
      </c>
      <c r="D105" s="2" t="s">
        <v>813</v>
      </c>
      <c r="E105">
        <v>-15.320639699999999</v>
      </c>
      <c r="F105" s="2" t="s">
        <v>813</v>
      </c>
      <c r="G105" s="2" t="s">
        <v>813</v>
      </c>
      <c r="J105" t="s">
        <v>402</v>
      </c>
      <c r="K105" t="s">
        <v>403</v>
      </c>
      <c r="L105" t="s">
        <v>500</v>
      </c>
      <c r="M105" t="s">
        <v>405</v>
      </c>
      <c r="N105" t="s">
        <v>403</v>
      </c>
      <c r="O105" t="s">
        <v>501</v>
      </c>
    </row>
    <row r="106" spans="1:16" x14ac:dyDescent="0.25">
      <c r="B106" s="2" t="s">
        <v>813</v>
      </c>
      <c r="C106" s="2" t="s">
        <v>813</v>
      </c>
      <c r="D106" s="2" t="s">
        <v>813</v>
      </c>
      <c r="E106">
        <v>5.8171999999999998E-3</v>
      </c>
      <c r="F106" s="2" t="s">
        <v>813</v>
      </c>
      <c r="G106" s="2" t="s">
        <v>813</v>
      </c>
    </row>
    <row r="107" spans="1:16" x14ac:dyDescent="0.25">
      <c r="A107" t="s">
        <v>175</v>
      </c>
      <c r="B107" s="2" t="s">
        <v>813</v>
      </c>
      <c r="C107" s="2" t="s">
        <v>813</v>
      </c>
      <c r="D107" s="2" t="s">
        <v>813</v>
      </c>
      <c r="E107">
        <v>1.0284000000000001E-3</v>
      </c>
      <c r="F107" s="2" t="s">
        <v>813</v>
      </c>
      <c r="G107" s="2" t="s">
        <v>813</v>
      </c>
      <c r="J107" t="s">
        <v>416</v>
      </c>
      <c r="K107" t="s">
        <v>417</v>
      </c>
      <c r="L107" t="s">
        <v>502</v>
      </c>
      <c r="M107" t="s">
        <v>503</v>
      </c>
      <c r="N107" t="s">
        <v>504</v>
      </c>
    </row>
    <row r="108" spans="1:16" x14ac:dyDescent="0.25">
      <c r="B108" s="2" t="s">
        <v>813</v>
      </c>
      <c r="C108" s="2" t="s">
        <v>813</v>
      </c>
      <c r="D108" s="2" t="s">
        <v>813</v>
      </c>
      <c r="E108">
        <v>0.99777210000000005</v>
      </c>
      <c r="F108" s="2" t="s">
        <v>813</v>
      </c>
      <c r="G108" s="2" t="s">
        <v>813</v>
      </c>
    </row>
    <row r="109" spans="1:16" x14ac:dyDescent="0.25">
      <c r="A109" t="s">
        <v>176</v>
      </c>
      <c r="B109" s="2" t="s">
        <v>813</v>
      </c>
      <c r="C109" s="2" t="s">
        <v>813</v>
      </c>
      <c r="D109" s="2" t="s">
        <v>813</v>
      </c>
      <c r="E109">
        <v>3.3919904999999999</v>
      </c>
      <c r="F109" s="2" t="s">
        <v>813</v>
      </c>
      <c r="G109" s="2" t="s">
        <v>813</v>
      </c>
      <c r="J109" t="s">
        <v>421</v>
      </c>
      <c r="K109" t="s">
        <v>422</v>
      </c>
      <c r="P109" t="s">
        <v>425</v>
      </c>
    </row>
    <row r="110" spans="1:16" x14ac:dyDescent="0.25">
      <c r="B110" s="2" t="s">
        <v>813</v>
      </c>
      <c r="C110" s="2" t="s">
        <v>813</v>
      </c>
      <c r="D110" s="2" t="s">
        <v>813</v>
      </c>
      <c r="E110">
        <v>4.7389300000000002E-2</v>
      </c>
      <c r="F110" s="2" t="s">
        <v>813</v>
      </c>
      <c r="G110" s="2" t="s">
        <v>813</v>
      </c>
      <c r="K110" t="s">
        <v>423</v>
      </c>
      <c r="L110" t="s">
        <v>424</v>
      </c>
      <c r="M110" t="s">
        <v>425</v>
      </c>
      <c r="N110" t="s">
        <v>426</v>
      </c>
      <c r="O110" t="s">
        <v>427</v>
      </c>
    </row>
    <row r="111" spans="1:16" x14ac:dyDescent="0.25">
      <c r="A111" t="s">
        <v>357</v>
      </c>
      <c r="B111" s="2" t="s">
        <v>813</v>
      </c>
      <c r="C111" s="2" t="s">
        <v>813</v>
      </c>
      <c r="D111" s="2" t="s">
        <v>813</v>
      </c>
      <c r="E111">
        <v>-4.9684699999999998E-2</v>
      </c>
      <c r="F111" s="2" t="s">
        <v>813</v>
      </c>
      <c r="G111" s="2" t="s">
        <v>813</v>
      </c>
      <c r="J111">
        <v>-45.196179999999998</v>
      </c>
      <c r="K111">
        <v>-9.4674200000000006</v>
      </c>
      <c r="L111">
        <v>-0.27790999999999999</v>
      </c>
      <c r="M111">
        <v>8.5184700000000007</v>
      </c>
      <c r="N111">
        <v>40.684489999999997</v>
      </c>
    </row>
    <row r="112" spans="1:16" x14ac:dyDescent="0.25">
      <c r="B112" s="2" t="s">
        <v>813</v>
      </c>
      <c r="C112" s="2" t="s">
        <v>813</v>
      </c>
      <c r="D112" s="2" t="s">
        <v>813</v>
      </c>
      <c r="E112">
        <v>0.95794290000000004</v>
      </c>
      <c r="F112" s="2" t="s">
        <v>813</v>
      </c>
      <c r="G112" s="2" t="s">
        <v>813</v>
      </c>
    </row>
    <row r="113" spans="1:16" x14ac:dyDescent="0.25">
      <c r="A113" t="s">
        <v>187</v>
      </c>
      <c r="B113" s="2" t="s">
        <v>813</v>
      </c>
      <c r="C113" s="2" t="s">
        <v>813</v>
      </c>
      <c r="D113" s="2" t="s">
        <v>813</v>
      </c>
      <c r="E113">
        <v>-3.0505005000000001</v>
      </c>
      <c r="F113" s="2" t="s">
        <v>813</v>
      </c>
      <c r="G113" s="2" t="s">
        <v>813</v>
      </c>
      <c r="J113" t="s">
        <v>505</v>
      </c>
      <c r="K113" t="s">
        <v>422</v>
      </c>
      <c r="P113" t="s">
        <v>432</v>
      </c>
    </row>
    <row r="114" spans="1:16" x14ac:dyDescent="0.25">
      <c r="B114" s="2" t="s">
        <v>813</v>
      </c>
      <c r="C114" s="2" t="s">
        <v>813</v>
      </c>
      <c r="D114" s="2" t="s">
        <v>813</v>
      </c>
      <c r="E114">
        <v>7.8540200000000004E-2</v>
      </c>
      <c r="F114" s="2" t="s">
        <v>813</v>
      </c>
      <c r="G114" s="2" t="s">
        <v>813</v>
      </c>
      <c r="K114" t="s">
        <v>350</v>
      </c>
      <c r="L114" t="s">
        <v>351</v>
      </c>
      <c r="M114" t="s">
        <v>352</v>
      </c>
      <c r="N114" t="s">
        <v>353</v>
      </c>
      <c r="O114" t="s">
        <v>354</v>
      </c>
    </row>
    <row r="115" spans="1:16" x14ac:dyDescent="0.25">
      <c r="A115" t="s">
        <v>358</v>
      </c>
      <c r="B115" s="2" t="s">
        <v>813</v>
      </c>
      <c r="C115" s="2" t="s">
        <v>813</v>
      </c>
      <c r="D115" s="2" t="s">
        <v>813</v>
      </c>
      <c r="E115">
        <v>-23.8588703</v>
      </c>
      <c r="F115" s="2" t="s">
        <v>813</v>
      </c>
      <c r="G115" s="2" t="s">
        <v>813</v>
      </c>
      <c r="J115" t="s">
        <v>174</v>
      </c>
      <c r="K115">
        <v>-8.9038360000000001</v>
      </c>
      <c r="L115">
        <v>3.5850650000000002</v>
      </c>
      <c r="M115">
        <v>-2.4836</v>
      </c>
      <c r="N115">
        <v>1.3368E-2</v>
      </c>
      <c r="O115" t="s">
        <v>356</v>
      </c>
    </row>
    <row r="116" spans="1:16" x14ac:dyDescent="0.25">
      <c r="B116" s="2" t="s">
        <v>813</v>
      </c>
      <c r="C116" s="2" t="s">
        <v>813</v>
      </c>
      <c r="D116" s="2" t="s">
        <v>813</v>
      </c>
      <c r="E116">
        <v>4.5859999999999998E-4</v>
      </c>
      <c r="F116" s="2" t="s">
        <v>813</v>
      </c>
      <c r="G116" s="2" t="s">
        <v>813</v>
      </c>
      <c r="J116" t="s">
        <v>175</v>
      </c>
      <c r="K116">
        <v>9.4268000000000005E-2</v>
      </c>
      <c r="L116">
        <v>0.16858100000000001</v>
      </c>
      <c r="M116">
        <v>0.55920000000000003</v>
      </c>
      <c r="N116">
        <v>0.57631200000000005</v>
      </c>
    </row>
    <row r="117" spans="1:16" x14ac:dyDescent="0.25">
      <c r="A117" t="s">
        <v>359</v>
      </c>
      <c r="B117" s="2" t="s">
        <v>813</v>
      </c>
      <c r="C117" s="2" t="s">
        <v>813</v>
      </c>
      <c r="D117" s="2" t="s">
        <v>813</v>
      </c>
      <c r="E117">
        <v>3.9740386000000001</v>
      </c>
      <c r="F117" s="2" t="s">
        <v>813</v>
      </c>
      <c r="G117" s="2" t="s">
        <v>813</v>
      </c>
      <c r="J117" t="s">
        <v>176</v>
      </c>
      <c r="K117">
        <v>-1.1974480000000001</v>
      </c>
      <c r="L117">
        <v>1.252977</v>
      </c>
      <c r="M117">
        <v>-0.95569999999999999</v>
      </c>
      <c r="N117">
        <v>0.33974399999999999</v>
      </c>
    </row>
    <row r="118" spans="1:16" x14ac:dyDescent="0.25">
      <c r="B118" s="2" t="s">
        <v>813</v>
      </c>
      <c r="C118" s="2" t="s">
        <v>813</v>
      </c>
      <c r="D118" s="2" t="s">
        <v>813</v>
      </c>
      <c r="E118">
        <v>6.8639099999999995E-2</v>
      </c>
      <c r="F118" s="2" t="s">
        <v>813</v>
      </c>
      <c r="G118" s="2" t="s">
        <v>813</v>
      </c>
      <c r="J118" t="s">
        <v>357</v>
      </c>
      <c r="K118">
        <v>1.655718</v>
      </c>
      <c r="L118">
        <v>0.50038400000000005</v>
      </c>
      <c r="M118">
        <v>3.3089</v>
      </c>
      <c r="N118">
        <v>1.0120000000000001E-3</v>
      </c>
      <c r="O118" t="s">
        <v>467</v>
      </c>
    </row>
    <row r="119" spans="1:16" x14ac:dyDescent="0.25">
      <c r="A119" t="s">
        <v>360</v>
      </c>
      <c r="B119" s="2" t="s">
        <v>813</v>
      </c>
      <c r="C119" s="2" t="s">
        <v>813</v>
      </c>
      <c r="D119" s="2" t="s">
        <v>813</v>
      </c>
      <c r="E119">
        <v>0.1318492</v>
      </c>
      <c r="F119" s="2" t="s">
        <v>813</v>
      </c>
      <c r="G119" s="2" t="s">
        <v>813</v>
      </c>
      <c r="J119" t="s">
        <v>358</v>
      </c>
      <c r="K119">
        <v>-5.6707879999999999</v>
      </c>
      <c r="L119">
        <v>5.1726640000000002</v>
      </c>
      <c r="M119">
        <v>-1.0963000000000001</v>
      </c>
      <c r="N119">
        <v>0.273532</v>
      </c>
    </row>
    <row r="120" spans="1:16" x14ac:dyDescent="0.25">
      <c r="B120" s="2" t="s">
        <v>813</v>
      </c>
      <c r="C120" s="2" t="s">
        <v>813</v>
      </c>
      <c r="D120" s="2" t="s">
        <v>813</v>
      </c>
      <c r="E120">
        <v>0.43145800000000001</v>
      </c>
      <c r="F120" s="2" t="s">
        <v>813</v>
      </c>
      <c r="G120" s="2" t="s">
        <v>813</v>
      </c>
      <c r="J120" t="s">
        <v>359</v>
      </c>
      <c r="K120">
        <v>2.0064160000000002</v>
      </c>
      <c r="L120">
        <v>0.90465300000000004</v>
      </c>
      <c r="M120">
        <v>2.2179000000000002</v>
      </c>
      <c r="N120">
        <v>2.7059E-2</v>
      </c>
      <c r="O120" t="s">
        <v>356</v>
      </c>
    </row>
    <row r="121" spans="1:16" x14ac:dyDescent="0.25">
      <c r="A121" t="s">
        <v>361</v>
      </c>
      <c r="B121" s="2" t="s">
        <v>813</v>
      </c>
      <c r="C121" s="2" t="s">
        <v>813</v>
      </c>
      <c r="D121" s="2" t="s">
        <v>813</v>
      </c>
      <c r="E121">
        <v>-0.138321</v>
      </c>
      <c r="F121" s="2" t="s">
        <v>813</v>
      </c>
      <c r="G121" s="2" t="s">
        <v>813</v>
      </c>
      <c r="J121" t="s">
        <v>360</v>
      </c>
      <c r="K121">
        <v>-0.13339100000000001</v>
      </c>
      <c r="L121">
        <v>5.6656999999999999E-2</v>
      </c>
      <c r="M121">
        <v>-2.3544</v>
      </c>
      <c r="N121">
        <v>1.8981000000000001E-2</v>
      </c>
      <c r="O121" t="s">
        <v>356</v>
      </c>
    </row>
    <row r="122" spans="1:16" x14ac:dyDescent="0.25">
      <c r="B122" s="2" t="s">
        <v>813</v>
      </c>
      <c r="C122" s="2" t="s">
        <v>813</v>
      </c>
      <c r="D122" s="2" t="s">
        <v>813</v>
      </c>
      <c r="E122">
        <v>0.73757360000000005</v>
      </c>
      <c r="F122" s="2" t="s">
        <v>813</v>
      </c>
      <c r="G122" s="2" t="s">
        <v>813</v>
      </c>
      <c r="J122" t="s">
        <v>361</v>
      </c>
      <c r="K122">
        <v>0.167632</v>
      </c>
      <c r="L122">
        <v>0.32018400000000002</v>
      </c>
      <c r="M122">
        <v>0.52349999999999997</v>
      </c>
      <c r="N122">
        <v>0.60084899999999997</v>
      </c>
    </row>
    <row r="123" spans="1:16" x14ac:dyDescent="0.25">
      <c r="A123" t="s">
        <v>362</v>
      </c>
      <c r="B123" s="2" t="s">
        <v>813</v>
      </c>
      <c r="C123" s="2" t="s">
        <v>813</v>
      </c>
      <c r="D123" s="2" t="s">
        <v>813</v>
      </c>
      <c r="E123">
        <v>-8.3578799999999995E-2</v>
      </c>
      <c r="F123" s="2" t="s">
        <v>813</v>
      </c>
      <c r="G123" s="2" t="s">
        <v>813</v>
      </c>
      <c r="J123" t="s">
        <v>362</v>
      </c>
      <c r="K123">
        <v>-0.40050200000000002</v>
      </c>
      <c r="L123">
        <v>0.27166800000000002</v>
      </c>
      <c r="M123">
        <v>-1.4742</v>
      </c>
      <c r="N123">
        <v>0.14111499999999999</v>
      </c>
    </row>
    <row r="124" spans="1:16" x14ac:dyDescent="0.25">
      <c r="B124" s="2" t="s">
        <v>813</v>
      </c>
      <c r="C124" s="2" t="s">
        <v>813</v>
      </c>
      <c r="D124" s="2" t="s">
        <v>813</v>
      </c>
      <c r="E124">
        <v>0.86103569999999996</v>
      </c>
      <c r="F124" s="2" t="s">
        <v>813</v>
      </c>
      <c r="G124" s="2" t="s">
        <v>813</v>
      </c>
      <c r="J124" t="s">
        <v>363</v>
      </c>
      <c r="K124">
        <v>-0.460314</v>
      </c>
      <c r="L124">
        <v>0.338335</v>
      </c>
      <c r="M124">
        <v>-1.3605</v>
      </c>
      <c r="N124">
        <v>0.174341</v>
      </c>
    </row>
    <row r="125" spans="1:16" x14ac:dyDescent="0.25">
      <c r="A125" t="s">
        <v>363</v>
      </c>
      <c r="B125" s="2" t="s">
        <v>813</v>
      </c>
      <c r="C125" s="2" t="s">
        <v>813</v>
      </c>
      <c r="D125" s="2" t="s">
        <v>813</v>
      </c>
      <c r="E125">
        <v>2.18297E-2</v>
      </c>
      <c r="F125" s="2" t="s">
        <v>813</v>
      </c>
      <c r="G125" s="2" t="s">
        <v>813</v>
      </c>
      <c r="J125" t="s">
        <v>364</v>
      </c>
      <c r="K125">
        <v>13.826527</v>
      </c>
      <c r="L125">
        <v>20.385652</v>
      </c>
      <c r="M125">
        <v>0.67820000000000003</v>
      </c>
      <c r="N125">
        <v>0.49796200000000002</v>
      </c>
    </row>
    <row r="126" spans="1:16" x14ac:dyDescent="0.25">
      <c r="B126" s="2" t="s">
        <v>813</v>
      </c>
      <c r="C126" s="2" t="s">
        <v>813</v>
      </c>
      <c r="D126" s="2" t="s">
        <v>813</v>
      </c>
      <c r="E126">
        <v>0.91940699999999997</v>
      </c>
      <c r="F126" s="2" t="s">
        <v>813</v>
      </c>
      <c r="G126" s="2" t="s">
        <v>813</v>
      </c>
      <c r="J126" t="s">
        <v>506</v>
      </c>
      <c r="K126">
        <v>-6.5714319999999997</v>
      </c>
      <c r="L126">
        <v>1.355062</v>
      </c>
      <c r="M126">
        <v>-4.8494999999999999</v>
      </c>
      <c r="N126" s="1">
        <v>1.705E-6</v>
      </c>
      <c r="O126" t="s">
        <v>355</v>
      </c>
    </row>
    <row r="127" spans="1:16" x14ac:dyDescent="0.25">
      <c r="A127" t="s">
        <v>490</v>
      </c>
      <c r="B127" s="2" t="s">
        <v>813</v>
      </c>
      <c r="C127" s="2" t="s">
        <v>813</v>
      </c>
      <c r="D127" s="2" t="s">
        <v>813</v>
      </c>
      <c r="E127">
        <v>22.812446000000001</v>
      </c>
      <c r="F127" s="2" t="s">
        <v>813</v>
      </c>
      <c r="G127" s="2" t="s">
        <v>813</v>
      </c>
      <c r="J127" t="s">
        <v>433</v>
      </c>
      <c r="P127">
        <v>0.01</v>
      </c>
    </row>
    <row r="128" spans="1:16" x14ac:dyDescent="0.25">
      <c r="B128" s="2" t="s">
        <v>813</v>
      </c>
      <c r="C128" s="2" t="s">
        <v>813</v>
      </c>
      <c r="D128" s="2" t="s">
        <v>813</v>
      </c>
      <c r="E128">
        <v>1.7661400000000001E-2</v>
      </c>
      <c r="F128" s="2" t="s">
        <v>813</v>
      </c>
      <c r="G128" s="2" t="s">
        <v>813</v>
      </c>
      <c r="J128" t="s">
        <v>434</v>
      </c>
      <c r="K128" t="s">
        <v>435</v>
      </c>
      <c r="L128">
        <v>0</v>
      </c>
      <c r="M128" t="s">
        <v>436</v>
      </c>
      <c r="N128">
        <v>1E-3</v>
      </c>
      <c r="O128" t="s">
        <v>437</v>
      </c>
    </row>
    <row r="129" spans="1:16" x14ac:dyDescent="0.25">
      <c r="A129" t="s">
        <v>506</v>
      </c>
      <c r="B129" s="2" t="s">
        <v>813</v>
      </c>
      <c r="C129" s="2" t="s">
        <v>813</v>
      </c>
      <c r="D129" s="2" t="s">
        <v>813</v>
      </c>
      <c r="E129">
        <v>8.2162044999999999</v>
      </c>
      <c r="F129" s="2" t="s">
        <v>813</v>
      </c>
      <c r="G129" s="2" t="s">
        <v>813</v>
      </c>
    </row>
    <row r="130" spans="1:16" x14ac:dyDescent="0.25">
      <c r="B130" s="2" t="s">
        <v>813</v>
      </c>
      <c r="C130" s="2" t="s">
        <v>813</v>
      </c>
      <c r="D130" s="2" t="s">
        <v>813</v>
      </c>
      <c r="E130">
        <v>1.694E-3</v>
      </c>
      <c r="F130" s="2" t="s">
        <v>813</v>
      </c>
      <c r="G130" s="2" t="s">
        <v>813</v>
      </c>
      <c r="J130" t="s">
        <v>442</v>
      </c>
      <c r="K130" t="s">
        <v>443</v>
      </c>
      <c r="L130" t="s">
        <v>430</v>
      </c>
      <c r="M130" t="s">
        <v>444</v>
      </c>
      <c r="N130">
        <v>241140</v>
      </c>
    </row>
    <row r="131" spans="1:16" x14ac:dyDescent="0.25">
      <c r="A131" t="s">
        <v>189</v>
      </c>
      <c r="B131" t="s">
        <v>197</v>
      </c>
      <c r="C131" t="s">
        <v>197</v>
      </c>
      <c r="D131" t="s">
        <v>197</v>
      </c>
      <c r="E131" t="s">
        <v>197</v>
      </c>
      <c r="F131" t="s">
        <v>197</v>
      </c>
      <c r="G131" t="s">
        <v>197</v>
      </c>
      <c r="J131" t="s">
        <v>445</v>
      </c>
      <c r="K131" t="s">
        <v>443</v>
      </c>
      <c r="L131" t="s">
        <v>430</v>
      </c>
      <c r="M131" t="s">
        <v>444</v>
      </c>
      <c r="N131">
        <v>89839</v>
      </c>
    </row>
    <row r="132" spans="1:16" x14ac:dyDescent="0.25">
      <c r="A132" t="s">
        <v>190</v>
      </c>
      <c r="E132">
        <v>64</v>
      </c>
      <c r="J132" t="s">
        <v>446</v>
      </c>
      <c r="K132">
        <v>0.62744</v>
      </c>
    </row>
    <row r="133" spans="1:16" x14ac:dyDescent="0.25">
      <c r="A133" t="s">
        <v>191</v>
      </c>
      <c r="E133">
        <v>0.54683999999999999</v>
      </c>
      <c r="J133" t="s">
        <v>447</v>
      </c>
      <c r="K133" t="s">
        <v>446</v>
      </c>
      <c r="L133">
        <v>0.59282000000000001</v>
      </c>
      <c r="P133" t="s">
        <v>451</v>
      </c>
    </row>
    <row r="134" spans="1:16" x14ac:dyDescent="0.25">
      <c r="J134" t="s">
        <v>448</v>
      </c>
      <c r="K134">
        <v>63.434699999999999</v>
      </c>
      <c r="L134" t="s">
        <v>449</v>
      </c>
      <c r="M134">
        <v>12</v>
      </c>
      <c r="N134" t="s">
        <v>450</v>
      </c>
      <c r="O134">
        <v>452</v>
      </c>
    </row>
    <row r="135" spans="1:16" x14ac:dyDescent="0.25">
      <c r="A135" t="s">
        <v>393</v>
      </c>
      <c r="B135" t="s">
        <v>521</v>
      </c>
      <c r="J135" t="s">
        <v>509</v>
      </c>
    </row>
    <row r="136" spans="1:16" x14ac:dyDescent="0.25">
      <c r="A136" t="s">
        <v>520</v>
      </c>
    </row>
    <row r="137" spans="1:16" x14ac:dyDescent="0.25">
      <c r="J137" t="s">
        <v>393</v>
      </c>
      <c r="K137" t="s">
        <v>510</v>
      </c>
    </row>
    <row r="138" spans="1:16" x14ac:dyDescent="0.25">
      <c r="A138" t="s">
        <v>396</v>
      </c>
      <c r="B138" t="s">
        <v>397</v>
      </c>
      <c r="C138" t="s">
        <v>398</v>
      </c>
      <c r="D138" t="s">
        <v>399</v>
      </c>
      <c r="E138" t="s">
        <v>400</v>
      </c>
      <c r="J138" t="s">
        <v>511</v>
      </c>
    </row>
    <row r="140" spans="1:16" x14ac:dyDescent="0.25">
      <c r="A140" t="s">
        <v>401</v>
      </c>
      <c r="J140" t="s">
        <v>396</v>
      </c>
      <c r="K140" t="s">
        <v>397</v>
      </c>
      <c r="L140" t="s">
        <v>398</v>
      </c>
      <c r="M140" t="s">
        <v>399</v>
      </c>
      <c r="N140" t="s">
        <v>400</v>
      </c>
    </row>
    <row r="141" spans="1:16" x14ac:dyDescent="0.25">
      <c r="A141" t="s">
        <v>402</v>
      </c>
      <c r="B141" t="s">
        <v>403</v>
      </c>
      <c r="C141" t="s">
        <v>500</v>
      </c>
      <c r="D141" t="s">
        <v>405</v>
      </c>
      <c r="E141" t="s">
        <v>403</v>
      </c>
      <c r="F141" t="s">
        <v>501</v>
      </c>
    </row>
    <row r="142" spans="1:16" x14ac:dyDescent="0.25">
      <c r="J142" t="s">
        <v>401</v>
      </c>
      <c r="P142" t="s">
        <v>411</v>
      </c>
    </row>
    <row r="143" spans="1:16" x14ac:dyDescent="0.25">
      <c r="A143" t="s">
        <v>416</v>
      </c>
      <c r="B143" t="s">
        <v>417</v>
      </c>
      <c r="C143" t="s">
        <v>522</v>
      </c>
      <c r="D143" t="s">
        <v>523</v>
      </c>
      <c r="E143" t="s">
        <v>524</v>
      </c>
      <c r="J143" t="s">
        <v>402</v>
      </c>
      <c r="K143" t="s">
        <v>403</v>
      </c>
      <c r="L143" t="s">
        <v>500</v>
      </c>
      <c r="M143" t="s">
        <v>405</v>
      </c>
      <c r="N143" t="s">
        <v>403</v>
      </c>
      <c r="O143" t="s">
        <v>501</v>
      </c>
    </row>
    <row r="145" spans="1:16" x14ac:dyDescent="0.25">
      <c r="A145" t="s">
        <v>421</v>
      </c>
      <c r="B145" t="s">
        <v>422</v>
      </c>
      <c r="J145" t="s">
        <v>416</v>
      </c>
      <c r="K145" t="s">
        <v>417</v>
      </c>
      <c r="L145" t="s">
        <v>512</v>
      </c>
      <c r="M145" t="s">
        <v>513</v>
      </c>
      <c r="N145" t="s">
        <v>514</v>
      </c>
    </row>
    <row r="146" spans="1:16" x14ac:dyDescent="0.25">
      <c r="B146" t="s">
        <v>423</v>
      </c>
      <c r="C146" t="s">
        <v>424</v>
      </c>
      <c r="D146" t="s">
        <v>425</v>
      </c>
      <c r="E146" t="s">
        <v>426</v>
      </c>
      <c r="F146" t="s">
        <v>427</v>
      </c>
    </row>
    <row r="147" spans="1:16" x14ac:dyDescent="0.25">
      <c r="A147">
        <v>-18.888210000000001</v>
      </c>
      <c r="B147">
        <v>-1.9116899999999999</v>
      </c>
      <c r="C147">
        <v>0.27078999999999998</v>
      </c>
      <c r="D147">
        <v>2.9196800000000001</v>
      </c>
      <c r="E147">
        <v>15.329890000000001</v>
      </c>
      <c r="J147" t="s">
        <v>421</v>
      </c>
      <c r="K147" t="s">
        <v>422</v>
      </c>
      <c r="P147" t="s">
        <v>425</v>
      </c>
    </row>
    <row r="148" spans="1:16" x14ac:dyDescent="0.25">
      <c r="K148" t="s">
        <v>423</v>
      </c>
      <c r="L148" t="s">
        <v>424</v>
      </c>
      <c r="M148" t="s">
        <v>425</v>
      </c>
      <c r="N148" t="s">
        <v>426</v>
      </c>
      <c r="O148" t="s">
        <v>427</v>
      </c>
    </row>
    <row r="149" spans="1:16" x14ac:dyDescent="0.25">
      <c r="A149" t="s">
        <v>505</v>
      </c>
      <c r="B149" t="s">
        <v>422</v>
      </c>
      <c r="J149">
        <v>-49.344140000000003</v>
      </c>
      <c r="K149">
        <v>-8.2898399999999999</v>
      </c>
      <c r="L149">
        <v>-0.57735999999999998</v>
      </c>
      <c r="M149">
        <v>7.6758499999999996</v>
      </c>
      <c r="N149">
        <v>39.818399999999997</v>
      </c>
    </row>
    <row r="150" spans="1:16" x14ac:dyDescent="0.25">
      <c r="B150" t="s">
        <v>350</v>
      </c>
      <c r="C150" t="s">
        <v>351</v>
      </c>
      <c r="D150" t="s">
        <v>352</v>
      </c>
      <c r="E150" t="s">
        <v>353</v>
      </c>
      <c r="F150" t="s">
        <v>354</v>
      </c>
    </row>
    <row r="151" spans="1:16" x14ac:dyDescent="0.25">
      <c r="A151" t="s">
        <v>174</v>
      </c>
      <c r="B151">
        <v>-15.320639699999999</v>
      </c>
      <c r="C151">
        <v>5.2783021000000003</v>
      </c>
      <c r="D151">
        <v>-2.9026000000000001</v>
      </c>
      <c r="E151">
        <v>5.8171999999999998E-3</v>
      </c>
      <c r="F151" t="s">
        <v>467</v>
      </c>
      <c r="J151" t="s">
        <v>505</v>
      </c>
      <c r="K151" t="s">
        <v>422</v>
      </c>
      <c r="P151" t="s">
        <v>432</v>
      </c>
    </row>
    <row r="152" spans="1:16" x14ac:dyDescent="0.25">
      <c r="B152">
        <v>5.8171999999999998E-3</v>
      </c>
      <c r="K152" t="s">
        <v>350</v>
      </c>
      <c r="L152" t="s">
        <v>351</v>
      </c>
      <c r="M152" t="s">
        <v>352</v>
      </c>
      <c r="N152" t="s">
        <v>353</v>
      </c>
      <c r="O152" t="s">
        <v>354</v>
      </c>
    </row>
    <row r="153" spans="1:16" x14ac:dyDescent="0.25">
      <c r="A153" t="s">
        <v>175</v>
      </c>
      <c r="B153">
        <v>1.0284000000000001E-3</v>
      </c>
      <c r="C153">
        <v>0.36615950000000003</v>
      </c>
      <c r="D153">
        <v>2.8E-3</v>
      </c>
      <c r="E153">
        <v>0.99777210000000005</v>
      </c>
      <c r="J153" t="s">
        <v>174</v>
      </c>
      <c r="K153">
        <v>-4.9078530000000002</v>
      </c>
      <c r="L153">
        <v>3.7964280000000001</v>
      </c>
      <c r="M153">
        <v>-1.2927999999999999</v>
      </c>
      <c r="N153">
        <v>0.197017</v>
      </c>
    </row>
    <row r="154" spans="1:16" x14ac:dyDescent="0.25">
      <c r="B154">
        <v>0.99777210000000005</v>
      </c>
      <c r="J154" t="s">
        <v>175</v>
      </c>
      <c r="K154">
        <v>-0.215</v>
      </c>
      <c r="L154">
        <v>0.18257799999999999</v>
      </c>
      <c r="M154">
        <v>-1.1776</v>
      </c>
      <c r="N154">
        <v>0.23983099999999999</v>
      </c>
    </row>
    <row r="155" spans="1:16" x14ac:dyDescent="0.25">
      <c r="A155" t="s">
        <v>176</v>
      </c>
      <c r="B155">
        <v>3.3919904999999999</v>
      </c>
      <c r="C155">
        <v>1.6616911000000001</v>
      </c>
      <c r="D155">
        <v>2.0413000000000001</v>
      </c>
      <c r="E155">
        <v>4.7389300000000002E-2</v>
      </c>
      <c r="F155" t="s">
        <v>356</v>
      </c>
      <c r="J155" t="s">
        <v>176</v>
      </c>
      <c r="K155">
        <v>0.61822200000000005</v>
      </c>
      <c r="L155">
        <v>1.392506</v>
      </c>
      <c r="M155">
        <v>0.44400000000000001</v>
      </c>
      <c r="N155">
        <v>0.65736499999999998</v>
      </c>
    </row>
    <row r="156" spans="1:16" x14ac:dyDescent="0.25">
      <c r="B156">
        <v>4.7389300000000002E-2</v>
      </c>
      <c r="J156" t="s">
        <v>357</v>
      </c>
      <c r="K156">
        <v>0.94402200000000003</v>
      </c>
      <c r="L156">
        <v>0.45792699999999997</v>
      </c>
      <c r="M156">
        <v>2.0615000000000001</v>
      </c>
      <c r="N156">
        <v>4.0051999999999997E-2</v>
      </c>
      <c r="O156" t="s">
        <v>356</v>
      </c>
    </row>
    <row r="157" spans="1:16" x14ac:dyDescent="0.25">
      <c r="A157" t="s">
        <v>357</v>
      </c>
      <c r="B157">
        <v>-4.9684699999999998E-2</v>
      </c>
      <c r="C157">
        <v>0.9366778</v>
      </c>
      <c r="D157">
        <v>-5.2999999999999999E-2</v>
      </c>
      <c r="E157">
        <v>0.95794290000000004</v>
      </c>
      <c r="J157" t="s">
        <v>187</v>
      </c>
      <c r="K157">
        <v>-22.545549000000001</v>
      </c>
      <c r="L157">
        <v>3.1814480000000001</v>
      </c>
      <c r="M157">
        <v>-7.0865999999999998</v>
      </c>
      <c r="N157" s="1">
        <v>8.6310000000000007E-12</v>
      </c>
      <c r="O157" t="s">
        <v>355</v>
      </c>
    </row>
    <row r="158" spans="1:16" x14ac:dyDescent="0.25">
      <c r="B158">
        <v>0.95794290000000004</v>
      </c>
      <c r="J158" t="s">
        <v>358</v>
      </c>
      <c r="K158">
        <v>-9.9644449999999996</v>
      </c>
      <c r="L158">
        <v>5.4888750000000002</v>
      </c>
      <c r="M158">
        <v>-1.8153999999999999</v>
      </c>
      <c r="N158">
        <v>7.0388000000000006E-2</v>
      </c>
      <c r="O158" t="s">
        <v>461</v>
      </c>
    </row>
    <row r="159" spans="1:16" x14ac:dyDescent="0.25">
      <c r="A159" t="s">
        <v>187</v>
      </c>
      <c r="B159">
        <v>-3.0505005000000001</v>
      </c>
      <c r="C159">
        <v>1.6927334999999999</v>
      </c>
      <c r="D159">
        <v>-1.8021</v>
      </c>
      <c r="E159">
        <v>7.8540200000000004E-2</v>
      </c>
      <c r="F159" t="s">
        <v>461</v>
      </c>
      <c r="J159" t="s">
        <v>359</v>
      </c>
      <c r="K159">
        <v>2.1315119999999999</v>
      </c>
      <c r="L159">
        <v>0.76419999999999999</v>
      </c>
      <c r="M159">
        <v>2.7892000000000001</v>
      </c>
      <c r="N159">
        <v>5.5960000000000003E-3</v>
      </c>
      <c r="O159" t="s">
        <v>467</v>
      </c>
    </row>
    <row r="160" spans="1:16" x14ac:dyDescent="0.25">
      <c r="B160">
        <v>7.8540200000000004E-2</v>
      </c>
      <c r="J160" t="s">
        <v>360</v>
      </c>
      <c r="K160">
        <v>-8.9052000000000006E-2</v>
      </c>
      <c r="L160">
        <v>5.6084000000000002E-2</v>
      </c>
      <c r="M160">
        <v>-1.5878000000000001</v>
      </c>
      <c r="N160">
        <v>0.1133</v>
      </c>
    </row>
    <row r="161" spans="1:16" x14ac:dyDescent="0.25">
      <c r="A161" t="s">
        <v>358</v>
      </c>
      <c r="B161">
        <v>-23.8588703</v>
      </c>
      <c r="C161">
        <v>6.2883779000000004</v>
      </c>
      <c r="D161">
        <v>-3.7940999999999998</v>
      </c>
      <c r="E161">
        <v>4.5859999999999998E-4</v>
      </c>
      <c r="F161" t="s">
        <v>355</v>
      </c>
      <c r="J161" t="s">
        <v>361</v>
      </c>
      <c r="K161">
        <v>-0.360788</v>
      </c>
      <c r="L161">
        <v>0.27862799999999999</v>
      </c>
      <c r="M161">
        <v>-1.2948999999999999</v>
      </c>
      <c r="N161">
        <v>0.19628499999999999</v>
      </c>
    </row>
    <row r="162" spans="1:16" x14ac:dyDescent="0.25">
      <c r="B162">
        <v>4.5859999999999998E-4</v>
      </c>
      <c r="J162" t="s">
        <v>362</v>
      </c>
      <c r="K162">
        <v>-1.074932</v>
      </c>
      <c r="L162">
        <v>0.33934799999999998</v>
      </c>
      <c r="M162">
        <v>-3.1676000000000002</v>
      </c>
      <c r="N162">
        <v>1.683E-3</v>
      </c>
      <c r="O162" t="s">
        <v>467</v>
      </c>
    </row>
    <row r="163" spans="1:16" x14ac:dyDescent="0.25">
      <c r="A163" t="s">
        <v>359</v>
      </c>
      <c r="B163">
        <v>3.9740386000000001</v>
      </c>
      <c r="C163">
        <v>2.1278516999999999</v>
      </c>
      <c r="D163">
        <v>1.8675999999999999</v>
      </c>
      <c r="E163">
        <v>6.8639099999999995E-2</v>
      </c>
      <c r="F163" t="s">
        <v>461</v>
      </c>
      <c r="J163" t="s">
        <v>363</v>
      </c>
      <c r="K163">
        <v>0.58495399999999997</v>
      </c>
      <c r="L163">
        <v>0.503888</v>
      </c>
      <c r="M163">
        <v>1.1609</v>
      </c>
      <c r="N163">
        <v>0.24654499999999999</v>
      </c>
    </row>
    <row r="164" spans="1:16" x14ac:dyDescent="0.25">
      <c r="B164">
        <v>6.8639099999999995E-2</v>
      </c>
      <c r="J164" t="s">
        <v>364</v>
      </c>
      <c r="K164">
        <v>28.649177000000002</v>
      </c>
      <c r="L164">
        <v>18.915194</v>
      </c>
      <c r="M164">
        <v>1.5145999999999999</v>
      </c>
      <c r="N164">
        <v>0.13084599999999999</v>
      </c>
    </row>
    <row r="165" spans="1:16" x14ac:dyDescent="0.25">
      <c r="A165" t="s">
        <v>360</v>
      </c>
      <c r="B165">
        <v>0.1318492</v>
      </c>
      <c r="C165">
        <v>0.16602149999999999</v>
      </c>
      <c r="D165">
        <v>0.79420000000000002</v>
      </c>
      <c r="E165">
        <v>0.43145800000000001</v>
      </c>
      <c r="J165" t="s">
        <v>506</v>
      </c>
      <c r="K165">
        <v>-7.4876209999999999</v>
      </c>
      <c r="L165">
        <v>1.5044010000000001</v>
      </c>
      <c r="M165">
        <v>-4.9771000000000001</v>
      </c>
      <c r="N165" s="1">
        <v>1.0499999999999999E-6</v>
      </c>
      <c r="O165" t="s">
        <v>355</v>
      </c>
    </row>
    <row r="166" spans="1:16" x14ac:dyDescent="0.25">
      <c r="B166">
        <v>0.43145800000000001</v>
      </c>
      <c r="J166" t="s">
        <v>433</v>
      </c>
      <c r="P166">
        <v>0.01</v>
      </c>
    </row>
    <row r="167" spans="1:16" x14ac:dyDescent="0.25">
      <c r="A167" t="s">
        <v>361</v>
      </c>
      <c r="B167">
        <v>-0.138321</v>
      </c>
      <c r="C167">
        <v>0.41015119999999999</v>
      </c>
      <c r="D167">
        <v>-0.3372</v>
      </c>
      <c r="E167">
        <v>0.73757360000000005</v>
      </c>
      <c r="J167" t="s">
        <v>434</v>
      </c>
      <c r="K167" t="s">
        <v>435</v>
      </c>
      <c r="L167">
        <v>0</v>
      </c>
      <c r="M167" t="s">
        <v>436</v>
      </c>
      <c r="N167">
        <v>1E-3</v>
      </c>
      <c r="O167" t="s">
        <v>437</v>
      </c>
    </row>
    <row r="168" spans="1:16" x14ac:dyDescent="0.25">
      <c r="B168">
        <v>0.73757360000000005</v>
      </c>
    </row>
    <row r="169" spans="1:16" x14ac:dyDescent="0.25">
      <c r="A169" t="s">
        <v>362</v>
      </c>
      <c r="B169">
        <v>-8.3578799999999995E-2</v>
      </c>
      <c r="C169">
        <v>0.47458739999999999</v>
      </c>
      <c r="D169">
        <v>-0.17610000000000001</v>
      </c>
      <c r="E169">
        <v>0.86103569999999996</v>
      </c>
      <c r="J169" t="s">
        <v>442</v>
      </c>
      <c r="K169" t="s">
        <v>443</v>
      </c>
      <c r="L169" t="s">
        <v>430</v>
      </c>
      <c r="M169" t="s">
        <v>444</v>
      </c>
      <c r="N169">
        <v>218560</v>
      </c>
    </row>
    <row r="170" spans="1:16" x14ac:dyDescent="0.25">
      <c r="B170">
        <v>0.86103569999999996</v>
      </c>
      <c r="J170" t="s">
        <v>445</v>
      </c>
      <c r="K170" t="s">
        <v>443</v>
      </c>
      <c r="L170" t="s">
        <v>430</v>
      </c>
      <c r="M170" t="s">
        <v>444</v>
      </c>
      <c r="N170">
        <v>58288</v>
      </c>
    </row>
    <row r="171" spans="1:16" x14ac:dyDescent="0.25">
      <c r="A171" t="s">
        <v>363</v>
      </c>
      <c r="B171">
        <v>2.18297E-2</v>
      </c>
      <c r="C171">
        <v>0.21448590000000001</v>
      </c>
      <c r="D171">
        <v>0.1018</v>
      </c>
      <c r="E171">
        <v>0.91940699999999997</v>
      </c>
      <c r="J171" t="s">
        <v>446</v>
      </c>
      <c r="K171">
        <v>0.73331000000000002</v>
      </c>
    </row>
    <row r="172" spans="1:16" x14ac:dyDescent="0.25">
      <c r="B172">
        <v>0.91940699999999997</v>
      </c>
      <c r="J172" t="s">
        <v>447</v>
      </c>
      <c r="K172" t="s">
        <v>446</v>
      </c>
      <c r="L172">
        <v>0.70779999999999998</v>
      </c>
      <c r="P172" t="s">
        <v>451</v>
      </c>
    </row>
    <row r="173" spans="1:16" x14ac:dyDescent="0.25">
      <c r="A173" t="s">
        <v>364</v>
      </c>
      <c r="B173">
        <v>22.812446000000001</v>
      </c>
      <c r="C173">
        <v>9.2449846000000004</v>
      </c>
      <c r="D173">
        <v>2.4674999999999998</v>
      </c>
      <c r="E173">
        <v>1.7661400000000001E-2</v>
      </c>
      <c r="F173" t="s">
        <v>356</v>
      </c>
      <c r="J173" t="s">
        <v>448</v>
      </c>
      <c r="K173">
        <v>68.530900000000003</v>
      </c>
      <c r="L173" t="s">
        <v>449</v>
      </c>
      <c r="M173">
        <v>13</v>
      </c>
      <c r="N173" t="s">
        <v>450</v>
      </c>
      <c r="O173">
        <v>324</v>
      </c>
    </row>
    <row r="174" spans="1:16" x14ac:dyDescent="0.25">
      <c r="B174">
        <v>1.7661400000000001E-2</v>
      </c>
      <c r="J174" t="s">
        <v>515</v>
      </c>
    </row>
    <row r="175" spans="1:16" x14ac:dyDescent="0.25">
      <c r="A175" t="s">
        <v>506</v>
      </c>
      <c r="B175">
        <v>8.2162044999999999</v>
      </c>
      <c r="C175">
        <v>2.4531358999999999</v>
      </c>
      <c r="D175">
        <v>3.3492999999999999</v>
      </c>
      <c r="E175">
        <v>1.694E-3</v>
      </c>
      <c r="F175" t="s">
        <v>467</v>
      </c>
    </row>
    <row r="176" spans="1:16" x14ac:dyDescent="0.25">
      <c r="A176" t="s">
        <v>433</v>
      </c>
      <c r="B176">
        <v>1.694E-3</v>
      </c>
      <c r="J176" t="s">
        <v>393</v>
      </c>
      <c r="K176" t="s">
        <v>516</v>
      </c>
    </row>
    <row r="177" spans="1:16" x14ac:dyDescent="0.25">
      <c r="A177" t="s">
        <v>434</v>
      </c>
      <c r="B177" t="s">
        <v>435</v>
      </c>
      <c r="C177">
        <v>0</v>
      </c>
      <c r="D177" t="s">
        <v>436</v>
      </c>
      <c r="E177">
        <v>1E-3</v>
      </c>
      <c r="F177" t="s">
        <v>437</v>
      </c>
      <c r="J177" t="s">
        <v>515</v>
      </c>
    </row>
    <row r="179" spans="1:16" x14ac:dyDescent="0.25">
      <c r="A179" t="s">
        <v>442</v>
      </c>
      <c r="B179" t="s">
        <v>443</v>
      </c>
      <c r="C179" t="s">
        <v>430</v>
      </c>
      <c r="D179" t="s">
        <v>444</v>
      </c>
      <c r="E179">
        <v>3879.8</v>
      </c>
      <c r="J179" t="s">
        <v>396</v>
      </c>
      <c r="K179" t="s">
        <v>397</v>
      </c>
      <c r="L179" t="s">
        <v>398</v>
      </c>
      <c r="M179" t="s">
        <v>399</v>
      </c>
      <c r="N179" t="s">
        <v>400</v>
      </c>
    </row>
    <row r="180" spans="1:16" x14ac:dyDescent="0.25">
      <c r="A180" t="s">
        <v>445</v>
      </c>
      <c r="B180" t="s">
        <v>443</v>
      </c>
      <c r="C180" t="s">
        <v>430</v>
      </c>
      <c r="D180" t="s">
        <v>444</v>
      </c>
      <c r="E180">
        <v>1758.2</v>
      </c>
    </row>
    <row r="181" spans="1:16" x14ac:dyDescent="0.25">
      <c r="A181" t="s">
        <v>446</v>
      </c>
      <c r="B181">
        <v>0.54683999999999999</v>
      </c>
      <c r="J181" t="s">
        <v>401</v>
      </c>
      <c r="P181" t="s">
        <v>411</v>
      </c>
    </row>
    <row r="182" spans="1:16" x14ac:dyDescent="0.25">
      <c r="A182" t="s">
        <v>447</v>
      </c>
      <c r="B182" t="s">
        <v>446</v>
      </c>
      <c r="C182">
        <v>0.33606999999999998</v>
      </c>
      <c r="J182" t="s">
        <v>402</v>
      </c>
      <c r="K182" t="s">
        <v>403</v>
      </c>
      <c r="L182" t="s">
        <v>500</v>
      </c>
      <c r="M182" t="s">
        <v>405</v>
      </c>
      <c r="N182" t="s">
        <v>403</v>
      </c>
      <c r="O182" t="s">
        <v>501</v>
      </c>
    </row>
    <row r="183" spans="1:16" x14ac:dyDescent="0.25">
      <c r="A183" t="s">
        <v>448</v>
      </c>
      <c r="B183">
        <v>3.9915400000000001</v>
      </c>
      <c r="C183" t="s">
        <v>449</v>
      </c>
      <c r="D183">
        <v>13</v>
      </c>
      <c r="E183" t="s">
        <v>450</v>
      </c>
      <c r="F183">
        <v>43</v>
      </c>
    </row>
    <row r="184" spans="1:16" x14ac:dyDescent="0.25">
      <c r="A184" t="s">
        <v>525</v>
      </c>
      <c r="J184" t="s">
        <v>416</v>
      </c>
      <c r="K184" t="s">
        <v>417</v>
      </c>
      <c r="L184" t="s">
        <v>517</v>
      </c>
      <c r="M184" t="s">
        <v>518</v>
      </c>
      <c r="N184" t="s">
        <v>519</v>
      </c>
    </row>
    <row r="186" spans="1:16" x14ac:dyDescent="0.25">
      <c r="J186" t="s">
        <v>421</v>
      </c>
      <c r="K186" t="s">
        <v>422</v>
      </c>
      <c r="P186" t="s">
        <v>425</v>
      </c>
    </row>
    <row r="187" spans="1:16" x14ac:dyDescent="0.25">
      <c r="K187" t="s">
        <v>423</v>
      </c>
      <c r="L187" t="s">
        <v>424</v>
      </c>
      <c r="M187" t="s">
        <v>425</v>
      </c>
      <c r="N187" t="s">
        <v>426</v>
      </c>
      <c r="O187" t="s">
        <v>427</v>
      </c>
    </row>
    <row r="188" spans="1:16" x14ac:dyDescent="0.25">
      <c r="J188">
        <v>-21.707588999999999</v>
      </c>
      <c r="K188">
        <v>-6.2302379999999999</v>
      </c>
      <c r="L188">
        <v>-2.6145000000000002E-2</v>
      </c>
      <c r="M188">
        <v>6.3842040000000004</v>
      </c>
      <c r="N188">
        <v>24.431916999999999</v>
      </c>
    </row>
    <row r="190" spans="1:16" x14ac:dyDescent="0.25">
      <c r="J190" t="s">
        <v>505</v>
      </c>
      <c r="K190" t="s">
        <v>422</v>
      </c>
      <c r="P190" t="s">
        <v>432</v>
      </c>
    </row>
    <row r="191" spans="1:16" x14ac:dyDescent="0.25">
      <c r="K191" t="s">
        <v>350</v>
      </c>
      <c r="L191" t="s">
        <v>351</v>
      </c>
      <c r="M191" t="s">
        <v>352</v>
      </c>
      <c r="N191" t="s">
        <v>353</v>
      </c>
      <c r="O191" t="s">
        <v>354</v>
      </c>
    </row>
    <row r="192" spans="1:16" x14ac:dyDescent="0.25">
      <c r="J192" t="s">
        <v>174</v>
      </c>
      <c r="K192">
        <v>-5.0041640000000003</v>
      </c>
      <c r="L192">
        <v>3.0131450000000002</v>
      </c>
      <c r="M192">
        <v>-1.6608000000000001</v>
      </c>
      <c r="N192">
        <v>0.10216</v>
      </c>
    </row>
    <row r="193" spans="10:16" x14ac:dyDescent="0.25">
      <c r="J193" t="s">
        <v>175</v>
      </c>
      <c r="K193">
        <v>-0.22525500000000001</v>
      </c>
      <c r="L193">
        <v>8.6629999999999999E-2</v>
      </c>
      <c r="M193">
        <v>-2.6002000000000001</v>
      </c>
      <c r="N193">
        <v>1.18E-2</v>
      </c>
      <c r="O193" t="s">
        <v>356</v>
      </c>
    </row>
    <row r="194" spans="10:16" x14ac:dyDescent="0.25">
      <c r="J194" t="s">
        <v>176</v>
      </c>
      <c r="K194">
        <v>-3.233771</v>
      </c>
      <c r="L194">
        <v>2.8539430000000001</v>
      </c>
      <c r="M194">
        <v>-1.1331</v>
      </c>
      <c r="N194">
        <v>0.26184000000000002</v>
      </c>
    </row>
    <row r="195" spans="10:16" x14ac:dyDescent="0.25">
      <c r="J195" t="s">
        <v>357</v>
      </c>
      <c r="K195">
        <v>0.80928</v>
      </c>
      <c r="L195">
        <v>1.1565749999999999</v>
      </c>
      <c r="M195">
        <v>0.69969999999999999</v>
      </c>
      <c r="N195">
        <v>0.4869</v>
      </c>
    </row>
    <row r="196" spans="10:16" x14ac:dyDescent="0.25">
      <c r="J196" t="s">
        <v>187</v>
      </c>
      <c r="K196">
        <v>-17.416235</v>
      </c>
      <c r="L196">
        <v>9.8425340000000006</v>
      </c>
      <c r="M196">
        <v>-1.7695000000000001</v>
      </c>
      <c r="N196">
        <v>8.2070000000000004E-2</v>
      </c>
      <c r="O196" t="s">
        <v>461</v>
      </c>
    </row>
    <row r="197" spans="10:16" x14ac:dyDescent="0.25">
      <c r="J197" t="s">
        <v>358</v>
      </c>
      <c r="K197">
        <v>-3.5887709999999999</v>
      </c>
      <c r="L197">
        <v>4.8301970000000001</v>
      </c>
      <c r="M197">
        <v>-0.74299999999999999</v>
      </c>
      <c r="N197">
        <v>0.46049000000000001</v>
      </c>
    </row>
    <row r="198" spans="10:16" x14ac:dyDescent="0.25">
      <c r="J198" t="s">
        <v>359</v>
      </c>
      <c r="K198">
        <v>1.8862140000000001</v>
      </c>
      <c r="L198">
        <v>2.672971</v>
      </c>
      <c r="M198">
        <v>0.70569999999999999</v>
      </c>
      <c r="N198">
        <v>0.48321999999999998</v>
      </c>
    </row>
    <row r="199" spans="10:16" x14ac:dyDescent="0.25">
      <c r="J199" t="s">
        <v>360</v>
      </c>
      <c r="K199">
        <v>2.5382999999999999E-2</v>
      </c>
      <c r="L199">
        <v>8.5930000000000006E-2</v>
      </c>
      <c r="M199">
        <v>0.2954</v>
      </c>
      <c r="N199">
        <v>0.76875000000000004</v>
      </c>
    </row>
    <row r="200" spans="10:16" x14ac:dyDescent="0.25">
      <c r="J200" t="s">
        <v>361</v>
      </c>
      <c r="K200">
        <v>0.45478600000000002</v>
      </c>
      <c r="L200">
        <v>0.30162600000000001</v>
      </c>
      <c r="M200">
        <v>1.5078</v>
      </c>
      <c r="N200">
        <v>0.13704</v>
      </c>
    </row>
    <row r="201" spans="10:16" x14ac:dyDescent="0.25">
      <c r="J201" t="s">
        <v>362</v>
      </c>
      <c r="K201">
        <v>0.153285</v>
      </c>
      <c r="L201">
        <v>0.25368400000000002</v>
      </c>
      <c r="M201">
        <v>0.60419999999999996</v>
      </c>
      <c r="N201">
        <v>0.54803999999999997</v>
      </c>
    </row>
    <row r="202" spans="10:16" x14ac:dyDescent="0.25">
      <c r="J202" t="s">
        <v>363</v>
      </c>
      <c r="K202">
        <v>-0.84599899999999995</v>
      </c>
      <c r="L202">
        <v>0.102353</v>
      </c>
      <c r="M202">
        <v>-8.2654999999999994</v>
      </c>
      <c r="N202" s="1">
        <v>2.2019999999999999E-11</v>
      </c>
      <c r="O202" t="s">
        <v>355</v>
      </c>
    </row>
    <row r="203" spans="10:16" x14ac:dyDescent="0.25">
      <c r="J203" t="s">
        <v>364</v>
      </c>
      <c r="K203">
        <v>75.077026000000004</v>
      </c>
      <c r="L203">
        <v>15.706086000000001</v>
      </c>
      <c r="M203">
        <v>4.7801</v>
      </c>
      <c r="N203" s="1">
        <v>1.238E-5</v>
      </c>
      <c r="O203" t="s">
        <v>355</v>
      </c>
    </row>
    <row r="204" spans="10:16" x14ac:dyDescent="0.25">
      <c r="J204" t="s">
        <v>506</v>
      </c>
      <c r="K204">
        <v>-8.590401</v>
      </c>
      <c r="L204">
        <v>1.9275169999999999</v>
      </c>
      <c r="M204">
        <v>-4.4566999999999997</v>
      </c>
      <c r="N204" s="1">
        <v>3.862E-5</v>
      </c>
      <c r="O204" t="s">
        <v>355</v>
      </c>
    </row>
    <row r="205" spans="10:16" x14ac:dyDescent="0.25">
      <c r="J205" t="s">
        <v>433</v>
      </c>
      <c r="P205">
        <v>0.01</v>
      </c>
    </row>
    <row r="206" spans="10:16" x14ac:dyDescent="0.25">
      <c r="J206" t="s">
        <v>434</v>
      </c>
      <c r="K206" t="s">
        <v>435</v>
      </c>
      <c r="L206">
        <v>0</v>
      </c>
      <c r="M206" t="s">
        <v>436</v>
      </c>
      <c r="N206">
        <v>1E-3</v>
      </c>
      <c r="O206" t="s">
        <v>437</v>
      </c>
    </row>
    <row r="208" spans="10:16" x14ac:dyDescent="0.25">
      <c r="J208" t="s">
        <v>442</v>
      </c>
      <c r="K208" t="s">
        <v>443</v>
      </c>
      <c r="L208" t="s">
        <v>430</v>
      </c>
      <c r="M208" t="s">
        <v>444</v>
      </c>
      <c r="N208">
        <v>18696</v>
      </c>
    </row>
    <row r="209" spans="10:16" x14ac:dyDescent="0.25">
      <c r="J209" t="s">
        <v>445</v>
      </c>
      <c r="K209" t="s">
        <v>443</v>
      </c>
      <c r="L209" t="s">
        <v>430</v>
      </c>
      <c r="M209" t="s">
        <v>444</v>
      </c>
      <c r="N209">
        <v>6124.5</v>
      </c>
    </row>
    <row r="210" spans="10:16" x14ac:dyDescent="0.25">
      <c r="J210" t="s">
        <v>446</v>
      </c>
      <c r="K210">
        <v>0.67240999999999995</v>
      </c>
    </row>
    <row r="211" spans="10:16" x14ac:dyDescent="0.25">
      <c r="J211" t="s">
        <v>447</v>
      </c>
      <c r="K211" t="s">
        <v>446</v>
      </c>
      <c r="L211">
        <v>0.58204</v>
      </c>
      <c r="P211" t="s">
        <v>451</v>
      </c>
    </row>
    <row r="212" spans="10:16" x14ac:dyDescent="0.25">
      <c r="J212" t="s">
        <v>448</v>
      </c>
      <c r="K212">
        <v>9.1576699999999995</v>
      </c>
      <c r="L212" t="s">
        <v>449</v>
      </c>
      <c r="M212">
        <v>13</v>
      </c>
      <c r="N212" t="s">
        <v>450</v>
      </c>
      <c r="O212">
        <v>58</v>
      </c>
    </row>
    <row r="213" spans="10:16" x14ac:dyDescent="0.25">
      <c r="J213" t="s">
        <v>520</v>
      </c>
    </row>
    <row r="215" spans="10:16" x14ac:dyDescent="0.25">
      <c r="J215" t="s">
        <v>393</v>
      </c>
      <c r="K215" t="s">
        <v>521</v>
      </c>
    </row>
    <row r="216" spans="10:16" x14ac:dyDescent="0.25">
      <c r="J216" t="s">
        <v>520</v>
      </c>
    </row>
    <row r="218" spans="10:16" x14ac:dyDescent="0.25">
      <c r="J218" t="s">
        <v>396</v>
      </c>
      <c r="K218" t="s">
        <v>397</v>
      </c>
      <c r="L218" t="s">
        <v>398</v>
      </c>
      <c r="M218" t="s">
        <v>399</v>
      </c>
      <c r="N218" t="s">
        <v>400</v>
      </c>
    </row>
    <row r="220" spans="10:16" x14ac:dyDescent="0.25">
      <c r="J220" t="s">
        <v>401</v>
      </c>
      <c r="P220" t="s">
        <v>411</v>
      </c>
    </row>
    <row r="221" spans="10:16" x14ac:dyDescent="0.25">
      <c r="J221" t="s">
        <v>402</v>
      </c>
      <c r="K221" t="s">
        <v>403</v>
      </c>
      <c r="L221" t="s">
        <v>500</v>
      </c>
      <c r="M221" t="s">
        <v>405</v>
      </c>
      <c r="N221" t="s">
        <v>403</v>
      </c>
      <c r="O221" t="s">
        <v>501</v>
      </c>
    </row>
    <row r="223" spans="10:16" x14ac:dyDescent="0.25">
      <c r="J223" t="s">
        <v>416</v>
      </c>
      <c r="K223" t="s">
        <v>417</v>
      </c>
      <c r="L223" t="s">
        <v>522</v>
      </c>
      <c r="M223" t="s">
        <v>523</v>
      </c>
      <c r="N223" t="s">
        <v>524</v>
      </c>
    </row>
    <row r="225" spans="10:16" x14ac:dyDescent="0.25">
      <c r="J225" t="s">
        <v>421</v>
      </c>
      <c r="K225" t="s">
        <v>422</v>
      </c>
      <c r="P225" t="s">
        <v>425</v>
      </c>
    </row>
    <row r="226" spans="10:16" x14ac:dyDescent="0.25">
      <c r="K226" t="s">
        <v>423</v>
      </c>
      <c r="L226" t="s">
        <v>424</v>
      </c>
      <c r="M226" t="s">
        <v>425</v>
      </c>
      <c r="N226" t="s">
        <v>426</v>
      </c>
      <c r="O226" t="s">
        <v>427</v>
      </c>
    </row>
    <row r="227" spans="10:16" x14ac:dyDescent="0.25">
      <c r="J227">
        <v>-18.888210000000001</v>
      </c>
      <c r="K227">
        <v>-1.9116899999999999</v>
      </c>
      <c r="L227">
        <v>0.27078999999999998</v>
      </c>
      <c r="M227">
        <v>2.9196800000000001</v>
      </c>
      <c r="N227">
        <v>15.329890000000001</v>
      </c>
    </row>
    <row r="229" spans="10:16" x14ac:dyDescent="0.25">
      <c r="J229" t="s">
        <v>505</v>
      </c>
      <c r="K229" t="s">
        <v>422</v>
      </c>
      <c r="P229" t="s">
        <v>432</v>
      </c>
    </row>
    <row r="230" spans="10:16" x14ac:dyDescent="0.25">
      <c r="K230" t="s">
        <v>350</v>
      </c>
      <c r="L230" t="s">
        <v>351</v>
      </c>
      <c r="M230" t="s">
        <v>352</v>
      </c>
      <c r="N230" t="s">
        <v>353</v>
      </c>
      <c r="O230" t="s">
        <v>354</v>
      </c>
    </row>
    <row r="231" spans="10:16" x14ac:dyDescent="0.25">
      <c r="J231" t="s">
        <v>174</v>
      </c>
      <c r="K231">
        <v>-15.320639699999999</v>
      </c>
      <c r="L231">
        <v>5.2783021000000003</v>
      </c>
      <c r="M231">
        <v>-2.9026000000000001</v>
      </c>
      <c r="N231">
        <v>5.8171999999999998E-3</v>
      </c>
      <c r="O231" t="s">
        <v>467</v>
      </c>
    </row>
    <row r="232" spans="10:16" x14ac:dyDescent="0.25">
      <c r="J232" t="s">
        <v>175</v>
      </c>
      <c r="K232">
        <v>1.0284000000000001E-3</v>
      </c>
      <c r="L232">
        <v>0.36615950000000003</v>
      </c>
      <c r="M232">
        <v>2.8E-3</v>
      </c>
      <c r="N232">
        <v>0.99777210000000005</v>
      </c>
    </row>
    <row r="233" spans="10:16" x14ac:dyDescent="0.25">
      <c r="J233" t="s">
        <v>176</v>
      </c>
      <c r="K233">
        <v>3.3919904999999999</v>
      </c>
      <c r="L233">
        <v>1.6616911000000001</v>
      </c>
      <c r="M233">
        <v>2.0413000000000001</v>
      </c>
      <c r="N233">
        <v>4.7389300000000002E-2</v>
      </c>
      <c r="O233" t="s">
        <v>356</v>
      </c>
    </row>
    <row r="234" spans="10:16" x14ac:dyDescent="0.25">
      <c r="J234" t="s">
        <v>357</v>
      </c>
      <c r="K234">
        <v>-4.9684699999999998E-2</v>
      </c>
      <c r="L234">
        <v>0.9366778</v>
      </c>
      <c r="M234">
        <v>-5.2999999999999999E-2</v>
      </c>
      <c r="N234">
        <v>0.95794290000000004</v>
      </c>
    </row>
    <row r="235" spans="10:16" x14ac:dyDescent="0.25">
      <c r="J235" t="s">
        <v>187</v>
      </c>
      <c r="K235">
        <v>-3.0505005000000001</v>
      </c>
      <c r="L235">
        <v>1.6927334999999999</v>
      </c>
      <c r="M235">
        <v>-1.8021</v>
      </c>
      <c r="N235">
        <v>7.8540200000000004E-2</v>
      </c>
      <c r="O235" t="s">
        <v>461</v>
      </c>
    </row>
    <row r="236" spans="10:16" x14ac:dyDescent="0.25">
      <c r="J236" t="s">
        <v>358</v>
      </c>
      <c r="K236">
        <v>-23.8588703</v>
      </c>
      <c r="L236">
        <v>6.2883779000000004</v>
      </c>
      <c r="M236">
        <v>-3.7940999999999998</v>
      </c>
      <c r="N236">
        <v>4.5859999999999998E-4</v>
      </c>
      <c r="O236" t="s">
        <v>355</v>
      </c>
    </row>
    <row r="237" spans="10:16" x14ac:dyDescent="0.25">
      <c r="J237" t="s">
        <v>359</v>
      </c>
      <c r="K237">
        <v>3.9740386000000001</v>
      </c>
      <c r="L237">
        <v>2.1278516999999999</v>
      </c>
      <c r="M237">
        <v>1.8675999999999999</v>
      </c>
      <c r="N237">
        <v>6.8639099999999995E-2</v>
      </c>
      <c r="O237" t="s">
        <v>461</v>
      </c>
    </row>
    <row r="238" spans="10:16" x14ac:dyDescent="0.25">
      <c r="J238" t="s">
        <v>360</v>
      </c>
      <c r="K238">
        <v>0.1318492</v>
      </c>
      <c r="L238">
        <v>0.16602149999999999</v>
      </c>
      <c r="M238">
        <v>0.79420000000000002</v>
      </c>
      <c r="N238">
        <v>0.43145800000000001</v>
      </c>
    </row>
    <row r="239" spans="10:16" x14ac:dyDescent="0.25">
      <c r="J239" t="s">
        <v>361</v>
      </c>
      <c r="K239">
        <v>-0.138321</v>
      </c>
      <c r="L239">
        <v>0.41015119999999999</v>
      </c>
      <c r="M239">
        <v>-0.3372</v>
      </c>
      <c r="N239">
        <v>0.73757360000000005</v>
      </c>
    </row>
    <row r="240" spans="10:16" x14ac:dyDescent="0.25">
      <c r="J240" t="s">
        <v>362</v>
      </c>
      <c r="K240">
        <v>-8.3578799999999995E-2</v>
      </c>
      <c r="L240">
        <v>0.47458739999999999</v>
      </c>
      <c r="M240">
        <v>-0.17610000000000001</v>
      </c>
      <c r="N240">
        <v>0.86103569999999996</v>
      </c>
    </row>
    <row r="241" spans="10:16" x14ac:dyDescent="0.25">
      <c r="J241" t="s">
        <v>363</v>
      </c>
      <c r="K241">
        <v>2.18297E-2</v>
      </c>
      <c r="L241">
        <v>0.21448590000000001</v>
      </c>
      <c r="M241">
        <v>0.1018</v>
      </c>
      <c r="N241">
        <v>0.91940699999999997</v>
      </c>
    </row>
    <row r="242" spans="10:16" x14ac:dyDescent="0.25">
      <c r="J242" t="s">
        <v>364</v>
      </c>
      <c r="K242">
        <v>22.812446000000001</v>
      </c>
      <c r="L242">
        <v>9.2449846000000004</v>
      </c>
      <c r="M242">
        <v>2.4674999999999998</v>
      </c>
      <c r="N242">
        <v>1.7661400000000001E-2</v>
      </c>
      <c r="O242" t="s">
        <v>356</v>
      </c>
    </row>
    <row r="243" spans="10:16" x14ac:dyDescent="0.25">
      <c r="J243" t="s">
        <v>506</v>
      </c>
      <c r="K243">
        <v>8.2162044999999999</v>
      </c>
      <c r="L243">
        <v>2.4531358999999999</v>
      </c>
      <c r="M243">
        <v>3.3492999999999999</v>
      </c>
      <c r="N243">
        <v>1.694E-3</v>
      </c>
      <c r="O243" t="s">
        <v>467</v>
      </c>
    </row>
    <row r="244" spans="10:16" x14ac:dyDescent="0.25">
      <c r="J244" t="s">
        <v>433</v>
      </c>
      <c r="P244">
        <v>0.01</v>
      </c>
    </row>
    <row r="245" spans="10:16" x14ac:dyDescent="0.25">
      <c r="J245" t="s">
        <v>434</v>
      </c>
      <c r="K245" t="s">
        <v>435</v>
      </c>
      <c r="L245">
        <v>0</v>
      </c>
      <c r="M245" t="s">
        <v>436</v>
      </c>
      <c r="N245">
        <v>1E-3</v>
      </c>
      <c r="O245" t="s">
        <v>437</v>
      </c>
    </row>
    <row r="247" spans="10:16" x14ac:dyDescent="0.25">
      <c r="J247" t="s">
        <v>442</v>
      </c>
      <c r="K247" t="s">
        <v>443</v>
      </c>
      <c r="L247" t="s">
        <v>430</v>
      </c>
      <c r="M247" t="s">
        <v>444</v>
      </c>
      <c r="N247">
        <v>3879.8</v>
      </c>
    </row>
    <row r="248" spans="10:16" x14ac:dyDescent="0.25">
      <c r="J248" t="s">
        <v>445</v>
      </c>
      <c r="K248" t="s">
        <v>443</v>
      </c>
      <c r="L248" t="s">
        <v>430</v>
      </c>
      <c r="M248" t="s">
        <v>444</v>
      </c>
      <c r="N248">
        <v>1758.2</v>
      </c>
    </row>
    <row r="249" spans="10:16" x14ac:dyDescent="0.25">
      <c r="J249" t="s">
        <v>446</v>
      </c>
      <c r="K249">
        <v>0.54683999999999999</v>
      </c>
    </row>
    <row r="250" spans="10:16" x14ac:dyDescent="0.25">
      <c r="J250" t="s">
        <v>447</v>
      </c>
      <c r="K250" t="s">
        <v>446</v>
      </c>
      <c r="L250">
        <v>0.33606999999999998</v>
      </c>
      <c r="P250" t="s">
        <v>451</v>
      </c>
    </row>
    <row r="251" spans="10:16" x14ac:dyDescent="0.25">
      <c r="J251" t="s">
        <v>448</v>
      </c>
      <c r="K251">
        <v>3.9915400000000001</v>
      </c>
      <c r="L251" t="s">
        <v>449</v>
      </c>
      <c r="M251">
        <v>13</v>
      </c>
      <c r="N251" t="s">
        <v>450</v>
      </c>
      <c r="O251">
        <v>43</v>
      </c>
    </row>
    <row r="252" spans="10:16" x14ac:dyDescent="0.25">
      <c r="J252" t="s">
        <v>525</v>
      </c>
    </row>
    <row r="254" spans="10:16" x14ac:dyDescent="0.25">
      <c r="J254" t="s">
        <v>526</v>
      </c>
    </row>
    <row r="255" spans="10:16" x14ac:dyDescent="0.25">
      <c r="J255" t="s">
        <v>525</v>
      </c>
    </row>
    <row r="257" spans="10:16" x14ac:dyDescent="0.25">
      <c r="J257" t="s">
        <v>454</v>
      </c>
      <c r="K257" t="s">
        <v>394</v>
      </c>
    </row>
    <row r="258" spans="10:16" x14ac:dyDescent="0.25">
      <c r="J258" t="s">
        <v>525</v>
      </c>
    </row>
    <row r="260" spans="10:16" x14ac:dyDescent="0.25">
      <c r="J260" t="s">
        <v>396</v>
      </c>
      <c r="K260" t="s">
        <v>397</v>
      </c>
      <c r="L260" t="s">
        <v>398</v>
      </c>
      <c r="M260" t="s">
        <v>399</v>
      </c>
      <c r="N260" t="s">
        <v>400</v>
      </c>
    </row>
    <row r="262" spans="10:16" x14ac:dyDescent="0.25">
      <c r="J262" t="s">
        <v>401</v>
      </c>
      <c r="P262" t="s">
        <v>411</v>
      </c>
    </row>
    <row r="263" spans="10:16" x14ac:dyDescent="0.25">
      <c r="J263" t="s">
        <v>402</v>
      </c>
      <c r="K263" t="s">
        <v>403</v>
      </c>
      <c r="L263" t="s">
        <v>500</v>
      </c>
      <c r="M263" t="s">
        <v>405</v>
      </c>
      <c r="N263" t="s">
        <v>403</v>
      </c>
      <c r="O263" t="s">
        <v>501</v>
      </c>
    </row>
    <row r="265" spans="10:16" x14ac:dyDescent="0.25">
      <c r="J265" t="s">
        <v>416</v>
      </c>
      <c r="K265" t="s">
        <v>417</v>
      </c>
      <c r="L265" t="s">
        <v>465</v>
      </c>
      <c r="M265" t="s">
        <v>527</v>
      </c>
      <c r="N265" t="s">
        <v>528</v>
      </c>
    </row>
    <row r="267" spans="10:16" x14ac:dyDescent="0.25">
      <c r="J267" t="s">
        <v>421</v>
      </c>
      <c r="K267" t="s">
        <v>422</v>
      </c>
      <c r="P267" t="s">
        <v>425</v>
      </c>
    </row>
    <row r="268" spans="10:16" x14ac:dyDescent="0.25">
      <c r="K268" t="s">
        <v>423</v>
      </c>
      <c r="L268" t="s">
        <v>424</v>
      </c>
      <c r="M268" t="s">
        <v>425</v>
      </c>
      <c r="N268" t="s">
        <v>426</v>
      </c>
      <c r="O268" t="s">
        <v>427</v>
      </c>
    </row>
    <row r="269" spans="10:16" x14ac:dyDescent="0.25">
      <c r="J269">
        <v>-29.52197</v>
      </c>
      <c r="K269">
        <v>-4.8224999999999998</v>
      </c>
      <c r="L269">
        <v>7.1569999999999995E-2</v>
      </c>
      <c r="M269">
        <v>5.4103599999999998</v>
      </c>
      <c r="N269">
        <v>25.795809999999999</v>
      </c>
    </row>
    <row r="271" spans="10:16" x14ac:dyDescent="0.25">
      <c r="J271" t="s">
        <v>505</v>
      </c>
      <c r="K271" t="s">
        <v>422</v>
      </c>
      <c r="P271" t="s">
        <v>432</v>
      </c>
    </row>
    <row r="272" spans="10:16" x14ac:dyDescent="0.25">
      <c r="K272" t="s">
        <v>350</v>
      </c>
      <c r="L272" t="s">
        <v>351</v>
      </c>
      <c r="M272" t="s">
        <v>352</v>
      </c>
      <c r="N272" t="s">
        <v>353</v>
      </c>
      <c r="O272" t="s">
        <v>354</v>
      </c>
    </row>
    <row r="273" spans="10:16" x14ac:dyDescent="0.25">
      <c r="J273" t="s">
        <v>174</v>
      </c>
      <c r="K273">
        <v>-21.106007000000002</v>
      </c>
      <c r="L273">
        <v>4.2601279999999999</v>
      </c>
      <c r="M273">
        <v>-4.9542999999999999</v>
      </c>
      <c r="N273" s="1">
        <v>1.263E-6</v>
      </c>
      <c r="O273" t="s">
        <v>355</v>
      </c>
    </row>
    <row r="274" spans="10:16" x14ac:dyDescent="0.25">
      <c r="J274" t="s">
        <v>175</v>
      </c>
      <c r="K274">
        <v>1.3455330000000001</v>
      </c>
      <c r="L274">
        <v>0.161249</v>
      </c>
      <c r="M274">
        <v>8.3445</v>
      </c>
      <c r="N274" s="1">
        <v>3.3860000000000002E-15</v>
      </c>
      <c r="O274" t="s">
        <v>355</v>
      </c>
    </row>
    <row r="275" spans="10:16" x14ac:dyDescent="0.25">
      <c r="J275" t="s">
        <v>176</v>
      </c>
      <c r="K275">
        <v>0.97072199999999997</v>
      </c>
      <c r="L275">
        <v>0.92256199999999999</v>
      </c>
      <c r="M275">
        <v>1.0522</v>
      </c>
      <c r="N275">
        <v>0.29361999999999999</v>
      </c>
    </row>
    <row r="276" spans="10:16" x14ac:dyDescent="0.25">
      <c r="J276" t="s">
        <v>357</v>
      </c>
      <c r="K276">
        <v>2.2492930000000002</v>
      </c>
      <c r="L276">
        <v>0.43771500000000002</v>
      </c>
      <c r="M276">
        <v>5.1387</v>
      </c>
      <c r="N276" s="1">
        <v>5.2180000000000003E-7</v>
      </c>
      <c r="O276" t="s">
        <v>355</v>
      </c>
      <c r="P276" t="s">
        <v>355</v>
      </c>
    </row>
    <row r="277" spans="10:16" x14ac:dyDescent="0.25">
      <c r="J277" t="s">
        <v>187</v>
      </c>
      <c r="K277">
        <v>-22.990414999999999</v>
      </c>
      <c r="L277">
        <v>2.5184850000000001</v>
      </c>
      <c r="M277">
        <v>-9.1287000000000003</v>
      </c>
      <c r="N277" t="s">
        <v>453</v>
      </c>
      <c r="O277" s="1">
        <v>2.2E-16</v>
      </c>
    </row>
    <row r="278" spans="10:16" x14ac:dyDescent="0.25">
      <c r="J278" t="s">
        <v>358</v>
      </c>
      <c r="K278">
        <v>-28.545421999999999</v>
      </c>
      <c r="L278">
        <v>4.805218</v>
      </c>
      <c r="M278">
        <v>-5.9405000000000001</v>
      </c>
      <c r="N278" s="1">
        <v>8.4710000000000002E-9</v>
      </c>
      <c r="O278" t="s">
        <v>355</v>
      </c>
    </row>
    <row r="279" spans="10:16" x14ac:dyDescent="0.25">
      <c r="J279" t="s">
        <v>359</v>
      </c>
      <c r="K279">
        <v>0.14167199999999999</v>
      </c>
      <c r="L279">
        <v>0.54321399999999997</v>
      </c>
      <c r="M279">
        <v>0.26079999999999998</v>
      </c>
      <c r="N279">
        <v>0.79444000000000004</v>
      </c>
    </row>
    <row r="280" spans="10:16" x14ac:dyDescent="0.25">
      <c r="J280" t="s">
        <v>360</v>
      </c>
      <c r="K280">
        <v>-6.5988000000000005E-2</v>
      </c>
      <c r="L280">
        <v>2.8830999999999999E-2</v>
      </c>
      <c r="M280">
        <v>-2.2888000000000002</v>
      </c>
      <c r="N280">
        <v>2.2839999999999999E-2</v>
      </c>
      <c r="O280" t="s">
        <v>356</v>
      </c>
    </row>
    <row r="281" spans="10:16" x14ac:dyDescent="0.25">
      <c r="J281" t="s">
        <v>361</v>
      </c>
      <c r="K281">
        <v>-8.5663000000000003E-2</v>
      </c>
      <c r="L281">
        <v>0.42709599999999998</v>
      </c>
      <c r="M281">
        <v>-0.2006</v>
      </c>
      <c r="N281">
        <v>0.84118000000000004</v>
      </c>
    </row>
    <row r="282" spans="10:16" x14ac:dyDescent="0.25">
      <c r="J282" t="s">
        <v>362</v>
      </c>
      <c r="K282">
        <v>-0.33314899999999997</v>
      </c>
      <c r="L282">
        <v>0.26132499999999997</v>
      </c>
      <c r="M282">
        <v>-1.2747999999999999</v>
      </c>
      <c r="N282">
        <v>0.20343</v>
      </c>
    </row>
    <row r="283" spans="10:16" x14ac:dyDescent="0.25">
      <c r="J283" t="s">
        <v>363</v>
      </c>
      <c r="K283">
        <v>-0.46355600000000002</v>
      </c>
      <c r="L283">
        <v>0.34788999999999998</v>
      </c>
      <c r="M283">
        <v>-1.3325</v>
      </c>
      <c r="N283">
        <v>0.18379000000000001</v>
      </c>
    </row>
    <row r="284" spans="10:16" x14ac:dyDescent="0.25">
      <c r="J284" t="s">
        <v>385</v>
      </c>
      <c r="K284">
        <v>4.2065169999999998</v>
      </c>
      <c r="L284">
        <v>4.876112</v>
      </c>
      <c r="M284">
        <v>0.86270000000000002</v>
      </c>
      <c r="N284">
        <v>0.38906000000000002</v>
      </c>
    </row>
    <row r="285" spans="10:16" x14ac:dyDescent="0.25">
      <c r="J285" t="s">
        <v>506</v>
      </c>
      <c r="K285">
        <v>-0.870672</v>
      </c>
      <c r="L285">
        <v>0.73199400000000003</v>
      </c>
      <c r="M285">
        <v>-1.1895</v>
      </c>
      <c r="N285">
        <v>0.23527999999999999</v>
      </c>
    </row>
    <row r="286" spans="10:16" x14ac:dyDescent="0.25">
      <c r="J286" t="s">
        <v>433</v>
      </c>
      <c r="P286">
        <v>0.01</v>
      </c>
    </row>
    <row r="287" spans="10:16" x14ac:dyDescent="0.25">
      <c r="J287" t="s">
        <v>434</v>
      </c>
      <c r="K287" t="s">
        <v>435</v>
      </c>
      <c r="L287">
        <v>0</v>
      </c>
      <c r="M287" t="s">
        <v>436</v>
      </c>
      <c r="N287">
        <v>1E-3</v>
      </c>
      <c r="O287" t="s">
        <v>437</v>
      </c>
    </row>
    <row r="289" spans="10:16" x14ac:dyDescent="0.25">
      <c r="J289" t="s">
        <v>442</v>
      </c>
      <c r="K289" t="s">
        <v>443</v>
      </c>
      <c r="L289" t="s">
        <v>430</v>
      </c>
      <c r="M289" t="s">
        <v>444</v>
      </c>
      <c r="N289">
        <v>73996</v>
      </c>
    </row>
    <row r="290" spans="10:16" x14ac:dyDescent="0.25">
      <c r="J290" t="s">
        <v>445</v>
      </c>
      <c r="K290" t="s">
        <v>443</v>
      </c>
      <c r="L290" t="s">
        <v>430</v>
      </c>
      <c r="M290" t="s">
        <v>444</v>
      </c>
      <c r="N290">
        <v>29638</v>
      </c>
    </row>
    <row r="291" spans="10:16" x14ac:dyDescent="0.25">
      <c r="J291" t="s">
        <v>446</v>
      </c>
      <c r="K291">
        <v>0.59945999999999999</v>
      </c>
    </row>
    <row r="292" spans="10:16" x14ac:dyDescent="0.25">
      <c r="J292" t="s">
        <v>447</v>
      </c>
      <c r="K292" t="s">
        <v>446</v>
      </c>
      <c r="L292">
        <v>0.55911999999999995</v>
      </c>
      <c r="P292" t="s">
        <v>451</v>
      </c>
    </row>
    <row r="293" spans="10:16" x14ac:dyDescent="0.25">
      <c r="J293" t="s">
        <v>448</v>
      </c>
      <c r="K293">
        <v>32.005099999999999</v>
      </c>
      <c r="L293" t="s">
        <v>449</v>
      </c>
      <c r="M293">
        <v>13</v>
      </c>
      <c r="N293" t="s">
        <v>450</v>
      </c>
      <c r="O293">
        <v>278</v>
      </c>
    </row>
    <row r="294" spans="10:16" x14ac:dyDescent="0.25">
      <c r="J294" t="s">
        <v>520</v>
      </c>
    </row>
    <row r="296" spans="10:16" x14ac:dyDescent="0.25">
      <c r="J296" t="s">
        <v>454</v>
      </c>
      <c r="K296" t="s">
        <v>468</v>
      </c>
      <c r="L296">
        <v>2000</v>
      </c>
    </row>
    <row r="297" spans="10:16" x14ac:dyDescent="0.25">
      <c r="J297" t="s">
        <v>520</v>
      </c>
    </row>
    <row r="299" spans="10:16" x14ac:dyDescent="0.25">
      <c r="J299" t="s">
        <v>396</v>
      </c>
      <c r="K299" t="s">
        <v>397</v>
      </c>
      <c r="L299" t="s">
        <v>398</v>
      </c>
      <c r="M299" t="s">
        <v>399</v>
      </c>
      <c r="N299" t="s">
        <v>400</v>
      </c>
    </row>
    <row r="301" spans="10:16" x14ac:dyDescent="0.25">
      <c r="J301" t="s">
        <v>401</v>
      </c>
      <c r="P301" t="s">
        <v>411</v>
      </c>
    </row>
    <row r="302" spans="10:16" x14ac:dyDescent="0.25">
      <c r="J302" t="s">
        <v>402</v>
      </c>
      <c r="K302" t="s">
        <v>403</v>
      </c>
      <c r="L302" t="s">
        <v>500</v>
      </c>
      <c r="M302" t="s">
        <v>405</v>
      </c>
      <c r="N302" t="s">
        <v>403</v>
      </c>
      <c r="O302" t="s">
        <v>501</v>
      </c>
    </row>
    <row r="304" spans="10:16" x14ac:dyDescent="0.25">
      <c r="J304" t="s">
        <v>416</v>
      </c>
      <c r="K304" t="s">
        <v>417</v>
      </c>
      <c r="L304" t="s">
        <v>465</v>
      </c>
      <c r="M304" t="s">
        <v>527</v>
      </c>
      <c r="N304" t="s">
        <v>528</v>
      </c>
    </row>
    <row r="306" spans="10:16" x14ac:dyDescent="0.25">
      <c r="J306" t="s">
        <v>421</v>
      </c>
      <c r="K306" t="s">
        <v>422</v>
      </c>
      <c r="P306" t="s">
        <v>425</v>
      </c>
    </row>
    <row r="307" spans="10:16" x14ac:dyDescent="0.25">
      <c r="K307" t="s">
        <v>423</v>
      </c>
      <c r="L307" t="s">
        <v>424</v>
      </c>
      <c r="M307" t="s">
        <v>425</v>
      </c>
      <c r="N307" t="s">
        <v>426</v>
      </c>
      <c r="O307" t="s">
        <v>427</v>
      </c>
    </row>
    <row r="308" spans="10:16" x14ac:dyDescent="0.25">
      <c r="J308">
        <v>-27.76154</v>
      </c>
      <c r="K308">
        <v>-5.6425400000000003</v>
      </c>
      <c r="L308">
        <v>0.87697999999999998</v>
      </c>
      <c r="M308">
        <v>6.3879000000000001</v>
      </c>
      <c r="N308">
        <v>25.9971</v>
      </c>
    </row>
    <row r="310" spans="10:16" x14ac:dyDescent="0.25">
      <c r="J310" t="s">
        <v>505</v>
      </c>
      <c r="K310" t="s">
        <v>422</v>
      </c>
      <c r="P310" t="s">
        <v>432</v>
      </c>
    </row>
    <row r="311" spans="10:16" x14ac:dyDescent="0.25">
      <c r="K311" t="s">
        <v>350</v>
      </c>
      <c r="L311" t="s">
        <v>351</v>
      </c>
      <c r="M311" t="s">
        <v>352</v>
      </c>
      <c r="N311" t="s">
        <v>353</v>
      </c>
      <c r="O311" t="s">
        <v>354</v>
      </c>
    </row>
    <row r="312" spans="10:16" x14ac:dyDescent="0.25">
      <c r="J312" t="s">
        <v>174</v>
      </c>
      <c r="K312">
        <v>-12.1783684</v>
      </c>
      <c r="L312">
        <v>4.1126223</v>
      </c>
      <c r="M312">
        <v>-2.9611999999999998</v>
      </c>
      <c r="N312">
        <v>3.3279999999999998E-3</v>
      </c>
      <c r="O312" t="s">
        <v>467</v>
      </c>
    </row>
    <row r="313" spans="10:16" x14ac:dyDescent="0.25">
      <c r="J313" t="s">
        <v>175</v>
      </c>
      <c r="K313">
        <v>0.85636679999999998</v>
      </c>
      <c r="L313">
        <v>0.11411499999999999</v>
      </c>
      <c r="M313">
        <v>7.5044000000000004</v>
      </c>
      <c r="N313" s="1">
        <v>8.3109999999999996E-13</v>
      </c>
      <c r="O313" t="s">
        <v>355</v>
      </c>
    </row>
    <row r="314" spans="10:16" x14ac:dyDescent="0.25">
      <c r="J314" t="s">
        <v>176</v>
      </c>
      <c r="K314">
        <v>-1.4729375</v>
      </c>
      <c r="L314">
        <v>0.87303200000000003</v>
      </c>
      <c r="M314">
        <v>-1.6872</v>
      </c>
      <c r="N314">
        <v>9.2691999999999997E-2</v>
      </c>
      <c r="O314" t="s">
        <v>461</v>
      </c>
    </row>
    <row r="315" spans="10:16" x14ac:dyDescent="0.25">
      <c r="J315" t="s">
        <v>357</v>
      </c>
      <c r="K315">
        <v>1.8468586</v>
      </c>
      <c r="L315">
        <v>0.4225179</v>
      </c>
      <c r="M315">
        <v>4.3711000000000002</v>
      </c>
      <c r="N315" s="1">
        <v>1.7459999999999999E-5</v>
      </c>
      <c r="O315" t="s">
        <v>355</v>
      </c>
    </row>
    <row r="316" spans="10:16" x14ac:dyDescent="0.25">
      <c r="J316" t="s">
        <v>187</v>
      </c>
      <c r="K316">
        <v>-22.117267900000002</v>
      </c>
      <c r="L316">
        <v>2.7545251999999998</v>
      </c>
      <c r="M316">
        <v>-8.0294000000000008</v>
      </c>
      <c r="N316" s="1">
        <v>2.7580000000000001E-14</v>
      </c>
      <c r="O316" t="s">
        <v>355</v>
      </c>
    </row>
    <row r="317" spans="10:16" x14ac:dyDescent="0.25">
      <c r="J317" t="s">
        <v>359</v>
      </c>
      <c r="K317">
        <v>-4.0787814999999998</v>
      </c>
      <c r="L317">
        <v>0.77690669999999995</v>
      </c>
      <c r="M317">
        <v>-5.25</v>
      </c>
      <c r="N317" s="1">
        <v>3.0180000000000002E-7</v>
      </c>
      <c r="O317" t="s">
        <v>355</v>
      </c>
    </row>
    <row r="318" spans="10:16" x14ac:dyDescent="0.25">
      <c r="J318" t="s">
        <v>360</v>
      </c>
      <c r="K318">
        <v>-8.1217300000000006E-2</v>
      </c>
      <c r="L318">
        <v>3.5461699999999999E-2</v>
      </c>
      <c r="M318">
        <v>-2.2902999999999998</v>
      </c>
      <c r="N318">
        <v>2.2751E-2</v>
      </c>
      <c r="O318" t="s">
        <v>356</v>
      </c>
    </row>
    <row r="319" spans="10:16" x14ac:dyDescent="0.25">
      <c r="J319" t="s">
        <v>361</v>
      </c>
      <c r="K319">
        <v>6.6445999999999996E-3</v>
      </c>
      <c r="L319">
        <v>0.54998210000000003</v>
      </c>
      <c r="M319">
        <v>1.21E-2</v>
      </c>
      <c r="N319">
        <v>0.99036900000000005</v>
      </c>
    </row>
    <row r="320" spans="10:16" x14ac:dyDescent="0.25">
      <c r="J320" t="s">
        <v>362</v>
      </c>
      <c r="K320">
        <v>0.55909399999999998</v>
      </c>
      <c r="L320">
        <v>0.2499652</v>
      </c>
      <c r="M320">
        <v>2.2366999999999999</v>
      </c>
      <c r="N320">
        <v>2.6096999999999999E-2</v>
      </c>
      <c r="O320" t="s">
        <v>356</v>
      </c>
    </row>
    <row r="321" spans="10:16" x14ac:dyDescent="0.25">
      <c r="J321" t="s">
        <v>363</v>
      </c>
      <c r="K321">
        <v>-0.4668042</v>
      </c>
      <c r="L321">
        <v>0.39969569999999999</v>
      </c>
      <c r="M321">
        <v>-1.1678999999999999</v>
      </c>
      <c r="N321">
        <v>0.24384500000000001</v>
      </c>
    </row>
    <row r="322" spans="10:16" x14ac:dyDescent="0.25">
      <c r="J322" t="s">
        <v>385</v>
      </c>
      <c r="K322">
        <v>-17.196709599999998</v>
      </c>
      <c r="L322">
        <v>5.6555673000000004</v>
      </c>
      <c r="M322">
        <v>-3.0407000000000002</v>
      </c>
      <c r="N322">
        <v>2.5850000000000001E-3</v>
      </c>
      <c r="O322" t="s">
        <v>467</v>
      </c>
    </row>
    <row r="323" spans="10:16" x14ac:dyDescent="0.25">
      <c r="J323" t="s">
        <v>506</v>
      </c>
      <c r="K323">
        <v>-4.1998534000000003</v>
      </c>
      <c r="L323">
        <v>0.68341399999999997</v>
      </c>
      <c r="M323">
        <v>-6.1454000000000004</v>
      </c>
      <c r="N323" s="1">
        <v>2.7449999999999999E-9</v>
      </c>
      <c r="O323" t="s">
        <v>355</v>
      </c>
    </row>
    <row r="324" spans="10:16" x14ac:dyDescent="0.25">
      <c r="J324" t="s">
        <v>433</v>
      </c>
      <c r="P324">
        <v>0.01</v>
      </c>
    </row>
    <row r="325" spans="10:16" x14ac:dyDescent="0.25">
      <c r="J325" t="s">
        <v>434</v>
      </c>
      <c r="K325" t="s">
        <v>435</v>
      </c>
      <c r="L325">
        <v>0</v>
      </c>
      <c r="M325" t="s">
        <v>436</v>
      </c>
      <c r="N325">
        <v>1E-3</v>
      </c>
      <c r="O325" t="s">
        <v>437</v>
      </c>
    </row>
    <row r="327" spans="10:16" x14ac:dyDescent="0.25">
      <c r="J327" t="s">
        <v>442</v>
      </c>
      <c r="K327" t="s">
        <v>443</v>
      </c>
      <c r="L327" t="s">
        <v>430</v>
      </c>
      <c r="M327" t="s">
        <v>444</v>
      </c>
      <c r="N327">
        <v>73996</v>
      </c>
    </row>
    <row r="328" spans="10:16" x14ac:dyDescent="0.25">
      <c r="J328" t="s">
        <v>445</v>
      </c>
      <c r="K328" t="s">
        <v>443</v>
      </c>
      <c r="L328" t="s">
        <v>430</v>
      </c>
      <c r="M328" t="s">
        <v>444</v>
      </c>
      <c r="N328">
        <v>36002</v>
      </c>
    </row>
    <row r="329" spans="10:16" x14ac:dyDescent="0.25">
      <c r="J329" t="s">
        <v>446</v>
      </c>
      <c r="K329">
        <v>0.51346000000000003</v>
      </c>
    </row>
    <row r="330" spans="10:16" x14ac:dyDescent="0.25">
      <c r="J330" t="s">
        <v>447</v>
      </c>
      <c r="K330" t="s">
        <v>446</v>
      </c>
      <c r="L330">
        <v>0.46638000000000002</v>
      </c>
      <c r="P330" t="s">
        <v>451</v>
      </c>
    </row>
    <row r="331" spans="10:16" x14ac:dyDescent="0.25">
      <c r="J331" t="s">
        <v>448</v>
      </c>
      <c r="K331">
        <v>24.5366</v>
      </c>
      <c r="L331" t="s">
        <v>449</v>
      </c>
      <c r="M331">
        <v>12</v>
      </c>
      <c r="N331" t="s">
        <v>450</v>
      </c>
      <c r="O331">
        <v>279</v>
      </c>
    </row>
    <row r="332" spans="10:16" x14ac:dyDescent="0.25">
      <c r="J332" t="s">
        <v>520</v>
      </c>
    </row>
    <row r="334" spans="10:16" x14ac:dyDescent="0.25">
      <c r="J334" t="s">
        <v>454</v>
      </c>
      <c r="K334" t="s">
        <v>481</v>
      </c>
      <c r="L334">
        <v>2000</v>
      </c>
    </row>
    <row r="335" spans="10:16" x14ac:dyDescent="0.25">
      <c r="J335" t="s">
        <v>520</v>
      </c>
    </row>
    <row r="337" spans="10:16" x14ac:dyDescent="0.25">
      <c r="J337" t="s">
        <v>396</v>
      </c>
      <c r="K337" t="s">
        <v>397</v>
      </c>
      <c r="L337" t="s">
        <v>398</v>
      </c>
      <c r="M337" t="s">
        <v>399</v>
      </c>
      <c r="N337" t="s">
        <v>400</v>
      </c>
    </row>
    <row r="339" spans="10:16" x14ac:dyDescent="0.25">
      <c r="J339" t="s">
        <v>401</v>
      </c>
      <c r="P339" t="s">
        <v>411</v>
      </c>
    </row>
    <row r="340" spans="10:16" x14ac:dyDescent="0.25">
      <c r="J340" t="s">
        <v>402</v>
      </c>
      <c r="K340" t="s">
        <v>403</v>
      </c>
      <c r="L340" t="s">
        <v>500</v>
      </c>
      <c r="M340" t="s">
        <v>405</v>
      </c>
      <c r="N340" t="s">
        <v>403</v>
      </c>
      <c r="O340" t="s">
        <v>501</v>
      </c>
    </row>
    <row r="342" spans="10:16" x14ac:dyDescent="0.25">
      <c r="J342" t="s">
        <v>416</v>
      </c>
      <c r="K342" t="s">
        <v>417</v>
      </c>
      <c r="L342" t="s">
        <v>465</v>
      </c>
      <c r="M342" t="s">
        <v>527</v>
      </c>
      <c r="N342" t="s">
        <v>528</v>
      </c>
    </row>
    <row r="344" spans="10:16" x14ac:dyDescent="0.25">
      <c r="J344" t="s">
        <v>421</v>
      </c>
      <c r="K344" t="s">
        <v>422</v>
      </c>
      <c r="P344" t="s">
        <v>425</v>
      </c>
    </row>
    <row r="345" spans="10:16" x14ac:dyDescent="0.25">
      <c r="K345" t="s">
        <v>423</v>
      </c>
      <c r="L345" t="s">
        <v>424</v>
      </c>
      <c r="M345" t="s">
        <v>425</v>
      </c>
      <c r="N345" t="s">
        <v>426</v>
      </c>
      <c r="O345" t="s">
        <v>427</v>
      </c>
    </row>
    <row r="346" spans="10:16" x14ac:dyDescent="0.25">
      <c r="J346">
        <v>-32.229599999999998</v>
      </c>
      <c r="K346">
        <v>-5.2102000000000004</v>
      </c>
      <c r="L346">
        <v>1.1393</v>
      </c>
      <c r="M346">
        <v>6.585</v>
      </c>
      <c r="N346">
        <v>25.788399999999999</v>
      </c>
    </row>
    <row r="348" spans="10:16" x14ac:dyDescent="0.25">
      <c r="J348" t="s">
        <v>505</v>
      </c>
      <c r="K348" t="s">
        <v>422</v>
      </c>
      <c r="P348" t="s">
        <v>432</v>
      </c>
    </row>
    <row r="349" spans="10:16" x14ac:dyDescent="0.25">
      <c r="K349" t="s">
        <v>350</v>
      </c>
      <c r="L349" t="s">
        <v>351</v>
      </c>
      <c r="M349" t="s">
        <v>352</v>
      </c>
      <c r="N349" t="s">
        <v>353</v>
      </c>
      <c r="O349" t="s">
        <v>354</v>
      </c>
    </row>
    <row r="350" spans="10:16" x14ac:dyDescent="0.25">
      <c r="J350" t="s">
        <v>174</v>
      </c>
      <c r="K350">
        <v>-23.132657999999999</v>
      </c>
      <c r="L350">
        <v>4.0028779999999999</v>
      </c>
      <c r="M350">
        <v>-5.7789999999999999</v>
      </c>
      <c r="N350" s="1">
        <v>2.0059999999999999E-8</v>
      </c>
      <c r="O350" t="s">
        <v>355</v>
      </c>
    </row>
    <row r="351" spans="10:16" x14ac:dyDescent="0.25">
      <c r="J351" t="s">
        <v>175</v>
      </c>
      <c r="K351">
        <v>1.5008710000000001</v>
      </c>
      <c r="L351">
        <v>0.17400199999999999</v>
      </c>
      <c r="M351">
        <v>8.6256000000000004</v>
      </c>
      <c r="N351" s="1">
        <v>4.8970000000000005E-16</v>
      </c>
      <c r="O351" t="s">
        <v>355</v>
      </c>
    </row>
    <row r="352" spans="10:16" x14ac:dyDescent="0.25">
      <c r="J352" t="s">
        <v>176</v>
      </c>
      <c r="K352">
        <v>-0.568438</v>
      </c>
      <c r="L352">
        <v>0.85498099999999999</v>
      </c>
      <c r="M352">
        <v>-0.66490000000000005</v>
      </c>
      <c r="N352">
        <v>0.50668999999999997</v>
      </c>
    </row>
    <row r="353" spans="10:16" x14ac:dyDescent="0.25">
      <c r="J353" t="s">
        <v>357</v>
      </c>
      <c r="K353">
        <v>3.349799</v>
      </c>
      <c r="L353">
        <v>0.48116799999999998</v>
      </c>
      <c r="M353">
        <v>6.9618000000000002</v>
      </c>
      <c r="N353" s="1">
        <v>2.405E-11</v>
      </c>
      <c r="O353" t="s">
        <v>355</v>
      </c>
    </row>
    <row r="354" spans="10:16" x14ac:dyDescent="0.25">
      <c r="J354" t="s">
        <v>358</v>
      </c>
      <c r="K354">
        <v>-27.50094</v>
      </c>
      <c r="L354">
        <v>4.6795249999999999</v>
      </c>
      <c r="M354">
        <v>-5.8769</v>
      </c>
      <c r="N354" s="1">
        <v>1.1900000000000001E-8</v>
      </c>
      <c r="O354" t="s">
        <v>355</v>
      </c>
    </row>
    <row r="355" spans="10:16" x14ac:dyDescent="0.25">
      <c r="J355" t="s">
        <v>359</v>
      </c>
      <c r="K355">
        <v>-0.66866899999999996</v>
      </c>
      <c r="L355">
        <v>0.51359200000000005</v>
      </c>
      <c r="M355">
        <v>-1.3019000000000001</v>
      </c>
      <c r="N355">
        <v>0.19400999999999999</v>
      </c>
    </row>
    <row r="356" spans="10:16" x14ac:dyDescent="0.25">
      <c r="J356" t="s">
        <v>360</v>
      </c>
      <c r="K356">
        <v>-6.1573999999999997E-2</v>
      </c>
      <c r="L356">
        <v>2.9038999999999999E-2</v>
      </c>
      <c r="M356">
        <v>-2.1204000000000001</v>
      </c>
      <c r="N356">
        <v>3.4849999999999999E-2</v>
      </c>
      <c r="O356" t="s">
        <v>356</v>
      </c>
    </row>
    <row r="357" spans="10:16" x14ac:dyDescent="0.25">
      <c r="J357" t="s">
        <v>361</v>
      </c>
      <c r="K357">
        <v>-0.167298</v>
      </c>
      <c r="L357">
        <v>0.41367399999999999</v>
      </c>
      <c r="M357">
        <v>-0.40439999999999998</v>
      </c>
      <c r="N357">
        <v>0.68620999999999999</v>
      </c>
    </row>
    <row r="358" spans="10:16" x14ac:dyDescent="0.25">
      <c r="J358" t="s">
        <v>362</v>
      </c>
      <c r="K358">
        <v>-0.30373299999999998</v>
      </c>
      <c r="L358">
        <v>0.26744200000000001</v>
      </c>
      <c r="M358">
        <v>-1.1356999999999999</v>
      </c>
      <c r="N358">
        <v>0.25706000000000001</v>
      </c>
    </row>
    <row r="359" spans="10:16" x14ac:dyDescent="0.25">
      <c r="J359" t="s">
        <v>363</v>
      </c>
      <c r="K359">
        <v>-0.36013099999999998</v>
      </c>
      <c r="L359">
        <v>0.36087900000000001</v>
      </c>
      <c r="M359">
        <v>-0.99790000000000001</v>
      </c>
      <c r="N359">
        <v>0.31918000000000002</v>
      </c>
    </row>
    <row r="360" spans="10:16" x14ac:dyDescent="0.25">
      <c r="J360" t="s">
        <v>385</v>
      </c>
      <c r="K360">
        <v>-4.2617770000000004</v>
      </c>
      <c r="L360">
        <v>4.786321</v>
      </c>
      <c r="M360">
        <v>-0.89039999999999997</v>
      </c>
      <c r="N360">
        <v>0.37401000000000001</v>
      </c>
    </row>
    <row r="361" spans="10:16" x14ac:dyDescent="0.25">
      <c r="J361" t="s">
        <v>506</v>
      </c>
      <c r="K361">
        <v>0.25134499999999999</v>
      </c>
      <c r="L361">
        <v>0.79220900000000005</v>
      </c>
      <c r="M361">
        <v>0.31730000000000003</v>
      </c>
      <c r="N361">
        <v>0.75127999999999995</v>
      </c>
    </row>
    <row r="362" spans="10:16" x14ac:dyDescent="0.25">
      <c r="J362" t="s">
        <v>433</v>
      </c>
      <c r="P362">
        <v>0.01</v>
      </c>
    </row>
    <row r="363" spans="10:16" x14ac:dyDescent="0.25">
      <c r="J363" t="s">
        <v>434</v>
      </c>
      <c r="K363" t="s">
        <v>435</v>
      </c>
      <c r="L363">
        <v>0</v>
      </c>
      <c r="M363" t="s">
        <v>436</v>
      </c>
      <c r="N363">
        <v>1E-3</v>
      </c>
      <c r="O363" t="s">
        <v>437</v>
      </c>
    </row>
    <row r="365" spans="10:16" x14ac:dyDescent="0.25">
      <c r="J365" t="s">
        <v>442</v>
      </c>
      <c r="K365" t="s">
        <v>443</v>
      </c>
      <c r="L365" t="s">
        <v>430</v>
      </c>
      <c r="M365" t="s">
        <v>444</v>
      </c>
      <c r="N365">
        <v>73996</v>
      </c>
    </row>
    <row r="366" spans="10:16" x14ac:dyDescent="0.25">
      <c r="J366" t="s">
        <v>445</v>
      </c>
      <c r="K366" t="s">
        <v>443</v>
      </c>
      <c r="L366" t="s">
        <v>430</v>
      </c>
      <c r="M366" t="s">
        <v>444</v>
      </c>
      <c r="N366">
        <v>35769</v>
      </c>
    </row>
    <row r="367" spans="10:16" x14ac:dyDescent="0.25">
      <c r="J367" t="s">
        <v>446</v>
      </c>
      <c r="K367">
        <v>0.51661000000000001</v>
      </c>
    </row>
    <row r="368" spans="10:16" x14ac:dyDescent="0.25">
      <c r="J368" t="s">
        <v>447</v>
      </c>
      <c r="K368" t="s">
        <v>446</v>
      </c>
      <c r="L368">
        <v>0.46983000000000003</v>
      </c>
      <c r="P368" t="s">
        <v>451</v>
      </c>
    </row>
    <row r="369" spans="10:16" x14ac:dyDescent="0.25">
      <c r="J369" t="s">
        <v>448</v>
      </c>
      <c r="K369">
        <v>24.8474</v>
      </c>
      <c r="L369" t="s">
        <v>449</v>
      </c>
      <c r="M369">
        <v>12</v>
      </c>
      <c r="N369" t="s">
        <v>450</v>
      </c>
      <c r="O369">
        <v>279</v>
      </c>
    </row>
    <row r="370" spans="10:16" x14ac:dyDescent="0.25">
      <c r="J370" t="s">
        <v>529</v>
      </c>
    </row>
    <row r="372" spans="10:16" x14ac:dyDescent="0.25">
      <c r="J372" t="s">
        <v>186</v>
      </c>
    </row>
    <row r="373" spans="10:16" x14ac:dyDescent="0.25">
      <c r="J373" t="s">
        <v>529</v>
      </c>
    </row>
    <row r="375" spans="10:16" x14ac:dyDescent="0.25">
      <c r="J375" t="s">
        <v>477</v>
      </c>
      <c r="K375" t="s">
        <v>394</v>
      </c>
    </row>
    <row r="376" spans="10:16" x14ac:dyDescent="0.25">
      <c r="J376" t="s">
        <v>529</v>
      </c>
    </row>
    <row r="378" spans="10:16" x14ac:dyDescent="0.25">
      <c r="J378" t="s">
        <v>396</v>
      </c>
      <c r="K378" t="s">
        <v>397</v>
      </c>
      <c r="L378" t="s">
        <v>398</v>
      </c>
      <c r="M378" t="s">
        <v>399</v>
      </c>
      <c r="N378" t="s">
        <v>400</v>
      </c>
    </row>
    <row r="380" spans="10:16" x14ac:dyDescent="0.25">
      <c r="J380" t="s">
        <v>401</v>
      </c>
      <c r="P380" t="s">
        <v>411</v>
      </c>
    </row>
    <row r="381" spans="10:16" x14ac:dyDescent="0.25">
      <c r="J381" t="s">
        <v>402</v>
      </c>
      <c r="K381" t="s">
        <v>403</v>
      </c>
      <c r="L381" t="s">
        <v>500</v>
      </c>
      <c r="M381" t="s">
        <v>405</v>
      </c>
      <c r="N381" t="s">
        <v>403</v>
      </c>
      <c r="O381" t="s">
        <v>501</v>
      </c>
    </row>
    <row r="383" spans="10:16" x14ac:dyDescent="0.25">
      <c r="J383" t="s">
        <v>416</v>
      </c>
      <c r="K383" t="s">
        <v>417</v>
      </c>
      <c r="L383" t="s">
        <v>530</v>
      </c>
      <c r="M383" t="s">
        <v>419</v>
      </c>
      <c r="N383" t="s">
        <v>531</v>
      </c>
    </row>
    <row r="385" spans="10:16" x14ac:dyDescent="0.25">
      <c r="J385" t="s">
        <v>421</v>
      </c>
      <c r="K385" t="s">
        <v>422</v>
      </c>
      <c r="P385" t="s">
        <v>425</v>
      </c>
    </row>
    <row r="386" spans="10:16" x14ac:dyDescent="0.25">
      <c r="K386" t="s">
        <v>423</v>
      </c>
      <c r="L386" t="s">
        <v>424</v>
      </c>
      <c r="M386" t="s">
        <v>425</v>
      </c>
      <c r="N386" t="s">
        <v>426</v>
      </c>
      <c r="O386" t="s">
        <v>427</v>
      </c>
    </row>
    <row r="387" spans="10:16" x14ac:dyDescent="0.25">
      <c r="J387">
        <v>-36.945500000000003</v>
      </c>
      <c r="K387">
        <v>-6.9160000000000004</v>
      </c>
      <c r="L387">
        <v>0</v>
      </c>
      <c r="M387">
        <v>7.4397000000000002</v>
      </c>
      <c r="N387">
        <v>27.793900000000001</v>
      </c>
    </row>
    <row r="389" spans="10:16" x14ac:dyDescent="0.25">
      <c r="J389" t="s">
        <v>505</v>
      </c>
      <c r="K389" t="s">
        <v>422</v>
      </c>
      <c r="P389" t="s">
        <v>432</v>
      </c>
    </row>
    <row r="390" spans="10:16" x14ac:dyDescent="0.25">
      <c r="K390" t="s">
        <v>350</v>
      </c>
      <c r="L390" t="s">
        <v>351</v>
      </c>
      <c r="M390" t="s">
        <v>352</v>
      </c>
      <c r="N390" t="s">
        <v>353</v>
      </c>
      <c r="O390" t="s">
        <v>354</v>
      </c>
    </row>
    <row r="391" spans="10:16" x14ac:dyDescent="0.25">
      <c r="J391" t="s">
        <v>174</v>
      </c>
      <c r="K391">
        <v>-22.746493000000001</v>
      </c>
      <c r="L391">
        <v>5.7541960000000003</v>
      </c>
      <c r="M391">
        <v>-3.9529999999999998</v>
      </c>
      <c r="N391">
        <v>1.2019999999999999E-4</v>
      </c>
      <c r="O391" t="s">
        <v>355</v>
      </c>
    </row>
    <row r="392" spans="10:16" x14ac:dyDescent="0.25">
      <c r="J392" t="s">
        <v>175</v>
      </c>
      <c r="K392">
        <v>0.297705</v>
      </c>
      <c r="L392">
        <v>0.17027100000000001</v>
      </c>
      <c r="M392">
        <v>1.7484</v>
      </c>
      <c r="N392">
        <v>8.2508700000000004E-2</v>
      </c>
      <c r="O392" t="s">
        <v>461</v>
      </c>
    </row>
    <row r="393" spans="10:16" x14ac:dyDescent="0.25">
      <c r="J393" t="s">
        <v>176</v>
      </c>
      <c r="K393">
        <v>1.237544</v>
      </c>
      <c r="L393">
        <v>0.80658300000000005</v>
      </c>
      <c r="M393">
        <v>1.5343</v>
      </c>
      <c r="N393">
        <v>0.12713360000000001</v>
      </c>
    </row>
    <row r="394" spans="10:16" x14ac:dyDescent="0.25">
      <c r="J394" t="s">
        <v>357</v>
      </c>
      <c r="K394">
        <v>0.92500199999999999</v>
      </c>
      <c r="L394">
        <v>0.627108</v>
      </c>
      <c r="M394">
        <v>1.4750000000000001</v>
      </c>
      <c r="N394">
        <v>0.14237269999999999</v>
      </c>
    </row>
    <row r="395" spans="10:16" x14ac:dyDescent="0.25">
      <c r="J395" t="s">
        <v>187</v>
      </c>
      <c r="K395">
        <v>-10.643482000000001</v>
      </c>
      <c r="L395">
        <v>3.9942139999999999</v>
      </c>
      <c r="M395">
        <v>-2.6646999999999998</v>
      </c>
      <c r="N395">
        <v>8.5781999999999994E-3</v>
      </c>
      <c r="O395" t="s">
        <v>467</v>
      </c>
    </row>
    <row r="396" spans="10:16" x14ac:dyDescent="0.25">
      <c r="J396" t="s">
        <v>358</v>
      </c>
      <c r="K396">
        <v>-22.624517999999998</v>
      </c>
      <c r="L396">
        <v>7.0767810000000004</v>
      </c>
      <c r="M396">
        <v>-3.1970000000000001</v>
      </c>
      <c r="N396">
        <v>1.7049000000000001E-3</v>
      </c>
      <c r="O396" t="s">
        <v>467</v>
      </c>
    </row>
    <row r="397" spans="10:16" x14ac:dyDescent="0.25">
      <c r="J397" t="s">
        <v>359</v>
      </c>
      <c r="K397">
        <v>3.032877</v>
      </c>
      <c r="L397">
        <v>1.078592</v>
      </c>
      <c r="M397">
        <v>2.8119000000000001</v>
      </c>
      <c r="N397">
        <v>5.6075999999999999E-3</v>
      </c>
      <c r="O397" t="s">
        <v>467</v>
      </c>
    </row>
    <row r="398" spans="10:16" x14ac:dyDescent="0.25">
      <c r="J398" t="s">
        <v>360</v>
      </c>
      <c r="K398">
        <v>-0.10133200000000001</v>
      </c>
      <c r="L398">
        <v>8.3061999999999997E-2</v>
      </c>
      <c r="M398">
        <v>-1.22</v>
      </c>
      <c r="N398">
        <v>0.2244611</v>
      </c>
    </row>
    <row r="399" spans="10:16" x14ac:dyDescent="0.25">
      <c r="J399" t="s">
        <v>361</v>
      </c>
      <c r="K399">
        <v>-1.9875879999999999</v>
      </c>
      <c r="L399">
        <v>0.59922799999999998</v>
      </c>
      <c r="M399">
        <v>-3.3169</v>
      </c>
      <c r="N399">
        <v>1.1505E-3</v>
      </c>
      <c r="O399" t="s">
        <v>467</v>
      </c>
    </row>
    <row r="400" spans="10:16" x14ac:dyDescent="0.25">
      <c r="J400" t="s">
        <v>362</v>
      </c>
      <c r="K400">
        <v>2.0419E-2</v>
      </c>
      <c r="L400">
        <v>0.53670799999999996</v>
      </c>
      <c r="M400">
        <v>3.7999999999999999E-2</v>
      </c>
      <c r="N400">
        <v>0.96970389999999995</v>
      </c>
    </row>
    <row r="401" spans="10:16" x14ac:dyDescent="0.25">
      <c r="J401" t="s">
        <v>363</v>
      </c>
      <c r="K401">
        <v>-9.0359999999999996E-2</v>
      </c>
      <c r="L401">
        <v>0.391816</v>
      </c>
      <c r="M401">
        <v>-0.2306</v>
      </c>
      <c r="N401">
        <v>0.81793709999999997</v>
      </c>
    </row>
    <row r="402" spans="10:16" x14ac:dyDescent="0.25">
      <c r="J402" t="s">
        <v>388</v>
      </c>
      <c r="K402">
        <v>10.851540999999999</v>
      </c>
      <c r="L402">
        <v>18.337451000000001</v>
      </c>
      <c r="M402">
        <v>0.59179999999999999</v>
      </c>
      <c r="N402">
        <v>0.55492660000000005</v>
      </c>
    </row>
    <row r="403" spans="10:16" x14ac:dyDescent="0.25">
      <c r="J403" t="s">
        <v>506</v>
      </c>
      <c r="K403">
        <v>-3.1595279999999999</v>
      </c>
      <c r="L403">
        <v>2.1060140000000001</v>
      </c>
      <c r="M403">
        <v>-1.5002</v>
      </c>
      <c r="N403">
        <v>0.1357264</v>
      </c>
    </row>
    <row r="404" spans="10:16" x14ac:dyDescent="0.25">
      <c r="J404" t="s">
        <v>433</v>
      </c>
      <c r="P404">
        <v>0.01</v>
      </c>
    </row>
    <row r="405" spans="10:16" x14ac:dyDescent="0.25">
      <c r="J405" t="s">
        <v>434</v>
      </c>
      <c r="K405" t="s">
        <v>435</v>
      </c>
      <c r="L405">
        <v>0</v>
      </c>
      <c r="M405" t="s">
        <v>436</v>
      </c>
      <c r="N405">
        <v>1E-3</v>
      </c>
      <c r="O405" t="s">
        <v>437</v>
      </c>
    </row>
    <row r="407" spans="10:16" x14ac:dyDescent="0.25">
      <c r="J407" t="s">
        <v>442</v>
      </c>
      <c r="K407" t="s">
        <v>443</v>
      </c>
      <c r="L407" t="s">
        <v>430</v>
      </c>
      <c r="M407" t="s">
        <v>444</v>
      </c>
      <c r="N407">
        <v>49222</v>
      </c>
    </row>
    <row r="408" spans="10:16" x14ac:dyDescent="0.25">
      <c r="J408" t="s">
        <v>445</v>
      </c>
      <c r="K408" t="s">
        <v>443</v>
      </c>
      <c r="L408" t="s">
        <v>430</v>
      </c>
      <c r="M408" t="s">
        <v>444</v>
      </c>
      <c r="N408">
        <v>18896</v>
      </c>
    </row>
    <row r="409" spans="10:16" x14ac:dyDescent="0.25">
      <c r="J409" t="s">
        <v>446</v>
      </c>
      <c r="K409">
        <v>0.61611000000000005</v>
      </c>
    </row>
    <row r="410" spans="10:16" x14ac:dyDescent="0.25">
      <c r="J410" t="s">
        <v>447</v>
      </c>
      <c r="K410" t="s">
        <v>446</v>
      </c>
      <c r="L410">
        <v>0.54991999999999996</v>
      </c>
      <c r="P410" t="s">
        <v>451</v>
      </c>
    </row>
    <row r="411" spans="10:16" x14ac:dyDescent="0.25">
      <c r="J411" t="s">
        <v>448</v>
      </c>
      <c r="K411">
        <v>17.900700000000001</v>
      </c>
      <c r="L411" t="s">
        <v>449</v>
      </c>
      <c r="M411">
        <v>13</v>
      </c>
      <c r="N411" t="s">
        <v>450</v>
      </c>
      <c r="O411">
        <v>145</v>
      </c>
    </row>
    <row r="412" spans="10:16" x14ac:dyDescent="0.25">
      <c r="J412" t="s">
        <v>529</v>
      </c>
    </row>
    <row r="414" spans="10:16" x14ac:dyDescent="0.25">
      <c r="J414" t="s">
        <v>477</v>
      </c>
      <c r="K414" t="s">
        <v>468</v>
      </c>
      <c r="L414">
        <v>2000</v>
      </c>
    </row>
    <row r="415" spans="10:16" x14ac:dyDescent="0.25">
      <c r="J415" t="s">
        <v>529</v>
      </c>
    </row>
    <row r="417" spans="10:16" x14ac:dyDescent="0.25">
      <c r="J417" t="s">
        <v>396</v>
      </c>
      <c r="K417" t="s">
        <v>397</v>
      </c>
      <c r="L417" t="s">
        <v>398</v>
      </c>
      <c r="M417" t="s">
        <v>399</v>
      </c>
      <c r="N417" t="s">
        <v>400</v>
      </c>
    </row>
    <row r="419" spans="10:16" x14ac:dyDescent="0.25">
      <c r="J419" t="s">
        <v>401</v>
      </c>
      <c r="P419" t="s">
        <v>411</v>
      </c>
    </row>
    <row r="420" spans="10:16" x14ac:dyDescent="0.25">
      <c r="J420" t="s">
        <v>402</v>
      </c>
      <c r="K420" t="s">
        <v>403</v>
      </c>
      <c r="L420" t="s">
        <v>500</v>
      </c>
      <c r="M420" t="s">
        <v>405</v>
      </c>
      <c r="N420" t="s">
        <v>403</v>
      </c>
      <c r="O420" t="s">
        <v>501</v>
      </c>
    </row>
    <row r="422" spans="10:16" x14ac:dyDescent="0.25">
      <c r="J422" t="s">
        <v>416</v>
      </c>
      <c r="K422" t="s">
        <v>417</v>
      </c>
      <c r="L422" t="s">
        <v>530</v>
      </c>
      <c r="M422" t="s">
        <v>419</v>
      </c>
      <c r="N422" t="s">
        <v>531</v>
      </c>
    </row>
    <row r="424" spans="10:16" x14ac:dyDescent="0.25">
      <c r="J424" t="s">
        <v>421</v>
      </c>
      <c r="K424" t="s">
        <v>422</v>
      </c>
      <c r="P424" t="s">
        <v>425</v>
      </c>
    </row>
    <row r="425" spans="10:16" x14ac:dyDescent="0.25">
      <c r="K425" t="s">
        <v>423</v>
      </c>
      <c r="L425" t="s">
        <v>424</v>
      </c>
      <c r="M425" t="s">
        <v>425</v>
      </c>
      <c r="N425" t="s">
        <v>426</v>
      </c>
      <c r="O425" t="s">
        <v>427</v>
      </c>
    </row>
    <row r="426" spans="10:16" x14ac:dyDescent="0.25">
      <c r="J426">
        <v>-40.921860000000002</v>
      </c>
      <c r="K426">
        <v>-6.3381999999999996</v>
      </c>
      <c r="L426">
        <v>0.50824999999999998</v>
      </c>
      <c r="M426">
        <v>7.2053200000000004</v>
      </c>
      <c r="N426">
        <v>32.022880000000001</v>
      </c>
    </row>
    <row r="428" spans="10:16" x14ac:dyDescent="0.25">
      <c r="J428" t="s">
        <v>505</v>
      </c>
      <c r="K428" t="s">
        <v>422</v>
      </c>
      <c r="P428" t="s">
        <v>432</v>
      </c>
    </row>
    <row r="429" spans="10:16" x14ac:dyDescent="0.25">
      <c r="K429" t="s">
        <v>350</v>
      </c>
      <c r="L429" t="s">
        <v>351</v>
      </c>
      <c r="M429" t="s">
        <v>352</v>
      </c>
      <c r="N429" t="s">
        <v>353</v>
      </c>
      <c r="O429" t="s">
        <v>354</v>
      </c>
    </row>
    <row r="430" spans="10:16" x14ac:dyDescent="0.25">
      <c r="J430" t="s">
        <v>174</v>
      </c>
      <c r="K430">
        <v>-13.370189</v>
      </c>
      <c r="L430">
        <v>4.1626450000000004</v>
      </c>
      <c r="M430">
        <v>-3.2119</v>
      </c>
      <c r="N430">
        <v>1.622E-3</v>
      </c>
      <c r="O430" t="s">
        <v>467</v>
      </c>
    </row>
    <row r="431" spans="10:16" x14ac:dyDescent="0.25">
      <c r="J431" t="s">
        <v>175</v>
      </c>
      <c r="K431">
        <v>-0.20739099999999999</v>
      </c>
      <c r="L431">
        <v>0.16434499999999999</v>
      </c>
      <c r="M431">
        <v>-1.2619</v>
      </c>
      <c r="N431">
        <v>0.20898700000000001</v>
      </c>
    </row>
    <row r="432" spans="10:16" x14ac:dyDescent="0.25">
      <c r="J432" t="s">
        <v>176</v>
      </c>
      <c r="K432">
        <v>-1.1920360000000001</v>
      </c>
      <c r="L432">
        <v>1.1199170000000001</v>
      </c>
      <c r="M432">
        <v>-1.0644</v>
      </c>
      <c r="N432">
        <v>0.288906</v>
      </c>
    </row>
    <row r="433" spans="10:16" x14ac:dyDescent="0.25">
      <c r="J433" t="s">
        <v>357</v>
      </c>
      <c r="K433">
        <v>0.41913400000000001</v>
      </c>
      <c r="L433">
        <v>0.732209</v>
      </c>
      <c r="M433">
        <v>0.57240000000000002</v>
      </c>
      <c r="N433">
        <v>0.56791499999999995</v>
      </c>
    </row>
    <row r="434" spans="10:16" x14ac:dyDescent="0.25">
      <c r="J434" t="s">
        <v>187</v>
      </c>
      <c r="K434">
        <v>-10.326931999999999</v>
      </c>
      <c r="L434">
        <v>5.1661219999999997</v>
      </c>
      <c r="M434">
        <v>-1.9990000000000001</v>
      </c>
      <c r="N434">
        <v>4.7468000000000003E-2</v>
      </c>
      <c r="O434" t="s">
        <v>356</v>
      </c>
    </row>
    <row r="435" spans="10:16" x14ac:dyDescent="0.25">
      <c r="J435" t="s">
        <v>359</v>
      </c>
      <c r="K435">
        <v>1.028888</v>
      </c>
      <c r="L435">
        <v>0.609375</v>
      </c>
      <c r="M435">
        <v>1.6883999999999999</v>
      </c>
      <c r="N435">
        <v>9.3463000000000004E-2</v>
      </c>
      <c r="O435" t="s">
        <v>461</v>
      </c>
    </row>
    <row r="436" spans="10:16" x14ac:dyDescent="0.25">
      <c r="J436" t="s">
        <v>360</v>
      </c>
      <c r="K436">
        <v>-0.11443</v>
      </c>
      <c r="L436">
        <v>8.1472000000000003E-2</v>
      </c>
      <c r="M436">
        <v>-1.4045000000000001</v>
      </c>
      <c r="N436">
        <v>0.16228500000000001</v>
      </c>
    </row>
    <row r="437" spans="10:16" x14ac:dyDescent="0.25">
      <c r="J437" t="s">
        <v>361</v>
      </c>
      <c r="K437">
        <v>-1.954752</v>
      </c>
      <c r="L437">
        <v>0.68760500000000002</v>
      </c>
      <c r="M437">
        <v>-2.8428</v>
      </c>
      <c r="N437">
        <v>5.1120000000000002E-3</v>
      </c>
      <c r="O437" t="s">
        <v>467</v>
      </c>
    </row>
    <row r="438" spans="10:16" x14ac:dyDescent="0.25">
      <c r="J438" t="s">
        <v>362</v>
      </c>
      <c r="K438">
        <v>0.99232699999999996</v>
      </c>
      <c r="L438">
        <v>0.52891999999999995</v>
      </c>
      <c r="M438">
        <v>1.8761000000000001</v>
      </c>
      <c r="N438">
        <v>6.2632999999999994E-2</v>
      </c>
      <c r="O438" t="s">
        <v>461</v>
      </c>
    </row>
    <row r="439" spans="10:16" x14ac:dyDescent="0.25">
      <c r="J439" t="s">
        <v>363</v>
      </c>
      <c r="K439">
        <v>-0.18043500000000001</v>
      </c>
      <c r="L439">
        <v>0.36832599999999999</v>
      </c>
      <c r="M439">
        <v>-0.4899</v>
      </c>
      <c r="N439">
        <v>0.62495500000000004</v>
      </c>
    </row>
    <row r="440" spans="10:16" x14ac:dyDescent="0.25">
      <c r="J440" t="s">
        <v>388</v>
      </c>
      <c r="K440">
        <v>19.076260000000001</v>
      </c>
      <c r="L440">
        <v>19.523299000000002</v>
      </c>
      <c r="M440">
        <v>0.97709999999999997</v>
      </c>
      <c r="N440">
        <v>0.33013500000000001</v>
      </c>
    </row>
    <row r="441" spans="10:16" x14ac:dyDescent="0.25">
      <c r="J441" t="s">
        <v>506</v>
      </c>
      <c r="K441">
        <v>-6.120336</v>
      </c>
      <c r="L441">
        <v>2.3726929999999999</v>
      </c>
      <c r="M441">
        <v>-2.5794999999999999</v>
      </c>
      <c r="N441">
        <v>1.0881999999999999E-2</v>
      </c>
      <c r="O441" t="s">
        <v>356</v>
      </c>
    </row>
    <row r="442" spans="10:16" x14ac:dyDescent="0.25">
      <c r="J442" t="s">
        <v>433</v>
      </c>
      <c r="P442">
        <v>0.01</v>
      </c>
    </row>
    <row r="443" spans="10:16" x14ac:dyDescent="0.25">
      <c r="J443" t="s">
        <v>434</v>
      </c>
      <c r="K443" t="s">
        <v>435</v>
      </c>
      <c r="L443">
        <v>0</v>
      </c>
      <c r="M443" t="s">
        <v>436</v>
      </c>
      <c r="N443">
        <v>1E-3</v>
      </c>
      <c r="O443" t="s">
        <v>437</v>
      </c>
    </row>
    <row r="445" spans="10:16" x14ac:dyDescent="0.25">
      <c r="J445" t="s">
        <v>442</v>
      </c>
      <c r="K445" t="s">
        <v>443</v>
      </c>
      <c r="L445" t="s">
        <v>430</v>
      </c>
      <c r="M445" t="s">
        <v>444</v>
      </c>
      <c r="N445">
        <v>49222</v>
      </c>
    </row>
    <row r="446" spans="10:16" x14ac:dyDescent="0.25">
      <c r="J446" t="s">
        <v>445</v>
      </c>
      <c r="K446" t="s">
        <v>443</v>
      </c>
      <c r="L446" t="s">
        <v>430</v>
      </c>
      <c r="M446" t="s">
        <v>444</v>
      </c>
      <c r="N446">
        <v>21134</v>
      </c>
    </row>
    <row r="447" spans="10:16" x14ac:dyDescent="0.25">
      <c r="J447" t="s">
        <v>446</v>
      </c>
      <c r="K447">
        <v>0.57064000000000004</v>
      </c>
    </row>
    <row r="448" spans="10:16" x14ac:dyDescent="0.25">
      <c r="J448" t="s">
        <v>447</v>
      </c>
      <c r="K448" t="s">
        <v>446</v>
      </c>
      <c r="L448">
        <v>0.50005999999999995</v>
      </c>
      <c r="P448" t="s">
        <v>451</v>
      </c>
    </row>
    <row r="449" spans="10:16" x14ac:dyDescent="0.25">
      <c r="J449" t="s">
        <v>448</v>
      </c>
      <c r="K449">
        <v>16.170000000000002</v>
      </c>
      <c r="L449" t="s">
        <v>449</v>
      </c>
      <c r="M449">
        <v>12</v>
      </c>
      <c r="N449" t="s">
        <v>450</v>
      </c>
      <c r="O449">
        <v>146</v>
      </c>
    </row>
    <row r="450" spans="10:16" x14ac:dyDescent="0.25">
      <c r="J450" t="s">
        <v>511</v>
      </c>
    </row>
    <row r="452" spans="10:16" x14ac:dyDescent="0.25">
      <c r="J452" t="s">
        <v>477</v>
      </c>
      <c r="K452" t="s">
        <v>481</v>
      </c>
      <c r="L452">
        <v>2000</v>
      </c>
    </row>
    <row r="453" spans="10:16" x14ac:dyDescent="0.25">
      <c r="J453" t="s">
        <v>511</v>
      </c>
    </row>
    <row r="455" spans="10:16" x14ac:dyDescent="0.25">
      <c r="J455" t="s">
        <v>396</v>
      </c>
      <c r="K455" t="s">
        <v>397</v>
      </c>
      <c r="L455" t="s">
        <v>398</v>
      </c>
      <c r="M455" t="s">
        <v>399</v>
      </c>
      <c r="N455" t="s">
        <v>400</v>
      </c>
    </row>
    <row r="457" spans="10:16" x14ac:dyDescent="0.25">
      <c r="J457" t="s">
        <v>401</v>
      </c>
      <c r="P457" t="s">
        <v>411</v>
      </c>
    </row>
    <row r="458" spans="10:16" x14ac:dyDescent="0.25">
      <c r="J458" t="s">
        <v>402</v>
      </c>
      <c r="K458" t="s">
        <v>403</v>
      </c>
      <c r="L458" t="s">
        <v>500</v>
      </c>
      <c r="M458" t="s">
        <v>405</v>
      </c>
      <c r="N458" t="s">
        <v>403</v>
      </c>
      <c r="O458" t="s">
        <v>501</v>
      </c>
    </row>
    <row r="460" spans="10:16" x14ac:dyDescent="0.25">
      <c r="J460" t="s">
        <v>416</v>
      </c>
      <c r="K460" t="s">
        <v>417</v>
      </c>
      <c r="L460" t="s">
        <v>530</v>
      </c>
      <c r="M460" t="s">
        <v>419</v>
      </c>
      <c r="N460" t="s">
        <v>531</v>
      </c>
    </row>
    <row r="462" spans="10:16" x14ac:dyDescent="0.25">
      <c r="J462" t="s">
        <v>421</v>
      </c>
      <c r="K462" t="s">
        <v>422</v>
      </c>
      <c r="P462" t="s">
        <v>425</v>
      </c>
    </row>
    <row r="463" spans="10:16" x14ac:dyDescent="0.25">
      <c r="K463" t="s">
        <v>423</v>
      </c>
      <c r="L463" t="s">
        <v>424</v>
      </c>
      <c r="M463" t="s">
        <v>425</v>
      </c>
      <c r="N463" t="s">
        <v>426</v>
      </c>
      <c r="O463" t="s">
        <v>427</v>
      </c>
    </row>
    <row r="464" spans="10:16" x14ac:dyDescent="0.25">
      <c r="J464">
        <v>-36.122300000000003</v>
      </c>
      <c r="K464">
        <v>-6.9101999999999997</v>
      </c>
      <c r="L464">
        <v>0</v>
      </c>
      <c r="M464">
        <v>7.8696000000000002</v>
      </c>
      <c r="N464">
        <v>27.458100000000002</v>
      </c>
    </row>
    <row r="466" spans="10:16" x14ac:dyDescent="0.25">
      <c r="J466" t="s">
        <v>505</v>
      </c>
      <c r="K466" t="s">
        <v>422</v>
      </c>
      <c r="P466" t="s">
        <v>432</v>
      </c>
    </row>
    <row r="467" spans="10:16" x14ac:dyDescent="0.25">
      <c r="K467" t="s">
        <v>350</v>
      </c>
      <c r="L467" t="s">
        <v>351</v>
      </c>
      <c r="M467" t="s">
        <v>352</v>
      </c>
      <c r="N467" t="s">
        <v>353</v>
      </c>
      <c r="O467" t="s">
        <v>354</v>
      </c>
    </row>
    <row r="468" spans="10:16" x14ac:dyDescent="0.25">
      <c r="J468" t="s">
        <v>174</v>
      </c>
      <c r="K468">
        <v>-23.678172</v>
      </c>
      <c r="L468">
        <v>6.1505710000000002</v>
      </c>
      <c r="M468">
        <v>-3.8498000000000001</v>
      </c>
      <c r="N468">
        <v>1.763E-4</v>
      </c>
      <c r="O468" t="s">
        <v>355</v>
      </c>
    </row>
    <row r="469" spans="10:16" x14ac:dyDescent="0.25">
      <c r="J469" t="s">
        <v>175</v>
      </c>
      <c r="K469">
        <v>0.36365799999999998</v>
      </c>
      <c r="L469">
        <v>0.18820400000000001</v>
      </c>
      <c r="M469">
        <v>1.9322999999999999</v>
      </c>
      <c r="N469">
        <v>5.5264099999999997E-2</v>
      </c>
      <c r="O469" t="s">
        <v>461</v>
      </c>
    </row>
    <row r="470" spans="10:16" x14ac:dyDescent="0.25">
      <c r="J470" t="s">
        <v>176</v>
      </c>
      <c r="K470">
        <v>0.56342499999999995</v>
      </c>
      <c r="L470">
        <v>0.94747800000000004</v>
      </c>
      <c r="M470">
        <v>0.59470000000000001</v>
      </c>
      <c r="N470">
        <v>0.55299259999999995</v>
      </c>
    </row>
    <row r="471" spans="10:16" x14ac:dyDescent="0.25">
      <c r="J471" t="s">
        <v>357</v>
      </c>
      <c r="K471">
        <v>1.322695</v>
      </c>
      <c r="L471">
        <v>0.68015999999999999</v>
      </c>
      <c r="M471">
        <v>1.9447000000000001</v>
      </c>
      <c r="N471">
        <v>5.3735499999999999E-2</v>
      </c>
      <c r="O471" t="s">
        <v>461</v>
      </c>
    </row>
    <row r="472" spans="10:16" x14ac:dyDescent="0.25">
      <c r="J472" t="s">
        <v>358</v>
      </c>
      <c r="K472">
        <v>-22.491916</v>
      </c>
      <c r="L472">
        <v>7.0750590000000004</v>
      </c>
      <c r="M472">
        <v>-3.1789999999999998</v>
      </c>
      <c r="N472">
        <v>1.8043E-3</v>
      </c>
      <c r="O472" t="s">
        <v>467</v>
      </c>
    </row>
    <row r="473" spans="10:16" x14ac:dyDescent="0.25">
      <c r="J473" t="s">
        <v>359</v>
      </c>
      <c r="K473">
        <v>2.7743509999999998</v>
      </c>
      <c r="L473">
        <v>1.0613809999999999</v>
      </c>
      <c r="M473">
        <v>2.6139000000000001</v>
      </c>
      <c r="N473">
        <v>9.8893999999999996E-3</v>
      </c>
      <c r="O473" t="s">
        <v>467</v>
      </c>
    </row>
    <row r="474" spans="10:16" x14ac:dyDescent="0.25">
      <c r="J474" t="s">
        <v>360</v>
      </c>
      <c r="K474">
        <v>-9.8309999999999995E-2</v>
      </c>
      <c r="L474">
        <v>7.9572000000000004E-2</v>
      </c>
      <c r="M474">
        <v>-1.2355</v>
      </c>
      <c r="N474">
        <v>0.21863489999999999</v>
      </c>
    </row>
    <row r="475" spans="10:16" x14ac:dyDescent="0.25">
      <c r="J475" t="s">
        <v>361</v>
      </c>
      <c r="K475">
        <v>-2.1516410000000001</v>
      </c>
      <c r="L475">
        <v>0.54651700000000003</v>
      </c>
      <c r="M475">
        <v>-3.9369999999999998</v>
      </c>
      <c r="N475">
        <v>1.273E-4</v>
      </c>
      <c r="O475" t="s">
        <v>355</v>
      </c>
    </row>
    <row r="476" spans="10:16" x14ac:dyDescent="0.25">
      <c r="J476" t="s">
        <v>362</v>
      </c>
      <c r="K476">
        <v>2.4771000000000001E-2</v>
      </c>
      <c r="L476">
        <v>0.52271599999999996</v>
      </c>
      <c r="M476">
        <v>4.7399999999999998E-2</v>
      </c>
      <c r="N476">
        <v>0.96226849999999997</v>
      </c>
    </row>
    <row r="477" spans="10:16" x14ac:dyDescent="0.25">
      <c r="J477" t="s">
        <v>363</v>
      </c>
      <c r="K477">
        <v>-3.7092E-2</v>
      </c>
      <c r="L477">
        <v>0.39943299999999998</v>
      </c>
      <c r="M477">
        <v>-9.2899999999999996E-2</v>
      </c>
      <c r="N477">
        <v>0.92614039999999997</v>
      </c>
    </row>
    <row r="478" spans="10:16" x14ac:dyDescent="0.25">
      <c r="J478" t="s">
        <v>388</v>
      </c>
      <c r="K478">
        <v>9.6925150000000002</v>
      </c>
      <c r="L478">
        <v>18.216819000000001</v>
      </c>
      <c r="M478">
        <v>0.53210000000000002</v>
      </c>
      <c r="N478">
        <v>0.59549030000000003</v>
      </c>
    </row>
    <row r="479" spans="10:16" x14ac:dyDescent="0.25">
      <c r="J479" t="s">
        <v>506</v>
      </c>
      <c r="K479">
        <v>-2.7590629999999998</v>
      </c>
      <c r="L479">
        <v>2.0683229999999999</v>
      </c>
      <c r="M479">
        <v>-1.3340000000000001</v>
      </c>
      <c r="N479">
        <v>0.1842935</v>
      </c>
    </row>
    <row r="480" spans="10:16" x14ac:dyDescent="0.25">
      <c r="J480" t="s">
        <v>433</v>
      </c>
      <c r="P480">
        <v>0.01</v>
      </c>
    </row>
    <row r="481" spans="10:16" x14ac:dyDescent="0.25">
      <c r="J481" t="s">
        <v>434</v>
      </c>
      <c r="K481" t="s">
        <v>435</v>
      </c>
      <c r="L481">
        <v>0</v>
      </c>
      <c r="M481" t="s">
        <v>436</v>
      </c>
      <c r="N481">
        <v>1E-3</v>
      </c>
      <c r="O481" t="s">
        <v>437</v>
      </c>
    </row>
    <row r="483" spans="10:16" x14ac:dyDescent="0.25">
      <c r="J483" t="s">
        <v>442</v>
      </c>
      <c r="K483" t="s">
        <v>443</v>
      </c>
      <c r="L483" t="s">
        <v>430</v>
      </c>
      <c r="M483" t="s">
        <v>444</v>
      </c>
      <c r="N483">
        <v>49222</v>
      </c>
    </row>
    <row r="484" spans="10:16" x14ac:dyDescent="0.25">
      <c r="J484" t="s">
        <v>445</v>
      </c>
      <c r="K484" t="s">
        <v>443</v>
      </c>
      <c r="L484" t="s">
        <v>430</v>
      </c>
      <c r="M484" t="s">
        <v>444</v>
      </c>
      <c r="N484">
        <v>19337</v>
      </c>
    </row>
    <row r="485" spans="10:16" x14ac:dyDescent="0.25">
      <c r="J485" t="s">
        <v>446</v>
      </c>
      <c r="K485">
        <v>0.60714999999999997</v>
      </c>
    </row>
    <row r="486" spans="10:16" x14ac:dyDescent="0.25">
      <c r="J486" t="s">
        <v>447</v>
      </c>
      <c r="K486" t="s">
        <v>446</v>
      </c>
      <c r="L486">
        <v>0.54257</v>
      </c>
      <c r="P486" t="s">
        <v>451</v>
      </c>
    </row>
    <row r="487" spans="10:16" x14ac:dyDescent="0.25">
      <c r="J487" t="s">
        <v>448</v>
      </c>
      <c r="K487">
        <v>18.8034</v>
      </c>
      <c r="L487" t="s">
        <v>449</v>
      </c>
      <c r="M487">
        <v>12</v>
      </c>
      <c r="N487" t="s">
        <v>450</v>
      </c>
      <c r="O487">
        <v>146</v>
      </c>
    </row>
    <row r="488" spans="10:16" x14ac:dyDescent="0.25">
      <c r="J488" t="s">
        <v>511</v>
      </c>
    </row>
  </sheetData>
  <mergeCells count="2">
    <mergeCell ref="B1:D1"/>
    <mergeCell ref="E1:G1"/>
  </mergeCells>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250"/>
  <sheetViews>
    <sheetView zoomScale="85" zoomScaleNormal="200" workbookViewId="0">
      <selection activeCell="A2" sqref="A2:G24"/>
    </sheetView>
  </sheetViews>
  <sheetFormatPr defaultColWidth="8.85546875" defaultRowHeight="15" x14ac:dyDescent="0.25"/>
  <sheetData>
    <row r="1" spans="1:26" x14ac:dyDescent="0.25">
      <c r="B1" s="274" t="s">
        <v>593</v>
      </c>
      <c r="C1" s="274"/>
      <c r="D1" s="274"/>
      <c r="K1" t="s">
        <v>368</v>
      </c>
      <c r="L1" t="s">
        <v>369</v>
      </c>
      <c r="M1" t="s">
        <v>370</v>
      </c>
      <c r="N1" t="s">
        <v>534</v>
      </c>
      <c r="O1" t="s">
        <v>389</v>
      </c>
      <c r="P1" t="s">
        <v>494</v>
      </c>
    </row>
    <row r="2" spans="1:26" x14ac:dyDescent="0.25">
      <c r="B2" s="274" t="s">
        <v>192</v>
      </c>
      <c r="C2" s="274"/>
      <c r="D2" s="274"/>
      <c r="E2" s="274" t="s">
        <v>193</v>
      </c>
      <c r="F2" s="274"/>
      <c r="G2" s="274"/>
    </row>
    <row r="3" spans="1:26" x14ac:dyDescent="0.25">
      <c r="B3" t="s">
        <v>127</v>
      </c>
      <c r="C3" t="s">
        <v>194</v>
      </c>
      <c r="D3" t="s">
        <v>186</v>
      </c>
      <c r="E3" t="s">
        <v>127</v>
      </c>
      <c r="F3" t="s">
        <v>146</v>
      </c>
      <c r="G3" t="s">
        <v>186</v>
      </c>
      <c r="K3" t="s">
        <v>416</v>
      </c>
      <c r="L3" t="s">
        <v>369</v>
      </c>
      <c r="M3" t="s">
        <v>370</v>
      </c>
      <c r="N3" t="s">
        <v>535</v>
      </c>
      <c r="O3" t="s">
        <v>536</v>
      </c>
      <c r="P3" t="s">
        <v>534</v>
      </c>
    </row>
    <row r="4" spans="1:26" x14ac:dyDescent="0.25">
      <c r="A4" t="s">
        <v>174</v>
      </c>
      <c r="B4" s="2">
        <v>-23.74727</v>
      </c>
      <c r="C4" s="2">
        <v>-26.058253400000002</v>
      </c>
      <c r="D4" s="2">
        <v>-31.754622000000001</v>
      </c>
      <c r="E4" s="2">
        <v>-22.548234999999998</v>
      </c>
      <c r="F4" s="2">
        <v>-22.977900000000002</v>
      </c>
      <c r="G4" s="2">
        <v>-25.907156000000001</v>
      </c>
    </row>
    <row r="5" spans="1:26" x14ac:dyDescent="0.25">
      <c r="B5" s="2">
        <v>2.2E-16</v>
      </c>
      <c r="C5" s="2">
        <v>3.932E-15</v>
      </c>
      <c r="D5" s="2">
        <v>4.9239999999999998E-6</v>
      </c>
      <c r="E5" s="2">
        <v>1.261E-15</v>
      </c>
      <c r="F5" s="2">
        <v>2.0560000000000001E-12</v>
      </c>
      <c r="G5" s="2">
        <v>4.5140000000000003E-6</v>
      </c>
      <c r="K5" t="s">
        <v>537</v>
      </c>
    </row>
    <row r="6" spans="1:26" x14ac:dyDescent="0.25">
      <c r="A6" t="s">
        <v>175</v>
      </c>
      <c r="B6" s="2">
        <v>0.83953</v>
      </c>
      <c r="C6" s="2">
        <v>1.8828575999999999</v>
      </c>
      <c r="D6" s="2">
        <v>1.34897</v>
      </c>
      <c r="E6" s="2">
        <v>0.42124099999999998</v>
      </c>
      <c r="F6" s="2">
        <v>1.3337030000000001</v>
      </c>
      <c r="G6" s="2">
        <v>0.90981000000000001</v>
      </c>
      <c r="K6" t="s">
        <v>537</v>
      </c>
    </row>
    <row r="7" spans="1:26" x14ac:dyDescent="0.25">
      <c r="B7" s="2">
        <v>3.6140000000000001E-9</v>
      </c>
      <c r="C7" s="2">
        <v>2.2E-16</v>
      </c>
      <c r="D7" s="2">
        <v>1.4640000000000001E-4</v>
      </c>
      <c r="E7" s="2">
        <v>2.531E-5</v>
      </c>
      <c r="F7" s="2">
        <v>2.2E-16</v>
      </c>
      <c r="G7" s="2">
        <v>3.9300000000000001E-4</v>
      </c>
    </row>
    <row r="8" spans="1:26" x14ac:dyDescent="0.25">
      <c r="A8" t="s">
        <v>176</v>
      </c>
      <c r="B8" s="2">
        <v>0.55062999999999995</v>
      </c>
      <c r="C8" s="2">
        <v>-1.5855022000000001</v>
      </c>
      <c r="D8" s="2">
        <v>2.9918070000000001</v>
      </c>
      <c r="E8" s="2">
        <v>-3.3372709999999999</v>
      </c>
      <c r="F8" s="2">
        <v>-1.4550540000000001</v>
      </c>
      <c r="G8" s="2">
        <v>-0.24252699999999999</v>
      </c>
      <c r="K8" t="s">
        <v>127</v>
      </c>
    </row>
    <row r="9" spans="1:26" x14ac:dyDescent="0.25">
      <c r="B9" s="2">
        <v>0.40724339999999998</v>
      </c>
      <c r="C9" s="2">
        <v>1.5389999999999999E-2</v>
      </c>
      <c r="D9" s="2">
        <v>4.05504E-2</v>
      </c>
      <c r="E9" s="2">
        <v>1.236E-4</v>
      </c>
      <c r="F9" s="2">
        <v>4.281E-4</v>
      </c>
      <c r="G9" s="2">
        <v>0.75046000000000002</v>
      </c>
    </row>
    <row r="10" spans="1:26" x14ac:dyDescent="0.25">
      <c r="A10" t="s">
        <v>178</v>
      </c>
      <c r="B10" s="2">
        <v>2.8904399999999999</v>
      </c>
      <c r="C10" s="2">
        <v>4.2190440999999996</v>
      </c>
      <c r="D10" s="2">
        <v>3.227643</v>
      </c>
      <c r="E10" s="2">
        <v>3.573963</v>
      </c>
      <c r="F10" s="2">
        <v>3.646239</v>
      </c>
      <c r="G10" s="2">
        <v>3.233365</v>
      </c>
      <c r="K10" t="s">
        <v>396</v>
      </c>
      <c r="L10" t="s">
        <v>397</v>
      </c>
      <c r="M10" t="s">
        <v>398</v>
      </c>
      <c r="N10" t="s">
        <v>399</v>
      </c>
      <c r="O10" t="s">
        <v>400</v>
      </c>
    </row>
    <row r="11" spans="1:26" x14ac:dyDescent="0.25">
      <c r="B11" s="2">
        <v>5.3900000000000005E-7</v>
      </c>
      <c r="C11" s="2">
        <v>2.2E-16</v>
      </c>
      <c r="D11" s="2">
        <v>6.7120000000000005E-4</v>
      </c>
      <c r="E11" s="2">
        <v>5.8770000000000003E-8</v>
      </c>
      <c r="F11" s="2">
        <v>2.2E-16</v>
      </c>
      <c r="G11" s="2">
        <v>9.3000000000000007E-6</v>
      </c>
    </row>
    <row r="12" spans="1:26" x14ac:dyDescent="0.25">
      <c r="A12" t="s">
        <v>187</v>
      </c>
      <c r="E12" s="2">
        <v>-0.78694200000000003</v>
      </c>
      <c r="F12" s="2">
        <v>-17.460411000000001</v>
      </c>
      <c r="G12" s="2">
        <v>-7.8892920000000002</v>
      </c>
      <c r="K12" t="s">
        <v>401</v>
      </c>
    </row>
    <row r="13" spans="1:26" x14ac:dyDescent="0.25">
      <c r="E13" s="2">
        <v>0.72735910000000004</v>
      </c>
      <c r="F13" s="2">
        <v>1.2670000000000001E-9</v>
      </c>
      <c r="G13" s="2">
        <v>5.7213E-2</v>
      </c>
      <c r="K13" t="s">
        <v>538</v>
      </c>
      <c r="L13" t="s">
        <v>403</v>
      </c>
      <c r="M13" t="s">
        <v>539</v>
      </c>
      <c r="N13" t="s">
        <v>381</v>
      </c>
      <c r="O13" t="s">
        <v>174</v>
      </c>
      <c r="P13" t="s">
        <v>382</v>
      </c>
      <c r="Q13" t="s">
        <v>175</v>
      </c>
      <c r="R13" t="s">
        <v>382</v>
      </c>
      <c r="S13" t="s">
        <v>176</v>
      </c>
      <c r="T13" t="s">
        <v>382</v>
      </c>
      <c r="U13" t="s">
        <v>357</v>
      </c>
      <c r="V13" t="s">
        <v>382</v>
      </c>
      <c r="W13" t="s">
        <v>540</v>
      </c>
      <c r="X13" t="s">
        <v>541</v>
      </c>
      <c r="Y13" t="s">
        <v>542</v>
      </c>
      <c r="Z13" t="s">
        <v>382</v>
      </c>
    </row>
    <row r="14" spans="1:26" x14ac:dyDescent="0.25">
      <c r="A14" t="s">
        <v>188</v>
      </c>
      <c r="B14" s="2">
        <v>-17.048570000000002</v>
      </c>
      <c r="C14" s="2">
        <v>-30.632474599999998</v>
      </c>
      <c r="D14" s="2">
        <v>-28.95459</v>
      </c>
      <c r="E14" s="2">
        <v>-13.872372</v>
      </c>
      <c r="F14" s="2">
        <v>-30.075593000000001</v>
      </c>
      <c r="G14" s="2">
        <v>-24.194984000000002</v>
      </c>
      <c r="L14" t="s">
        <v>543</v>
      </c>
      <c r="M14" t="s">
        <v>541</v>
      </c>
      <c r="N14" t="s">
        <v>544</v>
      </c>
      <c r="O14" t="s">
        <v>382</v>
      </c>
      <c r="P14" t="s">
        <v>545</v>
      </c>
      <c r="Q14" t="s">
        <v>382</v>
      </c>
      <c r="R14" t="s">
        <v>546</v>
      </c>
      <c r="S14" t="s">
        <v>382</v>
      </c>
      <c r="T14" t="s">
        <v>547</v>
      </c>
    </row>
    <row r="15" spans="1:26" x14ac:dyDescent="0.25">
      <c r="B15" s="2">
        <v>2.7749999999999999E-14</v>
      </c>
      <c r="C15" s="2">
        <v>2.2E-16</v>
      </c>
      <c r="D15" s="2">
        <v>1.435E-6</v>
      </c>
      <c r="E15" s="2">
        <v>3.391E-10</v>
      </c>
      <c r="F15" s="2">
        <v>2.2E-16</v>
      </c>
      <c r="G15" s="2">
        <v>3.9530000000000003E-5</v>
      </c>
      <c r="L15" t="s">
        <v>405</v>
      </c>
      <c r="M15" t="s">
        <v>403</v>
      </c>
      <c r="N15" t="s">
        <v>548</v>
      </c>
      <c r="O15" t="s">
        <v>411</v>
      </c>
      <c r="P15" t="s">
        <v>403</v>
      </c>
      <c r="Q15" t="s">
        <v>412</v>
      </c>
      <c r="R15" t="s">
        <v>413</v>
      </c>
      <c r="S15" t="s">
        <v>403</v>
      </c>
      <c r="T15" t="s">
        <v>549</v>
      </c>
    </row>
    <row r="16" spans="1:26" x14ac:dyDescent="0.25">
      <c r="A16" t="s">
        <v>545</v>
      </c>
      <c r="B16" s="2">
        <v>-0.56899999999999995</v>
      </c>
      <c r="C16" s="2">
        <v>9.6512999999999998E-3</v>
      </c>
      <c r="D16" s="2">
        <v>-4.7794999999999997E-2</v>
      </c>
      <c r="E16" s="2">
        <v>-0.75396600000000003</v>
      </c>
      <c r="F16" s="2">
        <v>1.6556999999999999E-2</v>
      </c>
      <c r="G16" s="2">
        <v>-3.0601E-2</v>
      </c>
      <c r="L16" t="s">
        <v>550</v>
      </c>
    </row>
    <row r="17" spans="1:18" x14ac:dyDescent="0.25">
      <c r="B17" s="2">
        <v>9.0549999999999995E-4</v>
      </c>
      <c r="C17" s="2">
        <v>0.60479000000000005</v>
      </c>
      <c r="D17" s="2">
        <v>7.6959999999999995E-4</v>
      </c>
      <c r="E17" s="2">
        <v>2.7800000000000001E-5</v>
      </c>
      <c r="F17" s="2">
        <v>0.38542860000000001</v>
      </c>
      <c r="G17" s="2">
        <v>5.5775999999999999E-2</v>
      </c>
    </row>
    <row r="18" spans="1:18" x14ac:dyDescent="0.25">
      <c r="A18" t="s">
        <v>546</v>
      </c>
      <c r="B18" s="2">
        <v>-2.0139399999999998</v>
      </c>
      <c r="C18" s="2">
        <v>2.35718E-2</v>
      </c>
      <c r="D18" s="2">
        <v>2.2254429999999998</v>
      </c>
      <c r="E18" s="2">
        <v>-2.415384</v>
      </c>
      <c r="F18" s="2">
        <v>-0.39481699999999997</v>
      </c>
      <c r="G18" s="2">
        <v>1.8365940000000001</v>
      </c>
      <c r="K18" t="s">
        <v>416</v>
      </c>
      <c r="L18" t="s">
        <v>417</v>
      </c>
      <c r="M18" t="s">
        <v>551</v>
      </c>
      <c r="N18" t="s">
        <v>552</v>
      </c>
      <c r="O18" t="s">
        <v>553</v>
      </c>
    </row>
    <row r="19" spans="1:18" x14ac:dyDescent="0.25">
      <c r="B19" s="2">
        <v>0.1171499</v>
      </c>
      <c r="C19" s="2">
        <v>0.97236999999999996</v>
      </c>
      <c r="D19" s="2">
        <v>0.1970701</v>
      </c>
      <c r="E19" s="2">
        <v>8.3254099999999998E-2</v>
      </c>
      <c r="F19" s="2">
        <v>0.55356780000000005</v>
      </c>
      <c r="G19" s="2">
        <v>0.157029</v>
      </c>
    </row>
    <row r="20" spans="1:18" x14ac:dyDescent="0.25">
      <c r="A20" t="s">
        <v>814</v>
      </c>
      <c r="B20" s="2">
        <v>-5.2761100000000001</v>
      </c>
      <c r="C20" s="2">
        <v>42.711539999999999</v>
      </c>
      <c r="D20" s="2">
        <v>45.743977999999998</v>
      </c>
      <c r="E20" s="2">
        <v>-15.044796</v>
      </c>
      <c r="F20" s="2">
        <v>-0.86845000000000006</v>
      </c>
      <c r="G20" s="2">
        <v>72.446188000000006</v>
      </c>
      <c r="K20" t="s">
        <v>421</v>
      </c>
      <c r="L20" t="s">
        <v>422</v>
      </c>
    </row>
    <row r="21" spans="1:18" x14ac:dyDescent="0.25">
      <c r="B21" s="2">
        <v>0.4316179</v>
      </c>
      <c r="C21" s="2">
        <v>7.8119999999999995E-2</v>
      </c>
      <c r="D21" s="2">
        <v>0.1690487</v>
      </c>
      <c r="E21" s="2">
        <v>6.5946099999999994E-2</v>
      </c>
      <c r="F21" s="2">
        <v>0.88739710000000005</v>
      </c>
      <c r="G21" s="2">
        <v>5.5589999999999997E-3</v>
      </c>
      <c r="L21" t="s">
        <v>423</v>
      </c>
      <c r="M21" t="s">
        <v>424</v>
      </c>
      <c r="N21" t="s">
        <v>425</v>
      </c>
      <c r="O21" t="s">
        <v>426</v>
      </c>
      <c r="P21" t="s">
        <v>427</v>
      </c>
      <c r="Q21" t="s">
        <v>425</v>
      </c>
      <c r="R21" t="s">
        <v>428</v>
      </c>
    </row>
    <row r="22" spans="1:18" x14ac:dyDescent="0.25">
      <c r="A22" t="s">
        <v>189</v>
      </c>
      <c r="B22" t="s">
        <v>197</v>
      </c>
      <c r="C22" t="s">
        <v>197</v>
      </c>
      <c r="D22" t="s">
        <v>197</v>
      </c>
      <c r="E22" t="s">
        <v>197</v>
      </c>
      <c r="F22" t="s">
        <v>197</v>
      </c>
      <c r="G22" t="s">
        <v>197</v>
      </c>
      <c r="K22">
        <v>-44.8</v>
      </c>
      <c r="L22">
        <v>-8.34</v>
      </c>
      <c r="M22">
        <v>0.26100000000000001</v>
      </c>
      <c r="N22">
        <v>8.98</v>
      </c>
      <c r="O22">
        <v>44.1</v>
      </c>
    </row>
    <row r="23" spans="1:18" x14ac:dyDescent="0.25">
      <c r="A23" t="s">
        <v>190</v>
      </c>
      <c r="C23">
        <v>337</v>
      </c>
      <c r="E23">
        <v>1288</v>
      </c>
      <c r="F23">
        <v>452</v>
      </c>
      <c r="G23">
        <v>213</v>
      </c>
    </row>
    <row r="24" spans="1:18" x14ac:dyDescent="0.25">
      <c r="A24" t="s">
        <v>191</v>
      </c>
      <c r="B24" s="2">
        <v>0.51597999999999999</v>
      </c>
      <c r="C24" s="2">
        <v>0.32774999999999999</v>
      </c>
      <c r="D24">
        <v>0.38951999999999998</v>
      </c>
      <c r="E24" s="2">
        <v>0.38873999999999997</v>
      </c>
      <c r="F24" s="2">
        <v>0.55169999999999997</v>
      </c>
      <c r="G24" s="2">
        <v>0.51597999999999999</v>
      </c>
      <c r="K24" t="s">
        <v>554</v>
      </c>
      <c r="L24" t="s">
        <v>555</v>
      </c>
    </row>
    <row r="26" spans="1:18" x14ac:dyDescent="0.25">
      <c r="E26" s="2"/>
      <c r="K26" t="s">
        <v>353</v>
      </c>
      <c r="L26" t="s">
        <v>429</v>
      </c>
      <c r="M26" t="s">
        <v>430</v>
      </c>
      <c r="N26" t="s">
        <v>431</v>
      </c>
    </row>
    <row r="27" spans="1:18" x14ac:dyDescent="0.25">
      <c r="E27" s="2"/>
    </row>
    <row r="28" spans="1:18" x14ac:dyDescent="0.25">
      <c r="E28" s="2"/>
      <c r="L28" t="s">
        <v>350</v>
      </c>
      <c r="M28" t="s">
        <v>351</v>
      </c>
      <c r="N28" t="s">
        <v>352</v>
      </c>
      <c r="O28" t="s">
        <v>353</v>
      </c>
      <c r="P28" t="s">
        <v>354</v>
      </c>
      <c r="Q28" t="s">
        <v>432</v>
      </c>
    </row>
    <row r="29" spans="1:18" x14ac:dyDescent="0.25">
      <c r="E29" s="2"/>
      <c r="K29" t="s">
        <v>174</v>
      </c>
      <c r="L29">
        <v>-22.548234999999998</v>
      </c>
      <c r="M29">
        <v>2.7807499999999998</v>
      </c>
      <c r="N29">
        <v>-8.1087000000000007</v>
      </c>
      <c r="O29" s="1">
        <v>1.261E-15</v>
      </c>
      <c r="P29" t="s">
        <v>355</v>
      </c>
    </row>
    <row r="30" spans="1:18" x14ac:dyDescent="0.25">
      <c r="E30" s="2"/>
      <c r="K30" t="s">
        <v>175</v>
      </c>
      <c r="L30">
        <v>0.42124099999999998</v>
      </c>
      <c r="M30">
        <v>9.9615999999999996E-2</v>
      </c>
      <c r="N30">
        <v>4.2286999999999999</v>
      </c>
      <c r="O30" s="1">
        <v>2.531E-5</v>
      </c>
      <c r="P30" t="s">
        <v>355</v>
      </c>
    </row>
    <row r="31" spans="1:18" x14ac:dyDescent="0.25">
      <c r="E31" s="2"/>
      <c r="K31" t="s">
        <v>176</v>
      </c>
      <c r="L31">
        <v>-3.3372709999999999</v>
      </c>
      <c r="M31">
        <v>0.86647200000000002</v>
      </c>
      <c r="N31">
        <v>-3.8515999999999999</v>
      </c>
      <c r="O31">
        <v>1.236E-4</v>
      </c>
      <c r="P31" t="s">
        <v>355</v>
      </c>
    </row>
    <row r="32" spans="1:18" x14ac:dyDescent="0.25">
      <c r="E32" s="2"/>
      <c r="K32" t="s">
        <v>357</v>
      </c>
      <c r="L32">
        <v>3.573963</v>
      </c>
      <c r="M32">
        <v>0.65489600000000003</v>
      </c>
      <c r="N32">
        <v>5.4573</v>
      </c>
      <c r="O32" s="1">
        <v>5.8770000000000003E-8</v>
      </c>
      <c r="P32" t="s">
        <v>355</v>
      </c>
    </row>
    <row r="33" spans="2:24" x14ac:dyDescent="0.25">
      <c r="E33" s="2"/>
      <c r="K33" t="s">
        <v>542</v>
      </c>
      <c r="L33">
        <v>-0.78694200000000003</v>
      </c>
      <c r="M33">
        <v>2.2566410000000001</v>
      </c>
      <c r="N33">
        <v>-0.34870000000000001</v>
      </c>
      <c r="O33">
        <v>0.72735910000000004</v>
      </c>
    </row>
    <row r="34" spans="2:24" x14ac:dyDescent="0.25">
      <c r="K34" t="s">
        <v>544</v>
      </c>
      <c r="L34">
        <v>-13.872372</v>
      </c>
      <c r="M34">
        <v>2.1903419999999998</v>
      </c>
      <c r="N34">
        <v>-6.3334000000000001</v>
      </c>
      <c r="O34" s="1">
        <v>3.391E-10</v>
      </c>
      <c r="P34" t="s">
        <v>355</v>
      </c>
    </row>
    <row r="35" spans="2:24" x14ac:dyDescent="0.25">
      <c r="K35" t="s">
        <v>545</v>
      </c>
      <c r="L35">
        <v>-0.75396600000000003</v>
      </c>
      <c r="M35">
        <v>0.17921100000000001</v>
      </c>
      <c r="N35">
        <v>-4.2072000000000003</v>
      </c>
      <c r="O35" s="1">
        <v>2.7800000000000001E-5</v>
      </c>
      <c r="P35" t="s">
        <v>355</v>
      </c>
    </row>
    <row r="36" spans="2:24" x14ac:dyDescent="0.25">
      <c r="K36" t="s">
        <v>546</v>
      </c>
      <c r="L36">
        <v>-2.415384</v>
      </c>
      <c r="M36">
        <v>1.393305</v>
      </c>
      <c r="N36">
        <v>-1.7336</v>
      </c>
      <c r="O36">
        <v>8.3254099999999998E-2</v>
      </c>
      <c r="P36" t="s">
        <v>461</v>
      </c>
    </row>
    <row r="37" spans="2:24" x14ac:dyDescent="0.25">
      <c r="K37" t="s">
        <v>556</v>
      </c>
      <c r="L37">
        <v>-15.044796</v>
      </c>
      <c r="M37">
        <v>8.1743780000000008</v>
      </c>
      <c r="N37">
        <v>-1.8405</v>
      </c>
      <c r="O37">
        <v>6.5946099999999994E-2</v>
      </c>
      <c r="P37" t="s">
        <v>461</v>
      </c>
    </row>
    <row r="38" spans="2:24" x14ac:dyDescent="0.25">
      <c r="K38" t="s">
        <v>433</v>
      </c>
    </row>
    <row r="39" spans="2:24" x14ac:dyDescent="0.25">
      <c r="K39" t="s">
        <v>434</v>
      </c>
      <c r="L39" t="s">
        <v>435</v>
      </c>
      <c r="M39">
        <v>0</v>
      </c>
      <c r="N39" t="s">
        <v>557</v>
      </c>
      <c r="O39">
        <v>1E-3</v>
      </c>
      <c r="P39" t="s">
        <v>558</v>
      </c>
      <c r="Q39">
        <v>0.01</v>
      </c>
      <c r="R39" t="s">
        <v>559</v>
      </c>
      <c r="S39">
        <v>0.05</v>
      </c>
      <c r="T39" t="s">
        <v>560</v>
      </c>
      <c r="U39">
        <v>0.1</v>
      </c>
      <c r="V39" t="s">
        <v>561</v>
      </c>
      <c r="W39" t="s">
        <v>562</v>
      </c>
      <c r="X39">
        <v>1</v>
      </c>
    </row>
    <row r="42" spans="2:24" x14ac:dyDescent="0.25">
      <c r="K42" t="s">
        <v>442</v>
      </c>
      <c r="L42" t="s">
        <v>443</v>
      </c>
      <c r="M42" t="s">
        <v>430</v>
      </c>
      <c r="N42" t="s">
        <v>444</v>
      </c>
      <c r="O42">
        <v>461250</v>
      </c>
    </row>
    <row r="43" spans="2:24" x14ac:dyDescent="0.25">
      <c r="K43" t="s">
        <v>445</v>
      </c>
      <c r="L43" t="s">
        <v>443</v>
      </c>
      <c r="M43" t="s">
        <v>430</v>
      </c>
      <c r="N43" t="s">
        <v>444</v>
      </c>
      <c r="O43">
        <v>260910</v>
      </c>
    </row>
    <row r="44" spans="2:24" x14ac:dyDescent="0.25">
      <c r="K44" t="s">
        <v>446</v>
      </c>
      <c r="L44">
        <v>0.43432999999999999</v>
      </c>
    </row>
    <row r="45" spans="2:24" x14ac:dyDescent="0.25">
      <c r="K45" t="s">
        <v>447</v>
      </c>
      <c r="L45" t="s">
        <v>446</v>
      </c>
      <c r="M45">
        <v>0.38873999999999997</v>
      </c>
    </row>
    <row r="46" spans="2:24" x14ac:dyDescent="0.25">
      <c r="K46" t="s">
        <v>448</v>
      </c>
      <c r="L46">
        <v>101.60899999999999</v>
      </c>
      <c r="M46" t="s">
        <v>449</v>
      </c>
      <c r="N46">
        <v>9</v>
      </c>
      <c r="O46" t="s">
        <v>450</v>
      </c>
      <c r="P46">
        <v>1191</v>
      </c>
      <c r="Q46" t="s">
        <v>451</v>
      </c>
      <c r="R46" t="s">
        <v>452</v>
      </c>
      <c r="S46" t="s">
        <v>453</v>
      </c>
      <c r="T46" s="1">
        <v>2.2200000000000001E-16</v>
      </c>
    </row>
    <row r="47" spans="2:24" x14ac:dyDescent="0.25">
      <c r="E47" s="1"/>
    </row>
    <row r="48" spans="2:24" x14ac:dyDescent="0.25">
      <c r="B48" s="1"/>
      <c r="E48" s="1"/>
      <c r="K48" t="s">
        <v>563</v>
      </c>
    </row>
    <row r="50" spans="2:26" x14ac:dyDescent="0.25">
      <c r="K50" t="s">
        <v>128</v>
      </c>
    </row>
    <row r="52" spans="2:26" x14ac:dyDescent="0.25">
      <c r="K52" t="s">
        <v>396</v>
      </c>
      <c r="L52" t="s">
        <v>397</v>
      </c>
      <c r="M52" t="s">
        <v>398</v>
      </c>
      <c r="N52" t="s">
        <v>399</v>
      </c>
      <c r="O52" t="s">
        <v>400</v>
      </c>
    </row>
    <row r="54" spans="2:26" x14ac:dyDescent="0.25">
      <c r="K54" t="s">
        <v>401</v>
      </c>
    </row>
    <row r="55" spans="2:26" x14ac:dyDescent="0.25">
      <c r="E55" s="1"/>
      <c r="K55" t="s">
        <v>538</v>
      </c>
      <c r="L55" t="s">
        <v>403</v>
      </c>
      <c r="M55" t="s">
        <v>564</v>
      </c>
      <c r="N55" t="s">
        <v>381</v>
      </c>
      <c r="O55" t="s">
        <v>174</v>
      </c>
      <c r="P55" t="s">
        <v>382</v>
      </c>
      <c r="Q55" t="s">
        <v>175</v>
      </c>
      <c r="R55" t="s">
        <v>382</v>
      </c>
      <c r="S55" t="s">
        <v>176</v>
      </c>
      <c r="T55" t="s">
        <v>382</v>
      </c>
      <c r="U55" t="s">
        <v>357</v>
      </c>
      <c r="V55" t="s">
        <v>382</v>
      </c>
      <c r="W55" t="s">
        <v>540</v>
      </c>
      <c r="X55" t="s">
        <v>541</v>
      </c>
      <c r="Y55" t="s">
        <v>542</v>
      </c>
      <c r="Z55" t="s">
        <v>382</v>
      </c>
    </row>
    <row r="56" spans="2:26" x14ac:dyDescent="0.25">
      <c r="B56" s="1"/>
      <c r="E56" s="1"/>
      <c r="L56" t="s">
        <v>543</v>
      </c>
      <c r="M56" t="s">
        <v>541</v>
      </c>
      <c r="N56" t="s">
        <v>544</v>
      </c>
      <c r="O56" t="s">
        <v>382</v>
      </c>
      <c r="P56" t="s">
        <v>545</v>
      </c>
      <c r="Q56" t="s">
        <v>382</v>
      </c>
      <c r="R56" t="s">
        <v>546</v>
      </c>
      <c r="S56" t="s">
        <v>382</v>
      </c>
      <c r="T56" t="s">
        <v>565</v>
      </c>
    </row>
    <row r="57" spans="2:26" x14ac:dyDescent="0.25">
      <c r="L57" t="s">
        <v>405</v>
      </c>
      <c r="M57" t="s">
        <v>403</v>
      </c>
      <c r="N57" t="s">
        <v>566</v>
      </c>
      <c r="O57" t="s">
        <v>411</v>
      </c>
      <c r="P57" t="s">
        <v>403</v>
      </c>
      <c r="Q57" t="s">
        <v>412</v>
      </c>
      <c r="R57" t="s">
        <v>413</v>
      </c>
      <c r="S57" t="s">
        <v>403</v>
      </c>
      <c r="T57" t="s">
        <v>567</v>
      </c>
    </row>
    <row r="58" spans="2:26" x14ac:dyDescent="0.25">
      <c r="L58" t="s">
        <v>568</v>
      </c>
    </row>
    <row r="60" spans="2:26" x14ac:dyDescent="0.25">
      <c r="K60" t="s">
        <v>416</v>
      </c>
      <c r="L60" t="s">
        <v>417</v>
      </c>
      <c r="M60" t="s">
        <v>569</v>
      </c>
      <c r="N60" t="s">
        <v>419</v>
      </c>
      <c r="O60" t="s">
        <v>570</v>
      </c>
    </row>
    <row r="62" spans="2:26" x14ac:dyDescent="0.25">
      <c r="K62" t="s">
        <v>421</v>
      </c>
      <c r="L62" t="s">
        <v>422</v>
      </c>
    </row>
    <row r="63" spans="2:26" x14ac:dyDescent="0.25">
      <c r="L63" t="s">
        <v>423</v>
      </c>
      <c r="M63" t="s">
        <v>424</v>
      </c>
      <c r="N63" t="s">
        <v>425</v>
      </c>
      <c r="O63" t="s">
        <v>426</v>
      </c>
      <c r="P63" t="s">
        <v>427</v>
      </c>
      <c r="Q63" t="s">
        <v>425</v>
      </c>
      <c r="R63" t="s">
        <v>428</v>
      </c>
    </row>
    <row r="64" spans="2:26" x14ac:dyDescent="0.25">
      <c r="K64">
        <v>-31</v>
      </c>
      <c r="L64">
        <v>-4.92</v>
      </c>
      <c r="M64">
        <v>0.627</v>
      </c>
      <c r="N64">
        <v>6.28</v>
      </c>
      <c r="O64">
        <v>32.700000000000003</v>
      </c>
    </row>
    <row r="66" spans="11:19" x14ac:dyDescent="0.25">
      <c r="K66" t="s">
        <v>554</v>
      </c>
      <c r="L66" t="s">
        <v>555</v>
      </c>
    </row>
    <row r="68" spans="11:19" x14ac:dyDescent="0.25">
      <c r="K68" t="s">
        <v>353</v>
      </c>
      <c r="L68" t="s">
        <v>429</v>
      </c>
      <c r="M68" t="s">
        <v>430</v>
      </c>
      <c r="N68" t="s">
        <v>431</v>
      </c>
    </row>
    <row r="70" spans="11:19" x14ac:dyDescent="0.25">
      <c r="L70" t="s">
        <v>350</v>
      </c>
      <c r="M70" t="s">
        <v>351</v>
      </c>
      <c r="N70" t="s">
        <v>352</v>
      </c>
      <c r="O70" t="s">
        <v>353</v>
      </c>
      <c r="P70" t="s">
        <v>354</v>
      </c>
      <c r="Q70" t="s">
        <v>432</v>
      </c>
    </row>
    <row r="71" spans="11:19" x14ac:dyDescent="0.25">
      <c r="K71" t="s">
        <v>174</v>
      </c>
      <c r="L71">
        <v>-22.977900000000002</v>
      </c>
      <c r="M71">
        <v>3.1701450000000002</v>
      </c>
      <c r="N71">
        <v>-7.2481999999999998</v>
      </c>
      <c r="O71" s="1">
        <v>2.0560000000000001E-12</v>
      </c>
      <c r="P71" t="s">
        <v>355</v>
      </c>
    </row>
    <row r="72" spans="11:19" x14ac:dyDescent="0.25">
      <c r="K72" t="s">
        <v>175</v>
      </c>
      <c r="L72">
        <v>1.3337030000000001</v>
      </c>
      <c r="M72">
        <v>0.113688</v>
      </c>
      <c r="N72">
        <v>11.731199999999999</v>
      </c>
      <c r="O72" t="s">
        <v>453</v>
      </c>
      <c r="P72" s="1">
        <v>2.2E-16</v>
      </c>
      <c r="Q72" t="s">
        <v>355</v>
      </c>
    </row>
    <row r="73" spans="11:19" x14ac:dyDescent="0.25">
      <c r="K73" t="s">
        <v>176</v>
      </c>
      <c r="L73">
        <v>-1.4550540000000001</v>
      </c>
      <c r="M73">
        <v>0.40980699999999998</v>
      </c>
      <c r="N73">
        <v>-3.5506000000000002</v>
      </c>
      <c r="O73">
        <v>4.281E-4</v>
      </c>
      <c r="P73" t="s">
        <v>355</v>
      </c>
    </row>
    <row r="74" spans="11:19" x14ac:dyDescent="0.25">
      <c r="K74" t="s">
        <v>357</v>
      </c>
      <c r="L74">
        <v>3.646239</v>
      </c>
      <c r="M74">
        <v>0.383741</v>
      </c>
      <c r="N74">
        <v>9.5017999999999994</v>
      </c>
      <c r="O74" t="s">
        <v>453</v>
      </c>
      <c r="P74" s="1">
        <v>2.2E-16</v>
      </c>
      <c r="Q74" t="s">
        <v>355</v>
      </c>
    </row>
    <row r="75" spans="11:19" x14ac:dyDescent="0.25">
      <c r="K75" t="s">
        <v>540</v>
      </c>
      <c r="L75" t="s">
        <v>541</v>
      </c>
      <c r="M75" t="s">
        <v>542</v>
      </c>
      <c r="N75">
        <v>-17.460411000000001</v>
      </c>
      <c r="O75">
        <v>2.8108879999999998</v>
      </c>
      <c r="P75">
        <v>-6.2117000000000004</v>
      </c>
      <c r="Q75" s="1">
        <v>1.2670000000000001E-9</v>
      </c>
      <c r="R75" t="s">
        <v>355</v>
      </c>
    </row>
    <row r="76" spans="11:19" x14ac:dyDescent="0.25">
      <c r="K76" t="s">
        <v>543</v>
      </c>
      <c r="L76" t="s">
        <v>541</v>
      </c>
      <c r="M76" t="s">
        <v>544</v>
      </c>
      <c r="N76">
        <v>-30.075593000000001</v>
      </c>
      <c r="O76">
        <v>2.9554279999999999</v>
      </c>
      <c r="P76">
        <v>-10.176399999999999</v>
      </c>
      <c r="Q76" t="s">
        <v>453</v>
      </c>
      <c r="R76" s="1">
        <v>2.2E-16</v>
      </c>
      <c r="S76" t="s">
        <v>355</v>
      </c>
    </row>
    <row r="77" spans="11:19" x14ac:dyDescent="0.25">
      <c r="K77" t="s">
        <v>545</v>
      </c>
      <c r="L77">
        <v>1.6556999999999999E-2</v>
      </c>
      <c r="M77">
        <v>1.9056E-2</v>
      </c>
      <c r="N77">
        <v>0.86880000000000002</v>
      </c>
      <c r="O77">
        <v>0.38542860000000001</v>
      </c>
    </row>
    <row r="78" spans="11:19" x14ac:dyDescent="0.25">
      <c r="K78" t="s">
        <v>546</v>
      </c>
      <c r="L78">
        <v>-0.39481699999999997</v>
      </c>
      <c r="M78">
        <v>0.665906</v>
      </c>
      <c r="N78">
        <v>-0.59289999999999998</v>
      </c>
      <c r="O78">
        <v>0.55356780000000005</v>
      </c>
    </row>
    <row r="79" spans="11:19" x14ac:dyDescent="0.25">
      <c r="K79" t="s">
        <v>571</v>
      </c>
      <c r="L79">
        <v>-0.86845000000000006</v>
      </c>
      <c r="M79">
        <v>6.1294449999999996</v>
      </c>
      <c r="N79">
        <v>-0.14169999999999999</v>
      </c>
      <c r="O79">
        <v>0.88739710000000005</v>
      </c>
    </row>
    <row r="80" spans="11:19" x14ac:dyDescent="0.25">
      <c r="K80" t="s">
        <v>433</v>
      </c>
    </row>
    <row r="81" spans="11:26" x14ac:dyDescent="0.25">
      <c r="K81" t="s">
        <v>434</v>
      </c>
      <c r="L81" t="s">
        <v>435</v>
      </c>
      <c r="M81">
        <v>0</v>
      </c>
      <c r="N81" t="s">
        <v>557</v>
      </c>
      <c r="O81">
        <v>1E-3</v>
      </c>
      <c r="P81" t="s">
        <v>558</v>
      </c>
      <c r="Q81">
        <v>0.01</v>
      </c>
      <c r="R81" t="s">
        <v>559</v>
      </c>
      <c r="S81">
        <v>0.05</v>
      </c>
      <c r="T81" t="s">
        <v>560</v>
      </c>
      <c r="U81">
        <v>0.1</v>
      </c>
      <c r="V81" t="s">
        <v>561</v>
      </c>
      <c r="W81" t="s">
        <v>562</v>
      </c>
      <c r="X81">
        <v>1</v>
      </c>
    </row>
    <row r="83" spans="11:26" x14ac:dyDescent="0.25">
      <c r="K83" t="s">
        <v>442</v>
      </c>
      <c r="L83" t="s">
        <v>443</v>
      </c>
      <c r="M83" t="s">
        <v>430</v>
      </c>
      <c r="N83" t="s">
        <v>444</v>
      </c>
      <c r="O83">
        <v>117470</v>
      </c>
    </row>
    <row r="84" spans="11:26" x14ac:dyDescent="0.25">
      <c r="K84" t="s">
        <v>445</v>
      </c>
      <c r="L84" t="s">
        <v>443</v>
      </c>
      <c r="M84" t="s">
        <v>430</v>
      </c>
      <c r="N84" t="s">
        <v>444</v>
      </c>
      <c r="O84">
        <v>48808</v>
      </c>
    </row>
    <row r="85" spans="11:26" x14ac:dyDescent="0.25">
      <c r="K85" t="s">
        <v>446</v>
      </c>
      <c r="L85">
        <v>0.58450999999999997</v>
      </c>
    </row>
    <row r="86" spans="11:26" x14ac:dyDescent="0.25">
      <c r="K86" t="s">
        <v>447</v>
      </c>
      <c r="L86" t="s">
        <v>446</v>
      </c>
      <c r="M86">
        <v>0.55169999999999997</v>
      </c>
    </row>
    <row r="87" spans="11:26" x14ac:dyDescent="0.25">
      <c r="K87" t="s">
        <v>448</v>
      </c>
      <c r="L87">
        <v>65.336799999999997</v>
      </c>
      <c r="M87" t="s">
        <v>449</v>
      </c>
      <c r="N87">
        <v>9</v>
      </c>
      <c r="O87" t="s">
        <v>450</v>
      </c>
      <c r="P87">
        <v>418</v>
      </c>
      <c r="Q87" t="s">
        <v>451</v>
      </c>
      <c r="R87" t="s">
        <v>452</v>
      </c>
      <c r="S87" t="s">
        <v>453</v>
      </c>
      <c r="T87" s="1">
        <v>2.2200000000000001E-16</v>
      </c>
    </row>
    <row r="89" spans="11:26" x14ac:dyDescent="0.25">
      <c r="K89" t="s">
        <v>563</v>
      </c>
    </row>
    <row r="91" spans="11:26" x14ac:dyDescent="0.25">
      <c r="K91" t="s">
        <v>186</v>
      </c>
    </row>
    <row r="93" spans="11:26" x14ac:dyDescent="0.25">
      <c r="K93" t="s">
        <v>396</v>
      </c>
      <c r="L93" t="s">
        <v>397</v>
      </c>
      <c r="M93" t="s">
        <v>398</v>
      </c>
      <c r="N93" t="s">
        <v>399</v>
      </c>
      <c r="O93" t="s">
        <v>400</v>
      </c>
    </row>
    <row r="95" spans="11:26" x14ac:dyDescent="0.25">
      <c r="K95" t="s">
        <v>401</v>
      </c>
    </row>
    <row r="96" spans="11:26" x14ac:dyDescent="0.25">
      <c r="K96" t="s">
        <v>538</v>
      </c>
      <c r="L96" t="s">
        <v>403</v>
      </c>
      <c r="M96" t="s">
        <v>572</v>
      </c>
      <c r="N96" t="s">
        <v>381</v>
      </c>
      <c r="O96" t="s">
        <v>174</v>
      </c>
      <c r="P96" t="s">
        <v>382</v>
      </c>
      <c r="Q96" t="s">
        <v>175</v>
      </c>
      <c r="R96" t="s">
        <v>382</v>
      </c>
      <c r="S96" t="s">
        <v>176</v>
      </c>
      <c r="T96" t="s">
        <v>382</v>
      </c>
      <c r="U96" t="s">
        <v>357</v>
      </c>
      <c r="V96" t="s">
        <v>382</v>
      </c>
      <c r="W96" t="s">
        <v>540</v>
      </c>
      <c r="X96" t="s">
        <v>541</v>
      </c>
      <c r="Y96" t="s">
        <v>542</v>
      </c>
      <c r="Z96" t="s">
        <v>382</v>
      </c>
    </row>
    <row r="97" spans="11:20" x14ac:dyDescent="0.25">
      <c r="L97" t="s">
        <v>543</v>
      </c>
      <c r="M97" t="s">
        <v>541</v>
      </c>
      <c r="N97" t="s">
        <v>544</v>
      </c>
      <c r="O97" t="s">
        <v>382</v>
      </c>
      <c r="P97" t="s">
        <v>545</v>
      </c>
      <c r="Q97" t="s">
        <v>382</v>
      </c>
      <c r="R97" t="s">
        <v>546</v>
      </c>
      <c r="S97" t="s">
        <v>382</v>
      </c>
      <c r="T97" t="s">
        <v>573</v>
      </c>
    </row>
    <row r="98" spans="11:20" x14ac:dyDescent="0.25">
      <c r="L98" t="s">
        <v>405</v>
      </c>
      <c r="M98" t="s">
        <v>403</v>
      </c>
      <c r="N98" t="s">
        <v>574</v>
      </c>
      <c r="O98" t="s">
        <v>411</v>
      </c>
      <c r="P98" t="s">
        <v>403</v>
      </c>
      <c r="Q98" t="s">
        <v>412</v>
      </c>
      <c r="R98" t="s">
        <v>413</v>
      </c>
      <c r="S98" t="s">
        <v>403</v>
      </c>
      <c r="T98" t="s">
        <v>575</v>
      </c>
    </row>
    <row r="99" spans="11:20" x14ac:dyDescent="0.25">
      <c r="L99" t="s">
        <v>576</v>
      </c>
    </row>
    <row r="101" spans="11:20" x14ac:dyDescent="0.25">
      <c r="K101" t="s">
        <v>416</v>
      </c>
      <c r="L101" t="s">
        <v>417</v>
      </c>
      <c r="M101" t="s">
        <v>577</v>
      </c>
      <c r="N101" t="s">
        <v>419</v>
      </c>
      <c r="O101" t="s">
        <v>578</v>
      </c>
    </row>
    <row r="103" spans="11:20" x14ac:dyDescent="0.25">
      <c r="K103" t="s">
        <v>421</v>
      </c>
      <c r="L103" t="s">
        <v>422</v>
      </c>
    </row>
    <row r="104" spans="11:20" x14ac:dyDescent="0.25">
      <c r="L104" t="s">
        <v>423</v>
      </c>
      <c r="M104" t="s">
        <v>424</v>
      </c>
      <c r="N104" t="s">
        <v>425</v>
      </c>
      <c r="O104" t="s">
        <v>426</v>
      </c>
      <c r="P104" t="s">
        <v>427</v>
      </c>
      <c r="Q104" t="s">
        <v>425</v>
      </c>
      <c r="R104" t="s">
        <v>428</v>
      </c>
    </row>
    <row r="105" spans="11:20" x14ac:dyDescent="0.25">
      <c r="K105">
        <v>-35.799999999999997</v>
      </c>
      <c r="L105">
        <v>-7.55</v>
      </c>
      <c r="M105">
        <v>0.71299999999999997</v>
      </c>
      <c r="N105">
        <v>8.2100000000000009</v>
      </c>
      <c r="O105">
        <v>27.2</v>
      </c>
    </row>
    <row r="107" spans="11:20" x14ac:dyDescent="0.25">
      <c r="K107" t="s">
        <v>554</v>
      </c>
      <c r="L107" t="s">
        <v>555</v>
      </c>
    </row>
    <row r="109" spans="11:20" x14ac:dyDescent="0.25">
      <c r="K109" t="s">
        <v>353</v>
      </c>
      <c r="L109" t="s">
        <v>429</v>
      </c>
      <c r="M109" t="s">
        <v>430</v>
      </c>
      <c r="N109" t="s">
        <v>431</v>
      </c>
    </row>
    <row r="111" spans="11:20" x14ac:dyDescent="0.25">
      <c r="L111" t="s">
        <v>350</v>
      </c>
      <c r="M111" t="s">
        <v>351</v>
      </c>
      <c r="N111" t="s">
        <v>352</v>
      </c>
      <c r="O111" t="s">
        <v>353</v>
      </c>
      <c r="P111" t="s">
        <v>354</v>
      </c>
      <c r="Q111" t="s">
        <v>432</v>
      </c>
    </row>
    <row r="112" spans="11:20" x14ac:dyDescent="0.25">
      <c r="K112" t="s">
        <v>174</v>
      </c>
      <c r="L112">
        <v>-25.907156000000001</v>
      </c>
      <c r="M112">
        <v>5.4831859999999999</v>
      </c>
      <c r="N112">
        <v>-4.7248000000000001</v>
      </c>
      <c r="O112" s="1">
        <v>4.5140000000000003E-6</v>
      </c>
      <c r="P112" t="s">
        <v>355</v>
      </c>
    </row>
    <row r="113" spans="11:24" x14ac:dyDescent="0.25">
      <c r="K113" t="s">
        <v>175</v>
      </c>
      <c r="L113">
        <v>0.90981000000000001</v>
      </c>
      <c r="M113">
        <v>0.25202000000000002</v>
      </c>
      <c r="N113">
        <v>3.6101000000000001</v>
      </c>
      <c r="O113">
        <v>3.9300000000000001E-4</v>
      </c>
      <c r="P113" t="s">
        <v>355</v>
      </c>
    </row>
    <row r="114" spans="11:24" x14ac:dyDescent="0.25">
      <c r="K114" t="s">
        <v>176</v>
      </c>
      <c r="L114">
        <v>-0.24252699999999999</v>
      </c>
      <c r="M114">
        <v>0.76146100000000005</v>
      </c>
      <c r="N114">
        <v>-0.31850000000000001</v>
      </c>
      <c r="O114">
        <v>0.75046000000000002</v>
      </c>
    </row>
    <row r="115" spans="11:24" x14ac:dyDescent="0.25">
      <c r="K115" t="s">
        <v>357</v>
      </c>
      <c r="L115">
        <v>3.233365</v>
      </c>
      <c r="M115">
        <v>0.70934600000000003</v>
      </c>
      <c r="N115">
        <v>4.5582000000000003</v>
      </c>
      <c r="O115" s="1">
        <v>9.3000000000000007E-6</v>
      </c>
      <c r="P115" t="s">
        <v>355</v>
      </c>
    </row>
    <row r="116" spans="11:24" x14ac:dyDescent="0.25">
      <c r="K116" t="s">
        <v>540</v>
      </c>
      <c r="L116" t="s">
        <v>541</v>
      </c>
      <c r="M116" t="s">
        <v>542</v>
      </c>
      <c r="N116">
        <v>-7.8892920000000002</v>
      </c>
      <c r="O116">
        <v>4.1229950000000004</v>
      </c>
      <c r="P116">
        <v>-1.9135</v>
      </c>
      <c r="Q116">
        <v>5.7213E-2</v>
      </c>
      <c r="R116" t="s">
        <v>461</v>
      </c>
    </row>
    <row r="117" spans="11:24" x14ac:dyDescent="0.25">
      <c r="K117" t="s">
        <v>543</v>
      </c>
      <c r="L117" t="s">
        <v>541</v>
      </c>
      <c r="M117" t="s">
        <v>544</v>
      </c>
      <c r="N117">
        <v>-24.194984000000002</v>
      </c>
      <c r="O117">
        <v>5.7461209999999996</v>
      </c>
      <c r="P117">
        <v>-4.2107000000000001</v>
      </c>
      <c r="Q117" s="1">
        <v>3.9530000000000003E-5</v>
      </c>
      <c r="R117" t="s">
        <v>355</v>
      </c>
    </row>
    <row r="118" spans="11:24" x14ac:dyDescent="0.25">
      <c r="K118" t="s">
        <v>545</v>
      </c>
      <c r="L118">
        <v>-3.0601E-2</v>
      </c>
      <c r="M118">
        <v>1.5899E-2</v>
      </c>
      <c r="N118">
        <v>-1.9248000000000001</v>
      </c>
      <c r="O118">
        <v>5.5775999999999999E-2</v>
      </c>
      <c r="P118" t="s">
        <v>461</v>
      </c>
    </row>
    <row r="119" spans="11:24" x14ac:dyDescent="0.25">
      <c r="K119" t="s">
        <v>546</v>
      </c>
      <c r="L119">
        <v>1.8365940000000001</v>
      </c>
      <c r="M119">
        <v>1.292613</v>
      </c>
      <c r="N119">
        <v>1.4208000000000001</v>
      </c>
      <c r="O119">
        <v>0.157029</v>
      </c>
    </row>
    <row r="120" spans="11:24" x14ac:dyDescent="0.25">
      <c r="K120" t="s">
        <v>579</v>
      </c>
      <c r="L120">
        <v>72.446188000000006</v>
      </c>
      <c r="M120">
        <v>25.825161999999999</v>
      </c>
      <c r="N120">
        <v>2.8052999999999999</v>
      </c>
      <c r="O120">
        <v>5.5589999999999997E-3</v>
      </c>
      <c r="P120" t="s">
        <v>467</v>
      </c>
    </row>
    <row r="121" spans="11:24" x14ac:dyDescent="0.25">
      <c r="K121" t="s">
        <v>433</v>
      </c>
    </row>
    <row r="122" spans="11:24" x14ac:dyDescent="0.25">
      <c r="K122" t="s">
        <v>434</v>
      </c>
      <c r="L122" t="s">
        <v>435</v>
      </c>
      <c r="M122">
        <v>0</v>
      </c>
      <c r="N122" t="s">
        <v>557</v>
      </c>
      <c r="O122">
        <v>1E-3</v>
      </c>
      <c r="P122" t="s">
        <v>558</v>
      </c>
      <c r="Q122">
        <v>0.01</v>
      </c>
      <c r="R122" t="s">
        <v>559</v>
      </c>
      <c r="S122">
        <v>0.05</v>
      </c>
      <c r="T122" t="s">
        <v>560</v>
      </c>
      <c r="U122">
        <v>0.1</v>
      </c>
      <c r="V122" t="s">
        <v>561</v>
      </c>
      <c r="W122" t="s">
        <v>562</v>
      </c>
      <c r="X122">
        <v>1</v>
      </c>
    </row>
    <row r="124" spans="11:24" x14ac:dyDescent="0.25">
      <c r="K124" t="s">
        <v>442</v>
      </c>
      <c r="L124" t="s">
        <v>443</v>
      </c>
      <c r="M124" t="s">
        <v>430</v>
      </c>
      <c r="N124" t="s">
        <v>444</v>
      </c>
      <c r="O124">
        <v>67650</v>
      </c>
    </row>
    <row r="125" spans="11:24" x14ac:dyDescent="0.25">
      <c r="K125" t="s">
        <v>445</v>
      </c>
      <c r="L125" t="s">
        <v>443</v>
      </c>
      <c r="M125" t="s">
        <v>430</v>
      </c>
      <c r="N125" t="s">
        <v>444</v>
      </c>
      <c r="O125">
        <v>28882</v>
      </c>
    </row>
    <row r="126" spans="11:24" x14ac:dyDescent="0.25">
      <c r="K126" t="s">
        <v>446</v>
      </c>
      <c r="L126">
        <v>0.57306000000000001</v>
      </c>
    </row>
    <row r="127" spans="11:24" x14ac:dyDescent="0.25">
      <c r="K127" t="s">
        <v>447</v>
      </c>
      <c r="L127" t="s">
        <v>446</v>
      </c>
      <c r="M127">
        <v>0.51597999999999999</v>
      </c>
    </row>
    <row r="128" spans="11:24" x14ac:dyDescent="0.25">
      <c r="K128" t="s">
        <v>448</v>
      </c>
      <c r="L128">
        <v>27.888999999999999</v>
      </c>
      <c r="M128" t="s">
        <v>449</v>
      </c>
      <c r="N128">
        <v>9</v>
      </c>
      <c r="O128" t="s">
        <v>450</v>
      </c>
      <c r="P128">
        <v>187</v>
      </c>
      <c r="Q128" t="s">
        <v>451</v>
      </c>
      <c r="R128" t="s">
        <v>452</v>
      </c>
      <c r="S128" t="s">
        <v>453</v>
      </c>
      <c r="T128" s="1">
        <v>2.2200000000000001E-16</v>
      </c>
    </row>
    <row r="130" spans="11:26" x14ac:dyDescent="0.25">
      <c r="K130" t="s">
        <v>580</v>
      </c>
    </row>
    <row r="131" spans="11:26" x14ac:dyDescent="0.25">
      <c r="K131" t="s">
        <v>580</v>
      </c>
    </row>
    <row r="133" spans="11:26" x14ac:dyDescent="0.25">
      <c r="K133" t="s">
        <v>581</v>
      </c>
      <c r="L133" t="s">
        <v>582</v>
      </c>
      <c r="M133" t="s">
        <v>583</v>
      </c>
    </row>
    <row r="135" spans="11:26" x14ac:dyDescent="0.25">
      <c r="K135" t="s">
        <v>498</v>
      </c>
    </row>
    <row r="137" spans="11:26" x14ac:dyDescent="0.25">
      <c r="K137" t="s">
        <v>396</v>
      </c>
      <c r="L137" t="s">
        <v>397</v>
      </c>
      <c r="M137" t="s">
        <v>398</v>
      </c>
      <c r="N137" t="s">
        <v>399</v>
      </c>
      <c r="O137" t="s">
        <v>400</v>
      </c>
    </row>
    <row r="139" spans="11:26" x14ac:dyDescent="0.25">
      <c r="K139" t="s">
        <v>401</v>
      </c>
    </row>
    <row r="140" spans="11:26" x14ac:dyDescent="0.25">
      <c r="K140" t="s">
        <v>538</v>
      </c>
      <c r="L140" t="s">
        <v>403</v>
      </c>
      <c r="M140" t="s">
        <v>539</v>
      </c>
      <c r="N140" t="s">
        <v>381</v>
      </c>
      <c r="O140" t="s">
        <v>174</v>
      </c>
      <c r="P140" t="s">
        <v>382</v>
      </c>
      <c r="Q140" t="s">
        <v>175</v>
      </c>
      <c r="R140" t="s">
        <v>382</v>
      </c>
      <c r="S140" t="s">
        <v>176</v>
      </c>
      <c r="T140" t="s">
        <v>382</v>
      </c>
      <c r="U140" t="s">
        <v>357</v>
      </c>
      <c r="V140" t="s">
        <v>382</v>
      </c>
      <c r="W140" t="s">
        <v>540</v>
      </c>
      <c r="X140" t="s">
        <v>541</v>
      </c>
      <c r="Y140" t="s">
        <v>542</v>
      </c>
      <c r="Z140" t="s">
        <v>382</v>
      </c>
    </row>
    <row r="141" spans="11:26" x14ac:dyDescent="0.25">
      <c r="L141" t="s">
        <v>543</v>
      </c>
      <c r="M141" t="s">
        <v>541</v>
      </c>
      <c r="N141" t="s">
        <v>544</v>
      </c>
      <c r="O141" t="s">
        <v>382</v>
      </c>
      <c r="P141" t="s">
        <v>545</v>
      </c>
      <c r="Q141" t="s">
        <v>382</v>
      </c>
      <c r="R141" t="s">
        <v>546</v>
      </c>
      <c r="S141" t="s">
        <v>382</v>
      </c>
      <c r="T141" t="s">
        <v>547</v>
      </c>
    </row>
    <row r="142" spans="11:26" x14ac:dyDescent="0.25">
      <c r="L142" t="s">
        <v>405</v>
      </c>
      <c r="M142" t="s">
        <v>403</v>
      </c>
      <c r="N142" t="s">
        <v>548</v>
      </c>
      <c r="O142" t="s">
        <v>407</v>
      </c>
      <c r="P142" t="s">
        <v>403</v>
      </c>
      <c r="Q142" t="s">
        <v>584</v>
      </c>
      <c r="R142" t="s">
        <v>409</v>
      </c>
      <c r="S142" t="s">
        <v>585</v>
      </c>
    </row>
    <row r="143" spans="11:26" x14ac:dyDescent="0.25">
      <c r="L143" t="s">
        <v>411</v>
      </c>
      <c r="M143" t="s">
        <v>403</v>
      </c>
      <c r="N143" t="s">
        <v>412</v>
      </c>
      <c r="O143" t="s">
        <v>413</v>
      </c>
      <c r="P143" t="s">
        <v>403</v>
      </c>
      <c r="Q143" t="s">
        <v>549</v>
      </c>
      <c r="R143" t="s">
        <v>550</v>
      </c>
    </row>
    <row r="145" spans="11:18" x14ac:dyDescent="0.25">
      <c r="K145" t="s">
        <v>421</v>
      </c>
      <c r="L145" t="s">
        <v>422</v>
      </c>
    </row>
    <row r="146" spans="11:18" x14ac:dyDescent="0.25">
      <c r="L146" t="s">
        <v>423</v>
      </c>
      <c r="M146" t="s">
        <v>424</v>
      </c>
      <c r="N146" t="s">
        <v>425</v>
      </c>
      <c r="O146" t="s">
        <v>426</v>
      </c>
      <c r="P146" t="s">
        <v>427</v>
      </c>
      <c r="Q146" t="s">
        <v>425</v>
      </c>
      <c r="R146" t="s">
        <v>428</v>
      </c>
    </row>
    <row r="147" spans="11:18" x14ac:dyDescent="0.25">
      <c r="K147">
        <v>-34.200000000000003</v>
      </c>
      <c r="L147">
        <v>-8.1300000000000008</v>
      </c>
      <c r="M147">
        <v>-0.64800000000000002</v>
      </c>
      <c r="N147">
        <v>7.31</v>
      </c>
      <c r="O147">
        <v>61</v>
      </c>
    </row>
    <row r="149" spans="11:18" x14ac:dyDescent="0.25">
      <c r="K149" t="s">
        <v>554</v>
      </c>
      <c r="L149" t="s">
        <v>586</v>
      </c>
    </row>
    <row r="151" spans="11:18" x14ac:dyDescent="0.25">
      <c r="K151" t="s">
        <v>353</v>
      </c>
      <c r="L151" t="s">
        <v>429</v>
      </c>
      <c r="M151" t="s">
        <v>430</v>
      </c>
      <c r="N151" t="s">
        <v>431</v>
      </c>
    </row>
    <row r="153" spans="11:18" x14ac:dyDescent="0.25">
      <c r="L153" t="s">
        <v>350</v>
      </c>
      <c r="M153" t="s">
        <v>351</v>
      </c>
      <c r="N153" t="s">
        <v>352</v>
      </c>
      <c r="O153" t="s">
        <v>353</v>
      </c>
      <c r="P153" t="s">
        <v>354</v>
      </c>
      <c r="Q153" t="s">
        <v>432</v>
      </c>
    </row>
    <row r="154" spans="11:18" x14ac:dyDescent="0.25">
      <c r="K154" t="s">
        <v>174</v>
      </c>
      <c r="L154">
        <v>-23.74727</v>
      </c>
      <c r="M154">
        <v>2.67882</v>
      </c>
      <c r="N154">
        <v>-8.8648000000000007</v>
      </c>
      <c r="O154" t="s">
        <v>453</v>
      </c>
      <c r="P154" s="1">
        <v>2.2E-16</v>
      </c>
      <c r="Q154" t="s">
        <v>355</v>
      </c>
    </row>
    <row r="155" spans="11:18" x14ac:dyDescent="0.25">
      <c r="K155" t="s">
        <v>175</v>
      </c>
      <c r="L155">
        <v>0.83953</v>
      </c>
      <c r="M155">
        <v>0.14091999999999999</v>
      </c>
      <c r="N155">
        <v>5.9577</v>
      </c>
      <c r="O155" s="1">
        <v>3.6140000000000001E-9</v>
      </c>
      <c r="P155" t="s">
        <v>355</v>
      </c>
    </row>
    <row r="156" spans="11:18" x14ac:dyDescent="0.25">
      <c r="K156" t="s">
        <v>176</v>
      </c>
      <c r="L156">
        <v>0.55062999999999995</v>
      </c>
      <c r="M156">
        <v>0.66410999999999998</v>
      </c>
      <c r="N156">
        <v>0.82909999999999995</v>
      </c>
      <c r="O156">
        <v>0.40724339999999998</v>
      </c>
    </row>
    <row r="157" spans="11:18" x14ac:dyDescent="0.25">
      <c r="K157" t="s">
        <v>357</v>
      </c>
      <c r="L157">
        <v>2.8904399999999999</v>
      </c>
      <c r="M157">
        <v>0.57271000000000005</v>
      </c>
      <c r="N157">
        <v>5.0468999999999999</v>
      </c>
      <c r="O157" s="1">
        <v>5.3900000000000005E-7</v>
      </c>
      <c r="P157" t="s">
        <v>355</v>
      </c>
    </row>
    <row r="158" spans="11:18" x14ac:dyDescent="0.25">
      <c r="K158" t="s">
        <v>543</v>
      </c>
      <c r="L158" t="s">
        <v>541</v>
      </c>
      <c r="M158" t="s">
        <v>544</v>
      </c>
      <c r="N158">
        <v>-17.048570000000002</v>
      </c>
      <c r="O158">
        <v>2.2057000000000002</v>
      </c>
      <c r="P158">
        <v>-7.7293000000000003</v>
      </c>
      <c r="Q158" s="1">
        <v>2.7749999999999999E-14</v>
      </c>
      <c r="R158" t="s">
        <v>355</v>
      </c>
    </row>
    <row r="159" spans="11:18" x14ac:dyDescent="0.25">
      <c r="K159" t="s">
        <v>545</v>
      </c>
      <c r="L159">
        <v>-0.56899999999999995</v>
      </c>
      <c r="M159">
        <v>0.17091999999999999</v>
      </c>
      <c r="N159">
        <v>-3.3290000000000002</v>
      </c>
      <c r="O159">
        <v>9.0549999999999995E-4</v>
      </c>
      <c r="P159" t="s">
        <v>355</v>
      </c>
    </row>
    <row r="160" spans="11:18" x14ac:dyDescent="0.25">
      <c r="K160" t="s">
        <v>546</v>
      </c>
      <c r="L160">
        <v>-2.0139399999999998</v>
      </c>
      <c r="M160">
        <v>1.28416</v>
      </c>
      <c r="N160">
        <v>-1.5683</v>
      </c>
      <c r="O160">
        <v>0.1171499</v>
      </c>
    </row>
    <row r="161" spans="11:24" x14ac:dyDescent="0.25">
      <c r="K161" t="s">
        <v>556</v>
      </c>
      <c r="L161">
        <v>-5.2761100000000001</v>
      </c>
      <c r="M161">
        <v>6.7060899999999997</v>
      </c>
      <c r="N161">
        <v>-0.78680000000000005</v>
      </c>
      <c r="O161">
        <v>0.4316179</v>
      </c>
    </row>
    <row r="162" spans="11:24" x14ac:dyDescent="0.25">
      <c r="K162" t="s">
        <v>433</v>
      </c>
    </row>
    <row r="163" spans="11:24" x14ac:dyDescent="0.25">
      <c r="K163" t="s">
        <v>434</v>
      </c>
      <c r="L163" t="s">
        <v>435</v>
      </c>
      <c r="M163">
        <v>0</v>
      </c>
      <c r="N163" t="s">
        <v>557</v>
      </c>
      <c r="O163">
        <v>1E-3</v>
      </c>
      <c r="P163" t="s">
        <v>558</v>
      </c>
      <c r="Q163">
        <v>0.01</v>
      </c>
      <c r="R163" t="s">
        <v>559</v>
      </c>
      <c r="S163">
        <v>0.05</v>
      </c>
      <c r="T163" t="s">
        <v>560</v>
      </c>
      <c r="U163">
        <v>0.1</v>
      </c>
      <c r="V163" t="s">
        <v>561</v>
      </c>
      <c r="W163" t="s">
        <v>562</v>
      </c>
      <c r="X163">
        <v>1</v>
      </c>
    </row>
    <row r="165" spans="11:24" x14ac:dyDescent="0.25">
      <c r="K165" t="s">
        <v>442</v>
      </c>
      <c r="L165" t="s">
        <v>443</v>
      </c>
      <c r="M165" t="s">
        <v>430</v>
      </c>
      <c r="N165" t="s">
        <v>444</v>
      </c>
      <c r="O165">
        <v>271200</v>
      </c>
    </row>
    <row r="166" spans="11:24" x14ac:dyDescent="0.25">
      <c r="K166" t="s">
        <v>445</v>
      </c>
      <c r="L166" t="s">
        <v>443</v>
      </c>
      <c r="M166" t="s">
        <v>430</v>
      </c>
      <c r="N166" t="s">
        <v>444</v>
      </c>
      <c r="O166">
        <v>165570</v>
      </c>
    </row>
    <row r="167" spans="11:24" x14ac:dyDescent="0.25">
      <c r="K167" t="s">
        <v>446</v>
      </c>
      <c r="L167">
        <v>0.38951999999999998</v>
      </c>
    </row>
    <row r="168" spans="11:24" x14ac:dyDescent="0.25">
      <c r="K168" t="s">
        <v>447</v>
      </c>
      <c r="L168" t="s">
        <v>446</v>
      </c>
      <c r="M168">
        <v>0.32774999999999999</v>
      </c>
    </row>
    <row r="169" spans="11:24" x14ac:dyDescent="0.25">
      <c r="K169" t="s">
        <v>448</v>
      </c>
      <c r="L169">
        <v>74.890199999999993</v>
      </c>
      <c r="M169" t="s">
        <v>449</v>
      </c>
      <c r="N169">
        <v>8</v>
      </c>
      <c r="O169" t="s">
        <v>450</v>
      </c>
      <c r="P169">
        <v>939</v>
      </c>
      <c r="Q169" t="s">
        <v>451</v>
      </c>
      <c r="R169" t="s">
        <v>452</v>
      </c>
      <c r="S169" t="s">
        <v>453</v>
      </c>
      <c r="T169" s="1">
        <v>2.2200000000000001E-16</v>
      </c>
    </row>
    <row r="171" spans="11:24" x14ac:dyDescent="0.25">
      <c r="K171" t="s">
        <v>587</v>
      </c>
    </row>
    <row r="173" spans="11:24" x14ac:dyDescent="0.25">
      <c r="K173" t="s">
        <v>526</v>
      </c>
    </row>
    <row r="175" spans="11:24" x14ac:dyDescent="0.25">
      <c r="K175" t="s">
        <v>396</v>
      </c>
      <c r="L175" t="s">
        <v>397</v>
      </c>
      <c r="M175" t="s">
        <v>398</v>
      </c>
      <c r="N175" t="s">
        <v>399</v>
      </c>
      <c r="O175" t="s">
        <v>400</v>
      </c>
    </row>
    <row r="177" spans="11:26" x14ac:dyDescent="0.25">
      <c r="K177" t="s">
        <v>401</v>
      </c>
    </row>
    <row r="178" spans="11:26" x14ac:dyDescent="0.25">
      <c r="K178" t="s">
        <v>538</v>
      </c>
      <c r="L178" t="s">
        <v>403</v>
      </c>
      <c r="M178" t="s">
        <v>564</v>
      </c>
      <c r="N178" t="s">
        <v>381</v>
      </c>
      <c r="O178" t="s">
        <v>174</v>
      </c>
      <c r="P178" t="s">
        <v>382</v>
      </c>
      <c r="Q178" t="s">
        <v>175</v>
      </c>
      <c r="R178" t="s">
        <v>382</v>
      </c>
      <c r="S178" t="s">
        <v>176</v>
      </c>
      <c r="T178" t="s">
        <v>382</v>
      </c>
      <c r="U178" t="s">
        <v>357</v>
      </c>
      <c r="V178" t="s">
        <v>382</v>
      </c>
      <c r="W178" t="s">
        <v>540</v>
      </c>
      <c r="X178" t="s">
        <v>541</v>
      </c>
      <c r="Y178" t="s">
        <v>542</v>
      </c>
      <c r="Z178" t="s">
        <v>382</v>
      </c>
    </row>
    <row r="179" spans="11:26" x14ac:dyDescent="0.25">
      <c r="L179" t="s">
        <v>543</v>
      </c>
      <c r="M179" t="s">
        <v>541</v>
      </c>
      <c r="N179" t="s">
        <v>544</v>
      </c>
      <c r="O179" t="s">
        <v>382</v>
      </c>
      <c r="P179" t="s">
        <v>545</v>
      </c>
      <c r="Q179" t="s">
        <v>382</v>
      </c>
      <c r="R179" t="s">
        <v>546</v>
      </c>
      <c r="S179" t="s">
        <v>382</v>
      </c>
      <c r="T179" t="s">
        <v>565</v>
      </c>
    </row>
    <row r="180" spans="11:26" x14ac:dyDescent="0.25">
      <c r="L180" t="s">
        <v>405</v>
      </c>
      <c r="M180" t="s">
        <v>403</v>
      </c>
      <c r="N180" t="s">
        <v>566</v>
      </c>
      <c r="O180" t="s">
        <v>407</v>
      </c>
      <c r="P180" t="s">
        <v>403</v>
      </c>
      <c r="Q180" t="s">
        <v>588</v>
      </c>
      <c r="R180" t="s">
        <v>409</v>
      </c>
      <c r="S180" t="s">
        <v>585</v>
      </c>
      <c r="T180" t="s">
        <v>411</v>
      </c>
      <c r="U180" t="s">
        <v>403</v>
      </c>
      <c r="V180" t="s">
        <v>412</v>
      </c>
    </row>
    <row r="181" spans="11:26" x14ac:dyDescent="0.25">
      <c r="L181" t="s">
        <v>413</v>
      </c>
      <c r="M181" t="s">
        <v>403</v>
      </c>
      <c r="N181" t="s">
        <v>567</v>
      </c>
      <c r="O181" t="s">
        <v>568</v>
      </c>
    </row>
    <row r="183" spans="11:26" x14ac:dyDescent="0.25">
      <c r="K183" t="s">
        <v>416</v>
      </c>
      <c r="L183" t="s">
        <v>417</v>
      </c>
      <c r="M183" t="s">
        <v>569</v>
      </c>
      <c r="N183" t="s">
        <v>589</v>
      </c>
      <c r="O183" t="s">
        <v>590</v>
      </c>
    </row>
    <row r="185" spans="11:26" x14ac:dyDescent="0.25">
      <c r="K185" t="s">
        <v>421</v>
      </c>
      <c r="L185" t="s">
        <v>422</v>
      </c>
    </row>
    <row r="186" spans="11:26" x14ac:dyDescent="0.25">
      <c r="L186" t="s">
        <v>423</v>
      </c>
      <c r="M186" t="s">
        <v>424</v>
      </c>
      <c r="N186" t="s">
        <v>425</v>
      </c>
      <c r="O186" t="s">
        <v>426</v>
      </c>
      <c r="P186" t="s">
        <v>427</v>
      </c>
      <c r="Q186" t="s">
        <v>425</v>
      </c>
      <c r="R186" t="s">
        <v>428</v>
      </c>
    </row>
    <row r="187" spans="11:26" x14ac:dyDescent="0.25">
      <c r="K187">
        <v>-27.2</v>
      </c>
      <c r="L187">
        <v>-5.38</v>
      </c>
      <c r="M187">
        <v>0.23699999999999999</v>
      </c>
      <c r="N187">
        <v>6.36</v>
      </c>
      <c r="O187">
        <v>31.2</v>
      </c>
    </row>
    <row r="189" spans="11:26" x14ac:dyDescent="0.25">
      <c r="K189" t="s">
        <v>554</v>
      </c>
      <c r="L189" t="s">
        <v>555</v>
      </c>
    </row>
    <row r="191" spans="11:26" x14ac:dyDescent="0.25">
      <c r="K191" t="s">
        <v>353</v>
      </c>
      <c r="L191" t="s">
        <v>429</v>
      </c>
      <c r="M191" t="s">
        <v>430</v>
      </c>
      <c r="N191" t="s">
        <v>431</v>
      </c>
    </row>
    <row r="193" spans="11:24" x14ac:dyDescent="0.25">
      <c r="L193" t="s">
        <v>350</v>
      </c>
      <c r="M193" t="s">
        <v>351</v>
      </c>
      <c r="N193" t="s">
        <v>352</v>
      </c>
      <c r="O193" t="s">
        <v>353</v>
      </c>
      <c r="P193" t="s">
        <v>354</v>
      </c>
      <c r="Q193" t="s">
        <v>432</v>
      </c>
    </row>
    <row r="194" spans="11:24" x14ac:dyDescent="0.25">
      <c r="K194" t="s">
        <v>174</v>
      </c>
      <c r="L194">
        <v>-26.058253400000002</v>
      </c>
      <c r="M194">
        <v>3.1468498999999999</v>
      </c>
      <c r="N194">
        <v>-8.2806999999999995</v>
      </c>
      <c r="O194" s="1">
        <v>3.932E-15</v>
      </c>
      <c r="P194" t="s">
        <v>355</v>
      </c>
    </row>
    <row r="195" spans="11:24" x14ac:dyDescent="0.25">
      <c r="K195" t="s">
        <v>175</v>
      </c>
      <c r="L195">
        <v>1.8828575999999999</v>
      </c>
      <c r="M195">
        <v>0.1271728</v>
      </c>
      <c r="N195">
        <v>14.8055</v>
      </c>
      <c r="O195" t="s">
        <v>453</v>
      </c>
      <c r="P195" s="1">
        <v>2.2E-16</v>
      </c>
      <c r="Q195" t="s">
        <v>355</v>
      </c>
    </row>
    <row r="196" spans="11:24" x14ac:dyDescent="0.25">
      <c r="K196" t="s">
        <v>176</v>
      </c>
      <c r="L196">
        <v>-1.5855022000000001</v>
      </c>
      <c r="M196">
        <v>0.65066420000000003</v>
      </c>
      <c r="N196">
        <v>-2.4367000000000001</v>
      </c>
      <c r="O196">
        <v>1.5389999999999999E-2</v>
      </c>
      <c r="P196" t="s">
        <v>356</v>
      </c>
    </row>
    <row r="197" spans="11:24" x14ac:dyDescent="0.25">
      <c r="K197" t="s">
        <v>357</v>
      </c>
      <c r="L197">
        <v>4.2190440999999996</v>
      </c>
      <c r="M197">
        <v>0.44488709999999998</v>
      </c>
      <c r="N197">
        <v>9.4833999999999996</v>
      </c>
      <c r="O197" t="s">
        <v>453</v>
      </c>
      <c r="P197" s="1">
        <v>2.2E-16</v>
      </c>
      <c r="Q197" t="s">
        <v>355</v>
      </c>
    </row>
    <row r="198" spans="11:24" x14ac:dyDescent="0.25">
      <c r="K198" t="s">
        <v>543</v>
      </c>
      <c r="L198" t="s">
        <v>541</v>
      </c>
      <c r="M198" t="s">
        <v>544</v>
      </c>
      <c r="N198">
        <v>-30.632474599999998</v>
      </c>
      <c r="O198">
        <v>2.9369029000000002</v>
      </c>
      <c r="P198">
        <v>-10.430199999999999</v>
      </c>
      <c r="Q198" t="s">
        <v>453</v>
      </c>
      <c r="R198" s="1">
        <v>2.2E-16</v>
      </c>
      <c r="S198" t="s">
        <v>355</v>
      </c>
    </row>
    <row r="199" spans="11:24" x14ac:dyDescent="0.25">
      <c r="K199" t="s">
        <v>545</v>
      </c>
      <c r="L199">
        <v>9.6512999999999998E-3</v>
      </c>
      <c r="M199">
        <v>1.86295E-2</v>
      </c>
      <c r="N199">
        <v>0.5181</v>
      </c>
      <c r="O199">
        <v>0.60479000000000005</v>
      </c>
    </row>
    <row r="200" spans="11:24" x14ac:dyDescent="0.25">
      <c r="K200" t="s">
        <v>546</v>
      </c>
      <c r="L200">
        <v>2.35718E-2</v>
      </c>
      <c r="M200">
        <v>0.67996959999999995</v>
      </c>
      <c r="N200">
        <v>3.4700000000000002E-2</v>
      </c>
      <c r="O200">
        <v>0.97236999999999996</v>
      </c>
    </row>
    <row r="201" spans="11:24" x14ac:dyDescent="0.25">
      <c r="K201" t="s">
        <v>571</v>
      </c>
      <c r="L201">
        <v>42.711539999999999</v>
      </c>
      <c r="M201">
        <v>24.162774800000001</v>
      </c>
      <c r="N201">
        <v>1.7677</v>
      </c>
      <c r="O201">
        <v>7.8119999999999995E-2</v>
      </c>
      <c r="P201" t="s">
        <v>461</v>
      </c>
    </row>
    <row r="202" spans="11:24" x14ac:dyDescent="0.25">
      <c r="K202" t="s">
        <v>433</v>
      </c>
    </row>
    <row r="203" spans="11:24" x14ac:dyDescent="0.25">
      <c r="K203" t="s">
        <v>434</v>
      </c>
      <c r="L203" t="s">
        <v>435</v>
      </c>
      <c r="M203">
        <v>0</v>
      </c>
      <c r="N203" t="s">
        <v>557</v>
      </c>
      <c r="O203">
        <v>1E-3</v>
      </c>
      <c r="P203" t="s">
        <v>558</v>
      </c>
      <c r="Q203">
        <v>0.01</v>
      </c>
      <c r="R203" t="s">
        <v>559</v>
      </c>
      <c r="S203">
        <v>0.05</v>
      </c>
      <c r="T203" t="s">
        <v>560</v>
      </c>
      <c r="U203">
        <v>0.1</v>
      </c>
      <c r="V203" t="s">
        <v>561</v>
      </c>
      <c r="W203" t="s">
        <v>562</v>
      </c>
      <c r="X203">
        <v>1</v>
      </c>
    </row>
    <row r="205" spans="11:24" x14ac:dyDescent="0.25">
      <c r="K205" t="s">
        <v>442</v>
      </c>
      <c r="L205" t="s">
        <v>443</v>
      </c>
      <c r="M205" t="s">
        <v>430</v>
      </c>
      <c r="N205" t="s">
        <v>444</v>
      </c>
      <c r="O205">
        <v>97592</v>
      </c>
    </row>
    <row r="206" spans="11:24" x14ac:dyDescent="0.25">
      <c r="K206" t="s">
        <v>445</v>
      </c>
      <c r="L206" t="s">
        <v>443</v>
      </c>
      <c r="M206" t="s">
        <v>430</v>
      </c>
      <c r="N206" t="s">
        <v>444</v>
      </c>
      <c r="O206">
        <v>35283</v>
      </c>
    </row>
    <row r="207" spans="11:24" x14ac:dyDescent="0.25">
      <c r="K207" t="s">
        <v>446</v>
      </c>
      <c r="L207">
        <v>0.63846000000000003</v>
      </c>
    </row>
    <row r="208" spans="11:24" x14ac:dyDescent="0.25">
      <c r="K208" t="s">
        <v>447</v>
      </c>
      <c r="L208" t="s">
        <v>446</v>
      </c>
      <c r="M208">
        <v>0.60041</v>
      </c>
    </row>
    <row r="209" spans="11:26" x14ac:dyDescent="0.25">
      <c r="K209" t="s">
        <v>448</v>
      </c>
      <c r="L209">
        <v>67.106700000000004</v>
      </c>
      <c r="M209" t="s">
        <v>449</v>
      </c>
      <c r="N209">
        <v>8</v>
      </c>
      <c r="O209" t="s">
        <v>450</v>
      </c>
      <c r="P209">
        <v>304</v>
      </c>
      <c r="Q209" t="s">
        <v>451</v>
      </c>
      <c r="R209" t="s">
        <v>452</v>
      </c>
      <c r="S209" t="s">
        <v>453</v>
      </c>
      <c r="T209" s="1">
        <v>2.2200000000000001E-16</v>
      </c>
    </row>
    <row r="211" spans="11:26" x14ac:dyDescent="0.25">
      <c r="K211" t="s">
        <v>587</v>
      </c>
    </row>
    <row r="214" spans="11:26" x14ac:dyDescent="0.25">
      <c r="K214" t="s">
        <v>186</v>
      </c>
    </row>
    <row r="216" spans="11:26" x14ac:dyDescent="0.25">
      <c r="K216" t="s">
        <v>396</v>
      </c>
      <c r="L216" t="s">
        <v>397</v>
      </c>
      <c r="M216" t="s">
        <v>398</v>
      </c>
      <c r="N216" t="s">
        <v>399</v>
      </c>
      <c r="O216" t="s">
        <v>400</v>
      </c>
    </row>
    <row r="218" spans="11:26" x14ac:dyDescent="0.25">
      <c r="K218" t="s">
        <v>401</v>
      </c>
    </row>
    <row r="219" spans="11:26" x14ac:dyDescent="0.25">
      <c r="K219" t="s">
        <v>538</v>
      </c>
      <c r="L219" t="s">
        <v>403</v>
      </c>
      <c r="M219" t="s">
        <v>572</v>
      </c>
      <c r="N219" t="s">
        <v>381</v>
      </c>
      <c r="O219" t="s">
        <v>174</v>
      </c>
      <c r="P219" t="s">
        <v>382</v>
      </c>
      <c r="Q219" t="s">
        <v>175</v>
      </c>
      <c r="R219" t="s">
        <v>382</v>
      </c>
      <c r="S219" t="s">
        <v>176</v>
      </c>
      <c r="T219" t="s">
        <v>382</v>
      </c>
      <c r="U219" t="s">
        <v>357</v>
      </c>
      <c r="V219" t="s">
        <v>382</v>
      </c>
      <c r="W219" t="s">
        <v>540</v>
      </c>
      <c r="X219" t="s">
        <v>541</v>
      </c>
      <c r="Y219" t="s">
        <v>542</v>
      </c>
      <c r="Z219" t="s">
        <v>382</v>
      </c>
    </row>
    <row r="220" spans="11:26" x14ac:dyDescent="0.25">
      <c r="L220" t="s">
        <v>543</v>
      </c>
      <c r="M220" t="s">
        <v>541</v>
      </c>
      <c r="N220" t="s">
        <v>544</v>
      </c>
      <c r="O220" t="s">
        <v>382</v>
      </c>
      <c r="P220" t="s">
        <v>545</v>
      </c>
      <c r="Q220" t="s">
        <v>382</v>
      </c>
      <c r="R220" t="s">
        <v>546</v>
      </c>
      <c r="S220" t="s">
        <v>382</v>
      </c>
      <c r="T220" t="s">
        <v>573</v>
      </c>
    </row>
    <row r="221" spans="11:26" x14ac:dyDescent="0.25">
      <c r="L221" t="s">
        <v>405</v>
      </c>
      <c r="M221" t="s">
        <v>403</v>
      </c>
      <c r="N221" t="s">
        <v>574</v>
      </c>
      <c r="O221" t="s">
        <v>407</v>
      </c>
      <c r="P221" t="s">
        <v>403</v>
      </c>
      <c r="Q221" t="s">
        <v>591</v>
      </c>
      <c r="R221" t="s">
        <v>409</v>
      </c>
      <c r="S221" t="s">
        <v>585</v>
      </c>
      <c r="T221" t="s">
        <v>411</v>
      </c>
      <c r="U221" t="s">
        <v>403</v>
      </c>
      <c r="V221" t="s">
        <v>412</v>
      </c>
    </row>
    <row r="222" spans="11:26" x14ac:dyDescent="0.25">
      <c r="L222" t="s">
        <v>413</v>
      </c>
      <c r="M222" t="s">
        <v>403</v>
      </c>
      <c r="N222" t="s">
        <v>575</v>
      </c>
      <c r="O222" t="s">
        <v>576</v>
      </c>
    </row>
    <row r="224" spans="11:26" x14ac:dyDescent="0.25">
      <c r="K224" t="s">
        <v>421</v>
      </c>
      <c r="L224" t="s">
        <v>422</v>
      </c>
    </row>
    <row r="225" spans="11:18" x14ac:dyDescent="0.25">
      <c r="L225" t="s">
        <v>423</v>
      </c>
      <c r="M225" t="s">
        <v>424</v>
      </c>
      <c r="N225" t="s">
        <v>425</v>
      </c>
      <c r="O225" t="s">
        <v>426</v>
      </c>
      <c r="P225" t="s">
        <v>427</v>
      </c>
      <c r="Q225" t="s">
        <v>425</v>
      </c>
      <c r="R225" t="s">
        <v>428</v>
      </c>
    </row>
    <row r="226" spans="11:18" x14ac:dyDescent="0.25">
      <c r="K226">
        <v>-32.200000000000003</v>
      </c>
      <c r="L226">
        <v>-7.92</v>
      </c>
      <c r="M226">
        <v>-0.159</v>
      </c>
      <c r="N226">
        <v>9.9600000000000009</v>
      </c>
      <c r="O226">
        <v>26.6</v>
      </c>
    </row>
    <row r="228" spans="11:18" x14ac:dyDescent="0.25">
      <c r="K228" t="s">
        <v>554</v>
      </c>
      <c r="L228" t="s">
        <v>555</v>
      </c>
    </row>
    <row r="230" spans="11:18" x14ac:dyDescent="0.25">
      <c r="K230" t="s">
        <v>353</v>
      </c>
      <c r="L230" t="s">
        <v>429</v>
      </c>
      <c r="M230" t="s">
        <v>430</v>
      </c>
      <c r="N230" t="s">
        <v>431</v>
      </c>
    </row>
    <row r="232" spans="11:18" x14ac:dyDescent="0.25">
      <c r="L232" t="s">
        <v>350</v>
      </c>
      <c r="M232" t="s">
        <v>351</v>
      </c>
      <c r="N232" t="s">
        <v>352</v>
      </c>
      <c r="O232" t="s">
        <v>353</v>
      </c>
      <c r="P232" t="s">
        <v>354</v>
      </c>
      <c r="Q232" t="s">
        <v>432</v>
      </c>
    </row>
    <row r="233" spans="11:18" x14ac:dyDescent="0.25">
      <c r="K233" t="s">
        <v>174</v>
      </c>
      <c r="L233">
        <v>-31.754622000000001</v>
      </c>
      <c r="M233">
        <v>6.6976839999999997</v>
      </c>
      <c r="N233">
        <v>-4.7411000000000003</v>
      </c>
      <c r="O233" s="1">
        <v>4.9239999999999998E-6</v>
      </c>
      <c r="P233" t="s">
        <v>355</v>
      </c>
    </row>
    <row r="234" spans="11:18" x14ac:dyDescent="0.25">
      <c r="K234" t="s">
        <v>175</v>
      </c>
      <c r="L234">
        <v>1.34897</v>
      </c>
      <c r="M234">
        <v>0.34609600000000001</v>
      </c>
      <c r="N234">
        <v>3.8976999999999999</v>
      </c>
      <c r="O234">
        <v>1.4640000000000001E-4</v>
      </c>
      <c r="P234" t="s">
        <v>355</v>
      </c>
    </row>
    <row r="235" spans="11:18" x14ac:dyDescent="0.25">
      <c r="K235" t="s">
        <v>176</v>
      </c>
      <c r="L235">
        <v>2.9918070000000001</v>
      </c>
      <c r="M235">
        <v>1.4480440000000001</v>
      </c>
      <c r="N235">
        <v>2.0661</v>
      </c>
      <c r="O235">
        <v>4.05504E-2</v>
      </c>
      <c r="P235" t="s">
        <v>356</v>
      </c>
    </row>
    <row r="236" spans="11:18" x14ac:dyDescent="0.25">
      <c r="K236" t="s">
        <v>357</v>
      </c>
      <c r="L236">
        <v>3.227643</v>
      </c>
      <c r="M236">
        <v>0.92904100000000001</v>
      </c>
      <c r="N236">
        <v>3.4742000000000002</v>
      </c>
      <c r="O236">
        <v>6.7120000000000005E-4</v>
      </c>
      <c r="P236" t="s">
        <v>355</v>
      </c>
    </row>
    <row r="237" spans="11:18" x14ac:dyDescent="0.25">
      <c r="K237" t="s">
        <v>543</v>
      </c>
      <c r="L237" t="s">
        <v>541</v>
      </c>
      <c r="M237" t="s">
        <v>544</v>
      </c>
      <c r="N237">
        <v>-28.95459</v>
      </c>
      <c r="O237">
        <v>5.7641619999999998</v>
      </c>
      <c r="P237">
        <v>-5.0232000000000001</v>
      </c>
      <c r="Q237" s="1">
        <v>1.435E-6</v>
      </c>
      <c r="R237" t="s">
        <v>355</v>
      </c>
    </row>
    <row r="238" spans="11:18" x14ac:dyDescent="0.25">
      <c r="K238" t="s">
        <v>545</v>
      </c>
      <c r="L238">
        <v>-4.7794999999999997E-2</v>
      </c>
      <c r="M238">
        <v>1.3917000000000001E-2</v>
      </c>
      <c r="N238">
        <v>-3.4342999999999999</v>
      </c>
      <c r="O238">
        <v>7.6959999999999995E-4</v>
      </c>
      <c r="P238" t="s">
        <v>355</v>
      </c>
    </row>
    <row r="239" spans="11:18" x14ac:dyDescent="0.25">
      <c r="K239" t="s">
        <v>546</v>
      </c>
      <c r="L239">
        <v>2.2254429999999998</v>
      </c>
      <c r="M239">
        <v>1.7175119999999999</v>
      </c>
      <c r="N239">
        <v>1.2957000000000001</v>
      </c>
      <c r="O239">
        <v>0.1970701</v>
      </c>
    </row>
    <row r="240" spans="11:18" x14ac:dyDescent="0.25">
      <c r="K240" t="s">
        <v>579</v>
      </c>
      <c r="L240">
        <v>45.743977999999998</v>
      </c>
      <c r="M240">
        <v>33.100515000000001</v>
      </c>
      <c r="N240">
        <v>1.3819999999999999</v>
      </c>
      <c r="O240">
        <v>0.1690487</v>
      </c>
    </row>
    <row r="241" spans="11:24" x14ac:dyDescent="0.25">
      <c r="K241" t="s">
        <v>433</v>
      </c>
    </row>
    <row r="242" spans="11:24" x14ac:dyDescent="0.25">
      <c r="K242" t="s">
        <v>434</v>
      </c>
      <c r="L242" t="s">
        <v>435</v>
      </c>
      <c r="M242">
        <v>0</v>
      </c>
      <c r="N242" t="s">
        <v>557</v>
      </c>
      <c r="O242">
        <v>1E-3</v>
      </c>
      <c r="P242" t="s">
        <v>558</v>
      </c>
      <c r="Q242">
        <v>0.01</v>
      </c>
      <c r="R242" t="s">
        <v>559</v>
      </c>
      <c r="S242">
        <v>0.05</v>
      </c>
      <c r="T242" t="s">
        <v>560</v>
      </c>
      <c r="U242">
        <v>0.1</v>
      </c>
      <c r="V242" t="s">
        <v>561</v>
      </c>
      <c r="W242" t="s">
        <v>562</v>
      </c>
      <c r="X242">
        <v>1</v>
      </c>
    </row>
    <row r="246" spans="11:24" x14ac:dyDescent="0.25">
      <c r="K246" t="s">
        <v>442</v>
      </c>
      <c r="L246" t="s">
        <v>443</v>
      </c>
      <c r="M246" t="s">
        <v>430</v>
      </c>
      <c r="N246" t="s">
        <v>444</v>
      </c>
      <c r="O246">
        <v>57831</v>
      </c>
    </row>
    <row r="247" spans="11:24" x14ac:dyDescent="0.25">
      <c r="K247" t="s">
        <v>445</v>
      </c>
      <c r="L247" t="s">
        <v>443</v>
      </c>
      <c r="M247" t="s">
        <v>430</v>
      </c>
      <c r="N247" t="s">
        <v>444</v>
      </c>
      <c r="O247">
        <v>24564</v>
      </c>
    </row>
    <row r="248" spans="11:24" x14ac:dyDescent="0.25">
      <c r="K248" t="s">
        <v>446</v>
      </c>
      <c r="L248">
        <v>0.57523999999999997</v>
      </c>
    </row>
    <row r="249" spans="11:24" x14ac:dyDescent="0.25">
      <c r="K249" t="s">
        <v>447</v>
      </c>
      <c r="L249" t="s">
        <v>446</v>
      </c>
      <c r="M249">
        <v>0.50682000000000005</v>
      </c>
    </row>
    <row r="250" spans="11:24" x14ac:dyDescent="0.25">
      <c r="K250" t="s">
        <v>448</v>
      </c>
      <c r="L250">
        <v>25.222999999999999</v>
      </c>
      <c r="M250" t="s">
        <v>449</v>
      </c>
      <c r="N250">
        <v>8</v>
      </c>
      <c r="O250" t="s">
        <v>450</v>
      </c>
      <c r="P250">
        <v>149</v>
      </c>
      <c r="Q250" t="s">
        <v>451</v>
      </c>
      <c r="R250" t="s">
        <v>452</v>
      </c>
      <c r="S250" t="s">
        <v>453</v>
      </c>
      <c r="T250" s="1">
        <v>2.2200000000000001E-16</v>
      </c>
    </row>
  </sheetData>
  <mergeCells count="3">
    <mergeCell ref="B2:D2"/>
    <mergeCell ref="E2:G2"/>
    <mergeCell ref="B1:D1"/>
  </mergeCells>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W243"/>
  <sheetViews>
    <sheetView zoomScaleNormal="100" workbookViewId="0">
      <selection activeCell="J21" sqref="J21"/>
    </sheetView>
  </sheetViews>
  <sheetFormatPr defaultColWidth="8.85546875" defaultRowHeight="15" x14ac:dyDescent="0.25"/>
  <sheetData>
    <row r="1" spans="1:23" x14ac:dyDescent="0.25">
      <c r="B1" s="274" t="s">
        <v>592</v>
      </c>
      <c r="C1" s="274"/>
      <c r="D1" s="274"/>
      <c r="N1" t="s">
        <v>368</v>
      </c>
      <c r="O1" t="s">
        <v>369</v>
      </c>
      <c r="P1" t="s">
        <v>582</v>
      </c>
      <c r="Q1" t="s">
        <v>468</v>
      </c>
      <c r="R1">
        <v>2000</v>
      </c>
      <c r="S1" t="s">
        <v>594</v>
      </c>
      <c r="T1" t="s">
        <v>481</v>
      </c>
      <c r="U1">
        <v>2000</v>
      </c>
    </row>
    <row r="2" spans="1:23" x14ac:dyDescent="0.25">
      <c r="B2" s="275" t="s">
        <v>204</v>
      </c>
      <c r="C2" s="275"/>
      <c r="D2" s="275"/>
      <c r="E2" s="275"/>
      <c r="F2" s="275"/>
      <c r="G2" s="275"/>
    </row>
    <row r="3" spans="1:23" x14ac:dyDescent="0.25">
      <c r="B3" s="274" t="s">
        <v>200</v>
      </c>
      <c r="C3" s="274"/>
      <c r="D3" s="274"/>
      <c r="E3" s="274" t="s">
        <v>201</v>
      </c>
      <c r="F3" s="274"/>
      <c r="G3" s="274"/>
      <c r="N3" t="s">
        <v>595</v>
      </c>
    </row>
    <row r="4" spans="1:23" x14ac:dyDescent="0.25">
      <c r="B4" t="s">
        <v>127</v>
      </c>
      <c r="C4" t="s">
        <v>194</v>
      </c>
      <c r="D4" t="s">
        <v>186</v>
      </c>
      <c r="E4" t="s">
        <v>127</v>
      </c>
      <c r="F4" t="s">
        <v>146</v>
      </c>
      <c r="G4" t="s">
        <v>186</v>
      </c>
    </row>
    <row r="5" spans="1:23" x14ac:dyDescent="0.25">
      <c r="A5" t="s">
        <v>174</v>
      </c>
      <c r="B5" s="2" t="s">
        <v>813</v>
      </c>
      <c r="C5" s="2" t="s">
        <v>813</v>
      </c>
      <c r="D5" s="2" t="s">
        <v>813</v>
      </c>
      <c r="E5" s="2">
        <v>-26.444194</v>
      </c>
      <c r="F5" s="2">
        <v>15.514416000000001</v>
      </c>
      <c r="G5" s="2">
        <v>-0.5443616</v>
      </c>
      <c r="N5" t="s">
        <v>498</v>
      </c>
    </row>
    <row r="6" spans="1:23" x14ac:dyDescent="0.25">
      <c r="B6" s="2" t="s">
        <v>813</v>
      </c>
      <c r="C6" s="2" t="s">
        <v>813</v>
      </c>
      <c r="D6" s="2" t="s">
        <v>813</v>
      </c>
      <c r="E6" s="2">
        <v>2.261E-3</v>
      </c>
      <c r="F6" s="2">
        <v>6.5890000000000002E-3</v>
      </c>
      <c r="G6" s="2">
        <v>0.95606400000000002</v>
      </c>
    </row>
    <row r="7" spans="1:23" x14ac:dyDescent="0.25">
      <c r="A7" t="s">
        <v>175</v>
      </c>
      <c r="B7" s="2" t="s">
        <v>813</v>
      </c>
      <c r="C7" s="2" t="s">
        <v>813</v>
      </c>
      <c r="D7" s="2" t="s">
        <v>813</v>
      </c>
      <c r="E7" s="2">
        <v>-0.75740499999999999</v>
      </c>
      <c r="F7" s="2">
        <v>-0.389405</v>
      </c>
      <c r="G7" s="2">
        <v>-0.40794999999999998</v>
      </c>
      <c r="N7" t="s">
        <v>596</v>
      </c>
    </row>
    <row r="8" spans="1:23" x14ac:dyDescent="0.25">
      <c r="B8" s="2" t="s">
        <v>813</v>
      </c>
      <c r="C8" s="2" t="s">
        <v>813</v>
      </c>
      <c r="D8" s="2" t="s">
        <v>813</v>
      </c>
      <c r="E8" s="2">
        <v>9.3199999999999999E-4</v>
      </c>
      <c r="F8" s="2">
        <v>1.124E-3</v>
      </c>
      <c r="G8" s="2">
        <v>0.18698600000000001</v>
      </c>
    </row>
    <row r="9" spans="1:23" x14ac:dyDescent="0.25">
      <c r="A9" t="s">
        <v>176</v>
      </c>
      <c r="B9" s="2" t="s">
        <v>813</v>
      </c>
      <c r="C9" s="2" t="s">
        <v>813</v>
      </c>
      <c r="D9" s="2" t="s">
        <v>813</v>
      </c>
      <c r="E9" s="2">
        <v>-1.9768680000000001</v>
      </c>
      <c r="F9" s="2">
        <v>1.8832500000000001</v>
      </c>
      <c r="G9" s="2">
        <v>-1.5715612999999999</v>
      </c>
      <c r="N9" t="s">
        <v>396</v>
      </c>
      <c r="O9" t="s">
        <v>397</v>
      </c>
      <c r="P9" t="s">
        <v>398</v>
      </c>
      <c r="Q9" t="s">
        <v>399</v>
      </c>
      <c r="R9" t="s">
        <v>400</v>
      </c>
    </row>
    <row r="10" spans="1:23" x14ac:dyDescent="0.25">
      <c r="B10" s="2" t="s">
        <v>813</v>
      </c>
      <c r="C10" s="2" t="s">
        <v>813</v>
      </c>
      <c r="D10" s="2" t="s">
        <v>813</v>
      </c>
      <c r="E10" s="2">
        <v>0.13009599999999999</v>
      </c>
      <c r="F10" s="2">
        <v>2.4021000000000001E-2</v>
      </c>
      <c r="G10" s="2">
        <v>0.51650799999999997</v>
      </c>
    </row>
    <row r="11" spans="1:23" x14ac:dyDescent="0.25">
      <c r="A11" t="s">
        <v>178</v>
      </c>
      <c r="B11" s="2" t="s">
        <v>813</v>
      </c>
      <c r="C11" s="2" t="s">
        <v>813</v>
      </c>
      <c r="D11" s="2" t="s">
        <v>813</v>
      </c>
      <c r="E11" s="2">
        <v>3.590897</v>
      </c>
      <c r="F11" s="2">
        <v>1.3652409999999999</v>
      </c>
      <c r="G11" s="2">
        <v>1.3472322000000001</v>
      </c>
      <c r="N11" t="s">
        <v>401</v>
      </c>
    </row>
    <row r="12" spans="1:23" x14ac:dyDescent="0.25">
      <c r="B12" s="2" t="s">
        <v>813</v>
      </c>
      <c r="C12" s="2" t="s">
        <v>813</v>
      </c>
      <c r="D12" s="2" t="s">
        <v>813</v>
      </c>
      <c r="E12" s="2">
        <v>8.9109999999999995E-9</v>
      </c>
      <c r="F12" s="2">
        <v>6.8870000000000001E-10</v>
      </c>
      <c r="G12" s="2">
        <v>2.215E-3</v>
      </c>
      <c r="N12" t="s">
        <v>538</v>
      </c>
      <c r="O12" t="s">
        <v>403</v>
      </c>
      <c r="P12" t="s">
        <v>539</v>
      </c>
      <c r="Q12" t="s">
        <v>381</v>
      </c>
      <c r="R12" t="s">
        <v>174</v>
      </c>
      <c r="S12" t="s">
        <v>382</v>
      </c>
      <c r="T12" t="s">
        <v>175</v>
      </c>
      <c r="U12" t="s">
        <v>382</v>
      </c>
      <c r="V12" t="s">
        <v>176</v>
      </c>
      <c r="W12" t="s">
        <v>382</v>
      </c>
    </row>
    <row r="13" spans="1:23" x14ac:dyDescent="0.25">
      <c r="A13" t="s">
        <v>187</v>
      </c>
      <c r="B13" s="2" t="s">
        <v>813</v>
      </c>
      <c r="C13" s="2" t="s">
        <v>813</v>
      </c>
      <c r="D13" s="2" t="s">
        <v>813</v>
      </c>
      <c r="E13" s="2">
        <v>-10.758196999999999</v>
      </c>
      <c r="F13" s="2">
        <v>-21.900172999999999</v>
      </c>
      <c r="G13" s="2">
        <v>-11.396778100000001</v>
      </c>
      <c r="O13" t="s">
        <v>543</v>
      </c>
      <c r="P13" t="s">
        <v>541</v>
      </c>
      <c r="Q13" t="s">
        <v>544</v>
      </c>
      <c r="R13" t="s">
        <v>382</v>
      </c>
      <c r="S13" t="s">
        <v>545</v>
      </c>
      <c r="T13" t="s">
        <v>382</v>
      </c>
      <c r="U13" t="s">
        <v>546</v>
      </c>
      <c r="V13" t="s">
        <v>382</v>
      </c>
      <c r="W13" t="s">
        <v>547</v>
      </c>
    </row>
    <row r="14" spans="1:23" x14ac:dyDescent="0.25">
      <c r="B14" s="2" t="s">
        <v>813</v>
      </c>
      <c r="C14" s="2" t="s">
        <v>813</v>
      </c>
      <c r="D14" s="2" t="s">
        <v>813</v>
      </c>
      <c r="E14" s="2">
        <v>7.2939999999999998E-10</v>
      </c>
      <c r="F14" s="2">
        <v>8.8370000000000004E-16</v>
      </c>
      <c r="G14" s="2">
        <v>2.7260000000000001E-3</v>
      </c>
      <c r="O14" t="s">
        <v>405</v>
      </c>
      <c r="P14" t="s">
        <v>403</v>
      </c>
      <c r="Q14" t="s">
        <v>548</v>
      </c>
      <c r="R14" t="s">
        <v>407</v>
      </c>
      <c r="S14" t="s">
        <v>403</v>
      </c>
      <c r="T14" t="s">
        <v>597</v>
      </c>
      <c r="U14" t="s">
        <v>409</v>
      </c>
      <c r="V14" t="s">
        <v>469</v>
      </c>
      <c r="W14" t="s">
        <v>411</v>
      </c>
    </row>
    <row r="15" spans="1:23" x14ac:dyDescent="0.25">
      <c r="A15" t="s">
        <v>188</v>
      </c>
      <c r="B15" s="2" t="s">
        <v>813</v>
      </c>
      <c r="C15" s="2" t="s">
        <v>813</v>
      </c>
      <c r="D15" s="2" t="s">
        <v>813</v>
      </c>
      <c r="E15" s="2"/>
      <c r="O15" t="s">
        <v>413</v>
      </c>
      <c r="P15" t="s">
        <v>403</v>
      </c>
      <c r="Q15" t="s">
        <v>549</v>
      </c>
      <c r="R15" t="s">
        <v>550</v>
      </c>
    </row>
    <row r="16" spans="1:23" x14ac:dyDescent="0.25">
      <c r="B16" s="2" t="s">
        <v>813</v>
      </c>
      <c r="C16" s="2" t="s">
        <v>813</v>
      </c>
      <c r="D16" s="2" t="s">
        <v>813</v>
      </c>
      <c r="E16" s="2"/>
    </row>
    <row r="17" spans="1:21" x14ac:dyDescent="0.25">
      <c r="A17" t="s">
        <v>545</v>
      </c>
      <c r="B17" s="2" t="s">
        <v>813</v>
      </c>
      <c r="C17" s="2" t="s">
        <v>813</v>
      </c>
      <c r="D17" s="2" t="s">
        <v>813</v>
      </c>
      <c r="E17" s="2">
        <v>-0.373612</v>
      </c>
      <c r="F17" s="2">
        <v>1.09E-2</v>
      </c>
      <c r="G17" s="2">
        <v>9.3541000000000006E-3</v>
      </c>
      <c r="N17" t="s">
        <v>416</v>
      </c>
      <c r="O17" t="s">
        <v>417</v>
      </c>
      <c r="P17" t="s">
        <v>598</v>
      </c>
      <c r="Q17" t="s">
        <v>471</v>
      </c>
      <c r="R17" t="s">
        <v>599</v>
      </c>
    </row>
    <row r="18" spans="1:21" x14ac:dyDescent="0.25">
      <c r="B18" s="2" t="s">
        <v>813</v>
      </c>
      <c r="C18" s="2" t="s">
        <v>813</v>
      </c>
      <c r="D18" s="2" t="s">
        <v>813</v>
      </c>
      <c r="E18" s="2">
        <v>4.6619999999999997E-5</v>
      </c>
      <c r="F18" s="2">
        <v>0.542489</v>
      </c>
      <c r="G18" s="2">
        <v>0.46867199999999998</v>
      </c>
    </row>
    <row r="19" spans="1:21" x14ac:dyDescent="0.25">
      <c r="A19" t="s">
        <v>546</v>
      </c>
      <c r="B19" s="2" t="s">
        <v>813</v>
      </c>
      <c r="C19" s="2" t="s">
        <v>813</v>
      </c>
      <c r="D19" s="2" t="s">
        <v>813</v>
      </c>
      <c r="E19" s="2">
        <v>-1.4400660000000001</v>
      </c>
      <c r="F19" s="2">
        <v>0.50722</v>
      </c>
      <c r="G19" s="2">
        <v>1.0167193000000001</v>
      </c>
      <c r="N19" t="s">
        <v>421</v>
      </c>
      <c r="O19" t="s">
        <v>422</v>
      </c>
    </row>
    <row r="20" spans="1:21" x14ac:dyDescent="0.25">
      <c r="B20" s="2" t="s">
        <v>813</v>
      </c>
      <c r="C20" s="2" t="s">
        <v>813</v>
      </c>
      <c r="D20" s="2" t="s">
        <v>813</v>
      </c>
      <c r="E20" s="2">
        <v>0.14135400000000001</v>
      </c>
      <c r="F20" s="2">
        <v>0.27067000000000002</v>
      </c>
      <c r="G20" s="2">
        <v>0.42747099999999999</v>
      </c>
      <c r="O20" t="s">
        <v>423</v>
      </c>
      <c r="P20" t="s">
        <v>424</v>
      </c>
      <c r="Q20" t="s">
        <v>425</v>
      </c>
      <c r="R20" t="s">
        <v>426</v>
      </c>
      <c r="S20" t="s">
        <v>427</v>
      </c>
      <c r="T20" t="s">
        <v>425</v>
      </c>
      <c r="U20" t="s">
        <v>428</v>
      </c>
    </row>
    <row r="21" spans="1:21" x14ac:dyDescent="0.25">
      <c r="A21" t="s">
        <v>556</v>
      </c>
      <c r="B21" s="2" t="s">
        <v>813</v>
      </c>
      <c r="C21" s="2" t="s">
        <v>813</v>
      </c>
      <c r="D21" s="2" t="s">
        <v>813</v>
      </c>
      <c r="E21" s="2">
        <v>-0.93928</v>
      </c>
      <c r="F21" s="2">
        <v>0.89040600000000003</v>
      </c>
      <c r="G21" s="2">
        <v>-1.5854446</v>
      </c>
      <c r="O21">
        <v>-41.3</v>
      </c>
      <c r="P21">
        <v>-4.5199999999999996</v>
      </c>
      <c r="Q21">
        <v>1.02</v>
      </c>
      <c r="R21">
        <v>5.51</v>
      </c>
      <c r="S21">
        <v>17.5</v>
      </c>
    </row>
    <row r="22" spans="1:21" x14ac:dyDescent="0.25">
      <c r="B22" s="2" t="s">
        <v>813</v>
      </c>
      <c r="C22" s="2" t="s">
        <v>813</v>
      </c>
      <c r="D22" s="2" t="s">
        <v>813</v>
      </c>
      <c r="E22" s="2">
        <v>0.80102300000000004</v>
      </c>
      <c r="F22" s="2">
        <v>0.84175999999999995</v>
      </c>
      <c r="G22" s="2">
        <v>0.92446300000000003</v>
      </c>
    </row>
    <row r="23" spans="1:21" x14ac:dyDescent="0.25">
      <c r="A23" t="s">
        <v>189</v>
      </c>
      <c r="B23" t="s">
        <v>197</v>
      </c>
      <c r="C23" t="s">
        <v>197</v>
      </c>
      <c r="D23" t="s">
        <v>197</v>
      </c>
      <c r="E23" t="s">
        <v>197</v>
      </c>
      <c r="F23" t="s">
        <v>197</v>
      </c>
      <c r="G23" t="s">
        <v>197</v>
      </c>
      <c r="N23" t="s">
        <v>353</v>
      </c>
      <c r="O23" t="s">
        <v>429</v>
      </c>
      <c r="P23" t="s">
        <v>430</v>
      </c>
      <c r="Q23" t="s">
        <v>431</v>
      </c>
    </row>
    <row r="24" spans="1:21" x14ac:dyDescent="0.25">
      <c r="A24" t="s">
        <v>190</v>
      </c>
      <c r="B24" s="2" t="s">
        <v>813</v>
      </c>
      <c r="C24" s="2" t="s">
        <v>813</v>
      </c>
      <c r="D24" s="2" t="s">
        <v>813</v>
      </c>
      <c r="E24" s="15">
        <v>463</v>
      </c>
      <c r="F24" s="15">
        <v>195</v>
      </c>
      <c r="G24" s="15">
        <v>71</v>
      </c>
    </row>
    <row r="25" spans="1:21" x14ac:dyDescent="0.25">
      <c r="A25" t="s">
        <v>191</v>
      </c>
      <c r="B25" s="2" t="s">
        <v>813</v>
      </c>
      <c r="C25" s="2" t="s">
        <v>813</v>
      </c>
      <c r="D25" s="2" t="s">
        <v>813</v>
      </c>
      <c r="E25" s="2">
        <v>0.33975</v>
      </c>
      <c r="F25" s="2">
        <v>0.74095</v>
      </c>
      <c r="G25" s="2">
        <v>0.29404000000000002</v>
      </c>
      <c r="O25" t="s">
        <v>350</v>
      </c>
      <c r="P25" t="s">
        <v>351</v>
      </c>
      <c r="Q25" t="s">
        <v>352</v>
      </c>
      <c r="R25" t="s">
        <v>353</v>
      </c>
      <c r="S25" t="s">
        <v>354</v>
      </c>
      <c r="T25" t="s">
        <v>432</v>
      </c>
    </row>
    <row r="26" spans="1:21" x14ac:dyDescent="0.25">
      <c r="N26" t="s">
        <v>174</v>
      </c>
      <c r="O26">
        <v>-26.444194</v>
      </c>
      <c r="P26">
        <v>8.6039359999999991</v>
      </c>
      <c r="Q26">
        <v>-3.0735000000000001</v>
      </c>
      <c r="R26">
        <v>2.261E-3</v>
      </c>
      <c r="S26" t="s">
        <v>467</v>
      </c>
    </row>
    <row r="27" spans="1:21" x14ac:dyDescent="0.25">
      <c r="N27" t="s">
        <v>175</v>
      </c>
      <c r="O27">
        <v>-0.75740499999999999</v>
      </c>
      <c r="P27">
        <v>0.22709499999999999</v>
      </c>
      <c r="Q27">
        <v>-3.3351999999999999</v>
      </c>
      <c r="R27">
        <v>9.3199999999999999E-4</v>
      </c>
      <c r="S27" t="s">
        <v>355</v>
      </c>
    </row>
    <row r="28" spans="1:21" x14ac:dyDescent="0.25">
      <c r="B28" s="275" t="s">
        <v>205</v>
      </c>
      <c r="C28" s="275"/>
      <c r="D28" s="275"/>
      <c r="E28" s="275"/>
      <c r="F28" s="275"/>
      <c r="G28" s="275"/>
      <c r="N28" t="s">
        <v>176</v>
      </c>
      <c r="O28">
        <v>-1.9768680000000001</v>
      </c>
      <c r="P28">
        <v>1.303277</v>
      </c>
      <c r="Q28">
        <v>-1.5167999999999999</v>
      </c>
      <c r="R28">
        <v>0.13009599999999999</v>
      </c>
    </row>
    <row r="29" spans="1:21" x14ac:dyDescent="0.25">
      <c r="B29" s="274" t="s">
        <v>202</v>
      </c>
      <c r="C29" s="274"/>
      <c r="D29" s="274"/>
      <c r="E29" s="274" t="s">
        <v>203</v>
      </c>
      <c r="F29" s="274"/>
      <c r="G29" s="274"/>
      <c r="N29" t="s">
        <v>357</v>
      </c>
      <c r="O29">
        <v>3.590897</v>
      </c>
      <c r="P29">
        <v>0.61121999999999999</v>
      </c>
      <c r="Q29">
        <v>5.875</v>
      </c>
      <c r="R29" s="1">
        <v>8.9109999999999995E-9</v>
      </c>
      <c r="S29" t="s">
        <v>355</v>
      </c>
    </row>
    <row r="30" spans="1:21" x14ac:dyDescent="0.25">
      <c r="B30" t="s">
        <v>127</v>
      </c>
      <c r="C30" t="s">
        <v>194</v>
      </c>
      <c r="D30" t="s">
        <v>186</v>
      </c>
      <c r="E30" t="s">
        <v>127</v>
      </c>
      <c r="F30" t="s">
        <v>146</v>
      </c>
      <c r="G30" t="s">
        <v>186</v>
      </c>
      <c r="N30" t="s">
        <v>540</v>
      </c>
      <c r="O30" t="s">
        <v>541</v>
      </c>
      <c r="P30" t="s">
        <v>542</v>
      </c>
      <c r="Q30">
        <v>-10.758196999999999</v>
      </c>
      <c r="R30">
        <v>1.704223</v>
      </c>
      <c r="S30">
        <v>-6.3127000000000004</v>
      </c>
      <c r="T30" s="1">
        <v>7.2939999999999998E-10</v>
      </c>
      <c r="U30" t="s">
        <v>355</v>
      </c>
    </row>
    <row r="31" spans="1:21" x14ac:dyDescent="0.25">
      <c r="A31" t="s">
        <v>174</v>
      </c>
      <c r="B31" s="2" t="s">
        <v>813</v>
      </c>
      <c r="C31" s="2" t="s">
        <v>813</v>
      </c>
      <c r="D31" s="2" t="s">
        <v>813</v>
      </c>
      <c r="E31" s="2">
        <v>-19.903849000000001</v>
      </c>
      <c r="F31" s="2">
        <v>-25.601175999999999</v>
      </c>
      <c r="G31" s="2">
        <v>-35.648927</v>
      </c>
      <c r="N31" t="s">
        <v>545</v>
      </c>
      <c r="O31">
        <v>-0.373612</v>
      </c>
      <c r="P31">
        <v>9.0745000000000006E-2</v>
      </c>
      <c r="Q31">
        <v>-4.1170999999999998</v>
      </c>
      <c r="R31" s="1">
        <v>4.6619999999999997E-5</v>
      </c>
      <c r="S31" t="s">
        <v>355</v>
      </c>
    </row>
    <row r="32" spans="1:21" x14ac:dyDescent="0.25">
      <c r="B32" s="2" t="s">
        <v>813</v>
      </c>
      <c r="C32" s="2" t="s">
        <v>813</v>
      </c>
      <c r="D32" s="2" t="s">
        <v>813</v>
      </c>
      <c r="E32" s="2">
        <v>2.2E-16</v>
      </c>
      <c r="F32" s="2">
        <v>3.5269999999999999E-16</v>
      </c>
      <c r="G32" s="2">
        <v>1.9E-6</v>
      </c>
      <c r="N32" t="s">
        <v>546</v>
      </c>
      <c r="O32">
        <v>-1.4400660000000001</v>
      </c>
      <c r="P32">
        <v>0.97718799999999995</v>
      </c>
      <c r="Q32">
        <v>-1.4737</v>
      </c>
      <c r="R32">
        <v>0.14135400000000001</v>
      </c>
    </row>
    <row r="33" spans="1:23" x14ac:dyDescent="0.25">
      <c r="A33" t="s">
        <v>175</v>
      </c>
      <c r="B33" s="2" t="s">
        <v>813</v>
      </c>
      <c r="C33" s="2" t="s">
        <v>813</v>
      </c>
      <c r="D33" s="2" t="s">
        <v>813</v>
      </c>
      <c r="E33" s="2">
        <v>0.61937299999999995</v>
      </c>
      <c r="F33" s="2">
        <v>1.912566</v>
      </c>
      <c r="G33" s="2">
        <v>1.186698</v>
      </c>
      <c r="N33" t="s">
        <v>556</v>
      </c>
      <c r="O33">
        <v>-0.93928</v>
      </c>
      <c r="P33">
        <v>3.7244739999999998</v>
      </c>
      <c r="Q33">
        <v>-0.25219999999999998</v>
      </c>
      <c r="R33">
        <v>0.80102300000000004</v>
      </c>
    </row>
    <row r="34" spans="1:23" x14ac:dyDescent="0.25">
      <c r="B34" s="2" t="s">
        <v>813</v>
      </c>
      <c r="C34" s="2" t="s">
        <v>813</v>
      </c>
      <c r="D34" s="2" t="s">
        <v>813</v>
      </c>
      <c r="E34" s="2">
        <v>2.6389999999999999E-11</v>
      </c>
      <c r="F34" s="2">
        <v>2.2E-16</v>
      </c>
      <c r="G34" s="2">
        <v>2.087E-4</v>
      </c>
      <c r="N34" t="s">
        <v>433</v>
      </c>
    </row>
    <row r="35" spans="1:23" x14ac:dyDescent="0.25">
      <c r="A35" t="s">
        <v>176</v>
      </c>
      <c r="B35" s="2" t="s">
        <v>813</v>
      </c>
      <c r="C35" s="2" t="s">
        <v>813</v>
      </c>
      <c r="D35" s="2" t="s">
        <v>813</v>
      </c>
      <c r="E35" s="2">
        <v>4.4288480000000003</v>
      </c>
      <c r="F35" s="2">
        <v>-1.0790219999999999</v>
      </c>
      <c r="G35" s="2">
        <v>11.593007</v>
      </c>
      <c r="N35" t="s">
        <v>434</v>
      </c>
      <c r="O35" t="s">
        <v>435</v>
      </c>
      <c r="P35">
        <v>0</v>
      </c>
      <c r="Q35" t="s">
        <v>557</v>
      </c>
      <c r="R35">
        <v>1E-3</v>
      </c>
      <c r="S35" t="s">
        <v>558</v>
      </c>
      <c r="T35">
        <v>0.01</v>
      </c>
      <c r="U35" t="s">
        <v>559</v>
      </c>
      <c r="V35">
        <v>0.05</v>
      </c>
      <c r="W35" t="s">
        <v>560</v>
      </c>
    </row>
    <row r="36" spans="1:23" x14ac:dyDescent="0.25">
      <c r="B36" s="2" t="s">
        <v>813</v>
      </c>
      <c r="C36" s="2" t="s">
        <v>813</v>
      </c>
      <c r="D36" s="2" t="s">
        <v>813</v>
      </c>
      <c r="E36" s="2">
        <v>5.2189999999999995E-4</v>
      </c>
      <c r="F36" s="2">
        <v>0.37969999999999998</v>
      </c>
      <c r="G36" s="2">
        <v>4.0029999999999996E-6</v>
      </c>
    </row>
    <row r="37" spans="1:23" x14ac:dyDescent="0.25">
      <c r="A37" t="s">
        <v>178</v>
      </c>
      <c r="B37" s="2" t="s">
        <v>813</v>
      </c>
      <c r="C37" s="2" t="s">
        <v>813</v>
      </c>
      <c r="D37" s="2" t="s">
        <v>813</v>
      </c>
      <c r="E37" s="2">
        <v>0.24213799999999999</v>
      </c>
      <c r="F37" s="2">
        <v>3.5826980000000002</v>
      </c>
      <c r="G37" s="2">
        <v>-0.41316999999999998</v>
      </c>
      <c r="N37" t="s">
        <v>442</v>
      </c>
      <c r="O37" t="s">
        <v>443</v>
      </c>
      <c r="P37" t="s">
        <v>430</v>
      </c>
      <c r="Q37" t="s">
        <v>444</v>
      </c>
      <c r="R37">
        <v>62419</v>
      </c>
    </row>
    <row r="38" spans="1:23" x14ac:dyDescent="0.25">
      <c r="B38" s="2" t="s">
        <v>813</v>
      </c>
      <c r="C38" s="2" t="s">
        <v>813</v>
      </c>
      <c r="D38" s="2" t="s">
        <v>813</v>
      </c>
      <c r="E38" s="2">
        <v>0.49062480000000003</v>
      </c>
      <c r="F38" s="2">
        <v>1.9729999999999999E-11</v>
      </c>
      <c r="G38" s="2">
        <v>0.6603715</v>
      </c>
      <c r="N38" t="s">
        <v>445</v>
      </c>
      <c r="O38" t="s">
        <v>443</v>
      </c>
      <c r="P38" t="s">
        <v>430</v>
      </c>
      <c r="Q38" t="s">
        <v>444</v>
      </c>
      <c r="R38">
        <v>35681</v>
      </c>
    </row>
    <row r="39" spans="1:23" x14ac:dyDescent="0.25">
      <c r="A39" t="s">
        <v>187</v>
      </c>
      <c r="B39" s="2" t="s">
        <v>813</v>
      </c>
      <c r="C39" s="2" t="s">
        <v>813</v>
      </c>
      <c r="D39" s="2" t="s">
        <v>813</v>
      </c>
      <c r="N39" t="s">
        <v>446</v>
      </c>
      <c r="O39">
        <v>0.42836000000000002</v>
      </c>
    </row>
    <row r="40" spans="1:23" x14ac:dyDescent="0.25">
      <c r="B40" s="2" t="s">
        <v>813</v>
      </c>
      <c r="C40" s="2" t="s">
        <v>813</v>
      </c>
      <c r="D40" s="2" t="s">
        <v>813</v>
      </c>
      <c r="N40" t="s">
        <v>447</v>
      </c>
      <c r="O40" t="s">
        <v>446</v>
      </c>
      <c r="P40">
        <v>0.33975</v>
      </c>
    </row>
    <row r="41" spans="1:23" x14ac:dyDescent="0.25">
      <c r="A41" t="s">
        <v>188</v>
      </c>
      <c r="B41" s="2" t="s">
        <v>813</v>
      </c>
      <c r="C41" s="2" t="s">
        <v>813</v>
      </c>
      <c r="D41" s="2" t="s">
        <v>813</v>
      </c>
      <c r="E41" s="2">
        <v>-20.610956000000002</v>
      </c>
      <c r="F41" s="2">
        <v>-31.912151999999999</v>
      </c>
      <c r="G41" s="2">
        <v>-39.949742999999998</v>
      </c>
      <c r="N41" t="s">
        <v>448</v>
      </c>
      <c r="O41">
        <v>37.467500000000001</v>
      </c>
      <c r="P41" t="s">
        <v>449</v>
      </c>
      <c r="Q41">
        <v>8</v>
      </c>
      <c r="R41" t="s">
        <v>450</v>
      </c>
      <c r="S41">
        <v>400</v>
      </c>
      <c r="T41" t="s">
        <v>451</v>
      </c>
      <c r="U41" t="s">
        <v>452</v>
      </c>
      <c r="V41" t="s">
        <v>453</v>
      </c>
      <c r="W41" s="1">
        <v>2.2200000000000001E-16</v>
      </c>
    </row>
    <row r="42" spans="1:23" x14ac:dyDescent="0.25">
      <c r="B42" s="2" t="s">
        <v>813</v>
      </c>
      <c r="C42" s="2" t="s">
        <v>813</v>
      </c>
      <c r="D42" s="2" t="s">
        <v>813</v>
      </c>
      <c r="E42" s="2">
        <v>2.9909999999999999E-15</v>
      </c>
      <c r="F42" s="2">
        <v>2.2E-16</v>
      </c>
      <c r="G42" s="2">
        <v>7.6220000000000004E-8</v>
      </c>
    </row>
    <row r="43" spans="1:23" x14ac:dyDescent="0.25">
      <c r="A43" t="s">
        <v>545</v>
      </c>
      <c r="B43" s="2" t="s">
        <v>813</v>
      </c>
      <c r="C43" s="2" t="s">
        <v>813</v>
      </c>
      <c r="D43" s="2" t="s">
        <v>813</v>
      </c>
      <c r="E43" s="2">
        <v>-0.17444200000000001</v>
      </c>
      <c r="F43" s="2">
        <v>2.5951999999999999E-2</v>
      </c>
      <c r="G43" s="2">
        <v>-6.4731999999999998E-2</v>
      </c>
      <c r="N43" t="s">
        <v>600</v>
      </c>
    </row>
    <row r="44" spans="1:23" x14ac:dyDescent="0.25">
      <c r="B44" s="2" t="s">
        <v>813</v>
      </c>
      <c r="C44" s="2" t="s">
        <v>813</v>
      </c>
      <c r="D44" s="2" t="s">
        <v>813</v>
      </c>
      <c r="E44" s="2">
        <v>0.38945629999999998</v>
      </c>
      <c r="F44" s="2">
        <v>0.25729999999999997</v>
      </c>
      <c r="G44" s="2">
        <v>0.1578668</v>
      </c>
    </row>
    <row r="45" spans="1:23" x14ac:dyDescent="0.25">
      <c r="A45" t="s">
        <v>546</v>
      </c>
      <c r="B45" s="2" t="s">
        <v>813</v>
      </c>
      <c r="C45" s="2" t="s">
        <v>813</v>
      </c>
      <c r="D45" s="2" t="s">
        <v>813</v>
      </c>
      <c r="E45" s="2">
        <v>-1.4849060000000001</v>
      </c>
      <c r="F45" s="2">
        <v>0.236291</v>
      </c>
      <c r="G45" s="2">
        <v>2.0319389999999999</v>
      </c>
      <c r="N45" t="s">
        <v>396</v>
      </c>
      <c r="O45" t="s">
        <v>397</v>
      </c>
      <c r="P45" t="s">
        <v>398</v>
      </c>
      <c r="Q45" t="s">
        <v>399</v>
      </c>
      <c r="R45" t="s">
        <v>400</v>
      </c>
    </row>
    <row r="46" spans="1:23" x14ac:dyDescent="0.25">
      <c r="B46" s="2" t="s">
        <v>813</v>
      </c>
      <c r="C46" s="2" t="s">
        <v>813</v>
      </c>
      <c r="D46" s="2" t="s">
        <v>813</v>
      </c>
      <c r="E46" s="2">
        <v>0.1628328</v>
      </c>
      <c r="F46" s="2">
        <v>0.8216</v>
      </c>
      <c r="G46" s="2">
        <v>0.1846633</v>
      </c>
    </row>
    <row r="47" spans="1:23" x14ac:dyDescent="0.25">
      <c r="A47" t="s">
        <v>556</v>
      </c>
      <c r="B47" s="2" t="s">
        <v>813</v>
      </c>
      <c r="C47" s="2" t="s">
        <v>813</v>
      </c>
      <c r="D47" s="2" t="s">
        <v>813</v>
      </c>
      <c r="E47" s="2">
        <v>10.462106</v>
      </c>
      <c r="F47" s="2">
        <v>-110.299959</v>
      </c>
      <c r="G47" s="2">
        <v>-14.559604999999999</v>
      </c>
      <c r="N47" t="s">
        <v>401</v>
      </c>
    </row>
    <row r="48" spans="1:23" x14ac:dyDescent="0.25">
      <c r="B48" s="2" t="s">
        <v>813</v>
      </c>
      <c r="C48" s="2" t="s">
        <v>813</v>
      </c>
      <c r="D48" s="2" t="s">
        <v>813</v>
      </c>
      <c r="E48" s="2">
        <v>5.56018E-2</v>
      </c>
      <c r="F48" s="2">
        <v>0.45540000000000003</v>
      </c>
      <c r="G48" s="2">
        <v>0.54731600000000002</v>
      </c>
      <c r="N48" t="s">
        <v>538</v>
      </c>
      <c r="O48" t="s">
        <v>403</v>
      </c>
      <c r="P48" t="s">
        <v>539</v>
      </c>
      <c r="Q48" t="s">
        <v>381</v>
      </c>
      <c r="R48" t="s">
        <v>174</v>
      </c>
      <c r="S48" t="s">
        <v>382</v>
      </c>
      <c r="T48" t="s">
        <v>175</v>
      </c>
      <c r="U48" t="s">
        <v>382</v>
      </c>
      <c r="V48" t="s">
        <v>176</v>
      </c>
      <c r="W48" t="s">
        <v>382</v>
      </c>
    </row>
    <row r="49" spans="1:23" x14ac:dyDescent="0.25">
      <c r="A49" t="s">
        <v>189</v>
      </c>
      <c r="B49" t="s">
        <v>197</v>
      </c>
      <c r="C49" t="s">
        <v>197</v>
      </c>
      <c r="D49" t="s">
        <v>197</v>
      </c>
      <c r="E49" t="s">
        <v>197</v>
      </c>
      <c r="F49" t="s">
        <v>197</v>
      </c>
      <c r="G49" t="s">
        <v>197</v>
      </c>
      <c r="O49" t="s">
        <v>543</v>
      </c>
      <c r="P49" t="s">
        <v>541</v>
      </c>
      <c r="Q49" t="s">
        <v>544</v>
      </c>
      <c r="R49" t="s">
        <v>382</v>
      </c>
      <c r="S49" t="s">
        <v>545</v>
      </c>
      <c r="T49" t="s">
        <v>382</v>
      </c>
      <c r="U49" t="s">
        <v>546</v>
      </c>
      <c r="V49" t="s">
        <v>382</v>
      </c>
      <c r="W49" t="s">
        <v>547</v>
      </c>
    </row>
    <row r="50" spans="1:23" x14ac:dyDescent="0.25">
      <c r="A50" t="s">
        <v>190</v>
      </c>
      <c r="B50" s="2" t="s">
        <v>813</v>
      </c>
      <c r="C50" s="2" t="s">
        <v>813</v>
      </c>
      <c r="D50" s="2" t="s">
        <v>813</v>
      </c>
      <c r="E50" s="15">
        <v>825</v>
      </c>
      <c r="F50" s="15">
        <v>257</v>
      </c>
      <c r="G50" s="15">
        <v>142</v>
      </c>
      <c r="O50" t="s">
        <v>405</v>
      </c>
      <c r="P50" t="s">
        <v>403</v>
      </c>
      <c r="Q50" t="s">
        <v>548</v>
      </c>
      <c r="R50" t="s">
        <v>407</v>
      </c>
      <c r="S50" t="s">
        <v>403</v>
      </c>
      <c r="T50" t="s">
        <v>597</v>
      </c>
      <c r="U50" t="s">
        <v>409</v>
      </c>
      <c r="V50" t="s">
        <v>482</v>
      </c>
    </row>
    <row r="51" spans="1:23" x14ac:dyDescent="0.25">
      <c r="A51" t="s">
        <v>191</v>
      </c>
      <c r="B51" s="2" t="s">
        <v>813</v>
      </c>
      <c r="C51" s="2" t="s">
        <v>813</v>
      </c>
      <c r="D51" s="2" t="s">
        <v>813</v>
      </c>
      <c r="E51" s="2">
        <v>0.39907999999999999</v>
      </c>
      <c r="F51" s="2">
        <v>0.56850000000000001</v>
      </c>
      <c r="G51" s="2">
        <v>0.53639000000000003</v>
      </c>
      <c r="O51" t="s">
        <v>411</v>
      </c>
      <c r="P51" t="s">
        <v>403</v>
      </c>
      <c r="Q51" t="s">
        <v>412</v>
      </c>
      <c r="R51" t="s">
        <v>413</v>
      </c>
      <c r="S51" t="s">
        <v>403</v>
      </c>
      <c r="T51" t="s">
        <v>549</v>
      </c>
      <c r="U51" t="s">
        <v>550</v>
      </c>
    </row>
    <row r="53" spans="1:23" x14ac:dyDescent="0.25">
      <c r="A53" t="s">
        <v>186</v>
      </c>
      <c r="N53" t="s">
        <v>416</v>
      </c>
      <c r="O53" t="s">
        <v>417</v>
      </c>
      <c r="P53" t="s">
        <v>551</v>
      </c>
      <c r="Q53" t="s">
        <v>601</v>
      </c>
      <c r="R53" t="s">
        <v>602</v>
      </c>
    </row>
    <row r="55" spans="1:23" x14ac:dyDescent="0.25">
      <c r="A55" t="s">
        <v>596</v>
      </c>
      <c r="N55" t="s">
        <v>421</v>
      </c>
      <c r="O55" t="s">
        <v>422</v>
      </c>
    </row>
    <row r="56" spans="1:23" x14ac:dyDescent="0.25">
      <c r="O56" t="s">
        <v>423</v>
      </c>
      <c r="P56" t="s">
        <v>424</v>
      </c>
      <c r="Q56" t="s">
        <v>425</v>
      </c>
      <c r="R56" t="s">
        <v>426</v>
      </c>
      <c r="S56" t="s">
        <v>427</v>
      </c>
      <c r="T56" t="s">
        <v>425</v>
      </c>
      <c r="U56" t="s">
        <v>428</v>
      </c>
    </row>
    <row r="57" spans="1:23" x14ac:dyDescent="0.25">
      <c r="A57" t="s">
        <v>396</v>
      </c>
      <c r="B57" t="s">
        <v>397</v>
      </c>
      <c r="C57" t="s">
        <v>398</v>
      </c>
      <c r="D57" t="s">
        <v>399</v>
      </c>
      <c r="E57" t="s">
        <v>400</v>
      </c>
      <c r="O57">
        <v>-29.2</v>
      </c>
      <c r="P57">
        <v>-6.68</v>
      </c>
      <c r="Q57">
        <v>-0.55000000000000004</v>
      </c>
      <c r="R57">
        <v>6.22</v>
      </c>
      <c r="S57">
        <v>45.7</v>
      </c>
    </row>
    <row r="59" spans="1:23" x14ac:dyDescent="0.25">
      <c r="A59" t="s">
        <v>401</v>
      </c>
      <c r="N59" t="s">
        <v>554</v>
      </c>
      <c r="O59" t="s">
        <v>555</v>
      </c>
    </row>
    <row r="60" spans="1:23" x14ac:dyDescent="0.25">
      <c r="A60" t="s">
        <v>538</v>
      </c>
      <c r="B60" t="s">
        <v>403</v>
      </c>
      <c r="C60" t="s">
        <v>572</v>
      </c>
      <c r="D60" t="s">
        <v>381</v>
      </c>
      <c r="E60" t="s">
        <v>174</v>
      </c>
      <c r="F60" t="s">
        <v>382</v>
      </c>
      <c r="G60" t="s">
        <v>175</v>
      </c>
    </row>
    <row r="61" spans="1:23" x14ac:dyDescent="0.25">
      <c r="B61" t="s">
        <v>543</v>
      </c>
      <c r="C61" t="s">
        <v>541</v>
      </c>
      <c r="D61" t="s">
        <v>544</v>
      </c>
      <c r="E61" t="s">
        <v>382</v>
      </c>
      <c r="F61" t="s">
        <v>545</v>
      </c>
      <c r="G61" t="s">
        <v>382</v>
      </c>
      <c r="N61" t="s">
        <v>353</v>
      </c>
      <c r="O61" t="s">
        <v>429</v>
      </c>
      <c r="P61" t="s">
        <v>430</v>
      </c>
      <c r="Q61" t="s">
        <v>431</v>
      </c>
    </row>
    <row r="62" spans="1:23" x14ac:dyDescent="0.25">
      <c r="B62" t="s">
        <v>405</v>
      </c>
      <c r="C62" t="s">
        <v>403</v>
      </c>
      <c r="D62" t="s">
        <v>574</v>
      </c>
      <c r="E62" t="s">
        <v>407</v>
      </c>
      <c r="F62" t="s">
        <v>403</v>
      </c>
      <c r="G62" t="s">
        <v>591</v>
      </c>
    </row>
    <row r="63" spans="1:23" x14ac:dyDescent="0.25">
      <c r="B63" t="s">
        <v>413</v>
      </c>
      <c r="C63" t="s">
        <v>403</v>
      </c>
      <c r="D63" t="s">
        <v>575</v>
      </c>
      <c r="E63" t="s">
        <v>576</v>
      </c>
      <c r="O63" t="s">
        <v>350</v>
      </c>
      <c r="P63" t="s">
        <v>351</v>
      </c>
      <c r="Q63" t="s">
        <v>352</v>
      </c>
      <c r="R63" t="s">
        <v>353</v>
      </c>
      <c r="S63" t="s">
        <v>354</v>
      </c>
      <c r="T63" t="s">
        <v>432</v>
      </c>
    </row>
    <row r="64" spans="1:23" x14ac:dyDescent="0.25">
      <c r="N64" t="s">
        <v>174</v>
      </c>
      <c r="O64">
        <v>-19.903849000000001</v>
      </c>
      <c r="P64">
        <v>1.9290700000000001</v>
      </c>
      <c r="Q64">
        <v>-10.3178</v>
      </c>
      <c r="R64" t="s">
        <v>453</v>
      </c>
      <c r="S64" s="1">
        <v>2.2E-16</v>
      </c>
      <c r="T64" t="s">
        <v>355</v>
      </c>
    </row>
    <row r="65" spans="1:23" x14ac:dyDescent="0.25">
      <c r="A65" t="s">
        <v>416</v>
      </c>
      <c r="B65" t="s">
        <v>417</v>
      </c>
      <c r="C65" t="s">
        <v>522</v>
      </c>
      <c r="D65" t="s">
        <v>607</v>
      </c>
      <c r="E65" t="s">
        <v>608</v>
      </c>
      <c r="N65" t="s">
        <v>175</v>
      </c>
      <c r="O65">
        <v>0.61937299999999995</v>
      </c>
      <c r="P65">
        <v>9.1479000000000005E-2</v>
      </c>
      <c r="Q65">
        <v>6.7706</v>
      </c>
      <c r="R65" s="1">
        <v>2.6389999999999999E-11</v>
      </c>
      <c r="S65" t="s">
        <v>355</v>
      </c>
    </row>
    <row r="66" spans="1:23" x14ac:dyDescent="0.25">
      <c r="N66" t="s">
        <v>176</v>
      </c>
      <c r="O66">
        <v>4.4288480000000003</v>
      </c>
      <c r="P66">
        <v>1.2708870000000001</v>
      </c>
      <c r="Q66">
        <v>3.4847999999999999</v>
      </c>
      <c r="R66">
        <v>5.2189999999999995E-4</v>
      </c>
      <c r="S66" t="s">
        <v>355</v>
      </c>
    </row>
    <row r="67" spans="1:23" x14ac:dyDescent="0.25">
      <c r="A67" t="s">
        <v>421</v>
      </c>
      <c r="B67" t="s">
        <v>422</v>
      </c>
      <c r="N67" t="s">
        <v>357</v>
      </c>
      <c r="O67">
        <v>0.24213799999999999</v>
      </c>
      <c r="P67">
        <v>0.35109499999999999</v>
      </c>
      <c r="Q67">
        <v>0.68969999999999998</v>
      </c>
      <c r="R67">
        <v>0.49062480000000003</v>
      </c>
    </row>
    <row r="68" spans="1:23" x14ac:dyDescent="0.25">
      <c r="B68" t="s">
        <v>423</v>
      </c>
      <c r="C68" t="s">
        <v>424</v>
      </c>
      <c r="D68" t="s">
        <v>425</v>
      </c>
      <c r="E68" t="s">
        <v>426</v>
      </c>
      <c r="F68" t="s">
        <v>427</v>
      </c>
      <c r="G68" t="s">
        <v>425</v>
      </c>
      <c r="N68" t="s">
        <v>543</v>
      </c>
      <c r="O68" t="s">
        <v>541</v>
      </c>
      <c r="P68" t="s">
        <v>544</v>
      </c>
      <c r="Q68">
        <v>-20.610956000000002</v>
      </c>
      <c r="R68">
        <v>2.5553819999999998</v>
      </c>
      <c r="S68">
        <v>-8.0656999999999996</v>
      </c>
      <c r="T68" s="1">
        <v>2.9909999999999999E-15</v>
      </c>
      <c r="U68" t="s">
        <v>355</v>
      </c>
    </row>
    <row r="69" spans="1:23" x14ac:dyDescent="0.25">
      <c r="A69">
        <v>-36.1</v>
      </c>
      <c r="B69">
        <v>-2.1800000000000002</v>
      </c>
      <c r="C69">
        <v>0.79300000000000004</v>
      </c>
      <c r="D69">
        <v>2.63</v>
      </c>
      <c r="E69">
        <v>16.7</v>
      </c>
      <c r="N69" t="s">
        <v>545</v>
      </c>
      <c r="O69">
        <v>-0.17444200000000001</v>
      </c>
      <c r="P69">
        <v>0.20257600000000001</v>
      </c>
      <c r="Q69">
        <v>-0.86109999999999998</v>
      </c>
      <c r="R69">
        <v>0.38945629999999998</v>
      </c>
    </row>
    <row r="70" spans="1:23" x14ac:dyDescent="0.25">
      <c r="N70" t="s">
        <v>546</v>
      </c>
      <c r="O70">
        <v>-1.4849060000000001</v>
      </c>
      <c r="P70">
        <v>1.06291</v>
      </c>
      <c r="Q70">
        <v>-1.397</v>
      </c>
      <c r="R70">
        <v>0.1628328</v>
      </c>
    </row>
    <row r="71" spans="1:23" x14ac:dyDescent="0.25">
      <c r="A71" t="s">
        <v>554</v>
      </c>
      <c r="B71" t="s">
        <v>555</v>
      </c>
      <c r="N71" t="s">
        <v>556</v>
      </c>
      <c r="O71">
        <v>10.462106</v>
      </c>
      <c r="P71">
        <v>5.4569419999999997</v>
      </c>
      <c r="Q71">
        <v>1.9172</v>
      </c>
      <c r="R71">
        <v>5.56018E-2</v>
      </c>
      <c r="S71" t="s">
        <v>461</v>
      </c>
    </row>
    <row r="72" spans="1:23" x14ac:dyDescent="0.25">
      <c r="N72" t="s">
        <v>433</v>
      </c>
    </row>
    <row r="73" spans="1:23" x14ac:dyDescent="0.25">
      <c r="A73" t="s">
        <v>353</v>
      </c>
      <c r="B73" t="s">
        <v>429</v>
      </c>
      <c r="C73" t="s">
        <v>430</v>
      </c>
      <c r="D73" t="s">
        <v>431</v>
      </c>
      <c r="N73" t="s">
        <v>434</v>
      </c>
      <c r="O73" t="s">
        <v>435</v>
      </c>
      <c r="P73">
        <v>0</v>
      </c>
      <c r="Q73" t="s">
        <v>557</v>
      </c>
      <c r="R73">
        <v>1E-3</v>
      </c>
      <c r="S73" t="s">
        <v>558</v>
      </c>
      <c r="T73">
        <v>0.01</v>
      </c>
      <c r="U73" t="s">
        <v>559</v>
      </c>
      <c r="V73">
        <v>0.05</v>
      </c>
      <c r="W73" t="s">
        <v>560</v>
      </c>
    </row>
    <row r="75" spans="1:23" x14ac:dyDescent="0.25">
      <c r="B75" t="s">
        <v>350</v>
      </c>
      <c r="C75" t="s">
        <v>351</v>
      </c>
      <c r="D75" t="s">
        <v>352</v>
      </c>
      <c r="E75" t="s">
        <v>353</v>
      </c>
      <c r="F75" t="s">
        <v>354</v>
      </c>
      <c r="G75" t="s">
        <v>432</v>
      </c>
      <c r="N75" t="s">
        <v>442</v>
      </c>
      <c r="O75" t="s">
        <v>443</v>
      </c>
      <c r="P75" t="s">
        <v>430</v>
      </c>
      <c r="Q75" t="s">
        <v>444</v>
      </c>
      <c r="R75">
        <v>153950</v>
      </c>
    </row>
    <row r="76" spans="1:23" x14ac:dyDescent="0.25">
      <c r="A76" t="s">
        <v>174</v>
      </c>
      <c r="B76">
        <v>-0.5443616</v>
      </c>
      <c r="C76">
        <v>9.8358252000000004</v>
      </c>
      <c r="D76">
        <v>-5.5300000000000002E-2</v>
      </c>
      <c r="E76">
        <v>0.95606400000000002</v>
      </c>
      <c r="N76" t="s">
        <v>445</v>
      </c>
      <c r="O76" t="s">
        <v>443</v>
      </c>
      <c r="P76" t="s">
        <v>430</v>
      </c>
      <c r="Q76" t="s">
        <v>444</v>
      </c>
      <c r="R76">
        <v>81845</v>
      </c>
    </row>
    <row r="77" spans="1:23" x14ac:dyDescent="0.25">
      <c r="B77">
        <v>0.95606400000000002</v>
      </c>
      <c r="N77" t="s">
        <v>446</v>
      </c>
      <c r="O77">
        <v>0.46836</v>
      </c>
    </row>
    <row r="78" spans="1:23" x14ac:dyDescent="0.25">
      <c r="A78" t="s">
        <v>175</v>
      </c>
      <c r="B78">
        <v>-0.40794999999999998</v>
      </c>
      <c r="C78">
        <v>0.30530629999999997</v>
      </c>
      <c r="D78">
        <v>-1.3362000000000001</v>
      </c>
      <c r="E78">
        <v>0.18698600000000001</v>
      </c>
      <c r="N78" t="s">
        <v>447</v>
      </c>
      <c r="O78" t="s">
        <v>446</v>
      </c>
      <c r="P78">
        <v>0.39907999999999999</v>
      </c>
    </row>
    <row r="79" spans="1:23" x14ac:dyDescent="0.25">
      <c r="B79">
        <v>0.18698600000000001</v>
      </c>
      <c r="N79" t="s">
        <v>448</v>
      </c>
      <c r="O79">
        <v>80.279399999999995</v>
      </c>
      <c r="P79" t="s">
        <v>449</v>
      </c>
      <c r="Q79">
        <v>8</v>
      </c>
      <c r="R79" t="s">
        <v>450</v>
      </c>
      <c r="S79">
        <v>729</v>
      </c>
      <c r="T79" t="s">
        <v>451</v>
      </c>
      <c r="U79" t="s">
        <v>452</v>
      </c>
      <c r="V79" t="s">
        <v>453</v>
      </c>
      <c r="W79" s="1">
        <v>2.2200000000000001E-16</v>
      </c>
    </row>
    <row r="80" spans="1:23" x14ac:dyDescent="0.25">
      <c r="A80" t="s">
        <v>176</v>
      </c>
      <c r="B80">
        <v>-1.5715612999999999</v>
      </c>
      <c r="C80">
        <v>2.4068605999999999</v>
      </c>
      <c r="D80">
        <v>-0.65300000000000002</v>
      </c>
      <c r="E80">
        <v>0.51650799999999997</v>
      </c>
      <c r="N80" t="s">
        <v>603</v>
      </c>
    </row>
    <row r="81" spans="1:23" x14ac:dyDescent="0.25">
      <c r="B81">
        <v>0.51650799999999997</v>
      </c>
    </row>
    <row r="82" spans="1:23" x14ac:dyDescent="0.25">
      <c r="A82" t="s">
        <v>357</v>
      </c>
      <c r="B82">
        <v>1.3472322000000001</v>
      </c>
      <c r="C82">
        <v>0.41964469999999998</v>
      </c>
      <c r="D82">
        <v>3.2103999999999999</v>
      </c>
      <c r="E82">
        <v>2.215E-3</v>
      </c>
      <c r="F82" t="s">
        <v>467</v>
      </c>
      <c r="N82" t="s">
        <v>526</v>
      </c>
    </row>
    <row r="83" spans="1:23" x14ac:dyDescent="0.25">
      <c r="B83">
        <v>2.215E-3</v>
      </c>
    </row>
    <row r="84" spans="1:23" x14ac:dyDescent="0.25">
      <c r="A84" t="s">
        <v>542</v>
      </c>
      <c r="B84">
        <v>-11.396778100000001</v>
      </c>
      <c r="C84">
        <v>3.6308574999999998</v>
      </c>
      <c r="D84">
        <v>-3.1389</v>
      </c>
      <c r="E84">
        <v>2.7260000000000001E-3</v>
      </c>
      <c r="N84" t="s">
        <v>596</v>
      </c>
    </row>
    <row r="85" spans="1:23" x14ac:dyDescent="0.25">
      <c r="B85">
        <v>2.7260000000000001E-3</v>
      </c>
    </row>
    <row r="86" spans="1:23" x14ac:dyDescent="0.25">
      <c r="A86" t="s">
        <v>545</v>
      </c>
      <c r="B86">
        <v>9.3541000000000006E-3</v>
      </c>
      <c r="C86">
        <v>1.2819199999999999E-2</v>
      </c>
      <c r="D86">
        <v>0.72970000000000002</v>
      </c>
      <c r="E86">
        <v>0.46867199999999998</v>
      </c>
      <c r="N86" t="s">
        <v>396</v>
      </c>
      <c r="O86" t="s">
        <v>397</v>
      </c>
      <c r="P86" t="s">
        <v>398</v>
      </c>
      <c r="Q86" t="s">
        <v>399</v>
      </c>
      <c r="R86" t="s">
        <v>400</v>
      </c>
    </row>
    <row r="87" spans="1:23" x14ac:dyDescent="0.25">
      <c r="B87">
        <v>0.46867199999999998</v>
      </c>
    </row>
    <row r="88" spans="1:23" x14ac:dyDescent="0.25">
      <c r="A88" t="s">
        <v>546</v>
      </c>
      <c r="B88">
        <v>1.0167193000000001</v>
      </c>
      <c r="C88">
        <v>1.2717787</v>
      </c>
      <c r="D88">
        <v>0.7994</v>
      </c>
      <c r="E88">
        <v>0.42747099999999999</v>
      </c>
      <c r="N88" t="s">
        <v>401</v>
      </c>
    </row>
    <row r="89" spans="1:23" x14ac:dyDescent="0.25">
      <c r="B89">
        <v>0.42747099999999999</v>
      </c>
      <c r="N89" t="s">
        <v>538</v>
      </c>
      <c r="O89" t="s">
        <v>403</v>
      </c>
      <c r="P89" t="s">
        <v>564</v>
      </c>
      <c r="Q89" t="s">
        <v>381</v>
      </c>
      <c r="R89" t="s">
        <v>174</v>
      </c>
      <c r="S89" t="s">
        <v>382</v>
      </c>
      <c r="T89" t="s">
        <v>175</v>
      </c>
      <c r="U89" t="s">
        <v>382</v>
      </c>
      <c r="V89" t="s">
        <v>176</v>
      </c>
      <c r="W89" t="s">
        <v>382</v>
      </c>
    </row>
    <row r="90" spans="1:23" x14ac:dyDescent="0.25">
      <c r="A90" t="s">
        <v>579</v>
      </c>
      <c r="B90">
        <v>-1.5854446</v>
      </c>
      <c r="C90">
        <v>16.645295300000001</v>
      </c>
      <c r="D90">
        <v>-9.5200000000000007E-2</v>
      </c>
      <c r="E90">
        <v>0.92446300000000003</v>
      </c>
      <c r="O90" t="s">
        <v>543</v>
      </c>
      <c r="P90" t="s">
        <v>541</v>
      </c>
      <c r="Q90" t="s">
        <v>544</v>
      </c>
      <c r="R90" t="s">
        <v>382</v>
      </c>
      <c r="S90" t="s">
        <v>545</v>
      </c>
      <c r="T90" t="s">
        <v>382</v>
      </c>
      <c r="U90" t="s">
        <v>546</v>
      </c>
      <c r="V90" t="s">
        <v>382</v>
      </c>
      <c r="W90" t="s">
        <v>565</v>
      </c>
    </row>
    <row r="91" spans="1:23" x14ac:dyDescent="0.25">
      <c r="A91" t="s">
        <v>433</v>
      </c>
      <c r="B91">
        <v>0.92446300000000003</v>
      </c>
      <c r="O91" t="s">
        <v>405</v>
      </c>
      <c r="P91" t="s">
        <v>403</v>
      </c>
      <c r="Q91" t="s">
        <v>566</v>
      </c>
      <c r="R91" t="s">
        <v>407</v>
      </c>
      <c r="S91" t="s">
        <v>403</v>
      </c>
      <c r="T91" t="s">
        <v>588</v>
      </c>
      <c r="U91" t="s">
        <v>409</v>
      </c>
      <c r="V91" t="s">
        <v>469</v>
      </c>
      <c r="W91" t="s">
        <v>411</v>
      </c>
    </row>
    <row r="92" spans="1:23" x14ac:dyDescent="0.25">
      <c r="A92" t="s">
        <v>434</v>
      </c>
      <c r="B92" t="s">
        <v>435</v>
      </c>
      <c r="C92">
        <v>0</v>
      </c>
      <c r="D92" t="s">
        <v>557</v>
      </c>
      <c r="E92">
        <v>1E-3</v>
      </c>
      <c r="F92" t="s">
        <v>558</v>
      </c>
      <c r="G92">
        <v>0.01</v>
      </c>
      <c r="O92" t="s">
        <v>413</v>
      </c>
      <c r="P92" t="s">
        <v>403</v>
      </c>
      <c r="Q92" t="s">
        <v>567</v>
      </c>
      <c r="R92" t="s">
        <v>568</v>
      </c>
    </row>
    <row r="94" spans="1:23" x14ac:dyDescent="0.25">
      <c r="N94" t="s">
        <v>416</v>
      </c>
      <c r="O94" t="s">
        <v>417</v>
      </c>
      <c r="P94" t="s">
        <v>474</v>
      </c>
      <c r="Q94" t="s">
        <v>604</v>
      </c>
      <c r="R94" t="s">
        <v>605</v>
      </c>
    </row>
    <row r="95" spans="1:23" x14ac:dyDescent="0.25">
      <c r="A95" t="s">
        <v>442</v>
      </c>
      <c r="B95" t="s">
        <v>443</v>
      </c>
      <c r="C95" t="s">
        <v>430</v>
      </c>
      <c r="D95" t="s">
        <v>444</v>
      </c>
      <c r="E95">
        <v>3911.2</v>
      </c>
    </row>
    <row r="96" spans="1:23" x14ac:dyDescent="0.25">
      <c r="A96" t="s">
        <v>445</v>
      </c>
      <c r="B96" t="s">
        <v>443</v>
      </c>
      <c r="C96" t="s">
        <v>430</v>
      </c>
      <c r="D96" t="s">
        <v>444</v>
      </c>
      <c r="E96">
        <v>2761.2</v>
      </c>
      <c r="N96" t="s">
        <v>421</v>
      </c>
      <c r="O96" t="s">
        <v>422</v>
      </c>
    </row>
    <row r="97" spans="1:21" x14ac:dyDescent="0.25">
      <c r="A97" t="s">
        <v>446</v>
      </c>
      <c r="B97">
        <v>0.29404000000000002</v>
      </c>
      <c r="O97" t="s">
        <v>423</v>
      </c>
      <c r="P97" t="s">
        <v>424</v>
      </c>
      <c r="Q97" t="s">
        <v>425</v>
      </c>
      <c r="R97" t="s">
        <v>426</v>
      </c>
      <c r="S97" t="s">
        <v>427</v>
      </c>
      <c r="T97" t="s">
        <v>425</v>
      </c>
      <c r="U97" t="s">
        <v>428</v>
      </c>
    </row>
    <row r="98" spans="1:21" x14ac:dyDescent="0.25">
      <c r="A98" t="s">
        <v>447</v>
      </c>
      <c r="B98" t="s">
        <v>446</v>
      </c>
      <c r="C98">
        <v>0.10150000000000001</v>
      </c>
      <c r="N98">
        <v>-17.100000000000001</v>
      </c>
      <c r="O98">
        <v>-2.2000000000000002</v>
      </c>
      <c r="P98">
        <v>0.47299999999999998</v>
      </c>
      <c r="Q98">
        <v>1.99</v>
      </c>
      <c r="R98">
        <v>22.9</v>
      </c>
    </row>
    <row r="99" spans="1:21" x14ac:dyDescent="0.25">
      <c r="A99" t="s">
        <v>448</v>
      </c>
      <c r="B99">
        <v>2.86348</v>
      </c>
      <c r="C99" t="s">
        <v>449</v>
      </c>
      <c r="D99">
        <v>8</v>
      </c>
      <c r="E99" t="s">
        <v>450</v>
      </c>
      <c r="F99">
        <v>55</v>
      </c>
      <c r="G99" t="s">
        <v>451</v>
      </c>
    </row>
    <row r="100" spans="1:21" x14ac:dyDescent="0.25">
      <c r="N100" t="s">
        <v>554</v>
      </c>
      <c r="O100" t="s">
        <v>555</v>
      </c>
    </row>
    <row r="102" spans="1:21" x14ac:dyDescent="0.25">
      <c r="A102" t="s">
        <v>600</v>
      </c>
      <c r="N102" t="s">
        <v>353</v>
      </c>
      <c r="O102" t="s">
        <v>429</v>
      </c>
      <c r="P102" t="s">
        <v>430</v>
      </c>
      <c r="Q102" t="s">
        <v>431</v>
      </c>
    </row>
    <row r="104" spans="1:21" x14ac:dyDescent="0.25">
      <c r="A104" t="s">
        <v>396</v>
      </c>
      <c r="B104" t="s">
        <v>397</v>
      </c>
      <c r="C104" t="s">
        <v>398</v>
      </c>
      <c r="D104" t="s">
        <v>399</v>
      </c>
      <c r="E104" t="s">
        <v>400</v>
      </c>
      <c r="O104" t="s">
        <v>350</v>
      </c>
      <c r="P104" t="s">
        <v>351</v>
      </c>
      <c r="Q104" t="s">
        <v>352</v>
      </c>
      <c r="R104" t="s">
        <v>353</v>
      </c>
      <c r="S104" t="s">
        <v>354</v>
      </c>
      <c r="T104" t="s">
        <v>432</v>
      </c>
    </row>
    <row r="105" spans="1:21" x14ac:dyDescent="0.25">
      <c r="N105" t="s">
        <v>174</v>
      </c>
      <c r="O105">
        <v>15.514416000000001</v>
      </c>
      <c r="P105">
        <v>5.6386690000000002</v>
      </c>
      <c r="Q105">
        <v>2.7513999999999998</v>
      </c>
      <c r="R105">
        <v>6.5890000000000002E-3</v>
      </c>
      <c r="S105" t="s">
        <v>467</v>
      </c>
    </row>
    <row r="106" spans="1:21" x14ac:dyDescent="0.25">
      <c r="A106" t="s">
        <v>401</v>
      </c>
      <c r="N106" t="s">
        <v>175</v>
      </c>
      <c r="O106">
        <v>-0.389405</v>
      </c>
      <c r="P106">
        <v>0.117464</v>
      </c>
      <c r="Q106">
        <v>-3.3151000000000002</v>
      </c>
      <c r="R106">
        <v>1.124E-3</v>
      </c>
      <c r="S106" t="s">
        <v>467</v>
      </c>
    </row>
    <row r="107" spans="1:21" x14ac:dyDescent="0.25">
      <c r="A107" t="s">
        <v>538</v>
      </c>
      <c r="B107" t="s">
        <v>403</v>
      </c>
      <c r="C107" t="s">
        <v>572</v>
      </c>
      <c r="D107" t="s">
        <v>381</v>
      </c>
      <c r="E107" t="s">
        <v>174</v>
      </c>
      <c r="F107" t="s">
        <v>382</v>
      </c>
      <c r="G107" t="s">
        <v>175</v>
      </c>
      <c r="N107" t="s">
        <v>176</v>
      </c>
      <c r="O107">
        <v>1.8832500000000001</v>
      </c>
      <c r="P107">
        <v>0.82687200000000005</v>
      </c>
      <c r="Q107">
        <v>2.2776000000000001</v>
      </c>
      <c r="R107">
        <v>2.4021000000000001E-2</v>
      </c>
      <c r="S107" t="s">
        <v>356</v>
      </c>
    </row>
    <row r="108" spans="1:21" x14ac:dyDescent="0.25">
      <c r="B108" t="s">
        <v>543</v>
      </c>
      <c r="C108" t="s">
        <v>541</v>
      </c>
      <c r="D108" t="s">
        <v>544</v>
      </c>
      <c r="E108" t="s">
        <v>382</v>
      </c>
      <c r="F108" t="s">
        <v>545</v>
      </c>
      <c r="G108" t="s">
        <v>382</v>
      </c>
      <c r="N108" t="s">
        <v>357</v>
      </c>
      <c r="O108">
        <v>1.3652409999999999</v>
      </c>
      <c r="P108">
        <v>0.20849500000000001</v>
      </c>
      <c r="Q108">
        <v>6.5480999999999998</v>
      </c>
      <c r="R108" s="1">
        <v>6.8870000000000001E-10</v>
      </c>
      <c r="S108" t="s">
        <v>355</v>
      </c>
    </row>
    <row r="109" spans="1:21" x14ac:dyDescent="0.25">
      <c r="B109" t="s">
        <v>405</v>
      </c>
      <c r="C109" t="s">
        <v>403</v>
      </c>
      <c r="D109" t="s">
        <v>574</v>
      </c>
      <c r="E109" t="s">
        <v>407</v>
      </c>
      <c r="F109" t="s">
        <v>403</v>
      </c>
      <c r="G109" t="s">
        <v>591</v>
      </c>
      <c r="N109" t="s">
        <v>540</v>
      </c>
      <c r="O109" t="s">
        <v>541</v>
      </c>
      <c r="P109" t="s">
        <v>542</v>
      </c>
      <c r="Q109">
        <v>-21.900172999999999</v>
      </c>
      <c r="R109">
        <v>2.4599190000000002</v>
      </c>
      <c r="S109">
        <v>-8.9027999999999992</v>
      </c>
      <c r="T109" s="1">
        <v>8.8370000000000004E-16</v>
      </c>
      <c r="U109" t="s">
        <v>355</v>
      </c>
    </row>
    <row r="110" spans="1:21" x14ac:dyDescent="0.25">
      <c r="B110" t="s">
        <v>413</v>
      </c>
      <c r="C110" t="s">
        <v>403</v>
      </c>
      <c r="D110" t="s">
        <v>575</v>
      </c>
      <c r="E110" t="s">
        <v>576</v>
      </c>
      <c r="N110" t="s">
        <v>545</v>
      </c>
      <c r="O110">
        <v>1.09E-2</v>
      </c>
      <c r="P110">
        <v>1.7859E-2</v>
      </c>
      <c r="Q110">
        <v>0.61029999999999995</v>
      </c>
      <c r="R110">
        <v>0.542489</v>
      </c>
    </row>
    <row r="111" spans="1:21" x14ac:dyDescent="0.25">
      <c r="N111" t="s">
        <v>546</v>
      </c>
      <c r="O111">
        <v>0.50722</v>
      </c>
      <c r="P111">
        <v>0.45894600000000002</v>
      </c>
      <c r="Q111">
        <v>1.1052</v>
      </c>
      <c r="R111">
        <v>0.27067000000000002</v>
      </c>
    </row>
    <row r="112" spans="1:21" x14ac:dyDescent="0.25">
      <c r="A112" t="s">
        <v>416</v>
      </c>
      <c r="B112" t="s">
        <v>417</v>
      </c>
      <c r="C112" t="s">
        <v>577</v>
      </c>
      <c r="D112" t="s">
        <v>483</v>
      </c>
      <c r="E112" t="s">
        <v>609</v>
      </c>
      <c r="N112" t="s">
        <v>571</v>
      </c>
      <c r="O112">
        <v>0.89040600000000003</v>
      </c>
      <c r="P112">
        <v>4.4530519999999996</v>
      </c>
      <c r="Q112">
        <v>0.2</v>
      </c>
      <c r="R112">
        <v>0.84175999999999995</v>
      </c>
    </row>
    <row r="113" spans="1:23" x14ac:dyDescent="0.25">
      <c r="N113" t="s">
        <v>433</v>
      </c>
    </row>
    <row r="114" spans="1:23" x14ac:dyDescent="0.25">
      <c r="A114" t="s">
        <v>421</v>
      </c>
      <c r="B114" t="s">
        <v>422</v>
      </c>
      <c r="N114" t="s">
        <v>434</v>
      </c>
      <c r="O114" t="s">
        <v>435</v>
      </c>
      <c r="P114">
        <v>0</v>
      </c>
      <c r="Q114" t="s">
        <v>557</v>
      </c>
      <c r="R114">
        <v>1E-3</v>
      </c>
      <c r="S114" t="s">
        <v>558</v>
      </c>
      <c r="T114">
        <v>0.01</v>
      </c>
      <c r="U114" t="s">
        <v>559</v>
      </c>
      <c r="V114">
        <v>0.05</v>
      </c>
      <c r="W114" t="s">
        <v>560</v>
      </c>
    </row>
    <row r="115" spans="1:23" x14ac:dyDescent="0.25">
      <c r="B115" t="s">
        <v>423</v>
      </c>
      <c r="C115" t="s">
        <v>424</v>
      </c>
      <c r="D115" t="s">
        <v>425</v>
      </c>
      <c r="E115" t="s">
        <v>426</v>
      </c>
      <c r="F115" t="s">
        <v>427</v>
      </c>
      <c r="G115" t="s">
        <v>425</v>
      </c>
    </row>
    <row r="116" spans="1:23" x14ac:dyDescent="0.25">
      <c r="A116">
        <v>-30.9</v>
      </c>
      <c r="B116">
        <v>-7.54</v>
      </c>
      <c r="C116">
        <v>-0.376</v>
      </c>
      <c r="D116">
        <v>8.4700000000000006</v>
      </c>
      <c r="E116">
        <v>24.9</v>
      </c>
      <c r="N116" t="s">
        <v>442</v>
      </c>
      <c r="O116" t="s">
        <v>443</v>
      </c>
      <c r="P116" t="s">
        <v>430</v>
      </c>
      <c r="Q116" t="s">
        <v>444</v>
      </c>
      <c r="R116">
        <v>16741</v>
      </c>
    </row>
    <row r="117" spans="1:23" x14ac:dyDescent="0.25">
      <c r="N117" t="s">
        <v>445</v>
      </c>
      <c r="O117" t="s">
        <v>443</v>
      </c>
      <c r="P117" t="s">
        <v>430</v>
      </c>
      <c r="Q117" t="s">
        <v>444</v>
      </c>
      <c r="R117">
        <v>3733.3</v>
      </c>
    </row>
    <row r="118" spans="1:23" x14ac:dyDescent="0.25">
      <c r="A118" t="s">
        <v>554</v>
      </c>
      <c r="B118" t="s">
        <v>555</v>
      </c>
      <c r="N118" t="s">
        <v>446</v>
      </c>
      <c r="O118">
        <v>0.77700000000000002</v>
      </c>
    </row>
    <row r="119" spans="1:23" x14ac:dyDescent="0.25">
      <c r="N119" t="s">
        <v>447</v>
      </c>
      <c r="O119" t="s">
        <v>446</v>
      </c>
      <c r="P119">
        <v>0.74095</v>
      </c>
    </row>
    <row r="120" spans="1:23" x14ac:dyDescent="0.25">
      <c r="A120" t="s">
        <v>353</v>
      </c>
      <c r="B120" t="s">
        <v>429</v>
      </c>
      <c r="C120" t="s">
        <v>430</v>
      </c>
      <c r="D120" t="s">
        <v>431</v>
      </c>
      <c r="N120" t="s">
        <v>448</v>
      </c>
      <c r="O120">
        <v>72.735399999999998</v>
      </c>
      <c r="P120" t="s">
        <v>449</v>
      </c>
      <c r="Q120">
        <v>8</v>
      </c>
      <c r="R120" t="s">
        <v>450</v>
      </c>
      <c r="S120">
        <v>167</v>
      </c>
      <c r="T120" t="s">
        <v>451</v>
      </c>
      <c r="U120" t="s">
        <v>452</v>
      </c>
      <c r="V120" t="s">
        <v>453</v>
      </c>
      <c r="W120" s="1">
        <v>2.2200000000000001E-16</v>
      </c>
    </row>
    <row r="122" spans="1:23" x14ac:dyDescent="0.25">
      <c r="B122" t="s">
        <v>350</v>
      </c>
      <c r="C122" t="s">
        <v>351</v>
      </c>
      <c r="D122" t="s">
        <v>352</v>
      </c>
      <c r="E122" t="s">
        <v>353</v>
      </c>
      <c r="F122" t="s">
        <v>354</v>
      </c>
      <c r="G122" t="s">
        <v>432</v>
      </c>
      <c r="N122" t="s">
        <v>600</v>
      </c>
    </row>
    <row r="123" spans="1:23" x14ac:dyDescent="0.25">
      <c r="A123" t="s">
        <v>174</v>
      </c>
      <c r="B123">
        <v>-35.648927</v>
      </c>
      <c r="C123">
        <v>7.107024</v>
      </c>
      <c r="D123">
        <v>-5.016</v>
      </c>
      <c r="E123" s="1">
        <v>1.9E-6</v>
      </c>
      <c r="F123" t="s">
        <v>355</v>
      </c>
    </row>
    <row r="124" spans="1:23" x14ac:dyDescent="0.25">
      <c r="B124" s="1">
        <v>1.9E-6</v>
      </c>
      <c r="E124" s="1"/>
      <c r="H124" s="1"/>
      <c r="N124" t="s">
        <v>396</v>
      </c>
      <c r="O124" t="s">
        <v>397</v>
      </c>
      <c r="P124" t="s">
        <v>398</v>
      </c>
      <c r="Q124" t="s">
        <v>399</v>
      </c>
      <c r="R124" t="s">
        <v>400</v>
      </c>
    </row>
    <row r="125" spans="1:23" x14ac:dyDescent="0.25">
      <c r="A125" t="s">
        <v>175</v>
      </c>
      <c r="B125">
        <v>1.186698</v>
      </c>
      <c r="C125">
        <v>0.30996600000000002</v>
      </c>
      <c r="D125">
        <v>3.8285</v>
      </c>
      <c r="E125">
        <v>2.087E-4</v>
      </c>
      <c r="F125" t="s">
        <v>355</v>
      </c>
      <c r="H125" s="1"/>
    </row>
    <row r="126" spans="1:23" x14ac:dyDescent="0.25">
      <c r="B126">
        <v>2.087E-4</v>
      </c>
      <c r="N126" t="s">
        <v>401</v>
      </c>
    </row>
    <row r="127" spans="1:23" x14ac:dyDescent="0.25">
      <c r="A127" t="s">
        <v>176</v>
      </c>
      <c r="B127">
        <v>11.593007</v>
      </c>
      <c r="C127">
        <v>2.3952279999999999</v>
      </c>
      <c r="D127">
        <v>4.84</v>
      </c>
      <c r="E127" s="1">
        <v>4.0029999999999996E-6</v>
      </c>
      <c r="F127" t="s">
        <v>355</v>
      </c>
      <c r="N127" t="s">
        <v>538</v>
      </c>
      <c r="O127" t="s">
        <v>403</v>
      </c>
      <c r="P127" t="s">
        <v>564</v>
      </c>
      <c r="Q127" t="s">
        <v>381</v>
      </c>
      <c r="R127" t="s">
        <v>174</v>
      </c>
      <c r="S127" t="s">
        <v>382</v>
      </c>
      <c r="T127" t="s">
        <v>175</v>
      </c>
      <c r="U127" t="s">
        <v>382</v>
      </c>
      <c r="V127" t="s">
        <v>176</v>
      </c>
      <c r="W127" t="s">
        <v>382</v>
      </c>
    </row>
    <row r="128" spans="1:23" x14ac:dyDescent="0.25">
      <c r="B128" s="1">
        <v>4.0029999999999996E-6</v>
      </c>
      <c r="E128" s="1"/>
      <c r="O128" t="s">
        <v>543</v>
      </c>
      <c r="P128" t="s">
        <v>541</v>
      </c>
      <c r="Q128" t="s">
        <v>544</v>
      </c>
      <c r="R128" t="s">
        <v>382</v>
      </c>
      <c r="S128" t="s">
        <v>545</v>
      </c>
      <c r="T128" t="s">
        <v>382</v>
      </c>
      <c r="U128" t="s">
        <v>546</v>
      </c>
      <c r="V128" t="s">
        <v>382</v>
      </c>
      <c r="W128" t="s">
        <v>565</v>
      </c>
    </row>
    <row r="129" spans="1:23" x14ac:dyDescent="0.25">
      <c r="A129" t="s">
        <v>357</v>
      </c>
      <c r="B129">
        <v>-0.41316999999999998</v>
      </c>
      <c r="C129">
        <v>0.93790899999999999</v>
      </c>
      <c r="D129">
        <v>-0.4405</v>
      </c>
      <c r="E129">
        <v>0.6603715</v>
      </c>
      <c r="O129" t="s">
        <v>405</v>
      </c>
      <c r="P129" t="s">
        <v>403</v>
      </c>
      <c r="Q129" t="s">
        <v>566</v>
      </c>
      <c r="R129" t="s">
        <v>407</v>
      </c>
      <c r="S129" t="s">
        <v>403</v>
      </c>
      <c r="T129" t="s">
        <v>588</v>
      </c>
      <c r="U129" t="s">
        <v>409</v>
      </c>
      <c r="V129" t="s">
        <v>482</v>
      </c>
      <c r="W129" t="s">
        <v>411</v>
      </c>
    </row>
    <row r="130" spans="1:23" x14ac:dyDescent="0.25">
      <c r="B130">
        <v>0.6603715</v>
      </c>
      <c r="O130" t="s">
        <v>413</v>
      </c>
      <c r="P130" t="s">
        <v>403</v>
      </c>
      <c r="Q130" t="s">
        <v>567</v>
      </c>
      <c r="R130" t="s">
        <v>568</v>
      </c>
    </row>
    <row r="131" spans="1:23" x14ac:dyDescent="0.25">
      <c r="A131" t="s">
        <v>544</v>
      </c>
      <c r="B131">
        <v>-39.949742999999998</v>
      </c>
      <c r="C131">
        <v>6.9609829999999997</v>
      </c>
      <c r="D131">
        <v>-5.7390999999999996</v>
      </c>
      <c r="E131" s="1">
        <v>7.6220000000000004E-8</v>
      </c>
    </row>
    <row r="132" spans="1:23" x14ac:dyDescent="0.25">
      <c r="B132" s="1">
        <v>7.6220000000000004E-8</v>
      </c>
      <c r="E132" s="1"/>
      <c r="N132" t="s">
        <v>416</v>
      </c>
      <c r="O132" t="s">
        <v>417</v>
      </c>
      <c r="P132" t="s">
        <v>569</v>
      </c>
      <c r="Q132" t="s">
        <v>483</v>
      </c>
      <c r="R132" t="s">
        <v>606</v>
      </c>
    </row>
    <row r="133" spans="1:23" x14ac:dyDescent="0.25">
      <c r="A133" t="s">
        <v>545</v>
      </c>
      <c r="B133">
        <v>-6.4731999999999998E-2</v>
      </c>
      <c r="C133">
        <v>4.5541999999999999E-2</v>
      </c>
      <c r="D133">
        <v>-1.4214</v>
      </c>
      <c r="E133">
        <v>0.1578668</v>
      </c>
    </row>
    <row r="134" spans="1:23" x14ac:dyDescent="0.25">
      <c r="B134">
        <v>0.1578668</v>
      </c>
      <c r="N134" t="s">
        <v>421</v>
      </c>
      <c r="O134" t="s">
        <v>422</v>
      </c>
    </row>
    <row r="135" spans="1:23" x14ac:dyDescent="0.25">
      <c r="A135" t="s">
        <v>546</v>
      </c>
      <c r="B135">
        <v>2.0319389999999999</v>
      </c>
      <c r="C135">
        <v>1.5227329999999999</v>
      </c>
      <c r="D135">
        <v>1.3344</v>
      </c>
      <c r="E135">
        <v>0.1846633</v>
      </c>
      <c r="O135" t="s">
        <v>423</v>
      </c>
      <c r="P135" t="s">
        <v>424</v>
      </c>
      <c r="Q135" t="s">
        <v>425</v>
      </c>
      <c r="R135" t="s">
        <v>426</v>
      </c>
      <c r="S135" t="s">
        <v>427</v>
      </c>
      <c r="T135" t="s">
        <v>425</v>
      </c>
      <c r="U135" t="s">
        <v>428</v>
      </c>
    </row>
    <row r="136" spans="1:23" x14ac:dyDescent="0.25">
      <c r="B136">
        <v>0.1846633</v>
      </c>
      <c r="O136">
        <v>-30.6</v>
      </c>
      <c r="P136">
        <v>-5.57</v>
      </c>
      <c r="Q136">
        <v>0.14000000000000001</v>
      </c>
      <c r="R136">
        <v>6.38</v>
      </c>
      <c r="S136">
        <v>29.9</v>
      </c>
    </row>
    <row r="137" spans="1:23" x14ac:dyDescent="0.25">
      <c r="A137" t="s">
        <v>579</v>
      </c>
      <c r="B137">
        <v>-14.559604999999999</v>
      </c>
      <c r="C137">
        <v>24.123570000000001</v>
      </c>
      <c r="D137">
        <v>-0.60350000000000004</v>
      </c>
      <c r="E137">
        <v>0.54731600000000002</v>
      </c>
    </row>
    <row r="138" spans="1:23" x14ac:dyDescent="0.25">
      <c r="A138" t="s">
        <v>433</v>
      </c>
      <c r="B138">
        <v>0.54731600000000002</v>
      </c>
      <c r="N138" t="s">
        <v>554</v>
      </c>
      <c r="O138" t="s">
        <v>555</v>
      </c>
    </row>
    <row r="139" spans="1:23" x14ac:dyDescent="0.25">
      <c r="A139" t="s">
        <v>434</v>
      </c>
      <c r="B139" t="s">
        <v>435</v>
      </c>
      <c r="C139">
        <v>0</v>
      </c>
      <c r="D139" t="s">
        <v>557</v>
      </c>
      <c r="E139">
        <v>1E-3</v>
      </c>
      <c r="F139" t="s">
        <v>558</v>
      </c>
      <c r="G139">
        <v>0.01</v>
      </c>
    </row>
    <row r="140" spans="1:23" x14ac:dyDescent="0.25">
      <c r="N140" t="s">
        <v>353</v>
      </c>
      <c r="O140" t="s">
        <v>429</v>
      </c>
      <c r="P140" t="s">
        <v>430</v>
      </c>
      <c r="Q140" t="s">
        <v>431</v>
      </c>
    </row>
    <row r="142" spans="1:23" x14ac:dyDescent="0.25">
      <c r="O142" t="s">
        <v>350</v>
      </c>
      <c r="P142" t="s">
        <v>351</v>
      </c>
      <c r="Q142" t="s">
        <v>352</v>
      </c>
      <c r="R142" t="s">
        <v>353</v>
      </c>
      <c r="S142" t="s">
        <v>354</v>
      </c>
      <c r="T142" t="s">
        <v>432</v>
      </c>
    </row>
    <row r="143" spans="1:23" x14ac:dyDescent="0.25">
      <c r="A143" t="s">
        <v>442</v>
      </c>
      <c r="B143" t="s">
        <v>443</v>
      </c>
      <c r="C143" t="s">
        <v>430</v>
      </c>
      <c r="D143" t="s">
        <v>444</v>
      </c>
      <c r="E143">
        <v>44094</v>
      </c>
      <c r="N143" t="s">
        <v>174</v>
      </c>
      <c r="O143">
        <v>-25.601175999999999</v>
      </c>
      <c r="P143">
        <v>2.9062519999999998</v>
      </c>
      <c r="Q143">
        <v>-8.8089999999999993</v>
      </c>
      <c r="R143" s="1">
        <v>3.5269999999999999E-16</v>
      </c>
      <c r="S143" t="s">
        <v>355</v>
      </c>
    </row>
    <row r="144" spans="1:23" x14ac:dyDescent="0.25">
      <c r="A144" t="s">
        <v>445</v>
      </c>
      <c r="B144" t="s">
        <v>443</v>
      </c>
      <c r="C144" t="s">
        <v>430</v>
      </c>
      <c r="D144" t="s">
        <v>444</v>
      </c>
      <c r="E144">
        <v>16963</v>
      </c>
      <c r="N144" t="s">
        <v>175</v>
      </c>
      <c r="O144">
        <v>1.912566</v>
      </c>
      <c r="P144">
        <v>0.132719</v>
      </c>
      <c r="Q144">
        <v>14.410600000000001</v>
      </c>
      <c r="R144" t="s">
        <v>453</v>
      </c>
      <c r="S144" s="1">
        <v>2.2E-16</v>
      </c>
      <c r="T144" t="s">
        <v>355</v>
      </c>
    </row>
    <row r="145" spans="1:23" x14ac:dyDescent="0.25">
      <c r="A145" t="s">
        <v>446</v>
      </c>
      <c r="B145">
        <v>0.61529999999999996</v>
      </c>
      <c r="N145" t="s">
        <v>176</v>
      </c>
      <c r="O145">
        <v>-1.0790219999999999</v>
      </c>
      <c r="P145">
        <v>1.2258450000000001</v>
      </c>
      <c r="Q145">
        <v>-0.88019999999999998</v>
      </c>
      <c r="R145">
        <v>0.37969999999999998</v>
      </c>
    </row>
    <row r="146" spans="1:23" x14ac:dyDescent="0.25">
      <c r="A146" t="s">
        <v>447</v>
      </c>
      <c r="B146" t="s">
        <v>446</v>
      </c>
      <c r="C146">
        <v>0.53639000000000003</v>
      </c>
      <c r="N146" t="s">
        <v>357</v>
      </c>
      <c r="O146">
        <v>3.5826980000000002</v>
      </c>
      <c r="P146">
        <v>0.50689399999999996</v>
      </c>
      <c r="Q146">
        <v>7.0678999999999998</v>
      </c>
      <c r="R146" s="1">
        <v>1.9729999999999999E-11</v>
      </c>
      <c r="S146" t="s">
        <v>355</v>
      </c>
    </row>
    <row r="147" spans="1:23" x14ac:dyDescent="0.25">
      <c r="A147" t="s">
        <v>448</v>
      </c>
      <c r="B147">
        <v>23.3918</v>
      </c>
      <c r="C147" t="s">
        <v>449</v>
      </c>
      <c r="D147">
        <v>8</v>
      </c>
      <c r="E147" t="s">
        <v>450</v>
      </c>
      <c r="F147">
        <v>117</v>
      </c>
      <c r="G147" t="s">
        <v>451</v>
      </c>
      <c r="N147" t="s">
        <v>543</v>
      </c>
      <c r="O147" t="s">
        <v>541</v>
      </c>
      <c r="P147" t="s">
        <v>544</v>
      </c>
      <c r="Q147">
        <v>-31.912151999999999</v>
      </c>
      <c r="R147">
        <v>3.2467359999999998</v>
      </c>
      <c r="S147">
        <v>-9.8290000000000006</v>
      </c>
      <c r="T147" t="s">
        <v>453</v>
      </c>
      <c r="U147" s="1">
        <v>2.2E-16</v>
      </c>
      <c r="V147" t="s">
        <v>355</v>
      </c>
    </row>
    <row r="148" spans="1:23" x14ac:dyDescent="0.25">
      <c r="N148" t="s">
        <v>545</v>
      </c>
      <c r="O148">
        <v>2.5951999999999999E-2</v>
      </c>
      <c r="P148">
        <v>2.2851E-2</v>
      </c>
      <c r="Q148">
        <v>1.1356999999999999</v>
      </c>
      <c r="R148">
        <v>0.25729999999999997</v>
      </c>
    </row>
    <row r="149" spans="1:23" x14ac:dyDescent="0.25">
      <c r="N149" t="s">
        <v>546</v>
      </c>
      <c r="O149">
        <v>0.236291</v>
      </c>
      <c r="P149">
        <v>1.046618</v>
      </c>
      <c r="Q149">
        <v>0.2258</v>
      </c>
      <c r="R149">
        <v>0.8216</v>
      </c>
    </row>
    <row r="150" spans="1:23" x14ac:dyDescent="0.25">
      <c r="N150" t="s">
        <v>571</v>
      </c>
      <c r="O150">
        <v>-110.299959</v>
      </c>
      <c r="P150">
        <v>147.50138999999999</v>
      </c>
      <c r="Q150">
        <v>-0.74780000000000002</v>
      </c>
      <c r="R150">
        <v>0.45540000000000003</v>
      </c>
    </row>
    <row r="151" spans="1:23" x14ac:dyDescent="0.25">
      <c r="N151" t="s">
        <v>433</v>
      </c>
    </row>
    <row r="152" spans="1:23" x14ac:dyDescent="0.25">
      <c r="N152" t="s">
        <v>434</v>
      </c>
      <c r="O152" t="s">
        <v>435</v>
      </c>
      <c r="P152">
        <v>0</v>
      </c>
      <c r="Q152" t="s">
        <v>557</v>
      </c>
      <c r="R152">
        <v>1E-3</v>
      </c>
      <c r="S152" t="s">
        <v>558</v>
      </c>
      <c r="T152">
        <v>0.01</v>
      </c>
      <c r="U152" t="s">
        <v>559</v>
      </c>
      <c r="V152">
        <v>0.05</v>
      </c>
      <c r="W152" t="s">
        <v>560</v>
      </c>
    </row>
    <row r="156" spans="1:23" x14ac:dyDescent="0.25">
      <c r="N156" t="s">
        <v>442</v>
      </c>
      <c r="O156" t="s">
        <v>443</v>
      </c>
      <c r="P156" t="s">
        <v>430</v>
      </c>
      <c r="Q156" t="s">
        <v>444</v>
      </c>
      <c r="R156">
        <v>81648</v>
      </c>
    </row>
    <row r="157" spans="1:23" x14ac:dyDescent="0.25">
      <c r="N157" t="s">
        <v>445</v>
      </c>
      <c r="O157" t="s">
        <v>443</v>
      </c>
      <c r="P157" t="s">
        <v>430</v>
      </c>
      <c r="Q157" t="s">
        <v>444</v>
      </c>
      <c r="R157">
        <v>30827</v>
      </c>
    </row>
    <row r="158" spans="1:23" x14ac:dyDescent="0.25">
      <c r="N158" t="s">
        <v>446</v>
      </c>
      <c r="O158">
        <v>0.62243999999999999</v>
      </c>
    </row>
    <row r="159" spans="1:23" x14ac:dyDescent="0.25">
      <c r="N159" t="s">
        <v>447</v>
      </c>
      <c r="O159" t="s">
        <v>446</v>
      </c>
      <c r="P159">
        <v>0.56850000000000001</v>
      </c>
    </row>
    <row r="160" spans="1:23" x14ac:dyDescent="0.25">
      <c r="N160" t="s">
        <v>448</v>
      </c>
      <c r="O160">
        <v>46.160499999999999</v>
      </c>
      <c r="P160" t="s">
        <v>449</v>
      </c>
      <c r="Q160">
        <v>8</v>
      </c>
      <c r="R160" t="s">
        <v>450</v>
      </c>
      <c r="S160">
        <v>224</v>
      </c>
      <c r="T160" t="s">
        <v>451</v>
      </c>
      <c r="U160" t="s">
        <v>452</v>
      </c>
      <c r="V160" t="s">
        <v>453</v>
      </c>
      <c r="W160" s="1">
        <v>2.2200000000000001E-16</v>
      </c>
    </row>
    <row r="161" spans="14:23" x14ac:dyDescent="0.25">
      <c r="N161" t="s">
        <v>603</v>
      </c>
    </row>
    <row r="163" spans="14:23" x14ac:dyDescent="0.25">
      <c r="N163" t="s">
        <v>186</v>
      </c>
    </row>
    <row r="165" spans="14:23" x14ac:dyDescent="0.25">
      <c r="N165" t="s">
        <v>596</v>
      </c>
    </row>
    <row r="167" spans="14:23" x14ac:dyDescent="0.25">
      <c r="N167" t="s">
        <v>396</v>
      </c>
      <c r="O167" t="s">
        <v>397</v>
      </c>
      <c r="P167" t="s">
        <v>398</v>
      </c>
      <c r="Q167" t="s">
        <v>399</v>
      </c>
      <c r="R167" t="s">
        <v>400</v>
      </c>
    </row>
    <row r="169" spans="14:23" x14ac:dyDescent="0.25">
      <c r="N169" t="s">
        <v>401</v>
      </c>
    </row>
    <row r="170" spans="14:23" x14ac:dyDescent="0.25">
      <c r="N170" t="s">
        <v>538</v>
      </c>
      <c r="O170" t="s">
        <v>403</v>
      </c>
      <c r="P170" t="s">
        <v>572</v>
      </c>
      <c r="Q170" t="s">
        <v>381</v>
      </c>
      <c r="R170" t="s">
        <v>174</v>
      </c>
      <c r="S170" t="s">
        <v>382</v>
      </c>
      <c r="T170" t="s">
        <v>175</v>
      </c>
      <c r="U170" t="s">
        <v>382</v>
      </c>
      <c r="V170" t="s">
        <v>176</v>
      </c>
      <c r="W170" t="s">
        <v>382</v>
      </c>
    </row>
    <row r="171" spans="14:23" x14ac:dyDescent="0.25">
      <c r="O171" t="s">
        <v>543</v>
      </c>
      <c r="P171" t="s">
        <v>541</v>
      </c>
      <c r="Q171" t="s">
        <v>544</v>
      </c>
      <c r="R171" t="s">
        <v>382</v>
      </c>
      <c r="S171" t="s">
        <v>545</v>
      </c>
      <c r="T171" t="s">
        <v>382</v>
      </c>
      <c r="U171" t="s">
        <v>546</v>
      </c>
      <c r="V171" t="s">
        <v>382</v>
      </c>
      <c r="W171" t="s">
        <v>573</v>
      </c>
    </row>
    <row r="172" spans="14:23" x14ac:dyDescent="0.25">
      <c r="O172" t="s">
        <v>405</v>
      </c>
      <c r="P172" t="s">
        <v>403</v>
      </c>
      <c r="Q172" t="s">
        <v>574</v>
      </c>
      <c r="R172" t="s">
        <v>407</v>
      </c>
      <c r="S172" t="s">
        <v>403</v>
      </c>
      <c r="T172" t="s">
        <v>591</v>
      </c>
      <c r="U172" t="s">
        <v>409</v>
      </c>
      <c r="V172" t="s">
        <v>469</v>
      </c>
      <c r="W172" t="s">
        <v>411</v>
      </c>
    </row>
    <row r="173" spans="14:23" x14ac:dyDescent="0.25">
      <c r="O173" t="s">
        <v>413</v>
      </c>
      <c r="P173" t="s">
        <v>403</v>
      </c>
      <c r="Q173" t="s">
        <v>575</v>
      </c>
      <c r="R173" t="s">
        <v>576</v>
      </c>
    </row>
    <row r="175" spans="14:23" x14ac:dyDescent="0.25">
      <c r="N175" t="s">
        <v>416</v>
      </c>
      <c r="O175" t="s">
        <v>417</v>
      </c>
      <c r="P175" t="s">
        <v>522</v>
      </c>
      <c r="Q175" t="s">
        <v>607</v>
      </c>
      <c r="R175" t="s">
        <v>608</v>
      </c>
    </row>
    <row r="177" spans="14:21" x14ac:dyDescent="0.25">
      <c r="N177" t="s">
        <v>421</v>
      </c>
      <c r="O177" t="s">
        <v>422</v>
      </c>
    </row>
    <row r="178" spans="14:21" x14ac:dyDescent="0.25">
      <c r="O178" t="s">
        <v>423</v>
      </c>
      <c r="P178" t="s">
        <v>424</v>
      </c>
      <c r="Q178" t="s">
        <v>425</v>
      </c>
      <c r="R178" t="s">
        <v>426</v>
      </c>
      <c r="S178" t="s">
        <v>427</v>
      </c>
      <c r="T178" t="s">
        <v>425</v>
      </c>
      <c r="U178" t="s">
        <v>428</v>
      </c>
    </row>
    <row r="179" spans="14:21" x14ac:dyDescent="0.25">
      <c r="N179">
        <v>-36.1</v>
      </c>
      <c r="O179">
        <v>-2.1800000000000002</v>
      </c>
      <c r="P179">
        <v>0.79300000000000004</v>
      </c>
      <c r="Q179">
        <v>2.63</v>
      </c>
      <c r="R179">
        <v>16.7</v>
      </c>
    </row>
    <row r="181" spans="14:21" x14ac:dyDescent="0.25">
      <c r="N181" t="s">
        <v>554</v>
      </c>
      <c r="O181" t="s">
        <v>555</v>
      </c>
    </row>
    <row r="183" spans="14:21" x14ac:dyDescent="0.25">
      <c r="N183" t="s">
        <v>353</v>
      </c>
      <c r="O183" t="s">
        <v>429</v>
      </c>
      <c r="P183" t="s">
        <v>430</v>
      </c>
      <c r="Q183" t="s">
        <v>431</v>
      </c>
    </row>
    <row r="185" spans="14:21" x14ac:dyDescent="0.25">
      <c r="O185" t="s">
        <v>350</v>
      </c>
      <c r="P185" t="s">
        <v>351</v>
      </c>
      <c r="Q185" t="s">
        <v>352</v>
      </c>
      <c r="R185" t="s">
        <v>353</v>
      </c>
      <c r="S185" t="s">
        <v>354</v>
      </c>
      <c r="T185" t="s">
        <v>432</v>
      </c>
    </row>
    <row r="186" spans="14:21" x14ac:dyDescent="0.25">
      <c r="N186" t="s">
        <v>174</v>
      </c>
      <c r="O186">
        <v>-0.5443616</v>
      </c>
      <c r="P186">
        <v>9.8358252000000004</v>
      </c>
      <c r="Q186">
        <v>-5.5300000000000002E-2</v>
      </c>
      <c r="R186">
        <v>0.95606400000000002</v>
      </c>
    </row>
    <row r="187" spans="14:21" x14ac:dyDescent="0.25">
      <c r="N187" t="s">
        <v>175</v>
      </c>
      <c r="O187">
        <v>-0.40794999999999998</v>
      </c>
      <c r="P187">
        <v>0.30530629999999997</v>
      </c>
      <c r="Q187">
        <v>-1.3362000000000001</v>
      </c>
      <c r="R187">
        <v>0.18698600000000001</v>
      </c>
    </row>
    <row r="188" spans="14:21" x14ac:dyDescent="0.25">
      <c r="N188" t="s">
        <v>176</v>
      </c>
      <c r="O188">
        <v>-1.5715612999999999</v>
      </c>
      <c r="P188">
        <v>2.4068605999999999</v>
      </c>
      <c r="Q188">
        <v>-0.65300000000000002</v>
      </c>
      <c r="R188">
        <v>0.51650799999999997</v>
      </c>
    </row>
    <row r="189" spans="14:21" x14ac:dyDescent="0.25">
      <c r="N189" t="s">
        <v>357</v>
      </c>
      <c r="O189">
        <v>1.3472322000000001</v>
      </c>
      <c r="P189">
        <v>0.41964469999999998</v>
      </c>
      <c r="Q189">
        <v>3.2103999999999999</v>
      </c>
      <c r="R189">
        <v>2.215E-3</v>
      </c>
      <c r="S189" t="s">
        <v>467</v>
      </c>
    </row>
    <row r="190" spans="14:21" x14ac:dyDescent="0.25">
      <c r="N190" t="s">
        <v>540</v>
      </c>
      <c r="O190" t="s">
        <v>541</v>
      </c>
      <c r="P190" t="s">
        <v>542</v>
      </c>
      <c r="Q190">
        <v>-11.396778100000001</v>
      </c>
      <c r="R190">
        <v>3.6308574999999998</v>
      </c>
      <c r="S190">
        <v>-3.1389</v>
      </c>
      <c r="T190">
        <v>2.7260000000000001E-3</v>
      </c>
      <c r="U190" t="s">
        <v>467</v>
      </c>
    </row>
    <row r="191" spans="14:21" x14ac:dyDescent="0.25">
      <c r="N191" t="s">
        <v>545</v>
      </c>
      <c r="O191">
        <v>9.3541000000000006E-3</v>
      </c>
      <c r="P191">
        <v>1.2819199999999999E-2</v>
      </c>
      <c r="Q191">
        <v>0.72970000000000002</v>
      </c>
      <c r="R191">
        <v>0.46867199999999998</v>
      </c>
    </row>
    <row r="192" spans="14:21" x14ac:dyDescent="0.25">
      <c r="N192" t="s">
        <v>546</v>
      </c>
      <c r="O192">
        <v>1.0167193000000001</v>
      </c>
      <c r="P192">
        <v>1.2717787</v>
      </c>
      <c r="Q192">
        <v>0.7994</v>
      </c>
      <c r="R192">
        <v>0.42747099999999999</v>
      </c>
    </row>
    <row r="193" spans="14:23" x14ac:dyDescent="0.25">
      <c r="N193" t="s">
        <v>579</v>
      </c>
      <c r="O193">
        <v>-1.5854446</v>
      </c>
      <c r="P193">
        <v>16.645295300000001</v>
      </c>
      <c r="Q193">
        <v>-9.5200000000000007E-2</v>
      </c>
      <c r="R193">
        <v>0.92446300000000003</v>
      </c>
    </row>
    <row r="194" spans="14:23" x14ac:dyDescent="0.25">
      <c r="N194" t="s">
        <v>433</v>
      </c>
    </row>
    <row r="195" spans="14:23" x14ac:dyDescent="0.25">
      <c r="N195" t="s">
        <v>434</v>
      </c>
      <c r="O195" t="s">
        <v>435</v>
      </c>
      <c r="P195">
        <v>0</v>
      </c>
      <c r="Q195" t="s">
        <v>557</v>
      </c>
      <c r="R195">
        <v>1E-3</v>
      </c>
      <c r="S195" t="s">
        <v>558</v>
      </c>
      <c r="T195">
        <v>0.01</v>
      </c>
      <c r="U195" t="s">
        <v>559</v>
      </c>
      <c r="V195">
        <v>0.05</v>
      </c>
      <c r="W195" t="s">
        <v>560</v>
      </c>
    </row>
    <row r="198" spans="14:23" x14ac:dyDescent="0.25">
      <c r="N198" t="s">
        <v>442</v>
      </c>
      <c r="O198" t="s">
        <v>443</v>
      </c>
      <c r="P198" t="s">
        <v>430</v>
      </c>
      <c r="Q198" t="s">
        <v>444</v>
      </c>
      <c r="R198">
        <v>3911.2</v>
      </c>
    </row>
    <row r="199" spans="14:23" x14ac:dyDescent="0.25">
      <c r="N199" t="s">
        <v>445</v>
      </c>
      <c r="O199" t="s">
        <v>443</v>
      </c>
      <c r="P199" t="s">
        <v>430</v>
      </c>
      <c r="Q199" t="s">
        <v>444</v>
      </c>
      <c r="R199">
        <v>2761.2</v>
      </c>
    </row>
    <row r="200" spans="14:23" x14ac:dyDescent="0.25">
      <c r="N200" t="s">
        <v>446</v>
      </c>
      <c r="O200">
        <v>0.29404000000000002</v>
      </c>
    </row>
    <row r="201" spans="14:23" x14ac:dyDescent="0.25">
      <c r="N201" t="s">
        <v>447</v>
      </c>
      <c r="O201" t="s">
        <v>446</v>
      </c>
      <c r="P201">
        <v>0.10150000000000001</v>
      </c>
    </row>
    <row r="202" spans="14:23" x14ac:dyDescent="0.25">
      <c r="N202" t="s">
        <v>448</v>
      </c>
      <c r="O202">
        <v>2.86348</v>
      </c>
      <c r="P202" t="s">
        <v>449</v>
      </c>
      <c r="Q202">
        <v>8</v>
      </c>
      <c r="R202" t="s">
        <v>450</v>
      </c>
      <c r="S202">
        <v>55</v>
      </c>
      <c r="T202" t="s">
        <v>451</v>
      </c>
      <c r="U202" t="s">
        <v>452</v>
      </c>
      <c r="V202">
        <v>9.7833999999999994E-3</v>
      </c>
    </row>
    <row r="205" spans="14:23" x14ac:dyDescent="0.25">
      <c r="N205" t="s">
        <v>600</v>
      </c>
    </row>
    <row r="207" spans="14:23" x14ac:dyDescent="0.25">
      <c r="N207" t="s">
        <v>396</v>
      </c>
      <c r="O207" t="s">
        <v>397</v>
      </c>
      <c r="P207" t="s">
        <v>398</v>
      </c>
      <c r="Q207" t="s">
        <v>399</v>
      </c>
      <c r="R207" t="s">
        <v>400</v>
      </c>
    </row>
    <row r="209" spans="14:23" x14ac:dyDescent="0.25">
      <c r="N209" t="s">
        <v>401</v>
      </c>
    </row>
    <row r="210" spans="14:23" x14ac:dyDescent="0.25">
      <c r="N210" t="s">
        <v>538</v>
      </c>
      <c r="O210" t="s">
        <v>403</v>
      </c>
      <c r="P210" t="s">
        <v>572</v>
      </c>
      <c r="Q210" t="s">
        <v>381</v>
      </c>
      <c r="R210" t="s">
        <v>174</v>
      </c>
      <c r="S210" t="s">
        <v>382</v>
      </c>
      <c r="T210" t="s">
        <v>175</v>
      </c>
      <c r="U210" t="s">
        <v>382</v>
      </c>
      <c r="V210" t="s">
        <v>176</v>
      </c>
      <c r="W210" t="s">
        <v>382</v>
      </c>
    </row>
    <row r="211" spans="14:23" x14ac:dyDescent="0.25">
      <c r="O211" t="s">
        <v>543</v>
      </c>
      <c r="P211" t="s">
        <v>541</v>
      </c>
      <c r="Q211" t="s">
        <v>544</v>
      </c>
      <c r="R211" t="s">
        <v>382</v>
      </c>
      <c r="S211" t="s">
        <v>545</v>
      </c>
      <c r="T211" t="s">
        <v>382</v>
      </c>
      <c r="U211" t="s">
        <v>546</v>
      </c>
      <c r="V211" t="s">
        <v>382</v>
      </c>
      <c r="W211" t="s">
        <v>573</v>
      </c>
    </row>
    <row r="212" spans="14:23" x14ac:dyDescent="0.25">
      <c r="O212" t="s">
        <v>405</v>
      </c>
      <c r="P212" t="s">
        <v>403</v>
      </c>
      <c r="Q212" t="s">
        <v>574</v>
      </c>
      <c r="R212" t="s">
        <v>407</v>
      </c>
      <c r="S212" t="s">
        <v>403</v>
      </c>
      <c r="T212" t="s">
        <v>591</v>
      </c>
      <c r="U212" t="s">
        <v>409</v>
      </c>
      <c r="V212" t="s">
        <v>482</v>
      </c>
      <c r="W212" t="s">
        <v>411</v>
      </c>
    </row>
    <row r="213" spans="14:23" x14ac:dyDescent="0.25">
      <c r="O213" t="s">
        <v>413</v>
      </c>
      <c r="P213" t="s">
        <v>403</v>
      </c>
      <c r="Q213" t="s">
        <v>575</v>
      </c>
      <c r="R213" t="s">
        <v>576</v>
      </c>
    </row>
    <row r="215" spans="14:23" x14ac:dyDescent="0.25">
      <c r="N215" t="s">
        <v>416</v>
      </c>
      <c r="O215" t="s">
        <v>417</v>
      </c>
      <c r="P215" t="s">
        <v>577</v>
      </c>
      <c r="Q215" t="s">
        <v>483</v>
      </c>
      <c r="R215" t="s">
        <v>609</v>
      </c>
    </row>
    <row r="217" spans="14:23" x14ac:dyDescent="0.25">
      <c r="N217" t="s">
        <v>421</v>
      </c>
      <c r="O217" t="s">
        <v>422</v>
      </c>
    </row>
    <row r="218" spans="14:23" x14ac:dyDescent="0.25">
      <c r="O218" t="s">
        <v>423</v>
      </c>
      <c r="P218" t="s">
        <v>424</v>
      </c>
      <c r="Q218" t="s">
        <v>425</v>
      </c>
      <c r="R218" t="s">
        <v>426</v>
      </c>
      <c r="S218" t="s">
        <v>427</v>
      </c>
      <c r="T218" t="s">
        <v>425</v>
      </c>
      <c r="U218" t="s">
        <v>428</v>
      </c>
    </row>
    <row r="219" spans="14:23" x14ac:dyDescent="0.25">
      <c r="N219">
        <v>-30.9</v>
      </c>
      <c r="O219">
        <v>-7.54</v>
      </c>
      <c r="P219">
        <v>-0.376</v>
      </c>
      <c r="Q219">
        <v>8.4700000000000006</v>
      </c>
      <c r="R219">
        <v>24.9</v>
      </c>
    </row>
    <row r="221" spans="14:23" x14ac:dyDescent="0.25">
      <c r="N221" t="s">
        <v>554</v>
      </c>
      <c r="O221" t="s">
        <v>555</v>
      </c>
    </row>
    <row r="223" spans="14:23" x14ac:dyDescent="0.25">
      <c r="N223" t="s">
        <v>353</v>
      </c>
      <c r="O223" t="s">
        <v>429</v>
      </c>
      <c r="P223" t="s">
        <v>430</v>
      </c>
      <c r="Q223" t="s">
        <v>431</v>
      </c>
    </row>
    <row r="225" spans="14:23" x14ac:dyDescent="0.25">
      <c r="O225" t="s">
        <v>350</v>
      </c>
      <c r="P225" t="s">
        <v>351</v>
      </c>
      <c r="Q225" t="s">
        <v>352</v>
      </c>
      <c r="R225" t="s">
        <v>353</v>
      </c>
      <c r="S225" t="s">
        <v>354</v>
      </c>
      <c r="T225" t="s">
        <v>432</v>
      </c>
    </row>
    <row r="226" spans="14:23" x14ac:dyDescent="0.25">
      <c r="N226" t="s">
        <v>174</v>
      </c>
      <c r="O226">
        <v>-35.648927</v>
      </c>
      <c r="P226">
        <v>7.107024</v>
      </c>
      <c r="Q226">
        <v>-5.016</v>
      </c>
      <c r="R226" s="1">
        <v>1.9E-6</v>
      </c>
      <c r="S226" t="s">
        <v>355</v>
      </c>
    </row>
    <row r="227" spans="14:23" x14ac:dyDescent="0.25">
      <c r="N227" t="s">
        <v>175</v>
      </c>
      <c r="O227">
        <v>1.186698</v>
      </c>
      <c r="P227">
        <v>0.30996600000000002</v>
      </c>
      <c r="Q227">
        <v>3.8285</v>
      </c>
      <c r="R227">
        <v>2.087E-4</v>
      </c>
      <c r="S227" t="s">
        <v>355</v>
      </c>
    </row>
    <row r="228" spans="14:23" x14ac:dyDescent="0.25">
      <c r="N228" t="s">
        <v>176</v>
      </c>
      <c r="O228">
        <v>11.593007</v>
      </c>
      <c r="P228">
        <v>2.3952279999999999</v>
      </c>
      <c r="Q228">
        <v>4.84</v>
      </c>
      <c r="R228" s="1">
        <v>4.0029999999999996E-6</v>
      </c>
      <c r="S228" t="s">
        <v>355</v>
      </c>
    </row>
    <row r="229" spans="14:23" x14ac:dyDescent="0.25">
      <c r="N229" t="s">
        <v>357</v>
      </c>
      <c r="O229">
        <v>-0.41316999999999998</v>
      </c>
      <c r="P229">
        <v>0.93790899999999999</v>
      </c>
      <c r="Q229">
        <v>-0.4405</v>
      </c>
      <c r="R229">
        <v>0.6603715</v>
      </c>
    </row>
    <row r="230" spans="14:23" x14ac:dyDescent="0.25">
      <c r="N230" t="s">
        <v>543</v>
      </c>
      <c r="O230" t="s">
        <v>541</v>
      </c>
      <c r="P230" t="s">
        <v>544</v>
      </c>
      <c r="Q230">
        <v>-39.949742999999998</v>
      </c>
      <c r="R230">
        <v>6.9609829999999997</v>
      </c>
      <c r="S230">
        <v>-5.7390999999999996</v>
      </c>
      <c r="T230" s="1">
        <v>7.6220000000000004E-8</v>
      </c>
      <c r="U230" t="s">
        <v>355</v>
      </c>
    </row>
    <row r="231" spans="14:23" x14ac:dyDescent="0.25">
      <c r="N231" t="s">
        <v>545</v>
      </c>
      <c r="O231">
        <v>-6.4731999999999998E-2</v>
      </c>
      <c r="P231">
        <v>4.5541999999999999E-2</v>
      </c>
      <c r="Q231">
        <v>-1.4214</v>
      </c>
      <c r="R231">
        <v>0.1578668</v>
      </c>
    </row>
    <row r="232" spans="14:23" x14ac:dyDescent="0.25">
      <c r="N232" t="s">
        <v>546</v>
      </c>
      <c r="O232">
        <v>2.0319389999999999</v>
      </c>
      <c r="P232">
        <v>1.5227329999999999</v>
      </c>
      <c r="Q232">
        <v>1.3344</v>
      </c>
      <c r="R232">
        <v>0.1846633</v>
      </c>
    </row>
    <row r="233" spans="14:23" x14ac:dyDescent="0.25">
      <c r="N233" t="s">
        <v>579</v>
      </c>
      <c r="O233">
        <v>-14.559604999999999</v>
      </c>
      <c r="P233">
        <v>24.123570000000001</v>
      </c>
      <c r="Q233">
        <v>-0.60350000000000004</v>
      </c>
      <c r="R233">
        <v>0.54731600000000002</v>
      </c>
    </row>
    <row r="234" spans="14:23" x14ac:dyDescent="0.25">
      <c r="N234" t="s">
        <v>433</v>
      </c>
    </row>
    <row r="235" spans="14:23" x14ac:dyDescent="0.25">
      <c r="N235" t="s">
        <v>434</v>
      </c>
      <c r="O235" t="s">
        <v>435</v>
      </c>
      <c r="P235">
        <v>0</v>
      </c>
      <c r="Q235" t="s">
        <v>557</v>
      </c>
      <c r="R235">
        <v>1E-3</v>
      </c>
      <c r="S235" t="s">
        <v>558</v>
      </c>
      <c r="T235">
        <v>0.01</v>
      </c>
      <c r="U235" t="s">
        <v>559</v>
      </c>
      <c r="V235">
        <v>0.05</v>
      </c>
      <c r="W235" t="s">
        <v>560</v>
      </c>
    </row>
    <row r="239" spans="14:23" x14ac:dyDescent="0.25">
      <c r="N239" t="s">
        <v>442</v>
      </c>
      <c r="O239" t="s">
        <v>443</v>
      </c>
      <c r="P239" t="s">
        <v>430</v>
      </c>
      <c r="Q239" t="s">
        <v>444</v>
      </c>
      <c r="R239">
        <v>44094</v>
      </c>
    </row>
    <row r="240" spans="14:23" x14ac:dyDescent="0.25">
      <c r="N240" t="s">
        <v>445</v>
      </c>
      <c r="O240" t="s">
        <v>443</v>
      </c>
      <c r="P240" t="s">
        <v>430</v>
      </c>
      <c r="Q240" t="s">
        <v>444</v>
      </c>
      <c r="R240">
        <v>16963</v>
      </c>
    </row>
    <row r="241" spans="14:23" x14ac:dyDescent="0.25">
      <c r="N241" t="s">
        <v>446</v>
      </c>
      <c r="O241">
        <v>0.61529999999999996</v>
      </c>
    </row>
    <row r="242" spans="14:23" x14ac:dyDescent="0.25">
      <c r="N242" t="s">
        <v>447</v>
      </c>
      <c r="O242" t="s">
        <v>446</v>
      </c>
      <c r="P242">
        <v>0.53639000000000003</v>
      </c>
    </row>
    <row r="243" spans="14:23" x14ac:dyDescent="0.25">
      <c r="N243" t="s">
        <v>448</v>
      </c>
      <c r="O243">
        <v>23.3918</v>
      </c>
      <c r="P243" t="s">
        <v>449</v>
      </c>
      <c r="Q243">
        <v>8</v>
      </c>
      <c r="R243" t="s">
        <v>450</v>
      </c>
      <c r="S243">
        <v>117</v>
      </c>
      <c r="T243" t="s">
        <v>451</v>
      </c>
      <c r="U243" t="s">
        <v>452</v>
      </c>
      <c r="V243" t="s">
        <v>453</v>
      </c>
      <c r="W243" s="1">
        <v>2.2200000000000001E-16</v>
      </c>
    </row>
  </sheetData>
  <mergeCells count="7">
    <mergeCell ref="B1:D1"/>
    <mergeCell ref="B28:G28"/>
    <mergeCell ref="B29:D29"/>
    <mergeCell ref="E29:G29"/>
    <mergeCell ref="B2:G2"/>
    <mergeCell ref="B3:D3"/>
    <mergeCell ref="E3:G3"/>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220"/>
  <sheetViews>
    <sheetView zoomScale="75" zoomScaleNormal="190" workbookViewId="0">
      <selection activeCell="F47" sqref="F47:F48"/>
    </sheetView>
  </sheetViews>
  <sheetFormatPr defaultColWidth="9.140625" defaultRowHeight="15" x14ac:dyDescent="0.25"/>
  <cols>
    <col min="1" max="9" width="9.140625" style="18"/>
    <col min="10" max="21" width="8.85546875" customWidth="1"/>
    <col min="22" max="16384" width="9.140625" style="18"/>
  </cols>
  <sheetData>
    <row r="1" spans="1:24" x14ac:dyDescent="0.25">
      <c r="A1"/>
      <c r="B1" s="274" t="s">
        <v>610</v>
      </c>
      <c r="C1" s="274"/>
      <c r="D1" s="274"/>
      <c r="E1"/>
      <c r="F1"/>
      <c r="G1"/>
      <c r="J1" t="s">
        <v>368</v>
      </c>
      <c r="K1" t="s">
        <v>369</v>
      </c>
      <c r="L1" t="s">
        <v>370</v>
      </c>
      <c r="M1" t="s">
        <v>534</v>
      </c>
    </row>
    <row r="2" spans="1:24" x14ac:dyDescent="0.25">
      <c r="A2"/>
      <c r="B2" s="275" t="s">
        <v>198</v>
      </c>
      <c r="C2" s="275"/>
      <c r="D2" s="275"/>
      <c r="E2" s="275"/>
      <c r="F2" s="275"/>
      <c r="G2" s="274"/>
    </row>
    <row r="3" spans="1:24" x14ac:dyDescent="0.25">
      <c r="A3"/>
      <c r="B3" s="274" t="s">
        <v>192</v>
      </c>
      <c r="C3" s="274"/>
      <c r="D3" s="274"/>
      <c r="E3" s="274" t="s">
        <v>193</v>
      </c>
      <c r="F3" s="274"/>
      <c r="G3" s="274"/>
      <c r="J3" t="s">
        <v>510</v>
      </c>
      <c r="K3" t="s">
        <v>594</v>
      </c>
      <c r="L3" t="s">
        <v>516</v>
      </c>
      <c r="M3" t="s">
        <v>611</v>
      </c>
    </row>
    <row r="4" spans="1:24" x14ac:dyDescent="0.25">
      <c r="A4"/>
      <c r="B4" t="s">
        <v>127</v>
      </c>
      <c r="C4" t="s">
        <v>194</v>
      </c>
      <c r="D4" t="s">
        <v>186</v>
      </c>
      <c r="E4" t="s">
        <v>127</v>
      </c>
      <c r="F4" t="s">
        <v>146</v>
      </c>
      <c r="G4" t="s">
        <v>186</v>
      </c>
    </row>
    <row r="5" spans="1:24" x14ac:dyDescent="0.25">
      <c r="A5" t="s">
        <v>174</v>
      </c>
      <c r="B5" s="2" t="s">
        <v>813</v>
      </c>
      <c r="C5" s="2" t="s">
        <v>813</v>
      </c>
      <c r="D5" s="2" t="s">
        <v>813</v>
      </c>
      <c r="E5" s="2">
        <v>-26.47644</v>
      </c>
      <c r="F5" s="2">
        <v>-21.020641000000001</v>
      </c>
      <c r="G5" s="2">
        <v>-26.371494999999999</v>
      </c>
      <c r="J5" t="s">
        <v>612</v>
      </c>
    </row>
    <row r="6" spans="1:24" x14ac:dyDescent="0.25">
      <c r="A6"/>
      <c r="B6" s="2" t="s">
        <v>813</v>
      </c>
      <c r="C6" s="2" t="s">
        <v>813</v>
      </c>
      <c r="D6" s="2" t="s">
        <v>813</v>
      </c>
      <c r="E6" s="2">
        <v>3.5269999999999998E-11</v>
      </c>
      <c r="F6" s="2">
        <v>4.0730000000000001E-12</v>
      </c>
      <c r="G6" s="2">
        <v>8.6799999999999999E-6</v>
      </c>
    </row>
    <row r="7" spans="1:24" x14ac:dyDescent="0.25">
      <c r="A7" t="s">
        <v>175</v>
      </c>
      <c r="B7" s="2" t="s">
        <v>813</v>
      </c>
      <c r="C7" s="2" t="s">
        <v>813</v>
      </c>
      <c r="D7" s="2" t="s">
        <v>813</v>
      </c>
      <c r="E7" s="2">
        <v>0.46365000000000001</v>
      </c>
      <c r="F7" s="2">
        <v>1.273099</v>
      </c>
      <c r="G7" s="2">
        <v>0.93900399999999995</v>
      </c>
      <c r="J7" t="s">
        <v>498</v>
      </c>
    </row>
    <row r="8" spans="1:24" x14ac:dyDescent="0.25">
      <c r="A8"/>
      <c r="B8" s="2" t="s">
        <v>813</v>
      </c>
      <c r="C8" s="2" t="s">
        <v>813</v>
      </c>
      <c r="D8" s="2" t="s">
        <v>813</v>
      </c>
      <c r="E8" s="2">
        <v>8.3490000000000005E-3</v>
      </c>
      <c r="F8" s="2">
        <v>2.2E-16</v>
      </c>
      <c r="G8" s="2">
        <v>4.4279999999999998E-4</v>
      </c>
    </row>
    <row r="9" spans="1:24" x14ac:dyDescent="0.25">
      <c r="A9" t="s">
        <v>176</v>
      </c>
      <c r="B9" s="2" t="s">
        <v>813</v>
      </c>
      <c r="C9" s="2" t="s">
        <v>813</v>
      </c>
      <c r="D9" s="2" t="s">
        <v>813</v>
      </c>
      <c r="E9" s="2">
        <v>-2.9918399999999998</v>
      </c>
      <c r="F9" s="2">
        <v>-1.590287</v>
      </c>
      <c r="G9" s="2">
        <v>-0.460428</v>
      </c>
      <c r="J9" t="s">
        <v>613</v>
      </c>
      <c r="K9" t="s">
        <v>614</v>
      </c>
    </row>
    <row r="10" spans="1:24" x14ac:dyDescent="0.25">
      <c r="A10"/>
      <c r="B10" s="2" t="s">
        <v>813</v>
      </c>
      <c r="C10" s="2" t="s">
        <v>813</v>
      </c>
      <c r="D10" s="2" t="s">
        <v>813</v>
      </c>
      <c r="E10" s="2">
        <v>3.1154999999999999E-2</v>
      </c>
      <c r="F10" s="2">
        <v>6.9079999999999996E-5</v>
      </c>
      <c r="G10" s="2">
        <v>0.52579010000000004</v>
      </c>
    </row>
    <row r="11" spans="1:24" x14ac:dyDescent="0.25">
      <c r="A11" t="s">
        <v>178</v>
      </c>
      <c r="B11" s="2" t="s">
        <v>813</v>
      </c>
      <c r="C11" s="2" t="s">
        <v>813</v>
      </c>
      <c r="D11" s="2" t="s">
        <v>813</v>
      </c>
      <c r="E11" s="2">
        <v>4.6093700000000002</v>
      </c>
      <c r="F11" s="2">
        <v>3.599799</v>
      </c>
      <c r="G11" s="2">
        <v>3.2228699999999999</v>
      </c>
      <c r="J11" t="s">
        <v>396</v>
      </c>
      <c r="K11" t="s">
        <v>397</v>
      </c>
      <c r="L11" t="s">
        <v>398</v>
      </c>
      <c r="M11" t="s">
        <v>399</v>
      </c>
      <c r="N11" t="s">
        <v>400</v>
      </c>
    </row>
    <row r="12" spans="1:24" x14ac:dyDescent="0.25">
      <c r="A12"/>
      <c r="B12" s="2" t="s">
        <v>813</v>
      </c>
      <c r="C12" s="2" t="s">
        <v>813</v>
      </c>
      <c r="D12" s="2" t="s">
        <v>813</v>
      </c>
      <c r="E12" s="2">
        <v>5.5919999999999998E-7</v>
      </c>
      <c r="F12" s="2">
        <v>2.2E-16</v>
      </c>
      <c r="G12" s="2">
        <v>1.2670000000000001E-5</v>
      </c>
    </row>
    <row r="13" spans="1:24" x14ac:dyDescent="0.25">
      <c r="A13" t="s">
        <v>187</v>
      </c>
      <c r="B13" s="2" t="s">
        <v>813</v>
      </c>
      <c r="C13" s="2" t="s">
        <v>813</v>
      </c>
      <c r="D13" s="2" t="s">
        <v>813</v>
      </c>
      <c r="E13" s="2">
        <v>-2.4253900000000002</v>
      </c>
      <c r="F13" s="2">
        <v>-17.499193999999999</v>
      </c>
      <c r="G13" s="2">
        <v>-8.1119140000000005</v>
      </c>
      <c r="J13" t="s">
        <v>401</v>
      </c>
      <c r="X13" s="18" t="s">
        <v>382</v>
      </c>
    </row>
    <row r="14" spans="1:24" x14ac:dyDescent="0.25">
      <c r="A14"/>
      <c r="B14" s="2" t="s">
        <v>813</v>
      </c>
      <c r="C14" s="2" t="s">
        <v>813</v>
      </c>
      <c r="D14" s="2" t="s">
        <v>813</v>
      </c>
      <c r="E14" s="2">
        <v>0.47269299999999997</v>
      </c>
      <c r="F14" s="2">
        <v>1.45E-9</v>
      </c>
      <c r="G14" s="2">
        <v>6.4042000000000002E-2</v>
      </c>
      <c r="J14" t="s">
        <v>538</v>
      </c>
      <c r="K14" t="s">
        <v>403</v>
      </c>
      <c r="L14" t="s">
        <v>539</v>
      </c>
      <c r="M14" t="s">
        <v>381</v>
      </c>
      <c r="N14" t="s">
        <v>174</v>
      </c>
      <c r="O14" t="s">
        <v>382</v>
      </c>
      <c r="P14" t="s">
        <v>175</v>
      </c>
      <c r="Q14" t="s">
        <v>382</v>
      </c>
      <c r="R14" t="s">
        <v>176</v>
      </c>
      <c r="S14" t="s">
        <v>382</v>
      </c>
      <c r="T14" t="s">
        <v>357</v>
      </c>
      <c r="U14" t="s">
        <v>382</v>
      </c>
    </row>
    <row r="15" spans="1:24" x14ac:dyDescent="0.25">
      <c r="A15" t="s">
        <v>188</v>
      </c>
      <c r="B15" s="2" t="s">
        <v>813</v>
      </c>
      <c r="C15" s="2" t="s">
        <v>813</v>
      </c>
      <c r="D15" s="2" t="s">
        <v>813</v>
      </c>
      <c r="E15" s="2">
        <v>-15.364649999999999</v>
      </c>
      <c r="F15" s="2">
        <v>-29.712292999999999</v>
      </c>
      <c r="G15" s="2">
        <v>-24.843890999999999</v>
      </c>
      <c r="K15" t="s">
        <v>543</v>
      </c>
      <c r="L15" t="s">
        <v>541</v>
      </c>
      <c r="M15" t="s">
        <v>544</v>
      </c>
      <c r="N15" t="s">
        <v>382</v>
      </c>
      <c r="O15" t="s">
        <v>545</v>
      </c>
      <c r="P15" t="s">
        <v>382</v>
      </c>
      <c r="Q15" t="s">
        <v>546</v>
      </c>
      <c r="R15" t="s">
        <v>382</v>
      </c>
      <c r="S15" t="s">
        <v>547</v>
      </c>
    </row>
    <row r="16" spans="1:24" x14ac:dyDescent="0.25">
      <c r="A16"/>
      <c r="B16" s="2" t="s">
        <v>813</v>
      </c>
      <c r="C16" s="2" t="s">
        <v>813</v>
      </c>
      <c r="D16" s="2" t="s">
        <v>813</v>
      </c>
      <c r="E16" s="2">
        <v>1.7859999999999998E-5</v>
      </c>
      <c r="F16" s="2">
        <v>2.2E-16</v>
      </c>
      <c r="G16" s="2">
        <v>8.755E-5</v>
      </c>
      <c r="K16" t="s">
        <v>405</v>
      </c>
      <c r="L16" t="s">
        <v>403</v>
      </c>
      <c r="M16" t="s">
        <v>548</v>
      </c>
      <c r="N16" t="s">
        <v>407</v>
      </c>
      <c r="O16" t="s">
        <v>403</v>
      </c>
      <c r="P16" t="s">
        <v>615</v>
      </c>
      <c r="Q16" t="s">
        <v>409</v>
      </c>
      <c r="R16" t="s">
        <v>616</v>
      </c>
    </row>
    <row r="17" spans="1:17" x14ac:dyDescent="0.25">
      <c r="A17" t="s">
        <v>545</v>
      </c>
      <c r="B17" s="2" t="s">
        <v>813</v>
      </c>
      <c r="C17" s="2" t="s">
        <v>813</v>
      </c>
      <c r="D17" s="2" t="s">
        <v>813</v>
      </c>
      <c r="E17" s="2">
        <v>-1.0150600000000001</v>
      </c>
      <c r="F17" s="2">
        <v>1.0383999999999999E-2</v>
      </c>
      <c r="G17" s="2">
        <v>-3.1598000000000001E-2</v>
      </c>
      <c r="K17" t="s">
        <v>411</v>
      </c>
      <c r="L17" t="s">
        <v>403</v>
      </c>
      <c r="M17" t="s">
        <v>412</v>
      </c>
      <c r="N17" t="s">
        <v>413</v>
      </c>
      <c r="O17" t="s">
        <v>403</v>
      </c>
      <c r="P17" t="s">
        <v>549</v>
      </c>
      <c r="Q17" t="s">
        <v>550</v>
      </c>
    </row>
    <row r="18" spans="1:17" x14ac:dyDescent="0.25">
      <c r="A18"/>
      <c r="B18" s="2" t="s">
        <v>813</v>
      </c>
      <c r="C18" s="2" t="s">
        <v>813</v>
      </c>
      <c r="D18" s="2" t="s">
        <v>813</v>
      </c>
      <c r="E18" s="2">
        <v>1.2645E-2</v>
      </c>
      <c r="F18" s="2">
        <v>0.65180000000000005</v>
      </c>
      <c r="G18" s="2">
        <v>6.3480900000000007E-2</v>
      </c>
    </row>
    <row r="19" spans="1:17" x14ac:dyDescent="0.25">
      <c r="A19" t="s">
        <v>546</v>
      </c>
      <c r="B19" s="2" t="s">
        <v>813</v>
      </c>
      <c r="C19" s="2" t="s">
        <v>813</v>
      </c>
      <c r="D19" s="2" t="s">
        <v>813</v>
      </c>
      <c r="E19" s="2">
        <v>-2.6920500000000001</v>
      </c>
      <c r="F19" s="2">
        <v>-0.48504799999999998</v>
      </c>
      <c r="G19" s="2">
        <v>1.847207</v>
      </c>
      <c r="J19" t="s">
        <v>416</v>
      </c>
      <c r="K19" t="s">
        <v>417</v>
      </c>
      <c r="L19" t="s">
        <v>617</v>
      </c>
      <c r="M19" t="s">
        <v>503</v>
      </c>
      <c r="N19" t="s">
        <v>618</v>
      </c>
    </row>
    <row r="20" spans="1:17" x14ac:dyDescent="0.25">
      <c r="A20"/>
      <c r="B20" s="2" t="s">
        <v>813</v>
      </c>
      <c r="C20" s="2" t="s">
        <v>813</v>
      </c>
      <c r="D20" s="2" t="s">
        <v>813</v>
      </c>
      <c r="E20" s="2">
        <v>0.147398</v>
      </c>
      <c r="F20" s="2">
        <v>0.47749999999999998</v>
      </c>
      <c r="G20" s="2">
        <v>0.1461558</v>
      </c>
    </row>
    <row r="21" spans="1:17" x14ac:dyDescent="0.25">
      <c r="A21" t="s">
        <v>556</v>
      </c>
      <c r="B21" s="2" t="s">
        <v>813</v>
      </c>
      <c r="C21" s="2" t="s">
        <v>813</v>
      </c>
      <c r="D21" s="2" t="s">
        <v>813</v>
      </c>
      <c r="E21" s="2">
        <v>-18.966159999999999</v>
      </c>
      <c r="F21" s="2">
        <v>-2.0771109999999999</v>
      </c>
      <c r="G21" s="2">
        <v>74.778374999999997</v>
      </c>
      <c r="J21" t="s">
        <v>421</v>
      </c>
      <c r="K21" t="s">
        <v>422</v>
      </c>
    </row>
    <row r="22" spans="1:17" x14ac:dyDescent="0.25">
      <c r="A22"/>
      <c r="B22" s="2" t="s">
        <v>813</v>
      </c>
      <c r="C22" s="2" t="s">
        <v>813</v>
      </c>
      <c r="D22" s="2" t="s">
        <v>813</v>
      </c>
      <c r="E22" s="2">
        <v>7.9305E-2</v>
      </c>
      <c r="F22" s="2">
        <v>0.73480000000000001</v>
      </c>
      <c r="G22" s="2">
        <v>7.9717999999999994E-3</v>
      </c>
      <c r="K22" t="s">
        <v>423</v>
      </c>
      <c r="L22" t="s">
        <v>424</v>
      </c>
      <c r="M22" t="s">
        <v>425</v>
      </c>
      <c r="N22" t="s">
        <v>426</v>
      </c>
      <c r="O22" t="s">
        <v>427</v>
      </c>
      <c r="P22" t="s">
        <v>425</v>
      </c>
      <c r="Q22" t="s">
        <v>428</v>
      </c>
    </row>
    <row r="23" spans="1:17" x14ac:dyDescent="0.25">
      <c r="A23" t="s">
        <v>189</v>
      </c>
      <c r="B23" t="s">
        <v>197</v>
      </c>
      <c r="C23" t="s">
        <v>197</v>
      </c>
      <c r="D23" t="s">
        <v>197</v>
      </c>
      <c r="E23" t="s">
        <v>197</v>
      </c>
      <c r="F23" t="s">
        <v>197</v>
      </c>
      <c r="G23" t="s">
        <v>197</v>
      </c>
      <c r="J23">
        <v>-67.900000000000006</v>
      </c>
      <c r="K23">
        <v>-10.6</v>
      </c>
      <c r="L23">
        <v>-0.249</v>
      </c>
      <c r="M23">
        <v>10.6</v>
      </c>
      <c r="N23">
        <v>43.7</v>
      </c>
    </row>
    <row r="24" spans="1:17" x14ac:dyDescent="0.25">
      <c r="A24" t="s">
        <v>190</v>
      </c>
      <c r="B24" s="15"/>
      <c r="C24" s="15"/>
      <c r="D24" s="15"/>
      <c r="E24" s="15">
        <v>712</v>
      </c>
      <c r="F24" s="15">
        <v>436</v>
      </c>
      <c r="G24" s="15">
        <v>203</v>
      </c>
    </row>
    <row r="25" spans="1:17" x14ac:dyDescent="0.25">
      <c r="A25" t="s">
        <v>191</v>
      </c>
      <c r="B25" s="2"/>
      <c r="C25" s="2"/>
      <c r="D25" s="2"/>
      <c r="E25" s="2">
        <v>0.46801999999999999</v>
      </c>
      <c r="F25" s="2">
        <v>0.55833999999999995</v>
      </c>
      <c r="G25" s="2">
        <v>0.50965000000000005</v>
      </c>
      <c r="J25" t="s">
        <v>554</v>
      </c>
      <c r="K25" t="s">
        <v>555</v>
      </c>
    </row>
    <row r="26" spans="1:17" x14ac:dyDescent="0.25">
      <c r="A26"/>
      <c r="B26"/>
      <c r="C26"/>
      <c r="D26"/>
      <c r="E26"/>
      <c r="F26"/>
      <c r="G26"/>
    </row>
    <row r="27" spans="1:17" x14ac:dyDescent="0.25">
      <c r="A27"/>
      <c r="B27"/>
      <c r="C27"/>
      <c r="D27"/>
      <c r="E27"/>
      <c r="F27"/>
      <c r="G27"/>
      <c r="J27" t="s">
        <v>353</v>
      </c>
      <c r="K27" t="s">
        <v>429</v>
      </c>
      <c r="L27" t="s">
        <v>430</v>
      </c>
      <c r="M27" t="s">
        <v>431</v>
      </c>
    </row>
    <row r="28" spans="1:17" x14ac:dyDescent="0.25">
      <c r="A28"/>
      <c r="B28" s="275" t="s">
        <v>199</v>
      </c>
      <c r="C28" s="275"/>
      <c r="D28" s="275"/>
      <c r="E28" s="275"/>
      <c r="F28" s="275"/>
      <c r="G28" s="274"/>
    </row>
    <row r="29" spans="1:17" x14ac:dyDescent="0.25">
      <c r="A29"/>
      <c r="B29" s="274" t="s">
        <v>192</v>
      </c>
      <c r="C29" s="274"/>
      <c r="D29" s="274"/>
      <c r="E29" s="274" t="s">
        <v>193</v>
      </c>
      <c r="F29" s="274"/>
      <c r="G29" s="274"/>
      <c r="K29" t="s">
        <v>350</v>
      </c>
      <c r="L29" t="s">
        <v>351</v>
      </c>
      <c r="M29" t="s">
        <v>352</v>
      </c>
      <c r="N29" t="s">
        <v>353</v>
      </c>
      <c r="O29" t="s">
        <v>354</v>
      </c>
      <c r="P29" t="s">
        <v>432</v>
      </c>
    </row>
    <row r="30" spans="1:17" x14ac:dyDescent="0.25">
      <c r="A30"/>
      <c r="B30" t="s">
        <v>127</v>
      </c>
      <c r="C30" t="s">
        <v>194</v>
      </c>
      <c r="D30" t="s">
        <v>186</v>
      </c>
      <c r="E30" t="s">
        <v>127</v>
      </c>
      <c r="F30" t="s">
        <v>146</v>
      </c>
      <c r="G30" t="s">
        <v>186</v>
      </c>
      <c r="J30" t="s">
        <v>174</v>
      </c>
      <c r="K30">
        <v>-26.47644</v>
      </c>
      <c r="L30">
        <v>3.9299599999999999</v>
      </c>
      <c r="M30">
        <v>-6.7370999999999999</v>
      </c>
      <c r="N30" s="1">
        <v>3.5269999999999998E-11</v>
      </c>
      <c r="O30" t="s">
        <v>355</v>
      </c>
    </row>
    <row r="31" spans="1:17" x14ac:dyDescent="0.25">
      <c r="A31" t="s">
        <v>174</v>
      </c>
      <c r="B31" s="2" t="s">
        <v>813</v>
      </c>
      <c r="C31" s="2" t="s">
        <v>813</v>
      </c>
      <c r="D31" s="2" t="s">
        <v>813</v>
      </c>
      <c r="E31" s="2">
        <v>-16.201633999999999</v>
      </c>
      <c r="F31">
        <v>-48.260469999999998</v>
      </c>
      <c r="G31" s="2" t="s">
        <v>813</v>
      </c>
      <c r="J31" t="s">
        <v>175</v>
      </c>
      <c r="K31">
        <v>0.46365000000000001</v>
      </c>
      <c r="L31">
        <v>0.17524999999999999</v>
      </c>
      <c r="M31">
        <v>2.6456</v>
      </c>
      <c r="N31">
        <v>8.3490000000000005E-3</v>
      </c>
      <c r="O31" t="s">
        <v>467</v>
      </c>
    </row>
    <row r="32" spans="1:17" x14ac:dyDescent="0.25">
      <c r="A32"/>
      <c r="B32" s="2" t="s">
        <v>813</v>
      </c>
      <c r="C32" s="2" t="s">
        <v>813</v>
      </c>
      <c r="D32" s="2" t="s">
        <v>813</v>
      </c>
      <c r="E32" s="2">
        <v>7.1750000000000001E-7</v>
      </c>
      <c r="F32">
        <v>9.5910000000000006E-7</v>
      </c>
      <c r="G32" s="2" t="s">
        <v>813</v>
      </c>
      <c r="J32" t="s">
        <v>176</v>
      </c>
      <c r="K32">
        <v>-2.9918399999999998</v>
      </c>
      <c r="L32">
        <v>1.3852899999999999</v>
      </c>
      <c r="M32">
        <v>-2.1597</v>
      </c>
      <c r="N32">
        <v>3.1154999999999999E-2</v>
      </c>
      <c r="O32" t="s">
        <v>356</v>
      </c>
    </row>
    <row r="33" spans="1:21" x14ac:dyDescent="0.25">
      <c r="A33" t="s">
        <v>175</v>
      </c>
      <c r="B33" s="2" t="s">
        <v>813</v>
      </c>
      <c r="C33" s="2" t="s">
        <v>813</v>
      </c>
      <c r="D33" s="2" t="s">
        <v>813</v>
      </c>
      <c r="E33" s="2">
        <v>0.34449200000000002</v>
      </c>
      <c r="F33">
        <v>2.0539800000000001</v>
      </c>
      <c r="G33" s="2" t="s">
        <v>813</v>
      </c>
      <c r="J33" t="s">
        <v>357</v>
      </c>
      <c r="K33">
        <v>4.6093700000000002</v>
      </c>
      <c r="L33">
        <v>0.91190000000000004</v>
      </c>
      <c r="M33">
        <v>5.0547000000000004</v>
      </c>
      <c r="N33" s="1">
        <v>5.5919999999999998E-7</v>
      </c>
      <c r="O33" t="s">
        <v>355</v>
      </c>
    </row>
    <row r="34" spans="1:21" x14ac:dyDescent="0.25">
      <c r="A34"/>
      <c r="B34" s="2" t="s">
        <v>813</v>
      </c>
      <c r="C34" s="2" t="s">
        <v>813</v>
      </c>
      <c r="D34" s="2" t="s">
        <v>813</v>
      </c>
      <c r="E34" s="2">
        <v>4.2489999999999997E-4</v>
      </c>
      <c r="F34">
        <v>2.3029999999999998E-6</v>
      </c>
      <c r="G34" s="2" t="s">
        <v>813</v>
      </c>
      <c r="J34" t="s">
        <v>540</v>
      </c>
      <c r="K34" t="s">
        <v>541</v>
      </c>
      <c r="L34" t="s">
        <v>542</v>
      </c>
      <c r="M34">
        <v>-2.4253900000000002</v>
      </c>
      <c r="N34">
        <v>3.37554</v>
      </c>
      <c r="O34">
        <v>-0.71850000000000003</v>
      </c>
      <c r="P34">
        <v>0.47269299999999997</v>
      </c>
    </row>
    <row r="35" spans="1:21" x14ac:dyDescent="0.25">
      <c r="A35" t="s">
        <v>176</v>
      </c>
      <c r="B35" s="2" t="s">
        <v>813</v>
      </c>
      <c r="C35" s="2" t="s">
        <v>813</v>
      </c>
      <c r="D35" s="2" t="s">
        <v>813</v>
      </c>
      <c r="E35" s="2">
        <v>-2.3458709999999998</v>
      </c>
      <c r="F35">
        <v>11.37172</v>
      </c>
      <c r="G35" s="2" t="s">
        <v>813</v>
      </c>
      <c r="J35" t="s">
        <v>543</v>
      </c>
      <c r="K35" t="s">
        <v>541</v>
      </c>
      <c r="L35" t="s">
        <v>544</v>
      </c>
      <c r="M35">
        <v>-15.364649999999999</v>
      </c>
      <c r="N35">
        <v>3.5550899999999999</v>
      </c>
      <c r="O35">
        <v>-4.3219000000000003</v>
      </c>
      <c r="P35" s="1">
        <v>1.7859999999999998E-5</v>
      </c>
      <c r="Q35" t="s">
        <v>355</v>
      </c>
    </row>
    <row r="36" spans="1:21" x14ac:dyDescent="0.25">
      <c r="A36"/>
      <c r="B36" s="2" t="s">
        <v>813</v>
      </c>
      <c r="C36" s="2" t="s">
        <v>813</v>
      </c>
      <c r="D36" s="2" t="s">
        <v>813</v>
      </c>
      <c r="E36" s="2">
        <v>2.2067699999999999E-2</v>
      </c>
      <c r="F36">
        <v>2.8270000000000001E-7</v>
      </c>
      <c r="G36" s="2" t="s">
        <v>813</v>
      </c>
      <c r="J36" t="s">
        <v>545</v>
      </c>
      <c r="K36">
        <v>-1.0150600000000001</v>
      </c>
      <c r="L36">
        <v>0.40594999999999998</v>
      </c>
      <c r="M36">
        <v>-2.5004</v>
      </c>
      <c r="N36">
        <v>1.2645E-2</v>
      </c>
      <c r="O36" t="s">
        <v>356</v>
      </c>
    </row>
    <row r="37" spans="1:21" x14ac:dyDescent="0.25">
      <c r="A37" t="s">
        <v>178</v>
      </c>
      <c r="B37" s="2" t="s">
        <v>813</v>
      </c>
      <c r="C37" s="2" t="s">
        <v>813</v>
      </c>
      <c r="D37" s="2" t="s">
        <v>813</v>
      </c>
      <c r="E37" s="2">
        <v>1.7404520000000001</v>
      </c>
      <c r="F37">
        <v>-2.7655500000000002</v>
      </c>
      <c r="G37" s="2" t="s">
        <v>813</v>
      </c>
      <c r="J37" t="s">
        <v>546</v>
      </c>
      <c r="K37">
        <v>-2.6920500000000001</v>
      </c>
      <c r="L37">
        <v>1.8559600000000001</v>
      </c>
      <c r="M37">
        <v>-1.4504999999999999</v>
      </c>
      <c r="N37">
        <v>0.147398</v>
      </c>
    </row>
    <row r="38" spans="1:21" x14ac:dyDescent="0.25">
      <c r="A38"/>
      <c r="B38" s="2" t="s">
        <v>813</v>
      </c>
      <c r="C38" s="2" t="s">
        <v>813</v>
      </c>
      <c r="D38" s="2" t="s">
        <v>813</v>
      </c>
      <c r="E38" s="2">
        <v>2.3898999999999999E-3</v>
      </c>
      <c r="F38">
        <v>1.0954E-2</v>
      </c>
      <c r="G38" s="2" t="s">
        <v>813</v>
      </c>
      <c r="J38" t="s">
        <v>556</v>
      </c>
      <c r="K38">
        <v>-18.966159999999999</v>
      </c>
      <c r="L38">
        <v>10.791840000000001</v>
      </c>
      <c r="M38">
        <v>-1.7575000000000001</v>
      </c>
      <c r="N38">
        <v>7.9305E-2</v>
      </c>
      <c r="O38" t="s">
        <v>461</v>
      </c>
    </row>
    <row r="39" spans="1:21" x14ac:dyDescent="0.25">
      <c r="A39" t="s">
        <v>187</v>
      </c>
      <c r="B39" s="2" t="s">
        <v>813</v>
      </c>
      <c r="C39" s="2" t="s">
        <v>813</v>
      </c>
      <c r="D39" s="2" t="s">
        <v>813</v>
      </c>
      <c r="E39">
        <v>0.11663900000000001</v>
      </c>
      <c r="F39" s="2" t="s">
        <v>813</v>
      </c>
      <c r="G39" s="2" t="s">
        <v>813</v>
      </c>
      <c r="J39" t="s">
        <v>433</v>
      </c>
    </row>
    <row r="40" spans="1:21" x14ac:dyDescent="0.25">
      <c r="A40"/>
      <c r="B40" s="2" t="s">
        <v>813</v>
      </c>
      <c r="C40" s="2" t="s">
        <v>813</v>
      </c>
      <c r="D40" s="2" t="s">
        <v>813</v>
      </c>
      <c r="E40">
        <v>0.94863819999999999</v>
      </c>
      <c r="F40" s="2" t="s">
        <v>813</v>
      </c>
      <c r="G40" s="2" t="s">
        <v>813</v>
      </c>
      <c r="J40" t="s">
        <v>434</v>
      </c>
      <c r="K40" t="s">
        <v>435</v>
      </c>
      <c r="L40">
        <v>0</v>
      </c>
      <c r="M40" t="s">
        <v>557</v>
      </c>
      <c r="N40">
        <v>1E-3</v>
      </c>
      <c r="O40" t="s">
        <v>558</v>
      </c>
      <c r="P40">
        <v>0.01</v>
      </c>
      <c r="Q40" t="s">
        <v>559</v>
      </c>
      <c r="R40">
        <v>0.05</v>
      </c>
      <c r="S40" t="s">
        <v>560</v>
      </c>
      <c r="T40">
        <v>0.1</v>
      </c>
      <c r="U40" t="s">
        <v>561</v>
      </c>
    </row>
    <row r="41" spans="1:21" x14ac:dyDescent="0.25">
      <c r="A41" t="s">
        <v>188</v>
      </c>
      <c r="B41" s="2" t="s">
        <v>813</v>
      </c>
      <c r="C41" s="2" t="s">
        <v>813</v>
      </c>
      <c r="D41" s="2" t="s">
        <v>813</v>
      </c>
      <c r="E41" s="2">
        <v>-12.601902000000001</v>
      </c>
      <c r="F41">
        <v>-59.823340000000002</v>
      </c>
      <c r="G41" s="2" t="s">
        <v>813</v>
      </c>
    </row>
    <row r="42" spans="1:21" x14ac:dyDescent="0.25">
      <c r="A42"/>
      <c r="B42" s="2" t="s">
        <v>813</v>
      </c>
      <c r="C42" s="2" t="s">
        <v>813</v>
      </c>
      <c r="D42" s="2" t="s">
        <v>813</v>
      </c>
      <c r="E42" s="2">
        <v>3.726E-6</v>
      </c>
      <c r="F42">
        <v>6.635E-6</v>
      </c>
      <c r="G42" s="2" t="s">
        <v>813</v>
      </c>
    </row>
    <row r="43" spans="1:21" x14ac:dyDescent="0.25">
      <c r="A43" t="s">
        <v>545</v>
      </c>
      <c r="B43" s="2" t="s">
        <v>813</v>
      </c>
      <c r="C43" s="2" t="s">
        <v>813</v>
      </c>
      <c r="D43" s="2" t="s">
        <v>813</v>
      </c>
      <c r="E43" s="2">
        <v>-0.29625800000000002</v>
      </c>
      <c r="F43">
        <v>1.1452500000000001</v>
      </c>
      <c r="G43" s="2" t="s">
        <v>813</v>
      </c>
      <c r="J43" t="s">
        <v>442</v>
      </c>
      <c r="K43" t="s">
        <v>443</v>
      </c>
      <c r="L43" t="s">
        <v>430</v>
      </c>
      <c r="M43" t="s">
        <v>444</v>
      </c>
      <c r="N43">
        <v>375350</v>
      </c>
    </row>
    <row r="44" spans="1:21" x14ac:dyDescent="0.25">
      <c r="A44"/>
      <c r="B44" s="2" t="s">
        <v>813</v>
      </c>
      <c r="C44" s="2" t="s">
        <v>813</v>
      </c>
      <c r="D44" s="2" t="s">
        <v>813</v>
      </c>
      <c r="E44" s="2">
        <v>1.4518999999999999E-3</v>
      </c>
      <c r="F44">
        <v>3.4719999999999998E-3</v>
      </c>
      <c r="G44" s="2" t="s">
        <v>813</v>
      </c>
      <c r="J44" t="s">
        <v>445</v>
      </c>
      <c r="K44" t="s">
        <v>443</v>
      </c>
      <c r="L44" t="s">
        <v>430</v>
      </c>
      <c r="M44" t="s">
        <v>444</v>
      </c>
      <c r="N44">
        <v>185070</v>
      </c>
    </row>
    <row r="45" spans="1:21" x14ac:dyDescent="0.25">
      <c r="A45" t="s">
        <v>546</v>
      </c>
      <c r="B45" s="2" t="s">
        <v>813</v>
      </c>
      <c r="C45" s="2" t="s">
        <v>813</v>
      </c>
      <c r="D45" s="2" t="s">
        <v>813</v>
      </c>
      <c r="E45" s="2">
        <v>-1.780205</v>
      </c>
      <c r="F45">
        <v>0.27939000000000003</v>
      </c>
      <c r="G45" s="2" t="s">
        <v>813</v>
      </c>
      <c r="J45" t="s">
        <v>446</v>
      </c>
      <c r="K45">
        <v>0.50692999999999999</v>
      </c>
    </row>
    <row r="46" spans="1:21" x14ac:dyDescent="0.25">
      <c r="A46"/>
      <c r="B46" s="2" t="s">
        <v>813</v>
      </c>
      <c r="C46" s="2" t="s">
        <v>813</v>
      </c>
      <c r="D46" s="2" t="s">
        <v>813</v>
      </c>
      <c r="E46" s="2">
        <v>0.17536280000000001</v>
      </c>
      <c r="F46">
        <v>9.6682000000000004E-2</v>
      </c>
      <c r="G46" s="2" t="s">
        <v>813</v>
      </c>
      <c r="J46" t="s">
        <v>447</v>
      </c>
      <c r="K46" t="s">
        <v>446</v>
      </c>
      <c r="L46">
        <v>0.46801999999999999</v>
      </c>
    </row>
    <row r="47" spans="1:21" x14ac:dyDescent="0.25">
      <c r="A47" t="s">
        <v>556</v>
      </c>
      <c r="B47" s="2" t="s">
        <v>813</v>
      </c>
      <c r="C47" s="2" t="s">
        <v>813</v>
      </c>
      <c r="D47" s="2" t="s">
        <v>813</v>
      </c>
      <c r="E47" s="2">
        <v>6.6401149999999998</v>
      </c>
      <c r="F47" s="2" t="s">
        <v>813</v>
      </c>
      <c r="G47" s="2" t="s">
        <v>813</v>
      </c>
      <c r="J47" t="s">
        <v>448</v>
      </c>
      <c r="K47">
        <v>75.280699999999996</v>
      </c>
      <c r="L47" t="s">
        <v>449</v>
      </c>
      <c r="M47">
        <v>9</v>
      </c>
      <c r="N47" t="s">
        <v>450</v>
      </c>
      <c r="O47">
        <v>659</v>
      </c>
      <c r="P47" t="s">
        <v>451</v>
      </c>
      <c r="Q47" t="s">
        <v>452</v>
      </c>
      <c r="R47" t="s">
        <v>453</v>
      </c>
      <c r="S47" s="1">
        <v>2.2200000000000001E-16</v>
      </c>
    </row>
    <row r="48" spans="1:21" x14ac:dyDescent="0.25">
      <c r="A48"/>
      <c r="B48" s="2" t="s">
        <v>813</v>
      </c>
      <c r="C48" s="2" t="s">
        <v>813</v>
      </c>
      <c r="D48" s="2" t="s">
        <v>813</v>
      </c>
      <c r="E48" s="2">
        <v>0.19487109999999999</v>
      </c>
      <c r="F48" s="2" t="s">
        <v>813</v>
      </c>
      <c r="G48" s="2" t="s">
        <v>813</v>
      </c>
    </row>
    <row r="49" spans="1:24" x14ac:dyDescent="0.25">
      <c r="A49" t="s">
        <v>189</v>
      </c>
      <c r="B49" t="s">
        <v>197</v>
      </c>
      <c r="C49" t="s">
        <v>197</v>
      </c>
      <c r="D49" t="s">
        <v>197</v>
      </c>
      <c r="E49" t="s">
        <v>197</v>
      </c>
      <c r="F49" t="s">
        <v>197</v>
      </c>
      <c r="G49" t="s">
        <v>197</v>
      </c>
      <c r="J49" t="s">
        <v>497</v>
      </c>
      <c r="K49" t="s">
        <v>614</v>
      </c>
    </row>
    <row r="50" spans="1:24" x14ac:dyDescent="0.25">
      <c r="A50" t="s">
        <v>190</v>
      </c>
      <c r="B50" s="15"/>
      <c r="C50" s="15"/>
      <c r="D50" s="15"/>
      <c r="E50" s="15">
        <v>576</v>
      </c>
      <c r="F50" s="15">
        <v>16</v>
      </c>
      <c r="G50" s="15"/>
    </row>
    <row r="51" spans="1:24" x14ac:dyDescent="0.25">
      <c r="A51" t="s">
        <v>191</v>
      </c>
      <c r="B51" s="2"/>
      <c r="C51" s="2"/>
      <c r="D51" s="2"/>
      <c r="E51" s="2">
        <v>0.31234000000000001</v>
      </c>
      <c r="F51" s="19">
        <v>0.88026000000000004</v>
      </c>
      <c r="G51" s="2"/>
      <c r="J51" t="s">
        <v>396</v>
      </c>
      <c r="K51" t="s">
        <v>397</v>
      </c>
      <c r="L51" t="s">
        <v>398</v>
      </c>
      <c r="M51" t="s">
        <v>399</v>
      </c>
      <c r="N51" t="s">
        <v>400</v>
      </c>
    </row>
    <row r="53" spans="1:24" x14ac:dyDescent="0.25">
      <c r="A53"/>
      <c r="B53"/>
      <c r="C53"/>
      <c r="D53"/>
      <c r="E53"/>
      <c r="F53" s="2"/>
      <c r="G53"/>
      <c r="H53"/>
      <c r="J53" t="s">
        <v>401</v>
      </c>
    </row>
    <row r="54" spans="1:24" x14ac:dyDescent="0.25">
      <c r="A54" t="s">
        <v>186</v>
      </c>
      <c r="B54"/>
      <c r="C54"/>
      <c r="D54"/>
      <c r="E54"/>
      <c r="F54"/>
      <c r="G54"/>
      <c r="H54"/>
      <c r="J54" t="s">
        <v>538</v>
      </c>
      <c r="K54" t="s">
        <v>403</v>
      </c>
      <c r="L54" t="s">
        <v>539</v>
      </c>
      <c r="M54" t="s">
        <v>381</v>
      </c>
      <c r="N54" t="s">
        <v>174</v>
      </c>
      <c r="O54" t="s">
        <v>382</v>
      </c>
      <c r="P54" t="s">
        <v>175</v>
      </c>
      <c r="Q54" t="s">
        <v>382</v>
      </c>
      <c r="R54" t="s">
        <v>176</v>
      </c>
      <c r="S54" t="s">
        <v>382</v>
      </c>
      <c r="T54" t="s">
        <v>357</v>
      </c>
      <c r="U54" t="s">
        <v>382</v>
      </c>
    </row>
    <row r="55" spans="1:24" x14ac:dyDescent="0.25">
      <c r="A55"/>
      <c r="B55"/>
      <c r="C55"/>
      <c r="D55"/>
      <c r="E55"/>
      <c r="F55"/>
      <c r="G55"/>
      <c r="H55"/>
      <c r="K55" t="s">
        <v>543</v>
      </c>
      <c r="L55" t="s">
        <v>541</v>
      </c>
      <c r="M55" t="s">
        <v>544</v>
      </c>
      <c r="N55" t="s">
        <v>382</v>
      </c>
      <c r="O55" t="s">
        <v>545</v>
      </c>
      <c r="P55" t="s">
        <v>382</v>
      </c>
      <c r="Q55" t="s">
        <v>546</v>
      </c>
      <c r="R55" t="s">
        <v>382</v>
      </c>
      <c r="S55" t="s">
        <v>547</v>
      </c>
      <c r="X55" s="18" t="s">
        <v>382</v>
      </c>
    </row>
    <row r="56" spans="1:24" x14ac:dyDescent="0.25">
      <c r="A56" t="s">
        <v>613</v>
      </c>
      <c r="B56" t="s">
        <v>614</v>
      </c>
      <c r="C56"/>
      <c r="D56"/>
      <c r="E56"/>
      <c r="F56"/>
      <c r="G56"/>
      <c r="H56"/>
      <c r="K56" t="s">
        <v>405</v>
      </c>
      <c r="L56" t="s">
        <v>403</v>
      </c>
      <c r="M56" t="s">
        <v>548</v>
      </c>
      <c r="N56" t="s">
        <v>407</v>
      </c>
      <c r="O56" t="s">
        <v>403</v>
      </c>
      <c r="P56" t="s">
        <v>615</v>
      </c>
      <c r="Q56" t="s">
        <v>409</v>
      </c>
      <c r="R56" t="s">
        <v>619</v>
      </c>
    </row>
    <row r="57" spans="1:24" x14ac:dyDescent="0.25">
      <c r="A57"/>
      <c r="B57"/>
      <c r="C57"/>
      <c r="D57"/>
      <c r="E57"/>
      <c r="F57"/>
      <c r="G57"/>
      <c r="H57"/>
      <c r="K57" t="s">
        <v>411</v>
      </c>
      <c r="L57" t="s">
        <v>403</v>
      </c>
      <c r="M57" t="s">
        <v>412</v>
      </c>
      <c r="N57" t="s">
        <v>413</v>
      </c>
      <c r="O57" t="s">
        <v>403</v>
      </c>
      <c r="P57" t="s">
        <v>549</v>
      </c>
      <c r="Q57" t="s">
        <v>550</v>
      </c>
    </row>
    <row r="58" spans="1:24" x14ac:dyDescent="0.25">
      <c r="A58" t="s">
        <v>396</v>
      </c>
      <c r="B58" t="s">
        <v>397</v>
      </c>
      <c r="C58" t="s">
        <v>398</v>
      </c>
      <c r="D58" t="s">
        <v>399</v>
      </c>
      <c r="E58" t="s">
        <v>400</v>
      </c>
      <c r="F58"/>
      <c r="G58"/>
      <c r="H58"/>
    </row>
    <row r="59" spans="1:24" x14ac:dyDescent="0.25">
      <c r="A59"/>
      <c r="B59"/>
      <c r="C59"/>
      <c r="D59"/>
      <c r="E59"/>
      <c r="F59"/>
      <c r="G59"/>
      <c r="H59"/>
      <c r="J59" t="s">
        <v>416</v>
      </c>
      <c r="K59" t="s">
        <v>417</v>
      </c>
      <c r="L59" t="s">
        <v>617</v>
      </c>
      <c r="M59" t="s">
        <v>552</v>
      </c>
      <c r="N59" t="s">
        <v>620</v>
      </c>
    </row>
    <row r="60" spans="1:24" x14ac:dyDescent="0.25">
      <c r="A60" t="s">
        <v>401</v>
      </c>
      <c r="B60"/>
      <c r="C60"/>
      <c r="D60"/>
      <c r="E60"/>
      <c r="F60"/>
      <c r="G60"/>
      <c r="H60"/>
      <c r="I60" s="18" t="s">
        <v>176</v>
      </c>
    </row>
    <row r="61" spans="1:24" x14ac:dyDescent="0.25">
      <c r="A61" t="s">
        <v>538</v>
      </c>
      <c r="B61" t="s">
        <v>403</v>
      </c>
      <c r="C61" t="s">
        <v>572</v>
      </c>
      <c r="D61" t="s">
        <v>381</v>
      </c>
      <c r="E61" t="s">
        <v>174</v>
      </c>
      <c r="F61" t="s">
        <v>382</v>
      </c>
      <c r="G61" t="s">
        <v>175</v>
      </c>
      <c r="H61"/>
      <c r="I61" s="18" t="s">
        <v>382</v>
      </c>
      <c r="J61" t="s">
        <v>421</v>
      </c>
      <c r="K61" t="s">
        <v>422</v>
      </c>
    </row>
    <row r="62" spans="1:24" x14ac:dyDescent="0.25">
      <c r="A62"/>
      <c r="B62" t="s">
        <v>543</v>
      </c>
      <c r="C62" t="s">
        <v>541</v>
      </c>
      <c r="D62" t="s">
        <v>544</v>
      </c>
      <c r="E62" t="s">
        <v>382</v>
      </c>
      <c r="F62" t="s">
        <v>545</v>
      </c>
      <c r="G62" t="s">
        <v>382</v>
      </c>
      <c r="H62"/>
      <c r="I62" s="18" t="s">
        <v>623</v>
      </c>
      <c r="K62" t="s">
        <v>423</v>
      </c>
      <c r="L62" t="s">
        <v>424</v>
      </c>
      <c r="M62" t="s">
        <v>425</v>
      </c>
      <c r="N62" t="s">
        <v>426</v>
      </c>
      <c r="O62" t="s">
        <v>427</v>
      </c>
      <c r="P62" t="s">
        <v>425</v>
      </c>
      <c r="Q62" t="s">
        <v>428</v>
      </c>
    </row>
    <row r="63" spans="1:24" x14ac:dyDescent="0.25">
      <c r="A63"/>
      <c r="B63" t="s">
        <v>405</v>
      </c>
      <c r="C63" t="s">
        <v>403</v>
      </c>
      <c r="D63" t="s">
        <v>574</v>
      </c>
      <c r="E63" t="s">
        <v>407</v>
      </c>
      <c r="F63" t="s">
        <v>403</v>
      </c>
      <c r="G63" t="s">
        <v>637</v>
      </c>
      <c r="H63"/>
      <c r="J63">
        <v>-40.200000000000003</v>
      </c>
      <c r="K63">
        <v>-4.7300000000000004</v>
      </c>
      <c r="L63">
        <v>0.38900000000000001</v>
      </c>
      <c r="M63">
        <v>5.51</v>
      </c>
      <c r="N63">
        <v>33.200000000000003</v>
      </c>
    </row>
    <row r="64" spans="1:24" x14ac:dyDescent="0.25">
      <c r="A64"/>
      <c r="B64" t="s">
        <v>411</v>
      </c>
      <c r="C64" t="s">
        <v>403</v>
      </c>
      <c r="D64" t="s">
        <v>412</v>
      </c>
      <c r="E64" t="s">
        <v>413</v>
      </c>
      <c r="F64" t="s">
        <v>403</v>
      </c>
      <c r="G64" t="s">
        <v>575</v>
      </c>
      <c r="H64"/>
    </row>
    <row r="65" spans="1:21" x14ac:dyDescent="0.25">
      <c r="A65"/>
      <c r="B65"/>
      <c r="C65"/>
      <c r="D65"/>
      <c r="E65"/>
      <c r="F65"/>
      <c r="G65"/>
      <c r="H65"/>
      <c r="J65" t="s">
        <v>554</v>
      </c>
      <c r="K65" t="s">
        <v>555</v>
      </c>
    </row>
    <row r="66" spans="1:21" x14ac:dyDescent="0.25">
      <c r="A66" t="s">
        <v>416</v>
      </c>
      <c r="B66" t="s">
        <v>417</v>
      </c>
      <c r="C66" t="s">
        <v>639</v>
      </c>
      <c r="D66" t="s">
        <v>640</v>
      </c>
      <c r="E66" t="s">
        <v>641</v>
      </c>
      <c r="F66"/>
      <c r="G66"/>
      <c r="H66"/>
    </row>
    <row r="67" spans="1:21" x14ac:dyDescent="0.25">
      <c r="A67"/>
      <c r="B67"/>
      <c r="C67"/>
      <c r="D67"/>
      <c r="E67"/>
      <c r="F67"/>
      <c r="G67"/>
      <c r="H67"/>
      <c r="J67" t="s">
        <v>353</v>
      </c>
      <c r="K67" t="s">
        <v>429</v>
      </c>
      <c r="L67" t="s">
        <v>430</v>
      </c>
      <c r="M67" t="s">
        <v>431</v>
      </c>
    </row>
    <row r="68" spans="1:21" x14ac:dyDescent="0.25">
      <c r="A68" t="s">
        <v>421</v>
      </c>
      <c r="B68" t="s">
        <v>422</v>
      </c>
      <c r="C68"/>
      <c r="D68"/>
      <c r="E68"/>
      <c r="F68"/>
      <c r="G68"/>
      <c r="H68"/>
    </row>
    <row r="69" spans="1:21" x14ac:dyDescent="0.25">
      <c r="A69"/>
      <c r="B69" t="s">
        <v>423</v>
      </c>
      <c r="C69" t="s">
        <v>424</v>
      </c>
      <c r="D69" t="s">
        <v>425</v>
      </c>
      <c r="E69" t="s">
        <v>426</v>
      </c>
      <c r="F69" t="s">
        <v>427</v>
      </c>
      <c r="G69" t="s">
        <v>425</v>
      </c>
      <c r="H69"/>
      <c r="K69" t="s">
        <v>350</v>
      </c>
      <c r="L69" t="s">
        <v>351</v>
      </c>
      <c r="M69" t="s">
        <v>352</v>
      </c>
      <c r="N69" t="s">
        <v>353</v>
      </c>
      <c r="O69" t="s">
        <v>354</v>
      </c>
      <c r="P69" t="s">
        <v>432</v>
      </c>
    </row>
    <row r="70" spans="1:21" x14ac:dyDescent="0.25">
      <c r="A70">
        <v>-35.9</v>
      </c>
      <c r="B70">
        <v>-7.79</v>
      </c>
      <c r="C70">
        <v>0.68500000000000005</v>
      </c>
      <c r="D70">
        <v>8.32</v>
      </c>
      <c r="E70">
        <v>27.7</v>
      </c>
      <c r="F70"/>
      <c r="G70"/>
      <c r="H70"/>
      <c r="J70" t="s">
        <v>174</v>
      </c>
      <c r="K70">
        <v>-16.201633999999999</v>
      </c>
      <c r="L70">
        <v>3.228828</v>
      </c>
      <c r="M70">
        <v>-5.0178000000000003</v>
      </c>
      <c r="N70" s="1">
        <v>7.1750000000000001E-7</v>
      </c>
      <c r="O70" t="s">
        <v>355</v>
      </c>
    </row>
    <row r="71" spans="1:21" x14ac:dyDescent="0.25">
      <c r="A71"/>
      <c r="B71"/>
      <c r="C71"/>
      <c r="D71"/>
      <c r="E71"/>
      <c r="F71"/>
      <c r="G71"/>
      <c r="H71"/>
      <c r="J71" t="s">
        <v>175</v>
      </c>
      <c r="K71">
        <v>0.34449200000000002</v>
      </c>
      <c r="L71">
        <v>9.7125000000000003E-2</v>
      </c>
      <c r="M71">
        <v>3.5468999999999999</v>
      </c>
      <c r="N71">
        <v>4.2489999999999997E-4</v>
      </c>
      <c r="O71" t="s">
        <v>355</v>
      </c>
    </row>
    <row r="72" spans="1:21" x14ac:dyDescent="0.25">
      <c r="A72" t="s">
        <v>554</v>
      </c>
      <c r="B72" t="s">
        <v>555</v>
      </c>
      <c r="C72"/>
      <c r="D72"/>
      <c r="E72"/>
      <c r="F72"/>
      <c r="G72"/>
      <c r="H72"/>
      <c r="J72" t="s">
        <v>176</v>
      </c>
      <c r="K72">
        <v>-2.3458709999999998</v>
      </c>
      <c r="L72">
        <v>1.0216989999999999</v>
      </c>
      <c r="M72">
        <v>-2.2959999999999998</v>
      </c>
      <c r="N72">
        <v>2.2067699999999999E-2</v>
      </c>
      <c r="O72" t="s">
        <v>356</v>
      </c>
    </row>
    <row r="73" spans="1:21" x14ac:dyDescent="0.25">
      <c r="A73"/>
      <c r="B73"/>
      <c r="C73"/>
      <c r="D73"/>
      <c r="E73"/>
      <c r="F73"/>
      <c r="G73"/>
      <c r="H73"/>
      <c r="J73" t="s">
        <v>357</v>
      </c>
      <c r="K73">
        <v>1.7404520000000001</v>
      </c>
      <c r="L73">
        <v>0.57029399999999997</v>
      </c>
      <c r="M73">
        <v>3.0518000000000001</v>
      </c>
      <c r="N73">
        <v>2.3898999999999999E-3</v>
      </c>
      <c r="O73" t="s">
        <v>467</v>
      </c>
    </row>
    <row r="74" spans="1:21" x14ac:dyDescent="0.25">
      <c r="A74" t="s">
        <v>353</v>
      </c>
      <c r="B74" t="s">
        <v>429</v>
      </c>
      <c r="C74" t="s">
        <v>430</v>
      </c>
      <c r="D74" t="s">
        <v>431</v>
      </c>
      <c r="E74"/>
      <c r="F74"/>
      <c r="G74"/>
      <c r="H74"/>
      <c r="J74" t="s">
        <v>540</v>
      </c>
      <c r="K74" t="s">
        <v>541</v>
      </c>
      <c r="L74" t="s">
        <v>542</v>
      </c>
      <c r="M74">
        <v>0.11663900000000001</v>
      </c>
      <c r="N74">
        <v>1.809823</v>
      </c>
      <c r="O74">
        <v>6.4399999999999999E-2</v>
      </c>
      <c r="P74">
        <v>0.94863819999999999</v>
      </c>
    </row>
    <row r="75" spans="1:21" x14ac:dyDescent="0.25">
      <c r="A75"/>
      <c r="B75"/>
      <c r="C75"/>
      <c r="D75"/>
      <c r="E75"/>
      <c r="F75"/>
      <c r="G75"/>
      <c r="H75"/>
      <c r="J75" t="s">
        <v>543</v>
      </c>
      <c r="K75" t="s">
        <v>541</v>
      </c>
      <c r="L75" t="s">
        <v>544</v>
      </c>
      <c r="M75">
        <v>-12.601902000000001</v>
      </c>
      <c r="N75">
        <v>2.6949640000000001</v>
      </c>
      <c r="O75">
        <v>-4.6760999999999999</v>
      </c>
      <c r="P75" s="1">
        <v>3.726E-6</v>
      </c>
      <c r="Q75" t="s">
        <v>355</v>
      </c>
    </row>
    <row r="76" spans="1:21" x14ac:dyDescent="0.25">
      <c r="A76"/>
      <c r="B76" t="s">
        <v>350</v>
      </c>
      <c r="C76" t="s">
        <v>351</v>
      </c>
      <c r="D76" t="s">
        <v>352</v>
      </c>
      <c r="E76" t="s">
        <v>353</v>
      </c>
      <c r="F76" t="s">
        <v>354</v>
      </c>
      <c r="G76" t="s">
        <v>432</v>
      </c>
      <c r="H76"/>
      <c r="J76" t="s">
        <v>545</v>
      </c>
      <c r="K76">
        <v>-0.29625800000000002</v>
      </c>
      <c r="L76">
        <v>9.2547000000000004E-2</v>
      </c>
      <c r="M76">
        <v>-3.2012</v>
      </c>
      <c r="N76">
        <v>1.4518999999999999E-3</v>
      </c>
      <c r="O76" t="s">
        <v>467</v>
      </c>
    </row>
    <row r="77" spans="1:21" x14ac:dyDescent="0.25">
      <c r="A77" t="s">
        <v>647</v>
      </c>
      <c r="B77">
        <v>-26.371494999999999</v>
      </c>
      <c r="C77">
        <v>5.7578079999999998</v>
      </c>
      <c r="D77">
        <v>-4.5800999999999998</v>
      </c>
      <c r="E77" s="1">
        <v>8.6799999999999999E-6</v>
      </c>
      <c r="F77" t="s">
        <v>355</v>
      </c>
      <c r="G77"/>
      <c r="H77"/>
      <c r="J77" t="s">
        <v>546</v>
      </c>
      <c r="K77">
        <v>-1.780205</v>
      </c>
      <c r="L77">
        <v>1.3118570000000001</v>
      </c>
      <c r="M77">
        <v>-1.357</v>
      </c>
      <c r="N77">
        <v>0.17536280000000001</v>
      </c>
    </row>
    <row r="78" spans="1:21" x14ac:dyDescent="0.25">
      <c r="A78"/>
      <c r="B78" s="1">
        <v>8.6799999999999999E-6</v>
      </c>
      <c r="C78"/>
      <c r="D78"/>
      <c r="E78" s="1"/>
      <c r="F78"/>
      <c r="G78"/>
      <c r="H78"/>
      <c r="J78" t="s">
        <v>556</v>
      </c>
      <c r="K78">
        <v>6.6401149999999998</v>
      </c>
      <c r="L78">
        <v>5.1157849999999998</v>
      </c>
      <c r="M78">
        <v>1.298</v>
      </c>
      <c r="N78">
        <v>0.19487109999999999</v>
      </c>
    </row>
    <row r="79" spans="1:21" x14ac:dyDescent="0.25">
      <c r="A79" t="s">
        <v>175</v>
      </c>
      <c r="B79">
        <v>0.93900399999999995</v>
      </c>
      <c r="C79">
        <v>0.26231199999999999</v>
      </c>
      <c r="D79">
        <v>3.5796999999999999</v>
      </c>
      <c r="E79">
        <v>4.4279999999999998E-4</v>
      </c>
      <c r="F79" t="s">
        <v>355</v>
      </c>
      <c r="G79"/>
      <c r="H79"/>
      <c r="J79" t="s">
        <v>433</v>
      </c>
    </row>
    <row r="80" spans="1:21" x14ac:dyDescent="0.25">
      <c r="A80"/>
      <c r="B80">
        <v>4.4279999999999998E-4</v>
      </c>
      <c r="C80"/>
      <c r="D80"/>
      <c r="E80"/>
      <c r="F80"/>
      <c r="G80"/>
      <c r="J80" t="s">
        <v>434</v>
      </c>
      <c r="K80" t="s">
        <v>435</v>
      </c>
      <c r="L80">
        <v>0</v>
      </c>
      <c r="M80" t="s">
        <v>557</v>
      </c>
      <c r="N80">
        <v>1E-3</v>
      </c>
      <c r="O80" t="s">
        <v>558</v>
      </c>
      <c r="P80">
        <v>0.01</v>
      </c>
      <c r="Q80" t="s">
        <v>559</v>
      </c>
      <c r="R80">
        <v>0.05</v>
      </c>
      <c r="S80" t="s">
        <v>560</v>
      </c>
      <c r="T80">
        <v>0.1</v>
      </c>
      <c r="U80" t="s">
        <v>561</v>
      </c>
    </row>
    <row r="81" spans="1:24" x14ac:dyDescent="0.25">
      <c r="A81" t="s">
        <v>176</v>
      </c>
      <c r="B81">
        <v>-0.460428</v>
      </c>
      <c r="C81">
        <v>0.72429600000000005</v>
      </c>
      <c r="D81">
        <v>-0.63570000000000004</v>
      </c>
      <c r="E81">
        <v>0.52579010000000004</v>
      </c>
      <c r="F81"/>
      <c r="I81" s="18" t="s">
        <v>355</v>
      </c>
    </row>
    <row r="82" spans="1:24" x14ac:dyDescent="0.25">
      <c r="A82"/>
      <c r="B82">
        <v>0.52579010000000004</v>
      </c>
      <c r="C82"/>
      <c r="D82"/>
      <c r="E82"/>
      <c r="F82"/>
      <c r="H82"/>
      <c r="J82" t="s">
        <v>442</v>
      </c>
      <c r="K82" t="s">
        <v>443</v>
      </c>
      <c r="L82" t="s">
        <v>430</v>
      </c>
      <c r="M82" t="s">
        <v>444</v>
      </c>
      <c r="N82">
        <v>85896</v>
      </c>
    </row>
    <row r="83" spans="1:24" x14ac:dyDescent="0.25">
      <c r="A83" t="s">
        <v>357</v>
      </c>
      <c r="B83">
        <v>3.2228699999999999</v>
      </c>
      <c r="C83">
        <v>0.71762300000000001</v>
      </c>
      <c r="D83">
        <v>4.4909999999999997</v>
      </c>
      <c r="E83" s="1">
        <v>1.2670000000000001E-5</v>
      </c>
      <c r="F83" t="s">
        <v>355</v>
      </c>
      <c r="G83"/>
      <c r="H83"/>
      <c r="J83" t="s">
        <v>445</v>
      </c>
      <c r="K83" t="s">
        <v>443</v>
      </c>
      <c r="L83" t="s">
        <v>430</v>
      </c>
      <c r="M83" t="s">
        <v>444</v>
      </c>
      <c r="N83">
        <v>53726</v>
      </c>
    </row>
    <row r="84" spans="1:24" x14ac:dyDescent="0.25">
      <c r="A84"/>
      <c r="B84" s="1">
        <v>1.2670000000000001E-5</v>
      </c>
      <c r="C84"/>
      <c r="D84"/>
      <c r="E84" s="1"/>
      <c r="F84"/>
      <c r="G84"/>
      <c r="H84"/>
      <c r="J84" t="s">
        <v>446</v>
      </c>
      <c r="K84">
        <v>0.37452999999999997</v>
      </c>
    </row>
    <row r="85" spans="1:24" x14ac:dyDescent="0.25">
      <c r="A85" t="s">
        <v>542</v>
      </c>
      <c r="B85">
        <v>-8.1119140000000005</v>
      </c>
      <c r="C85">
        <v>4.3532529999999996</v>
      </c>
      <c r="D85">
        <v>-1.8633999999999999</v>
      </c>
      <c r="E85">
        <v>6.4042000000000002E-2</v>
      </c>
      <c r="G85"/>
      <c r="H85"/>
      <c r="J85" t="s">
        <v>447</v>
      </c>
      <c r="K85" t="s">
        <v>446</v>
      </c>
      <c r="L85">
        <v>0.31234000000000001</v>
      </c>
    </row>
    <row r="86" spans="1:24" x14ac:dyDescent="0.25">
      <c r="A86"/>
      <c r="B86">
        <v>6.4042000000000002E-2</v>
      </c>
      <c r="C86"/>
      <c r="D86"/>
      <c r="E86"/>
      <c r="G86"/>
      <c r="H86"/>
      <c r="I86" s="18">
        <v>0.05</v>
      </c>
      <c r="J86" t="s">
        <v>448</v>
      </c>
      <c r="K86">
        <v>34.796500000000002</v>
      </c>
      <c r="L86" t="s">
        <v>449</v>
      </c>
      <c r="M86">
        <v>9</v>
      </c>
      <c r="N86" t="s">
        <v>450</v>
      </c>
      <c r="O86">
        <v>523</v>
      </c>
      <c r="P86" t="s">
        <v>451</v>
      </c>
      <c r="Q86" t="s">
        <v>452</v>
      </c>
      <c r="R86" t="s">
        <v>453</v>
      </c>
      <c r="S86" s="1">
        <v>2.2200000000000001E-16</v>
      </c>
    </row>
    <row r="87" spans="1:24" x14ac:dyDescent="0.25">
      <c r="A87" t="s">
        <v>544</v>
      </c>
      <c r="B87">
        <v>-24.843890999999999</v>
      </c>
      <c r="C87">
        <v>6.1887410000000003</v>
      </c>
      <c r="D87">
        <v>-4.0144000000000002</v>
      </c>
      <c r="E87" s="1">
        <v>8.755E-5</v>
      </c>
      <c r="G87"/>
      <c r="H87"/>
      <c r="J87" t="s">
        <v>621</v>
      </c>
    </row>
    <row r="88" spans="1:24" x14ac:dyDescent="0.25">
      <c r="A88"/>
      <c r="B88" s="1">
        <v>8.755E-5</v>
      </c>
      <c r="C88"/>
      <c r="D88"/>
      <c r="E88" s="1"/>
      <c r="G88"/>
      <c r="H88"/>
    </row>
    <row r="89" spans="1:24" x14ac:dyDescent="0.25">
      <c r="A89" t="s">
        <v>545</v>
      </c>
      <c r="B89">
        <v>-3.1598000000000001E-2</v>
      </c>
      <c r="C89">
        <v>1.6920999999999999E-2</v>
      </c>
      <c r="D89">
        <v>-1.8673999999999999</v>
      </c>
      <c r="E89">
        <v>6.3480900000000007E-2</v>
      </c>
      <c r="F89" t="s">
        <v>461</v>
      </c>
      <c r="G89"/>
      <c r="H89"/>
      <c r="J89" t="s">
        <v>526</v>
      </c>
    </row>
    <row r="90" spans="1:24" x14ac:dyDescent="0.25">
      <c r="A90"/>
      <c r="B90">
        <v>6.3480900000000007E-2</v>
      </c>
      <c r="C90"/>
      <c r="D90"/>
      <c r="E90"/>
      <c r="F90"/>
      <c r="G90"/>
      <c r="H90"/>
    </row>
    <row r="91" spans="1:24" x14ac:dyDescent="0.25">
      <c r="A91" t="s">
        <v>546</v>
      </c>
      <c r="B91">
        <v>1.847207</v>
      </c>
      <c r="C91">
        <v>1.2655670000000001</v>
      </c>
      <c r="D91">
        <v>1.4596</v>
      </c>
      <c r="E91">
        <v>0.1461558</v>
      </c>
      <c r="F91"/>
      <c r="G91">
        <v>0.01</v>
      </c>
      <c r="H91"/>
      <c r="J91" t="s">
        <v>613</v>
      </c>
      <c r="K91" t="s">
        <v>614</v>
      </c>
    </row>
    <row r="92" spans="1:24" x14ac:dyDescent="0.25">
      <c r="A92"/>
      <c r="B92">
        <v>0.1461558</v>
      </c>
      <c r="C92"/>
      <c r="D92"/>
      <c r="E92"/>
      <c r="F92"/>
      <c r="G92"/>
      <c r="H92"/>
    </row>
    <row r="93" spans="1:24" x14ac:dyDescent="0.25">
      <c r="A93" t="s">
        <v>579</v>
      </c>
      <c r="B93">
        <v>74.778374999999997</v>
      </c>
      <c r="C93">
        <v>27.867329000000002</v>
      </c>
      <c r="D93">
        <v>2.6833999999999998</v>
      </c>
      <c r="E93">
        <v>7.9717999999999994E-3</v>
      </c>
      <c r="F93" t="s">
        <v>467</v>
      </c>
      <c r="G93"/>
      <c r="H93"/>
      <c r="I93" s="18" t="s">
        <v>453</v>
      </c>
      <c r="J93" t="s">
        <v>396</v>
      </c>
      <c r="K93" t="s">
        <v>397</v>
      </c>
      <c r="L93" t="s">
        <v>398</v>
      </c>
      <c r="M93" t="s">
        <v>399</v>
      </c>
      <c r="N93" t="s">
        <v>400</v>
      </c>
    </row>
    <row r="94" spans="1:24" x14ac:dyDescent="0.25">
      <c r="A94" t="s">
        <v>433</v>
      </c>
      <c r="B94">
        <v>7.9717999999999994E-3</v>
      </c>
      <c r="C94"/>
      <c r="D94"/>
      <c r="E94"/>
      <c r="F94"/>
      <c r="G94"/>
      <c r="H94"/>
    </row>
    <row r="95" spans="1:24" x14ac:dyDescent="0.25">
      <c r="A95" t="s">
        <v>434</v>
      </c>
      <c r="B95" t="s">
        <v>435</v>
      </c>
      <c r="C95">
        <v>0</v>
      </c>
      <c r="D95" t="s">
        <v>557</v>
      </c>
      <c r="E95">
        <v>1E-3</v>
      </c>
      <c r="F95" t="s">
        <v>558</v>
      </c>
      <c r="G95"/>
      <c r="H95"/>
      <c r="J95" t="s">
        <v>401</v>
      </c>
    </row>
    <row r="96" spans="1:24" x14ac:dyDescent="0.25">
      <c r="A96"/>
      <c r="B96"/>
      <c r="C96"/>
      <c r="D96"/>
      <c r="E96"/>
      <c r="F96"/>
      <c r="G96"/>
      <c r="H96"/>
      <c r="J96" t="s">
        <v>538</v>
      </c>
      <c r="K96" t="s">
        <v>403</v>
      </c>
      <c r="L96" t="s">
        <v>564</v>
      </c>
      <c r="M96" t="s">
        <v>381</v>
      </c>
      <c r="N96" t="s">
        <v>174</v>
      </c>
      <c r="O96" t="s">
        <v>382</v>
      </c>
      <c r="P96" t="s">
        <v>175</v>
      </c>
      <c r="Q96" t="s">
        <v>382</v>
      </c>
      <c r="R96" t="s">
        <v>176</v>
      </c>
      <c r="S96" t="s">
        <v>382</v>
      </c>
      <c r="T96" t="s">
        <v>357</v>
      </c>
      <c r="U96" t="s">
        <v>382</v>
      </c>
      <c r="X96" s="18" t="s">
        <v>382</v>
      </c>
    </row>
    <row r="97" spans="1:19" x14ac:dyDescent="0.25">
      <c r="A97" t="s">
        <v>442</v>
      </c>
      <c r="B97" t="s">
        <v>443</v>
      </c>
      <c r="C97" t="s">
        <v>430</v>
      </c>
      <c r="D97" t="s">
        <v>444</v>
      </c>
      <c r="E97">
        <v>65862</v>
      </c>
      <c r="F97"/>
      <c r="G97"/>
      <c r="H97"/>
      <c r="K97" t="s">
        <v>543</v>
      </c>
      <c r="L97" t="s">
        <v>541</v>
      </c>
      <c r="M97" t="s">
        <v>544</v>
      </c>
      <c r="N97" t="s">
        <v>382</v>
      </c>
      <c r="O97" t="s">
        <v>545</v>
      </c>
      <c r="P97" t="s">
        <v>382</v>
      </c>
      <c r="Q97" t="s">
        <v>546</v>
      </c>
      <c r="R97" t="s">
        <v>382</v>
      </c>
      <c r="S97" t="s">
        <v>565</v>
      </c>
    </row>
    <row r="98" spans="1:19" x14ac:dyDescent="0.25">
      <c r="A98" t="s">
        <v>445</v>
      </c>
      <c r="B98" t="s">
        <v>443</v>
      </c>
      <c r="C98" t="s">
        <v>430</v>
      </c>
      <c r="D98" t="s">
        <v>444</v>
      </c>
      <c r="E98">
        <v>28618</v>
      </c>
      <c r="F98"/>
      <c r="G98" t="s">
        <v>451</v>
      </c>
      <c r="H98"/>
      <c r="K98" t="s">
        <v>405</v>
      </c>
      <c r="L98" t="s">
        <v>403</v>
      </c>
      <c r="M98" t="s">
        <v>566</v>
      </c>
      <c r="N98" t="s">
        <v>407</v>
      </c>
      <c r="O98" t="s">
        <v>403</v>
      </c>
      <c r="P98" t="s">
        <v>622</v>
      </c>
      <c r="Q98" t="s">
        <v>409</v>
      </c>
      <c r="R98" t="s">
        <v>623</v>
      </c>
    </row>
    <row r="99" spans="1:19" x14ac:dyDescent="0.25">
      <c r="A99" t="s">
        <v>446</v>
      </c>
      <c r="B99">
        <v>0.56549000000000005</v>
      </c>
      <c r="C99"/>
      <c r="D99"/>
      <c r="E99"/>
      <c r="F99"/>
      <c r="G99"/>
      <c r="H99"/>
      <c r="K99" t="s">
        <v>411</v>
      </c>
      <c r="L99" t="s">
        <v>403</v>
      </c>
      <c r="M99" t="s">
        <v>412</v>
      </c>
      <c r="N99" t="s">
        <v>413</v>
      </c>
      <c r="O99" t="s">
        <v>403</v>
      </c>
      <c r="P99" t="s">
        <v>567</v>
      </c>
      <c r="Q99" t="s">
        <v>568</v>
      </c>
    </row>
    <row r="100" spans="1:19" x14ac:dyDescent="0.25">
      <c r="A100" t="s">
        <v>447</v>
      </c>
      <c r="B100" t="s">
        <v>446</v>
      </c>
      <c r="C100">
        <v>0.50965000000000005</v>
      </c>
      <c r="D100"/>
      <c r="E100"/>
      <c r="F100"/>
      <c r="G100"/>
      <c r="H100"/>
    </row>
    <row r="101" spans="1:19" x14ac:dyDescent="0.25">
      <c r="A101" t="s">
        <v>448</v>
      </c>
      <c r="B101">
        <v>25.883800000000001</v>
      </c>
      <c r="C101" t="s">
        <v>449</v>
      </c>
      <c r="D101">
        <v>9</v>
      </c>
      <c r="E101" t="s">
        <v>450</v>
      </c>
      <c r="F101">
        <v>179</v>
      </c>
      <c r="G101"/>
      <c r="H101"/>
      <c r="I101" s="18" t="s">
        <v>176</v>
      </c>
      <c r="J101" t="s">
        <v>416</v>
      </c>
      <c r="K101" t="s">
        <v>417</v>
      </c>
      <c r="L101" t="s">
        <v>458</v>
      </c>
      <c r="M101" t="s">
        <v>459</v>
      </c>
      <c r="N101" t="s">
        <v>624</v>
      </c>
    </row>
    <row r="102" spans="1:19" x14ac:dyDescent="0.25">
      <c r="A102"/>
      <c r="B102"/>
      <c r="C102"/>
      <c r="D102"/>
      <c r="E102"/>
      <c r="F102"/>
      <c r="G102"/>
      <c r="H102"/>
      <c r="I102" s="18" t="s">
        <v>382</v>
      </c>
    </row>
    <row r="103" spans="1:19" x14ac:dyDescent="0.25">
      <c r="A103"/>
      <c r="B103"/>
      <c r="C103"/>
      <c r="D103"/>
      <c r="E103"/>
      <c r="F103"/>
      <c r="G103"/>
      <c r="H103"/>
      <c r="I103" s="18" t="s">
        <v>625</v>
      </c>
      <c r="J103" t="s">
        <v>421</v>
      </c>
      <c r="K103" t="s">
        <v>422</v>
      </c>
    </row>
    <row r="104" spans="1:19" x14ac:dyDescent="0.25">
      <c r="A104" t="s">
        <v>497</v>
      </c>
      <c r="B104" t="s">
        <v>614</v>
      </c>
      <c r="C104"/>
      <c r="D104"/>
      <c r="E104"/>
      <c r="F104"/>
      <c r="G104"/>
      <c r="H104"/>
      <c r="K104" t="s">
        <v>423</v>
      </c>
      <c r="L104" t="s">
        <v>424</v>
      </c>
      <c r="M104" t="s">
        <v>425</v>
      </c>
      <c r="N104" t="s">
        <v>426</v>
      </c>
      <c r="O104" t="s">
        <v>427</v>
      </c>
      <c r="P104" t="s">
        <v>425</v>
      </c>
      <c r="Q104" t="s">
        <v>428</v>
      </c>
    </row>
    <row r="105" spans="1:19" x14ac:dyDescent="0.25">
      <c r="A105"/>
      <c r="B105"/>
      <c r="C105"/>
      <c r="D105"/>
      <c r="E105"/>
      <c r="F105"/>
      <c r="H105"/>
      <c r="J105">
        <v>-32.6</v>
      </c>
      <c r="K105">
        <v>-4.67</v>
      </c>
      <c r="L105">
        <v>0.89600000000000002</v>
      </c>
      <c r="M105">
        <v>6.06</v>
      </c>
      <c r="N105">
        <v>33.1</v>
      </c>
    </row>
    <row r="106" spans="1:19" x14ac:dyDescent="0.25">
      <c r="A106" t="s">
        <v>391</v>
      </c>
      <c r="B106" t="s">
        <v>642</v>
      </c>
      <c r="C106" t="s">
        <v>643</v>
      </c>
      <c r="D106" t="s">
        <v>644</v>
      </c>
      <c r="E106" t="s">
        <v>645</v>
      </c>
      <c r="F106" t="s">
        <v>646</v>
      </c>
      <c r="H106"/>
    </row>
    <row r="107" spans="1:19" x14ac:dyDescent="0.25">
      <c r="A107"/>
      <c r="B107"/>
      <c r="C107"/>
      <c r="D107"/>
      <c r="E107"/>
      <c r="F107"/>
      <c r="G107"/>
      <c r="H107"/>
      <c r="J107" t="s">
        <v>554</v>
      </c>
      <c r="K107" t="s">
        <v>555</v>
      </c>
    </row>
    <row r="108" spans="1:19" x14ac:dyDescent="0.25">
      <c r="A108"/>
      <c r="B108"/>
      <c r="C108"/>
      <c r="D108"/>
      <c r="E108" s="1"/>
      <c r="G108"/>
      <c r="H108"/>
    </row>
    <row r="109" spans="1:19" x14ac:dyDescent="0.25">
      <c r="A109"/>
      <c r="B109" s="1"/>
      <c r="C109"/>
      <c r="D109"/>
      <c r="E109" s="1"/>
      <c r="G109"/>
      <c r="H109"/>
      <c r="J109" t="s">
        <v>353</v>
      </c>
      <c r="K109" t="s">
        <v>429</v>
      </c>
      <c r="L109" t="s">
        <v>430</v>
      </c>
      <c r="M109" t="s">
        <v>431</v>
      </c>
    </row>
    <row r="110" spans="1:19" x14ac:dyDescent="0.25">
      <c r="A110"/>
      <c r="B110"/>
      <c r="C110"/>
      <c r="D110"/>
      <c r="E110"/>
      <c r="G110"/>
      <c r="H110"/>
    </row>
    <row r="111" spans="1:19" x14ac:dyDescent="0.25">
      <c r="A111"/>
      <c r="B111"/>
      <c r="C111"/>
      <c r="D111"/>
      <c r="E111"/>
      <c r="G111"/>
      <c r="H111"/>
      <c r="K111" t="s">
        <v>350</v>
      </c>
      <c r="L111" t="s">
        <v>351</v>
      </c>
      <c r="M111" t="s">
        <v>352</v>
      </c>
      <c r="N111" t="s">
        <v>353</v>
      </c>
      <c r="O111" t="s">
        <v>354</v>
      </c>
      <c r="P111" t="s">
        <v>432</v>
      </c>
    </row>
    <row r="112" spans="1:19" x14ac:dyDescent="0.25">
      <c r="A112"/>
      <c r="B112"/>
      <c r="C112"/>
      <c r="D112"/>
      <c r="E112"/>
      <c r="F112"/>
      <c r="G112"/>
      <c r="H112"/>
      <c r="J112" t="s">
        <v>174</v>
      </c>
      <c r="K112">
        <v>-21.020641000000001</v>
      </c>
      <c r="L112">
        <v>2.9398249999999999</v>
      </c>
      <c r="M112">
        <v>-7.1502999999999997</v>
      </c>
      <c r="N112" s="1">
        <v>4.0730000000000001E-12</v>
      </c>
      <c r="O112" t="s">
        <v>355</v>
      </c>
    </row>
    <row r="113" spans="1:21" x14ac:dyDescent="0.25">
      <c r="A113"/>
      <c r="B113"/>
      <c r="C113"/>
      <c r="D113"/>
      <c r="E113"/>
      <c r="F113"/>
      <c r="G113"/>
      <c r="H113"/>
      <c r="J113" t="s">
        <v>175</v>
      </c>
      <c r="K113">
        <v>1.273099</v>
      </c>
      <c r="L113">
        <v>0.103059</v>
      </c>
      <c r="M113">
        <v>12.353199999999999</v>
      </c>
      <c r="N113" t="s">
        <v>453</v>
      </c>
      <c r="O113" s="1">
        <v>2.2E-16</v>
      </c>
      <c r="P113" t="s">
        <v>355</v>
      </c>
    </row>
    <row r="114" spans="1:21" x14ac:dyDescent="0.25">
      <c r="A114"/>
      <c r="B114"/>
      <c r="C114"/>
      <c r="D114"/>
      <c r="E114"/>
      <c r="F114"/>
      <c r="G114"/>
      <c r="H114"/>
      <c r="J114" t="s">
        <v>176</v>
      </c>
      <c r="K114">
        <v>-1.590287</v>
      </c>
      <c r="L114">
        <v>0.395478</v>
      </c>
      <c r="M114">
        <v>-4.0212000000000003</v>
      </c>
      <c r="N114" s="1">
        <v>6.9079999999999996E-5</v>
      </c>
      <c r="O114" t="s">
        <v>355</v>
      </c>
    </row>
    <row r="115" spans="1:21" x14ac:dyDescent="0.25">
      <c r="A115"/>
      <c r="B115"/>
      <c r="C115"/>
      <c r="D115"/>
      <c r="E115"/>
      <c r="F115"/>
      <c r="G115"/>
      <c r="H115"/>
      <c r="J115" t="s">
        <v>357</v>
      </c>
      <c r="K115">
        <v>3.599799</v>
      </c>
      <c r="L115">
        <v>0.40260000000000001</v>
      </c>
      <c r="M115">
        <v>8.9413999999999998</v>
      </c>
      <c r="N115" t="s">
        <v>453</v>
      </c>
      <c r="O115" s="1">
        <v>2.2E-16</v>
      </c>
      <c r="P115" t="s">
        <v>355</v>
      </c>
    </row>
    <row r="116" spans="1:21" x14ac:dyDescent="0.25">
      <c r="A116"/>
      <c r="B116"/>
      <c r="C116"/>
      <c r="D116"/>
      <c r="E116"/>
      <c r="F116"/>
      <c r="G116"/>
      <c r="H116"/>
      <c r="J116" t="s">
        <v>540</v>
      </c>
      <c r="K116" t="s">
        <v>541</v>
      </c>
      <c r="L116" t="s">
        <v>542</v>
      </c>
      <c r="M116">
        <v>-17.499193999999999</v>
      </c>
      <c r="N116">
        <v>2.8256039999999998</v>
      </c>
      <c r="O116">
        <v>-6.1931000000000003</v>
      </c>
      <c r="P116" s="1">
        <v>1.45E-9</v>
      </c>
      <c r="Q116" t="s">
        <v>355</v>
      </c>
    </row>
    <row r="117" spans="1:21" x14ac:dyDescent="0.25">
      <c r="A117"/>
      <c r="B117"/>
      <c r="C117"/>
      <c r="D117"/>
      <c r="E117"/>
      <c r="F117"/>
      <c r="G117"/>
      <c r="H117"/>
      <c r="J117" t="s">
        <v>543</v>
      </c>
      <c r="K117" t="s">
        <v>541</v>
      </c>
      <c r="L117" t="s">
        <v>544</v>
      </c>
      <c r="M117">
        <v>-29.712292999999999</v>
      </c>
      <c r="N117">
        <v>2.9886379999999999</v>
      </c>
      <c r="O117">
        <v>-9.9417000000000009</v>
      </c>
      <c r="P117" t="s">
        <v>453</v>
      </c>
      <c r="Q117" s="1">
        <v>2.2E-16</v>
      </c>
      <c r="R117" t="s">
        <v>355</v>
      </c>
    </row>
    <row r="118" spans="1:21" x14ac:dyDescent="0.25">
      <c r="A118"/>
      <c r="B118"/>
      <c r="C118"/>
      <c r="D118"/>
      <c r="E118"/>
      <c r="F118"/>
      <c r="G118"/>
      <c r="H118"/>
      <c r="J118" t="s">
        <v>545</v>
      </c>
      <c r="K118">
        <v>1.0383999999999999E-2</v>
      </c>
      <c r="L118">
        <v>2.2991999999999999E-2</v>
      </c>
      <c r="M118">
        <v>0.4516</v>
      </c>
      <c r="N118">
        <v>0.65180000000000005</v>
      </c>
    </row>
    <row r="119" spans="1:21" x14ac:dyDescent="0.25">
      <c r="A119"/>
      <c r="B119"/>
      <c r="C119"/>
      <c r="D119"/>
      <c r="E119"/>
      <c r="F119"/>
      <c r="G119"/>
      <c r="H119"/>
      <c r="J119" t="s">
        <v>546</v>
      </c>
      <c r="K119">
        <v>-0.48504799999999998</v>
      </c>
      <c r="L119">
        <v>0.68228800000000001</v>
      </c>
      <c r="M119">
        <v>-0.71089999999999998</v>
      </c>
      <c r="N119">
        <v>0.47749999999999998</v>
      </c>
    </row>
    <row r="120" spans="1:21" x14ac:dyDescent="0.25">
      <c r="A120"/>
      <c r="B120"/>
      <c r="C120"/>
      <c r="D120"/>
      <c r="E120"/>
      <c r="F120"/>
      <c r="G120"/>
      <c r="H120"/>
      <c r="J120" t="s">
        <v>571</v>
      </c>
      <c r="K120">
        <v>-2.0771109999999999</v>
      </c>
      <c r="L120">
        <v>6.1273340000000003</v>
      </c>
      <c r="M120">
        <v>-0.33900000000000002</v>
      </c>
      <c r="N120">
        <v>0.73480000000000001</v>
      </c>
    </row>
    <row r="121" spans="1:21" x14ac:dyDescent="0.25">
      <c r="A121"/>
      <c r="B121"/>
      <c r="C121"/>
      <c r="D121"/>
      <c r="E121"/>
      <c r="F121"/>
      <c r="G121"/>
      <c r="H121"/>
      <c r="J121" t="s">
        <v>433</v>
      </c>
    </row>
    <row r="122" spans="1:21" x14ac:dyDescent="0.25">
      <c r="A122"/>
      <c r="B122"/>
      <c r="C122"/>
      <c r="D122"/>
      <c r="E122"/>
      <c r="F122"/>
      <c r="G122"/>
      <c r="H122"/>
      <c r="J122" t="s">
        <v>434</v>
      </c>
      <c r="K122" t="s">
        <v>435</v>
      </c>
      <c r="L122">
        <v>0</v>
      </c>
      <c r="M122" t="s">
        <v>557</v>
      </c>
      <c r="N122">
        <v>1E-3</v>
      </c>
      <c r="O122" t="s">
        <v>558</v>
      </c>
      <c r="P122">
        <v>0.01</v>
      </c>
      <c r="Q122" t="s">
        <v>559</v>
      </c>
      <c r="R122">
        <v>0.05</v>
      </c>
      <c r="S122" t="s">
        <v>560</v>
      </c>
      <c r="T122">
        <v>0.1</v>
      </c>
      <c r="U122" t="s">
        <v>561</v>
      </c>
    </row>
    <row r="123" spans="1:21" x14ac:dyDescent="0.25">
      <c r="A123"/>
      <c r="B123"/>
      <c r="C123"/>
      <c r="D123"/>
      <c r="E123"/>
      <c r="F123"/>
      <c r="G123"/>
      <c r="H123"/>
    </row>
    <row r="124" spans="1:21" x14ac:dyDescent="0.25">
      <c r="A124"/>
      <c r="B124"/>
      <c r="C124"/>
      <c r="D124"/>
      <c r="E124"/>
      <c r="F124"/>
      <c r="G124"/>
      <c r="H124"/>
    </row>
    <row r="125" spans="1:21" x14ac:dyDescent="0.25">
      <c r="A125"/>
      <c r="B125"/>
      <c r="C125"/>
      <c r="D125"/>
      <c r="E125"/>
      <c r="F125"/>
      <c r="G125"/>
      <c r="H125"/>
      <c r="I125" s="18">
        <v>0.05</v>
      </c>
      <c r="J125" t="s">
        <v>442</v>
      </c>
      <c r="K125" t="s">
        <v>443</v>
      </c>
      <c r="L125" t="s">
        <v>430</v>
      </c>
      <c r="M125" t="s">
        <v>444</v>
      </c>
      <c r="N125">
        <v>111410</v>
      </c>
    </row>
    <row r="126" spans="1:21" x14ac:dyDescent="0.25">
      <c r="A126"/>
      <c r="B126"/>
      <c r="C126"/>
      <c r="D126"/>
      <c r="E126"/>
      <c r="F126"/>
      <c r="G126"/>
      <c r="H126"/>
      <c r="J126" t="s">
        <v>445</v>
      </c>
      <c r="K126" t="s">
        <v>443</v>
      </c>
      <c r="L126" t="s">
        <v>430</v>
      </c>
      <c r="M126" t="s">
        <v>444</v>
      </c>
      <c r="N126">
        <v>45813</v>
      </c>
    </row>
    <row r="127" spans="1:21" x14ac:dyDescent="0.25">
      <c r="A127"/>
      <c r="B127"/>
      <c r="C127"/>
      <c r="D127"/>
      <c r="E127"/>
      <c r="F127"/>
      <c r="G127"/>
      <c r="H127"/>
      <c r="J127" t="s">
        <v>446</v>
      </c>
      <c r="K127">
        <v>0.58879999999999999</v>
      </c>
    </row>
    <row r="128" spans="1:21" x14ac:dyDescent="0.25">
      <c r="A128"/>
      <c r="B128"/>
      <c r="C128"/>
      <c r="D128"/>
      <c r="E128"/>
      <c r="F128"/>
      <c r="G128"/>
      <c r="H128"/>
      <c r="J128" t="s">
        <v>447</v>
      </c>
      <c r="K128" t="s">
        <v>446</v>
      </c>
      <c r="L128">
        <v>0.55833999999999995</v>
      </c>
    </row>
    <row r="129" spans="1:24" x14ac:dyDescent="0.25">
      <c r="A129"/>
      <c r="B129"/>
      <c r="C129"/>
      <c r="D129"/>
      <c r="E129"/>
      <c r="F129"/>
      <c r="G129"/>
      <c r="H129"/>
      <c r="J129" t="s">
        <v>448</v>
      </c>
      <c r="K129">
        <v>64.4358</v>
      </c>
      <c r="L129" t="s">
        <v>449</v>
      </c>
      <c r="M129">
        <v>9</v>
      </c>
      <c r="N129" t="s">
        <v>450</v>
      </c>
      <c r="O129">
        <v>405</v>
      </c>
      <c r="P129" t="s">
        <v>451</v>
      </c>
      <c r="Q129" t="s">
        <v>452</v>
      </c>
      <c r="R129" t="s">
        <v>453</v>
      </c>
      <c r="S129" s="1">
        <v>2.2200000000000001E-16</v>
      </c>
    </row>
    <row r="130" spans="1:24" x14ac:dyDescent="0.25">
      <c r="A130"/>
      <c r="B130"/>
      <c r="C130"/>
      <c r="D130"/>
      <c r="E130"/>
      <c r="F130"/>
      <c r="G130"/>
      <c r="H130"/>
    </row>
    <row r="131" spans="1:24" x14ac:dyDescent="0.25">
      <c r="A131"/>
      <c r="B131"/>
      <c r="C131"/>
      <c r="D131"/>
      <c r="E131"/>
      <c r="F131"/>
      <c r="G131"/>
      <c r="H131"/>
    </row>
    <row r="132" spans="1:24" x14ac:dyDescent="0.25">
      <c r="A132"/>
      <c r="B132"/>
      <c r="C132"/>
      <c r="D132"/>
      <c r="E132"/>
      <c r="F132"/>
      <c r="G132"/>
      <c r="H132"/>
      <c r="I132" s="18">
        <v>1.4479E-3</v>
      </c>
      <c r="J132" t="s">
        <v>497</v>
      </c>
      <c r="K132" t="s">
        <v>614</v>
      </c>
    </row>
    <row r="133" spans="1:24" x14ac:dyDescent="0.25">
      <c r="A133"/>
      <c r="B133"/>
      <c r="C133"/>
      <c r="D133"/>
      <c r="E133"/>
      <c r="F133"/>
      <c r="G133"/>
      <c r="H133"/>
    </row>
    <row r="134" spans="1:24" x14ac:dyDescent="0.25">
      <c r="A134"/>
      <c r="B134"/>
      <c r="C134"/>
      <c r="D134"/>
      <c r="E134"/>
      <c r="F134"/>
      <c r="G134"/>
      <c r="H134"/>
      <c r="I134" s="18" t="s">
        <v>497</v>
      </c>
      <c r="J134" t="s">
        <v>396</v>
      </c>
      <c r="K134" t="s">
        <v>397</v>
      </c>
      <c r="L134" t="s">
        <v>398</v>
      </c>
      <c r="M134" t="s">
        <v>399</v>
      </c>
      <c r="N134" t="s">
        <v>400</v>
      </c>
    </row>
    <row r="135" spans="1:24" x14ac:dyDescent="0.25">
      <c r="A135"/>
      <c r="B135"/>
      <c r="C135"/>
      <c r="D135"/>
      <c r="E135"/>
      <c r="F135"/>
      <c r="G135"/>
    </row>
    <row r="136" spans="1:24" x14ac:dyDescent="0.25">
      <c r="A136"/>
      <c r="B136"/>
      <c r="C136"/>
      <c r="D136"/>
      <c r="E136"/>
      <c r="F136"/>
      <c r="G136"/>
      <c r="J136" t="s">
        <v>401</v>
      </c>
    </row>
    <row r="137" spans="1:24" x14ac:dyDescent="0.25">
      <c r="A137"/>
      <c r="B137"/>
      <c r="C137"/>
      <c r="D137"/>
      <c r="E137"/>
      <c r="F137"/>
      <c r="G137"/>
      <c r="J137" t="s">
        <v>538</v>
      </c>
      <c r="K137" t="s">
        <v>403</v>
      </c>
      <c r="L137" t="s">
        <v>564</v>
      </c>
      <c r="M137" t="s">
        <v>381</v>
      </c>
      <c r="N137" t="s">
        <v>174</v>
      </c>
      <c r="O137" t="s">
        <v>382</v>
      </c>
      <c r="P137" t="s">
        <v>175</v>
      </c>
      <c r="Q137" t="s">
        <v>382</v>
      </c>
      <c r="R137" t="s">
        <v>176</v>
      </c>
      <c r="S137" t="s">
        <v>382</v>
      </c>
      <c r="T137" t="s">
        <v>357</v>
      </c>
      <c r="U137" t="s">
        <v>382</v>
      </c>
    </row>
    <row r="138" spans="1:24" x14ac:dyDescent="0.25">
      <c r="A138"/>
      <c r="B138"/>
      <c r="C138"/>
      <c r="D138"/>
      <c r="E138"/>
      <c r="F138"/>
      <c r="G138"/>
      <c r="K138" t="s">
        <v>543</v>
      </c>
      <c r="L138" t="s">
        <v>541</v>
      </c>
      <c r="M138" t="s">
        <v>544</v>
      </c>
      <c r="N138" t="s">
        <v>382</v>
      </c>
      <c r="O138" t="s">
        <v>545</v>
      </c>
      <c r="P138" t="s">
        <v>382</v>
      </c>
      <c r="Q138" t="s">
        <v>546</v>
      </c>
      <c r="R138" t="s">
        <v>382</v>
      </c>
      <c r="S138" t="s">
        <v>565</v>
      </c>
    </row>
    <row r="139" spans="1:24" x14ac:dyDescent="0.25">
      <c r="A139"/>
      <c r="B139"/>
      <c r="C139"/>
      <c r="D139"/>
      <c r="E139"/>
      <c r="F139"/>
      <c r="G139"/>
      <c r="K139" t="s">
        <v>405</v>
      </c>
      <c r="L139" t="s">
        <v>403</v>
      </c>
      <c r="M139" t="s">
        <v>566</v>
      </c>
      <c r="N139" t="s">
        <v>407</v>
      </c>
      <c r="O139" t="s">
        <v>403</v>
      </c>
      <c r="P139" t="s">
        <v>622</v>
      </c>
      <c r="Q139" t="s">
        <v>409</v>
      </c>
      <c r="R139" t="s">
        <v>625</v>
      </c>
    </row>
    <row r="140" spans="1:24" x14ac:dyDescent="0.25">
      <c r="A140"/>
      <c r="B140"/>
      <c r="C140"/>
      <c r="D140"/>
      <c r="E140"/>
      <c r="F140"/>
      <c r="G140"/>
      <c r="K140" t="s">
        <v>411</v>
      </c>
      <c r="L140" t="s">
        <v>403</v>
      </c>
      <c r="M140" t="s">
        <v>412</v>
      </c>
      <c r="N140" t="s">
        <v>413</v>
      </c>
      <c r="O140" t="s">
        <v>403</v>
      </c>
      <c r="P140" t="s">
        <v>567</v>
      </c>
      <c r="Q140" t="s">
        <v>568</v>
      </c>
      <c r="X140" s="18" t="s">
        <v>382</v>
      </c>
    </row>
    <row r="141" spans="1:24" x14ac:dyDescent="0.25">
      <c r="A141"/>
      <c r="B141"/>
      <c r="C141"/>
      <c r="D141"/>
      <c r="E141"/>
      <c r="F141"/>
      <c r="G141"/>
    </row>
    <row r="142" spans="1:24" x14ac:dyDescent="0.25">
      <c r="A142"/>
      <c r="B142"/>
      <c r="C142"/>
      <c r="D142"/>
      <c r="E142"/>
      <c r="F142"/>
      <c r="G142"/>
      <c r="J142" t="s">
        <v>416</v>
      </c>
      <c r="K142" t="s">
        <v>417</v>
      </c>
      <c r="L142" t="s">
        <v>626</v>
      </c>
      <c r="M142" t="s">
        <v>483</v>
      </c>
      <c r="N142" t="s">
        <v>627</v>
      </c>
    </row>
    <row r="143" spans="1:24" x14ac:dyDescent="0.25">
      <c r="A143"/>
      <c r="B143"/>
      <c r="C143"/>
      <c r="D143"/>
      <c r="E143"/>
      <c r="F143"/>
      <c r="G143"/>
    </row>
    <row r="144" spans="1:24" x14ac:dyDescent="0.25">
      <c r="A144"/>
      <c r="B144"/>
      <c r="C144"/>
      <c r="D144"/>
      <c r="E144"/>
      <c r="F144"/>
      <c r="J144" t="s">
        <v>421</v>
      </c>
      <c r="K144" t="s">
        <v>422</v>
      </c>
    </row>
    <row r="145" spans="1:17" x14ac:dyDescent="0.25">
      <c r="A145"/>
      <c r="B145"/>
      <c r="C145"/>
      <c r="D145"/>
      <c r="E145"/>
      <c r="F145"/>
      <c r="K145" t="s">
        <v>423</v>
      </c>
      <c r="L145" t="s">
        <v>424</v>
      </c>
      <c r="M145" t="s">
        <v>425</v>
      </c>
      <c r="N145" t="s">
        <v>426</v>
      </c>
      <c r="O145" t="s">
        <v>427</v>
      </c>
      <c r="P145" t="s">
        <v>425</v>
      </c>
      <c r="Q145" t="s">
        <v>428</v>
      </c>
    </row>
    <row r="146" spans="1:17" x14ac:dyDescent="0.25">
      <c r="A146"/>
      <c r="B146"/>
      <c r="C146"/>
      <c r="D146"/>
      <c r="E146"/>
      <c r="F146"/>
      <c r="G146"/>
      <c r="K146">
        <v>-9.01</v>
      </c>
      <c r="L146">
        <v>-3.57</v>
      </c>
      <c r="M146">
        <v>0.40300000000000002</v>
      </c>
      <c r="N146">
        <v>3.15</v>
      </c>
      <c r="O146">
        <v>7.3</v>
      </c>
    </row>
    <row r="147" spans="1:17" x14ac:dyDescent="0.25">
      <c r="A147"/>
      <c r="B147"/>
      <c r="C147"/>
      <c r="D147"/>
      <c r="E147"/>
      <c r="F147"/>
      <c r="G147"/>
    </row>
    <row r="148" spans="1:17" x14ac:dyDescent="0.25">
      <c r="A148"/>
      <c r="B148"/>
      <c r="C148"/>
      <c r="D148"/>
      <c r="E148"/>
      <c r="F148"/>
      <c r="G148"/>
      <c r="J148" t="s">
        <v>554</v>
      </c>
      <c r="K148" t="s">
        <v>555</v>
      </c>
    </row>
    <row r="149" spans="1:17" x14ac:dyDescent="0.25">
      <c r="A149"/>
      <c r="B149"/>
      <c r="C149"/>
      <c r="D149"/>
      <c r="E149"/>
      <c r="G149"/>
    </row>
    <row r="150" spans="1:17" x14ac:dyDescent="0.25">
      <c r="A150"/>
      <c r="B150"/>
      <c r="C150"/>
      <c r="D150"/>
      <c r="E150"/>
      <c r="G150"/>
      <c r="J150" t="s">
        <v>353</v>
      </c>
      <c r="K150" t="s">
        <v>429</v>
      </c>
      <c r="L150" t="s">
        <v>430</v>
      </c>
      <c r="M150" t="s">
        <v>431</v>
      </c>
    </row>
    <row r="151" spans="1:17" x14ac:dyDescent="0.25">
      <c r="A151"/>
      <c r="B151"/>
      <c r="C151"/>
      <c r="D151"/>
      <c r="E151"/>
      <c r="F151"/>
      <c r="G151"/>
    </row>
    <row r="152" spans="1:17" x14ac:dyDescent="0.25">
      <c r="A152"/>
      <c r="B152"/>
      <c r="C152"/>
      <c r="D152"/>
      <c r="E152" s="1"/>
      <c r="F152"/>
      <c r="G152"/>
      <c r="K152" t="s">
        <v>350</v>
      </c>
      <c r="L152" t="s">
        <v>351</v>
      </c>
      <c r="M152" t="s">
        <v>352</v>
      </c>
      <c r="N152" t="s">
        <v>353</v>
      </c>
      <c r="O152" t="s">
        <v>354</v>
      </c>
      <c r="P152" t="s">
        <v>432</v>
      </c>
    </row>
    <row r="153" spans="1:17" x14ac:dyDescent="0.25">
      <c r="A153"/>
      <c r="B153" s="1"/>
      <c r="C153"/>
      <c r="D153"/>
      <c r="E153" s="1"/>
      <c r="F153"/>
      <c r="G153"/>
      <c r="J153" t="s">
        <v>174</v>
      </c>
      <c r="K153">
        <v>-48.260469999999998</v>
      </c>
      <c r="L153">
        <v>2.3903400000000001</v>
      </c>
      <c r="M153">
        <v>-20.189800000000002</v>
      </c>
      <c r="N153" s="1">
        <v>9.5910000000000006E-7</v>
      </c>
      <c r="O153" t="s">
        <v>355</v>
      </c>
    </row>
    <row r="154" spans="1:17" x14ac:dyDescent="0.25">
      <c r="A154"/>
      <c r="B154"/>
      <c r="C154"/>
      <c r="D154"/>
      <c r="E154"/>
      <c r="F154"/>
      <c r="G154"/>
      <c r="J154" t="s">
        <v>175</v>
      </c>
      <c r="K154">
        <v>2.0539800000000001</v>
      </c>
      <c r="L154">
        <v>0.11798</v>
      </c>
      <c r="M154">
        <v>17.408999999999999</v>
      </c>
      <c r="N154" s="1">
        <v>2.3029999999999998E-6</v>
      </c>
      <c r="O154" t="s">
        <v>355</v>
      </c>
    </row>
    <row r="155" spans="1:17" x14ac:dyDescent="0.25">
      <c r="A155"/>
      <c r="B155"/>
      <c r="C155"/>
      <c r="D155"/>
      <c r="E155"/>
      <c r="F155"/>
      <c r="G155"/>
      <c r="J155" t="s">
        <v>176</v>
      </c>
      <c r="K155">
        <v>11.37172</v>
      </c>
      <c r="L155">
        <v>0.45849000000000001</v>
      </c>
      <c r="M155">
        <v>24.802600000000002</v>
      </c>
      <c r="N155" s="1">
        <v>2.8270000000000001E-7</v>
      </c>
      <c r="O155" t="s">
        <v>355</v>
      </c>
    </row>
    <row r="156" spans="1:17" x14ac:dyDescent="0.25">
      <c r="A156"/>
      <c r="B156"/>
      <c r="C156"/>
      <c r="D156"/>
      <c r="E156"/>
      <c r="F156"/>
      <c r="G156"/>
      <c r="J156" t="s">
        <v>357</v>
      </c>
      <c r="K156">
        <v>-2.7655500000000002</v>
      </c>
      <c r="L156">
        <v>0.76168999999999998</v>
      </c>
      <c r="M156">
        <v>-3.6307999999999998</v>
      </c>
      <c r="N156">
        <v>1.0954E-2</v>
      </c>
      <c r="O156" t="s">
        <v>356</v>
      </c>
    </row>
    <row r="157" spans="1:17" x14ac:dyDescent="0.25">
      <c r="A157"/>
      <c r="B157"/>
      <c r="C157"/>
      <c r="D157"/>
      <c r="E157"/>
      <c r="F157"/>
      <c r="J157" t="s">
        <v>543</v>
      </c>
      <c r="K157" t="s">
        <v>541</v>
      </c>
      <c r="L157" t="s">
        <v>544</v>
      </c>
      <c r="M157">
        <v>-59.823340000000002</v>
      </c>
      <c r="N157">
        <v>4.1141699999999997</v>
      </c>
      <c r="O157">
        <v>-14.540800000000001</v>
      </c>
      <c r="P157" s="1">
        <v>6.635E-6</v>
      </c>
      <c r="Q157" t="s">
        <v>355</v>
      </c>
    </row>
    <row r="158" spans="1:17" x14ac:dyDescent="0.25">
      <c r="A158"/>
      <c r="B158"/>
      <c r="C158"/>
      <c r="D158"/>
      <c r="E158"/>
      <c r="F158"/>
      <c r="J158" t="s">
        <v>545</v>
      </c>
      <c r="K158">
        <v>1.1452500000000001</v>
      </c>
      <c r="L158">
        <v>0.24582999999999999</v>
      </c>
      <c r="M158">
        <v>4.6586999999999996</v>
      </c>
      <c r="N158">
        <v>3.4719999999999998E-3</v>
      </c>
      <c r="O158" t="s">
        <v>467</v>
      </c>
    </row>
    <row r="159" spans="1:17" x14ac:dyDescent="0.25">
      <c r="A159"/>
      <c r="B159"/>
      <c r="C159"/>
      <c r="D159"/>
      <c r="E159"/>
      <c r="F159"/>
      <c r="J159" t="s">
        <v>546</v>
      </c>
      <c r="K159">
        <v>0.27939000000000003</v>
      </c>
      <c r="L159">
        <v>0.14199999999999999</v>
      </c>
      <c r="M159">
        <v>1.9675</v>
      </c>
      <c r="N159">
        <v>9.6682000000000004E-2</v>
      </c>
      <c r="O159" t="s">
        <v>461</v>
      </c>
    </row>
    <row r="160" spans="1:17" x14ac:dyDescent="0.25">
      <c r="A160"/>
      <c r="B160"/>
      <c r="C160"/>
      <c r="D160"/>
      <c r="E160"/>
      <c r="F160"/>
      <c r="J160" t="s">
        <v>433</v>
      </c>
    </row>
    <row r="161" spans="1:21" x14ac:dyDescent="0.25">
      <c r="A161"/>
      <c r="B161"/>
      <c r="C161"/>
      <c r="D161"/>
      <c r="E161"/>
      <c r="F161"/>
      <c r="G161"/>
      <c r="J161" t="s">
        <v>434</v>
      </c>
      <c r="K161" t="s">
        <v>435</v>
      </c>
      <c r="L161">
        <v>0</v>
      </c>
      <c r="M161" t="s">
        <v>557</v>
      </c>
      <c r="N161">
        <v>1E-3</v>
      </c>
      <c r="O161" t="s">
        <v>558</v>
      </c>
      <c r="P161">
        <v>0.01</v>
      </c>
      <c r="Q161" t="s">
        <v>559</v>
      </c>
      <c r="R161">
        <v>0.05</v>
      </c>
      <c r="S161" t="s">
        <v>560</v>
      </c>
      <c r="T161">
        <v>0.1</v>
      </c>
      <c r="U161" t="s">
        <v>561</v>
      </c>
    </row>
    <row r="162" spans="1:21" x14ac:dyDescent="0.25">
      <c r="A162"/>
      <c r="B162"/>
      <c r="C162"/>
      <c r="D162"/>
      <c r="E162" s="1"/>
      <c r="G162"/>
    </row>
    <row r="163" spans="1:21" x14ac:dyDescent="0.25">
      <c r="A163"/>
      <c r="B163" s="1"/>
      <c r="C163"/>
      <c r="D163"/>
      <c r="E163" s="1"/>
      <c r="G163"/>
    </row>
    <row r="164" spans="1:21" x14ac:dyDescent="0.25">
      <c r="A164"/>
      <c r="B164"/>
      <c r="C164"/>
      <c r="D164"/>
      <c r="E164"/>
      <c r="G164"/>
      <c r="J164" t="s">
        <v>442</v>
      </c>
      <c r="K164" t="s">
        <v>443</v>
      </c>
      <c r="L164" t="s">
        <v>430</v>
      </c>
      <c r="M164" t="s">
        <v>444</v>
      </c>
      <c r="N164">
        <v>6056.7</v>
      </c>
    </row>
    <row r="165" spans="1:21" x14ac:dyDescent="0.25">
      <c r="A165"/>
      <c r="B165"/>
      <c r="C165"/>
      <c r="D165"/>
      <c r="E165"/>
      <c r="G165"/>
      <c r="J165" t="s">
        <v>445</v>
      </c>
      <c r="K165" t="s">
        <v>443</v>
      </c>
      <c r="L165" t="s">
        <v>430</v>
      </c>
      <c r="M165" t="s">
        <v>444</v>
      </c>
      <c r="N165">
        <v>290.08999999999997</v>
      </c>
    </row>
    <row r="166" spans="1:21" x14ac:dyDescent="0.25">
      <c r="A166"/>
      <c r="B166"/>
      <c r="C166"/>
      <c r="D166"/>
      <c r="E166"/>
      <c r="F166"/>
      <c r="G166"/>
      <c r="J166" t="s">
        <v>446</v>
      </c>
      <c r="K166">
        <v>0.95209999999999995</v>
      </c>
    </row>
    <row r="167" spans="1:21" x14ac:dyDescent="0.25">
      <c r="A167"/>
      <c r="B167"/>
      <c r="C167"/>
      <c r="D167"/>
      <c r="E167"/>
      <c r="F167"/>
      <c r="G167"/>
      <c r="J167" t="s">
        <v>447</v>
      </c>
      <c r="K167" t="s">
        <v>446</v>
      </c>
      <c r="L167">
        <v>0.88026000000000004</v>
      </c>
    </row>
    <row r="168" spans="1:21" x14ac:dyDescent="0.25">
      <c r="A168"/>
      <c r="B168"/>
      <c r="C168"/>
      <c r="D168"/>
      <c r="E168"/>
      <c r="F168"/>
      <c r="G168"/>
      <c r="J168" t="s">
        <v>448</v>
      </c>
      <c r="K168">
        <v>17.038900000000002</v>
      </c>
      <c r="L168" t="s">
        <v>449</v>
      </c>
      <c r="M168">
        <v>7</v>
      </c>
      <c r="N168" t="s">
        <v>450</v>
      </c>
      <c r="O168">
        <v>6</v>
      </c>
      <c r="P168" t="s">
        <v>451</v>
      </c>
      <c r="Q168" t="s">
        <v>452</v>
      </c>
      <c r="R168">
        <v>1.4479E-3</v>
      </c>
    </row>
    <row r="169" spans="1:21" x14ac:dyDescent="0.25">
      <c r="A169"/>
      <c r="B169"/>
      <c r="C169"/>
      <c r="D169"/>
      <c r="E169"/>
      <c r="F169"/>
      <c r="G169"/>
    </row>
    <row r="170" spans="1:21" x14ac:dyDescent="0.25">
      <c r="A170"/>
      <c r="B170"/>
      <c r="C170"/>
      <c r="D170"/>
      <c r="E170"/>
      <c r="F170"/>
      <c r="G170"/>
      <c r="J170" t="s">
        <v>628</v>
      </c>
      <c r="K170" t="s">
        <v>629</v>
      </c>
      <c r="L170" t="s">
        <v>630</v>
      </c>
      <c r="M170" t="s">
        <v>631</v>
      </c>
      <c r="N170" t="s">
        <v>632</v>
      </c>
      <c r="O170" t="s">
        <v>633</v>
      </c>
      <c r="P170" t="s">
        <v>634</v>
      </c>
      <c r="Q170" t="s">
        <v>635</v>
      </c>
      <c r="R170" t="s">
        <v>497</v>
      </c>
      <c r="S170" t="s">
        <v>636</v>
      </c>
    </row>
    <row r="171" spans="1:21" x14ac:dyDescent="0.25">
      <c r="A171"/>
      <c r="B171"/>
      <c r="C171"/>
      <c r="D171"/>
      <c r="E171"/>
      <c r="F171"/>
      <c r="G171"/>
    </row>
    <row r="172" spans="1:21" x14ac:dyDescent="0.25">
      <c r="A172"/>
      <c r="B172"/>
      <c r="C172"/>
      <c r="D172"/>
      <c r="E172"/>
      <c r="F172"/>
      <c r="G172"/>
      <c r="J172" t="s">
        <v>621</v>
      </c>
    </row>
    <row r="173" spans="1:21" x14ac:dyDescent="0.25">
      <c r="A173"/>
      <c r="B173"/>
      <c r="C173"/>
      <c r="D173"/>
      <c r="E173"/>
      <c r="F173"/>
      <c r="G173"/>
    </row>
    <row r="174" spans="1:21" x14ac:dyDescent="0.25">
      <c r="A174"/>
      <c r="B174"/>
      <c r="C174"/>
      <c r="D174"/>
      <c r="E174"/>
      <c r="F174"/>
      <c r="G174"/>
      <c r="J174" t="s">
        <v>186</v>
      </c>
    </row>
    <row r="175" spans="1:21" x14ac:dyDescent="0.25">
      <c r="A175"/>
      <c r="B175"/>
      <c r="C175"/>
      <c r="D175"/>
      <c r="E175"/>
      <c r="F175"/>
    </row>
    <row r="176" spans="1:21" x14ac:dyDescent="0.25">
      <c r="A176"/>
      <c r="B176"/>
      <c r="C176"/>
      <c r="D176"/>
      <c r="E176"/>
      <c r="F176"/>
      <c r="J176" t="s">
        <v>613</v>
      </c>
      <c r="K176" t="s">
        <v>614</v>
      </c>
    </row>
    <row r="177" spans="1:24" x14ac:dyDescent="0.25">
      <c r="A177"/>
      <c r="B177"/>
      <c r="C177"/>
      <c r="D177"/>
      <c r="E177"/>
      <c r="F177"/>
    </row>
    <row r="178" spans="1:24" x14ac:dyDescent="0.25">
      <c r="F178"/>
      <c r="J178" t="s">
        <v>396</v>
      </c>
      <c r="K178" t="s">
        <v>397</v>
      </c>
      <c r="L178" t="s">
        <v>398</v>
      </c>
      <c r="M178" t="s">
        <v>399</v>
      </c>
      <c r="N178" t="s">
        <v>400</v>
      </c>
      <c r="X178" s="18" t="s">
        <v>382</v>
      </c>
    </row>
    <row r="179" spans="1:24" x14ac:dyDescent="0.25">
      <c r="F179"/>
    </row>
    <row r="180" spans="1:24" x14ac:dyDescent="0.25">
      <c r="J180" t="s">
        <v>401</v>
      </c>
    </row>
    <row r="181" spans="1:24" x14ac:dyDescent="0.25">
      <c r="J181" t="s">
        <v>538</v>
      </c>
      <c r="K181" t="s">
        <v>403</v>
      </c>
      <c r="L181" t="s">
        <v>572</v>
      </c>
      <c r="M181" t="s">
        <v>381</v>
      </c>
      <c r="N181" t="s">
        <v>174</v>
      </c>
      <c r="O181" t="s">
        <v>382</v>
      </c>
      <c r="P181" t="s">
        <v>175</v>
      </c>
      <c r="Q181" t="s">
        <v>382</v>
      </c>
      <c r="R181" t="s">
        <v>176</v>
      </c>
      <c r="S181" t="s">
        <v>382</v>
      </c>
      <c r="T181" t="s">
        <v>357</v>
      </c>
      <c r="U181" t="s">
        <v>382</v>
      </c>
    </row>
    <row r="182" spans="1:24" x14ac:dyDescent="0.25">
      <c r="K182" t="s">
        <v>543</v>
      </c>
      <c r="L182" t="s">
        <v>541</v>
      </c>
      <c r="M182" t="s">
        <v>544</v>
      </c>
      <c r="N182" t="s">
        <v>382</v>
      </c>
      <c r="O182" t="s">
        <v>545</v>
      </c>
      <c r="P182" t="s">
        <v>382</v>
      </c>
      <c r="Q182" t="s">
        <v>546</v>
      </c>
      <c r="R182" t="s">
        <v>382</v>
      </c>
      <c r="S182" t="s">
        <v>573</v>
      </c>
    </row>
    <row r="183" spans="1:24" x14ac:dyDescent="0.25">
      <c r="K183" t="s">
        <v>405</v>
      </c>
      <c r="L183" t="s">
        <v>403</v>
      </c>
      <c r="M183" t="s">
        <v>574</v>
      </c>
      <c r="N183" t="s">
        <v>407</v>
      </c>
      <c r="O183" t="s">
        <v>403</v>
      </c>
      <c r="P183" t="s">
        <v>637</v>
      </c>
      <c r="Q183" t="s">
        <v>409</v>
      </c>
      <c r="R183" t="s">
        <v>638</v>
      </c>
    </row>
    <row r="184" spans="1:24" x14ac:dyDescent="0.25">
      <c r="K184" t="s">
        <v>411</v>
      </c>
      <c r="L184" t="s">
        <v>403</v>
      </c>
      <c r="M184" t="s">
        <v>412</v>
      </c>
      <c r="N184" t="s">
        <v>413</v>
      </c>
      <c r="O184" t="s">
        <v>403</v>
      </c>
      <c r="P184" t="s">
        <v>575</v>
      </c>
      <c r="Q184" t="s">
        <v>576</v>
      </c>
    </row>
    <row r="186" spans="1:24" x14ac:dyDescent="0.25">
      <c r="J186" t="s">
        <v>416</v>
      </c>
      <c r="K186" t="s">
        <v>417</v>
      </c>
      <c r="L186" t="s">
        <v>639</v>
      </c>
      <c r="M186" t="s">
        <v>640</v>
      </c>
      <c r="N186" t="s">
        <v>641</v>
      </c>
    </row>
    <row r="188" spans="1:24" x14ac:dyDescent="0.25">
      <c r="J188" t="s">
        <v>421</v>
      </c>
      <c r="K188" t="s">
        <v>422</v>
      </c>
    </row>
    <row r="189" spans="1:24" x14ac:dyDescent="0.25">
      <c r="K189" t="s">
        <v>423</v>
      </c>
      <c r="L189" t="s">
        <v>424</v>
      </c>
      <c r="M189" t="s">
        <v>425</v>
      </c>
      <c r="N189" t="s">
        <v>426</v>
      </c>
      <c r="O189" t="s">
        <v>427</v>
      </c>
      <c r="P189" t="s">
        <v>425</v>
      </c>
      <c r="Q189" t="s">
        <v>428</v>
      </c>
    </row>
    <row r="190" spans="1:24" x14ac:dyDescent="0.25">
      <c r="J190">
        <v>-35.9</v>
      </c>
      <c r="K190">
        <v>-7.79</v>
      </c>
      <c r="L190">
        <v>0.68500000000000005</v>
      </c>
      <c r="M190">
        <v>8.32</v>
      </c>
      <c r="N190">
        <v>27.7</v>
      </c>
    </row>
    <row r="192" spans="1:24" x14ac:dyDescent="0.25">
      <c r="J192" t="s">
        <v>554</v>
      </c>
      <c r="K192" t="s">
        <v>555</v>
      </c>
    </row>
    <row r="194" spans="10:21" x14ac:dyDescent="0.25">
      <c r="J194" t="s">
        <v>353</v>
      </c>
      <c r="K194" t="s">
        <v>429</v>
      </c>
      <c r="L194" t="s">
        <v>430</v>
      </c>
      <c r="M194" t="s">
        <v>431</v>
      </c>
    </row>
    <row r="196" spans="10:21" x14ac:dyDescent="0.25">
      <c r="K196" t="s">
        <v>350</v>
      </c>
      <c r="L196" t="s">
        <v>351</v>
      </c>
      <c r="M196" t="s">
        <v>352</v>
      </c>
      <c r="N196" t="s">
        <v>353</v>
      </c>
      <c r="O196" t="s">
        <v>354</v>
      </c>
      <c r="P196" t="s">
        <v>432</v>
      </c>
    </row>
    <row r="197" spans="10:21" x14ac:dyDescent="0.25">
      <c r="J197" t="s">
        <v>647</v>
      </c>
      <c r="K197">
        <v>-26.371494999999999</v>
      </c>
      <c r="L197">
        <v>5.7578079999999998</v>
      </c>
      <c r="M197">
        <v>-4.5800999999999998</v>
      </c>
      <c r="N197" s="1">
        <v>8.6799999999999999E-6</v>
      </c>
      <c r="O197" t="s">
        <v>355</v>
      </c>
    </row>
    <row r="198" spans="10:21" x14ac:dyDescent="0.25">
      <c r="J198" t="s">
        <v>175</v>
      </c>
      <c r="K198">
        <v>0.93900399999999995</v>
      </c>
      <c r="L198">
        <v>0.26231199999999999</v>
      </c>
      <c r="M198">
        <v>3.5796999999999999</v>
      </c>
      <c r="N198">
        <v>4.4279999999999998E-4</v>
      </c>
      <c r="O198" t="s">
        <v>355</v>
      </c>
    </row>
    <row r="199" spans="10:21" x14ac:dyDescent="0.25">
      <c r="J199" t="s">
        <v>176</v>
      </c>
      <c r="K199">
        <v>-0.460428</v>
      </c>
      <c r="L199">
        <v>0.72429600000000005</v>
      </c>
      <c r="M199">
        <v>-0.63570000000000004</v>
      </c>
      <c r="N199">
        <v>0.52579010000000004</v>
      </c>
    </row>
    <row r="200" spans="10:21" x14ac:dyDescent="0.25">
      <c r="J200" t="s">
        <v>357</v>
      </c>
      <c r="K200">
        <v>3.2228699999999999</v>
      </c>
      <c r="L200">
        <v>0.71762300000000001</v>
      </c>
      <c r="M200">
        <v>4.4909999999999997</v>
      </c>
      <c r="N200" s="1">
        <v>1.2670000000000001E-5</v>
      </c>
      <c r="O200" t="s">
        <v>355</v>
      </c>
    </row>
    <row r="201" spans="10:21" x14ac:dyDescent="0.25">
      <c r="J201" t="s">
        <v>540</v>
      </c>
      <c r="K201" t="s">
        <v>541</v>
      </c>
      <c r="L201" t="s">
        <v>542</v>
      </c>
      <c r="M201">
        <v>-8.1119140000000005</v>
      </c>
      <c r="N201">
        <v>4.3532529999999996</v>
      </c>
      <c r="O201">
        <v>-1.8633999999999999</v>
      </c>
      <c r="P201">
        <v>6.4042000000000002E-2</v>
      </c>
      <c r="Q201" t="s">
        <v>461</v>
      </c>
    </row>
    <row r="202" spans="10:21" x14ac:dyDescent="0.25">
      <c r="J202" t="s">
        <v>543</v>
      </c>
      <c r="K202" t="s">
        <v>541</v>
      </c>
      <c r="L202" t="s">
        <v>544</v>
      </c>
      <c r="M202">
        <v>-24.843890999999999</v>
      </c>
      <c r="N202">
        <v>6.1887410000000003</v>
      </c>
      <c r="O202">
        <v>-4.0144000000000002</v>
      </c>
      <c r="P202" s="1">
        <v>8.755E-5</v>
      </c>
      <c r="Q202" t="s">
        <v>355</v>
      </c>
    </row>
    <row r="203" spans="10:21" x14ac:dyDescent="0.25">
      <c r="J203" t="s">
        <v>545</v>
      </c>
      <c r="K203">
        <v>-3.1598000000000001E-2</v>
      </c>
      <c r="L203">
        <v>1.6920999999999999E-2</v>
      </c>
      <c r="M203">
        <v>-1.8673999999999999</v>
      </c>
      <c r="N203">
        <v>6.3480900000000007E-2</v>
      </c>
      <c r="O203" t="s">
        <v>461</v>
      </c>
    </row>
    <row r="204" spans="10:21" x14ac:dyDescent="0.25">
      <c r="J204" t="s">
        <v>546</v>
      </c>
      <c r="K204">
        <v>1.847207</v>
      </c>
      <c r="L204">
        <v>1.2655670000000001</v>
      </c>
      <c r="M204">
        <v>1.4596</v>
      </c>
      <c r="N204">
        <v>0.1461558</v>
      </c>
    </row>
    <row r="205" spans="10:21" x14ac:dyDescent="0.25">
      <c r="J205" t="s">
        <v>579</v>
      </c>
      <c r="K205">
        <v>74.778374999999997</v>
      </c>
      <c r="L205">
        <v>27.867329000000002</v>
      </c>
      <c r="M205">
        <v>2.6833999999999998</v>
      </c>
      <c r="N205">
        <v>7.9717999999999994E-3</v>
      </c>
      <c r="O205" t="s">
        <v>467</v>
      </c>
    </row>
    <row r="206" spans="10:21" x14ac:dyDescent="0.25">
      <c r="J206" t="s">
        <v>433</v>
      </c>
    </row>
    <row r="207" spans="10:21" x14ac:dyDescent="0.25">
      <c r="J207" t="s">
        <v>434</v>
      </c>
      <c r="K207" t="s">
        <v>435</v>
      </c>
      <c r="L207">
        <v>0</v>
      </c>
      <c r="M207" t="s">
        <v>557</v>
      </c>
      <c r="N207">
        <v>1E-3</v>
      </c>
      <c r="O207" t="s">
        <v>558</v>
      </c>
      <c r="P207">
        <v>0.01</v>
      </c>
      <c r="Q207" t="s">
        <v>559</v>
      </c>
      <c r="R207">
        <v>0.05</v>
      </c>
      <c r="S207" t="s">
        <v>560</v>
      </c>
      <c r="T207">
        <v>0.1</v>
      </c>
      <c r="U207" t="s">
        <v>561</v>
      </c>
    </row>
    <row r="209" spans="10:24" x14ac:dyDescent="0.25">
      <c r="J209" t="s">
        <v>442</v>
      </c>
      <c r="K209" t="s">
        <v>443</v>
      </c>
      <c r="L209" t="s">
        <v>430</v>
      </c>
      <c r="M209" t="s">
        <v>444</v>
      </c>
      <c r="N209">
        <v>65862</v>
      </c>
    </row>
    <row r="210" spans="10:24" x14ac:dyDescent="0.25">
      <c r="J210" t="s">
        <v>445</v>
      </c>
      <c r="K210" t="s">
        <v>443</v>
      </c>
      <c r="L210" t="s">
        <v>430</v>
      </c>
      <c r="M210" t="s">
        <v>444</v>
      </c>
      <c r="N210">
        <v>28618</v>
      </c>
    </row>
    <row r="211" spans="10:24" x14ac:dyDescent="0.25">
      <c r="J211" t="s">
        <v>446</v>
      </c>
      <c r="K211">
        <v>0.56549000000000005</v>
      </c>
    </row>
    <row r="212" spans="10:24" x14ac:dyDescent="0.25">
      <c r="J212" t="s">
        <v>447</v>
      </c>
      <c r="K212" t="s">
        <v>446</v>
      </c>
      <c r="L212">
        <v>0.50965000000000005</v>
      </c>
    </row>
    <row r="213" spans="10:24" x14ac:dyDescent="0.25">
      <c r="J213" t="s">
        <v>448</v>
      </c>
      <c r="K213">
        <v>25.883800000000001</v>
      </c>
      <c r="L213" t="s">
        <v>449</v>
      </c>
      <c r="M213">
        <v>9</v>
      </c>
      <c r="N213" t="s">
        <v>450</v>
      </c>
      <c r="O213">
        <v>179</v>
      </c>
      <c r="P213" t="s">
        <v>451</v>
      </c>
      <c r="Q213" t="s">
        <v>452</v>
      </c>
      <c r="R213" t="s">
        <v>453</v>
      </c>
      <c r="S213" s="1">
        <v>2.2200000000000001E-16</v>
      </c>
    </row>
    <row r="216" spans="10:24" x14ac:dyDescent="0.25">
      <c r="J216" t="s">
        <v>497</v>
      </c>
      <c r="K216" t="s">
        <v>614</v>
      </c>
    </row>
    <row r="218" spans="10:24" x14ac:dyDescent="0.25">
      <c r="J218" t="s">
        <v>391</v>
      </c>
      <c r="K218" t="s">
        <v>642</v>
      </c>
      <c r="L218" t="s">
        <v>643</v>
      </c>
      <c r="M218" t="s">
        <v>644</v>
      </c>
      <c r="N218" t="s">
        <v>645</v>
      </c>
      <c r="O218" t="s">
        <v>646</v>
      </c>
    </row>
    <row r="219" spans="10:24" x14ac:dyDescent="0.25">
      <c r="X219" s="18" t="s">
        <v>382</v>
      </c>
    </row>
    <row r="220" spans="10:24" x14ac:dyDescent="0.25">
      <c r="J220" t="s">
        <v>580</v>
      </c>
    </row>
  </sheetData>
  <mergeCells count="7">
    <mergeCell ref="B29:D29"/>
    <mergeCell ref="E29:G29"/>
    <mergeCell ref="B1:D1"/>
    <mergeCell ref="B2:G2"/>
    <mergeCell ref="B3:D3"/>
    <mergeCell ref="E3:G3"/>
    <mergeCell ref="B28:G28"/>
  </mergeCells>
  <pageMargins left="0.7" right="0.7" top="0.75" bottom="0.75" header="0.3" footer="0.3"/>
  <pageSetup paperSize="9" orientation="portrait" horizontalDpi="1200" verticalDpi="120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Y1282"/>
  <sheetViews>
    <sheetView zoomScale="75" zoomScaleNormal="200" workbookViewId="0">
      <selection activeCell="P55" sqref="P55"/>
    </sheetView>
  </sheetViews>
  <sheetFormatPr defaultColWidth="8.85546875" defaultRowHeight="15" x14ac:dyDescent="0.25"/>
  <sheetData>
    <row r="1" spans="1:51" x14ac:dyDescent="0.25">
      <c r="B1" s="274" t="s">
        <v>593</v>
      </c>
      <c r="C1" s="274"/>
      <c r="D1" s="274"/>
      <c r="E1" s="274"/>
      <c r="F1" s="274"/>
      <c r="G1" s="274"/>
      <c r="H1" s="274"/>
    </row>
    <row r="2" spans="1:51" x14ac:dyDescent="0.25">
      <c r="B2" s="274" t="s">
        <v>192</v>
      </c>
      <c r="C2" s="274"/>
      <c r="D2" s="274"/>
      <c r="E2" s="274"/>
      <c r="F2" s="274"/>
      <c r="G2" s="274" t="s">
        <v>193</v>
      </c>
      <c r="H2" s="274"/>
      <c r="I2" s="274"/>
      <c r="J2" s="274"/>
      <c r="K2" s="274"/>
      <c r="O2">
        <v>-1.0713299999999999</v>
      </c>
      <c r="P2">
        <v>0.52044789999999996</v>
      </c>
      <c r="Q2">
        <v>1.03363</v>
      </c>
      <c r="R2">
        <v>-0.36413000000000001</v>
      </c>
      <c r="S2">
        <v>-0.90736000000000006</v>
      </c>
      <c r="V2">
        <v>0.89512999999999998</v>
      </c>
      <c r="W2">
        <v>1.0476099999999999</v>
      </c>
      <c r="X2">
        <v>1.7567729999999999</v>
      </c>
      <c r="Y2">
        <v>1.8411999999999999</v>
      </c>
      <c r="Z2">
        <v>1.0483100000000001</v>
      </c>
    </row>
    <row r="3" spans="1:51" x14ac:dyDescent="0.25">
      <c r="B3" t="s">
        <v>127</v>
      </c>
      <c r="C3" t="s">
        <v>127</v>
      </c>
      <c r="D3" t="s">
        <v>127</v>
      </c>
      <c r="E3" t="s">
        <v>127</v>
      </c>
      <c r="F3" t="s">
        <v>127</v>
      </c>
      <c r="G3" t="s">
        <v>127</v>
      </c>
      <c r="H3" t="s">
        <v>127</v>
      </c>
      <c r="I3" t="s">
        <v>127</v>
      </c>
      <c r="J3" t="s">
        <v>127</v>
      </c>
      <c r="K3" t="s">
        <v>127</v>
      </c>
      <c r="O3">
        <v>2.2929999999999999E-2</v>
      </c>
      <c r="P3">
        <v>9.1060000000000002E-2</v>
      </c>
      <c r="Q3">
        <v>2.3900000000000001E-2</v>
      </c>
      <c r="R3">
        <v>0.53817340000000002</v>
      </c>
      <c r="S3">
        <v>8.4239999999999995E-2</v>
      </c>
      <c r="V3">
        <v>0.28475329999999999</v>
      </c>
      <c r="W3">
        <v>2.6960000000000001E-2</v>
      </c>
      <c r="X3">
        <v>3.9360000000000003E-3</v>
      </c>
      <c r="Y3">
        <v>1.8679999999999999E-2</v>
      </c>
      <c r="Z3">
        <v>0.2379464</v>
      </c>
    </row>
    <row r="4" spans="1:51" x14ac:dyDescent="0.25">
      <c r="A4" t="s">
        <v>362</v>
      </c>
      <c r="B4" s="2">
        <v>-0.72130000000000005</v>
      </c>
      <c r="C4" s="2">
        <v>-0.32524999999999998</v>
      </c>
      <c r="D4" s="2">
        <v>0.24048</v>
      </c>
      <c r="E4" s="2">
        <v>-0.78635999999999995</v>
      </c>
      <c r="F4" s="2">
        <v>-0.61995500000000003</v>
      </c>
      <c r="G4" s="2">
        <v>-1.70638</v>
      </c>
      <c r="H4" s="2">
        <v>-0.60803799999999997</v>
      </c>
      <c r="I4" s="2">
        <v>-0.10092</v>
      </c>
      <c r="J4" s="2">
        <v>-1.8402400000000001</v>
      </c>
      <c r="K4" s="2">
        <v>-1.552376</v>
      </c>
      <c r="O4">
        <v>-0.46356999999999998</v>
      </c>
      <c r="P4">
        <v>-1.3186728999999999</v>
      </c>
      <c r="Q4">
        <v>-1.74231</v>
      </c>
      <c r="R4">
        <v>-0.47560999999999998</v>
      </c>
      <c r="S4">
        <v>-0.95845000000000002</v>
      </c>
      <c r="V4">
        <v>-3.3667099999999999</v>
      </c>
      <c r="W4">
        <v>-1.49783</v>
      </c>
      <c r="X4">
        <v>-2.181244</v>
      </c>
      <c r="Y4">
        <v>-1.5743400000000001</v>
      </c>
      <c r="Z4">
        <v>-3.9472399999999999</v>
      </c>
    </row>
    <row r="5" spans="1:51" x14ac:dyDescent="0.25">
      <c r="B5" s="2">
        <v>5.8240000000000002E-3</v>
      </c>
      <c r="C5" s="2">
        <v>4.8272000000000002E-2</v>
      </c>
      <c r="D5" s="2">
        <v>0.2742</v>
      </c>
      <c r="E5" s="2">
        <v>6.195E-3</v>
      </c>
      <c r="F5" s="2">
        <v>1.33233E-2</v>
      </c>
      <c r="G5" s="2">
        <v>2E-16</v>
      </c>
      <c r="H5" s="2">
        <v>8.864E-7</v>
      </c>
      <c r="I5" s="2">
        <v>0.56210000000000004</v>
      </c>
      <c r="J5" s="2">
        <v>2.9899999999999998E-16</v>
      </c>
      <c r="K5" s="2">
        <v>4.4940000000000001E-15</v>
      </c>
      <c r="O5">
        <v>0.65752999999999995</v>
      </c>
      <c r="P5">
        <v>5.1240000000000001E-2</v>
      </c>
      <c r="Q5">
        <v>4.2130000000000001E-2</v>
      </c>
      <c r="R5">
        <v>0.58239790000000002</v>
      </c>
      <c r="S5">
        <v>0.36606</v>
      </c>
      <c r="V5">
        <v>1.0509999999999999E-4</v>
      </c>
      <c r="W5">
        <v>0.15836</v>
      </c>
      <c r="X5">
        <v>2.1242E-2</v>
      </c>
      <c r="Y5">
        <v>8.8959999999999997E-2</v>
      </c>
      <c r="Z5">
        <v>3.8660000000000002E-4</v>
      </c>
    </row>
    <row r="6" spans="1:51" x14ac:dyDescent="0.25">
      <c r="A6" t="s">
        <v>361</v>
      </c>
      <c r="B6" s="2">
        <v>-0.55657000000000001</v>
      </c>
      <c r="C6" s="2">
        <v>0.64668000000000003</v>
      </c>
      <c r="D6" s="2">
        <v>-0.46677999999999997</v>
      </c>
      <c r="E6" s="2">
        <v>-0.52612999999999999</v>
      </c>
      <c r="F6" s="2">
        <v>-0.764934</v>
      </c>
      <c r="G6" s="2">
        <v>0.48986000000000002</v>
      </c>
      <c r="H6" s="2">
        <v>1.116001</v>
      </c>
      <c r="I6" s="2">
        <v>0.34333000000000002</v>
      </c>
      <c r="J6" s="2">
        <v>0.44734000000000002</v>
      </c>
      <c r="K6" s="2">
        <v>0.43391800000000003</v>
      </c>
      <c r="O6">
        <v>1.4251199999999999</v>
      </c>
      <c r="P6">
        <v>-3.5880999999999999E-3</v>
      </c>
      <c r="Q6">
        <v>0.16041</v>
      </c>
      <c r="R6">
        <v>1.3466199999999999</v>
      </c>
      <c r="S6">
        <v>1.73512</v>
      </c>
      <c r="V6">
        <v>1.72</v>
      </c>
      <c r="W6">
        <v>0.1159</v>
      </c>
      <c r="X6">
        <v>-2.0395E-2</v>
      </c>
      <c r="Y6">
        <v>0.72979000000000005</v>
      </c>
      <c r="Z6">
        <v>1.7181900000000001</v>
      </c>
    </row>
    <row r="7" spans="1:51" x14ac:dyDescent="0.25">
      <c r="B7" s="2">
        <v>0.186857</v>
      </c>
      <c r="C7" s="2">
        <v>4.7476999999999998E-2</v>
      </c>
      <c r="D7" s="2">
        <v>0.47210000000000002</v>
      </c>
      <c r="E7" s="2">
        <v>0.34234100000000001</v>
      </c>
      <c r="F7" s="2">
        <v>6.9276000000000004E-2</v>
      </c>
      <c r="G7" s="2">
        <v>4.6240000000000003E-2</v>
      </c>
      <c r="H7" s="2">
        <v>3.7749999999999999E-6</v>
      </c>
      <c r="I7" s="2">
        <v>0.26440000000000002</v>
      </c>
      <c r="J7" s="2">
        <v>0.117685</v>
      </c>
      <c r="K7" s="2">
        <v>9.6740000000000007E-2</v>
      </c>
      <c r="O7">
        <v>2.9090000000000001E-2</v>
      </c>
      <c r="P7">
        <v>0.98892999999999998</v>
      </c>
      <c r="Q7">
        <v>0.30103999999999997</v>
      </c>
      <c r="R7">
        <v>1.3940299999999999E-2</v>
      </c>
      <c r="S7">
        <v>3.184E-2</v>
      </c>
      <c r="V7">
        <v>2.0136299999999999E-2</v>
      </c>
      <c r="W7">
        <v>0.80240999999999996</v>
      </c>
      <c r="X7">
        <v>0.96188600000000002</v>
      </c>
      <c r="Y7">
        <v>0.26118000000000002</v>
      </c>
      <c r="Z7">
        <v>3.4951900000000001E-2</v>
      </c>
    </row>
    <row r="8" spans="1:51" x14ac:dyDescent="0.25">
      <c r="A8" t="s">
        <v>363</v>
      </c>
      <c r="B8" s="2">
        <v>0.14964</v>
      </c>
      <c r="C8" s="2">
        <v>-0.59026000000000001</v>
      </c>
      <c r="D8" s="2">
        <v>-0.31142999999999998</v>
      </c>
      <c r="E8" s="2">
        <v>0.21348</v>
      </c>
      <c r="F8" s="2">
        <v>8.5549E-2</v>
      </c>
      <c r="G8" s="2">
        <v>0.13627</v>
      </c>
      <c r="H8" s="2">
        <v>-0.34988900000000001</v>
      </c>
      <c r="I8" s="2">
        <v>-0.2984</v>
      </c>
      <c r="J8" s="2">
        <v>0.22764999999999999</v>
      </c>
      <c r="K8" s="2">
        <v>0.13431100000000001</v>
      </c>
      <c r="P8">
        <v>-1.5931827999999999</v>
      </c>
      <c r="Q8">
        <v>-10.55537</v>
      </c>
      <c r="R8">
        <v>88.614000000000004</v>
      </c>
      <c r="S8">
        <v>-0.95162999999999998</v>
      </c>
      <c r="T8" s="1"/>
      <c r="W8">
        <v>-1.76356</v>
      </c>
      <c r="X8">
        <v>-10.028283999999999</v>
      </c>
      <c r="Y8">
        <v>193.29076000000001</v>
      </c>
      <c r="Z8">
        <v>-0.58743000000000001</v>
      </c>
    </row>
    <row r="9" spans="1:51" x14ac:dyDescent="0.25">
      <c r="B9" s="2">
        <v>0.52490599999999998</v>
      </c>
      <c r="C9" s="2">
        <v>3.241E-3</v>
      </c>
      <c r="D9" s="2">
        <v>0.54759999999999998</v>
      </c>
      <c r="E9" s="2">
        <v>0.49549599999999999</v>
      </c>
      <c r="F9" s="2">
        <v>0.72367440000000005</v>
      </c>
      <c r="G9" s="2">
        <v>0.33488000000000001</v>
      </c>
      <c r="H9" s="2">
        <v>9.2010000000000008E-3</v>
      </c>
      <c r="I9" s="2">
        <v>0.37069999999999997</v>
      </c>
      <c r="J9" s="2">
        <v>0.220558</v>
      </c>
      <c r="K9" s="2">
        <v>0.39262999999999998</v>
      </c>
      <c r="P9" s="1">
        <v>9.4739999999999996E-14</v>
      </c>
      <c r="Q9" s="1">
        <v>1.7879999999999999E-10</v>
      </c>
      <c r="R9">
        <v>3.4190000000000002E-4</v>
      </c>
      <c r="S9" s="1">
        <v>1.132E-5</v>
      </c>
      <c r="T9" s="1"/>
      <c r="W9" s="1">
        <v>5.3629999999999998E-8</v>
      </c>
      <c r="X9" s="1">
        <v>2.6139999999999999E-6</v>
      </c>
      <c r="Y9" s="1">
        <v>1.2439999999999999E-5</v>
      </c>
      <c r="Z9">
        <v>7.4831999999999997E-3</v>
      </c>
    </row>
    <row r="10" spans="1:51" x14ac:dyDescent="0.25">
      <c r="A10" s="2" t="s">
        <v>181</v>
      </c>
      <c r="B10" s="2"/>
      <c r="C10" s="2">
        <v>-1.44004</v>
      </c>
      <c r="D10" s="2"/>
      <c r="E10" s="2"/>
      <c r="F10" s="2"/>
      <c r="G10" s="2"/>
      <c r="H10" s="2">
        <v>-1.239814</v>
      </c>
      <c r="I10" s="2"/>
      <c r="J10" s="2"/>
      <c r="K10" s="2"/>
      <c r="S10">
        <v>5.4674800000000001</v>
      </c>
      <c r="Z10">
        <v>-9.1341900000000003</v>
      </c>
    </row>
    <row r="11" spans="1:51" x14ac:dyDescent="0.25">
      <c r="B11" s="2"/>
      <c r="C11" s="2">
        <v>2.2E-16</v>
      </c>
      <c r="D11" s="2"/>
      <c r="E11" s="2"/>
      <c r="F11" s="2"/>
      <c r="G11" s="2"/>
      <c r="H11" s="2">
        <v>2.2E-16</v>
      </c>
      <c r="I11" s="2"/>
      <c r="J11" s="2"/>
      <c r="K11" s="2"/>
      <c r="S11">
        <v>0.11989</v>
      </c>
      <c r="Z11">
        <v>6.1138699999999997E-2</v>
      </c>
    </row>
    <row r="12" spans="1:51" x14ac:dyDescent="0.25">
      <c r="A12" t="s">
        <v>506</v>
      </c>
      <c r="B12" s="2"/>
      <c r="C12" s="2"/>
      <c r="D12" s="2">
        <v>-10.514279999999999</v>
      </c>
      <c r="E12" s="2"/>
      <c r="F12" s="2"/>
      <c r="G12" s="2"/>
      <c r="H12" s="2"/>
      <c r="I12" s="2">
        <v>-9.7756299999999996</v>
      </c>
      <c r="J12" s="2"/>
      <c r="K12" s="2"/>
    </row>
    <row r="13" spans="1:51" x14ac:dyDescent="0.25">
      <c r="B13" s="2"/>
      <c r="C13" s="2"/>
      <c r="D13" s="2">
        <v>2.345E-14</v>
      </c>
      <c r="E13" s="2"/>
      <c r="F13" s="2"/>
      <c r="G13" s="2"/>
      <c r="H13" s="2"/>
      <c r="I13" s="2">
        <v>2E-16</v>
      </c>
      <c r="J13" s="2"/>
      <c r="K13" s="2"/>
      <c r="O13">
        <v>-0.23663999999999999</v>
      </c>
      <c r="P13">
        <v>-0.46456999999999998</v>
      </c>
      <c r="Q13">
        <v>-0.38567000000000001</v>
      </c>
      <c r="R13">
        <v>-0.27156999999999998</v>
      </c>
      <c r="S13">
        <v>-0.58833400000000002</v>
      </c>
      <c r="V13">
        <v>-0.17086999999999999</v>
      </c>
      <c r="W13">
        <v>-0.115567</v>
      </c>
      <c r="X13">
        <v>-0.13888</v>
      </c>
      <c r="Y13">
        <v>0.10363</v>
      </c>
      <c r="Z13">
        <v>0.48361100000000001</v>
      </c>
    </row>
    <row r="14" spans="1:51" x14ac:dyDescent="0.25">
      <c r="A14" t="s">
        <v>364</v>
      </c>
      <c r="B14" s="2"/>
      <c r="C14" s="2"/>
      <c r="D14" s="2"/>
      <c r="E14" s="2">
        <v>80.112390000000005</v>
      </c>
      <c r="F14" s="2"/>
      <c r="G14" s="2"/>
      <c r="H14" s="2"/>
      <c r="I14" s="2"/>
      <c r="J14" s="2">
        <v>35.298850000000002</v>
      </c>
      <c r="K14" s="2"/>
      <c r="O14">
        <v>0.36080000000000001</v>
      </c>
      <c r="P14">
        <v>0.10568</v>
      </c>
      <c r="Q14">
        <v>0.13364000000000001</v>
      </c>
      <c r="R14">
        <v>0.32764199999999999</v>
      </c>
      <c r="S14">
        <v>1.5166000000000001E-2</v>
      </c>
      <c r="V14">
        <v>0.23200000000000001</v>
      </c>
      <c r="W14">
        <v>0.57279999999999998</v>
      </c>
      <c r="X14">
        <v>0.47970000000000002</v>
      </c>
      <c r="Y14">
        <v>0.59457000000000004</v>
      </c>
      <c r="Z14">
        <v>3.3132000000000002E-2</v>
      </c>
    </row>
    <row r="15" spans="1:51" x14ac:dyDescent="0.25">
      <c r="B15" s="2"/>
      <c r="C15" s="2"/>
      <c r="D15" s="2"/>
      <c r="E15" s="2">
        <v>8.3040000000000005E-5</v>
      </c>
      <c r="F15" s="2"/>
      <c r="G15" s="2"/>
      <c r="H15" s="2"/>
      <c r="I15" s="2"/>
      <c r="J15" s="2">
        <v>1.8890000000000001E-3</v>
      </c>
      <c r="K15" s="2"/>
      <c r="O15">
        <v>-1.6198999999999999</v>
      </c>
      <c r="P15">
        <v>-1.40344</v>
      </c>
      <c r="Q15">
        <v>-0.53422999999999998</v>
      </c>
      <c r="R15">
        <v>-1.86564</v>
      </c>
      <c r="S15">
        <v>-0.90969900000000004</v>
      </c>
      <c r="V15">
        <v>-0.79396</v>
      </c>
      <c r="W15">
        <v>-0.73456600000000005</v>
      </c>
      <c r="X15">
        <v>-0.885185</v>
      </c>
      <c r="Y15">
        <v>-0.63595000000000002</v>
      </c>
      <c r="Z15">
        <v>-0.46437099999999998</v>
      </c>
      <c r="AX15" t="s">
        <v>382</v>
      </c>
      <c r="AY15" t="s">
        <v>174</v>
      </c>
    </row>
    <row r="16" spans="1:51" x14ac:dyDescent="0.25">
      <c r="A16" t="s">
        <v>175</v>
      </c>
      <c r="B16" s="2"/>
      <c r="C16" s="2"/>
      <c r="D16" s="2"/>
      <c r="E16" s="2"/>
      <c r="F16" s="2">
        <v>-0.35290899999999997</v>
      </c>
      <c r="G16" s="2"/>
      <c r="H16" s="2"/>
      <c r="I16" s="2"/>
      <c r="J16" s="2"/>
      <c r="K16" s="2">
        <v>-0.62012400000000001</v>
      </c>
      <c r="O16">
        <v>5.1389999999999998E-2</v>
      </c>
      <c r="P16">
        <v>3.1099999999999999E-2</v>
      </c>
      <c r="Q16">
        <v>2.2859999999999998E-2</v>
      </c>
      <c r="R16">
        <v>6.5989999999999998E-3</v>
      </c>
      <c r="S16">
        <v>9.8720000000000002E-2</v>
      </c>
      <c r="V16">
        <v>0.1991</v>
      </c>
      <c r="W16">
        <v>0.31330000000000002</v>
      </c>
      <c r="X16">
        <v>0.2014</v>
      </c>
      <c r="Y16">
        <v>0.20749000000000001</v>
      </c>
      <c r="Z16">
        <v>0.46719100000000002</v>
      </c>
    </row>
    <row r="17" spans="1:26" x14ac:dyDescent="0.25">
      <c r="B17" s="2"/>
      <c r="C17" s="2"/>
      <c r="D17" s="2"/>
      <c r="E17" s="2"/>
      <c r="F17" s="2">
        <v>1.7489999999999999E-6</v>
      </c>
      <c r="G17" s="2"/>
      <c r="H17" s="2"/>
      <c r="I17" s="2"/>
      <c r="J17" s="2"/>
      <c r="K17" s="2">
        <v>2.2E-16</v>
      </c>
      <c r="O17">
        <v>-0.17780000000000001</v>
      </c>
      <c r="P17">
        <v>-0.25496000000000002</v>
      </c>
      <c r="Q17">
        <v>-0.24374999999999999</v>
      </c>
      <c r="R17">
        <v>-0.53966000000000003</v>
      </c>
      <c r="S17">
        <v>-7.2535000000000002E-2</v>
      </c>
      <c r="V17">
        <v>-0.13003000000000001</v>
      </c>
      <c r="W17">
        <v>-0.14214599999999999</v>
      </c>
      <c r="X17">
        <v>-7.4338000000000001E-2</v>
      </c>
      <c r="Y17">
        <v>-0.19420999999999999</v>
      </c>
      <c r="Z17">
        <v>-7.2877999999999998E-2</v>
      </c>
    </row>
    <row r="18" spans="1:26" x14ac:dyDescent="0.25">
      <c r="A18" t="s">
        <v>174</v>
      </c>
      <c r="B18" s="2"/>
      <c r="C18" s="2"/>
      <c r="D18" s="2"/>
      <c r="E18" s="2"/>
      <c r="F18" s="2">
        <v>-5.512194</v>
      </c>
      <c r="G18" s="2"/>
      <c r="H18" s="2"/>
      <c r="I18" s="2"/>
      <c r="J18" s="2"/>
      <c r="K18" s="2">
        <v>3.2611530000000002</v>
      </c>
      <c r="O18">
        <v>0.47443999999999997</v>
      </c>
      <c r="P18">
        <v>0.31888</v>
      </c>
      <c r="Q18">
        <v>0.30436000000000002</v>
      </c>
      <c r="R18">
        <v>2.0004999999999998E-2</v>
      </c>
      <c r="S18">
        <v>0.75531800000000004</v>
      </c>
      <c r="V18">
        <v>0.65490000000000004</v>
      </c>
      <c r="W18">
        <v>0.58750000000000002</v>
      </c>
      <c r="X18">
        <v>0.78849999999999998</v>
      </c>
      <c r="Y18">
        <v>0.62839</v>
      </c>
      <c r="Z18">
        <v>0.74552499999999999</v>
      </c>
    </row>
    <row r="19" spans="1:26" x14ac:dyDescent="0.25">
      <c r="B19" s="2"/>
      <c r="C19" s="2"/>
      <c r="D19" s="2"/>
      <c r="E19" s="2"/>
      <c r="F19" s="2">
        <v>1.6589999999999999E-4</v>
      </c>
      <c r="G19" s="2"/>
      <c r="H19" s="2"/>
      <c r="I19" s="2"/>
      <c r="J19" s="2"/>
      <c r="K19" s="2">
        <v>3.4680000000000002E-2</v>
      </c>
      <c r="P19">
        <v>1.38317</v>
      </c>
      <c r="Q19">
        <v>3.40699</v>
      </c>
      <c r="R19">
        <v>-41.187330000000003</v>
      </c>
      <c r="S19">
        <v>-0.62955399999999995</v>
      </c>
      <c r="W19">
        <v>-8.1436999999999996E-2</v>
      </c>
      <c r="X19">
        <v>-0.121479</v>
      </c>
      <c r="Y19">
        <v>37.323129999999999</v>
      </c>
      <c r="Z19">
        <v>-0.88475700000000002</v>
      </c>
    </row>
    <row r="20" spans="1:26" x14ac:dyDescent="0.25">
      <c r="A20" t="s">
        <v>189</v>
      </c>
      <c r="B20" t="s">
        <v>197</v>
      </c>
      <c r="C20" t="s">
        <v>197</v>
      </c>
      <c r="D20" t="s">
        <v>197</v>
      </c>
      <c r="E20" t="s">
        <v>197</v>
      </c>
      <c r="F20" t="s">
        <v>197</v>
      </c>
      <c r="K20" s="2"/>
      <c r="P20">
        <v>7.127E-2</v>
      </c>
      <c r="Q20">
        <v>3.7740000000000003E-2</v>
      </c>
      <c r="R20">
        <v>3.6833999999999999E-2</v>
      </c>
      <c r="S20">
        <v>2.8240000000000001E-3</v>
      </c>
      <c r="W20">
        <v>0.84179999999999999</v>
      </c>
      <c r="X20">
        <v>0.95099999999999996</v>
      </c>
      <c r="Y20">
        <v>2.4469999999999999E-2</v>
      </c>
      <c r="Z20">
        <v>8.822E-3</v>
      </c>
    </row>
    <row r="21" spans="1:26" x14ac:dyDescent="0.25">
      <c r="A21" t="s">
        <v>190</v>
      </c>
      <c r="B21">
        <v>870</v>
      </c>
      <c r="S21">
        <v>37.732514000000002</v>
      </c>
      <c r="T21" s="1"/>
      <c r="Z21">
        <v>2.4636010000000002</v>
      </c>
    </row>
    <row r="22" spans="1:26" x14ac:dyDescent="0.25">
      <c r="A22" t="s">
        <v>191</v>
      </c>
      <c r="B22" s="2">
        <v>-2.8060000000000002E-2</v>
      </c>
      <c r="C22" s="2"/>
      <c r="D22" s="2"/>
      <c r="E22" s="2"/>
      <c r="F22" s="2"/>
      <c r="S22" s="1">
        <v>1.5909999999999998E-5</v>
      </c>
      <c r="Z22">
        <v>0.62741000000000002</v>
      </c>
    </row>
    <row r="24" spans="1:26" x14ac:dyDescent="0.25">
      <c r="B24" s="274" t="s">
        <v>593</v>
      </c>
      <c r="C24" s="274"/>
      <c r="D24" s="274"/>
      <c r="E24" s="274"/>
      <c r="F24" s="274"/>
      <c r="G24" s="274"/>
      <c r="H24" s="274"/>
      <c r="O24">
        <v>3.0547900000000001</v>
      </c>
      <c r="P24">
        <v>0.34253099999999997</v>
      </c>
      <c r="Q24">
        <v>1.6649099999999999</v>
      </c>
      <c r="R24">
        <v>2.5957599999999998</v>
      </c>
      <c r="S24">
        <v>4.0125200000000003</v>
      </c>
      <c r="V24">
        <v>3.17883</v>
      </c>
      <c r="W24">
        <v>-5.2016E-2</v>
      </c>
      <c r="X24">
        <v>1.4272899999999999</v>
      </c>
      <c r="Y24">
        <v>2.9897800000000001</v>
      </c>
      <c r="Z24">
        <v>4.3662369999999999</v>
      </c>
    </row>
    <row r="25" spans="1:26" x14ac:dyDescent="0.25">
      <c r="B25" s="274" t="s">
        <v>192</v>
      </c>
      <c r="C25" s="274"/>
      <c r="D25" s="274"/>
      <c r="E25" s="274"/>
      <c r="F25" s="274"/>
      <c r="G25" s="274" t="s">
        <v>193</v>
      </c>
      <c r="H25" s="274"/>
      <c r="I25" s="274"/>
      <c r="J25" s="274"/>
      <c r="K25" s="274"/>
      <c r="O25">
        <v>1.3965E-3</v>
      </c>
      <c r="P25">
        <v>0.59030000000000005</v>
      </c>
      <c r="Q25">
        <v>1.2460000000000001E-2</v>
      </c>
      <c r="R25">
        <v>2.4905999999999999E-3</v>
      </c>
      <c r="S25">
        <v>3.2229999999999997E-4</v>
      </c>
      <c r="V25">
        <v>4.57E-4</v>
      </c>
      <c r="W25">
        <v>0.8821</v>
      </c>
      <c r="X25">
        <v>5.0493999999999997E-2</v>
      </c>
      <c r="Y25" s="1">
        <v>6.0810000000000002E-5</v>
      </c>
      <c r="Z25">
        <v>4.8619999999999997E-2</v>
      </c>
    </row>
    <row r="26" spans="1:26" x14ac:dyDescent="0.25">
      <c r="B26" t="s">
        <v>146</v>
      </c>
      <c r="C26" t="s">
        <v>146</v>
      </c>
      <c r="D26" t="s">
        <v>146</v>
      </c>
      <c r="E26" t="s">
        <v>146</v>
      </c>
      <c r="F26" t="s">
        <v>146</v>
      </c>
      <c r="G26" t="s">
        <v>146</v>
      </c>
      <c r="H26" t="s">
        <v>146</v>
      </c>
      <c r="I26" t="s">
        <v>146</v>
      </c>
      <c r="J26" t="s">
        <v>146</v>
      </c>
      <c r="K26" t="s">
        <v>146</v>
      </c>
      <c r="O26">
        <v>-1.72861</v>
      </c>
      <c r="P26">
        <v>-1.1373979999999999</v>
      </c>
      <c r="Q26">
        <v>-0.85640000000000005</v>
      </c>
      <c r="R26">
        <v>-2.0190700000000001</v>
      </c>
      <c r="S26">
        <v>-2.1146799999999999</v>
      </c>
      <c r="V26">
        <v>1.3863700000000001</v>
      </c>
      <c r="W26">
        <v>0.825492</v>
      </c>
      <c r="X26">
        <v>0.90971000000000002</v>
      </c>
      <c r="Y26">
        <v>-8.1680000000000003E-2</v>
      </c>
      <c r="Z26">
        <v>0.21345500000000001</v>
      </c>
    </row>
    <row r="27" spans="1:26" x14ac:dyDescent="0.25">
      <c r="A27" t="s">
        <v>362</v>
      </c>
      <c r="B27" s="2">
        <v>0.51328499999999999</v>
      </c>
      <c r="C27" s="2" t="s">
        <v>798</v>
      </c>
      <c r="D27" s="2">
        <v>1.1008199999999999</v>
      </c>
      <c r="E27" s="2">
        <v>0.58388399999999996</v>
      </c>
      <c r="F27" s="2">
        <v>0.42548000000000002</v>
      </c>
      <c r="G27" s="2">
        <v>-0.72707999999999995</v>
      </c>
      <c r="H27" s="2">
        <v>0.83177599999999996</v>
      </c>
      <c r="I27" s="2">
        <v>0.75584099999999999</v>
      </c>
      <c r="J27" s="2">
        <v>-0.72228999999999999</v>
      </c>
      <c r="K27" s="2">
        <v>-0.93652999999999997</v>
      </c>
      <c r="O27">
        <v>7.3094999999999993E-2</v>
      </c>
      <c r="P27">
        <v>0.183</v>
      </c>
      <c r="Q27">
        <v>0.41609000000000002</v>
      </c>
      <c r="R27">
        <v>1.3733799999999999E-2</v>
      </c>
      <c r="S27">
        <v>1.7457799999999999E-2</v>
      </c>
      <c r="V27">
        <v>0.408582</v>
      </c>
      <c r="W27">
        <v>0.67459999999999998</v>
      </c>
      <c r="X27">
        <v>0.43809599999999999</v>
      </c>
      <c r="Y27">
        <v>0.95882999999999996</v>
      </c>
      <c r="Z27">
        <v>0.88495999999999997</v>
      </c>
    </row>
    <row r="28" spans="1:26" x14ac:dyDescent="0.25">
      <c r="B28" s="2">
        <v>8.4164000000000003E-2</v>
      </c>
      <c r="C28" s="2" t="s">
        <v>798</v>
      </c>
      <c r="D28" s="2">
        <v>3.9340000000000001E-10</v>
      </c>
      <c r="E28" s="2">
        <v>5.7206E-2</v>
      </c>
      <c r="F28" s="2">
        <v>0.17441300000000001</v>
      </c>
      <c r="G28" s="2">
        <v>5.4509999999999997E-4</v>
      </c>
      <c r="H28" s="2">
        <v>4.296E-6</v>
      </c>
      <c r="I28" s="2">
        <v>6.6730000000000001E-3</v>
      </c>
      <c r="J28" s="2">
        <v>6.4030000000000001E-4</v>
      </c>
      <c r="K28" s="2">
        <v>7.5560000000000002E-5</v>
      </c>
      <c r="O28">
        <v>2.1951299999999998</v>
      </c>
      <c r="P28">
        <v>-3.1458E-2</v>
      </c>
      <c r="Q28">
        <v>0.36836000000000002</v>
      </c>
      <c r="R28">
        <v>1.9852799999999999</v>
      </c>
      <c r="S28">
        <v>1.8720300000000001</v>
      </c>
      <c r="V28">
        <v>0.41269</v>
      </c>
      <c r="W28">
        <v>-0.81718900000000005</v>
      </c>
      <c r="X28">
        <v>-0.96043000000000001</v>
      </c>
      <c r="Y28">
        <v>0.29594999999999999</v>
      </c>
      <c r="Z28">
        <v>-7.9742999999999994E-2</v>
      </c>
    </row>
    <row r="29" spans="1:26" x14ac:dyDescent="0.25">
      <c r="A29" t="s">
        <v>361</v>
      </c>
      <c r="B29" s="2">
        <v>-2.9921E-2</v>
      </c>
      <c r="C29" s="2" t="s">
        <v>798</v>
      </c>
      <c r="D29" s="2">
        <v>-0.96523000000000003</v>
      </c>
      <c r="E29" s="2">
        <v>-6.3202999999999995E-2</v>
      </c>
      <c r="F29" s="2">
        <v>0.17716000000000001</v>
      </c>
      <c r="G29" s="2">
        <v>1.0082500000000001</v>
      </c>
      <c r="H29" s="2">
        <v>1.3561999999999999E-2</v>
      </c>
      <c r="I29" s="2">
        <v>0.15765399999999999</v>
      </c>
      <c r="J29" s="2">
        <v>0.95676000000000005</v>
      </c>
      <c r="K29" s="2">
        <v>1.21675</v>
      </c>
      <c r="O29">
        <v>1.6479999999999999E-4</v>
      </c>
      <c r="P29">
        <v>0.95760000000000001</v>
      </c>
      <c r="Q29">
        <v>0.33051000000000003</v>
      </c>
      <c r="R29">
        <v>7.0439999999999999E-4</v>
      </c>
      <c r="S29">
        <v>1.7426E-3</v>
      </c>
      <c r="V29">
        <v>0.80854300000000001</v>
      </c>
      <c r="W29">
        <v>0.46129999999999999</v>
      </c>
      <c r="X29">
        <v>0.56184800000000001</v>
      </c>
      <c r="Y29">
        <v>0.80079999999999996</v>
      </c>
      <c r="Z29">
        <v>0.95291000000000003</v>
      </c>
    </row>
    <row r="30" spans="1:26" x14ac:dyDescent="0.25">
      <c r="B30" s="2">
        <v>0.97196199999999999</v>
      </c>
      <c r="C30" s="2" t="s">
        <v>798</v>
      </c>
      <c r="D30" s="2">
        <v>8.2540000000000002E-2</v>
      </c>
      <c r="E30" s="2">
        <v>0.93981599999999998</v>
      </c>
      <c r="F30" s="2">
        <v>0.846777</v>
      </c>
      <c r="G30" s="2">
        <v>0.13863929999999999</v>
      </c>
      <c r="H30" s="2">
        <v>0.9718</v>
      </c>
      <c r="I30" s="2">
        <v>0.78691</v>
      </c>
      <c r="J30" s="2">
        <v>0.1609284</v>
      </c>
      <c r="K30" s="2">
        <v>0.113021</v>
      </c>
      <c r="P30">
        <v>-1.765703</v>
      </c>
      <c r="Q30">
        <v>-13.202730000000001</v>
      </c>
      <c r="R30">
        <v>76.277339999999995</v>
      </c>
      <c r="S30">
        <v>0.22548000000000001</v>
      </c>
      <c r="W30">
        <v>-2.450377</v>
      </c>
      <c r="X30">
        <v>-13.530480000000001</v>
      </c>
      <c r="Y30">
        <v>225.64196999999999</v>
      </c>
      <c r="Z30">
        <v>3.9961000000000003E-2</v>
      </c>
    </row>
    <row r="31" spans="1:26" x14ac:dyDescent="0.25">
      <c r="A31" t="s">
        <v>363</v>
      </c>
      <c r="B31" s="2">
        <v>1.321958</v>
      </c>
      <c r="C31" s="2" t="s">
        <v>798</v>
      </c>
      <c r="D31" s="2">
        <v>0.44672000000000001</v>
      </c>
      <c r="E31" s="2">
        <v>1.325914</v>
      </c>
      <c r="F31" s="2">
        <v>1.3888</v>
      </c>
      <c r="G31" s="2">
        <v>0.95469000000000004</v>
      </c>
      <c r="H31" s="2">
        <v>-0.246304</v>
      </c>
      <c r="I31" s="2">
        <v>2.1197000000000001E-2</v>
      </c>
      <c r="J31" s="2">
        <v>0.94750000000000001</v>
      </c>
      <c r="K31" s="2">
        <v>1.30958</v>
      </c>
      <c r="P31" s="1">
        <v>1.6170000000000001E-9</v>
      </c>
      <c r="Q31" s="1">
        <v>2.2219999999999999E-11</v>
      </c>
      <c r="R31">
        <v>7.6603000000000001E-3</v>
      </c>
      <c r="S31">
        <v>0.20719019999999999</v>
      </c>
      <c r="W31" s="1">
        <v>3.553E-5</v>
      </c>
      <c r="X31">
        <v>5.6509999999999998E-3</v>
      </c>
      <c r="Y31">
        <v>3.0349999999999999E-2</v>
      </c>
      <c r="Z31">
        <v>0.93703999999999998</v>
      </c>
    </row>
    <row r="32" spans="1:26" x14ac:dyDescent="0.25">
      <c r="B32" s="2">
        <v>2.777E-3</v>
      </c>
      <c r="C32" s="2" t="s">
        <v>798</v>
      </c>
      <c r="D32" s="2">
        <v>5.8689999999999999E-2</v>
      </c>
      <c r="E32" s="2">
        <v>2.4420000000000002E-3</v>
      </c>
      <c r="F32" s="2">
        <v>3.1619999999999999E-3</v>
      </c>
      <c r="G32" s="2">
        <v>4.6927000000000002E-3</v>
      </c>
      <c r="H32" s="2">
        <v>0.34670000000000001</v>
      </c>
      <c r="I32" s="2">
        <v>0.95818800000000004</v>
      </c>
      <c r="J32" s="2">
        <v>5.6071000000000003E-3</v>
      </c>
      <c r="K32" s="2">
        <v>7.6309999999999995E-4</v>
      </c>
      <c r="S32">
        <v>-16.645199999999999</v>
      </c>
      <c r="Z32">
        <v>-17.070065</v>
      </c>
    </row>
    <row r="33" spans="1:51" x14ac:dyDescent="0.25">
      <c r="A33" s="2" t="s">
        <v>181</v>
      </c>
      <c r="B33" s="2"/>
      <c r="C33" s="2" t="s">
        <v>798</v>
      </c>
      <c r="D33" s="2"/>
      <c r="E33" s="2"/>
      <c r="F33" s="2"/>
      <c r="G33" s="2"/>
      <c r="H33" s="2">
        <v>-1.2045600000000001</v>
      </c>
      <c r="I33" s="2"/>
      <c r="J33" s="2"/>
      <c r="K33" s="2"/>
      <c r="S33">
        <v>1.0288000000000001E-3</v>
      </c>
      <c r="Z33">
        <v>0.15973000000000001</v>
      </c>
    </row>
    <row r="34" spans="1:51" x14ac:dyDescent="0.25">
      <c r="B34" s="2"/>
      <c r="C34" s="2" t="s">
        <v>798</v>
      </c>
      <c r="D34" s="2"/>
      <c r="E34" s="2"/>
      <c r="F34" s="2"/>
      <c r="G34" s="2"/>
      <c r="H34" s="2">
        <v>2.2E-16</v>
      </c>
      <c r="I34" s="2"/>
      <c r="J34" s="2"/>
      <c r="K34" s="2"/>
    </row>
    <row r="35" spans="1:51" x14ac:dyDescent="0.25">
      <c r="A35" t="s">
        <v>506</v>
      </c>
      <c r="B35" s="2"/>
      <c r="C35" s="2"/>
      <c r="D35" s="2">
        <v>-8.1106300000000005</v>
      </c>
      <c r="E35" s="2"/>
      <c r="F35" s="2"/>
      <c r="G35" s="2"/>
      <c r="H35" s="2"/>
      <c r="I35" s="2">
        <v>-6.0058179999999997</v>
      </c>
      <c r="J35" s="2"/>
      <c r="K35" s="2"/>
    </row>
    <row r="36" spans="1:51" x14ac:dyDescent="0.25">
      <c r="B36" s="2"/>
      <c r="C36" s="2"/>
      <c r="D36" s="2">
        <v>1.148E-12</v>
      </c>
      <c r="E36" s="2"/>
      <c r="F36" s="2"/>
      <c r="G36" s="2"/>
      <c r="H36" s="2"/>
      <c r="I36" s="2">
        <v>1.7669999999999999E-8</v>
      </c>
      <c r="J36" s="2"/>
      <c r="K36" s="2"/>
    </row>
    <row r="37" spans="1:51" x14ac:dyDescent="0.25">
      <c r="A37" t="s">
        <v>364</v>
      </c>
      <c r="B37" s="2"/>
      <c r="C37" s="2"/>
      <c r="D37" s="2"/>
      <c r="E37" s="2">
        <v>168.808954</v>
      </c>
      <c r="F37" s="2"/>
      <c r="G37" s="2"/>
      <c r="H37" s="2"/>
      <c r="I37" s="2"/>
      <c r="J37" s="2">
        <v>1.9329099999999999</v>
      </c>
      <c r="K37" s="2"/>
    </row>
    <row r="38" spans="1:51" x14ac:dyDescent="0.25">
      <c r="B38" s="2"/>
      <c r="C38" s="2"/>
      <c r="D38" s="2"/>
      <c r="E38" s="2">
        <v>4.0200000000000001E-4</v>
      </c>
      <c r="F38" s="2"/>
      <c r="G38" s="2"/>
      <c r="H38" s="2"/>
      <c r="I38" s="2"/>
      <c r="J38" s="2">
        <v>8.1950200000000001E-2</v>
      </c>
      <c r="K38" s="2"/>
    </row>
    <row r="39" spans="1:51" x14ac:dyDescent="0.25">
      <c r="A39" t="s">
        <v>175</v>
      </c>
      <c r="B39" s="2"/>
      <c r="C39" s="2"/>
      <c r="D39" s="2"/>
      <c r="E39" s="2"/>
      <c r="F39" s="2">
        <v>0.17183000000000001</v>
      </c>
      <c r="G39" s="2"/>
      <c r="H39" s="2"/>
      <c r="I39" s="2"/>
      <c r="J39" s="2"/>
      <c r="K39" s="2">
        <v>-0.10292999999999999</v>
      </c>
    </row>
    <row r="40" spans="1:51" x14ac:dyDescent="0.25">
      <c r="B40" s="2"/>
      <c r="C40" s="2"/>
      <c r="D40" s="2"/>
      <c r="E40" s="2"/>
      <c r="F40" s="2">
        <v>0.15414700000000001</v>
      </c>
      <c r="G40" s="2"/>
      <c r="H40" s="2"/>
      <c r="I40" s="2"/>
      <c r="J40" s="2"/>
      <c r="K40" s="2">
        <v>0.39103640000000001</v>
      </c>
      <c r="N40" t="s">
        <v>649</v>
      </c>
      <c r="AC40" t="s">
        <v>649</v>
      </c>
      <c r="AD40" t="s">
        <v>757</v>
      </c>
      <c r="AE40" t="s">
        <v>400</v>
      </c>
      <c r="AF40" t="s">
        <v>783</v>
      </c>
      <c r="AG40" t="s">
        <v>481</v>
      </c>
      <c r="AH40">
        <v>201708</v>
      </c>
      <c r="AI40" t="s">
        <v>799</v>
      </c>
    </row>
    <row r="41" spans="1:51" x14ac:dyDescent="0.25">
      <c r="A41" t="s">
        <v>174</v>
      </c>
      <c r="B41" s="2"/>
      <c r="C41" s="2"/>
      <c r="D41" s="2"/>
      <c r="E41" s="2"/>
      <c r="F41" s="2">
        <v>2.9978500000000001</v>
      </c>
      <c r="G41" s="2"/>
      <c r="H41" s="2"/>
      <c r="I41" s="2"/>
      <c r="J41" s="2"/>
      <c r="K41" s="2">
        <v>12.211410000000001</v>
      </c>
    </row>
    <row r="42" spans="1:51" x14ac:dyDescent="0.25">
      <c r="B42" s="2"/>
      <c r="C42" s="2"/>
      <c r="D42" s="2"/>
      <c r="E42" s="2"/>
      <c r="F42" s="2">
        <v>0.16647799999999999</v>
      </c>
      <c r="G42" s="2"/>
      <c r="H42" s="2"/>
      <c r="I42" s="2"/>
      <c r="J42" s="2"/>
      <c r="K42" s="2">
        <v>2.0740000000000001E-5</v>
      </c>
      <c r="N42" t="s">
        <v>648</v>
      </c>
      <c r="AC42" t="s">
        <v>648</v>
      </c>
    </row>
    <row r="43" spans="1:51" x14ac:dyDescent="0.25">
      <c r="A43" t="s">
        <v>189</v>
      </c>
      <c r="K43" s="2"/>
    </row>
    <row r="44" spans="1:51" x14ac:dyDescent="0.25">
      <c r="A44" t="s">
        <v>190</v>
      </c>
      <c r="N44" t="s">
        <v>654</v>
      </c>
      <c r="AC44" t="s">
        <v>654</v>
      </c>
      <c r="AD44" t="s">
        <v>186</v>
      </c>
    </row>
    <row r="45" spans="1:51" x14ac:dyDescent="0.25">
      <c r="A45" t="s">
        <v>191</v>
      </c>
      <c r="B45" s="2"/>
      <c r="C45" s="2"/>
      <c r="D45" s="2"/>
      <c r="E45" s="2"/>
      <c r="F45" s="2"/>
    </row>
    <row r="46" spans="1:51" x14ac:dyDescent="0.25">
      <c r="N46" t="s">
        <v>800</v>
      </c>
      <c r="AC46" t="s">
        <v>800</v>
      </c>
      <c r="AD46" t="s">
        <v>379</v>
      </c>
      <c r="AE46" t="s">
        <v>362</v>
      </c>
      <c r="AF46" t="s">
        <v>382</v>
      </c>
      <c r="AG46" t="s">
        <v>361</v>
      </c>
      <c r="AH46" t="s">
        <v>382</v>
      </c>
      <c r="AI46" t="s">
        <v>363</v>
      </c>
      <c r="AX46" t="s">
        <v>561</v>
      </c>
      <c r="AY46" t="s">
        <v>562</v>
      </c>
    </row>
    <row r="48" spans="1:51" x14ac:dyDescent="0.25">
      <c r="B48" s="274" t="s">
        <v>593</v>
      </c>
      <c r="C48" s="274"/>
      <c r="D48" s="274"/>
      <c r="E48" s="274"/>
      <c r="F48" s="274"/>
      <c r="G48" s="274"/>
      <c r="H48" s="274"/>
      <c r="N48" t="s">
        <v>801</v>
      </c>
      <c r="AC48" t="s">
        <v>801</v>
      </c>
      <c r="AD48" t="s">
        <v>379</v>
      </c>
      <c r="AE48" t="s">
        <v>362</v>
      </c>
      <c r="AF48" t="s">
        <v>382</v>
      </c>
      <c r="AG48" t="s">
        <v>361</v>
      </c>
      <c r="AH48" t="s">
        <v>382</v>
      </c>
      <c r="AI48" t="s">
        <v>363</v>
      </c>
      <c r="AJ48" t="s">
        <v>382</v>
      </c>
      <c r="AK48" t="s">
        <v>181</v>
      </c>
    </row>
    <row r="49" spans="1:50" x14ac:dyDescent="0.25">
      <c r="B49" s="274" t="s">
        <v>192</v>
      </c>
      <c r="C49" s="274"/>
      <c r="D49" s="274"/>
      <c r="E49" s="274"/>
      <c r="F49" s="274"/>
      <c r="G49" s="274" t="s">
        <v>193</v>
      </c>
      <c r="H49" s="274"/>
      <c r="I49" s="274"/>
      <c r="J49" s="274"/>
      <c r="K49" s="274"/>
    </row>
    <row r="50" spans="1:50" x14ac:dyDescent="0.25">
      <c r="B50" t="s">
        <v>186</v>
      </c>
      <c r="C50" t="s">
        <v>186</v>
      </c>
      <c r="D50" t="s">
        <v>186</v>
      </c>
      <c r="E50" t="s">
        <v>186</v>
      </c>
      <c r="F50" t="s">
        <v>186</v>
      </c>
      <c r="G50" t="s">
        <v>186</v>
      </c>
      <c r="H50" t="s">
        <v>186</v>
      </c>
      <c r="I50" t="s">
        <v>186</v>
      </c>
      <c r="J50" t="s">
        <v>186</v>
      </c>
      <c r="K50" t="s">
        <v>186</v>
      </c>
      <c r="N50" t="s">
        <v>802</v>
      </c>
      <c r="AC50" t="s">
        <v>802</v>
      </c>
      <c r="AD50" t="s">
        <v>379</v>
      </c>
      <c r="AE50" t="s">
        <v>362</v>
      </c>
      <c r="AF50" t="s">
        <v>382</v>
      </c>
      <c r="AG50" t="s">
        <v>361</v>
      </c>
      <c r="AH50" t="s">
        <v>382</v>
      </c>
      <c r="AI50" t="s">
        <v>363</v>
      </c>
      <c r="AJ50" t="s">
        <v>382</v>
      </c>
      <c r="AK50" t="s">
        <v>506</v>
      </c>
    </row>
    <row r="51" spans="1:50" x14ac:dyDescent="0.25">
      <c r="A51" t="s">
        <v>362</v>
      </c>
      <c r="B51">
        <v>0.89512999999999998</v>
      </c>
      <c r="C51">
        <v>1.0476099999999999</v>
      </c>
      <c r="D51">
        <v>1.7567729999999999</v>
      </c>
      <c r="E51">
        <v>1.8411999999999999</v>
      </c>
      <c r="F51">
        <v>1.0483100000000001</v>
      </c>
      <c r="G51">
        <v>-1.0713299999999999</v>
      </c>
      <c r="H51">
        <v>0.52044789999999996</v>
      </c>
      <c r="I51">
        <v>1.03363</v>
      </c>
      <c r="J51">
        <v>-0.36413000000000001</v>
      </c>
      <c r="K51">
        <v>-0.90736000000000006</v>
      </c>
    </row>
    <row r="52" spans="1:50" x14ac:dyDescent="0.25">
      <c r="B52">
        <v>0.28475329999999999</v>
      </c>
      <c r="C52">
        <v>2.6960000000000001E-2</v>
      </c>
      <c r="D52">
        <v>3.9360000000000003E-3</v>
      </c>
      <c r="E52">
        <v>1.8679999999999999E-2</v>
      </c>
      <c r="F52">
        <v>0.2379464</v>
      </c>
      <c r="G52">
        <v>2.2929999999999999E-2</v>
      </c>
      <c r="H52">
        <v>9.1060000000000002E-2</v>
      </c>
      <c r="I52">
        <v>2.3900000000000001E-2</v>
      </c>
      <c r="J52">
        <v>0.53817340000000002</v>
      </c>
      <c r="K52">
        <v>8.4239999999999995E-2</v>
      </c>
      <c r="N52" t="s">
        <v>803</v>
      </c>
      <c r="AC52" t="s">
        <v>803</v>
      </c>
      <c r="AD52" t="s">
        <v>379</v>
      </c>
      <c r="AE52" t="s">
        <v>362</v>
      </c>
      <c r="AF52" t="s">
        <v>382</v>
      </c>
      <c r="AG52" t="s">
        <v>361</v>
      </c>
      <c r="AH52" t="s">
        <v>382</v>
      </c>
      <c r="AI52" t="s">
        <v>363</v>
      </c>
      <c r="AJ52" t="s">
        <v>382</v>
      </c>
      <c r="AK52" t="s">
        <v>388</v>
      </c>
    </row>
    <row r="53" spans="1:50" x14ac:dyDescent="0.25">
      <c r="A53" t="s">
        <v>361</v>
      </c>
      <c r="B53">
        <v>-3.3667099999999999</v>
      </c>
      <c r="C53">
        <v>-1.49783</v>
      </c>
      <c r="D53">
        <v>-2.181244</v>
      </c>
      <c r="E53">
        <v>-1.5743400000000001</v>
      </c>
      <c r="F53">
        <v>-3.9472399999999999</v>
      </c>
      <c r="G53">
        <v>-0.46356999999999998</v>
      </c>
      <c r="H53">
        <v>-1.3186728999999999</v>
      </c>
      <c r="I53">
        <v>-1.74231</v>
      </c>
      <c r="J53">
        <v>-0.47560999999999998</v>
      </c>
      <c r="K53">
        <v>-0.95845000000000002</v>
      </c>
      <c r="O53" t="s">
        <v>757</v>
      </c>
      <c r="X53" t="s">
        <v>481</v>
      </c>
      <c r="Y53" t="s">
        <v>799</v>
      </c>
    </row>
    <row r="54" spans="1:50" x14ac:dyDescent="0.25">
      <c r="B54">
        <v>1.0509999999999999E-4</v>
      </c>
      <c r="C54">
        <v>0.15836</v>
      </c>
      <c r="D54">
        <v>2.1242E-2</v>
      </c>
      <c r="E54">
        <v>8.8959999999999997E-2</v>
      </c>
      <c r="F54">
        <v>3.8660000000000002E-4</v>
      </c>
      <c r="G54">
        <v>0.65752999999999995</v>
      </c>
      <c r="H54">
        <v>5.1240000000000001E-2</v>
      </c>
      <c r="I54">
        <v>4.2130000000000001E-2</v>
      </c>
      <c r="J54">
        <v>0.58239790000000002</v>
      </c>
      <c r="K54">
        <v>0.36606</v>
      </c>
      <c r="N54" t="s">
        <v>804</v>
      </c>
      <c r="AC54" t="s">
        <v>804</v>
      </c>
      <c r="AD54" t="s">
        <v>379</v>
      </c>
      <c r="AE54" t="s">
        <v>362</v>
      </c>
      <c r="AF54" t="s">
        <v>382</v>
      </c>
      <c r="AG54" t="s">
        <v>361</v>
      </c>
      <c r="AH54" t="s">
        <v>382</v>
      </c>
      <c r="AI54" t="s">
        <v>363</v>
      </c>
      <c r="AJ54" t="s">
        <v>382</v>
      </c>
      <c r="AK54" t="s">
        <v>175</v>
      </c>
    </row>
    <row r="55" spans="1:50" x14ac:dyDescent="0.25">
      <c r="A55" t="s">
        <v>363</v>
      </c>
      <c r="B55">
        <v>1.72</v>
      </c>
      <c r="C55">
        <v>0.1159</v>
      </c>
      <c r="D55">
        <v>-2.0395E-2</v>
      </c>
      <c r="E55">
        <v>0.72979000000000005</v>
      </c>
      <c r="F55">
        <v>1.7181900000000001</v>
      </c>
      <c r="G55">
        <v>1.4251199999999999</v>
      </c>
      <c r="H55">
        <v>-3.5880999999999999E-3</v>
      </c>
      <c r="I55">
        <v>0.16041</v>
      </c>
      <c r="J55">
        <v>1.3466199999999999</v>
      </c>
      <c r="K55">
        <v>1.73512</v>
      </c>
    </row>
    <row r="56" spans="1:50" x14ac:dyDescent="0.25">
      <c r="B56">
        <v>2.0136299999999999E-2</v>
      </c>
      <c r="C56">
        <v>0.80240999999999996</v>
      </c>
      <c r="D56">
        <v>0.96188600000000002</v>
      </c>
      <c r="E56">
        <v>0.26118000000000002</v>
      </c>
      <c r="F56">
        <v>3.4951900000000001E-2</v>
      </c>
      <c r="G56">
        <v>2.9090000000000001E-2</v>
      </c>
      <c r="H56">
        <v>0.98892999999999998</v>
      </c>
      <c r="I56">
        <v>0.30103999999999997</v>
      </c>
      <c r="J56">
        <v>1.3940299999999999E-2</v>
      </c>
      <c r="K56">
        <v>3.184E-2</v>
      </c>
      <c r="N56" t="s">
        <v>648</v>
      </c>
      <c r="AC56" t="s">
        <v>648</v>
      </c>
    </row>
    <row r="57" spans="1:50" x14ac:dyDescent="0.25">
      <c r="A57" s="2" t="s">
        <v>181</v>
      </c>
      <c r="C57">
        <v>-1.76356</v>
      </c>
      <c r="H57">
        <v>-1.5931827999999999</v>
      </c>
      <c r="O57" t="s">
        <v>186</v>
      </c>
    </row>
    <row r="58" spans="1:50" x14ac:dyDescent="0.25">
      <c r="C58" s="1">
        <v>5.3629999999999998E-8</v>
      </c>
      <c r="H58" s="1">
        <v>9.4739999999999996E-14</v>
      </c>
      <c r="N58" t="s">
        <v>648</v>
      </c>
      <c r="AC58" t="s">
        <v>648</v>
      </c>
    </row>
    <row r="59" spans="1:50" x14ac:dyDescent="0.25">
      <c r="A59" t="s">
        <v>506</v>
      </c>
      <c r="D59">
        <v>-10.028283999999999</v>
      </c>
      <c r="I59">
        <v>-10.55537</v>
      </c>
      <c r="O59" t="s">
        <v>379</v>
      </c>
      <c r="X59" t="s">
        <v>361</v>
      </c>
      <c r="Y59" t="s">
        <v>363</v>
      </c>
    </row>
    <row r="60" spans="1:50" x14ac:dyDescent="0.25">
      <c r="D60" s="1">
        <v>2.6139999999999999E-6</v>
      </c>
      <c r="I60" s="1">
        <v>1.7879999999999999E-10</v>
      </c>
      <c r="N60" t="s">
        <v>648</v>
      </c>
      <c r="AC60" t="s">
        <v>648</v>
      </c>
    </row>
    <row r="61" spans="1:50" x14ac:dyDescent="0.25">
      <c r="A61" t="s">
        <v>364</v>
      </c>
      <c r="B61" s="2"/>
      <c r="C61" s="2"/>
      <c r="E61">
        <v>193.29076000000001</v>
      </c>
      <c r="G61" s="2"/>
      <c r="H61" s="2"/>
      <c r="J61">
        <v>88.614000000000004</v>
      </c>
      <c r="O61" t="s">
        <v>379</v>
      </c>
      <c r="X61" t="s">
        <v>361</v>
      </c>
      <c r="Y61" t="s">
        <v>363</v>
      </c>
      <c r="Z61" t="s">
        <v>181</v>
      </c>
    </row>
    <row r="62" spans="1:50" x14ac:dyDescent="0.25">
      <c r="B62" s="2"/>
      <c r="C62" s="2"/>
      <c r="E62" s="1">
        <v>1.2439999999999999E-5</v>
      </c>
      <c r="G62" s="2"/>
      <c r="H62" s="2"/>
      <c r="J62">
        <v>3.4190000000000002E-4</v>
      </c>
      <c r="N62" t="s">
        <v>654</v>
      </c>
      <c r="AC62" t="s">
        <v>654</v>
      </c>
      <c r="AD62" t="s">
        <v>800</v>
      </c>
      <c r="AE62" t="s">
        <v>381</v>
      </c>
      <c r="AF62" t="s">
        <v>655</v>
      </c>
      <c r="AG62" t="s">
        <v>382</v>
      </c>
      <c r="AH62" t="s">
        <v>656</v>
      </c>
      <c r="AI62" t="s">
        <v>382</v>
      </c>
      <c r="AJ62" t="s">
        <v>670</v>
      </c>
      <c r="AX62" t="s">
        <v>414</v>
      </c>
    </row>
    <row r="63" spans="1:50" x14ac:dyDescent="0.25">
      <c r="A63" t="s">
        <v>175</v>
      </c>
      <c r="B63" s="2"/>
      <c r="C63" s="2"/>
      <c r="D63" s="2"/>
      <c r="F63">
        <v>-0.58743000000000001</v>
      </c>
      <c r="G63" s="2"/>
      <c r="H63" s="2"/>
      <c r="I63" s="2"/>
      <c r="K63">
        <v>-0.95162999999999998</v>
      </c>
      <c r="O63" t="s">
        <v>379</v>
      </c>
      <c r="X63" t="s">
        <v>361</v>
      </c>
      <c r="Y63" t="s">
        <v>363</v>
      </c>
      <c r="Z63" t="s">
        <v>506</v>
      </c>
    </row>
    <row r="64" spans="1:50" x14ac:dyDescent="0.25">
      <c r="B64" s="2"/>
      <c r="C64" s="2"/>
      <c r="D64" s="2"/>
      <c r="F64">
        <v>7.4831999999999997E-3</v>
      </c>
      <c r="G64" s="2"/>
      <c r="H64" s="2"/>
      <c r="I64" s="2"/>
      <c r="K64" s="1">
        <v>1.132E-5</v>
      </c>
      <c r="N64" t="s">
        <v>648</v>
      </c>
      <c r="AC64" t="s">
        <v>648</v>
      </c>
    </row>
    <row r="65" spans="1:51" x14ac:dyDescent="0.25">
      <c r="A65" t="s">
        <v>174</v>
      </c>
      <c r="B65" s="2"/>
      <c r="C65" s="2"/>
      <c r="D65" s="2"/>
      <c r="E65" s="2"/>
      <c r="F65">
        <v>-9.1341900000000003</v>
      </c>
      <c r="G65" s="2"/>
      <c r="H65" s="2"/>
      <c r="I65" s="2"/>
      <c r="J65" s="2"/>
      <c r="K65">
        <v>5.4674800000000001</v>
      </c>
      <c r="O65" t="s">
        <v>379</v>
      </c>
      <c r="X65" t="s">
        <v>361</v>
      </c>
      <c r="Y65" t="s">
        <v>363</v>
      </c>
      <c r="Z65" t="s">
        <v>388</v>
      </c>
    </row>
    <row r="66" spans="1:51" x14ac:dyDescent="0.25">
      <c r="B66" s="2"/>
      <c r="C66" s="2"/>
      <c r="D66" s="2"/>
      <c r="E66" s="2"/>
      <c r="F66">
        <v>6.1138699999999997E-2</v>
      </c>
      <c r="G66" s="2"/>
      <c r="H66" s="2"/>
      <c r="I66" s="2"/>
      <c r="J66" s="2"/>
      <c r="K66">
        <v>0.11989</v>
      </c>
      <c r="N66" t="s">
        <v>657</v>
      </c>
      <c r="AC66" t="s">
        <v>657</v>
      </c>
    </row>
    <row r="67" spans="1:51" x14ac:dyDescent="0.25">
      <c r="A67" t="s">
        <v>189</v>
      </c>
      <c r="D67" s="2"/>
      <c r="E67" s="2"/>
      <c r="F67" s="2"/>
      <c r="I67" s="2"/>
      <c r="J67" s="2"/>
      <c r="K67" s="2"/>
      <c r="O67" t="s">
        <v>379</v>
      </c>
      <c r="X67" t="s">
        <v>361</v>
      </c>
      <c r="Y67" t="s">
        <v>363</v>
      </c>
      <c r="Z67" t="s">
        <v>175</v>
      </c>
    </row>
    <row r="68" spans="1:51" x14ac:dyDescent="0.25">
      <c r="A68" t="s">
        <v>190</v>
      </c>
      <c r="D68" s="2"/>
      <c r="E68" s="2"/>
      <c r="F68" s="2"/>
      <c r="I68" s="2"/>
      <c r="J68" s="2"/>
      <c r="K68" s="2"/>
      <c r="N68" t="s">
        <v>394</v>
      </c>
      <c r="AC68" t="s">
        <v>394</v>
      </c>
    </row>
    <row r="69" spans="1:51" x14ac:dyDescent="0.25">
      <c r="A69" t="s">
        <v>191</v>
      </c>
      <c r="B69" s="2"/>
      <c r="C69" s="2"/>
      <c r="E69" s="2"/>
      <c r="F69" s="2"/>
      <c r="J69" s="2"/>
      <c r="K69" s="2"/>
      <c r="N69" t="s">
        <v>657</v>
      </c>
      <c r="AC69" t="s">
        <v>657</v>
      </c>
    </row>
    <row r="70" spans="1:51" x14ac:dyDescent="0.25">
      <c r="E70" s="2"/>
      <c r="F70" s="2"/>
      <c r="J70" s="2"/>
      <c r="K70" s="2"/>
    </row>
    <row r="71" spans="1:51" x14ac:dyDescent="0.25">
      <c r="D71" s="2"/>
      <c r="F71" s="2"/>
      <c r="K71" s="2"/>
      <c r="N71" t="s">
        <v>396</v>
      </c>
      <c r="AC71" t="s">
        <v>396</v>
      </c>
      <c r="AD71" t="s">
        <v>397</v>
      </c>
      <c r="AE71" t="s">
        <v>400</v>
      </c>
    </row>
    <row r="72" spans="1:51" x14ac:dyDescent="0.25">
      <c r="F72" s="2"/>
      <c r="K72" s="2"/>
    </row>
    <row r="73" spans="1:51" x14ac:dyDescent="0.25">
      <c r="E73" s="2"/>
      <c r="K73" s="2"/>
      <c r="N73" t="s">
        <v>401</v>
      </c>
      <c r="AC73" t="s">
        <v>401</v>
      </c>
    </row>
    <row r="74" spans="1:51" x14ac:dyDescent="0.25">
      <c r="N74" t="s">
        <v>402</v>
      </c>
      <c r="AC74" t="s">
        <v>402</v>
      </c>
      <c r="AD74" t="s">
        <v>403</v>
      </c>
      <c r="AE74" t="s">
        <v>403</v>
      </c>
      <c r="AF74" t="s">
        <v>805</v>
      </c>
      <c r="AX74" t="s">
        <v>561</v>
      </c>
      <c r="AY74" t="s">
        <v>562</v>
      </c>
    </row>
    <row r="75" spans="1:51" x14ac:dyDescent="0.25">
      <c r="F75" s="2"/>
      <c r="O75" t="s">
        <v>800</v>
      </c>
      <c r="X75" t="s">
        <v>382</v>
      </c>
      <c r="Y75" t="s">
        <v>382</v>
      </c>
      <c r="AD75" t="s">
        <v>407</v>
      </c>
      <c r="AE75" t="s">
        <v>409</v>
      </c>
      <c r="AF75" t="s">
        <v>464</v>
      </c>
      <c r="AG75" t="s">
        <v>411</v>
      </c>
      <c r="AH75" t="s">
        <v>403</v>
      </c>
      <c r="AI75" t="s">
        <v>412</v>
      </c>
    </row>
    <row r="76" spans="1:51" x14ac:dyDescent="0.25">
      <c r="AD76" t="s">
        <v>413</v>
      </c>
      <c r="AE76" t="s">
        <v>415</v>
      </c>
    </row>
    <row r="78" spans="1:51" x14ac:dyDescent="0.25">
      <c r="N78" t="s">
        <v>416</v>
      </c>
      <c r="AC78" t="s">
        <v>581</v>
      </c>
      <c r="AD78" t="s">
        <v>417</v>
      </c>
      <c r="AE78" t="s">
        <v>806</v>
      </c>
    </row>
    <row r="80" spans="1:51" x14ac:dyDescent="0.25">
      <c r="N80" t="s">
        <v>421</v>
      </c>
      <c r="AC80" t="s">
        <v>421</v>
      </c>
      <c r="AD80" t="s">
        <v>422</v>
      </c>
    </row>
    <row r="81" spans="14:37" x14ac:dyDescent="0.25">
      <c r="AD81" t="s">
        <v>423</v>
      </c>
      <c r="AE81" t="s">
        <v>426</v>
      </c>
      <c r="AF81" t="s">
        <v>427</v>
      </c>
      <c r="AG81" t="s">
        <v>425</v>
      </c>
      <c r="AH81" t="s">
        <v>428</v>
      </c>
    </row>
    <row r="82" spans="14:37" x14ac:dyDescent="0.25">
      <c r="N82">
        <v>-63.770699999999998</v>
      </c>
      <c r="AC82">
        <v>-52.893000000000001</v>
      </c>
      <c r="AD82">
        <v>-8.1679999999999993</v>
      </c>
      <c r="AE82">
        <v>38.643999999999998</v>
      </c>
    </row>
    <row r="84" spans="14:37" x14ac:dyDescent="0.25">
      <c r="N84" t="s">
        <v>353</v>
      </c>
      <c r="O84" t="s">
        <v>397</v>
      </c>
      <c r="AC84" t="s">
        <v>353</v>
      </c>
      <c r="AD84" t="s">
        <v>429</v>
      </c>
    </row>
    <row r="86" spans="14:37" x14ac:dyDescent="0.25">
      <c r="AD86" t="s">
        <v>350</v>
      </c>
      <c r="AE86" t="s">
        <v>353</v>
      </c>
      <c r="AF86" t="s">
        <v>354</v>
      </c>
      <c r="AG86" t="s">
        <v>432</v>
      </c>
    </row>
    <row r="87" spans="14:37" x14ac:dyDescent="0.25">
      <c r="N87" t="s">
        <v>362</v>
      </c>
      <c r="O87" t="s">
        <v>403</v>
      </c>
      <c r="AC87" t="s">
        <v>362</v>
      </c>
      <c r="AD87">
        <v>0.89512999999999998</v>
      </c>
      <c r="AE87">
        <v>0.28475329999999999</v>
      </c>
    </row>
    <row r="88" spans="14:37" x14ac:dyDescent="0.25">
      <c r="N88" t="s">
        <v>361</v>
      </c>
      <c r="O88" t="s">
        <v>407</v>
      </c>
      <c r="X88" t="s">
        <v>411</v>
      </c>
      <c r="Y88" t="s">
        <v>412</v>
      </c>
      <c r="AC88" t="s">
        <v>361</v>
      </c>
      <c r="AD88">
        <v>-3.3667099999999999</v>
      </c>
      <c r="AE88">
        <v>1.0509999999999999E-4</v>
      </c>
      <c r="AF88" t="s">
        <v>355</v>
      </c>
    </row>
    <row r="89" spans="14:37" x14ac:dyDescent="0.25">
      <c r="N89" t="s">
        <v>363</v>
      </c>
      <c r="O89" t="s">
        <v>413</v>
      </c>
      <c r="AC89" t="s">
        <v>363</v>
      </c>
      <c r="AD89">
        <v>1.72</v>
      </c>
      <c r="AE89">
        <v>2.0136299999999999E-2</v>
      </c>
      <c r="AF89" t="s">
        <v>356</v>
      </c>
    </row>
    <row r="90" spans="14:37" x14ac:dyDescent="0.25">
      <c r="N90" t="s">
        <v>433</v>
      </c>
      <c r="AC90" t="s">
        <v>433</v>
      </c>
    </row>
    <row r="91" spans="14:37" x14ac:dyDescent="0.25">
      <c r="N91" t="s">
        <v>434</v>
      </c>
      <c r="O91" t="s">
        <v>417</v>
      </c>
      <c r="AC91" t="s">
        <v>434</v>
      </c>
      <c r="AD91" t="s">
        <v>435</v>
      </c>
      <c r="AE91">
        <v>1E-3</v>
      </c>
      <c r="AF91" t="s">
        <v>558</v>
      </c>
      <c r="AG91">
        <v>0.01</v>
      </c>
      <c r="AH91" t="s">
        <v>559</v>
      </c>
      <c r="AI91">
        <v>0.05</v>
      </c>
      <c r="AJ91" t="s">
        <v>560</v>
      </c>
      <c r="AK91">
        <v>0.1</v>
      </c>
    </row>
    <row r="93" spans="14:37" x14ac:dyDescent="0.25">
      <c r="N93" t="s">
        <v>442</v>
      </c>
      <c r="O93" t="s">
        <v>422</v>
      </c>
      <c r="AC93" t="s">
        <v>442</v>
      </c>
      <c r="AD93" t="s">
        <v>443</v>
      </c>
      <c r="AE93">
        <v>52839</v>
      </c>
    </row>
    <row r="94" spans="14:37" x14ac:dyDescent="0.25">
      <c r="N94" t="s">
        <v>445</v>
      </c>
      <c r="O94" t="s">
        <v>423</v>
      </c>
      <c r="X94" t="s">
        <v>425</v>
      </c>
      <c r="AC94" t="s">
        <v>445</v>
      </c>
      <c r="AD94" t="s">
        <v>443</v>
      </c>
      <c r="AE94">
        <v>43536</v>
      </c>
    </row>
    <row r="95" spans="14:37" x14ac:dyDescent="0.25">
      <c r="N95" t="s">
        <v>446</v>
      </c>
      <c r="O95">
        <v>-9.3901000000000003</v>
      </c>
      <c r="AC95" t="s">
        <v>446</v>
      </c>
      <c r="AD95">
        <v>0.17607</v>
      </c>
    </row>
    <row r="96" spans="14:37" x14ac:dyDescent="0.25">
      <c r="N96" t="s">
        <v>447</v>
      </c>
      <c r="AC96" t="s">
        <v>447</v>
      </c>
      <c r="AD96" t="s">
        <v>446</v>
      </c>
    </row>
    <row r="97" spans="2:37" x14ac:dyDescent="0.25">
      <c r="N97" t="s">
        <v>448</v>
      </c>
      <c r="O97" t="s">
        <v>429</v>
      </c>
      <c r="AC97" t="s">
        <v>448</v>
      </c>
      <c r="AD97">
        <v>8.7617899999999995</v>
      </c>
      <c r="AE97" t="s">
        <v>450</v>
      </c>
      <c r="AF97">
        <v>123</v>
      </c>
      <c r="AG97" t="s">
        <v>451</v>
      </c>
      <c r="AH97" t="s">
        <v>452</v>
      </c>
      <c r="AI97" s="1">
        <v>2.5996E-5</v>
      </c>
    </row>
    <row r="98" spans="2:37" x14ac:dyDescent="0.25">
      <c r="N98" t="s">
        <v>657</v>
      </c>
      <c r="AC98" t="s">
        <v>657</v>
      </c>
    </row>
    <row r="99" spans="2:37" x14ac:dyDescent="0.25">
      <c r="O99" t="s">
        <v>350</v>
      </c>
      <c r="X99" t="s">
        <v>432</v>
      </c>
    </row>
    <row r="100" spans="2:37" x14ac:dyDescent="0.25">
      <c r="N100" t="s">
        <v>468</v>
      </c>
      <c r="O100">
        <v>-1.0713299999999999</v>
      </c>
      <c r="AC100" t="s">
        <v>468</v>
      </c>
      <c r="AD100">
        <v>2000</v>
      </c>
    </row>
    <row r="101" spans="2:37" x14ac:dyDescent="0.25">
      <c r="N101" t="s">
        <v>657</v>
      </c>
      <c r="O101">
        <v>-0.46356999999999998</v>
      </c>
      <c r="AC101" t="s">
        <v>657</v>
      </c>
    </row>
    <row r="102" spans="2:37" x14ac:dyDescent="0.25">
      <c r="O102">
        <v>1.4251199999999999</v>
      </c>
    </row>
    <row r="103" spans="2:37" x14ac:dyDescent="0.25">
      <c r="N103" t="s">
        <v>396</v>
      </c>
      <c r="AC103" t="s">
        <v>396</v>
      </c>
      <c r="AD103" t="s">
        <v>397</v>
      </c>
      <c r="AE103" t="s">
        <v>400</v>
      </c>
    </row>
    <row r="104" spans="2:37" x14ac:dyDescent="0.25">
      <c r="O104" t="s">
        <v>435</v>
      </c>
      <c r="X104">
        <v>0.01</v>
      </c>
      <c r="Y104">
        <v>0.05</v>
      </c>
      <c r="Z104">
        <v>0.1</v>
      </c>
    </row>
    <row r="105" spans="2:37" x14ac:dyDescent="0.25">
      <c r="N105" t="s">
        <v>401</v>
      </c>
      <c r="AC105" t="s">
        <v>401</v>
      </c>
    </row>
    <row r="106" spans="2:37" x14ac:dyDescent="0.25">
      <c r="N106" t="s">
        <v>402</v>
      </c>
      <c r="O106" t="s">
        <v>443</v>
      </c>
      <c r="AC106" t="s">
        <v>402</v>
      </c>
      <c r="AD106" t="s">
        <v>403</v>
      </c>
      <c r="AE106" t="s">
        <v>403</v>
      </c>
      <c r="AF106" t="s">
        <v>805</v>
      </c>
    </row>
    <row r="107" spans="2:37" x14ac:dyDescent="0.25">
      <c r="O107" t="s">
        <v>443</v>
      </c>
      <c r="AD107" t="s">
        <v>407</v>
      </c>
      <c r="AE107" t="s">
        <v>409</v>
      </c>
      <c r="AF107" t="s">
        <v>660</v>
      </c>
      <c r="AG107" t="s">
        <v>411</v>
      </c>
      <c r="AH107" t="s">
        <v>403</v>
      </c>
      <c r="AI107" t="s">
        <v>412</v>
      </c>
      <c r="AJ107" t="s">
        <v>413</v>
      </c>
      <c r="AK107" t="s">
        <v>403</v>
      </c>
    </row>
    <row r="108" spans="2:37" x14ac:dyDescent="0.25">
      <c r="O108">
        <v>5.4628999999999997E-2</v>
      </c>
      <c r="AD108" t="s">
        <v>415</v>
      </c>
    </row>
    <row r="109" spans="2:37" x14ac:dyDescent="0.25">
      <c r="O109" t="s">
        <v>446</v>
      </c>
    </row>
    <row r="110" spans="2:37" x14ac:dyDescent="0.25">
      <c r="B110" t="s">
        <v>407</v>
      </c>
      <c r="C110" t="s">
        <v>403</v>
      </c>
      <c r="G110" t="s">
        <v>411</v>
      </c>
      <c r="H110" t="s">
        <v>403</v>
      </c>
      <c r="N110" t="s">
        <v>416</v>
      </c>
      <c r="O110">
        <v>5.0658599999999998</v>
      </c>
      <c r="X110" t="s">
        <v>451</v>
      </c>
      <c r="Y110">
        <v>1.9934000000000002E-3</v>
      </c>
      <c r="AC110" t="s">
        <v>581</v>
      </c>
      <c r="AD110" t="s">
        <v>417</v>
      </c>
      <c r="AE110" t="s">
        <v>807</v>
      </c>
    </row>
    <row r="111" spans="2:37" x14ac:dyDescent="0.25">
      <c r="B111" t="s">
        <v>413</v>
      </c>
      <c r="C111" t="s">
        <v>403</v>
      </c>
    </row>
    <row r="112" spans="2:37" x14ac:dyDescent="0.25">
      <c r="D112" t="s">
        <v>408</v>
      </c>
      <c r="I112" t="s">
        <v>412</v>
      </c>
      <c r="N112" t="s">
        <v>421</v>
      </c>
      <c r="AC112" t="s">
        <v>421</v>
      </c>
      <c r="AD112" t="s">
        <v>422</v>
      </c>
    </row>
    <row r="113" spans="1:35" x14ac:dyDescent="0.25">
      <c r="A113" t="s">
        <v>416</v>
      </c>
      <c r="B113" t="s">
        <v>417</v>
      </c>
      <c r="C113" t="s">
        <v>569</v>
      </c>
      <c r="D113" t="s">
        <v>414</v>
      </c>
      <c r="O113">
        <v>2000</v>
      </c>
      <c r="AD113" t="s">
        <v>423</v>
      </c>
      <c r="AE113" t="s">
        <v>426</v>
      </c>
      <c r="AF113" t="s">
        <v>427</v>
      </c>
      <c r="AG113" t="s">
        <v>425</v>
      </c>
      <c r="AH113" t="s">
        <v>428</v>
      </c>
    </row>
    <row r="114" spans="1:35" x14ac:dyDescent="0.25">
      <c r="E114" t="s">
        <v>409</v>
      </c>
      <c r="N114">
        <v>-34.365099999999998</v>
      </c>
      <c r="AC114">
        <v>-31.861080000000001</v>
      </c>
      <c r="AD114">
        <v>-1.2479499999999999</v>
      </c>
      <c r="AE114">
        <v>12.258369999999999</v>
      </c>
    </row>
    <row r="115" spans="1:35" x14ac:dyDescent="0.25">
      <c r="A115" t="s">
        <v>421</v>
      </c>
      <c r="B115" t="s">
        <v>422</v>
      </c>
      <c r="D115" t="s">
        <v>765</v>
      </c>
      <c r="E115" t="s">
        <v>415</v>
      </c>
    </row>
    <row r="116" spans="1:35" x14ac:dyDescent="0.25">
      <c r="B116" t="s">
        <v>423</v>
      </c>
      <c r="C116" t="s">
        <v>424</v>
      </c>
      <c r="F116" t="s">
        <v>457</v>
      </c>
      <c r="G116" t="s">
        <v>425</v>
      </c>
      <c r="H116" t="s">
        <v>428</v>
      </c>
      <c r="N116" t="s">
        <v>353</v>
      </c>
      <c r="O116" t="s">
        <v>397</v>
      </c>
      <c r="AC116" t="s">
        <v>353</v>
      </c>
      <c r="AD116" t="s">
        <v>429</v>
      </c>
    </row>
    <row r="117" spans="1:35" x14ac:dyDescent="0.25">
      <c r="A117">
        <v>-61.647399999999998</v>
      </c>
      <c r="B117">
        <v>-10.5868</v>
      </c>
      <c r="C117">
        <v>5.4404000000000003</v>
      </c>
      <c r="E117" t="s">
        <v>674</v>
      </c>
    </row>
    <row r="118" spans="1:35" x14ac:dyDescent="0.25">
      <c r="D118" t="s">
        <v>425</v>
      </c>
      <c r="AD118" t="s">
        <v>350</v>
      </c>
      <c r="AE118" t="s">
        <v>353</v>
      </c>
      <c r="AF118" t="s">
        <v>354</v>
      </c>
      <c r="AG118" t="s">
        <v>432</v>
      </c>
    </row>
    <row r="119" spans="1:35" x14ac:dyDescent="0.25">
      <c r="B119" t="s">
        <v>739</v>
      </c>
      <c r="D119">
        <v>13.4275</v>
      </c>
      <c r="N119" t="s">
        <v>362</v>
      </c>
      <c r="O119" t="s">
        <v>403</v>
      </c>
      <c r="AC119" t="s">
        <v>362</v>
      </c>
      <c r="AD119">
        <v>-0.17086999999999999</v>
      </c>
      <c r="AE119">
        <v>0.23200000000000001</v>
      </c>
    </row>
    <row r="120" spans="1:35" x14ac:dyDescent="0.25">
      <c r="A120" t="s">
        <v>778</v>
      </c>
      <c r="B120">
        <v>-0.72707999999999995</v>
      </c>
      <c r="C120">
        <v>0.83177599999999996</v>
      </c>
      <c r="E120" t="s">
        <v>426</v>
      </c>
      <c r="H120" t="s">
        <v>445</v>
      </c>
      <c r="L120">
        <v>522740</v>
      </c>
      <c r="N120" t="s">
        <v>361</v>
      </c>
      <c r="O120" t="s">
        <v>407</v>
      </c>
      <c r="X120" t="s">
        <v>411</v>
      </c>
      <c r="Y120" t="s">
        <v>412</v>
      </c>
      <c r="Z120" t="s">
        <v>403</v>
      </c>
      <c r="AC120" t="s">
        <v>361</v>
      </c>
      <c r="AD120">
        <v>-0.79396</v>
      </c>
      <c r="AE120">
        <v>0.1991</v>
      </c>
    </row>
    <row r="121" spans="1:35" x14ac:dyDescent="0.25">
      <c r="B121">
        <v>5.4509999999999997E-4</v>
      </c>
      <c r="C121" s="1">
        <v>4.296E-6</v>
      </c>
      <c r="E121">
        <v>38.4617</v>
      </c>
      <c r="N121" t="s">
        <v>363</v>
      </c>
      <c r="O121" t="s">
        <v>415</v>
      </c>
      <c r="AC121" t="s">
        <v>363</v>
      </c>
      <c r="AD121">
        <v>-0.13003000000000001</v>
      </c>
      <c r="AE121">
        <v>0.65490000000000004</v>
      </c>
    </row>
    <row r="122" spans="1:35" x14ac:dyDescent="0.25">
      <c r="A122" t="s">
        <v>361</v>
      </c>
      <c r="B122">
        <v>1.0082500000000001</v>
      </c>
      <c r="C122">
        <v>1.3561999999999999E-2</v>
      </c>
      <c r="D122">
        <v>0.75584099999999999</v>
      </c>
      <c r="F122" t="s">
        <v>427</v>
      </c>
      <c r="H122" t="s">
        <v>447</v>
      </c>
      <c r="I122" t="s">
        <v>443</v>
      </c>
      <c r="N122" t="s">
        <v>433</v>
      </c>
    </row>
    <row r="123" spans="1:35" x14ac:dyDescent="0.25">
      <c r="B123">
        <v>0.13863929999999999</v>
      </c>
      <c r="C123">
        <v>0.9718</v>
      </c>
      <c r="D123">
        <v>6.6730000000000001E-3</v>
      </c>
      <c r="N123" t="s">
        <v>434</v>
      </c>
      <c r="O123" t="s">
        <v>417</v>
      </c>
      <c r="AC123" t="s">
        <v>442</v>
      </c>
      <c r="AD123" t="s">
        <v>443</v>
      </c>
      <c r="AE123">
        <v>2724.7</v>
      </c>
    </row>
    <row r="124" spans="1:35" x14ac:dyDescent="0.25">
      <c r="A124" t="s">
        <v>363</v>
      </c>
      <c r="B124">
        <v>0.95469000000000004</v>
      </c>
      <c r="C124">
        <v>-0.246304</v>
      </c>
      <c r="D124">
        <v>0.15765399999999999</v>
      </c>
      <c r="E124">
        <v>-0.72228999999999999</v>
      </c>
      <c r="H124" t="s">
        <v>671</v>
      </c>
      <c r="I124" t="s">
        <v>446</v>
      </c>
      <c r="J124" t="s">
        <v>430</v>
      </c>
      <c r="AC124" t="s">
        <v>445</v>
      </c>
      <c r="AD124" t="s">
        <v>443</v>
      </c>
      <c r="AE124">
        <v>2615.9</v>
      </c>
    </row>
    <row r="125" spans="1:35" x14ac:dyDescent="0.25">
      <c r="B125">
        <v>4.6927000000000002E-3</v>
      </c>
      <c r="C125">
        <v>0.34670000000000001</v>
      </c>
      <c r="D125">
        <v>0.78691</v>
      </c>
      <c r="E125">
        <v>6.4030000000000001E-4</v>
      </c>
      <c r="N125" t="s">
        <v>442</v>
      </c>
      <c r="O125" t="s">
        <v>422</v>
      </c>
      <c r="AC125" t="s">
        <v>446</v>
      </c>
      <c r="AD125">
        <v>3.9913999999999998E-2</v>
      </c>
    </row>
    <row r="126" spans="1:35" x14ac:dyDescent="0.25">
      <c r="A126" s="2" t="s">
        <v>181</v>
      </c>
      <c r="B126" s="2"/>
      <c r="C126">
        <v>-1.2045600000000001</v>
      </c>
      <c r="D126">
        <v>2.1197000000000001E-2</v>
      </c>
      <c r="E126">
        <v>0.95676000000000005</v>
      </c>
      <c r="F126">
        <v>-0.93652999999999997</v>
      </c>
      <c r="H126" t="s">
        <v>468</v>
      </c>
      <c r="J126">
        <v>0.13150000000000001</v>
      </c>
      <c r="K126" t="s">
        <v>444</v>
      </c>
      <c r="N126" t="s">
        <v>445</v>
      </c>
      <c r="O126" t="s">
        <v>423</v>
      </c>
      <c r="X126" t="s">
        <v>425</v>
      </c>
      <c r="AC126" t="s">
        <v>447</v>
      </c>
      <c r="AD126" t="s">
        <v>446</v>
      </c>
    </row>
    <row r="127" spans="1:35" x14ac:dyDescent="0.25">
      <c r="A127" s="2"/>
      <c r="B127" s="2"/>
      <c r="C127" s="1">
        <v>2.2E-16</v>
      </c>
      <c r="D127">
        <v>0.95818800000000004</v>
      </c>
      <c r="E127">
        <v>0.1609284</v>
      </c>
      <c r="F127" s="1">
        <v>7.5560000000000002E-5</v>
      </c>
      <c r="N127" t="s">
        <v>446</v>
      </c>
      <c r="O127">
        <v>-2.9260000000000002</v>
      </c>
      <c r="AC127" t="s">
        <v>448</v>
      </c>
      <c r="AD127">
        <v>0.83147700000000002</v>
      </c>
      <c r="AE127" t="s">
        <v>450</v>
      </c>
      <c r="AF127">
        <v>60</v>
      </c>
      <c r="AG127" t="s">
        <v>451</v>
      </c>
      <c r="AH127" t="s">
        <v>452</v>
      </c>
      <c r="AI127">
        <v>0.48181000000000002</v>
      </c>
    </row>
    <row r="128" spans="1:35" x14ac:dyDescent="0.25">
      <c r="A128" t="s">
        <v>506</v>
      </c>
      <c r="B128" s="2"/>
      <c r="C128" s="2"/>
      <c r="E128">
        <v>0.94750000000000001</v>
      </c>
      <c r="F128">
        <v>1.21675</v>
      </c>
      <c r="I128">
        <v>2000</v>
      </c>
      <c r="N128" t="s">
        <v>447</v>
      </c>
      <c r="AC128" t="s">
        <v>657</v>
      </c>
    </row>
    <row r="129" spans="1:37" x14ac:dyDescent="0.25">
      <c r="B129" s="2"/>
      <c r="C129" s="2"/>
      <c r="E129">
        <v>5.6071000000000003E-3</v>
      </c>
      <c r="F129">
        <v>0.113021</v>
      </c>
      <c r="N129" t="s">
        <v>448</v>
      </c>
      <c r="O129" t="s">
        <v>429</v>
      </c>
    </row>
    <row r="130" spans="1:37" x14ac:dyDescent="0.25">
      <c r="A130" t="s">
        <v>364</v>
      </c>
      <c r="B130" s="2"/>
      <c r="C130" s="2"/>
      <c r="D130">
        <v>-6.0058179999999997</v>
      </c>
      <c r="F130">
        <v>1.30958</v>
      </c>
      <c r="N130" t="s">
        <v>657</v>
      </c>
      <c r="AC130" t="s">
        <v>481</v>
      </c>
      <c r="AD130">
        <v>2000</v>
      </c>
    </row>
    <row r="131" spans="1:37" x14ac:dyDescent="0.25">
      <c r="B131" s="2"/>
      <c r="C131" s="2"/>
      <c r="D131" s="1">
        <v>1.7669999999999999E-8</v>
      </c>
      <c r="F131">
        <v>7.6309999999999995E-4</v>
      </c>
      <c r="O131" t="s">
        <v>350</v>
      </c>
      <c r="X131" t="s">
        <v>432</v>
      </c>
      <c r="AC131" t="s">
        <v>657</v>
      </c>
    </row>
    <row r="132" spans="1:37" x14ac:dyDescent="0.25">
      <c r="A132" t="s">
        <v>175</v>
      </c>
      <c r="B132" s="2"/>
      <c r="C132" s="2"/>
      <c r="D132" s="2"/>
      <c r="H132" t="s">
        <v>402</v>
      </c>
      <c r="L132" t="s">
        <v>403</v>
      </c>
      <c r="N132" t="s">
        <v>481</v>
      </c>
      <c r="O132">
        <v>-0.23663999999999999</v>
      </c>
    </row>
    <row r="133" spans="1:37" x14ac:dyDescent="0.25">
      <c r="B133" s="2"/>
      <c r="C133" s="2"/>
      <c r="D133" s="2"/>
      <c r="N133" t="s">
        <v>657</v>
      </c>
      <c r="O133">
        <v>-1.6198999999999999</v>
      </c>
      <c r="AC133" t="s">
        <v>396</v>
      </c>
      <c r="AD133" t="s">
        <v>397</v>
      </c>
      <c r="AE133" t="s">
        <v>400</v>
      </c>
    </row>
    <row r="134" spans="1:37" x14ac:dyDescent="0.25">
      <c r="A134" t="s">
        <v>174</v>
      </c>
      <c r="B134" s="2"/>
      <c r="C134" s="2"/>
      <c r="D134" s="2"/>
      <c r="E134">
        <v>1.9329099999999999</v>
      </c>
      <c r="I134" t="s">
        <v>403</v>
      </c>
      <c r="O134">
        <v>-0.17780000000000001</v>
      </c>
    </row>
    <row r="135" spans="1:37" x14ac:dyDescent="0.25">
      <c r="B135" s="2"/>
      <c r="C135" s="2"/>
      <c r="D135" s="2"/>
      <c r="E135">
        <v>8.1950200000000001E-2</v>
      </c>
      <c r="N135" t="s">
        <v>396</v>
      </c>
      <c r="AC135" t="s">
        <v>401</v>
      </c>
    </row>
    <row r="136" spans="1:37" x14ac:dyDescent="0.25">
      <c r="B136" s="2"/>
      <c r="C136" s="2"/>
      <c r="D136" s="2"/>
      <c r="E136" s="2"/>
      <c r="I136" t="s">
        <v>415</v>
      </c>
      <c r="J136" t="s">
        <v>658</v>
      </c>
      <c r="O136" t="s">
        <v>435</v>
      </c>
      <c r="X136">
        <v>0.01</v>
      </c>
      <c r="Y136">
        <v>0.05</v>
      </c>
      <c r="Z136">
        <v>0.1</v>
      </c>
      <c r="AC136" t="s">
        <v>402</v>
      </c>
      <c r="AD136" t="s">
        <v>403</v>
      </c>
      <c r="AE136" t="s">
        <v>403</v>
      </c>
      <c r="AF136" t="s">
        <v>805</v>
      </c>
    </row>
    <row r="137" spans="1:37" x14ac:dyDescent="0.25">
      <c r="B137" t="s">
        <v>165</v>
      </c>
      <c r="D137" s="2"/>
      <c r="E137" s="2"/>
      <c r="N137" t="s">
        <v>401</v>
      </c>
      <c r="AD137" t="s">
        <v>407</v>
      </c>
      <c r="AE137" t="s">
        <v>409</v>
      </c>
      <c r="AF137" t="s">
        <v>661</v>
      </c>
      <c r="AG137" t="s">
        <v>411</v>
      </c>
      <c r="AH137" t="s">
        <v>403</v>
      </c>
      <c r="AI137" t="s">
        <v>412</v>
      </c>
      <c r="AJ137" t="s">
        <v>413</v>
      </c>
      <c r="AK137" t="s">
        <v>403</v>
      </c>
    </row>
    <row r="138" spans="1:37" x14ac:dyDescent="0.25">
      <c r="A138" t="s">
        <v>778</v>
      </c>
      <c r="B138">
        <v>0.26521400000000001</v>
      </c>
      <c r="C138">
        <v>-0.42358390000000001</v>
      </c>
      <c r="D138" s="2"/>
      <c r="E138" s="2"/>
      <c r="F138">
        <v>-0.10292999999999999</v>
      </c>
      <c r="K138" t="s">
        <v>405</v>
      </c>
      <c r="N138" t="s">
        <v>402</v>
      </c>
      <c r="O138" t="s">
        <v>443</v>
      </c>
      <c r="AD138" t="s">
        <v>415</v>
      </c>
    </row>
    <row r="139" spans="1:37" x14ac:dyDescent="0.25">
      <c r="B139">
        <v>0.15989999999999999</v>
      </c>
      <c r="C139">
        <v>3.9940000000000003E-2</v>
      </c>
      <c r="E139" s="2"/>
      <c r="F139">
        <v>0.39103640000000001</v>
      </c>
      <c r="O139" t="s">
        <v>443</v>
      </c>
    </row>
    <row r="140" spans="1:37" x14ac:dyDescent="0.25">
      <c r="A140" t="s">
        <v>361</v>
      </c>
      <c r="B140">
        <v>-1.507E-2</v>
      </c>
      <c r="C140">
        <v>3.7618999999999999E-3</v>
      </c>
      <c r="D140">
        <v>-0.168875</v>
      </c>
      <c r="E140" s="2"/>
      <c r="F140">
        <v>12.211410000000001</v>
      </c>
      <c r="O140">
        <v>8.6993000000000001E-2</v>
      </c>
      <c r="AC140" t="s">
        <v>581</v>
      </c>
      <c r="AD140" t="s">
        <v>417</v>
      </c>
      <c r="AE140" t="s">
        <v>808</v>
      </c>
    </row>
    <row r="141" spans="1:37" x14ac:dyDescent="0.25">
      <c r="B141">
        <v>0.9778</v>
      </c>
      <c r="C141">
        <v>0.99268999999999996</v>
      </c>
      <c r="D141">
        <v>0.36769000000000002</v>
      </c>
      <c r="F141" s="1">
        <v>2.0740000000000001E-5</v>
      </c>
      <c r="O141" t="s">
        <v>446</v>
      </c>
    </row>
    <row r="142" spans="1:37" x14ac:dyDescent="0.25">
      <c r="A142" t="s">
        <v>363</v>
      </c>
      <c r="B142">
        <v>-7.2943999999999995E-2</v>
      </c>
      <c r="C142">
        <v>0.11174580000000001</v>
      </c>
      <c r="D142">
        <v>0.19615299999999999</v>
      </c>
      <c r="E142">
        <v>0.28406900000000002</v>
      </c>
      <c r="F142" s="1"/>
      <c r="N142" t="s">
        <v>416</v>
      </c>
      <c r="O142">
        <v>2.7313999999999998</v>
      </c>
      <c r="X142" t="s">
        <v>451</v>
      </c>
      <c r="Y142">
        <v>4.8734E-2</v>
      </c>
      <c r="AC142" t="s">
        <v>421</v>
      </c>
      <c r="AD142" t="s">
        <v>422</v>
      </c>
    </row>
    <row r="143" spans="1:37" x14ac:dyDescent="0.25">
      <c r="B143">
        <v>0.8034</v>
      </c>
      <c r="C143">
        <v>0.67286999999999997</v>
      </c>
      <c r="D143">
        <v>0.68318000000000001</v>
      </c>
      <c r="E143">
        <v>0.12470000000000001</v>
      </c>
      <c r="AD143" t="s">
        <v>423</v>
      </c>
      <c r="AE143" t="s">
        <v>426</v>
      </c>
      <c r="AF143" t="s">
        <v>427</v>
      </c>
      <c r="AG143" t="s">
        <v>425</v>
      </c>
      <c r="AH143" t="s">
        <v>428</v>
      </c>
    </row>
    <row r="144" spans="1:37" x14ac:dyDescent="0.25">
      <c r="A144" s="2" t="s">
        <v>181</v>
      </c>
      <c r="B144" s="2"/>
      <c r="C144">
        <v>3.5930279999999999</v>
      </c>
      <c r="D144">
        <v>1.3612000000000001E-2</v>
      </c>
      <c r="E144">
        <v>-0.16184599999999999</v>
      </c>
      <c r="F144">
        <v>0.30265799999999998</v>
      </c>
      <c r="N144" t="s">
        <v>421</v>
      </c>
      <c r="AC144">
        <v>-31.084240000000001</v>
      </c>
      <c r="AD144">
        <v>-8.9677100000000003</v>
      </c>
      <c r="AE144">
        <v>33.454999999999998</v>
      </c>
    </row>
    <row r="145" spans="1:37" x14ac:dyDescent="0.25">
      <c r="A145" s="2"/>
      <c r="B145" s="2"/>
      <c r="C145" s="1">
        <v>6.9580000000000002E-10</v>
      </c>
      <c r="D145">
        <v>0.96779999999999999</v>
      </c>
      <c r="E145">
        <v>0.76859999999999995</v>
      </c>
      <c r="F145">
        <v>4.061E-2</v>
      </c>
      <c r="O145">
        <v>2000</v>
      </c>
    </row>
    <row r="146" spans="1:37" x14ac:dyDescent="0.25">
      <c r="A146" t="s">
        <v>506</v>
      </c>
      <c r="B146" s="2"/>
      <c r="C146" s="2"/>
      <c r="E146">
        <v>-6.3760999999999998E-2</v>
      </c>
      <c r="F146">
        <v>-5.2005000000000003E-2</v>
      </c>
      <c r="N146">
        <v>-41.662979999999997</v>
      </c>
      <c r="AC146" t="s">
        <v>353</v>
      </c>
      <c r="AD146" t="s">
        <v>429</v>
      </c>
    </row>
    <row r="147" spans="1:37" x14ac:dyDescent="0.25">
      <c r="B147" s="2"/>
      <c r="C147" s="2"/>
      <c r="E147">
        <v>0.82730000000000004</v>
      </c>
      <c r="F147">
        <v>0.87697999999999998</v>
      </c>
    </row>
    <row r="148" spans="1:37" x14ac:dyDescent="0.25">
      <c r="A148" t="s">
        <v>364</v>
      </c>
      <c r="B148" s="2"/>
      <c r="C148" s="2"/>
      <c r="D148">
        <v>4.3282629999999997</v>
      </c>
      <c r="F148">
        <v>-2.8371E-2</v>
      </c>
      <c r="N148" t="s">
        <v>353</v>
      </c>
      <c r="O148" t="s">
        <v>397</v>
      </c>
      <c r="AD148" t="s">
        <v>350</v>
      </c>
      <c r="AE148" t="s">
        <v>353</v>
      </c>
      <c r="AF148" t="s">
        <v>354</v>
      </c>
      <c r="AG148" t="s">
        <v>432</v>
      </c>
    </row>
    <row r="149" spans="1:37" x14ac:dyDescent="0.25">
      <c r="B149" s="2"/>
      <c r="C149" s="2"/>
      <c r="D149">
        <v>1.56E-3</v>
      </c>
      <c r="F149">
        <v>0.86909999999999998</v>
      </c>
      <c r="AC149" t="s">
        <v>362</v>
      </c>
      <c r="AD149">
        <v>3.17883</v>
      </c>
      <c r="AE149">
        <v>4.57E-4</v>
      </c>
      <c r="AF149" t="s">
        <v>355</v>
      </c>
    </row>
    <row r="150" spans="1:37" x14ac:dyDescent="0.25">
      <c r="A150" t="s">
        <v>175</v>
      </c>
      <c r="B150" s="2"/>
      <c r="C150" s="2"/>
      <c r="D150" s="2"/>
      <c r="AC150" t="s">
        <v>361</v>
      </c>
      <c r="AD150">
        <v>1.3863700000000001</v>
      </c>
      <c r="AE150">
        <v>0.408582</v>
      </c>
    </row>
    <row r="151" spans="1:37" x14ac:dyDescent="0.25">
      <c r="B151" s="2"/>
      <c r="C151" s="2"/>
      <c r="D151" s="2"/>
      <c r="N151" t="s">
        <v>362</v>
      </c>
      <c r="O151" t="s">
        <v>403</v>
      </c>
      <c r="AC151" t="s">
        <v>363</v>
      </c>
      <c r="AD151">
        <v>0.41269</v>
      </c>
      <c r="AE151">
        <v>0.80854300000000001</v>
      </c>
    </row>
    <row r="152" spans="1:37" x14ac:dyDescent="0.25">
      <c r="A152" t="s">
        <v>174</v>
      </c>
      <c r="B152" s="2"/>
      <c r="C152" s="2"/>
      <c r="D152" s="2"/>
      <c r="E152">
        <v>-30.437097000000001</v>
      </c>
      <c r="G152">
        <v>1</v>
      </c>
      <c r="N152" t="s">
        <v>361</v>
      </c>
      <c r="O152" t="s">
        <v>407</v>
      </c>
      <c r="X152" t="s">
        <v>411</v>
      </c>
      <c r="Y152" t="s">
        <v>412</v>
      </c>
      <c r="Z152" t="s">
        <v>403</v>
      </c>
      <c r="AC152" t="s">
        <v>433</v>
      </c>
    </row>
    <row r="153" spans="1:37" x14ac:dyDescent="0.25">
      <c r="B153" s="2"/>
      <c r="C153" s="2"/>
      <c r="D153" s="2"/>
      <c r="E153" s="1">
        <v>2E-16</v>
      </c>
      <c r="N153" t="s">
        <v>363</v>
      </c>
      <c r="O153" t="s">
        <v>415</v>
      </c>
      <c r="AC153" t="s">
        <v>434</v>
      </c>
      <c r="AD153" t="s">
        <v>435</v>
      </c>
      <c r="AE153">
        <v>1E-3</v>
      </c>
      <c r="AF153" t="s">
        <v>558</v>
      </c>
      <c r="AG153">
        <v>0.01</v>
      </c>
      <c r="AH153" t="s">
        <v>559</v>
      </c>
      <c r="AI153">
        <v>0.05</v>
      </c>
      <c r="AJ153" t="s">
        <v>560</v>
      </c>
      <c r="AK153">
        <v>0.1</v>
      </c>
    </row>
    <row r="154" spans="1:37" x14ac:dyDescent="0.25">
      <c r="B154" s="2"/>
      <c r="C154" s="2"/>
      <c r="D154" s="2"/>
      <c r="E154" s="2"/>
      <c r="N154" t="s">
        <v>433</v>
      </c>
    </row>
    <row r="155" spans="1:37" x14ac:dyDescent="0.25">
      <c r="D155" s="2"/>
      <c r="E155" s="2"/>
      <c r="N155" t="s">
        <v>434</v>
      </c>
      <c r="O155" t="s">
        <v>417</v>
      </c>
      <c r="AC155" t="s">
        <v>442</v>
      </c>
      <c r="AD155" t="s">
        <v>443</v>
      </c>
      <c r="AE155">
        <v>15062</v>
      </c>
    </row>
    <row r="156" spans="1:37" x14ac:dyDescent="0.25">
      <c r="B156" t="s">
        <v>779</v>
      </c>
      <c r="D156" s="2"/>
      <c r="E156" s="2"/>
      <c r="F156">
        <v>-1.919891</v>
      </c>
      <c r="AC156" t="s">
        <v>445</v>
      </c>
      <c r="AD156" t="s">
        <v>443</v>
      </c>
      <c r="AE156">
        <v>10261</v>
      </c>
    </row>
    <row r="157" spans="1:37" x14ac:dyDescent="0.25">
      <c r="A157" t="s">
        <v>778</v>
      </c>
      <c r="B157">
        <v>3.1717070000000001</v>
      </c>
      <c r="C157">
        <v>0.62031000000000003</v>
      </c>
      <c r="E157" s="2"/>
      <c r="F157" s="1">
        <v>2E-16</v>
      </c>
      <c r="N157" t="s">
        <v>442</v>
      </c>
      <c r="O157" t="s">
        <v>422</v>
      </c>
      <c r="AC157" t="s">
        <v>446</v>
      </c>
      <c r="AD157">
        <v>0.31874000000000002</v>
      </c>
    </row>
    <row r="158" spans="1:37" x14ac:dyDescent="0.25">
      <c r="B158" s="1">
        <v>2.159E-8</v>
      </c>
      <c r="C158">
        <v>7.7439999999999995E-2</v>
      </c>
      <c r="E158" s="2"/>
      <c r="F158">
        <v>73.98733</v>
      </c>
      <c r="N158" t="s">
        <v>445</v>
      </c>
      <c r="O158" t="s">
        <v>423</v>
      </c>
      <c r="X158" t="s">
        <v>425</v>
      </c>
      <c r="AC158" t="s">
        <v>447</v>
      </c>
      <c r="AD158" t="s">
        <v>446</v>
      </c>
    </row>
    <row r="159" spans="1:37" x14ac:dyDescent="0.25">
      <c r="A159" t="s">
        <v>361</v>
      </c>
      <c r="B159">
        <v>-5.3734999999999998E-2</v>
      </c>
      <c r="C159">
        <v>-0.41533999999999999</v>
      </c>
      <c r="D159">
        <v>1.57474</v>
      </c>
      <c r="F159" s="1">
        <v>2E-16</v>
      </c>
      <c r="N159" t="s">
        <v>446</v>
      </c>
      <c r="O159">
        <v>-10.868589999999999</v>
      </c>
      <c r="AC159" t="s">
        <v>448</v>
      </c>
      <c r="AD159">
        <v>7.9539099999999996</v>
      </c>
      <c r="AE159" t="s">
        <v>450</v>
      </c>
      <c r="AF159">
        <v>51</v>
      </c>
      <c r="AG159" t="s">
        <v>451</v>
      </c>
      <c r="AH159" t="s">
        <v>452</v>
      </c>
      <c r="AI159">
        <v>1.9043E-4</v>
      </c>
    </row>
    <row r="160" spans="1:37" x14ac:dyDescent="0.25">
      <c r="B160">
        <v>0.95941379999999998</v>
      </c>
      <c r="C160">
        <v>0.43263000000000001</v>
      </c>
      <c r="D160" s="1">
        <v>6.2330000000000003E-6</v>
      </c>
      <c r="N160" t="s">
        <v>447</v>
      </c>
      <c r="AC160" t="s">
        <v>657</v>
      </c>
    </row>
    <row r="161" spans="1:37" x14ac:dyDescent="0.25">
      <c r="A161" t="s">
        <v>363</v>
      </c>
      <c r="B161">
        <v>1.4624699999999999</v>
      </c>
      <c r="C161">
        <v>-0.32229000000000002</v>
      </c>
      <c r="D161">
        <v>-1.4035</v>
      </c>
      <c r="E161">
        <v>3.2322799999999998</v>
      </c>
      <c r="N161" t="s">
        <v>448</v>
      </c>
      <c r="O161" t="s">
        <v>429</v>
      </c>
    </row>
    <row r="162" spans="1:37" x14ac:dyDescent="0.25">
      <c r="B162">
        <v>6.0309999999999997E-4</v>
      </c>
      <c r="C162">
        <v>0.39868999999999999</v>
      </c>
      <c r="D162">
        <v>5.0619999999999998E-2</v>
      </c>
      <c r="E162" s="1">
        <v>1.5239999999999999E-8</v>
      </c>
      <c r="N162" t="s">
        <v>657</v>
      </c>
      <c r="AC162" t="s">
        <v>648</v>
      </c>
    </row>
    <row r="163" spans="1:37" x14ac:dyDescent="0.25">
      <c r="A163" s="2" t="s">
        <v>181</v>
      </c>
      <c r="B163" s="2"/>
      <c r="C163">
        <v>-1.65428</v>
      </c>
      <c r="D163">
        <v>0.83828000000000003</v>
      </c>
      <c r="E163">
        <v>-0.16317999999999999</v>
      </c>
      <c r="F163">
        <v>4.7447800000000004</v>
      </c>
      <c r="O163" t="s">
        <v>350</v>
      </c>
      <c r="X163" t="s">
        <v>432</v>
      </c>
    </row>
    <row r="164" spans="1:37" x14ac:dyDescent="0.25">
      <c r="A164" s="2"/>
      <c r="B164" s="2"/>
      <c r="C164" s="1">
        <v>2E-16</v>
      </c>
      <c r="D164">
        <v>9.0910000000000005E-2</v>
      </c>
      <c r="E164">
        <v>0.87820310000000001</v>
      </c>
      <c r="F164" s="1">
        <v>2.4450000000000001E-9</v>
      </c>
      <c r="N164" t="s">
        <v>648</v>
      </c>
      <c r="O164">
        <v>3.0547900000000001</v>
      </c>
      <c r="AC164" t="s">
        <v>654</v>
      </c>
      <c r="AD164" t="s">
        <v>801</v>
      </c>
      <c r="AE164" t="s">
        <v>381</v>
      </c>
      <c r="AF164" t="s">
        <v>362</v>
      </c>
      <c r="AG164" t="s">
        <v>382</v>
      </c>
      <c r="AH164" t="s">
        <v>361</v>
      </c>
      <c r="AI164" t="s">
        <v>382</v>
      </c>
      <c r="AJ164" t="s">
        <v>363</v>
      </c>
      <c r="AK164" t="s">
        <v>382</v>
      </c>
    </row>
    <row r="165" spans="1:37" x14ac:dyDescent="0.25">
      <c r="A165" t="s">
        <v>506</v>
      </c>
      <c r="B165" s="2"/>
      <c r="C165" s="2"/>
      <c r="E165">
        <v>1.5007299999999999</v>
      </c>
      <c r="F165">
        <v>0.23211999999999999</v>
      </c>
      <c r="O165">
        <v>-1.72861</v>
      </c>
    </row>
    <row r="166" spans="1:37" x14ac:dyDescent="0.25">
      <c r="B166" s="2"/>
      <c r="C166" s="2"/>
      <c r="E166">
        <v>6.2909999999999995E-4</v>
      </c>
      <c r="F166">
        <v>0.82902900000000002</v>
      </c>
      <c r="N166" t="s">
        <v>654</v>
      </c>
      <c r="O166">
        <v>2.1951299999999998</v>
      </c>
      <c r="AC166" t="s">
        <v>648</v>
      </c>
    </row>
    <row r="167" spans="1:37" x14ac:dyDescent="0.25">
      <c r="A167" t="s">
        <v>364</v>
      </c>
      <c r="B167" s="2"/>
      <c r="C167" s="2"/>
      <c r="D167">
        <v>-9.7807899999999997</v>
      </c>
      <c r="F167">
        <v>0.53327999999999998</v>
      </c>
    </row>
    <row r="168" spans="1:37" x14ac:dyDescent="0.25">
      <c r="B168" s="2"/>
      <c r="C168" s="2"/>
      <c r="D168" s="1">
        <v>3.383E-9</v>
      </c>
      <c r="F168">
        <v>0.26944699999999999</v>
      </c>
      <c r="N168" t="s">
        <v>648</v>
      </c>
      <c r="O168" t="s">
        <v>435</v>
      </c>
      <c r="X168">
        <v>0.01</v>
      </c>
      <c r="Y168">
        <v>0.05</v>
      </c>
      <c r="Z168">
        <v>0.1</v>
      </c>
      <c r="AC168" t="s">
        <v>657</v>
      </c>
    </row>
    <row r="169" spans="1:37" x14ac:dyDescent="0.25">
      <c r="A169" t="s">
        <v>175</v>
      </c>
      <c r="B169" s="2"/>
      <c r="C169" s="2"/>
      <c r="D169" s="2"/>
    </row>
    <row r="170" spans="1:37" x14ac:dyDescent="0.25">
      <c r="B170" s="2"/>
      <c r="C170" s="2"/>
      <c r="D170" s="2"/>
      <c r="N170" t="s">
        <v>657</v>
      </c>
      <c r="O170" t="s">
        <v>443</v>
      </c>
      <c r="AC170" t="s">
        <v>394</v>
      </c>
    </row>
    <row r="171" spans="1:37" x14ac:dyDescent="0.25">
      <c r="A171" t="s">
        <v>174</v>
      </c>
      <c r="B171" s="2"/>
      <c r="C171" s="2"/>
      <c r="D171" s="2"/>
      <c r="E171">
        <v>-202.48759999999999</v>
      </c>
      <c r="G171">
        <v>1</v>
      </c>
      <c r="O171" t="s">
        <v>443</v>
      </c>
      <c r="AC171" t="s">
        <v>657</v>
      </c>
    </row>
    <row r="172" spans="1:37" x14ac:dyDescent="0.25">
      <c r="D172" s="2"/>
      <c r="E172">
        <v>0.59705260000000004</v>
      </c>
      <c r="N172" t="s">
        <v>394</v>
      </c>
      <c r="O172">
        <v>0.33023000000000002</v>
      </c>
    </row>
    <row r="173" spans="1:37" x14ac:dyDescent="0.25">
      <c r="B173" t="s">
        <v>734</v>
      </c>
      <c r="D173" s="2"/>
      <c r="E173" s="2"/>
      <c r="N173" t="s">
        <v>657</v>
      </c>
      <c r="O173" t="s">
        <v>446</v>
      </c>
      <c r="AC173" t="s">
        <v>396</v>
      </c>
      <c r="AD173" t="s">
        <v>397</v>
      </c>
      <c r="AE173" t="s">
        <v>400</v>
      </c>
    </row>
    <row r="174" spans="1:37" x14ac:dyDescent="0.25">
      <c r="A174" t="s">
        <v>778</v>
      </c>
      <c r="B174" t="s">
        <v>781</v>
      </c>
      <c r="C174" t="s">
        <v>781</v>
      </c>
      <c r="E174" s="2"/>
      <c r="O174">
        <v>27.1173</v>
      </c>
      <c r="X174" t="s">
        <v>451</v>
      </c>
      <c r="Y174" s="1">
        <v>2.6079000000000001E-14</v>
      </c>
    </row>
    <row r="175" spans="1:37" x14ac:dyDescent="0.25">
      <c r="A175" t="s">
        <v>361</v>
      </c>
      <c r="B175" t="s">
        <v>781</v>
      </c>
      <c r="C175" t="s">
        <v>781</v>
      </c>
      <c r="E175" s="2"/>
      <c r="F175">
        <v>1.13663</v>
      </c>
      <c r="N175" t="s">
        <v>396</v>
      </c>
      <c r="AC175" t="s">
        <v>401</v>
      </c>
    </row>
    <row r="176" spans="1:37" x14ac:dyDescent="0.25">
      <c r="A176" t="s">
        <v>363</v>
      </c>
      <c r="B176" t="s">
        <v>781</v>
      </c>
      <c r="C176" t="s">
        <v>781</v>
      </c>
      <c r="D176" t="s">
        <v>781</v>
      </c>
      <c r="F176" s="1">
        <v>1.6049999999999999E-11</v>
      </c>
      <c r="AC176" t="s">
        <v>402</v>
      </c>
      <c r="AD176" t="s">
        <v>403</v>
      </c>
      <c r="AE176" t="s">
        <v>403</v>
      </c>
      <c r="AF176" t="s">
        <v>809</v>
      </c>
    </row>
    <row r="177" spans="1:35" x14ac:dyDescent="0.25">
      <c r="A177" s="2" t="s">
        <v>181</v>
      </c>
      <c r="B177" s="2" t="s">
        <v>781</v>
      </c>
      <c r="C177" s="2" t="s">
        <v>781</v>
      </c>
      <c r="D177" t="s">
        <v>781</v>
      </c>
      <c r="F177">
        <v>-12.504250000000001</v>
      </c>
      <c r="G177" s="1"/>
      <c r="N177" t="s">
        <v>401</v>
      </c>
      <c r="AD177" t="s">
        <v>407</v>
      </c>
      <c r="AE177" t="s">
        <v>409</v>
      </c>
      <c r="AF177" t="s">
        <v>464</v>
      </c>
      <c r="AG177" t="s">
        <v>411</v>
      </c>
      <c r="AH177" t="s">
        <v>403</v>
      </c>
      <c r="AI177" t="s">
        <v>412</v>
      </c>
    </row>
    <row r="178" spans="1:35" x14ac:dyDescent="0.25">
      <c r="A178" t="s">
        <v>506</v>
      </c>
      <c r="B178" s="2" t="s">
        <v>781</v>
      </c>
      <c r="C178" s="2" t="s">
        <v>781</v>
      </c>
      <c r="D178" t="s">
        <v>781</v>
      </c>
      <c r="E178" s="1" t="s">
        <v>781</v>
      </c>
      <c r="F178">
        <v>1.044E-3</v>
      </c>
      <c r="G178" s="2"/>
      <c r="H178" s="2"/>
      <c r="N178" t="s">
        <v>402</v>
      </c>
      <c r="AD178" t="s">
        <v>413</v>
      </c>
      <c r="AE178" t="s">
        <v>415</v>
      </c>
    </row>
    <row r="179" spans="1:35" x14ac:dyDescent="0.25">
      <c r="A179" t="s">
        <v>364</v>
      </c>
      <c r="B179" s="2" t="s">
        <v>781</v>
      </c>
      <c r="C179" s="2" t="s">
        <v>781</v>
      </c>
      <c r="D179" t="s">
        <v>781</v>
      </c>
      <c r="E179" t="s">
        <v>781</v>
      </c>
      <c r="G179" s="2"/>
      <c r="H179" s="2"/>
      <c r="O179" t="s">
        <v>801</v>
      </c>
      <c r="X179" t="s">
        <v>382</v>
      </c>
      <c r="Y179" t="s">
        <v>382</v>
      </c>
      <c r="Z179" t="s">
        <v>382</v>
      </c>
    </row>
    <row r="180" spans="1:35" x14ac:dyDescent="0.25">
      <c r="A180" t="s">
        <v>175</v>
      </c>
      <c r="B180" s="2" t="s">
        <v>781</v>
      </c>
      <c r="C180" s="2" t="s">
        <v>781</v>
      </c>
      <c r="D180" s="2" t="s">
        <v>781</v>
      </c>
      <c r="E180" t="s">
        <v>781</v>
      </c>
      <c r="F180" t="s">
        <v>781</v>
      </c>
      <c r="G180" s="2"/>
      <c r="H180" s="2"/>
      <c r="I180" s="2"/>
      <c r="K180" s="1"/>
      <c r="AC180" t="s">
        <v>581</v>
      </c>
      <c r="AD180" t="s">
        <v>417</v>
      </c>
      <c r="AE180" t="s">
        <v>806</v>
      </c>
    </row>
    <row r="181" spans="1:35" x14ac:dyDescent="0.25">
      <c r="A181" t="s">
        <v>174</v>
      </c>
      <c r="B181" s="2" t="s">
        <v>781</v>
      </c>
      <c r="C181" s="2" t="s">
        <v>781</v>
      </c>
      <c r="D181" s="2" t="s">
        <v>781</v>
      </c>
      <c r="E181" s="1" t="s">
        <v>781</v>
      </c>
      <c r="F181" t="s">
        <v>781</v>
      </c>
      <c r="G181" s="2"/>
      <c r="H181" s="2"/>
      <c r="I181" s="2"/>
      <c r="L181">
        <v>1</v>
      </c>
    </row>
    <row r="182" spans="1:35" x14ac:dyDescent="0.25">
      <c r="B182" s="2"/>
      <c r="C182" s="2"/>
      <c r="D182" s="2" t="s">
        <v>781</v>
      </c>
      <c r="E182" s="2" t="s">
        <v>781</v>
      </c>
      <c r="F182" t="s">
        <v>781</v>
      </c>
      <c r="G182" s="2"/>
      <c r="H182" s="2"/>
      <c r="I182" s="2"/>
      <c r="N182" t="s">
        <v>416</v>
      </c>
      <c r="AC182" t="s">
        <v>421</v>
      </c>
      <c r="AD182" t="s">
        <v>422</v>
      </c>
    </row>
    <row r="183" spans="1:35" x14ac:dyDescent="0.25">
      <c r="B183" t="s">
        <v>780</v>
      </c>
      <c r="D183" s="2" t="s">
        <v>781</v>
      </c>
      <c r="E183" s="2" t="s">
        <v>781</v>
      </c>
      <c r="F183" t="s">
        <v>781</v>
      </c>
      <c r="I183" s="2"/>
      <c r="J183" s="2"/>
      <c r="AD183" t="s">
        <v>423</v>
      </c>
      <c r="AE183" t="s">
        <v>426</v>
      </c>
      <c r="AF183" t="s">
        <v>427</v>
      </c>
      <c r="AG183" t="s">
        <v>425</v>
      </c>
      <c r="AH183" t="s">
        <v>428</v>
      </c>
    </row>
    <row r="184" spans="1:35" x14ac:dyDescent="0.25">
      <c r="A184" t="s">
        <v>778</v>
      </c>
      <c r="B184" t="s">
        <v>781</v>
      </c>
      <c r="C184" t="s">
        <v>781</v>
      </c>
      <c r="D184" s="2"/>
      <c r="E184" s="2" t="s">
        <v>781</v>
      </c>
      <c r="F184" s="2" t="s">
        <v>781</v>
      </c>
      <c r="I184" s="2"/>
      <c r="J184" s="2"/>
      <c r="K184" s="1"/>
      <c r="N184" t="s">
        <v>421</v>
      </c>
      <c r="AC184">
        <v>-36.378489999999999</v>
      </c>
      <c r="AD184">
        <v>-7.9371</v>
      </c>
      <c r="AE184">
        <v>25.772539999999999</v>
      </c>
    </row>
    <row r="185" spans="1:35" x14ac:dyDescent="0.25">
      <c r="A185" t="s">
        <v>361</v>
      </c>
      <c r="B185" t="s">
        <v>781</v>
      </c>
      <c r="C185" t="s">
        <v>781</v>
      </c>
      <c r="E185" s="2" t="s">
        <v>781</v>
      </c>
      <c r="F185" s="2" t="s">
        <v>781</v>
      </c>
      <c r="J185" s="2"/>
      <c r="K185" s="2"/>
    </row>
    <row r="186" spans="1:35" x14ac:dyDescent="0.25">
      <c r="A186" t="s">
        <v>363</v>
      </c>
      <c r="B186" t="s">
        <v>781</v>
      </c>
      <c r="C186" t="s">
        <v>781</v>
      </c>
      <c r="D186" t="s">
        <v>781</v>
      </c>
      <c r="E186" s="2"/>
      <c r="F186" s="2" t="s">
        <v>781</v>
      </c>
      <c r="J186" s="2"/>
      <c r="K186" s="2"/>
      <c r="N186">
        <v>-40.435670000000002</v>
      </c>
      <c r="AC186" t="s">
        <v>353</v>
      </c>
      <c r="AD186" t="s">
        <v>429</v>
      </c>
    </row>
    <row r="187" spans="1:35" x14ac:dyDescent="0.25">
      <c r="A187" s="2" t="s">
        <v>181</v>
      </c>
      <c r="B187" t="s">
        <v>781</v>
      </c>
      <c r="C187" t="s">
        <v>781</v>
      </c>
      <c r="D187" t="s">
        <v>781</v>
      </c>
      <c r="F187" s="2" t="s">
        <v>781</v>
      </c>
      <c r="K187" s="2"/>
    </row>
    <row r="188" spans="1:35" x14ac:dyDescent="0.25">
      <c r="A188" t="s">
        <v>506</v>
      </c>
      <c r="B188" t="s">
        <v>781</v>
      </c>
      <c r="C188" t="s">
        <v>781</v>
      </c>
      <c r="D188" t="s">
        <v>781</v>
      </c>
      <c r="E188" t="s">
        <v>781</v>
      </c>
      <c r="F188" s="2"/>
      <c r="K188" s="2"/>
      <c r="N188" t="s">
        <v>353</v>
      </c>
      <c r="O188" t="s">
        <v>397</v>
      </c>
      <c r="AD188" t="s">
        <v>350</v>
      </c>
      <c r="AE188" t="s">
        <v>353</v>
      </c>
      <c r="AF188" t="s">
        <v>354</v>
      </c>
      <c r="AG188" t="s">
        <v>432</v>
      </c>
    </row>
    <row r="189" spans="1:35" x14ac:dyDescent="0.25">
      <c r="A189" t="s">
        <v>364</v>
      </c>
      <c r="B189" t="s">
        <v>781</v>
      </c>
      <c r="C189" t="s">
        <v>781</v>
      </c>
      <c r="D189" t="s">
        <v>781</v>
      </c>
      <c r="E189" t="s">
        <v>781</v>
      </c>
      <c r="AC189" t="s">
        <v>362</v>
      </c>
      <c r="AD189">
        <v>1.0476099999999999</v>
      </c>
      <c r="AE189">
        <v>2.6960000000000001E-2</v>
      </c>
      <c r="AF189" t="s">
        <v>356</v>
      </c>
    </row>
    <row r="190" spans="1:35" x14ac:dyDescent="0.25">
      <c r="A190" t="s">
        <v>175</v>
      </c>
      <c r="B190" t="s">
        <v>781</v>
      </c>
      <c r="C190" t="s">
        <v>781</v>
      </c>
      <c r="D190" t="s">
        <v>781</v>
      </c>
      <c r="E190" t="s">
        <v>781</v>
      </c>
      <c r="F190" t="s">
        <v>781</v>
      </c>
      <c r="K190" s="1"/>
      <c r="AC190" t="s">
        <v>361</v>
      </c>
      <c r="AD190">
        <v>-1.49783</v>
      </c>
      <c r="AE190">
        <v>0.15836</v>
      </c>
    </row>
    <row r="191" spans="1:35" x14ac:dyDescent="0.25">
      <c r="A191" t="s">
        <v>174</v>
      </c>
      <c r="B191" s="2"/>
      <c r="C191" s="2"/>
      <c r="D191" t="s">
        <v>781</v>
      </c>
      <c r="E191" t="s">
        <v>781</v>
      </c>
      <c r="F191" t="s">
        <v>781</v>
      </c>
      <c r="G191" s="2"/>
      <c r="H191" s="2"/>
      <c r="L191">
        <v>1</v>
      </c>
      <c r="N191" t="s">
        <v>362</v>
      </c>
      <c r="O191" t="s">
        <v>403</v>
      </c>
      <c r="AC191" t="s">
        <v>363</v>
      </c>
      <c r="AD191">
        <v>0.1159</v>
      </c>
      <c r="AE191">
        <v>0.80240999999999996</v>
      </c>
    </row>
    <row r="192" spans="1:35" x14ac:dyDescent="0.25">
      <c r="B192" t="s">
        <v>350</v>
      </c>
      <c r="C192" t="s">
        <v>353</v>
      </c>
      <c r="D192" t="s">
        <v>781</v>
      </c>
      <c r="E192" t="s">
        <v>781</v>
      </c>
      <c r="F192" t="s">
        <v>781</v>
      </c>
      <c r="N192" t="s">
        <v>361</v>
      </c>
      <c r="O192" t="s">
        <v>407</v>
      </c>
      <c r="X192" t="s">
        <v>411</v>
      </c>
      <c r="Y192" t="s">
        <v>412</v>
      </c>
      <c r="AC192" t="s">
        <v>181</v>
      </c>
      <c r="AD192">
        <v>-1.76356</v>
      </c>
      <c r="AE192" s="1">
        <v>5.3629999999999998E-8</v>
      </c>
      <c r="AF192" t="s">
        <v>355</v>
      </c>
    </row>
    <row r="193" spans="1:37" x14ac:dyDescent="0.25">
      <c r="A193" t="s">
        <v>362</v>
      </c>
      <c r="B193">
        <v>-0.72707999999999995</v>
      </c>
      <c r="C193">
        <v>5.4509999999999997E-4</v>
      </c>
      <c r="D193" s="2"/>
      <c r="E193" t="s">
        <v>781</v>
      </c>
      <c r="F193" t="s">
        <v>781</v>
      </c>
      <c r="I193" s="2"/>
      <c r="J193" s="2"/>
      <c r="N193" t="s">
        <v>363</v>
      </c>
      <c r="O193" t="s">
        <v>413</v>
      </c>
      <c r="AC193" t="s">
        <v>433</v>
      </c>
    </row>
    <row r="194" spans="1:37" x14ac:dyDescent="0.25">
      <c r="A194" t="s">
        <v>361</v>
      </c>
      <c r="B194">
        <v>1.0082500000000001</v>
      </c>
      <c r="C194">
        <v>0.13863929999999999</v>
      </c>
      <c r="D194" t="s">
        <v>354</v>
      </c>
      <c r="E194" t="s">
        <v>781</v>
      </c>
      <c r="F194" t="s">
        <v>781</v>
      </c>
      <c r="J194" s="2"/>
      <c r="K194" s="1"/>
      <c r="N194" t="s">
        <v>181</v>
      </c>
      <c r="AC194" t="s">
        <v>434</v>
      </c>
      <c r="AD194" t="s">
        <v>435</v>
      </c>
      <c r="AE194">
        <v>1E-3</v>
      </c>
      <c r="AF194" t="s">
        <v>558</v>
      </c>
      <c r="AG194">
        <v>0.01</v>
      </c>
      <c r="AH194" t="s">
        <v>559</v>
      </c>
      <c r="AI194">
        <v>0.05</v>
      </c>
      <c r="AJ194" t="s">
        <v>560</v>
      </c>
      <c r="AK194">
        <v>0.1</v>
      </c>
    </row>
    <row r="195" spans="1:37" x14ac:dyDescent="0.25">
      <c r="A195" t="s">
        <v>363</v>
      </c>
      <c r="B195">
        <v>0.95469000000000004</v>
      </c>
      <c r="C195">
        <v>4.6927000000000002E-3</v>
      </c>
      <c r="D195" t="s">
        <v>355</v>
      </c>
      <c r="E195" s="2"/>
      <c r="F195" t="s">
        <v>781</v>
      </c>
      <c r="J195" s="2"/>
      <c r="K195" s="2"/>
      <c r="N195" t="s">
        <v>433</v>
      </c>
      <c r="O195" t="s">
        <v>417</v>
      </c>
    </row>
    <row r="196" spans="1:37" x14ac:dyDescent="0.25">
      <c r="A196" t="s">
        <v>433</v>
      </c>
      <c r="E196" t="s">
        <v>432</v>
      </c>
      <c r="F196" t="s">
        <v>781</v>
      </c>
      <c r="K196" s="2"/>
      <c r="N196" t="s">
        <v>434</v>
      </c>
      <c r="AC196" t="s">
        <v>442</v>
      </c>
      <c r="AD196" t="s">
        <v>443</v>
      </c>
      <c r="AE196">
        <v>52839</v>
      </c>
    </row>
    <row r="197" spans="1:37" x14ac:dyDescent="0.25">
      <c r="A197" t="s">
        <v>434</v>
      </c>
      <c r="B197" t="s">
        <v>435</v>
      </c>
      <c r="C197">
        <v>1E-3</v>
      </c>
      <c r="D197" t="s">
        <v>467</v>
      </c>
      <c r="F197" s="2"/>
      <c r="G197">
        <v>0.05</v>
      </c>
      <c r="H197" t="s">
        <v>560</v>
      </c>
      <c r="K197" s="2"/>
      <c r="O197" t="s">
        <v>422</v>
      </c>
      <c r="AC197" t="s">
        <v>445</v>
      </c>
      <c r="AD197" t="s">
        <v>443</v>
      </c>
      <c r="AE197">
        <v>17128</v>
      </c>
    </row>
    <row r="198" spans="1:37" x14ac:dyDescent="0.25">
      <c r="N198" t="s">
        <v>442</v>
      </c>
      <c r="O198" t="s">
        <v>423</v>
      </c>
      <c r="X198" t="s">
        <v>425</v>
      </c>
      <c r="AC198" t="s">
        <v>446</v>
      </c>
      <c r="AD198">
        <v>0.67584</v>
      </c>
    </row>
    <row r="199" spans="1:37" x14ac:dyDescent="0.25">
      <c r="A199" t="s">
        <v>442</v>
      </c>
      <c r="B199" t="s">
        <v>443</v>
      </c>
      <c r="C199">
        <v>184870</v>
      </c>
      <c r="D199" t="s">
        <v>558</v>
      </c>
      <c r="I199">
        <v>0.1</v>
      </c>
      <c r="N199" t="s">
        <v>445</v>
      </c>
      <c r="O199">
        <v>-7.5492299999999997</v>
      </c>
      <c r="AC199" t="s">
        <v>447</v>
      </c>
      <c r="AD199" t="s">
        <v>446</v>
      </c>
    </row>
    <row r="200" spans="1:37" x14ac:dyDescent="0.25">
      <c r="A200" t="s">
        <v>445</v>
      </c>
      <c r="B200" t="s">
        <v>443</v>
      </c>
      <c r="C200">
        <v>178930</v>
      </c>
      <c r="N200" t="s">
        <v>446</v>
      </c>
      <c r="AC200" t="s">
        <v>448</v>
      </c>
      <c r="AD200">
        <v>63.5901</v>
      </c>
      <c r="AE200" t="s">
        <v>450</v>
      </c>
      <c r="AF200">
        <v>122</v>
      </c>
      <c r="AG200" t="s">
        <v>451</v>
      </c>
      <c r="AH200" t="s">
        <v>452</v>
      </c>
      <c r="AI200" t="s">
        <v>453</v>
      </c>
      <c r="AJ200" s="1">
        <v>2.2200000000000001E-16</v>
      </c>
    </row>
    <row r="201" spans="1:37" x14ac:dyDescent="0.25">
      <c r="A201" t="s">
        <v>446</v>
      </c>
      <c r="B201">
        <v>3.2121999999999998E-2</v>
      </c>
      <c r="E201">
        <v>0.01</v>
      </c>
      <c r="J201" t="s">
        <v>561</v>
      </c>
      <c r="N201" t="s">
        <v>447</v>
      </c>
      <c r="O201" t="s">
        <v>429</v>
      </c>
      <c r="AC201" t="s">
        <v>657</v>
      </c>
    </row>
    <row r="202" spans="1:37" x14ac:dyDescent="0.25">
      <c r="A202" t="s">
        <v>447</v>
      </c>
      <c r="B202" t="s">
        <v>446</v>
      </c>
      <c r="N202" t="s">
        <v>448</v>
      </c>
    </row>
    <row r="203" spans="1:37" x14ac:dyDescent="0.25">
      <c r="A203" t="s">
        <v>448</v>
      </c>
      <c r="B203">
        <v>5.8300599999999996</v>
      </c>
      <c r="C203" t="s">
        <v>450</v>
      </c>
      <c r="F203" t="s">
        <v>559</v>
      </c>
      <c r="G203">
        <v>6.3604999999999998E-4</v>
      </c>
      <c r="K203" t="s">
        <v>562</v>
      </c>
      <c r="N203" t="s">
        <v>657</v>
      </c>
      <c r="O203" t="s">
        <v>350</v>
      </c>
      <c r="X203" t="s">
        <v>432</v>
      </c>
      <c r="AC203" t="s">
        <v>468</v>
      </c>
      <c r="AD203">
        <v>2000</v>
      </c>
    </row>
    <row r="204" spans="1:37" x14ac:dyDescent="0.25">
      <c r="A204" t="s">
        <v>672</v>
      </c>
      <c r="O204">
        <v>0.52044789999999996</v>
      </c>
      <c r="AC204" t="s">
        <v>657</v>
      </c>
    </row>
    <row r="205" spans="1:37" x14ac:dyDescent="0.25">
      <c r="D205">
        <v>527</v>
      </c>
      <c r="N205" t="s">
        <v>468</v>
      </c>
      <c r="O205">
        <v>-1.3186728999999999</v>
      </c>
    </row>
    <row r="206" spans="1:37" x14ac:dyDescent="0.25">
      <c r="A206" t="s">
        <v>468</v>
      </c>
      <c r="B206">
        <v>2000</v>
      </c>
      <c r="N206" t="s">
        <v>657</v>
      </c>
      <c r="O206">
        <v>-3.5880999999999999E-3</v>
      </c>
      <c r="AC206" t="s">
        <v>396</v>
      </c>
      <c r="AD206" t="s">
        <v>397</v>
      </c>
      <c r="AE206" t="s">
        <v>400</v>
      </c>
    </row>
    <row r="207" spans="1:37" x14ac:dyDescent="0.25">
      <c r="A207" t="s">
        <v>672</v>
      </c>
      <c r="E207" t="s">
        <v>451</v>
      </c>
      <c r="O207">
        <v>-1.5931827999999999</v>
      </c>
      <c r="P207" s="1"/>
      <c r="Q207" s="1"/>
      <c r="R207" s="1"/>
      <c r="S207" s="1"/>
      <c r="T207" s="1"/>
      <c r="U207" s="1"/>
      <c r="V207" s="1"/>
      <c r="W207" s="1"/>
    </row>
    <row r="208" spans="1:37" x14ac:dyDescent="0.25">
      <c r="N208" t="s">
        <v>396</v>
      </c>
      <c r="AC208" t="s">
        <v>401</v>
      </c>
    </row>
    <row r="209" spans="1:37" x14ac:dyDescent="0.25">
      <c r="A209" t="s">
        <v>396</v>
      </c>
      <c r="B209" t="s">
        <v>397</v>
      </c>
      <c r="C209" t="s">
        <v>400</v>
      </c>
      <c r="F209" t="s">
        <v>452</v>
      </c>
      <c r="O209" t="s">
        <v>435</v>
      </c>
      <c r="X209">
        <v>0.01</v>
      </c>
      <c r="Y209">
        <v>0.05</v>
      </c>
      <c r="Z209">
        <v>0.1</v>
      </c>
      <c r="AC209" t="s">
        <v>402</v>
      </c>
      <c r="AD209" t="s">
        <v>403</v>
      </c>
      <c r="AE209" t="s">
        <v>403</v>
      </c>
      <c r="AF209" t="s">
        <v>809</v>
      </c>
    </row>
    <row r="210" spans="1:37" x14ac:dyDescent="0.25">
      <c r="N210" t="s">
        <v>401</v>
      </c>
      <c r="AD210" t="s">
        <v>407</v>
      </c>
      <c r="AE210" t="s">
        <v>409</v>
      </c>
      <c r="AF210" t="s">
        <v>660</v>
      </c>
      <c r="AG210" t="s">
        <v>411</v>
      </c>
      <c r="AH210" t="s">
        <v>403</v>
      </c>
      <c r="AI210" t="s">
        <v>412</v>
      </c>
      <c r="AJ210" t="s">
        <v>413</v>
      </c>
      <c r="AK210" t="s">
        <v>403</v>
      </c>
    </row>
    <row r="211" spans="1:37" x14ac:dyDescent="0.25">
      <c r="A211" t="s">
        <v>401</v>
      </c>
      <c r="N211" t="s">
        <v>402</v>
      </c>
      <c r="O211" t="s">
        <v>443</v>
      </c>
      <c r="AD211" t="s">
        <v>415</v>
      </c>
    </row>
    <row r="212" spans="1:37" x14ac:dyDescent="0.25">
      <c r="A212" t="s">
        <v>402</v>
      </c>
      <c r="B212" t="s">
        <v>403</v>
      </c>
      <c r="C212" t="s">
        <v>403</v>
      </c>
      <c r="O212" t="s">
        <v>443</v>
      </c>
    </row>
    <row r="213" spans="1:37" x14ac:dyDescent="0.25">
      <c r="B213" t="s">
        <v>407</v>
      </c>
      <c r="C213" t="s">
        <v>409</v>
      </c>
      <c r="G213" t="s">
        <v>412</v>
      </c>
      <c r="H213" t="s">
        <v>413</v>
      </c>
      <c r="O213">
        <v>0.64205999999999996</v>
      </c>
      <c r="AC213" t="s">
        <v>581</v>
      </c>
      <c r="AD213" t="s">
        <v>417</v>
      </c>
      <c r="AE213" t="s">
        <v>807</v>
      </c>
    </row>
    <row r="214" spans="1:37" x14ac:dyDescent="0.25">
      <c r="B214" t="s">
        <v>415</v>
      </c>
      <c r="D214" t="s">
        <v>764</v>
      </c>
      <c r="O214" t="s">
        <v>446</v>
      </c>
    </row>
    <row r="215" spans="1:37" x14ac:dyDescent="0.25">
      <c r="D215" t="s">
        <v>469</v>
      </c>
      <c r="I215" t="s">
        <v>403</v>
      </c>
      <c r="N215" t="s">
        <v>416</v>
      </c>
      <c r="O215">
        <v>117.49299999999999</v>
      </c>
      <c r="X215" t="s">
        <v>451</v>
      </c>
      <c r="Y215" t="s">
        <v>453</v>
      </c>
      <c r="AC215" t="s">
        <v>421</v>
      </c>
      <c r="AD215" t="s">
        <v>422</v>
      </c>
    </row>
    <row r="216" spans="1:37" x14ac:dyDescent="0.25">
      <c r="A216" t="s">
        <v>416</v>
      </c>
      <c r="B216" t="s">
        <v>417</v>
      </c>
      <c r="C216" t="s">
        <v>766</v>
      </c>
      <c r="AD216" t="s">
        <v>423</v>
      </c>
      <c r="AE216" t="s">
        <v>426</v>
      </c>
      <c r="AF216" t="s">
        <v>427</v>
      </c>
      <c r="AG216" t="s">
        <v>425</v>
      </c>
      <c r="AH216" t="s">
        <v>428</v>
      </c>
    </row>
    <row r="217" spans="1:37" x14ac:dyDescent="0.25">
      <c r="E217" t="s">
        <v>411</v>
      </c>
      <c r="J217" t="s">
        <v>414</v>
      </c>
      <c r="N217" t="s">
        <v>421</v>
      </c>
      <c r="AC217">
        <v>-32.063299999999998</v>
      </c>
      <c r="AD217">
        <v>-1.3466100000000001</v>
      </c>
      <c r="AE217">
        <v>12.567539999999999</v>
      </c>
    </row>
    <row r="218" spans="1:37" x14ac:dyDescent="0.25">
      <c r="A218" t="s">
        <v>421</v>
      </c>
      <c r="B218" t="s">
        <v>422</v>
      </c>
      <c r="O218">
        <v>2000</v>
      </c>
    </row>
    <row r="219" spans="1:37" x14ac:dyDescent="0.25">
      <c r="B219" t="s">
        <v>423</v>
      </c>
      <c r="C219" t="s">
        <v>426</v>
      </c>
      <c r="F219" t="s">
        <v>403</v>
      </c>
      <c r="N219">
        <v>-34.111800000000002</v>
      </c>
      <c r="AC219" t="s">
        <v>353</v>
      </c>
      <c r="AD219" t="s">
        <v>429</v>
      </c>
    </row>
    <row r="220" spans="1:37" x14ac:dyDescent="0.25">
      <c r="A220">
        <v>-61.140099999999997</v>
      </c>
      <c r="B220">
        <v>-1.3917999999999999</v>
      </c>
      <c r="C220">
        <v>13.750299999999999</v>
      </c>
    </row>
    <row r="221" spans="1:37" x14ac:dyDescent="0.25">
      <c r="D221" t="s">
        <v>427</v>
      </c>
      <c r="N221" t="s">
        <v>353</v>
      </c>
      <c r="O221" t="s">
        <v>397</v>
      </c>
      <c r="AD221" t="s">
        <v>350</v>
      </c>
      <c r="AE221" t="s">
        <v>353</v>
      </c>
      <c r="AF221" t="s">
        <v>354</v>
      </c>
      <c r="AG221" t="s">
        <v>432</v>
      </c>
    </row>
    <row r="222" spans="1:37" x14ac:dyDescent="0.25">
      <c r="A222" t="s">
        <v>353</v>
      </c>
      <c r="B222" t="s">
        <v>429</v>
      </c>
      <c r="AC222" t="s">
        <v>362</v>
      </c>
      <c r="AD222">
        <v>-0.115567</v>
      </c>
      <c r="AE222">
        <v>0.57279999999999998</v>
      </c>
    </row>
    <row r="223" spans="1:37" x14ac:dyDescent="0.25">
      <c r="E223" t="s">
        <v>425</v>
      </c>
      <c r="AC223" t="s">
        <v>361</v>
      </c>
      <c r="AD223">
        <v>-0.73456600000000005</v>
      </c>
      <c r="AE223">
        <v>0.31330000000000002</v>
      </c>
    </row>
    <row r="224" spans="1:37" x14ac:dyDescent="0.25">
      <c r="B224" t="s">
        <v>350</v>
      </c>
      <c r="C224" t="s">
        <v>353</v>
      </c>
      <c r="N224" t="s">
        <v>362</v>
      </c>
      <c r="O224" t="s">
        <v>403</v>
      </c>
      <c r="AC224" t="s">
        <v>363</v>
      </c>
      <c r="AD224">
        <v>-0.14214599999999999</v>
      </c>
      <c r="AE224">
        <v>0.58750000000000002</v>
      </c>
    </row>
    <row r="225" spans="1:35" x14ac:dyDescent="0.25">
      <c r="A225" t="s">
        <v>362</v>
      </c>
      <c r="B225">
        <v>0.26521400000000001</v>
      </c>
      <c r="C225">
        <v>0.15989999999999999</v>
      </c>
      <c r="F225" t="s">
        <v>428</v>
      </c>
      <c r="N225" t="s">
        <v>361</v>
      </c>
      <c r="O225" t="s">
        <v>407</v>
      </c>
      <c r="X225" t="s">
        <v>411</v>
      </c>
      <c r="Y225" t="s">
        <v>412</v>
      </c>
      <c r="Z225" t="s">
        <v>403</v>
      </c>
      <c r="AC225" t="s">
        <v>181</v>
      </c>
      <c r="AD225">
        <v>-8.1436999999999996E-2</v>
      </c>
      <c r="AE225">
        <v>0.84179999999999999</v>
      </c>
    </row>
    <row r="226" spans="1:35" x14ac:dyDescent="0.25">
      <c r="A226" t="s">
        <v>361</v>
      </c>
      <c r="B226">
        <v>-1.507E-2</v>
      </c>
      <c r="C226">
        <v>0.9778</v>
      </c>
      <c r="D226" t="s">
        <v>354</v>
      </c>
      <c r="N226" t="s">
        <v>363</v>
      </c>
      <c r="O226" t="s">
        <v>415</v>
      </c>
    </row>
    <row r="227" spans="1:35" x14ac:dyDescent="0.25">
      <c r="A227" t="s">
        <v>363</v>
      </c>
      <c r="B227">
        <v>-7.2943999999999995E-2</v>
      </c>
      <c r="C227">
        <v>0.8034</v>
      </c>
      <c r="N227" t="s">
        <v>181</v>
      </c>
      <c r="AC227" t="s">
        <v>442</v>
      </c>
      <c r="AD227" t="s">
        <v>443</v>
      </c>
      <c r="AE227">
        <v>2724.7</v>
      </c>
    </row>
    <row r="228" spans="1:35" x14ac:dyDescent="0.25">
      <c r="E228" t="s">
        <v>432</v>
      </c>
      <c r="N228" t="s">
        <v>433</v>
      </c>
      <c r="O228" t="s">
        <v>417</v>
      </c>
      <c r="AC228" t="s">
        <v>445</v>
      </c>
      <c r="AD228" t="s">
        <v>443</v>
      </c>
      <c r="AE228">
        <v>2611.8000000000002</v>
      </c>
    </row>
    <row r="229" spans="1:35" x14ac:dyDescent="0.25">
      <c r="A229" t="s">
        <v>442</v>
      </c>
      <c r="B229" t="s">
        <v>443</v>
      </c>
      <c r="C229">
        <v>37924</v>
      </c>
      <c r="N229" t="s">
        <v>434</v>
      </c>
      <c r="AC229" t="s">
        <v>446</v>
      </c>
      <c r="AD229">
        <v>4.1411000000000003E-2</v>
      </c>
    </row>
    <row r="230" spans="1:35" x14ac:dyDescent="0.25">
      <c r="A230" t="s">
        <v>445</v>
      </c>
      <c r="B230" t="s">
        <v>443</v>
      </c>
      <c r="C230">
        <v>37566</v>
      </c>
      <c r="O230" t="s">
        <v>422</v>
      </c>
      <c r="AC230" t="s">
        <v>447</v>
      </c>
      <c r="AD230" t="s">
        <v>446</v>
      </c>
    </row>
    <row r="231" spans="1:35" x14ac:dyDescent="0.25">
      <c r="A231" t="s">
        <v>446</v>
      </c>
      <c r="B231">
        <v>9.4248999999999999E-3</v>
      </c>
      <c r="N231" t="s">
        <v>442</v>
      </c>
      <c r="O231" t="s">
        <v>423</v>
      </c>
      <c r="X231" t="s">
        <v>425</v>
      </c>
      <c r="AC231" t="s">
        <v>448</v>
      </c>
      <c r="AD231">
        <v>0.63719800000000004</v>
      </c>
      <c r="AE231" t="s">
        <v>450</v>
      </c>
      <c r="AF231">
        <v>59</v>
      </c>
      <c r="AG231" t="s">
        <v>451</v>
      </c>
      <c r="AH231" t="s">
        <v>452</v>
      </c>
      <c r="AI231">
        <v>0.63800999999999997</v>
      </c>
    </row>
    <row r="232" spans="1:35" x14ac:dyDescent="0.25">
      <c r="A232" t="s">
        <v>447</v>
      </c>
      <c r="B232" t="s">
        <v>446</v>
      </c>
      <c r="N232" t="s">
        <v>445</v>
      </c>
      <c r="O232">
        <v>-3.2963</v>
      </c>
      <c r="AC232" t="s">
        <v>657</v>
      </c>
    </row>
    <row r="233" spans="1:35" x14ac:dyDescent="0.25">
      <c r="A233" t="s">
        <v>448</v>
      </c>
      <c r="B233">
        <v>0.713592</v>
      </c>
      <c r="C233" t="s">
        <v>450</v>
      </c>
      <c r="G233">
        <v>0.54479</v>
      </c>
      <c r="N233" t="s">
        <v>446</v>
      </c>
    </row>
    <row r="234" spans="1:35" x14ac:dyDescent="0.25">
      <c r="A234" t="s">
        <v>672</v>
      </c>
      <c r="N234" t="s">
        <v>447</v>
      </c>
      <c r="O234" t="s">
        <v>429</v>
      </c>
      <c r="AC234" t="s">
        <v>481</v>
      </c>
      <c r="AD234">
        <v>2000</v>
      </c>
    </row>
    <row r="235" spans="1:35" x14ac:dyDescent="0.25">
      <c r="D235">
        <v>225</v>
      </c>
      <c r="N235" t="s">
        <v>448</v>
      </c>
      <c r="AC235" t="s">
        <v>657</v>
      </c>
    </row>
    <row r="236" spans="1:35" x14ac:dyDescent="0.25">
      <c r="A236" t="s">
        <v>481</v>
      </c>
      <c r="B236">
        <v>2000</v>
      </c>
      <c r="N236" t="s">
        <v>657</v>
      </c>
      <c r="O236" t="s">
        <v>350</v>
      </c>
      <c r="X236" t="s">
        <v>432</v>
      </c>
    </row>
    <row r="237" spans="1:35" x14ac:dyDescent="0.25">
      <c r="A237" t="s">
        <v>672</v>
      </c>
      <c r="E237" t="s">
        <v>451</v>
      </c>
      <c r="O237">
        <v>-0.46456999999999998</v>
      </c>
      <c r="AC237" t="s">
        <v>396</v>
      </c>
      <c r="AD237" t="s">
        <v>397</v>
      </c>
      <c r="AE237" t="s">
        <v>400</v>
      </c>
    </row>
    <row r="238" spans="1:35" x14ac:dyDescent="0.25">
      <c r="N238" t="s">
        <v>481</v>
      </c>
      <c r="O238">
        <v>-1.40344</v>
      </c>
    </row>
    <row r="239" spans="1:35" x14ac:dyDescent="0.25">
      <c r="A239" t="s">
        <v>396</v>
      </c>
      <c r="B239" t="s">
        <v>397</v>
      </c>
      <c r="C239" t="s">
        <v>400</v>
      </c>
      <c r="F239" t="s">
        <v>452</v>
      </c>
      <c r="N239" t="s">
        <v>657</v>
      </c>
      <c r="O239">
        <v>-0.25496000000000002</v>
      </c>
      <c r="AC239" t="s">
        <v>401</v>
      </c>
    </row>
    <row r="240" spans="1:35" x14ac:dyDescent="0.25">
      <c r="O240">
        <v>1.38317</v>
      </c>
      <c r="AC240" t="s">
        <v>402</v>
      </c>
      <c r="AD240" t="s">
        <v>403</v>
      </c>
      <c r="AE240" t="s">
        <v>403</v>
      </c>
      <c r="AF240" t="s">
        <v>809</v>
      </c>
    </row>
    <row r="241" spans="1:37" x14ac:dyDescent="0.25">
      <c r="A241" t="s">
        <v>401</v>
      </c>
      <c r="N241" t="s">
        <v>396</v>
      </c>
      <c r="AD241" t="s">
        <v>407</v>
      </c>
      <c r="AE241" t="s">
        <v>409</v>
      </c>
      <c r="AF241" t="s">
        <v>661</v>
      </c>
      <c r="AG241" t="s">
        <v>411</v>
      </c>
      <c r="AH241" t="s">
        <v>403</v>
      </c>
      <c r="AI241" t="s">
        <v>412</v>
      </c>
      <c r="AJ241" t="s">
        <v>413</v>
      </c>
      <c r="AK241" t="s">
        <v>403</v>
      </c>
    </row>
    <row r="242" spans="1:37" x14ac:dyDescent="0.25">
      <c r="A242" t="s">
        <v>402</v>
      </c>
      <c r="B242" t="s">
        <v>403</v>
      </c>
      <c r="C242" t="s">
        <v>403</v>
      </c>
      <c r="O242" t="s">
        <v>435</v>
      </c>
      <c r="X242">
        <v>0.01</v>
      </c>
      <c r="Y242">
        <v>0.05</v>
      </c>
      <c r="Z242">
        <v>0.1</v>
      </c>
      <c r="AD242" t="s">
        <v>415</v>
      </c>
    </row>
    <row r="243" spans="1:37" x14ac:dyDescent="0.25">
      <c r="B243" t="s">
        <v>407</v>
      </c>
      <c r="C243" t="s">
        <v>409</v>
      </c>
      <c r="G243" t="s">
        <v>412</v>
      </c>
      <c r="H243" t="s">
        <v>413</v>
      </c>
      <c r="N243" t="s">
        <v>401</v>
      </c>
    </row>
    <row r="244" spans="1:37" x14ac:dyDescent="0.25">
      <c r="B244" t="s">
        <v>415</v>
      </c>
      <c r="D244" t="s">
        <v>764</v>
      </c>
      <c r="N244" t="s">
        <v>402</v>
      </c>
      <c r="O244" t="s">
        <v>443</v>
      </c>
      <c r="AC244" t="s">
        <v>581</v>
      </c>
      <c r="AD244" t="s">
        <v>417</v>
      </c>
      <c r="AE244" t="s">
        <v>808</v>
      </c>
    </row>
    <row r="245" spans="1:37" x14ac:dyDescent="0.25">
      <c r="D245" t="s">
        <v>482</v>
      </c>
      <c r="I245" t="s">
        <v>403</v>
      </c>
      <c r="O245" t="s">
        <v>443</v>
      </c>
    </row>
    <row r="246" spans="1:37" x14ac:dyDescent="0.25">
      <c r="A246" t="s">
        <v>416</v>
      </c>
      <c r="B246" t="s">
        <v>417</v>
      </c>
      <c r="C246" t="s">
        <v>528</v>
      </c>
      <c r="O246">
        <v>0.11321000000000001</v>
      </c>
      <c r="AC246" t="s">
        <v>421</v>
      </c>
      <c r="AD246" t="s">
        <v>422</v>
      </c>
    </row>
    <row r="247" spans="1:37" x14ac:dyDescent="0.25">
      <c r="E247" t="s">
        <v>411</v>
      </c>
      <c r="J247" t="s">
        <v>414</v>
      </c>
      <c r="O247" t="s">
        <v>446</v>
      </c>
      <c r="AD247" t="s">
        <v>423</v>
      </c>
      <c r="AE247" t="s">
        <v>426</v>
      </c>
      <c r="AF247" t="s">
        <v>427</v>
      </c>
      <c r="AG247" t="s">
        <v>425</v>
      </c>
      <c r="AH247" t="s">
        <v>428</v>
      </c>
    </row>
    <row r="248" spans="1:37" x14ac:dyDescent="0.25">
      <c r="A248" t="s">
        <v>421</v>
      </c>
      <c r="B248" t="s">
        <v>422</v>
      </c>
      <c r="N248" t="s">
        <v>416</v>
      </c>
      <c r="O248">
        <v>2.7129300000000001</v>
      </c>
      <c r="X248" t="s">
        <v>451</v>
      </c>
      <c r="Y248">
        <v>3.5205E-2</v>
      </c>
      <c r="AC248">
        <v>-20.391300000000001</v>
      </c>
      <c r="AD248">
        <v>-5.7881</v>
      </c>
      <c r="AE248">
        <v>27.031600000000001</v>
      </c>
    </row>
    <row r="249" spans="1:37" x14ac:dyDescent="0.25">
      <c r="B249" t="s">
        <v>423</v>
      </c>
      <c r="C249" t="s">
        <v>426</v>
      </c>
      <c r="F249" t="s">
        <v>403</v>
      </c>
    </row>
    <row r="250" spans="1:37" x14ac:dyDescent="0.25">
      <c r="A250">
        <v>-39.389780000000002</v>
      </c>
      <c r="B250">
        <v>-11.94247</v>
      </c>
      <c r="C250">
        <v>43.140529999999998</v>
      </c>
      <c r="N250" t="s">
        <v>421</v>
      </c>
      <c r="AC250" t="s">
        <v>353</v>
      </c>
      <c r="AD250" t="s">
        <v>429</v>
      </c>
    </row>
    <row r="251" spans="1:37" x14ac:dyDescent="0.25">
      <c r="D251" t="s">
        <v>427</v>
      </c>
      <c r="L251">
        <v>1</v>
      </c>
      <c r="O251">
        <v>2000</v>
      </c>
    </row>
    <row r="252" spans="1:37" x14ac:dyDescent="0.25">
      <c r="A252" t="s">
        <v>353</v>
      </c>
      <c r="B252" t="s">
        <v>429</v>
      </c>
      <c r="N252">
        <v>-30.001529999999999</v>
      </c>
      <c r="AD252" t="s">
        <v>350</v>
      </c>
      <c r="AE252" t="s">
        <v>353</v>
      </c>
      <c r="AF252" t="s">
        <v>354</v>
      </c>
      <c r="AG252" t="s">
        <v>432</v>
      </c>
    </row>
    <row r="253" spans="1:37" x14ac:dyDescent="0.25">
      <c r="E253" t="s">
        <v>425</v>
      </c>
      <c r="AC253" t="s">
        <v>362</v>
      </c>
      <c r="AD253">
        <v>-5.2016E-2</v>
      </c>
      <c r="AE253">
        <v>0.8821</v>
      </c>
    </row>
    <row r="254" spans="1:37" x14ac:dyDescent="0.25">
      <c r="B254" t="s">
        <v>350</v>
      </c>
      <c r="C254" t="s">
        <v>353</v>
      </c>
      <c r="N254" t="s">
        <v>353</v>
      </c>
      <c r="O254" t="s">
        <v>397</v>
      </c>
      <c r="AC254" t="s">
        <v>361</v>
      </c>
      <c r="AD254">
        <v>0.825492</v>
      </c>
      <c r="AE254">
        <v>0.67459999999999998</v>
      </c>
    </row>
    <row r="255" spans="1:37" x14ac:dyDescent="0.25">
      <c r="A255" t="s">
        <v>362</v>
      </c>
      <c r="B255">
        <v>3.1717070000000001</v>
      </c>
      <c r="C255" s="1">
        <v>2.159E-8</v>
      </c>
      <c r="F255" t="s">
        <v>428</v>
      </c>
      <c r="AC255" t="s">
        <v>363</v>
      </c>
      <c r="AD255">
        <v>-0.81718900000000005</v>
      </c>
      <c r="AE255">
        <v>0.46129999999999999</v>
      </c>
    </row>
    <row r="256" spans="1:37" x14ac:dyDescent="0.25">
      <c r="A256" t="s">
        <v>361</v>
      </c>
      <c r="B256">
        <v>-5.3734999999999998E-2</v>
      </c>
      <c r="C256">
        <v>0.95941379999999998</v>
      </c>
      <c r="D256" t="s">
        <v>354</v>
      </c>
      <c r="AC256" t="s">
        <v>181</v>
      </c>
      <c r="AD256">
        <v>-2.450377</v>
      </c>
      <c r="AE256" s="1">
        <v>3.553E-5</v>
      </c>
      <c r="AF256" t="s">
        <v>355</v>
      </c>
    </row>
    <row r="257" spans="1:37" x14ac:dyDescent="0.25">
      <c r="A257" t="s">
        <v>363</v>
      </c>
      <c r="B257">
        <v>1.4624699999999999</v>
      </c>
      <c r="C257">
        <v>6.0309999999999997E-4</v>
      </c>
      <c r="D257" t="s">
        <v>355</v>
      </c>
      <c r="N257" t="s">
        <v>362</v>
      </c>
      <c r="O257" t="s">
        <v>403</v>
      </c>
      <c r="AC257" t="s">
        <v>433</v>
      </c>
    </row>
    <row r="258" spans="1:37" x14ac:dyDescent="0.25">
      <c r="A258" t="s">
        <v>433</v>
      </c>
      <c r="E258" t="s">
        <v>432</v>
      </c>
      <c r="N258" t="s">
        <v>361</v>
      </c>
      <c r="O258" t="s">
        <v>407</v>
      </c>
      <c r="X258" t="s">
        <v>411</v>
      </c>
      <c r="Y258" t="s">
        <v>412</v>
      </c>
      <c r="Z258" t="s">
        <v>403</v>
      </c>
      <c r="AC258" t="s">
        <v>434</v>
      </c>
      <c r="AD258" t="s">
        <v>435</v>
      </c>
      <c r="AE258">
        <v>1E-3</v>
      </c>
      <c r="AF258" t="s">
        <v>558</v>
      </c>
      <c r="AG258">
        <v>0.01</v>
      </c>
      <c r="AH258" t="s">
        <v>559</v>
      </c>
      <c r="AI258">
        <v>0.05</v>
      </c>
      <c r="AJ258" t="s">
        <v>560</v>
      </c>
      <c r="AK258">
        <v>0.1</v>
      </c>
    </row>
    <row r="259" spans="1:37" x14ac:dyDescent="0.25">
      <c r="A259" t="s">
        <v>434</v>
      </c>
      <c r="B259" t="s">
        <v>435</v>
      </c>
      <c r="C259">
        <v>1E-3</v>
      </c>
      <c r="D259" t="s">
        <v>355</v>
      </c>
      <c r="G259">
        <v>0.05</v>
      </c>
      <c r="H259" t="s">
        <v>560</v>
      </c>
      <c r="N259" t="s">
        <v>363</v>
      </c>
      <c r="O259" t="s">
        <v>415</v>
      </c>
    </row>
    <row r="260" spans="1:37" x14ac:dyDescent="0.25">
      <c r="N260" t="s">
        <v>181</v>
      </c>
      <c r="AC260" t="s">
        <v>442</v>
      </c>
      <c r="AD260" t="s">
        <v>443</v>
      </c>
      <c r="AE260">
        <v>15062</v>
      </c>
    </row>
    <row r="261" spans="1:37" x14ac:dyDescent="0.25">
      <c r="A261" t="s">
        <v>442</v>
      </c>
      <c r="B261" t="s">
        <v>443</v>
      </c>
      <c r="C261">
        <v>117400</v>
      </c>
      <c r="D261" t="s">
        <v>558</v>
      </c>
      <c r="I261">
        <v>0.1</v>
      </c>
      <c r="N261" t="s">
        <v>433</v>
      </c>
      <c r="O261" t="s">
        <v>417</v>
      </c>
      <c r="AC261" t="s">
        <v>445</v>
      </c>
      <c r="AD261" t="s">
        <v>443</v>
      </c>
      <c r="AE261">
        <v>5331.3</v>
      </c>
    </row>
    <row r="262" spans="1:37" x14ac:dyDescent="0.25">
      <c r="A262" t="s">
        <v>445</v>
      </c>
      <c r="B262" t="s">
        <v>443</v>
      </c>
      <c r="C262">
        <v>82341</v>
      </c>
      <c r="N262" t="s">
        <v>434</v>
      </c>
      <c r="AC262" t="s">
        <v>446</v>
      </c>
      <c r="AD262">
        <v>0.64603999999999995</v>
      </c>
    </row>
    <row r="263" spans="1:37" x14ac:dyDescent="0.25">
      <c r="A263" t="s">
        <v>446</v>
      </c>
      <c r="B263">
        <v>0.29863000000000001</v>
      </c>
      <c r="E263">
        <v>0.01</v>
      </c>
      <c r="J263" t="s">
        <v>561</v>
      </c>
      <c r="O263" t="s">
        <v>422</v>
      </c>
      <c r="AC263" t="s">
        <v>447</v>
      </c>
      <c r="AD263" t="s">
        <v>446</v>
      </c>
    </row>
    <row r="264" spans="1:37" x14ac:dyDescent="0.25">
      <c r="A264" t="s">
        <v>447</v>
      </c>
      <c r="B264" t="s">
        <v>446</v>
      </c>
      <c r="N264" t="s">
        <v>442</v>
      </c>
      <c r="O264" t="s">
        <v>423</v>
      </c>
      <c r="X264" t="s">
        <v>425</v>
      </c>
      <c r="AC264" t="s">
        <v>448</v>
      </c>
      <c r="AD264">
        <v>22.814800000000002</v>
      </c>
      <c r="AE264" t="s">
        <v>450</v>
      </c>
      <c r="AF264">
        <v>50</v>
      </c>
      <c r="AG264" t="s">
        <v>451</v>
      </c>
      <c r="AH264" t="s">
        <v>452</v>
      </c>
      <c r="AI264" s="1">
        <v>9.0809999999999995E-11</v>
      </c>
    </row>
    <row r="265" spans="1:37" x14ac:dyDescent="0.25">
      <c r="A265" t="s">
        <v>448</v>
      </c>
      <c r="B265">
        <v>39.597299999999997</v>
      </c>
      <c r="C265" t="s">
        <v>450</v>
      </c>
      <c r="F265" t="s">
        <v>559</v>
      </c>
      <c r="G265" t="s">
        <v>453</v>
      </c>
      <c r="H265" s="1">
        <v>2.2200000000000001E-16</v>
      </c>
      <c r="K265" t="s">
        <v>562</v>
      </c>
      <c r="N265" t="s">
        <v>445</v>
      </c>
      <c r="O265">
        <v>-8.7979699999999994</v>
      </c>
      <c r="AC265" t="s">
        <v>657</v>
      </c>
    </row>
    <row r="266" spans="1:37" x14ac:dyDescent="0.25">
      <c r="A266" t="s">
        <v>672</v>
      </c>
      <c r="N266" t="s">
        <v>446</v>
      </c>
    </row>
    <row r="267" spans="1:37" x14ac:dyDescent="0.25">
      <c r="D267">
        <v>279</v>
      </c>
      <c r="N267" t="s">
        <v>447</v>
      </c>
      <c r="O267" t="s">
        <v>429</v>
      </c>
      <c r="AC267" t="s">
        <v>648</v>
      </c>
    </row>
    <row r="268" spans="1:37" x14ac:dyDescent="0.25">
      <c r="A268" t="s">
        <v>767</v>
      </c>
      <c r="N268" t="s">
        <v>448</v>
      </c>
    </row>
    <row r="269" spans="1:37" x14ac:dyDescent="0.25">
      <c r="E269" t="s">
        <v>451</v>
      </c>
      <c r="N269" t="s">
        <v>657</v>
      </c>
      <c r="O269" t="s">
        <v>350</v>
      </c>
      <c r="X269" t="s">
        <v>432</v>
      </c>
      <c r="AC269" t="s">
        <v>654</v>
      </c>
      <c r="AD269" t="s">
        <v>802</v>
      </c>
      <c r="AE269" t="s">
        <v>381</v>
      </c>
      <c r="AF269" t="s">
        <v>362</v>
      </c>
      <c r="AG269" t="s">
        <v>382</v>
      </c>
      <c r="AH269" t="s">
        <v>361</v>
      </c>
      <c r="AI269" t="s">
        <v>382</v>
      </c>
      <c r="AJ269" t="s">
        <v>363</v>
      </c>
      <c r="AK269" t="s">
        <v>382</v>
      </c>
    </row>
    <row r="270" spans="1:37" x14ac:dyDescent="0.25">
      <c r="A270" t="s">
        <v>654</v>
      </c>
      <c r="B270" t="s">
        <v>759</v>
      </c>
      <c r="C270" t="s">
        <v>381</v>
      </c>
      <c r="G270" t="s">
        <v>382</v>
      </c>
      <c r="H270" t="s">
        <v>363</v>
      </c>
      <c r="O270">
        <v>0.34253099999999997</v>
      </c>
    </row>
    <row r="271" spans="1:37" x14ac:dyDescent="0.25">
      <c r="F271" t="s">
        <v>452</v>
      </c>
      <c r="N271" t="s">
        <v>648</v>
      </c>
      <c r="O271">
        <v>-1.1373979999999999</v>
      </c>
      <c r="AC271" t="s">
        <v>648</v>
      </c>
    </row>
    <row r="272" spans="1:37" x14ac:dyDescent="0.25">
      <c r="A272" t="s">
        <v>767</v>
      </c>
      <c r="D272" t="s">
        <v>362</v>
      </c>
      <c r="I272" t="s">
        <v>382</v>
      </c>
      <c r="O272">
        <v>-3.1458E-2</v>
      </c>
    </row>
    <row r="273" spans="1:35" x14ac:dyDescent="0.25">
      <c r="N273" t="s">
        <v>654</v>
      </c>
      <c r="O273">
        <v>-1.765703</v>
      </c>
      <c r="P273" s="1"/>
      <c r="Q273" s="1"/>
      <c r="R273" s="1"/>
      <c r="S273" s="1"/>
      <c r="T273" s="1"/>
      <c r="U273" s="1"/>
      <c r="V273" s="1"/>
      <c r="W273" s="1"/>
      <c r="AC273" t="s">
        <v>657</v>
      </c>
    </row>
    <row r="274" spans="1:35" x14ac:dyDescent="0.25">
      <c r="A274" t="s">
        <v>672</v>
      </c>
      <c r="E274" t="s">
        <v>382</v>
      </c>
      <c r="J274" t="s">
        <v>181</v>
      </c>
    </row>
    <row r="275" spans="1:35" x14ac:dyDescent="0.25">
      <c r="N275" t="s">
        <v>648</v>
      </c>
      <c r="O275" t="s">
        <v>435</v>
      </c>
      <c r="X275">
        <v>0.01</v>
      </c>
      <c r="Y275">
        <v>0.05</v>
      </c>
      <c r="Z275">
        <v>0.1</v>
      </c>
      <c r="AC275" t="s">
        <v>394</v>
      </c>
    </row>
    <row r="276" spans="1:35" x14ac:dyDescent="0.25">
      <c r="A276" t="s">
        <v>394</v>
      </c>
      <c r="F276" t="s">
        <v>361</v>
      </c>
      <c r="AC276" t="s">
        <v>657</v>
      </c>
    </row>
    <row r="277" spans="1:35" x14ac:dyDescent="0.25">
      <c r="A277" t="s">
        <v>672</v>
      </c>
      <c r="N277" t="s">
        <v>657</v>
      </c>
      <c r="O277" t="s">
        <v>443</v>
      </c>
    </row>
    <row r="278" spans="1:35" x14ac:dyDescent="0.25">
      <c r="O278" t="s">
        <v>443</v>
      </c>
      <c r="AC278" t="s">
        <v>396</v>
      </c>
      <c r="AD278" t="s">
        <v>397</v>
      </c>
      <c r="AE278" t="s">
        <v>400</v>
      </c>
    </row>
    <row r="279" spans="1:35" x14ac:dyDescent="0.25">
      <c r="A279" t="s">
        <v>396</v>
      </c>
      <c r="B279" t="s">
        <v>397</v>
      </c>
      <c r="C279" t="s">
        <v>400</v>
      </c>
      <c r="N279" t="s">
        <v>394</v>
      </c>
      <c r="O279">
        <v>0.59877999999999998</v>
      </c>
    </row>
    <row r="280" spans="1:35" x14ac:dyDescent="0.25">
      <c r="N280" t="s">
        <v>657</v>
      </c>
      <c r="O280" t="s">
        <v>446</v>
      </c>
      <c r="AC280" t="s">
        <v>401</v>
      </c>
    </row>
    <row r="281" spans="1:35" x14ac:dyDescent="0.25">
      <c r="A281" t="s">
        <v>401</v>
      </c>
      <c r="O281">
        <v>61.188600000000001</v>
      </c>
      <c r="X281" t="s">
        <v>451</v>
      </c>
      <c r="Y281" t="s">
        <v>453</v>
      </c>
      <c r="AC281" t="s">
        <v>402</v>
      </c>
      <c r="AD281" t="s">
        <v>403</v>
      </c>
      <c r="AE281" t="s">
        <v>403</v>
      </c>
      <c r="AF281" t="s">
        <v>810</v>
      </c>
    </row>
    <row r="282" spans="1:35" x14ac:dyDescent="0.25">
      <c r="A282" t="s">
        <v>402</v>
      </c>
      <c r="B282" t="s">
        <v>403</v>
      </c>
      <c r="C282" t="s">
        <v>403</v>
      </c>
      <c r="N282" t="s">
        <v>396</v>
      </c>
      <c r="AD282" t="s">
        <v>407</v>
      </c>
      <c r="AE282" t="s">
        <v>409</v>
      </c>
      <c r="AF282" t="s">
        <v>464</v>
      </c>
      <c r="AG282" t="s">
        <v>411</v>
      </c>
      <c r="AH282" t="s">
        <v>403</v>
      </c>
      <c r="AI282" t="s">
        <v>412</v>
      </c>
    </row>
    <row r="283" spans="1:35" x14ac:dyDescent="0.25">
      <c r="B283" t="s">
        <v>407</v>
      </c>
      <c r="C283" t="s">
        <v>409</v>
      </c>
      <c r="G283" t="s">
        <v>412</v>
      </c>
      <c r="AD283" t="s">
        <v>413</v>
      </c>
      <c r="AE283" t="s">
        <v>415</v>
      </c>
    </row>
    <row r="284" spans="1:35" x14ac:dyDescent="0.25">
      <c r="B284" t="s">
        <v>413</v>
      </c>
      <c r="C284" t="s">
        <v>415</v>
      </c>
      <c r="D284" t="s">
        <v>768</v>
      </c>
      <c r="N284" t="s">
        <v>401</v>
      </c>
    </row>
    <row r="285" spans="1:35" x14ac:dyDescent="0.25">
      <c r="D285" t="s">
        <v>457</v>
      </c>
      <c r="N285" t="s">
        <v>402</v>
      </c>
      <c r="AC285" t="s">
        <v>581</v>
      </c>
      <c r="AD285" t="s">
        <v>417</v>
      </c>
      <c r="AE285" t="s">
        <v>725</v>
      </c>
    </row>
    <row r="286" spans="1:35" x14ac:dyDescent="0.25">
      <c r="A286" t="s">
        <v>416</v>
      </c>
      <c r="B286" t="s">
        <v>417</v>
      </c>
      <c r="C286" t="s">
        <v>674</v>
      </c>
      <c r="O286" t="s">
        <v>802</v>
      </c>
      <c r="X286" t="s">
        <v>382</v>
      </c>
      <c r="Y286" t="s">
        <v>382</v>
      </c>
      <c r="Z286" t="s">
        <v>382</v>
      </c>
    </row>
    <row r="287" spans="1:35" x14ac:dyDescent="0.25">
      <c r="E287" t="s">
        <v>411</v>
      </c>
      <c r="AC287" t="s">
        <v>421</v>
      </c>
      <c r="AD287" t="s">
        <v>422</v>
      </c>
    </row>
    <row r="288" spans="1:35" x14ac:dyDescent="0.25">
      <c r="A288" t="s">
        <v>421</v>
      </c>
      <c r="B288" t="s">
        <v>422</v>
      </c>
      <c r="AD288" t="s">
        <v>423</v>
      </c>
      <c r="AE288" t="s">
        <v>426</v>
      </c>
      <c r="AF288" t="s">
        <v>427</v>
      </c>
      <c r="AG288" t="s">
        <v>425</v>
      </c>
      <c r="AH288" t="s">
        <v>428</v>
      </c>
    </row>
    <row r="289" spans="1:37" x14ac:dyDescent="0.25">
      <c r="B289" t="s">
        <v>423</v>
      </c>
      <c r="C289" t="s">
        <v>426</v>
      </c>
      <c r="F289" t="s">
        <v>403</v>
      </c>
      <c r="N289" t="s">
        <v>416</v>
      </c>
      <c r="AC289">
        <v>-34.462200000000003</v>
      </c>
      <c r="AD289">
        <v>-7.3132999999999999</v>
      </c>
      <c r="AE289">
        <v>26.173500000000001</v>
      </c>
    </row>
    <row r="290" spans="1:37" x14ac:dyDescent="0.25">
      <c r="A290">
        <v>-66.853200000000001</v>
      </c>
      <c r="B290">
        <v>-5.9916999999999998</v>
      </c>
      <c r="C290">
        <v>33.689900000000002</v>
      </c>
    </row>
    <row r="291" spans="1:37" x14ac:dyDescent="0.25">
      <c r="D291" t="s">
        <v>427</v>
      </c>
      <c r="N291" t="s">
        <v>421</v>
      </c>
      <c r="AC291" t="s">
        <v>353</v>
      </c>
      <c r="AD291" t="s">
        <v>429</v>
      </c>
    </row>
    <row r="292" spans="1:37" x14ac:dyDescent="0.25">
      <c r="A292" t="s">
        <v>353</v>
      </c>
      <c r="B292" t="s">
        <v>429</v>
      </c>
      <c r="L292">
        <v>1</v>
      </c>
    </row>
    <row r="293" spans="1:37" x14ac:dyDescent="0.25">
      <c r="E293" t="s">
        <v>425</v>
      </c>
      <c r="N293">
        <v>-41.866570000000003</v>
      </c>
      <c r="AD293" t="s">
        <v>350</v>
      </c>
      <c r="AE293" t="s">
        <v>353</v>
      </c>
      <c r="AF293" t="s">
        <v>354</v>
      </c>
      <c r="AG293" t="s">
        <v>432</v>
      </c>
    </row>
    <row r="294" spans="1:37" x14ac:dyDescent="0.25">
      <c r="B294" t="s">
        <v>350</v>
      </c>
      <c r="C294" t="s">
        <v>353</v>
      </c>
      <c r="AC294" t="s">
        <v>362</v>
      </c>
      <c r="AD294">
        <v>1.7567729999999999</v>
      </c>
      <c r="AE294">
        <v>3.9360000000000003E-3</v>
      </c>
      <c r="AF294" t="s">
        <v>467</v>
      </c>
    </row>
    <row r="295" spans="1:37" x14ac:dyDescent="0.25">
      <c r="A295" t="s">
        <v>362</v>
      </c>
      <c r="B295">
        <v>0.83177599999999996</v>
      </c>
      <c r="C295" s="1">
        <v>4.296E-6</v>
      </c>
      <c r="F295" t="s">
        <v>428</v>
      </c>
      <c r="N295" t="s">
        <v>353</v>
      </c>
      <c r="O295" t="s">
        <v>397</v>
      </c>
      <c r="AC295" t="s">
        <v>361</v>
      </c>
      <c r="AD295">
        <v>-2.181244</v>
      </c>
      <c r="AE295">
        <v>2.1242E-2</v>
      </c>
      <c r="AF295" t="s">
        <v>356</v>
      </c>
    </row>
    <row r="296" spans="1:37" x14ac:dyDescent="0.25">
      <c r="A296" t="s">
        <v>361</v>
      </c>
      <c r="B296">
        <v>1.3561999999999999E-2</v>
      </c>
      <c r="C296">
        <v>0.9718</v>
      </c>
      <c r="D296" t="s">
        <v>354</v>
      </c>
      <c r="AC296" t="s">
        <v>363</v>
      </c>
      <c r="AD296">
        <v>-2.0395E-2</v>
      </c>
      <c r="AE296">
        <v>0.96188600000000002</v>
      </c>
    </row>
    <row r="297" spans="1:37" x14ac:dyDescent="0.25">
      <c r="A297" t="s">
        <v>363</v>
      </c>
      <c r="B297">
        <v>-0.246304</v>
      </c>
      <c r="C297">
        <v>0.34670000000000001</v>
      </c>
      <c r="D297" t="s">
        <v>355</v>
      </c>
      <c r="AC297" t="s">
        <v>506</v>
      </c>
      <c r="AD297">
        <v>-10.028283999999999</v>
      </c>
      <c r="AE297" s="1">
        <v>2.6139999999999999E-6</v>
      </c>
      <c r="AF297" t="s">
        <v>355</v>
      </c>
    </row>
    <row r="298" spans="1:37" x14ac:dyDescent="0.25">
      <c r="A298" t="s">
        <v>181</v>
      </c>
      <c r="B298">
        <v>-1.2045600000000001</v>
      </c>
      <c r="C298" s="1">
        <v>2.2E-16</v>
      </c>
      <c r="E298" t="s">
        <v>432</v>
      </c>
      <c r="N298" t="s">
        <v>362</v>
      </c>
      <c r="O298" t="s">
        <v>403</v>
      </c>
      <c r="AC298" t="s">
        <v>433</v>
      </c>
    </row>
    <row r="299" spans="1:37" x14ac:dyDescent="0.25">
      <c r="A299" t="s">
        <v>433</v>
      </c>
      <c r="N299" t="s">
        <v>361</v>
      </c>
      <c r="O299" t="s">
        <v>407</v>
      </c>
      <c r="X299" t="s">
        <v>411</v>
      </c>
      <c r="Y299" t="s">
        <v>412</v>
      </c>
      <c r="AC299" t="s">
        <v>434</v>
      </c>
      <c r="AD299" t="s">
        <v>435</v>
      </c>
      <c r="AE299">
        <v>1E-3</v>
      </c>
      <c r="AF299" t="s">
        <v>558</v>
      </c>
      <c r="AG299">
        <v>0.01</v>
      </c>
      <c r="AH299" t="s">
        <v>559</v>
      </c>
      <c r="AI299">
        <v>0.05</v>
      </c>
      <c r="AJ299" t="s">
        <v>560</v>
      </c>
      <c r="AK299">
        <v>0.1</v>
      </c>
    </row>
    <row r="300" spans="1:37" x14ac:dyDescent="0.25">
      <c r="A300" t="s">
        <v>434</v>
      </c>
      <c r="B300" t="s">
        <v>435</v>
      </c>
      <c r="C300">
        <v>1E-3</v>
      </c>
      <c r="D300" t="s">
        <v>355</v>
      </c>
      <c r="G300">
        <v>0.05</v>
      </c>
      <c r="H300" t="s">
        <v>560</v>
      </c>
      <c r="N300" t="s">
        <v>363</v>
      </c>
      <c r="O300" t="s">
        <v>413</v>
      </c>
    </row>
    <row r="301" spans="1:37" x14ac:dyDescent="0.25">
      <c r="N301" t="s">
        <v>506</v>
      </c>
      <c r="AC301" t="s">
        <v>442</v>
      </c>
      <c r="AD301" t="s">
        <v>443</v>
      </c>
      <c r="AE301">
        <v>42747</v>
      </c>
    </row>
    <row r="302" spans="1:37" x14ac:dyDescent="0.25">
      <c r="A302" t="s">
        <v>442</v>
      </c>
      <c r="B302" t="s">
        <v>443</v>
      </c>
      <c r="C302">
        <v>184870</v>
      </c>
      <c r="D302" t="s">
        <v>558</v>
      </c>
      <c r="I302">
        <v>0.1</v>
      </c>
      <c r="N302" t="s">
        <v>433</v>
      </c>
      <c r="O302" t="s">
        <v>417</v>
      </c>
      <c r="AC302" t="s">
        <v>445</v>
      </c>
      <c r="AD302" t="s">
        <v>443</v>
      </c>
      <c r="AE302">
        <v>18425</v>
      </c>
    </row>
    <row r="303" spans="1:37" x14ac:dyDescent="0.25">
      <c r="A303" t="s">
        <v>445</v>
      </c>
      <c r="B303" t="s">
        <v>443</v>
      </c>
      <c r="C303">
        <v>104110</v>
      </c>
      <c r="N303" t="s">
        <v>434</v>
      </c>
      <c r="AC303" t="s">
        <v>446</v>
      </c>
      <c r="AD303">
        <v>0.56898000000000004</v>
      </c>
    </row>
    <row r="304" spans="1:37" x14ac:dyDescent="0.25">
      <c r="A304" t="s">
        <v>446</v>
      </c>
      <c r="B304">
        <v>0.43686000000000003</v>
      </c>
      <c r="E304">
        <v>0.01</v>
      </c>
      <c r="J304" t="s">
        <v>561</v>
      </c>
      <c r="O304" t="s">
        <v>422</v>
      </c>
      <c r="AC304" t="s">
        <v>447</v>
      </c>
      <c r="AD304" t="s">
        <v>446</v>
      </c>
    </row>
    <row r="305" spans="1:37" x14ac:dyDescent="0.25">
      <c r="A305" t="s">
        <v>447</v>
      </c>
      <c r="B305" t="s">
        <v>446</v>
      </c>
      <c r="N305" t="s">
        <v>442</v>
      </c>
      <c r="O305" t="s">
        <v>423</v>
      </c>
      <c r="X305" t="s">
        <v>425</v>
      </c>
      <c r="AC305" t="s">
        <v>448</v>
      </c>
      <c r="AD305">
        <v>35.642600000000002</v>
      </c>
      <c r="AE305" t="s">
        <v>450</v>
      </c>
      <c r="AF305">
        <v>108</v>
      </c>
      <c r="AG305" t="s">
        <v>451</v>
      </c>
      <c r="AH305" t="s">
        <v>452</v>
      </c>
      <c r="AI305" t="s">
        <v>453</v>
      </c>
      <c r="AJ305" s="1">
        <v>2.2200000000000001E-16</v>
      </c>
    </row>
    <row r="306" spans="1:37" x14ac:dyDescent="0.25">
      <c r="A306" t="s">
        <v>448</v>
      </c>
      <c r="B306">
        <v>102.01300000000001</v>
      </c>
      <c r="C306" t="s">
        <v>450</v>
      </c>
      <c r="F306" t="s">
        <v>559</v>
      </c>
      <c r="G306" t="s">
        <v>453</v>
      </c>
      <c r="H306" s="1">
        <v>2.2200000000000001E-16</v>
      </c>
      <c r="K306" t="s">
        <v>562</v>
      </c>
      <c r="N306" t="s">
        <v>445</v>
      </c>
      <c r="O306">
        <v>-7.0411900000000003</v>
      </c>
      <c r="AC306" t="s">
        <v>657</v>
      </c>
    </row>
    <row r="307" spans="1:37" x14ac:dyDescent="0.25">
      <c r="A307" t="s">
        <v>672</v>
      </c>
      <c r="N307" t="s">
        <v>446</v>
      </c>
    </row>
    <row r="308" spans="1:37" x14ac:dyDescent="0.25">
      <c r="D308">
        <v>526</v>
      </c>
      <c r="N308" t="s">
        <v>447</v>
      </c>
      <c r="O308" t="s">
        <v>429</v>
      </c>
      <c r="AC308" t="s">
        <v>468</v>
      </c>
      <c r="AD308">
        <v>2000</v>
      </c>
    </row>
    <row r="309" spans="1:37" x14ac:dyDescent="0.25">
      <c r="A309" t="s">
        <v>468</v>
      </c>
      <c r="B309">
        <v>2000</v>
      </c>
      <c r="N309" t="s">
        <v>448</v>
      </c>
      <c r="AC309" t="s">
        <v>657</v>
      </c>
    </row>
    <row r="310" spans="1:37" x14ac:dyDescent="0.25">
      <c r="A310" t="s">
        <v>672</v>
      </c>
      <c r="E310" t="s">
        <v>451</v>
      </c>
      <c r="N310" t="s">
        <v>657</v>
      </c>
      <c r="O310" t="s">
        <v>350</v>
      </c>
      <c r="X310" t="s">
        <v>432</v>
      </c>
    </row>
    <row r="311" spans="1:37" x14ac:dyDescent="0.25">
      <c r="O311">
        <v>1.03363</v>
      </c>
      <c r="AC311" t="s">
        <v>396</v>
      </c>
      <c r="AD311" t="s">
        <v>397</v>
      </c>
      <c r="AE311" t="s">
        <v>400</v>
      </c>
    </row>
    <row r="312" spans="1:37" x14ac:dyDescent="0.25">
      <c r="A312" t="s">
        <v>396</v>
      </c>
      <c r="B312" t="s">
        <v>397</v>
      </c>
      <c r="C312" t="s">
        <v>400</v>
      </c>
      <c r="F312" t="s">
        <v>452</v>
      </c>
      <c r="N312" t="s">
        <v>468</v>
      </c>
      <c r="O312">
        <v>-1.74231</v>
      </c>
    </row>
    <row r="313" spans="1:37" x14ac:dyDescent="0.25">
      <c r="N313" t="s">
        <v>657</v>
      </c>
      <c r="O313">
        <v>0.16041</v>
      </c>
      <c r="AC313" t="s">
        <v>401</v>
      </c>
    </row>
    <row r="314" spans="1:37" x14ac:dyDescent="0.25">
      <c r="A314" t="s">
        <v>401</v>
      </c>
      <c r="O314">
        <v>-10.55537</v>
      </c>
      <c r="P314" s="1"/>
      <c r="Q314" s="1"/>
      <c r="R314" s="1"/>
      <c r="S314" s="1"/>
      <c r="T314" s="1"/>
      <c r="U314" s="1"/>
      <c r="V314" s="1"/>
      <c r="W314" s="1"/>
      <c r="AC314" t="s">
        <v>402</v>
      </c>
      <c r="AD314" t="s">
        <v>403</v>
      </c>
      <c r="AE314" t="s">
        <v>403</v>
      </c>
      <c r="AF314" t="s">
        <v>810</v>
      </c>
    </row>
    <row r="315" spans="1:37" x14ac:dyDescent="0.25">
      <c r="A315" t="s">
        <v>402</v>
      </c>
      <c r="B315" t="s">
        <v>403</v>
      </c>
      <c r="C315" t="s">
        <v>403</v>
      </c>
      <c r="N315" t="s">
        <v>396</v>
      </c>
      <c r="AD315" t="s">
        <v>407</v>
      </c>
      <c r="AE315" t="s">
        <v>409</v>
      </c>
      <c r="AF315" t="s">
        <v>660</v>
      </c>
      <c r="AG315" t="s">
        <v>411</v>
      </c>
      <c r="AH315" t="s">
        <v>403</v>
      </c>
      <c r="AI315" t="s">
        <v>412</v>
      </c>
      <c r="AJ315" t="s">
        <v>413</v>
      </c>
      <c r="AK315" t="s">
        <v>403</v>
      </c>
    </row>
    <row r="316" spans="1:37" x14ac:dyDescent="0.25">
      <c r="B316" t="s">
        <v>407</v>
      </c>
      <c r="C316" t="s">
        <v>409</v>
      </c>
      <c r="G316" t="s">
        <v>412</v>
      </c>
      <c r="H316" t="s">
        <v>413</v>
      </c>
      <c r="O316" t="s">
        <v>435</v>
      </c>
      <c r="X316">
        <v>0.01</v>
      </c>
      <c r="Y316">
        <v>0.05</v>
      </c>
      <c r="Z316">
        <v>0.1</v>
      </c>
      <c r="AD316" t="s">
        <v>415</v>
      </c>
    </row>
    <row r="317" spans="1:37" x14ac:dyDescent="0.25">
      <c r="B317" t="s">
        <v>415</v>
      </c>
      <c r="D317" t="s">
        <v>768</v>
      </c>
      <c r="N317" t="s">
        <v>401</v>
      </c>
    </row>
    <row r="318" spans="1:37" x14ac:dyDescent="0.25">
      <c r="D318" t="s">
        <v>469</v>
      </c>
      <c r="I318" t="s">
        <v>403</v>
      </c>
      <c r="N318" t="s">
        <v>402</v>
      </c>
      <c r="O318" t="s">
        <v>443</v>
      </c>
      <c r="AC318" t="s">
        <v>581</v>
      </c>
      <c r="AD318" t="s">
        <v>417</v>
      </c>
      <c r="AE318" t="s">
        <v>524</v>
      </c>
    </row>
    <row r="319" spans="1:37" x14ac:dyDescent="0.25">
      <c r="A319" t="s">
        <v>416</v>
      </c>
      <c r="B319" t="s">
        <v>417</v>
      </c>
      <c r="C319" t="s">
        <v>766</v>
      </c>
      <c r="O319" t="s">
        <v>443</v>
      </c>
    </row>
    <row r="320" spans="1:37" x14ac:dyDescent="0.25">
      <c r="E320" t="s">
        <v>411</v>
      </c>
      <c r="J320" t="s">
        <v>414</v>
      </c>
      <c r="O320">
        <v>0.57394000000000001</v>
      </c>
      <c r="AC320" t="s">
        <v>421</v>
      </c>
      <c r="AD320" t="s">
        <v>422</v>
      </c>
    </row>
    <row r="321" spans="1:35" x14ac:dyDescent="0.25">
      <c r="A321" t="s">
        <v>421</v>
      </c>
      <c r="B321" t="s">
        <v>422</v>
      </c>
      <c r="O321" t="s">
        <v>446</v>
      </c>
      <c r="AD321" t="s">
        <v>423</v>
      </c>
      <c r="AE321" t="s">
        <v>426</v>
      </c>
      <c r="AF321" t="s">
        <v>427</v>
      </c>
      <c r="AG321" t="s">
        <v>425</v>
      </c>
      <c r="AH321" t="s">
        <v>428</v>
      </c>
    </row>
    <row r="322" spans="1:35" x14ac:dyDescent="0.25">
      <c r="B322" t="s">
        <v>423</v>
      </c>
      <c r="C322" t="s">
        <v>426</v>
      </c>
      <c r="F322" t="s">
        <v>403</v>
      </c>
      <c r="N322" t="s">
        <v>416</v>
      </c>
      <c r="O322">
        <v>70.721299999999999</v>
      </c>
      <c r="X322" t="s">
        <v>451</v>
      </c>
      <c r="Y322" t="s">
        <v>453</v>
      </c>
      <c r="AC322">
        <v>-31.828099999999999</v>
      </c>
      <c r="AD322">
        <v>-1.3008</v>
      </c>
      <c r="AE322">
        <v>12.35328</v>
      </c>
    </row>
    <row r="323" spans="1:35" x14ac:dyDescent="0.25">
      <c r="A323">
        <v>-56.6203</v>
      </c>
      <c r="B323">
        <v>-2.8054000000000001</v>
      </c>
      <c r="C323">
        <v>16.2971</v>
      </c>
    </row>
    <row r="324" spans="1:35" x14ac:dyDescent="0.25">
      <c r="D324" t="s">
        <v>427</v>
      </c>
      <c r="N324" t="s">
        <v>421</v>
      </c>
      <c r="AC324" t="s">
        <v>353</v>
      </c>
      <c r="AD324" t="s">
        <v>429</v>
      </c>
    </row>
    <row r="325" spans="1:35" x14ac:dyDescent="0.25">
      <c r="A325" t="s">
        <v>353</v>
      </c>
      <c r="B325" t="s">
        <v>429</v>
      </c>
      <c r="L325">
        <v>1</v>
      </c>
      <c r="O325">
        <v>2000</v>
      </c>
    </row>
    <row r="326" spans="1:35" x14ac:dyDescent="0.25">
      <c r="E326" t="s">
        <v>425</v>
      </c>
      <c r="N326">
        <v>-33.706299999999999</v>
      </c>
      <c r="AD326" t="s">
        <v>350</v>
      </c>
      <c r="AE326" t="s">
        <v>353</v>
      </c>
      <c r="AF326" t="s">
        <v>354</v>
      </c>
      <c r="AG326" t="s">
        <v>432</v>
      </c>
    </row>
    <row r="327" spans="1:35" x14ac:dyDescent="0.25">
      <c r="B327" t="s">
        <v>350</v>
      </c>
      <c r="C327" t="s">
        <v>353</v>
      </c>
      <c r="AC327" t="s">
        <v>362</v>
      </c>
      <c r="AD327">
        <v>-0.13888</v>
      </c>
      <c r="AE327">
        <v>0.47970000000000002</v>
      </c>
    </row>
    <row r="328" spans="1:35" x14ac:dyDescent="0.25">
      <c r="A328" t="s">
        <v>362</v>
      </c>
      <c r="B328">
        <v>-0.42358390000000001</v>
      </c>
      <c r="C328">
        <v>3.9940000000000003E-2</v>
      </c>
      <c r="F328" t="s">
        <v>428</v>
      </c>
      <c r="N328" t="s">
        <v>353</v>
      </c>
      <c r="O328" t="s">
        <v>397</v>
      </c>
      <c r="AC328" t="s">
        <v>361</v>
      </c>
      <c r="AD328">
        <v>-0.885185</v>
      </c>
      <c r="AE328">
        <v>0.2014</v>
      </c>
    </row>
    <row r="329" spans="1:35" x14ac:dyDescent="0.25">
      <c r="A329" t="s">
        <v>361</v>
      </c>
      <c r="B329">
        <v>3.7618999999999999E-3</v>
      </c>
      <c r="C329">
        <v>0.99268999999999996</v>
      </c>
      <c r="D329" t="s">
        <v>354</v>
      </c>
      <c r="AC329" t="s">
        <v>363</v>
      </c>
      <c r="AD329">
        <v>-7.4338000000000001E-2</v>
      </c>
      <c r="AE329">
        <v>0.78849999999999998</v>
      </c>
    </row>
    <row r="330" spans="1:35" x14ac:dyDescent="0.25">
      <c r="A330" t="s">
        <v>363</v>
      </c>
      <c r="B330">
        <v>0.11174580000000001</v>
      </c>
      <c r="C330">
        <v>0.67286999999999997</v>
      </c>
      <c r="D330" t="s">
        <v>356</v>
      </c>
      <c r="AC330" t="s">
        <v>506</v>
      </c>
      <c r="AD330">
        <v>-0.121479</v>
      </c>
      <c r="AE330">
        <v>0.95099999999999996</v>
      </c>
    </row>
    <row r="331" spans="1:35" x14ac:dyDescent="0.25">
      <c r="A331" t="s">
        <v>181</v>
      </c>
      <c r="B331">
        <v>3.5930279999999999</v>
      </c>
      <c r="C331" s="1">
        <v>6.9580000000000002E-10</v>
      </c>
      <c r="E331" t="s">
        <v>432</v>
      </c>
      <c r="N331" t="s">
        <v>362</v>
      </c>
      <c r="O331" t="s">
        <v>403</v>
      </c>
    </row>
    <row r="332" spans="1:35" x14ac:dyDescent="0.25">
      <c r="A332" t="s">
        <v>433</v>
      </c>
      <c r="N332" t="s">
        <v>361</v>
      </c>
      <c r="O332" t="s">
        <v>407</v>
      </c>
      <c r="X332" t="s">
        <v>411</v>
      </c>
      <c r="Y332" t="s">
        <v>412</v>
      </c>
      <c r="Z332" t="s">
        <v>403</v>
      </c>
      <c r="AC332" t="s">
        <v>442</v>
      </c>
      <c r="AD332" t="s">
        <v>443</v>
      </c>
      <c r="AE332">
        <v>2601.4</v>
      </c>
    </row>
    <row r="333" spans="1:35" x14ac:dyDescent="0.25">
      <c r="A333" t="s">
        <v>434</v>
      </c>
      <c r="B333" t="s">
        <v>435</v>
      </c>
      <c r="C333">
        <v>1E-3</v>
      </c>
      <c r="D333" t="s">
        <v>355</v>
      </c>
      <c r="G333">
        <v>0.05</v>
      </c>
      <c r="H333" t="s">
        <v>560</v>
      </c>
      <c r="N333" t="s">
        <v>363</v>
      </c>
      <c r="O333" t="s">
        <v>415</v>
      </c>
      <c r="AC333" t="s">
        <v>445</v>
      </c>
      <c r="AD333" t="s">
        <v>443</v>
      </c>
      <c r="AE333">
        <v>2488.3000000000002</v>
      </c>
    </row>
    <row r="334" spans="1:35" x14ac:dyDescent="0.25">
      <c r="N334" t="s">
        <v>506</v>
      </c>
      <c r="AC334" t="s">
        <v>446</v>
      </c>
      <c r="AD334">
        <v>4.3501999999999999E-2</v>
      </c>
    </row>
    <row r="335" spans="1:35" x14ac:dyDescent="0.25">
      <c r="A335" t="s">
        <v>442</v>
      </c>
      <c r="B335" t="s">
        <v>443</v>
      </c>
      <c r="C335">
        <v>37924</v>
      </c>
      <c r="D335" t="s">
        <v>558</v>
      </c>
      <c r="I335">
        <v>0.1</v>
      </c>
      <c r="N335" t="s">
        <v>433</v>
      </c>
      <c r="O335" t="s">
        <v>417</v>
      </c>
      <c r="AC335" t="s">
        <v>447</v>
      </c>
      <c r="AD335" t="s">
        <v>446</v>
      </c>
    </row>
    <row r="336" spans="1:35" x14ac:dyDescent="0.25">
      <c r="A336" t="s">
        <v>445</v>
      </c>
      <c r="B336" t="s">
        <v>443</v>
      </c>
      <c r="C336">
        <v>34000</v>
      </c>
      <c r="N336" t="s">
        <v>434</v>
      </c>
      <c r="AC336" t="s">
        <v>448</v>
      </c>
      <c r="AD336">
        <v>0.59123999999999999</v>
      </c>
      <c r="AE336" t="s">
        <v>450</v>
      </c>
      <c r="AF336">
        <v>52</v>
      </c>
      <c r="AG336" t="s">
        <v>451</v>
      </c>
      <c r="AH336" t="s">
        <v>452</v>
      </c>
      <c r="AI336">
        <v>0.67047999999999996</v>
      </c>
    </row>
    <row r="337" spans="1:37" x14ac:dyDescent="0.25">
      <c r="A337" t="s">
        <v>446</v>
      </c>
      <c r="B337">
        <v>0.10346</v>
      </c>
      <c r="E337">
        <v>0.01</v>
      </c>
      <c r="J337" t="s">
        <v>561</v>
      </c>
      <c r="O337" t="s">
        <v>422</v>
      </c>
      <c r="AC337" t="s">
        <v>657</v>
      </c>
    </row>
    <row r="338" spans="1:37" x14ac:dyDescent="0.25">
      <c r="A338" t="s">
        <v>447</v>
      </c>
      <c r="B338" t="s">
        <v>446</v>
      </c>
      <c r="N338" t="s">
        <v>442</v>
      </c>
      <c r="O338" t="s">
        <v>423</v>
      </c>
      <c r="X338" t="s">
        <v>425</v>
      </c>
    </row>
    <row r="339" spans="1:37" x14ac:dyDescent="0.25">
      <c r="A339" t="s">
        <v>448</v>
      </c>
      <c r="B339">
        <v>6.46251</v>
      </c>
      <c r="C339" t="s">
        <v>450</v>
      </c>
      <c r="F339" t="s">
        <v>559</v>
      </c>
      <c r="G339" s="1">
        <v>6.1323999999999998E-5</v>
      </c>
      <c r="K339" t="s">
        <v>562</v>
      </c>
      <c r="N339" t="s">
        <v>445</v>
      </c>
      <c r="O339">
        <v>-2.4759000000000002</v>
      </c>
      <c r="AC339" t="s">
        <v>481</v>
      </c>
      <c r="AD339">
        <v>2000</v>
      </c>
    </row>
    <row r="340" spans="1:37" x14ac:dyDescent="0.25">
      <c r="A340" t="s">
        <v>672</v>
      </c>
      <c r="N340" t="s">
        <v>446</v>
      </c>
      <c r="AC340" t="s">
        <v>657</v>
      </c>
    </row>
    <row r="341" spans="1:37" x14ac:dyDescent="0.25">
      <c r="D341">
        <v>224</v>
      </c>
      <c r="N341" t="s">
        <v>447</v>
      </c>
      <c r="O341" t="s">
        <v>429</v>
      </c>
    </row>
    <row r="342" spans="1:37" x14ac:dyDescent="0.25">
      <c r="A342" t="s">
        <v>481</v>
      </c>
      <c r="B342">
        <v>2000</v>
      </c>
      <c r="N342" t="s">
        <v>448</v>
      </c>
      <c r="AC342" t="s">
        <v>396</v>
      </c>
      <c r="AD342" t="s">
        <v>397</v>
      </c>
      <c r="AE342" t="s">
        <v>400</v>
      </c>
    </row>
    <row r="343" spans="1:37" x14ac:dyDescent="0.25">
      <c r="A343" t="s">
        <v>672</v>
      </c>
      <c r="E343" t="s">
        <v>451</v>
      </c>
      <c r="N343" t="s">
        <v>657</v>
      </c>
      <c r="O343" t="s">
        <v>350</v>
      </c>
      <c r="X343" t="s">
        <v>432</v>
      </c>
    </row>
    <row r="344" spans="1:37" x14ac:dyDescent="0.25">
      <c r="O344">
        <v>-0.38567000000000001</v>
      </c>
      <c r="AC344" t="s">
        <v>401</v>
      </c>
    </row>
    <row r="345" spans="1:37" x14ac:dyDescent="0.25">
      <c r="A345" t="s">
        <v>396</v>
      </c>
      <c r="B345" t="s">
        <v>397</v>
      </c>
      <c r="C345" t="s">
        <v>400</v>
      </c>
      <c r="F345" t="s">
        <v>452</v>
      </c>
      <c r="N345" t="s">
        <v>481</v>
      </c>
      <c r="O345">
        <v>-0.53422999999999998</v>
      </c>
      <c r="AC345" t="s">
        <v>402</v>
      </c>
      <c r="AD345" t="s">
        <v>403</v>
      </c>
      <c r="AE345" t="s">
        <v>403</v>
      </c>
      <c r="AF345" t="s">
        <v>810</v>
      </c>
    </row>
    <row r="346" spans="1:37" x14ac:dyDescent="0.25">
      <c r="N346" t="s">
        <v>657</v>
      </c>
      <c r="O346">
        <v>-0.24374999999999999</v>
      </c>
      <c r="AD346" t="s">
        <v>407</v>
      </c>
      <c r="AE346" t="s">
        <v>409</v>
      </c>
      <c r="AF346" t="s">
        <v>661</v>
      </c>
      <c r="AG346" t="s">
        <v>411</v>
      </c>
      <c r="AH346" t="s">
        <v>403</v>
      </c>
      <c r="AI346" t="s">
        <v>412</v>
      </c>
      <c r="AJ346" t="s">
        <v>413</v>
      </c>
      <c r="AK346" t="s">
        <v>403</v>
      </c>
    </row>
    <row r="347" spans="1:37" x14ac:dyDescent="0.25">
      <c r="A347" t="s">
        <v>401</v>
      </c>
      <c r="O347">
        <v>3.40699</v>
      </c>
      <c r="AD347" t="s">
        <v>415</v>
      </c>
    </row>
    <row r="348" spans="1:37" x14ac:dyDescent="0.25">
      <c r="A348" t="s">
        <v>402</v>
      </c>
      <c r="B348" t="s">
        <v>403</v>
      </c>
      <c r="C348" t="s">
        <v>403</v>
      </c>
      <c r="N348" t="s">
        <v>396</v>
      </c>
    </row>
    <row r="349" spans="1:37" x14ac:dyDescent="0.25">
      <c r="B349" t="s">
        <v>407</v>
      </c>
      <c r="C349" t="s">
        <v>409</v>
      </c>
      <c r="G349" t="s">
        <v>412</v>
      </c>
      <c r="H349" t="s">
        <v>413</v>
      </c>
      <c r="O349" t="s">
        <v>435</v>
      </c>
      <c r="X349">
        <v>0.01</v>
      </c>
      <c r="Y349">
        <v>0.05</v>
      </c>
      <c r="Z349">
        <v>0.1</v>
      </c>
      <c r="AC349" t="s">
        <v>581</v>
      </c>
      <c r="AD349" t="s">
        <v>417</v>
      </c>
      <c r="AE349" t="s">
        <v>726</v>
      </c>
    </row>
    <row r="350" spans="1:37" x14ac:dyDescent="0.25">
      <c r="B350" t="s">
        <v>415</v>
      </c>
      <c r="D350" t="s">
        <v>768</v>
      </c>
      <c r="N350" t="s">
        <v>401</v>
      </c>
    </row>
    <row r="351" spans="1:37" x14ac:dyDescent="0.25">
      <c r="D351" t="s">
        <v>482</v>
      </c>
      <c r="I351" t="s">
        <v>403</v>
      </c>
      <c r="N351" t="s">
        <v>402</v>
      </c>
      <c r="O351" t="s">
        <v>443</v>
      </c>
      <c r="AC351" t="s">
        <v>421</v>
      </c>
      <c r="AD351" t="s">
        <v>422</v>
      </c>
    </row>
    <row r="352" spans="1:37" x14ac:dyDescent="0.25">
      <c r="A352" t="s">
        <v>416</v>
      </c>
      <c r="B352" t="s">
        <v>417</v>
      </c>
      <c r="C352" t="s">
        <v>528</v>
      </c>
      <c r="O352" t="s">
        <v>443</v>
      </c>
      <c r="AD352" t="s">
        <v>423</v>
      </c>
      <c r="AE352" t="s">
        <v>426</v>
      </c>
      <c r="AF352" t="s">
        <v>427</v>
      </c>
      <c r="AG352" t="s">
        <v>425</v>
      </c>
      <c r="AH352" t="s">
        <v>428</v>
      </c>
    </row>
    <row r="353" spans="1:37" x14ac:dyDescent="0.25">
      <c r="E353" t="s">
        <v>411</v>
      </c>
      <c r="J353" t="s">
        <v>414</v>
      </c>
      <c r="O353">
        <v>0.10526000000000001</v>
      </c>
      <c r="AC353">
        <v>-21.93637</v>
      </c>
      <c r="AD353">
        <v>-8.4410399999999992</v>
      </c>
      <c r="AE353">
        <v>28.472670000000001</v>
      </c>
    </row>
    <row r="354" spans="1:37" x14ac:dyDescent="0.25">
      <c r="A354" t="s">
        <v>421</v>
      </c>
      <c r="B354" t="s">
        <v>422</v>
      </c>
      <c r="O354" t="s">
        <v>446</v>
      </c>
    </row>
    <row r="355" spans="1:37" x14ac:dyDescent="0.25">
      <c r="B355" t="s">
        <v>423</v>
      </c>
      <c r="C355" t="s">
        <v>426</v>
      </c>
      <c r="F355" t="s">
        <v>403</v>
      </c>
      <c r="N355" t="s">
        <v>416</v>
      </c>
      <c r="O355">
        <v>2.1176499999999998</v>
      </c>
      <c r="X355" t="s">
        <v>451</v>
      </c>
      <c r="Y355">
        <v>8.7360999999999994E-2</v>
      </c>
      <c r="AC355" t="s">
        <v>353</v>
      </c>
      <c r="AD355" t="s">
        <v>429</v>
      </c>
    </row>
    <row r="356" spans="1:37" x14ac:dyDescent="0.25">
      <c r="A356">
        <v>-34.961399999999998</v>
      </c>
      <c r="B356">
        <v>-7.2613000000000003</v>
      </c>
      <c r="C356">
        <v>30.784800000000001</v>
      </c>
    </row>
    <row r="357" spans="1:37" x14ac:dyDescent="0.25">
      <c r="D357" t="s">
        <v>427</v>
      </c>
      <c r="N357" t="s">
        <v>421</v>
      </c>
      <c r="AD357" t="s">
        <v>350</v>
      </c>
      <c r="AE357" t="s">
        <v>353</v>
      </c>
      <c r="AF357" t="s">
        <v>354</v>
      </c>
      <c r="AG357" t="s">
        <v>432</v>
      </c>
    </row>
    <row r="358" spans="1:37" x14ac:dyDescent="0.25">
      <c r="A358" t="s">
        <v>353</v>
      </c>
      <c r="B358" t="s">
        <v>429</v>
      </c>
      <c r="L358">
        <v>1</v>
      </c>
      <c r="O358">
        <v>2000</v>
      </c>
      <c r="AC358" t="s">
        <v>362</v>
      </c>
      <c r="AD358">
        <v>1.4272899999999999</v>
      </c>
      <c r="AE358">
        <v>5.0493999999999997E-2</v>
      </c>
      <c r="AF358" t="s">
        <v>461</v>
      </c>
    </row>
    <row r="359" spans="1:37" x14ac:dyDescent="0.25">
      <c r="E359" t="s">
        <v>425</v>
      </c>
      <c r="N359">
        <v>-32.973269999999999</v>
      </c>
      <c r="AC359" t="s">
        <v>361</v>
      </c>
      <c r="AD359">
        <v>0.90971000000000002</v>
      </c>
      <c r="AE359">
        <v>0.43809599999999999</v>
      </c>
    </row>
    <row r="360" spans="1:37" x14ac:dyDescent="0.25">
      <c r="B360" t="s">
        <v>350</v>
      </c>
      <c r="C360" t="s">
        <v>353</v>
      </c>
      <c r="AC360" t="s">
        <v>363</v>
      </c>
      <c r="AD360">
        <v>-0.96043000000000001</v>
      </c>
      <c r="AE360">
        <v>0.56184800000000001</v>
      </c>
    </row>
    <row r="361" spans="1:37" x14ac:dyDescent="0.25">
      <c r="A361" t="s">
        <v>362</v>
      </c>
      <c r="B361">
        <v>0.62031000000000003</v>
      </c>
      <c r="C361">
        <v>7.7439999999999995E-2</v>
      </c>
      <c r="F361" t="s">
        <v>428</v>
      </c>
      <c r="N361" t="s">
        <v>353</v>
      </c>
      <c r="O361" t="s">
        <v>397</v>
      </c>
      <c r="AC361" t="s">
        <v>506</v>
      </c>
      <c r="AD361">
        <v>-13.530480000000001</v>
      </c>
      <c r="AE361">
        <v>5.6509999999999998E-3</v>
      </c>
      <c r="AF361" t="s">
        <v>467</v>
      </c>
    </row>
    <row r="362" spans="1:37" x14ac:dyDescent="0.25">
      <c r="A362" t="s">
        <v>361</v>
      </c>
      <c r="B362">
        <v>-0.41533999999999999</v>
      </c>
      <c r="C362">
        <v>0.43263000000000001</v>
      </c>
      <c r="D362" t="s">
        <v>354</v>
      </c>
      <c r="AC362" t="s">
        <v>433</v>
      </c>
    </row>
    <row r="363" spans="1:37" x14ac:dyDescent="0.25">
      <c r="A363" t="s">
        <v>363</v>
      </c>
      <c r="B363">
        <v>-0.32229000000000002</v>
      </c>
      <c r="C363">
        <v>0.39868999999999999</v>
      </c>
      <c r="D363" t="s">
        <v>461</v>
      </c>
      <c r="AC363" t="s">
        <v>434</v>
      </c>
      <c r="AD363" t="s">
        <v>435</v>
      </c>
      <c r="AE363">
        <v>1E-3</v>
      </c>
      <c r="AF363" t="s">
        <v>558</v>
      </c>
      <c r="AG363">
        <v>0.01</v>
      </c>
      <c r="AH363" t="s">
        <v>559</v>
      </c>
      <c r="AI363">
        <v>0.05</v>
      </c>
      <c r="AJ363" t="s">
        <v>560</v>
      </c>
      <c r="AK363">
        <v>0.1</v>
      </c>
    </row>
    <row r="364" spans="1:37" x14ac:dyDescent="0.25">
      <c r="A364" t="s">
        <v>181</v>
      </c>
      <c r="B364">
        <v>-1.65428</v>
      </c>
      <c r="C364" s="1">
        <v>2E-16</v>
      </c>
      <c r="E364" t="s">
        <v>432</v>
      </c>
      <c r="N364" t="s">
        <v>362</v>
      </c>
      <c r="O364" t="s">
        <v>403</v>
      </c>
    </row>
    <row r="365" spans="1:37" x14ac:dyDescent="0.25">
      <c r="A365" t="s">
        <v>433</v>
      </c>
      <c r="N365" t="s">
        <v>361</v>
      </c>
      <c r="O365" t="s">
        <v>407</v>
      </c>
      <c r="X365" t="s">
        <v>411</v>
      </c>
      <c r="Y365" t="s">
        <v>412</v>
      </c>
      <c r="Z365" t="s">
        <v>403</v>
      </c>
      <c r="AC365" t="s">
        <v>442</v>
      </c>
      <c r="AD365" t="s">
        <v>443</v>
      </c>
      <c r="AE365">
        <v>14023</v>
      </c>
    </row>
    <row r="366" spans="1:37" x14ac:dyDescent="0.25">
      <c r="A366" t="s">
        <v>434</v>
      </c>
      <c r="B366" t="s">
        <v>435</v>
      </c>
      <c r="C366">
        <v>1E-3</v>
      </c>
      <c r="D366" t="s">
        <v>355</v>
      </c>
      <c r="G366">
        <v>0.05</v>
      </c>
      <c r="H366" t="s">
        <v>560</v>
      </c>
      <c r="N366" t="s">
        <v>363</v>
      </c>
      <c r="O366" t="s">
        <v>415</v>
      </c>
      <c r="AC366" t="s">
        <v>445</v>
      </c>
      <c r="AD366" t="s">
        <v>443</v>
      </c>
      <c r="AE366">
        <v>7379</v>
      </c>
    </row>
    <row r="367" spans="1:37" x14ac:dyDescent="0.25">
      <c r="N367" t="s">
        <v>506</v>
      </c>
      <c r="AC367" t="s">
        <v>446</v>
      </c>
      <c r="AD367">
        <v>0.47378999999999999</v>
      </c>
    </row>
    <row r="368" spans="1:37" x14ac:dyDescent="0.25">
      <c r="A368" t="s">
        <v>442</v>
      </c>
      <c r="B368" t="s">
        <v>443</v>
      </c>
      <c r="C368">
        <v>117400</v>
      </c>
      <c r="D368" t="s">
        <v>558</v>
      </c>
      <c r="I368">
        <v>0.1</v>
      </c>
      <c r="N368" t="s">
        <v>433</v>
      </c>
      <c r="O368" t="s">
        <v>417</v>
      </c>
      <c r="AC368" t="s">
        <v>447</v>
      </c>
      <c r="AD368" t="s">
        <v>446</v>
      </c>
    </row>
    <row r="369" spans="1:37" x14ac:dyDescent="0.25">
      <c r="A369" t="s">
        <v>445</v>
      </c>
      <c r="B369" t="s">
        <v>443</v>
      </c>
      <c r="C369">
        <v>49804</v>
      </c>
      <c r="N369" t="s">
        <v>434</v>
      </c>
      <c r="AC369" t="s">
        <v>448</v>
      </c>
      <c r="AD369">
        <v>9.9042300000000001</v>
      </c>
      <c r="AE369" t="s">
        <v>450</v>
      </c>
      <c r="AF369">
        <v>44</v>
      </c>
      <c r="AG369" t="s">
        <v>451</v>
      </c>
      <c r="AH369" t="s">
        <v>452</v>
      </c>
      <c r="AI369" s="1">
        <v>8.3806999999999992E-6</v>
      </c>
    </row>
    <row r="370" spans="1:37" x14ac:dyDescent="0.25">
      <c r="A370" t="s">
        <v>446</v>
      </c>
      <c r="B370">
        <v>0.57577</v>
      </c>
      <c r="E370">
        <v>0.01</v>
      </c>
      <c r="J370" t="s">
        <v>561</v>
      </c>
      <c r="O370" t="s">
        <v>422</v>
      </c>
      <c r="AC370" t="s">
        <v>657</v>
      </c>
    </row>
    <row r="371" spans="1:37" x14ac:dyDescent="0.25">
      <c r="A371" t="s">
        <v>447</v>
      </c>
      <c r="B371" t="s">
        <v>446</v>
      </c>
      <c r="N371" t="s">
        <v>442</v>
      </c>
      <c r="O371" t="s">
        <v>423</v>
      </c>
      <c r="X371" t="s">
        <v>425</v>
      </c>
    </row>
    <row r="372" spans="1:37" x14ac:dyDescent="0.25">
      <c r="A372" t="s">
        <v>448</v>
      </c>
      <c r="B372">
        <v>94.327500000000001</v>
      </c>
      <c r="C372" t="s">
        <v>450</v>
      </c>
      <c r="F372" t="s">
        <v>559</v>
      </c>
      <c r="G372" t="s">
        <v>453</v>
      </c>
      <c r="H372" s="1">
        <v>2.2200000000000001E-16</v>
      </c>
      <c r="K372" t="s">
        <v>562</v>
      </c>
      <c r="N372" t="s">
        <v>445</v>
      </c>
      <c r="O372">
        <v>-8.0632800000000007</v>
      </c>
      <c r="AC372" t="s">
        <v>648</v>
      </c>
    </row>
    <row r="373" spans="1:37" x14ac:dyDescent="0.25">
      <c r="A373" t="s">
        <v>672</v>
      </c>
      <c r="N373" t="s">
        <v>446</v>
      </c>
    </row>
    <row r="374" spans="1:37" x14ac:dyDescent="0.25">
      <c r="D374">
        <v>278</v>
      </c>
      <c r="N374" t="s">
        <v>447</v>
      </c>
      <c r="O374" t="s">
        <v>429</v>
      </c>
      <c r="AC374" t="s">
        <v>654</v>
      </c>
      <c r="AD374" t="s">
        <v>803</v>
      </c>
      <c r="AE374" t="s">
        <v>381</v>
      </c>
      <c r="AF374" t="s">
        <v>362</v>
      </c>
      <c r="AG374" t="s">
        <v>382</v>
      </c>
      <c r="AH374" t="s">
        <v>361</v>
      </c>
      <c r="AI374" t="s">
        <v>382</v>
      </c>
      <c r="AJ374" t="s">
        <v>363</v>
      </c>
      <c r="AK374" t="s">
        <v>382</v>
      </c>
    </row>
    <row r="375" spans="1:37" x14ac:dyDescent="0.25">
      <c r="N375" t="s">
        <v>448</v>
      </c>
    </row>
    <row r="376" spans="1:37" x14ac:dyDescent="0.25">
      <c r="A376" t="s">
        <v>767</v>
      </c>
      <c r="E376" t="s">
        <v>451</v>
      </c>
      <c r="N376" t="s">
        <v>657</v>
      </c>
      <c r="O376" t="s">
        <v>350</v>
      </c>
      <c r="X376" t="s">
        <v>432</v>
      </c>
      <c r="AC376" t="s">
        <v>648</v>
      </c>
    </row>
    <row r="377" spans="1:37" x14ac:dyDescent="0.25">
      <c r="O377">
        <v>1.6649099999999999</v>
      </c>
    </row>
    <row r="378" spans="1:37" x14ac:dyDescent="0.25">
      <c r="A378" t="s">
        <v>654</v>
      </c>
      <c r="B378" t="s">
        <v>760</v>
      </c>
      <c r="C378" t="s">
        <v>381</v>
      </c>
      <c r="F378" t="s">
        <v>452</v>
      </c>
      <c r="G378" t="s">
        <v>382</v>
      </c>
      <c r="H378" t="s">
        <v>363</v>
      </c>
      <c r="N378" t="s">
        <v>648</v>
      </c>
      <c r="O378">
        <v>-0.85640000000000005</v>
      </c>
      <c r="AC378" t="s">
        <v>657</v>
      </c>
    </row>
    <row r="379" spans="1:37" x14ac:dyDescent="0.25">
      <c r="O379">
        <v>0.36836000000000002</v>
      </c>
    </row>
    <row r="380" spans="1:37" x14ac:dyDescent="0.25">
      <c r="A380" t="s">
        <v>767</v>
      </c>
      <c r="D380" t="s">
        <v>362</v>
      </c>
      <c r="I380" t="s">
        <v>382</v>
      </c>
      <c r="N380" t="s">
        <v>654</v>
      </c>
      <c r="O380">
        <v>-13.202730000000001</v>
      </c>
      <c r="P380" s="1"/>
      <c r="Q380" s="1"/>
      <c r="R380" s="1"/>
      <c r="S380" s="1"/>
      <c r="T380" s="1"/>
      <c r="U380" s="1"/>
      <c r="V380" s="1"/>
      <c r="W380" s="1"/>
      <c r="AC380" t="s">
        <v>394</v>
      </c>
    </row>
    <row r="381" spans="1:37" x14ac:dyDescent="0.25">
      <c r="AC381" t="s">
        <v>657</v>
      </c>
    </row>
    <row r="382" spans="1:37" x14ac:dyDescent="0.25">
      <c r="A382" t="s">
        <v>672</v>
      </c>
      <c r="E382" t="s">
        <v>382</v>
      </c>
      <c r="J382" t="s">
        <v>506</v>
      </c>
      <c r="N382" t="s">
        <v>648</v>
      </c>
      <c r="O382" t="s">
        <v>435</v>
      </c>
      <c r="X382">
        <v>0.01</v>
      </c>
      <c r="Y382">
        <v>0.05</v>
      </c>
      <c r="Z382">
        <v>0.1</v>
      </c>
    </row>
    <row r="383" spans="1:37" x14ac:dyDescent="0.25">
      <c r="AC383" t="s">
        <v>396</v>
      </c>
      <c r="AD383" t="s">
        <v>397</v>
      </c>
      <c r="AE383" t="s">
        <v>400</v>
      </c>
    </row>
    <row r="384" spans="1:37" x14ac:dyDescent="0.25">
      <c r="A384" t="s">
        <v>394</v>
      </c>
      <c r="F384" t="s">
        <v>361</v>
      </c>
      <c r="N384" t="s">
        <v>657</v>
      </c>
      <c r="O384" t="s">
        <v>443</v>
      </c>
    </row>
    <row r="385" spans="1:35" x14ac:dyDescent="0.25">
      <c r="A385" t="s">
        <v>672</v>
      </c>
      <c r="O385" t="s">
        <v>443</v>
      </c>
      <c r="AC385" t="s">
        <v>401</v>
      </c>
    </row>
    <row r="386" spans="1:35" x14ac:dyDescent="0.25">
      <c r="N386" t="s">
        <v>394</v>
      </c>
      <c r="O386">
        <v>0.59560000000000002</v>
      </c>
      <c r="AC386" t="s">
        <v>402</v>
      </c>
      <c r="AD386" t="s">
        <v>403</v>
      </c>
      <c r="AE386" t="s">
        <v>403</v>
      </c>
      <c r="AF386" t="s">
        <v>811</v>
      </c>
    </row>
    <row r="387" spans="1:35" x14ac:dyDescent="0.25">
      <c r="A387" t="s">
        <v>396</v>
      </c>
      <c r="B387" t="s">
        <v>397</v>
      </c>
      <c r="C387" t="s">
        <v>400</v>
      </c>
      <c r="N387" t="s">
        <v>657</v>
      </c>
      <c r="O387" t="s">
        <v>446</v>
      </c>
      <c r="AD387" t="s">
        <v>407</v>
      </c>
      <c r="AE387" t="s">
        <v>409</v>
      </c>
      <c r="AF387" t="s">
        <v>464</v>
      </c>
      <c r="AG387" t="s">
        <v>411</v>
      </c>
      <c r="AH387" t="s">
        <v>403</v>
      </c>
      <c r="AI387" t="s">
        <v>412</v>
      </c>
    </row>
    <row r="388" spans="1:35" x14ac:dyDescent="0.25">
      <c r="O388">
        <v>46.392499999999998</v>
      </c>
      <c r="X388" t="s">
        <v>451</v>
      </c>
      <c r="Y388" t="s">
        <v>453</v>
      </c>
      <c r="AD388" t="s">
        <v>413</v>
      </c>
      <c r="AE388" t="s">
        <v>415</v>
      </c>
    </row>
    <row r="389" spans="1:35" x14ac:dyDescent="0.25">
      <c r="A389" t="s">
        <v>401</v>
      </c>
      <c r="N389" t="s">
        <v>396</v>
      </c>
    </row>
    <row r="390" spans="1:35" x14ac:dyDescent="0.25">
      <c r="A390" t="s">
        <v>402</v>
      </c>
      <c r="B390" t="s">
        <v>403</v>
      </c>
      <c r="C390" t="s">
        <v>403</v>
      </c>
      <c r="AC390" t="s">
        <v>581</v>
      </c>
      <c r="AD390" t="s">
        <v>417</v>
      </c>
      <c r="AE390" t="s">
        <v>725</v>
      </c>
    </row>
    <row r="391" spans="1:35" x14ac:dyDescent="0.25">
      <c r="B391" t="s">
        <v>407</v>
      </c>
      <c r="C391" t="s">
        <v>409</v>
      </c>
      <c r="G391" t="s">
        <v>412</v>
      </c>
      <c r="N391" t="s">
        <v>401</v>
      </c>
    </row>
    <row r="392" spans="1:35" x14ac:dyDescent="0.25">
      <c r="B392" t="s">
        <v>413</v>
      </c>
      <c r="C392" t="s">
        <v>415</v>
      </c>
      <c r="D392" t="s">
        <v>769</v>
      </c>
      <c r="N392" t="s">
        <v>402</v>
      </c>
      <c r="AC392" t="s">
        <v>421</v>
      </c>
      <c r="AD392" t="s">
        <v>422</v>
      </c>
    </row>
    <row r="393" spans="1:35" x14ac:dyDescent="0.25">
      <c r="D393" t="s">
        <v>457</v>
      </c>
      <c r="O393" t="s">
        <v>803</v>
      </c>
      <c r="X393" t="s">
        <v>382</v>
      </c>
      <c r="Y393" t="s">
        <v>382</v>
      </c>
      <c r="Z393" t="s">
        <v>382</v>
      </c>
      <c r="AD393" t="s">
        <v>423</v>
      </c>
      <c r="AE393" t="s">
        <v>426</v>
      </c>
      <c r="AF393" t="s">
        <v>427</v>
      </c>
      <c r="AG393" t="s">
        <v>425</v>
      </c>
      <c r="AH393" t="s">
        <v>428</v>
      </c>
    </row>
    <row r="394" spans="1:35" x14ac:dyDescent="0.25">
      <c r="A394" t="s">
        <v>416</v>
      </c>
      <c r="B394" t="s">
        <v>417</v>
      </c>
      <c r="C394" t="s">
        <v>770</v>
      </c>
      <c r="AC394">
        <v>-34.899380000000001</v>
      </c>
      <c r="AD394">
        <v>-8.1897800000000007</v>
      </c>
      <c r="AE394">
        <v>29.733979999999999</v>
      </c>
    </row>
    <row r="395" spans="1:35" x14ac:dyDescent="0.25">
      <c r="E395" t="s">
        <v>411</v>
      </c>
    </row>
    <row r="396" spans="1:35" x14ac:dyDescent="0.25">
      <c r="A396" t="s">
        <v>421</v>
      </c>
      <c r="B396" t="s">
        <v>422</v>
      </c>
      <c r="N396" t="s">
        <v>416</v>
      </c>
      <c r="AC396" t="s">
        <v>353</v>
      </c>
      <c r="AD396" t="s">
        <v>429</v>
      </c>
    </row>
    <row r="397" spans="1:35" x14ac:dyDescent="0.25">
      <c r="B397" t="s">
        <v>423</v>
      </c>
      <c r="C397" t="s">
        <v>426</v>
      </c>
      <c r="F397" t="s">
        <v>403</v>
      </c>
    </row>
    <row r="398" spans="1:35" x14ac:dyDescent="0.25">
      <c r="A398">
        <v>-55.151499999999999</v>
      </c>
      <c r="B398">
        <v>-6.2820999999999998</v>
      </c>
      <c r="C398">
        <v>27.945799999999998</v>
      </c>
      <c r="N398" t="s">
        <v>421</v>
      </c>
      <c r="AD398" t="s">
        <v>350</v>
      </c>
      <c r="AE398" t="s">
        <v>353</v>
      </c>
      <c r="AF398" t="s">
        <v>354</v>
      </c>
      <c r="AG398" t="s">
        <v>432</v>
      </c>
    </row>
    <row r="399" spans="1:35" x14ac:dyDescent="0.25">
      <c r="D399" t="s">
        <v>427</v>
      </c>
      <c r="AC399" t="s">
        <v>362</v>
      </c>
      <c r="AD399">
        <v>1.8411999999999999</v>
      </c>
      <c r="AE399">
        <v>1.8679999999999999E-2</v>
      </c>
      <c r="AF399" t="s">
        <v>356</v>
      </c>
    </row>
    <row r="400" spans="1:35" x14ac:dyDescent="0.25">
      <c r="A400" t="s">
        <v>353</v>
      </c>
      <c r="B400" t="s">
        <v>429</v>
      </c>
      <c r="L400">
        <v>1</v>
      </c>
      <c r="N400">
        <v>-52.280799999999999</v>
      </c>
      <c r="AC400" t="s">
        <v>361</v>
      </c>
      <c r="AD400">
        <v>-1.5743400000000001</v>
      </c>
      <c r="AE400">
        <v>8.8959999999999997E-2</v>
      </c>
      <c r="AF400" t="s">
        <v>461</v>
      </c>
    </row>
    <row r="401" spans="1:37" x14ac:dyDescent="0.25">
      <c r="E401" t="s">
        <v>425</v>
      </c>
      <c r="AC401" t="s">
        <v>363</v>
      </c>
      <c r="AD401">
        <v>0.72979000000000005</v>
      </c>
      <c r="AE401">
        <v>0.26118000000000002</v>
      </c>
    </row>
    <row r="402" spans="1:37" x14ac:dyDescent="0.25">
      <c r="B402" t="s">
        <v>350</v>
      </c>
      <c r="C402" t="s">
        <v>353</v>
      </c>
      <c r="N402" t="s">
        <v>353</v>
      </c>
      <c r="O402" t="s">
        <v>397</v>
      </c>
      <c r="AC402" t="s">
        <v>388</v>
      </c>
      <c r="AD402">
        <v>193.29076000000001</v>
      </c>
      <c r="AE402" s="1">
        <v>1.2439999999999999E-5</v>
      </c>
      <c r="AF402" t="s">
        <v>355</v>
      </c>
    </row>
    <row r="403" spans="1:37" x14ac:dyDescent="0.25">
      <c r="A403" t="s">
        <v>362</v>
      </c>
      <c r="B403">
        <v>0.75584099999999999</v>
      </c>
      <c r="C403">
        <v>6.6730000000000001E-3</v>
      </c>
      <c r="F403" t="s">
        <v>428</v>
      </c>
      <c r="AC403" t="s">
        <v>433</v>
      </c>
    </row>
    <row r="404" spans="1:37" x14ac:dyDescent="0.25">
      <c r="A404" t="s">
        <v>361</v>
      </c>
      <c r="B404">
        <v>0.15765399999999999</v>
      </c>
      <c r="C404">
        <v>0.78691</v>
      </c>
      <c r="D404" t="s">
        <v>354</v>
      </c>
      <c r="AC404" t="s">
        <v>434</v>
      </c>
      <c r="AD404" t="s">
        <v>435</v>
      </c>
      <c r="AE404">
        <v>1E-3</v>
      </c>
      <c r="AF404" t="s">
        <v>558</v>
      </c>
      <c r="AG404">
        <v>0.01</v>
      </c>
      <c r="AH404" t="s">
        <v>559</v>
      </c>
      <c r="AI404">
        <v>0.05</v>
      </c>
      <c r="AJ404" t="s">
        <v>560</v>
      </c>
      <c r="AK404">
        <v>0.1</v>
      </c>
    </row>
    <row r="405" spans="1:37" x14ac:dyDescent="0.25">
      <c r="A405" t="s">
        <v>363</v>
      </c>
      <c r="B405">
        <v>2.1197000000000001E-2</v>
      </c>
      <c r="C405">
        <v>0.95818800000000004</v>
      </c>
      <c r="D405" t="s">
        <v>467</v>
      </c>
      <c r="N405" t="s">
        <v>362</v>
      </c>
      <c r="O405" t="s">
        <v>403</v>
      </c>
    </row>
    <row r="406" spans="1:37" x14ac:dyDescent="0.25">
      <c r="A406" t="s">
        <v>506</v>
      </c>
      <c r="B406">
        <v>-6.0058179999999997</v>
      </c>
      <c r="C406" s="1">
        <v>1.7669999999999999E-8</v>
      </c>
      <c r="E406" t="s">
        <v>432</v>
      </c>
      <c r="N406" t="s">
        <v>361</v>
      </c>
      <c r="O406" t="s">
        <v>407</v>
      </c>
      <c r="X406" t="s">
        <v>411</v>
      </c>
      <c r="Y406" t="s">
        <v>412</v>
      </c>
      <c r="AC406" t="s">
        <v>442</v>
      </c>
      <c r="AD406" t="s">
        <v>443</v>
      </c>
      <c r="AE406">
        <v>49986</v>
      </c>
    </row>
    <row r="407" spans="1:37" x14ac:dyDescent="0.25">
      <c r="A407" t="s">
        <v>433</v>
      </c>
      <c r="N407" t="s">
        <v>363</v>
      </c>
      <c r="O407" t="s">
        <v>413</v>
      </c>
      <c r="AC407" t="s">
        <v>445</v>
      </c>
      <c r="AD407" t="s">
        <v>443</v>
      </c>
      <c r="AE407">
        <v>21648</v>
      </c>
    </row>
    <row r="408" spans="1:37" x14ac:dyDescent="0.25">
      <c r="A408" t="s">
        <v>434</v>
      </c>
      <c r="B408" t="s">
        <v>435</v>
      </c>
      <c r="C408">
        <v>1E-3</v>
      </c>
      <c r="D408" t="s">
        <v>355</v>
      </c>
      <c r="G408">
        <v>0.05</v>
      </c>
      <c r="H408" t="s">
        <v>560</v>
      </c>
      <c r="N408" t="s">
        <v>388</v>
      </c>
      <c r="AC408" t="s">
        <v>446</v>
      </c>
      <c r="AD408">
        <v>0.56691000000000003</v>
      </c>
    </row>
    <row r="409" spans="1:37" x14ac:dyDescent="0.25">
      <c r="N409" t="s">
        <v>433</v>
      </c>
      <c r="O409" t="s">
        <v>417</v>
      </c>
      <c r="AC409" t="s">
        <v>447</v>
      </c>
      <c r="AD409" t="s">
        <v>446</v>
      </c>
    </row>
    <row r="410" spans="1:37" x14ac:dyDescent="0.25">
      <c r="A410" t="s">
        <v>442</v>
      </c>
      <c r="B410" t="s">
        <v>443</v>
      </c>
      <c r="C410">
        <v>132380</v>
      </c>
      <c r="D410" t="s">
        <v>558</v>
      </c>
      <c r="I410">
        <v>0.1</v>
      </c>
      <c r="N410" t="s">
        <v>434</v>
      </c>
      <c r="AC410" t="s">
        <v>448</v>
      </c>
      <c r="AD410">
        <v>35.342700000000001</v>
      </c>
      <c r="AE410" t="s">
        <v>450</v>
      </c>
      <c r="AF410">
        <v>108</v>
      </c>
      <c r="AG410" t="s">
        <v>451</v>
      </c>
      <c r="AH410" t="s">
        <v>452</v>
      </c>
      <c r="AI410" t="s">
        <v>453</v>
      </c>
      <c r="AJ410" s="1">
        <v>2.2200000000000001E-16</v>
      </c>
    </row>
    <row r="411" spans="1:37" x14ac:dyDescent="0.25">
      <c r="A411" t="s">
        <v>445</v>
      </c>
      <c r="B411" t="s">
        <v>443</v>
      </c>
      <c r="C411">
        <v>98182</v>
      </c>
      <c r="O411" t="s">
        <v>422</v>
      </c>
      <c r="AC411" t="s">
        <v>657</v>
      </c>
    </row>
    <row r="412" spans="1:37" x14ac:dyDescent="0.25">
      <c r="A412" t="s">
        <v>446</v>
      </c>
      <c r="B412">
        <v>0.25831999999999999</v>
      </c>
      <c r="E412">
        <v>0.01</v>
      </c>
      <c r="J412" t="s">
        <v>561</v>
      </c>
      <c r="N412" t="s">
        <v>442</v>
      </c>
      <c r="O412" t="s">
        <v>423</v>
      </c>
      <c r="X412" t="s">
        <v>425</v>
      </c>
    </row>
    <row r="413" spans="1:37" x14ac:dyDescent="0.25">
      <c r="A413" t="s">
        <v>447</v>
      </c>
      <c r="B413" t="s">
        <v>446</v>
      </c>
      <c r="N413" t="s">
        <v>445</v>
      </c>
      <c r="O413">
        <v>-8.3308</v>
      </c>
      <c r="AC413" t="s">
        <v>468</v>
      </c>
      <c r="AD413">
        <v>2000</v>
      </c>
    </row>
    <row r="414" spans="1:37" x14ac:dyDescent="0.25">
      <c r="A414" t="s">
        <v>448</v>
      </c>
      <c r="B414">
        <v>34.479900000000001</v>
      </c>
      <c r="C414" t="s">
        <v>450</v>
      </c>
      <c r="F414" t="s">
        <v>559</v>
      </c>
      <c r="G414" t="s">
        <v>453</v>
      </c>
      <c r="H414" s="1">
        <v>2.2200000000000001E-16</v>
      </c>
      <c r="K414" t="s">
        <v>562</v>
      </c>
      <c r="N414" t="s">
        <v>446</v>
      </c>
      <c r="AC414" t="s">
        <v>657</v>
      </c>
    </row>
    <row r="415" spans="1:37" x14ac:dyDescent="0.25">
      <c r="A415" t="s">
        <v>672</v>
      </c>
      <c r="N415" t="s">
        <v>447</v>
      </c>
      <c r="O415" t="s">
        <v>429</v>
      </c>
    </row>
    <row r="416" spans="1:37" x14ac:dyDescent="0.25">
      <c r="D416">
        <v>396</v>
      </c>
      <c r="N416" t="s">
        <v>448</v>
      </c>
      <c r="AC416" t="s">
        <v>396</v>
      </c>
      <c r="AD416" t="s">
        <v>397</v>
      </c>
      <c r="AE416" t="s">
        <v>400</v>
      </c>
    </row>
    <row r="417" spans="1:37" x14ac:dyDescent="0.25">
      <c r="A417" t="s">
        <v>468</v>
      </c>
      <c r="B417">
        <v>2000</v>
      </c>
      <c r="N417" t="s">
        <v>657</v>
      </c>
      <c r="O417" t="s">
        <v>350</v>
      </c>
      <c r="X417" t="s">
        <v>432</v>
      </c>
    </row>
    <row r="418" spans="1:37" x14ac:dyDescent="0.25">
      <c r="A418" t="s">
        <v>672</v>
      </c>
      <c r="E418" t="s">
        <v>451</v>
      </c>
      <c r="O418">
        <v>-0.36413000000000001</v>
      </c>
      <c r="AC418" t="s">
        <v>401</v>
      </c>
    </row>
    <row r="419" spans="1:37" x14ac:dyDescent="0.25">
      <c r="N419" t="s">
        <v>468</v>
      </c>
      <c r="O419">
        <v>-0.47560999999999998</v>
      </c>
      <c r="AC419" t="s">
        <v>402</v>
      </c>
      <c r="AD419" t="s">
        <v>403</v>
      </c>
      <c r="AE419" t="s">
        <v>403</v>
      </c>
      <c r="AF419" t="s">
        <v>811</v>
      </c>
    </row>
    <row r="420" spans="1:37" x14ac:dyDescent="0.25">
      <c r="A420" t="s">
        <v>396</v>
      </c>
      <c r="B420" t="s">
        <v>397</v>
      </c>
      <c r="C420" t="s">
        <v>400</v>
      </c>
      <c r="F420" t="s">
        <v>452</v>
      </c>
      <c r="N420" t="s">
        <v>657</v>
      </c>
      <c r="O420">
        <v>1.3466199999999999</v>
      </c>
      <c r="AD420" t="s">
        <v>407</v>
      </c>
      <c r="AE420" t="s">
        <v>409</v>
      </c>
      <c r="AF420" t="s">
        <v>660</v>
      </c>
      <c r="AG420" t="s">
        <v>411</v>
      </c>
      <c r="AH420" t="s">
        <v>403</v>
      </c>
      <c r="AI420" t="s">
        <v>412</v>
      </c>
      <c r="AJ420" t="s">
        <v>413</v>
      </c>
      <c r="AK420" t="s">
        <v>403</v>
      </c>
    </row>
    <row r="421" spans="1:37" x14ac:dyDescent="0.25">
      <c r="O421">
        <v>88.614000000000004</v>
      </c>
      <c r="AD421" t="s">
        <v>415</v>
      </c>
    </row>
    <row r="422" spans="1:37" x14ac:dyDescent="0.25">
      <c r="A422" t="s">
        <v>401</v>
      </c>
      <c r="N422" t="s">
        <v>396</v>
      </c>
    </row>
    <row r="423" spans="1:37" x14ac:dyDescent="0.25">
      <c r="A423" t="s">
        <v>402</v>
      </c>
      <c r="B423" t="s">
        <v>403</v>
      </c>
      <c r="C423" t="s">
        <v>403</v>
      </c>
      <c r="O423" t="s">
        <v>435</v>
      </c>
      <c r="X423">
        <v>0.01</v>
      </c>
      <c r="Y423">
        <v>0.05</v>
      </c>
      <c r="Z423">
        <v>0.1</v>
      </c>
      <c r="AC423" t="s">
        <v>581</v>
      </c>
      <c r="AD423" t="s">
        <v>417</v>
      </c>
      <c r="AE423" t="s">
        <v>524</v>
      </c>
    </row>
    <row r="424" spans="1:37" x14ac:dyDescent="0.25">
      <c r="B424" t="s">
        <v>407</v>
      </c>
      <c r="C424" t="s">
        <v>409</v>
      </c>
      <c r="G424" t="s">
        <v>412</v>
      </c>
      <c r="H424" t="s">
        <v>413</v>
      </c>
      <c r="N424" t="s">
        <v>401</v>
      </c>
    </row>
    <row r="425" spans="1:37" x14ac:dyDescent="0.25">
      <c r="B425" t="s">
        <v>415</v>
      </c>
      <c r="D425" t="s">
        <v>769</v>
      </c>
      <c r="N425" t="s">
        <v>402</v>
      </c>
      <c r="O425" t="s">
        <v>443</v>
      </c>
      <c r="AC425" t="s">
        <v>421</v>
      </c>
      <c r="AD425" t="s">
        <v>422</v>
      </c>
    </row>
    <row r="426" spans="1:37" x14ac:dyDescent="0.25">
      <c r="D426" t="s">
        <v>469</v>
      </c>
      <c r="I426" t="s">
        <v>403</v>
      </c>
      <c r="O426" t="s">
        <v>443</v>
      </c>
      <c r="AD426" t="s">
        <v>423</v>
      </c>
      <c r="AE426" t="s">
        <v>426</v>
      </c>
      <c r="AF426" t="s">
        <v>427</v>
      </c>
      <c r="AG426" t="s">
        <v>425</v>
      </c>
      <c r="AH426" t="s">
        <v>428</v>
      </c>
    </row>
    <row r="427" spans="1:37" x14ac:dyDescent="0.25">
      <c r="A427" t="s">
        <v>416</v>
      </c>
      <c r="B427" t="s">
        <v>417</v>
      </c>
      <c r="C427" t="s">
        <v>771</v>
      </c>
      <c r="O427">
        <v>0.28563</v>
      </c>
      <c r="AC427">
        <v>-31.670580000000001</v>
      </c>
      <c r="AD427">
        <v>-3.0281500000000001</v>
      </c>
      <c r="AE427">
        <v>12.396140000000001</v>
      </c>
    </row>
    <row r="428" spans="1:37" x14ac:dyDescent="0.25">
      <c r="E428" t="s">
        <v>411</v>
      </c>
      <c r="J428" t="s">
        <v>414</v>
      </c>
      <c r="O428" t="s">
        <v>446</v>
      </c>
    </row>
    <row r="429" spans="1:37" x14ac:dyDescent="0.25">
      <c r="A429" t="s">
        <v>421</v>
      </c>
      <c r="B429" t="s">
        <v>422</v>
      </c>
      <c r="N429" t="s">
        <v>416</v>
      </c>
      <c r="O429">
        <v>24.389500000000002</v>
      </c>
      <c r="X429" t="s">
        <v>451</v>
      </c>
      <c r="Y429" t="s">
        <v>453</v>
      </c>
      <c r="AC429" t="s">
        <v>353</v>
      </c>
      <c r="AD429" t="s">
        <v>429</v>
      </c>
    </row>
    <row r="430" spans="1:37" x14ac:dyDescent="0.25">
      <c r="B430" t="s">
        <v>423</v>
      </c>
      <c r="C430" t="s">
        <v>426</v>
      </c>
      <c r="F430" t="s">
        <v>403</v>
      </c>
    </row>
    <row r="431" spans="1:37" x14ac:dyDescent="0.25">
      <c r="A431">
        <v>-46.185499999999998</v>
      </c>
      <c r="B431">
        <v>-2.2964000000000002</v>
      </c>
      <c r="C431">
        <v>17.123699999999999</v>
      </c>
      <c r="N431" t="s">
        <v>421</v>
      </c>
      <c r="AD431" t="s">
        <v>350</v>
      </c>
      <c r="AE431" t="s">
        <v>353</v>
      </c>
      <c r="AF431" t="s">
        <v>354</v>
      </c>
      <c r="AG431" t="s">
        <v>432</v>
      </c>
    </row>
    <row r="432" spans="1:37" x14ac:dyDescent="0.25">
      <c r="D432" t="s">
        <v>427</v>
      </c>
      <c r="O432">
        <v>2000</v>
      </c>
      <c r="AC432" t="s">
        <v>362</v>
      </c>
      <c r="AD432">
        <v>0.10363</v>
      </c>
      <c r="AE432">
        <v>0.59457000000000004</v>
      </c>
    </row>
    <row r="433" spans="1:37" x14ac:dyDescent="0.25">
      <c r="A433" t="s">
        <v>353</v>
      </c>
      <c r="B433" t="s">
        <v>429</v>
      </c>
      <c r="L433">
        <v>1</v>
      </c>
      <c r="N433">
        <v>-32.398400000000002</v>
      </c>
      <c r="AC433" t="s">
        <v>361</v>
      </c>
      <c r="AD433">
        <v>-0.63595000000000002</v>
      </c>
      <c r="AE433">
        <v>0.20749000000000001</v>
      </c>
    </row>
    <row r="434" spans="1:37" x14ac:dyDescent="0.25">
      <c r="E434" t="s">
        <v>425</v>
      </c>
      <c r="AC434" t="s">
        <v>363</v>
      </c>
      <c r="AD434">
        <v>-0.19420999999999999</v>
      </c>
      <c r="AE434">
        <v>0.62839</v>
      </c>
    </row>
    <row r="435" spans="1:37" x14ac:dyDescent="0.25">
      <c r="B435" t="s">
        <v>350</v>
      </c>
      <c r="C435" t="s">
        <v>353</v>
      </c>
      <c r="N435" t="s">
        <v>353</v>
      </c>
      <c r="O435" t="s">
        <v>397</v>
      </c>
      <c r="AC435" t="s">
        <v>388</v>
      </c>
      <c r="AD435">
        <v>37.323129999999999</v>
      </c>
      <c r="AE435">
        <v>2.4469999999999999E-2</v>
      </c>
      <c r="AF435" t="s">
        <v>356</v>
      </c>
    </row>
    <row r="436" spans="1:37" x14ac:dyDescent="0.25">
      <c r="A436" t="s">
        <v>362</v>
      </c>
      <c r="B436">
        <v>-0.168875</v>
      </c>
      <c r="C436">
        <v>0.36769000000000002</v>
      </c>
      <c r="F436" t="s">
        <v>428</v>
      </c>
      <c r="AC436" t="s">
        <v>433</v>
      </c>
    </row>
    <row r="437" spans="1:37" x14ac:dyDescent="0.25">
      <c r="A437" t="s">
        <v>361</v>
      </c>
      <c r="B437">
        <v>0.19615299999999999</v>
      </c>
      <c r="C437">
        <v>0.68318000000000001</v>
      </c>
      <c r="D437" t="s">
        <v>354</v>
      </c>
      <c r="AC437" t="s">
        <v>434</v>
      </c>
      <c r="AD437" t="s">
        <v>435</v>
      </c>
      <c r="AE437">
        <v>1E-3</v>
      </c>
      <c r="AF437" t="s">
        <v>558</v>
      </c>
      <c r="AG437">
        <v>0.01</v>
      </c>
      <c r="AH437" t="s">
        <v>559</v>
      </c>
      <c r="AI437">
        <v>0.05</v>
      </c>
      <c r="AJ437" t="s">
        <v>560</v>
      </c>
      <c r="AK437">
        <v>0.1</v>
      </c>
    </row>
    <row r="438" spans="1:37" x14ac:dyDescent="0.25">
      <c r="A438" t="s">
        <v>363</v>
      </c>
      <c r="B438">
        <v>1.3612000000000001E-2</v>
      </c>
      <c r="C438">
        <v>0.96779999999999999</v>
      </c>
      <c r="N438" t="s">
        <v>362</v>
      </c>
      <c r="O438" t="s">
        <v>403</v>
      </c>
    </row>
    <row r="439" spans="1:37" x14ac:dyDescent="0.25">
      <c r="A439" t="s">
        <v>506</v>
      </c>
      <c r="B439">
        <v>4.3282629999999997</v>
      </c>
      <c r="C439">
        <v>1.56E-3</v>
      </c>
      <c r="E439" t="s">
        <v>432</v>
      </c>
      <c r="N439" t="s">
        <v>361</v>
      </c>
      <c r="O439" t="s">
        <v>407</v>
      </c>
      <c r="X439" t="s">
        <v>411</v>
      </c>
      <c r="Y439" t="s">
        <v>412</v>
      </c>
      <c r="Z439" t="s">
        <v>403</v>
      </c>
      <c r="AC439" t="s">
        <v>442</v>
      </c>
      <c r="AD439" t="s">
        <v>443</v>
      </c>
      <c r="AE439">
        <v>2719.6</v>
      </c>
    </row>
    <row r="440" spans="1:37" x14ac:dyDescent="0.25">
      <c r="A440" t="s">
        <v>433</v>
      </c>
      <c r="N440" t="s">
        <v>363</v>
      </c>
      <c r="O440" t="s">
        <v>415</v>
      </c>
      <c r="AC440" t="s">
        <v>445</v>
      </c>
      <c r="AD440" t="s">
        <v>443</v>
      </c>
      <c r="AE440">
        <v>2477.6999999999998</v>
      </c>
    </row>
    <row r="441" spans="1:37" x14ac:dyDescent="0.25">
      <c r="A441" t="s">
        <v>434</v>
      </c>
      <c r="B441" t="s">
        <v>435</v>
      </c>
      <c r="C441">
        <v>1E-3</v>
      </c>
      <c r="D441" t="s">
        <v>467</v>
      </c>
      <c r="G441">
        <v>0.05</v>
      </c>
      <c r="H441" t="s">
        <v>560</v>
      </c>
      <c r="N441" t="s">
        <v>388</v>
      </c>
      <c r="AC441" t="s">
        <v>446</v>
      </c>
      <c r="AD441">
        <v>8.8955999999999993E-2</v>
      </c>
    </row>
    <row r="442" spans="1:37" x14ac:dyDescent="0.25">
      <c r="N442" t="s">
        <v>433</v>
      </c>
      <c r="O442" t="s">
        <v>417</v>
      </c>
      <c r="AC442" t="s">
        <v>447</v>
      </c>
      <c r="AD442" t="s">
        <v>446</v>
      </c>
    </row>
    <row r="443" spans="1:37" x14ac:dyDescent="0.25">
      <c r="A443" t="s">
        <v>442</v>
      </c>
      <c r="B443" t="s">
        <v>443</v>
      </c>
      <c r="C443">
        <v>28684</v>
      </c>
      <c r="D443" t="s">
        <v>558</v>
      </c>
      <c r="I443">
        <v>0.1</v>
      </c>
      <c r="N443" t="s">
        <v>434</v>
      </c>
      <c r="AC443" t="s">
        <v>448</v>
      </c>
      <c r="AD443">
        <v>1.26935</v>
      </c>
      <c r="AE443" t="s">
        <v>450</v>
      </c>
      <c r="AF443">
        <v>52</v>
      </c>
      <c r="AG443" t="s">
        <v>451</v>
      </c>
      <c r="AH443" t="s">
        <v>452</v>
      </c>
      <c r="AI443">
        <v>0.29392000000000001</v>
      </c>
    </row>
    <row r="444" spans="1:37" x14ac:dyDescent="0.25">
      <c r="A444" t="s">
        <v>445</v>
      </c>
      <c r="B444" t="s">
        <v>443</v>
      </c>
      <c r="C444">
        <v>27361</v>
      </c>
      <c r="O444" t="s">
        <v>422</v>
      </c>
      <c r="AC444" t="s">
        <v>657</v>
      </c>
    </row>
    <row r="445" spans="1:37" x14ac:dyDescent="0.25">
      <c r="A445" t="s">
        <v>446</v>
      </c>
      <c r="B445">
        <v>4.6122000000000003E-2</v>
      </c>
      <c r="E445">
        <v>0.01</v>
      </c>
      <c r="J445" t="s">
        <v>561</v>
      </c>
      <c r="N445" t="s">
        <v>442</v>
      </c>
      <c r="O445" t="s">
        <v>423</v>
      </c>
      <c r="X445" t="s">
        <v>425</v>
      </c>
    </row>
    <row r="446" spans="1:37" x14ac:dyDescent="0.25">
      <c r="A446" t="s">
        <v>447</v>
      </c>
      <c r="B446" t="s">
        <v>446</v>
      </c>
      <c r="N446" t="s">
        <v>445</v>
      </c>
      <c r="O446">
        <v>-2.9171999999999998</v>
      </c>
      <c r="AC446" t="s">
        <v>481</v>
      </c>
      <c r="AD446">
        <v>2000</v>
      </c>
    </row>
    <row r="447" spans="1:37" x14ac:dyDescent="0.25">
      <c r="A447" t="s">
        <v>448</v>
      </c>
      <c r="B447">
        <v>2.1395900000000001</v>
      </c>
      <c r="C447" t="s">
        <v>450</v>
      </c>
      <c r="F447" t="s">
        <v>559</v>
      </c>
      <c r="G447">
        <v>7.7826000000000006E-2</v>
      </c>
      <c r="K447" t="s">
        <v>562</v>
      </c>
      <c r="N447" t="s">
        <v>446</v>
      </c>
      <c r="AC447" t="s">
        <v>657</v>
      </c>
    </row>
    <row r="448" spans="1:37" x14ac:dyDescent="0.25">
      <c r="A448" t="s">
        <v>672</v>
      </c>
      <c r="N448" t="s">
        <v>447</v>
      </c>
      <c r="O448" t="s">
        <v>429</v>
      </c>
    </row>
    <row r="449" spans="1:37" x14ac:dyDescent="0.25">
      <c r="D449">
        <v>177</v>
      </c>
      <c r="N449" t="s">
        <v>448</v>
      </c>
      <c r="AC449" t="s">
        <v>396</v>
      </c>
      <c r="AD449" t="s">
        <v>397</v>
      </c>
      <c r="AE449" t="s">
        <v>400</v>
      </c>
    </row>
    <row r="450" spans="1:37" x14ac:dyDescent="0.25">
      <c r="A450" t="s">
        <v>481</v>
      </c>
      <c r="B450">
        <v>2000</v>
      </c>
      <c r="N450" t="s">
        <v>657</v>
      </c>
      <c r="O450" t="s">
        <v>350</v>
      </c>
      <c r="X450" t="s">
        <v>432</v>
      </c>
    </row>
    <row r="451" spans="1:37" x14ac:dyDescent="0.25">
      <c r="A451" t="s">
        <v>672</v>
      </c>
      <c r="E451" t="s">
        <v>451</v>
      </c>
      <c r="O451">
        <v>-0.27156999999999998</v>
      </c>
      <c r="AC451" t="s">
        <v>401</v>
      </c>
    </row>
    <row r="452" spans="1:37" x14ac:dyDescent="0.25">
      <c r="N452" t="s">
        <v>481</v>
      </c>
      <c r="O452">
        <v>-1.86564</v>
      </c>
      <c r="AC452" t="s">
        <v>402</v>
      </c>
      <c r="AD452" t="s">
        <v>403</v>
      </c>
      <c r="AE452" t="s">
        <v>403</v>
      </c>
      <c r="AF452" t="s">
        <v>811</v>
      </c>
    </row>
    <row r="453" spans="1:37" x14ac:dyDescent="0.25">
      <c r="A453" t="s">
        <v>396</v>
      </c>
      <c r="B453" t="s">
        <v>397</v>
      </c>
      <c r="C453" t="s">
        <v>400</v>
      </c>
      <c r="F453" t="s">
        <v>452</v>
      </c>
      <c r="N453" t="s">
        <v>657</v>
      </c>
      <c r="O453">
        <v>-0.53966000000000003</v>
      </c>
      <c r="AD453" t="s">
        <v>407</v>
      </c>
      <c r="AE453" t="s">
        <v>409</v>
      </c>
      <c r="AF453" t="s">
        <v>661</v>
      </c>
      <c r="AG453" t="s">
        <v>411</v>
      </c>
      <c r="AH453" t="s">
        <v>403</v>
      </c>
      <c r="AI453" t="s">
        <v>412</v>
      </c>
      <c r="AJ453" t="s">
        <v>413</v>
      </c>
      <c r="AK453" t="s">
        <v>403</v>
      </c>
    </row>
    <row r="454" spans="1:37" x14ac:dyDescent="0.25">
      <c r="O454">
        <v>-41.187330000000003</v>
      </c>
      <c r="AD454" t="s">
        <v>415</v>
      </c>
    </row>
    <row r="455" spans="1:37" x14ac:dyDescent="0.25">
      <c r="A455" t="s">
        <v>401</v>
      </c>
      <c r="N455" t="s">
        <v>396</v>
      </c>
    </row>
    <row r="456" spans="1:37" x14ac:dyDescent="0.25">
      <c r="A456" t="s">
        <v>402</v>
      </c>
      <c r="B456" t="s">
        <v>403</v>
      </c>
      <c r="C456" t="s">
        <v>403</v>
      </c>
      <c r="O456" t="s">
        <v>435</v>
      </c>
      <c r="X456">
        <v>0.01</v>
      </c>
      <c r="Y456">
        <v>0.05</v>
      </c>
      <c r="Z456">
        <v>0.1</v>
      </c>
      <c r="AC456" t="s">
        <v>581</v>
      </c>
      <c r="AD456" t="s">
        <v>417</v>
      </c>
      <c r="AE456" t="s">
        <v>726</v>
      </c>
    </row>
    <row r="457" spans="1:37" x14ac:dyDescent="0.25">
      <c r="B457" t="s">
        <v>407</v>
      </c>
      <c r="C457" t="s">
        <v>409</v>
      </c>
      <c r="G457" t="s">
        <v>412</v>
      </c>
      <c r="H457" t="s">
        <v>413</v>
      </c>
      <c r="N457" t="s">
        <v>401</v>
      </c>
    </row>
    <row r="458" spans="1:37" x14ac:dyDescent="0.25">
      <c r="B458" t="s">
        <v>415</v>
      </c>
      <c r="D458" t="s">
        <v>769</v>
      </c>
      <c r="N458" t="s">
        <v>402</v>
      </c>
      <c r="O458" t="s">
        <v>443</v>
      </c>
      <c r="AC458" t="s">
        <v>421</v>
      </c>
      <c r="AD458" t="s">
        <v>422</v>
      </c>
    </row>
    <row r="459" spans="1:37" x14ac:dyDescent="0.25">
      <c r="D459" t="s">
        <v>482</v>
      </c>
      <c r="I459" t="s">
        <v>403</v>
      </c>
      <c r="O459" t="s">
        <v>443</v>
      </c>
      <c r="AD459" t="s">
        <v>423</v>
      </c>
      <c r="AE459" t="s">
        <v>426</v>
      </c>
      <c r="AF459" t="s">
        <v>427</v>
      </c>
      <c r="AG459" t="s">
        <v>425</v>
      </c>
      <c r="AH459" t="s">
        <v>428</v>
      </c>
    </row>
    <row r="460" spans="1:37" x14ac:dyDescent="0.25">
      <c r="A460" t="s">
        <v>581</v>
      </c>
      <c r="B460" t="s">
        <v>417</v>
      </c>
      <c r="C460" t="s">
        <v>772</v>
      </c>
      <c r="O460">
        <v>0.20333000000000001</v>
      </c>
      <c r="AC460">
        <v>-26.213913000000002</v>
      </c>
      <c r="AD460">
        <v>-7.336449</v>
      </c>
      <c r="AE460">
        <v>29.351759999999999</v>
      </c>
    </row>
    <row r="461" spans="1:37" x14ac:dyDescent="0.25">
      <c r="E461" t="s">
        <v>411</v>
      </c>
      <c r="J461" t="s">
        <v>414</v>
      </c>
      <c r="O461" t="s">
        <v>446</v>
      </c>
    </row>
    <row r="462" spans="1:37" x14ac:dyDescent="0.25">
      <c r="A462" t="s">
        <v>421</v>
      </c>
      <c r="B462" t="s">
        <v>422</v>
      </c>
      <c r="N462" t="s">
        <v>416</v>
      </c>
      <c r="O462">
        <v>5.1044900000000002</v>
      </c>
      <c r="X462" t="s">
        <v>451</v>
      </c>
      <c r="Y462">
        <v>1.0275E-3</v>
      </c>
      <c r="AC462" t="s">
        <v>353</v>
      </c>
      <c r="AD462" t="s">
        <v>429</v>
      </c>
    </row>
    <row r="463" spans="1:37" x14ac:dyDescent="0.25">
      <c r="B463" t="s">
        <v>423</v>
      </c>
      <c r="C463" t="s">
        <v>426</v>
      </c>
      <c r="F463" t="s">
        <v>403</v>
      </c>
    </row>
    <row r="464" spans="1:37" x14ac:dyDescent="0.25">
      <c r="A464">
        <v>-37.96255</v>
      </c>
      <c r="B464">
        <v>-9.2664100000000005</v>
      </c>
      <c r="C464">
        <v>28.152450000000002</v>
      </c>
      <c r="N464" t="s">
        <v>421</v>
      </c>
      <c r="AD464" t="s">
        <v>350</v>
      </c>
      <c r="AE464" t="s">
        <v>353</v>
      </c>
      <c r="AF464" t="s">
        <v>354</v>
      </c>
      <c r="AG464" t="s">
        <v>432</v>
      </c>
    </row>
    <row r="465" spans="1:37" x14ac:dyDescent="0.25">
      <c r="D465" t="s">
        <v>427</v>
      </c>
      <c r="O465">
        <v>2000</v>
      </c>
      <c r="AC465" t="s">
        <v>362</v>
      </c>
      <c r="AD465">
        <v>2.9897800000000001</v>
      </c>
      <c r="AE465" s="1">
        <v>6.0810000000000002E-5</v>
      </c>
      <c r="AF465" t="s">
        <v>355</v>
      </c>
    </row>
    <row r="466" spans="1:37" x14ac:dyDescent="0.25">
      <c r="A466" t="s">
        <v>353</v>
      </c>
      <c r="B466" t="s">
        <v>429</v>
      </c>
      <c r="L466">
        <v>1</v>
      </c>
      <c r="N466">
        <v>-38.586799999999997</v>
      </c>
      <c r="AC466" t="s">
        <v>361</v>
      </c>
      <c r="AD466">
        <v>-8.1680000000000003E-2</v>
      </c>
      <c r="AE466">
        <v>0.95882999999999996</v>
      </c>
    </row>
    <row r="467" spans="1:37" x14ac:dyDescent="0.25">
      <c r="E467" t="s">
        <v>425</v>
      </c>
      <c r="AC467" t="s">
        <v>363</v>
      </c>
      <c r="AD467">
        <v>0.29594999999999999</v>
      </c>
      <c r="AE467">
        <v>0.80079999999999996</v>
      </c>
    </row>
    <row r="468" spans="1:37" x14ac:dyDescent="0.25">
      <c r="B468" t="s">
        <v>350</v>
      </c>
      <c r="C468" t="s">
        <v>353</v>
      </c>
      <c r="N468" t="s">
        <v>353</v>
      </c>
      <c r="O468" t="s">
        <v>397</v>
      </c>
      <c r="AC468" t="s">
        <v>388</v>
      </c>
      <c r="AD468">
        <v>225.64196999999999</v>
      </c>
      <c r="AE468">
        <v>3.0349999999999999E-2</v>
      </c>
      <c r="AF468" t="s">
        <v>356</v>
      </c>
    </row>
    <row r="469" spans="1:37" x14ac:dyDescent="0.25">
      <c r="A469" t="s">
        <v>362</v>
      </c>
      <c r="B469">
        <v>1.57474</v>
      </c>
      <c r="C469" s="1">
        <v>6.2330000000000003E-6</v>
      </c>
      <c r="F469" t="s">
        <v>428</v>
      </c>
      <c r="AC469" t="s">
        <v>433</v>
      </c>
    </row>
    <row r="470" spans="1:37" x14ac:dyDescent="0.25">
      <c r="A470" t="s">
        <v>361</v>
      </c>
      <c r="B470">
        <v>-1.4035</v>
      </c>
      <c r="C470">
        <v>5.0619999999999998E-2</v>
      </c>
      <c r="D470" t="s">
        <v>354</v>
      </c>
      <c r="AC470" t="s">
        <v>434</v>
      </c>
      <c r="AD470" t="s">
        <v>435</v>
      </c>
      <c r="AE470">
        <v>1E-3</v>
      </c>
      <c r="AF470" t="s">
        <v>558</v>
      </c>
      <c r="AG470">
        <v>0.01</v>
      </c>
      <c r="AH470" t="s">
        <v>559</v>
      </c>
      <c r="AI470">
        <v>0.05</v>
      </c>
      <c r="AJ470" t="s">
        <v>560</v>
      </c>
      <c r="AK470">
        <v>0.1</v>
      </c>
    </row>
    <row r="471" spans="1:37" x14ac:dyDescent="0.25">
      <c r="A471" t="s">
        <v>363</v>
      </c>
      <c r="B471">
        <v>0.83828000000000003</v>
      </c>
      <c r="C471">
        <v>9.0910000000000005E-2</v>
      </c>
      <c r="D471" t="s">
        <v>355</v>
      </c>
      <c r="N471" t="s">
        <v>362</v>
      </c>
      <c r="O471" t="s">
        <v>403</v>
      </c>
    </row>
    <row r="472" spans="1:37" x14ac:dyDescent="0.25">
      <c r="A472" t="s">
        <v>506</v>
      </c>
      <c r="B472">
        <v>-9.7807899999999997</v>
      </c>
      <c r="C472" s="1">
        <v>3.383E-9</v>
      </c>
      <c r="D472" t="s">
        <v>461</v>
      </c>
      <c r="E472" t="s">
        <v>432</v>
      </c>
      <c r="N472" t="s">
        <v>361</v>
      </c>
      <c r="O472" t="s">
        <v>407</v>
      </c>
      <c r="X472" t="s">
        <v>411</v>
      </c>
      <c r="Y472" t="s">
        <v>412</v>
      </c>
      <c r="Z472" t="s">
        <v>403</v>
      </c>
      <c r="AC472" t="s">
        <v>442</v>
      </c>
      <c r="AD472" t="s">
        <v>443</v>
      </c>
      <c r="AE472">
        <v>14101</v>
      </c>
    </row>
    <row r="473" spans="1:37" x14ac:dyDescent="0.25">
      <c r="A473" t="s">
        <v>433</v>
      </c>
      <c r="D473" t="s">
        <v>461</v>
      </c>
      <c r="N473" t="s">
        <v>363</v>
      </c>
      <c r="O473" t="s">
        <v>415</v>
      </c>
      <c r="AC473" t="s">
        <v>445</v>
      </c>
      <c r="AD473" t="s">
        <v>443</v>
      </c>
      <c r="AE473">
        <v>7502.7</v>
      </c>
    </row>
    <row r="474" spans="1:37" x14ac:dyDescent="0.25">
      <c r="A474" t="s">
        <v>434</v>
      </c>
      <c r="B474" t="s">
        <v>435</v>
      </c>
      <c r="C474">
        <v>1E-3</v>
      </c>
      <c r="D474" t="s">
        <v>355</v>
      </c>
      <c r="G474">
        <v>0.05</v>
      </c>
      <c r="H474" t="s">
        <v>560</v>
      </c>
      <c r="N474" t="s">
        <v>388</v>
      </c>
      <c r="AC474" t="s">
        <v>446</v>
      </c>
      <c r="AD474">
        <v>0.46794999999999998</v>
      </c>
    </row>
    <row r="475" spans="1:37" x14ac:dyDescent="0.25">
      <c r="N475" t="s">
        <v>433</v>
      </c>
      <c r="O475" t="s">
        <v>417</v>
      </c>
      <c r="AC475" t="s">
        <v>447</v>
      </c>
      <c r="AD475" t="s">
        <v>446</v>
      </c>
    </row>
    <row r="476" spans="1:37" x14ac:dyDescent="0.25">
      <c r="A476" t="s">
        <v>442</v>
      </c>
      <c r="B476" t="s">
        <v>443</v>
      </c>
      <c r="C476">
        <v>81574</v>
      </c>
      <c r="D476" t="s">
        <v>558</v>
      </c>
      <c r="I476">
        <v>0.1</v>
      </c>
      <c r="N476" t="s">
        <v>434</v>
      </c>
      <c r="AC476" t="s">
        <v>448</v>
      </c>
      <c r="AD476">
        <v>9.6747899999999998</v>
      </c>
      <c r="AE476" t="s">
        <v>450</v>
      </c>
      <c r="AF476">
        <v>44</v>
      </c>
      <c r="AG476" t="s">
        <v>451</v>
      </c>
      <c r="AH476" t="s">
        <v>452</v>
      </c>
      <c r="AI476" s="1">
        <v>1.0564000000000001E-5</v>
      </c>
    </row>
    <row r="477" spans="1:37" x14ac:dyDescent="0.25">
      <c r="A477" t="s">
        <v>445</v>
      </c>
      <c r="B477" t="s">
        <v>443</v>
      </c>
      <c r="C477">
        <v>43309</v>
      </c>
      <c r="O477" t="s">
        <v>422</v>
      </c>
      <c r="AC477" t="s">
        <v>657</v>
      </c>
    </row>
    <row r="478" spans="1:37" x14ac:dyDescent="0.25">
      <c r="A478" t="s">
        <v>446</v>
      </c>
      <c r="B478">
        <v>0.46909000000000001</v>
      </c>
      <c r="E478">
        <v>0.01</v>
      </c>
      <c r="J478" t="s">
        <v>561</v>
      </c>
      <c r="N478" t="s">
        <v>442</v>
      </c>
      <c r="O478" t="s">
        <v>423</v>
      </c>
      <c r="X478" t="s">
        <v>425</v>
      </c>
    </row>
    <row r="479" spans="1:37" x14ac:dyDescent="0.25">
      <c r="A479" t="s">
        <v>447</v>
      </c>
      <c r="B479" t="s">
        <v>446</v>
      </c>
      <c r="N479" t="s">
        <v>445</v>
      </c>
      <c r="O479">
        <v>-9.8512000000000004</v>
      </c>
      <c r="AC479" t="s">
        <v>648</v>
      </c>
    </row>
    <row r="480" spans="1:37" x14ac:dyDescent="0.25">
      <c r="A480" t="s">
        <v>448</v>
      </c>
      <c r="B480">
        <v>44.177599999999998</v>
      </c>
      <c r="C480" t="s">
        <v>450</v>
      </c>
      <c r="F480" t="s">
        <v>559</v>
      </c>
      <c r="G480" t="s">
        <v>453</v>
      </c>
      <c r="H480" s="1">
        <v>2.2200000000000001E-16</v>
      </c>
      <c r="K480" t="s">
        <v>562</v>
      </c>
      <c r="N480" t="s">
        <v>446</v>
      </c>
    </row>
    <row r="481" spans="1:37" x14ac:dyDescent="0.25">
      <c r="A481" t="s">
        <v>672</v>
      </c>
      <c r="N481" t="s">
        <v>447</v>
      </c>
      <c r="O481" t="s">
        <v>429</v>
      </c>
      <c r="AC481" t="s">
        <v>654</v>
      </c>
      <c r="AD481" t="s">
        <v>804</v>
      </c>
      <c r="AE481" t="s">
        <v>381</v>
      </c>
      <c r="AF481" t="s">
        <v>362</v>
      </c>
      <c r="AG481" t="s">
        <v>382</v>
      </c>
      <c r="AH481" t="s">
        <v>361</v>
      </c>
      <c r="AI481" t="s">
        <v>382</v>
      </c>
      <c r="AJ481" t="s">
        <v>363</v>
      </c>
      <c r="AK481" t="s">
        <v>382</v>
      </c>
    </row>
    <row r="482" spans="1:37" x14ac:dyDescent="0.25">
      <c r="D482">
        <v>200</v>
      </c>
      <c r="N482" t="s">
        <v>448</v>
      </c>
    </row>
    <row r="483" spans="1:37" x14ac:dyDescent="0.25">
      <c r="N483" t="s">
        <v>657</v>
      </c>
      <c r="O483" t="s">
        <v>350</v>
      </c>
      <c r="X483" t="s">
        <v>432</v>
      </c>
      <c r="AC483" t="s">
        <v>648</v>
      </c>
    </row>
    <row r="484" spans="1:37" x14ac:dyDescent="0.25">
      <c r="A484" t="s">
        <v>767</v>
      </c>
      <c r="E484" t="s">
        <v>451</v>
      </c>
      <c r="O484">
        <v>2.5957599999999998</v>
      </c>
    </row>
    <row r="485" spans="1:37" x14ac:dyDescent="0.25">
      <c r="N485" t="s">
        <v>648</v>
      </c>
      <c r="O485">
        <v>-2.0190700000000001</v>
      </c>
      <c r="AC485" t="s">
        <v>657</v>
      </c>
    </row>
    <row r="486" spans="1:37" x14ac:dyDescent="0.25">
      <c r="A486" t="s">
        <v>654</v>
      </c>
      <c r="B486" t="s">
        <v>761</v>
      </c>
      <c r="C486" t="s">
        <v>381</v>
      </c>
      <c r="F486" t="s">
        <v>452</v>
      </c>
      <c r="G486" t="s">
        <v>382</v>
      </c>
      <c r="H486" t="s">
        <v>363</v>
      </c>
      <c r="O486">
        <v>1.9852799999999999</v>
      </c>
    </row>
    <row r="487" spans="1:37" x14ac:dyDescent="0.25">
      <c r="N487" t="s">
        <v>654</v>
      </c>
      <c r="O487">
        <v>76.277339999999995</v>
      </c>
      <c r="AC487" t="s">
        <v>394</v>
      </c>
    </row>
    <row r="488" spans="1:37" x14ac:dyDescent="0.25">
      <c r="A488" t="s">
        <v>767</v>
      </c>
      <c r="D488" t="s">
        <v>362</v>
      </c>
      <c r="I488" t="s">
        <v>382</v>
      </c>
      <c r="AC488" t="s">
        <v>657</v>
      </c>
    </row>
    <row r="489" spans="1:37" x14ac:dyDescent="0.25">
      <c r="N489" t="s">
        <v>648</v>
      </c>
      <c r="O489" t="s">
        <v>435</v>
      </c>
      <c r="X489">
        <v>0.01</v>
      </c>
      <c r="Y489">
        <v>0.05</v>
      </c>
      <c r="Z489">
        <v>0.1</v>
      </c>
    </row>
    <row r="490" spans="1:37" x14ac:dyDescent="0.25">
      <c r="A490" t="s">
        <v>672</v>
      </c>
      <c r="E490" t="s">
        <v>382</v>
      </c>
      <c r="J490" t="s">
        <v>385</v>
      </c>
      <c r="AC490" t="s">
        <v>396</v>
      </c>
      <c r="AD490" t="s">
        <v>397</v>
      </c>
      <c r="AE490" t="s">
        <v>400</v>
      </c>
    </row>
    <row r="491" spans="1:37" x14ac:dyDescent="0.25">
      <c r="N491" t="s">
        <v>657</v>
      </c>
      <c r="O491" t="s">
        <v>443</v>
      </c>
    </row>
    <row r="492" spans="1:37" x14ac:dyDescent="0.25">
      <c r="A492" t="s">
        <v>394</v>
      </c>
      <c r="F492" t="s">
        <v>361</v>
      </c>
      <c r="O492" t="s">
        <v>443</v>
      </c>
      <c r="AC492" t="s">
        <v>401</v>
      </c>
    </row>
    <row r="493" spans="1:37" x14ac:dyDescent="0.25">
      <c r="A493" t="s">
        <v>672</v>
      </c>
      <c r="N493" t="s">
        <v>394</v>
      </c>
      <c r="O493">
        <v>0.43668000000000001</v>
      </c>
      <c r="AC493" t="s">
        <v>402</v>
      </c>
      <c r="AD493" t="s">
        <v>403</v>
      </c>
      <c r="AE493" t="s">
        <v>403</v>
      </c>
      <c r="AF493" t="s">
        <v>812</v>
      </c>
    </row>
    <row r="494" spans="1:37" x14ac:dyDescent="0.25">
      <c r="N494" t="s">
        <v>657</v>
      </c>
      <c r="O494" t="s">
        <v>446</v>
      </c>
      <c r="AD494" t="s">
        <v>407</v>
      </c>
      <c r="AE494" t="s">
        <v>409</v>
      </c>
      <c r="AF494" t="s">
        <v>464</v>
      </c>
      <c r="AG494" t="s">
        <v>411</v>
      </c>
      <c r="AH494" t="s">
        <v>403</v>
      </c>
      <c r="AI494" t="s">
        <v>412</v>
      </c>
    </row>
    <row r="495" spans="1:37" x14ac:dyDescent="0.25">
      <c r="A495" t="s">
        <v>396</v>
      </c>
      <c r="B495" t="s">
        <v>397</v>
      </c>
      <c r="C495" t="s">
        <v>400</v>
      </c>
      <c r="O495">
        <v>29.263200000000001</v>
      </c>
      <c r="X495" t="s">
        <v>451</v>
      </c>
      <c r="Y495" t="s">
        <v>453</v>
      </c>
      <c r="AD495" t="s">
        <v>413</v>
      </c>
      <c r="AE495" t="s">
        <v>415</v>
      </c>
    </row>
    <row r="496" spans="1:37" x14ac:dyDescent="0.25">
      <c r="N496" t="s">
        <v>396</v>
      </c>
    </row>
    <row r="497" spans="1:37" x14ac:dyDescent="0.25">
      <c r="A497" t="s">
        <v>401</v>
      </c>
      <c r="AC497" t="s">
        <v>581</v>
      </c>
      <c r="AD497" t="s">
        <v>417</v>
      </c>
      <c r="AE497" t="s">
        <v>806</v>
      </c>
    </row>
    <row r="498" spans="1:37" x14ac:dyDescent="0.25">
      <c r="A498" t="s">
        <v>402</v>
      </c>
      <c r="B498" t="s">
        <v>403</v>
      </c>
      <c r="C498" t="s">
        <v>403</v>
      </c>
      <c r="N498" t="s">
        <v>401</v>
      </c>
    </row>
    <row r="499" spans="1:37" x14ac:dyDescent="0.25">
      <c r="B499" t="s">
        <v>407</v>
      </c>
      <c r="C499" t="s">
        <v>409</v>
      </c>
      <c r="G499" t="s">
        <v>412</v>
      </c>
      <c r="N499" t="s">
        <v>402</v>
      </c>
      <c r="AC499" t="s">
        <v>421</v>
      </c>
      <c r="AD499" t="s">
        <v>422</v>
      </c>
    </row>
    <row r="500" spans="1:37" x14ac:dyDescent="0.25">
      <c r="B500" t="s">
        <v>413</v>
      </c>
      <c r="C500" t="s">
        <v>415</v>
      </c>
      <c r="D500" t="s">
        <v>773</v>
      </c>
      <c r="O500" t="s">
        <v>804</v>
      </c>
      <c r="X500" t="s">
        <v>382</v>
      </c>
      <c r="Y500" t="s">
        <v>382</v>
      </c>
      <c r="Z500" t="s">
        <v>382</v>
      </c>
      <c r="AD500" t="s">
        <v>423</v>
      </c>
      <c r="AE500" t="s">
        <v>426</v>
      </c>
      <c r="AF500" t="s">
        <v>427</v>
      </c>
      <c r="AG500" t="s">
        <v>425</v>
      </c>
      <c r="AH500" t="s">
        <v>428</v>
      </c>
    </row>
    <row r="501" spans="1:37" x14ac:dyDescent="0.25">
      <c r="D501" t="s">
        <v>457</v>
      </c>
      <c r="AC501">
        <v>-55.432400000000001</v>
      </c>
      <c r="AD501">
        <v>-9.7475000000000005</v>
      </c>
      <c r="AE501">
        <v>36.417000000000002</v>
      </c>
    </row>
    <row r="502" spans="1:37" x14ac:dyDescent="0.25">
      <c r="A502" t="s">
        <v>416</v>
      </c>
      <c r="B502" t="s">
        <v>417</v>
      </c>
      <c r="C502" t="s">
        <v>774</v>
      </c>
    </row>
    <row r="503" spans="1:37" x14ac:dyDescent="0.25">
      <c r="E503" t="s">
        <v>411</v>
      </c>
      <c r="N503" t="s">
        <v>416</v>
      </c>
      <c r="AC503" t="s">
        <v>353</v>
      </c>
      <c r="AD503" t="s">
        <v>429</v>
      </c>
    </row>
    <row r="504" spans="1:37" x14ac:dyDescent="0.25">
      <c r="A504" t="s">
        <v>421</v>
      </c>
      <c r="B504" t="s">
        <v>422</v>
      </c>
    </row>
    <row r="505" spans="1:37" x14ac:dyDescent="0.25">
      <c r="B505" t="s">
        <v>423</v>
      </c>
      <c r="C505" t="s">
        <v>426</v>
      </c>
      <c r="F505" t="s">
        <v>403</v>
      </c>
      <c r="N505" t="s">
        <v>421</v>
      </c>
      <c r="AD505" t="s">
        <v>350</v>
      </c>
      <c r="AE505" t="s">
        <v>353</v>
      </c>
      <c r="AF505" t="s">
        <v>354</v>
      </c>
      <c r="AG505" t="s">
        <v>432</v>
      </c>
    </row>
    <row r="506" spans="1:37" x14ac:dyDescent="0.25">
      <c r="A506">
        <v>-61.490499999999997</v>
      </c>
      <c r="B506">
        <v>-10.767899999999999</v>
      </c>
      <c r="C506">
        <v>38.297400000000003</v>
      </c>
      <c r="AC506" t="s">
        <v>362</v>
      </c>
      <c r="AD506">
        <v>1.0483100000000001</v>
      </c>
      <c r="AE506">
        <v>0.2379464</v>
      </c>
    </row>
    <row r="507" spans="1:37" x14ac:dyDescent="0.25">
      <c r="D507" t="s">
        <v>427</v>
      </c>
      <c r="N507">
        <v>-57.529400000000003</v>
      </c>
      <c r="AC507" t="s">
        <v>361</v>
      </c>
      <c r="AD507">
        <v>-3.9472399999999999</v>
      </c>
      <c r="AE507">
        <v>3.8660000000000002E-4</v>
      </c>
      <c r="AF507" t="s">
        <v>355</v>
      </c>
    </row>
    <row r="508" spans="1:37" x14ac:dyDescent="0.25">
      <c r="A508" t="s">
        <v>353</v>
      </c>
      <c r="B508" t="s">
        <v>429</v>
      </c>
      <c r="L508">
        <v>1</v>
      </c>
      <c r="AC508" t="s">
        <v>363</v>
      </c>
      <c r="AD508">
        <v>1.7181900000000001</v>
      </c>
      <c r="AE508">
        <v>3.4951900000000001E-2</v>
      </c>
      <c r="AF508" t="s">
        <v>356</v>
      </c>
    </row>
    <row r="509" spans="1:37" x14ac:dyDescent="0.25">
      <c r="E509" t="s">
        <v>425</v>
      </c>
      <c r="N509" t="s">
        <v>353</v>
      </c>
      <c r="O509" t="s">
        <v>397</v>
      </c>
      <c r="AC509" t="s">
        <v>175</v>
      </c>
      <c r="AD509">
        <v>-0.58743000000000001</v>
      </c>
      <c r="AE509">
        <v>7.4831999999999997E-3</v>
      </c>
      <c r="AF509" t="s">
        <v>467</v>
      </c>
    </row>
    <row r="510" spans="1:37" x14ac:dyDescent="0.25">
      <c r="B510" t="s">
        <v>350</v>
      </c>
      <c r="C510" t="s">
        <v>353</v>
      </c>
      <c r="AC510" t="s">
        <v>174</v>
      </c>
      <c r="AD510">
        <v>-9.1341900000000003</v>
      </c>
      <c r="AE510">
        <v>6.1138699999999997E-2</v>
      </c>
      <c r="AF510" t="s">
        <v>461</v>
      </c>
    </row>
    <row r="511" spans="1:37" x14ac:dyDescent="0.25">
      <c r="A511" t="s">
        <v>362</v>
      </c>
      <c r="B511">
        <v>-0.72228999999999999</v>
      </c>
      <c r="C511">
        <v>6.4030000000000001E-4</v>
      </c>
      <c r="F511" t="s">
        <v>428</v>
      </c>
      <c r="AC511" t="s">
        <v>433</v>
      </c>
    </row>
    <row r="512" spans="1:37" x14ac:dyDescent="0.25">
      <c r="A512" t="s">
        <v>361</v>
      </c>
      <c r="B512">
        <v>0.95676000000000005</v>
      </c>
      <c r="C512">
        <v>0.1609284</v>
      </c>
      <c r="D512" t="s">
        <v>354</v>
      </c>
      <c r="N512" t="s">
        <v>362</v>
      </c>
      <c r="O512" t="s">
        <v>403</v>
      </c>
      <c r="AC512" t="s">
        <v>434</v>
      </c>
      <c r="AD512" t="s">
        <v>435</v>
      </c>
      <c r="AE512">
        <v>1E-3</v>
      </c>
      <c r="AF512" t="s">
        <v>558</v>
      </c>
      <c r="AG512">
        <v>0.01</v>
      </c>
      <c r="AH512" t="s">
        <v>559</v>
      </c>
      <c r="AI512">
        <v>0.05</v>
      </c>
      <c r="AJ512" t="s">
        <v>560</v>
      </c>
      <c r="AK512">
        <v>0.1</v>
      </c>
    </row>
    <row r="513" spans="1:37" x14ac:dyDescent="0.25">
      <c r="A513" t="s">
        <v>363</v>
      </c>
      <c r="B513">
        <v>0.94750000000000001</v>
      </c>
      <c r="C513">
        <v>5.6071000000000003E-3</v>
      </c>
      <c r="D513" t="s">
        <v>355</v>
      </c>
      <c r="N513" t="s">
        <v>361</v>
      </c>
      <c r="O513" t="s">
        <v>407</v>
      </c>
      <c r="X513" t="s">
        <v>411</v>
      </c>
      <c r="Y513" t="s">
        <v>412</v>
      </c>
    </row>
    <row r="514" spans="1:37" x14ac:dyDescent="0.25">
      <c r="A514" t="s">
        <v>385</v>
      </c>
      <c r="B514">
        <v>1.9329099999999999</v>
      </c>
      <c r="C514">
        <v>8.1950200000000001E-2</v>
      </c>
      <c r="E514" t="s">
        <v>432</v>
      </c>
      <c r="N514" t="s">
        <v>363</v>
      </c>
      <c r="O514" t="s">
        <v>413</v>
      </c>
      <c r="AC514" t="s">
        <v>442</v>
      </c>
      <c r="AD514" t="s">
        <v>443</v>
      </c>
      <c r="AE514">
        <v>52839</v>
      </c>
    </row>
    <row r="515" spans="1:37" x14ac:dyDescent="0.25">
      <c r="A515" t="s">
        <v>433</v>
      </c>
      <c r="D515" t="s">
        <v>467</v>
      </c>
      <c r="N515" t="s">
        <v>175</v>
      </c>
      <c r="AC515" t="s">
        <v>445</v>
      </c>
      <c r="AD515" t="s">
        <v>443</v>
      </c>
      <c r="AE515">
        <v>39521</v>
      </c>
    </row>
    <row r="516" spans="1:37" x14ac:dyDescent="0.25">
      <c r="A516" t="s">
        <v>434</v>
      </c>
      <c r="B516" t="s">
        <v>435</v>
      </c>
      <c r="C516">
        <v>1E-3</v>
      </c>
      <c r="D516" t="s">
        <v>461</v>
      </c>
      <c r="G516">
        <v>0.05</v>
      </c>
      <c r="H516" t="s">
        <v>560</v>
      </c>
      <c r="N516" t="s">
        <v>174</v>
      </c>
      <c r="O516" t="s">
        <v>417</v>
      </c>
      <c r="AC516" t="s">
        <v>446</v>
      </c>
      <c r="AD516">
        <v>0.25206000000000001</v>
      </c>
    </row>
    <row r="517" spans="1:37" x14ac:dyDescent="0.25">
      <c r="N517" t="s">
        <v>433</v>
      </c>
      <c r="AC517" t="s">
        <v>447</v>
      </c>
      <c r="AD517" t="s">
        <v>446</v>
      </c>
    </row>
    <row r="518" spans="1:37" x14ac:dyDescent="0.25">
      <c r="A518" t="s">
        <v>442</v>
      </c>
      <c r="B518" t="s">
        <v>443</v>
      </c>
      <c r="C518">
        <v>177510</v>
      </c>
      <c r="D518" t="s">
        <v>558</v>
      </c>
      <c r="I518">
        <v>0.1</v>
      </c>
      <c r="N518" t="s">
        <v>434</v>
      </c>
      <c r="O518" t="s">
        <v>422</v>
      </c>
      <c r="AC518" t="s">
        <v>448</v>
      </c>
      <c r="AD518">
        <v>8.1555400000000002</v>
      </c>
      <c r="AE518" t="s">
        <v>450</v>
      </c>
      <c r="AF518">
        <v>121</v>
      </c>
      <c r="AG518" t="s">
        <v>451</v>
      </c>
      <c r="AH518" t="s">
        <v>452</v>
      </c>
      <c r="AI518" s="1">
        <v>1.1601999999999999E-6</v>
      </c>
    </row>
    <row r="519" spans="1:37" x14ac:dyDescent="0.25">
      <c r="A519" t="s">
        <v>445</v>
      </c>
      <c r="B519" t="s">
        <v>443</v>
      </c>
      <c r="C519">
        <v>171870</v>
      </c>
      <c r="O519" t="s">
        <v>423</v>
      </c>
      <c r="X519" t="s">
        <v>425</v>
      </c>
      <c r="AC519" t="s">
        <v>657</v>
      </c>
    </row>
    <row r="520" spans="1:37" x14ac:dyDescent="0.25">
      <c r="A520" t="s">
        <v>446</v>
      </c>
      <c r="B520">
        <v>3.1805E-2</v>
      </c>
      <c r="E520">
        <v>0.01</v>
      </c>
      <c r="J520" t="s">
        <v>561</v>
      </c>
      <c r="N520" t="s">
        <v>442</v>
      </c>
      <c r="O520">
        <v>-10.972</v>
      </c>
    </row>
    <row r="521" spans="1:37" x14ac:dyDescent="0.25">
      <c r="A521" t="s">
        <v>447</v>
      </c>
      <c r="B521" t="s">
        <v>446</v>
      </c>
      <c r="N521" t="s">
        <v>445</v>
      </c>
      <c r="AC521" t="s">
        <v>468</v>
      </c>
      <c r="AD521">
        <v>2000</v>
      </c>
    </row>
    <row r="522" spans="1:37" x14ac:dyDescent="0.25">
      <c r="A522" t="s">
        <v>448</v>
      </c>
      <c r="B522">
        <v>4.1636699999999998</v>
      </c>
      <c r="C522" t="s">
        <v>450</v>
      </c>
      <c r="F522" t="s">
        <v>559</v>
      </c>
      <c r="G522">
        <v>2.5052999999999998E-3</v>
      </c>
      <c r="K522" t="s">
        <v>562</v>
      </c>
      <c r="N522" t="s">
        <v>446</v>
      </c>
      <c r="O522" t="s">
        <v>429</v>
      </c>
      <c r="AC522" t="s">
        <v>657</v>
      </c>
    </row>
    <row r="523" spans="1:37" x14ac:dyDescent="0.25">
      <c r="A523" t="s">
        <v>672</v>
      </c>
      <c r="N523" t="s">
        <v>447</v>
      </c>
    </row>
    <row r="524" spans="1:37" x14ac:dyDescent="0.25">
      <c r="D524">
        <v>507</v>
      </c>
      <c r="N524" t="s">
        <v>448</v>
      </c>
      <c r="O524" t="s">
        <v>350</v>
      </c>
      <c r="X524" t="s">
        <v>432</v>
      </c>
      <c r="AC524" t="s">
        <v>396</v>
      </c>
      <c r="AD524" t="s">
        <v>397</v>
      </c>
      <c r="AE524" t="s">
        <v>400</v>
      </c>
    </row>
    <row r="525" spans="1:37" x14ac:dyDescent="0.25">
      <c r="A525" t="s">
        <v>468</v>
      </c>
      <c r="B525">
        <v>2000</v>
      </c>
      <c r="N525" t="s">
        <v>657</v>
      </c>
      <c r="O525">
        <v>-0.90736000000000006</v>
      </c>
    </row>
    <row r="526" spans="1:37" x14ac:dyDescent="0.25">
      <c r="A526" t="s">
        <v>672</v>
      </c>
      <c r="E526" t="s">
        <v>451</v>
      </c>
      <c r="O526">
        <v>-0.95845000000000002</v>
      </c>
      <c r="AC526" t="s">
        <v>401</v>
      </c>
    </row>
    <row r="527" spans="1:37" x14ac:dyDescent="0.25">
      <c r="N527" t="s">
        <v>468</v>
      </c>
      <c r="O527">
        <v>1.73512</v>
      </c>
      <c r="AC527" t="s">
        <v>402</v>
      </c>
      <c r="AD527" t="s">
        <v>403</v>
      </c>
      <c r="AE527" t="s">
        <v>403</v>
      </c>
      <c r="AF527" t="s">
        <v>812</v>
      </c>
    </row>
    <row r="528" spans="1:37" x14ac:dyDescent="0.25">
      <c r="A528" t="s">
        <v>396</v>
      </c>
      <c r="B528" t="s">
        <v>397</v>
      </c>
      <c r="C528" t="s">
        <v>400</v>
      </c>
      <c r="F528" t="s">
        <v>452</v>
      </c>
      <c r="N528" t="s">
        <v>657</v>
      </c>
      <c r="O528">
        <v>-0.95162999999999998</v>
      </c>
      <c r="P528" s="1"/>
      <c r="Q528" s="1"/>
      <c r="R528" s="1"/>
      <c r="S528" s="1"/>
      <c r="T528" s="1"/>
      <c r="U528" s="1"/>
      <c r="V528" s="1"/>
      <c r="W528" s="1"/>
      <c r="AD528" t="s">
        <v>407</v>
      </c>
      <c r="AE528" t="s">
        <v>409</v>
      </c>
      <c r="AF528" t="s">
        <v>660</v>
      </c>
      <c r="AG528" t="s">
        <v>411</v>
      </c>
      <c r="AH528" t="s">
        <v>403</v>
      </c>
      <c r="AI528" t="s">
        <v>412</v>
      </c>
      <c r="AJ528" t="s">
        <v>413</v>
      </c>
      <c r="AK528" t="s">
        <v>403</v>
      </c>
    </row>
    <row r="529" spans="1:34" x14ac:dyDescent="0.25">
      <c r="O529">
        <v>5.4674800000000001</v>
      </c>
      <c r="AD529" t="s">
        <v>415</v>
      </c>
    </row>
    <row r="530" spans="1:34" x14ac:dyDescent="0.25">
      <c r="A530" t="s">
        <v>401</v>
      </c>
      <c r="N530" t="s">
        <v>396</v>
      </c>
    </row>
    <row r="531" spans="1:34" x14ac:dyDescent="0.25">
      <c r="A531" t="s">
        <v>402</v>
      </c>
      <c r="B531" t="s">
        <v>403</v>
      </c>
      <c r="C531" t="s">
        <v>403</v>
      </c>
      <c r="O531" t="s">
        <v>435</v>
      </c>
      <c r="X531">
        <v>0.01</v>
      </c>
      <c r="Y531">
        <v>0.05</v>
      </c>
      <c r="Z531">
        <v>0.1</v>
      </c>
      <c r="AC531" t="s">
        <v>581</v>
      </c>
      <c r="AD531" t="s">
        <v>417</v>
      </c>
      <c r="AE531" t="s">
        <v>807</v>
      </c>
    </row>
    <row r="532" spans="1:34" x14ac:dyDescent="0.25">
      <c r="B532" t="s">
        <v>407</v>
      </c>
      <c r="C532" t="s">
        <v>409</v>
      </c>
      <c r="G532" t="s">
        <v>412</v>
      </c>
      <c r="H532" t="s">
        <v>413</v>
      </c>
      <c r="N532" t="s">
        <v>401</v>
      </c>
    </row>
    <row r="533" spans="1:34" x14ac:dyDescent="0.25">
      <c r="B533" t="s">
        <v>415</v>
      </c>
      <c r="D533" t="s">
        <v>773</v>
      </c>
      <c r="N533" t="s">
        <v>402</v>
      </c>
      <c r="O533" t="s">
        <v>443</v>
      </c>
      <c r="AC533" t="s">
        <v>421</v>
      </c>
      <c r="AD533" t="s">
        <v>422</v>
      </c>
    </row>
    <row r="534" spans="1:34" x14ac:dyDescent="0.25">
      <c r="D534" t="s">
        <v>469</v>
      </c>
      <c r="I534" t="s">
        <v>403</v>
      </c>
      <c r="O534" t="s">
        <v>443</v>
      </c>
      <c r="AD534" t="s">
        <v>423</v>
      </c>
      <c r="AE534" t="s">
        <v>426</v>
      </c>
      <c r="AF534" t="s">
        <v>427</v>
      </c>
      <c r="AG534" t="s">
        <v>425</v>
      </c>
      <c r="AH534" t="s">
        <v>428</v>
      </c>
    </row>
    <row r="535" spans="1:34" x14ac:dyDescent="0.25">
      <c r="A535" t="s">
        <v>416</v>
      </c>
      <c r="B535" t="s">
        <v>417</v>
      </c>
      <c r="C535" t="s">
        <v>766</v>
      </c>
      <c r="O535">
        <v>0.12612000000000001</v>
      </c>
      <c r="AC535">
        <v>-31.503139999999998</v>
      </c>
      <c r="AD535">
        <v>-2.5691600000000001</v>
      </c>
      <c r="AE535">
        <v>11.74131</v>
      </c>
    </row>
    <row r="536" spans="1:34" x14ac:dyDescent="0.25">
      <c r="E536" t="s">
        <v>411</v>
      </c>
      <c r="J536" t="s">
        <v>414</v>
      </c>
      <c r="O536" t="s">
        <v>446</v>
      </c>
    </row>
    <row r="537" spans="1:34" x14ac:dyDescent="0.25">
      <c r="A537" t="s">
        <v>421</v>
      </c>
      <c r="B537" t="s">
        <v>422</v>
      </c>
      <c r="N537" t="s">
        <v>416</v>
      </c>
      <c r="O537">
        <v>7.0139500000000004</v>
      </c>
      <c r="X537" t="s">
        <v>451</v>
      </c>
      <c r="Y537" s="1">
        <v>3.8356000000000002E-6</v>
      </c>
      <c r="AC537" t="s">
        <v>353</v>
      </c>
      <c r="AD537" t="s">
        <v>429</v>
      </c>
    </row>
    <row r="538" spans="1:34" x14ac:dyDescent="0.25">
      <c r="B538" t="s">
        <v>423</v>
      </c>
      <c r="C538" t="s">
        <v>426</v>
      </c>
      <c r="F538" t="s">
        <v>403</v>
      </c>
    </row>
    <row r="539" spans="1:34" x14ac:dyDescent="0.25">
      <c r="A539">
        <v>-60.996400000000001</v>
      </c>
      <c r="B539">
        <v>-1.4742999999999999</v>
      </c>
      <c r="C539">
        <v>17.8447</v>
      </c>
      <c r="N539" t="s">
        <v>421</v>
      </c>
      <c r="AD539" t="s">
        <v>350</v>
      </c>
      <c r="AE539" t="s">
        <v>353</v>
      </c>
      <c r="AF539" t="s">
        <v>354</v>
      </c>
      <c r="AG539" t="s">
        <v>432</v>
      </c>
    </row>
    <row r="540" spans="1:34" x14ac:dyDescent="0.25">
      <c r="D540" t="s">
        <v>427</v>
      </c>
      <c r="O540">
        <v>2000</v>
      </c>
      <c r="AC540" t="s">
        <v>362</v>
      </c>
      <c r="AD540">
        <v>0.48361100000000001</v>
      </c>
      <c r="AE540">
        <v>3.3132000000000002E-2</v>
      </c>
      <c r="AF540" t="s">
        <v>356</v>
      </c>
    </row>
    <row r="541" spans="1:34" x14ac:dyDescent="0.25">
      <c r="A541" t="s">
        <v>353</v>
      </c>
      <c r="B541" t="s">
        <v>429</v>
      </c>
      <c r="L541">
        <v>1</v>
      </c>
      <c r="N541">
        <v>-33.898600000000002</v>
      </c>
      <c r="AC541" t="s">
        <v>361</v>
      </c>
      <c r="AD541">
        <v>-0.46437099999999998</v>
      </c>
      <c r="AE541">
        <v>0.46719100000000002</v>
      </c>
    </row>
    <row r="542" spans="1:34" x14ac:dyDescent="0.25">
      <c r="E542" t="s">
        <v>425</v>
      </c>
      <c r="AC542" t="s">
        <v>363</v>
      </c>
      <c r="AD542">
        <v>-7.2877999999999998E-2</v>
      </c>
      <c r="AE542">
        <v>0.74552499999999999</v>
      </c>
    </row>
    <row r="543" spans="1:34" x14ac:dyDescent="0.25">
      <c r="B543" t="s">
        <v>350</v>
      </c>
      <c r="C543" t="s">
        <v>353</v>
      </c>
      <c r="N543" t="s">
        <v>353</v>
      </c>
      <c r="O543" t="s">
        <v>397</v>
      </c>
      <c r="AC543" t="s">
        <v>175</v>
      </c>
      <c r="AD543">
        <v>-0.88475700000000002</v>
      </c>
      <c r="AE543">
        <v>8.822E-3</v>
      </c>
      <c r="AF543" t="s">
        <v>467</v>
      </c>
    </row>
    <row r="544" spans="1:34" x14ac:dyDescent="0.25">
      <c r="A544" t="s">
        <v>362</v>
      </c>
      <c r="B544">
        <v>0.28406900000000002</v>
      </c>
      <c r="C544">
        <v>0.12470000000000001</v>
      </c>
      <c r="F544" t="s">
        <v>428</v>
      </c>
      <c r="AC544" t="s">
        <v>174</v>
      </c>
      <c r="AD544">
        <v>2.4636010000000002</v>
      </c>
      <c r="AE544">
        <v>0.62741000000000002</v>
      </c>
    </row>
    <row r="545" spans="1:37" x14ac:dyDescent="0.25">
      <c r="A545" t="s">
        <v>361</v>
      </c>
      <c r="B545">
        <v>-0.16184599999999999</v>
      </c>
      <c r="C545">
        <v>0.76859999999999995</v>
      </c>
      <c r="D545" t="s">
        <v>354</v>
      </c>
      <c r="AC545" t="s">
        <v>433</v>
      </c>
    </row>
    <row r="546" spans="1:37" x14ac:dyDescent="0.25">
      <c r="A546" t="s">
        <v>363</v>
      </c>
      <c r="B546">
        <v>-6.3760999999999998E-2</v>
      </c>
      <c r="C546">
        <v>0.82730000000000004</v>
      </c>
      <c r="N546" t="s">
        <v>362</v>
      </c>
      <c r="O546" t="s">
        <v>403</v>
      </c>
      <c r="AC546" t="s">
        <v>434</v>
      </c>
      <c r="AD546" t="s">
        <v>435</v>
      </c>
      <c r="AE546">
        <v>1E-3</v>
      </c>
      <c r="AF546" t="s">
        <v>558</v>
      </c>
      <c r="AG546">
        <v>0.01</v>
      </c>
      <c r="AH546" t="s">
        <v>559</v>
      </c>
      <c r="AI546">
        <v>0.05</v>
      </c>
      <c r="AJ546" t="s">
        <v>560</v>
      </c>
      <c r="AK546">
        <v>0.1</v>
      </c>
    </row>
    <row r="547" spans="1:37" x14ac:dyDescent="0.25">
      <c r="A547" t="s">
        <v>385</v>
      </c>
      <c r="B547">
        <v>-30.437097000000001</v>
      </c>
      <c r="C547" s="1">
        <v>2E-16</v>
      </c>
      <c r="E547" t="s">
        <v>432</v>
      </c>
      <c r="N547" t="s">
        <v>361</v>
      </c>
      <c r="O547" t="s">
        <v>407</v>
      </c>
      <c r="X547" t="s">
        <v>411</v>
      </c>
      <c r="Y547" t="s">
        <v>412</v>
      </c>
      <c r="Z547" t="s">
        <v>403</v>
      </c>
    </row>
    <row r="548" spans="1:37" x14ac:dyDescent="0.25">
      <c r="A548" t="s">
        <v>433</v>
      </c>
      <c r="N548" t="s">
        <v>363</v>
      </c>
      <c r="O548" t="s">
        <v>415</v>
      </c>
      <c r="AC548" t="s">
        <v>442</v>
      </c>
      <c r="AD548" t="s">
        <v>443</v>
      </c>
      <c r="AE548">
        <v>2724.7</v>
      </c>
    </row>
    <row r="549" spans="1:37" x14ac:dyDescent="0.25">
      <c r="A549" t="s">
        <v>434</v>
      </c>
      <c r="B549" t="s">
        <v>435</v>
      </c>
      <c r="C549">
        <v>1E-3</v>
      </c>
      <c r="D549" t="s">
        <v>355</v>
      </c>
      <c r="G549">
        <v>0.05</v>
      </c>
      <c r="H549" t="s">
        <v>560</v>
      </c>
      <c r="N549" t="s">
        <v>175</v>
      </c>
      <c r="AC549" t="s">
        <v>445</v>
      </c>
      <c r="AD549" t="s">
        <v>443</v>
      </c>
      <c r="AE549">
        <v>2370.5</v>
      </c>
    </row>
    <row r="550" spans="1:37" x14ac:dyDescent="0.25">
      <c r="N550" t="s">
        <v>174</v>
      </c>
      <c r="O550" t="s">
        <v>417</v>
      </c>
      <c r="AC550" t="s">
        <v>446</v>
      </c>
      <c r="AD550">
        <v>0.13</v>
      </c>
    </row>
    <row r="551" spans="1:37" x14ac:dyDescent="0.25">
      <c r="A551" t="s">
        <v>442</v>
      </c>
      <c r="B551" t="s">
        <v>443</v>
      </c>
      <c r="C551">
        <v>37924</v>
      </c>
      <c r="D551" t="s">
        <v>558</v>
      </c>
      <c r="I551">
        <v>0.1</v>
      </c>
      <c r="N551" t="s">
        <v>433</v>
      </c>
      <c r="AC551" t="s">
        <v>447</v>
      </c>
      <c r="AD551" t="s">
        <v>446</v>
      </c>
    </row>
    <row r="552" spans="1:37" x14ac:dyDescent="0.25">
      <c r="A552" t="s">
        <v>445</v>
      </c>
      <c r="B552" t="s">
        <v>443</v>
      </c>
      <c r="C552">
        <v>36708</v>
      </c>
      <c r="N552" t="s">
        <v>434</v>
      </c>
      <c r="O552" t="s">
        <v>422</v>
      </c>
      <c r="AC552" t="s">
        <v>448</v>
      </c>
      <c r="AD552">
        <v>1.73336</v>
      </c>
      <c r="AE552" t="s">
        <v>450</v>
      </c>
      <c r="AF552">
        <v>58</v>
      </c>
      <c r="AG552" t="s">
        <v>451</v>
      </c>
      <c r="AH552" t="s">
        <v>452</v>
      </c>
      <c r="AI552">
        <v>0.14138000000000001</v>
      </c>
    </row>
    <row r="553" spans="1:37" x14ac:dyDescent="0.25">
      <c r="A553" t="s">
        <v>446</v>
      </c>
      <c r="B553">
        <v>3.2051999999999997E-2</v>
      </c>
      <c r="E553">
        <v>0.01</v>
      </c>
      <c r="J553" t="s">
        <v>561</v>
      </c>
      <c r="O553" t="s">
        <v>423</v>
      </c>
      <c r="X553" t="s">
        <v>425</v>
      </c>
      <c r="AC553" t="s">
        <v>657</v>
      </c>
    </row>
    <row r="554" spans="1:37" x14ac:dyDescent="0.25">
      <c r="A554" t="s">
        <v>447</v>
      </c>
      <c r="B554" t="s">
        <v>446</v>
      </c>
      <c r="N554" t="s">
        <v>442</v>
      </c>
      <c r="O554">
        <v>-2.2521</v>
      </c>
    </row>
    <row r="555" spans="1:37" x14ac:dyDescent="0.25">
      <c r="A555" t="s">
        <v>448</v>
      </c>
      <c r="B555">
        <v>1.8543700000000001</v>
      </c>
      <c r="C555" t="s">
        <v>450</v>
      </c>
      <c r="F555" t="s">
        <v>559</v>
      </c>
      <c r="G555">
        <v>0.11946</v>
      </c>
      <c r="K555" t="s">
        <v>562</v>
      </c>
      <c r="N555" t="s">
        <v>445</v>
      </c>
      <c r="AC555" t="s">
        <v>481</v>
      </c>
      <c r="AD555">
        <v>2000</v>
      </c>
    </row>
    <row r="556" spans="1:37" x14ac:dyDescent="0.25">
      <c r="A556" t="s">
        <v>672</v>
      </c>
      <c r="N556" t="s">
        <v>446</v>
      </c>
      <c r="O556" t="s">
        <v>429</v>
      </c>
      <c r="AC556" t="s">
        <v>657</v>
      </c>
    </row>
    <row r="557" spans="1:37" x14ac:dyDescent="0.25">
      <c r="D557">
        <v>224</v>
      </c>
      <c r="N557" t="s">
        <v>447</v>
      </c>
    </row>
    <row r="558" spans="1:37" x14ac:dyDescent="0.25">
      <c r="A558" t="s">
        <v>481</v>
      </c>
      <c r="B558">
        <v>2000</v>
      </c>
      <c r="N558" t="s">
        <v>448</v>
      </c>
      <c r="O558" t="s">
        <v>350</v>
      </c>
      <c r="X558" t="s">
        <v>432</v>
      </c>
      <c r="AC558" t="s">
        <v>396</v>
      </c>
      <c r="AD558" t="s">
        <v>397</v>
      </c>
      <c r="AE558" t="s">
        <v>400</v>
      </c>
    </row>
    <row r="559" spans="1:37" x14ac:dyDescent="0.25">
      <c r="A559" t="s">
        <v>672</v>
      </c>
      <c r="E559" t="s">
        <v>451</v>
      </c>
      <c r="N559" t="s">
        <v>657</v>
      </c>
      <c r="O559">
        <v>-0.58833400000000002</v>
      </c>
    </row>
    <row r="560" spans="1:37" x14ac:dyDescent="0.25">
      <c r="O560">
        <v>-0.90969900000000004</v>
      </c>
      <c r="AC560" t="s">
        <v>401</v>
      </c>
    </row>
    <row r="561" spans="1:37" x14ac:dyDescent="0.25">
      <c r="A561" t="s">
        <v>396</v>
      </c>
      <c r="B561" t="s">
        <v>397</v>
      </c>
      <c r="C561" t="s">
        <v>400</v>
      </c>
      <c r="F561" t="s">
        <v>452</v>
      </c>
      <c r="N561" t="s">
        <v>481</v>
      </c>
      <c r="O561">
        <v>-7.2535000000000002E-2</v>
      </c>
      <c r="AC561" t="s">
        <v>402</v>
      </c>
      <c r="AD561" t="s">
        <v>403</v>
      </c>
      <c r="AE561" t="s">
        <v>403</v>
      </c>
      <c r="AF561" t="s">
        <v>812</v>
      </c>
    </row>
    <row r="562" spans="1:37" x14ac:dyDescent="0.25">
      <c r="N562" t="s">
        <v>657</v>
      </c>
      <c r="O562">
        <v>-0.62955399999999995</v>
      </c>
      <c r="AD562" t="s">
        <v>407</v>
      </c>
      <c r="AE562" t="s">
        <v>409</v>
      </c>
      <c r="AF562" t="s">
        <v>661</v>
      </c>
      <c r="AG562" t="s">
        <v>411</v>
      </c>
      <c r="AH562" t="s">
        <v>403</v>
      </c>
      <c r="AI562" t="s">
        <v>412</v>
      </c>
      <c r="AJ562" t="s">
        <v>413</v>
      </c>
      <c r="AK562" t="s">
        <v>403</v>
      </c>
    </row>
    <row r="563" spans="1:37" x14ac:dyDescent="0.25">
      <c r="A563" t="s">
        <v>401</v>
      </c>
      <c r="O563">
        <v>37.732514000000002</v>
      </c>
      <c r="P563" s="1"/>
      <c r="Q563" s="1"/>
      <c r="R563" s="1"/>
      <c r="S563" s="1"/>
      <c r="T563" s="1"/>
      <c r="U563" s="1"/>
      <c r="V563" s="1"/>
      <c r="W563" s="1"/>
      <c r="AD563" t="s">
        <v>415</v>
      </c>
    </row>
    <row r="564" spans="1:37" x14ac:dyDescent="0.25">
      <c r="A564" t="s">
        <v>402</v>
      </c>
      <c r="B564" t="s">
        <v>403</v>
      </c>
      <c r="C564" t="s">
        <v>403</v>
      </c>
      <c r="N564" t="s">
        <v>396</v>
      </c>
    </row>
    <row r="565" spans="1:37" x14ac:dyDescent="0.25">
      <c r="B565" t="s">
        <v>407</v>
      </c>
      <c r="C565" t="s">
        <v>409</v>
      </c>
      <c r="G565" t="s">
        <v>412</v>
      </c>
      <c r="H565" t="s">
        <v>413</v>
      </c>
      <c r="O565" t="s">
        <v>435</v>
      </c>
      <c r="X565">
        <v>0.01</v>
      </c>
      <c r="Y565">
        <v>0.05</v>
      </c>
      <c r="Z565">
        <v>0.1</v>
      </c>
      <c r="AC565" t="s">
        <v>581</v>
      </c>
      <c r="AD565" t="s">
        <v>417</v>
      </c>
      <c r="AE565" t="s">
        <v>808</v>
      </c>
    </row>
    <row r="566" spans="1:37" x14ac:dyDescent="0.25">
      <c r="B566" t="s">
        <v>415</v>
      </c>
      <c r="D566" t="s">
        <v>773</v>
      </c>
      <c r="N566" t="s">
        <v>401</v>
      </c>
    </row>
    <row r="567" spans="1:37" x14ac:dyDescent="0.25">
      <c r="D567" t="s">
        <v>482</v>
      </c>
      <c r="I567" t="s">
        <v>403</v>
      </c>
      <c r="N567" t="s">
        <v>402</v>
      </c>
      <c r="O567" t="s">
        <v>443</v>
      </c>
      <c r="AC567" t="s">
        <v>421</v>
      </c>
      <c r="AD567" t="s">
        <v>422</v>
      </c>
    </row>
    <row r="568" spans="1:37" x14ac:dyDescent="0.25">
      <c r="A568" t="s">
        <v>416</v>
      </c>
      <c r="B568" t="s">
        <v>417</v>
      </c>
      <c r="C568" t="s">
        <v>663</v>
      </c>
      <c r="O568" t="s">
        <v>443</v>
      </c>
      <c r="AD568" t="s">
        <v>423</v>
      </c>
      <c r="AE568" t="s">
        <v>426</v>
      </c>
      <c r="AF568" t="s">
        <v>427</v>
      </c>
      <c r="AG568" t="s">
        <v>425</v>
      </c>
      <c r="AH568" t="s">
        <v>428</v>
      </c>
    </row>
    <row r="569" spans="1:37" x14ac:dyDescent="0.25">
      <c r="E569" t="s">
        <v>411</v>
      </c>
      <c r="J569" t="s">
        <v>414</v>
      </c>
      <c r="O569">
        <v>0.19145999999999999</v>
      </c>
      <c r="AC569">
        <v>-21.640219999999999</v>
      </c>
      <c r="AD569">
        <v>-7.3197799999999997</v>
      </c>
      <c r="AE569">
        <v>26.811219999999999</v>
      </c>
    </row>
    <row r="570" spans="1:37" x14ac:dyDescent="0.25">
      <c r="A570" t="s">
        <v>421</v>
      </c>
      <c r="B570" t="s">
        <v>422</v>
      </c>
      <c r="O570" t="s">
        <v>446</v>
      </c>
    </row>
    <row r="571" spans="1:37" x14ac:dyDescent="0.25">
      <c r="B571" t="s">
        <v>423</v>
      </c>
      <c r="C571" t="s">
        <v>426</v>
      </c>
      <c r="F571" t="s">
        <v>403</v>
      </c>
      <c r="N571" t="s">
        <v>416</v>
      </c>
      <c r="O571">
        <v>3.12575</v>
      </c>
      <c r="X571" t="s">
        <v>451</v>
      </c>
      <c r="Y571">
        <v>1.3604E-2</v>
      </c>
      <c r="AC571" t="s">
        <v>353</v>
      </c>
      <c r="AD571" t="s">
        <v>429</v>
      </c>
    </row>
    <row r="572" spans="1:37" x14ac:dyDescent="0.25">
      <c r="A572">
        <v>-39.814230000000002</v>
      </c>
      <c r="B572">
        <v>-11.36561</v>
      </c>
      <c r="C572">
        <v>43.415140000000001</v>
      </c>
    </row>
    <row r="573" spans="1:37" x14ac:dyDescent="0.25">
      <c r="D573" t="s">
        <v>427</v>
      </c>
      <c r="N573" t="s">
        <v>421</v>
      </c>
      <c r="AD573" t="s">
        <v>350</v>
      </c>
      <c r="AE573" t="s">
        <v>353</v>
      </c>
      <c r="AF573" t="s">
        <v>354</v>
      </c>
      <c r="AG573" t="s">
        <v>432</v>
      </c>
    </row>
    <row r="574" spans="1:37" x14ac:dyDescent="0.25">
      <c r="A574" t="s">
        <v>353</v>
      </c>
      <c r="B574" t="s">
        <v>429</v>
      </c>
      <c r="L574">
        <v>1</v>
      </c>
      <c r="O574">
        <v>2000</v>
      </c>
      <c r="AC574" t="s">
        <v>362</v>
      </c>
      <c r="AD574">
        <v>4.3662369999999999</v>
      </c>
      <c r="AE574">
        <v>4.8619999999999997E-2</v>
      </c>
      <c r="AF574" t="s">
        <v>356</v>
      </c>
    </row>
    <row r="575" spans="1:37" x14ac:dyDescent="0.25">
      <c r="E575" t="s">
        <v>425</v>
      </c>
      <c r="N575">
        <v>-44.892394000000003</v>
      </c>
      <c r="AC575" t="s">
        <v>361</v>
      </c>
      <c r="AD575">
        <v>0.21345500000000001</v>
      </c>
      <c r="AE575">
        <v>0.88495999999999997</v>
      </c>
    </row>
    <row r="576" spans="1:37" x14ac:dyDescent="0.25">
      <c r="B576" t="s">
        <v>350</v>
      </c>
      <c r="C576" t="s">
        <v>353</v>
      </c>
      <c r="AC576" t="s">
        <v>363</v>
      </c>
      <c r="AD576">
        <v>-7.9742999999999994E-2</v>
      </c>
      <c r="AE576">
        <v>0.95291000000000003</v>
      </c>
    </row>
    <row r="577" spans="1:37" x14ac:dyDescent="0.25">
      <c r="A577" t="s">
        <v>362</v>
      </c>
      <c r="B577">
        <v>3.2322799999999998</v>
      </c>
      <c r="C577" s="1">
        <v>1.5239999999999999E-8</v>
      </c>
      <c r="F577" t="s">
        <v>428</v>
      </c>
      <c r="N577" t="s">
        <v>353</v>
      </c>
      <c r="O577" t="s">
        <v>397</v>
      </c>
      <c r="AC577" t="s">
        <v>175</v>
      </c>
      <c r="AD577">
        <v>3.9961000000000003E-2</v>
      </c>
      <c r="AE577">
        <v>0.93703999999999998</v>
      </c>
    </row>
    <row r="578" spans="1:37" x14ac:dyDescent="0.25">
      <c r="A578" t="s">
        <v>361</v>
      </c>
      <c r="B578">
        <v>-0.16317999999999999</v>
      </c>
      <c r="C578">
        <v>0.87820310000000001</v>
      </c>
      <c r="D578" t="s">
        <v>354</v>
      </c>
      <c r="AC578" t="s">
        <v>174</v>
      </c>
      <c r="AD578">
        <v>-17.070065</v>
      </c>
      <c r="AE578">
        <v>0.15973000000000001</v>
      </c>
    </row>
    <row r="579" spans="1:37" x14ac:dyDescent="0.25">
      <c r="A579" t="s">
        <v>363</v>
      </c>
      <c r="B579">
        <v>1.5007299999999999</v>
      </c>
      <c r="C579">
        <v>6.2909999999999995E-4</v>
      </c>
      <c r="D579" t="s">
        <v>355</v>
      </c>
      <c r="AC579" t="s">
        <v>433</v>
      </c>
    </row>
    <row r="580" spans="1:37" x14ac:dyDescent="0.25">
      <c r="A580" t="s">
        <v>385</v>
      </c>
      <c r="B580">
        <v>-202.48759999999999</v>
      </c>
      <c r="C580">
        <v>0.59705260000000004</v>
      </c>
      <c r="E580" t="s">
        <v>432</v>
      </c>
      <c r="N580" t="s">
        <v>362</v>
      </c>
      <c r="O580" t="s">
        <v>403</v>
      </c>
      <c r="AC580" t="s">
        <v>434</v>
      </c>
      <c r="AD580" t="s">
        <v>435</v>
      </c>
      <c r="AE580">
        <v>1E-3</v>
      </c>
      <c r="AF580" t="s">
        <v>558</v>
      </c>
      <c r="AG580">
        <v>0.01</v>
      </c>
      <c r="AH580" t="s">
        <v>559</v>
      </c>
      <c r="AI580">
        <v>0.05</v>
      </c>
      <c r="AJ580" t="s">
        <v>560</v>
      </c>
      <c r="AK580">
        <v>0.1</v>
      </c>
    </row>
    <row r="581" spans="1:37" x14ac:dyDescent="0.25">
      <c r="A581" t="s">
        <v>433</v>
      </c>
      <c r="D581" t="s">
        <v>355</v>
      </c>
      <c r="N581" t="s">
        <v>361</v>
      </c>
      <c r="O581" t="s">
        <v>407</v>
      </c>
      <c r="X581" t="s">
        <v>411</v>
      </c>
      <c r="Y581" t="s">
        <v>412</v>
      </c>
      <c r="Z581" t="s">
        <v>403</v>
      </c>
    </row>
    <row r="582" spans="1:37" x14ac:dyDescent="0.25">
      <c r="A582" t="s">
        <v>434</v>
      </c>
      <c r="B582" t="s">
        <v>435</v>
      </c>
      <c r="C582">
        <v>1E-3</v>
      </c>
      <c r="G582">
        <v>0.05</v>
      </c>
      <c r="H582" t="s">
        <v>560</v>
      </c>
      <c r="N582" t="s">
        <v>363</v>
      </c>
      <c r="O582" t="s">
        <v>415</v>
      </c>
      <c r="AC582" t="s">
        <v>442</v>
      </c>
      <c r="AD582" t="s">
        <v>443</v>
      </c>
      <c r="AE582">
        <v>15062</v>
      </c>
    </row>
    <row r="583" spans="1:37" x14ac:dyDescent="0.25">
      <c r="N583" t="s">
        <v>175</v>
      </c>
      <c r="AC583" t="s">
        <v>445</v>
      </c>
      <c r="AD583" t="s">
        <v>443</v>
      </c>
      <c r="AE583">
        <v>7472.5</v>
      </c>
    </row>
    <row r="584" spans="1:37" x14ac:dyDescent="0.25">
      <c r="A584" t="s">
        <v>442</v>
      </c>
      <c r="B584" t="s">
        <v>443</v>
      </c>
      <c r="C584">
        <v>110040</v>
      </c>
      <c r="D584" t="s">
        <v>558</v>
      </c>
      <c r="I584">
        <v>0.1</v>
      </c>
      <c r="N584" t="s">
        <v>174</v>
      </c>
      <c r="O584" t="s">
        <v>417</v>
      </c>
      <c r="AC584" t="s">
        <v>446</v>
      </c>
      <c r="AD584">
        <v>0.50387999999999999</v>
      </c>
    </row>
    <row r="585" spans="1:37" x14ac:dyDescent="0.25">
      <c r="A585" t="s">
        <v>445</v>
      </c>
      <c r="B585" t="s">
        <v>443</v>
      </c>
      <c r="C585">
        <v>74713</v>
      </c>
      <c r="N585" t="s">
        <v>433</v>
      </c>
      <c r="AC585" t="s">
        <v>447</v>
      </c>
      <c r="AD585" t="s">
        <v>446</v>
      </c>
    </row>
    <row r="586" spans="1:37" x14ac:dyDescent="0.25">
      <c r="A586" t="s">
        <v>446</v>
      </c>
      <c r="B586">
        <v>0.32106000000000001</v>
      </c>
      <c r="E586">
        <v>0.01</v>
      </c>
      <c r="J586" t="s">
        <v>561</v>
      </c>
      <c r="L586" t="s">
        <v>174</v>
      </c>
      <c r="N586" t="s">
        <v>434</v>
      </c>
      <c r="O586" t="s">
        <v>422</v>
      </c>
      <c r="AC586" t="s">
        <v>448</v>
      </c>
      <c r="AD586">
        <v>9.9534000000000002</v>
      </c>
      <c r="AE586" t="s">
        <v>450</v>
      </c>
      <c r="AF586">
        <v>49</v>
      </c>
      <c r="AG586" t="s">
        <v>451</v>
      </c>
      <c r="AH586" t="s">
        <v>452</v>
      </c>
      <c r="AI586" s="1">
        <v>1.2962E-6</v>
      </c>
    </row>
    <row r="587" spans="1:37" x14ac:dyDescent="0.25">
      <c r="A587" t="s">
        <v>447</v>
      </c>
      <c r="B587" t="s">
        <v>446</v>
      </c>
      <c r="O587" t="s">
        <v>423</v>
      </c>
      <c r="X587" t="s">
        <v>425</v>
      </c>
      <c r="AC587" t="s">
        <v>657</v>
      </c>
    </row>
    <row r="588" spans="1:37" x14ac:dyDescent="0.25">
      <c r="A588" t="s">
        <v>448</v>
      </c>
      <c r="B588">
        <v>30.619299999999999</v>
      </c>
      <c r="C588" t="s">
        <v>450</v>
      </c>
      <c r="F588" t="s">
        <v>559</v>
      </c>
      <c r="G588" t="s">
        <v>453</v>
      </c>
      <c r="H588" s="1">
        <v>2.2200000000000001E-16</v>
      </c>
      <c r="K588" t="s">
        <v>562</v>
      </c>
      <c r="N588" t="s">
        <v>442</v>
      </c>
      <c r="O588">
        <v>-9.4285019999999999</v>
      </c>
    </row>
    <row r="589" spans="1:37" x14ac:dyDescent="0.25">
      <c r="A589" t="s">
        <v>672</v>
      </c>
      <c r="N589" t="s">
        <v>445</v>
      </c>
    </row>
    <row r="590" spans="1:37" x14ac:dyDescent="0.25">
      <c r="D590">
        <v>259</v>
      </c>
      <c r="N590" t="s">
        <v>446</v>
      </c>
      <c r="O590" t="s">
        <v>429</v>
      </c>
    </row>
    <row r="591" spans="1:37" x14ac:dyDescent="0.25">
      <c r="N591" t="s">
        <v>447</v>
      </c>
    </row>
    <row r="592" spans="1:37" x14ac:dyDescent="0.25">
      <c r="A592" t="s">
        <v>767</v>
      </c>
      <c r="E592" t="s">
        <v>451</v>
      </c>
      <c r="N592" t="s">
        <v>448</v>
      </c>
      <c r="O592" t="s">
        <v>350</v>
      </c>
      <c r="X592" t="s">
        <v>432</v>
      </c>
    </row>
    <row r="593" spans="1:26" x14ac:dyDescent="0.25">
      <c r="N593" t="s">
        <v>657</v>
      </c>
      <c r="O593">
        <v>4.0125200000000003</v>
      </c>
    </row>
    <row r="594" spans="1:26" x14ac:dyDescent="0.25">
      <c r="A594" t="s">
        <v>654</v>
      </c>
      <c r="B594" t="s">
        <v>762</v>
      </c>
      <c r="C594" t="s">
        <v>381</v>
      </c>
      <c r="F594" t="s">
        <v>452</v>
      </c>
      <c r="G594" t="s">
        <v>382</v>
      </c>
      <c r="H594" t="s">
        <v>363</v>
      </c>
      <c r="O594">
        <v>-2.1146799999999999</v>
      </c>
    </row>
    <row r="595" spans="1:26" x14ac:dyDescent="0.25">
      <c r="O595">
        <v>1.8720300000000001</v>
      </c>
    </row>
    <row r="596" spans="1:26" x14ac:dyDescent="0.25">
      <c r="A596" t="s">
        <v>767</v>
      </c>
      <c r="D596" t="s">
        <v>362</v>
      </c>
      <c r="I596" t="s">
        <v>382</v>
      </c>
      <c r="O596">
        <v>0.22548000000000001</v>
      </c>
    </row>
    <row r="597" spans="1:26" x14ac:dyDescent="0.25">
      <c r="O597">
        <v>-16.645199999999999</v>
      </c>
    </row>
    <row r="598" spans="1:26" x14ac:dyDescent="0.25">
      <c r="A598" t="s">
        <v>672</v>
      </c>
      <c r="E598" t="s">
        <v>382</v>
      </c>
      <c r="J598" t="s">
        <v>175</v>
      </c>
    </row>
    <row r="599" spans="1:26" x14ac:dyDescent="0.25">
      <c r="O599" t="s">
        <v>435</v>
      </c>
      <c r="X599">
        <v>0.01</v>
      </c>
      <c r="Y599">
        <v>0.05</v>
      </c>
      <c r="Z599">
        <v>0.1</v>
      </c>
    </row>
    <row r="600" spans="1:26" x14ac:dyDescent="0.25">
      <c r="A600" t="s">
        <v>394</v>
      </c>
      <c r="F600" t="s">
        <v>361</v>
      </c>
      <c r="K600" t="s">
        <v>382</v>
      </c>
    </row>
    <row r="601" spans="1:26" x14ac:dyDescent="0.25">
      <c r="A601" t="s">
        <v>672</v>
      </c>
      <c r="O601" t="s">
        <v>443</v>
      </c>
    </row>
    <row r="602" spans="1:26" x14ac:dyDescent="0.25">
      <c r="O602" t="s">
        <v>443</v>
      </c>
    </row>
    <row r="603" spans="1:26" x14ac:dyDescent="0.25">
      <c r="A603" t="s">
        <v>396</v>
      </c>
      <c r="B603" t="s">
        <v>397</v>
      </c>
      <c r="C603" t="s">
        <v>400</v>
      </c>
      <c r="O603">
        <v>0.40934999999999999</v>
      </c>
    </row>
    <row r="604" spans="1:26" x14ac:dyDescent="0.25">
      <c r="O604" t="s">
        <v>446</v>
      </c>
    </row>
    <row r="605" spans="1:26" x14ac:dyDescent="0.25">
      <c r="A605" t="s">
        <v>401</v>
      </c>
      <c r="O605">
        <v>22.5931</v>
      </c>
      <c r="X605" t="s">
        <v>451</v>
      </c>
      <c r="Y605" t="s">
        <v>453</v>
      </c>
    </row>
    <row r="606" spans="1:26" x14ac:dyDescent="0.25">
      <c r="A606" t="s">
        <v>402</v>
      </c>
      <c r="B606" t="s">
        <v>403</v>
      </c>
      <c r="C606" t="s">
        <v>403</v>
      </c>
    </row>
    <row r="607" spans="1:26" x14ac:dyDescent="0.25">
      <c r="B607" t="s">
        <v>407</v>
      </c>
      <c r="C607" t="s">
        <v>409</v>
      </c>
      <c r="G607" t="s">
        <v>412</v>
      </c>
    </row>
    <row r="608" spans="1:26" x14ac:dyDescent="0.25">
      <c r="B608" t="s">
        <v>413</v>
      </c>
      <c r="C608" t="s">
        <v>415</v>
      </c>
      <c r="D608" t="s">
        <v>775</v>
      </c>
    </row>
    <row r="609" spans="1:12" x14ac:dyDescent="0.25">
      <c r="D609" t="s">
        <v>457</v>
      </c>
    </row>
    <row r="610" spans="1:12" x14ac:dyDescent="0.25">
      <c r="A610" t="s">
        <v>416</v>
      </c>
      <c r="B610" t="s">
        <v>417</v>
      </c>
      <c r="C610" t="s">
        <v>776</v>
      </c>
    </row>
    <row r="611" spans="1:12" x14ac:dyDescent="0.25">
      <c r="E611" t="s">
        <v>411</v>
      </c>
    </row>
    <row r="612" spans="1:12" x14ac:dyDescent="0.25">
      <c r="A612" t="s">
        <v>421</v>
      </c>
      <c r="B612" t="s">
        <v>422</v>
      </c>
    </row>
    <row r="613" spans="1:12" x14ac:dyDescent="0.25">
      <c r="B613" t="s">
        <v>423</v>
      </c>
      <c r="C613" t="s">
        <v>426</v>
      </c>
      <c r="F613" t="s">
        <v>403</v>
      </c>
    </row>
    <row r="614" spans="1:12" x14ac:dyDescent="0.25">
      <c r="A614">
        <v>-42.910499999999999</v>
      </c>
      <c r="B614">
        <v>-11.441700000000001</v>
      </c>
      <c r="C614">
        <v>44.812899999999999</v>
      </c>
    </row>
    <row r="615" spans="1:12" x14ac:dyDescent="0.25">
      <c r="D615" t="s">
        <v>427</v>
      </c>
    </row>
    <row r="616" spans="1:12" x14ac:dyDescent="0.25">
      <c r="A616" t="s">
        <v>353</v>
      </c>
      <c r="B616" t="s">
        <v>429</v>
      </c>
    </row>
    <row r="617" spans="1:12" x14ac:dyDescent="0.25">
      <c r="E617" t="s">
        <v>425</v>
      </c>
      <c r="L617">
        <v>1</v>
      </c>
    </row>
    <row r="618" spans="1:12" x14ac:dyDescent="0.25">
      <c r="B618" t="s">
        <v>350</v>
      </c>
      <c r="C618" t="s">
        <v>353</v>
      </c>
    </row>
    <row r="619" spans="1:12" x14ac:dyDescent="0.25">
      <c r="A619" t="s">
        <v>362</v>
      </c>
      <c r="B619">
        <v>-0.93652999999999997</v>
      </c>
      <c r="C619" s="1">
        <v>7.5560000000000002E-5</v>
      </c>
      <c r="F619" t="s">
        <v>428</v>
      </c>
    </row>
    <row r="620" spans="1:12" x14ac:dyDescent="0.25">
      <c r="A620" t="s">
        <v>361</v>
      </c>
      <c r="B620">
        <v>1.21675</v>
      </c>
      <c r="C620">
        <v>0.113021</v>
      </c>
      <c r="D620" t="s">
        <v>354</v>
      </c>
    </row>
    <row r="621" spans="1:12" x14ac:dyDescent="0.25">
      <c r="A621" t="s">
        <v>363</v>
      </c>
      <c r="B621">
        <v>1.30958</v>
      </c>
      <c r="C621">
        <v>7.6309999999999995E-4</v>
      </c>
      <c r="D621" t="s">
        <v>355</v>
      </c>
    </row>
    <row r="622" spans="1:12" x14ac:dyDescent="0.25">
      <c r="A622" t="s">
        <v>175</v>
      </c>
      <c r="B622">
        <v>-0.10292999999999999</v>
      </c>
      <c r="C622">
        <v>0.39103640000000001</v>
      </c>
      <c r="E622" t="s">
        <v>432</v>
      </c>
    </row>
    <row r="623" spans="1:12" x14ac:dyDescent="0.25">
      <c r="A623" t="s">
        <v>174</v>
      </c>
      <c r="B623">
        <v>12.211410000000001</v>
      </c>
      <c r="C623" s="1">
        <v>2.0740000000000001E-5</v>
      </c>
      <c r="D623" t="s">
        <v>355</v>
      </c>
    </row>
    <row r="624" spans="1:12" x14ac:dyDescent="0.25">
      <c r="A624" t="s">
        <v>433</v>
      </c>
    </row>
    <row r="625" spans="1:11" x14ac:dyDescent="0.25">
      <c r="A625" t="s">
        <v>434</v>
      </c>
      <c r="B625" t="s">
        <v>435</v>
      </c>
      <c r="C625">
        <v>1E-3</v>
      </c>
      <c r="D625" t="s">
        <v>355</v>
      </c>
      <c r="G625">
        <v>0.05</v>
      </c>
      <c r="H625" t="s">
        <v>560</v>
      </c>
    </row>
    <row r="627" spans="1:11" x14ac:dyDescent="0.25">
      <c r="A627" t="s">
        <v>442</v>
      </c>
      <c r="B627" t="s">
        <v>443</v>
      </c>
      <c r="C627">
        <v>167290</v>
      </c>
      <c r="D627" t="s">
        <v>558</v>
      </c>
      <c r="I627">
        <v>0.1</v>
      </c>
    </row>
    <row r="628" spans="1:11" x14ac:dyDescent="0.25">
      <c r="A628" t="s">
        <v>445</v>
      </c>
      <c r="B628" t="s">
        <v>443</v>
      </c>
      <c r="C628">
        <v>154410</v>
      </c>
    </row>
    <row r="629" spans="1:11" x14ac:dyDescent="0.25">
      <c r="A629" t="s">
        <v>446</v>
      </c>
      <c r="B629">
        <v>7.6973E-2</v>
      </c>
      <c r="E629">
        <v>0.01</v>
      </c>
      <c r="J629" t="s">
        <v>561</v>
      </c>
    </row>
    <row r="630" spans="1:11" x14ac:dyDescent="0.25">
      <c r="A630" t="s">
        <v>447</v>
      </c>
      <c r="B630" t="s">
        <v>446</v>
      </c>
    </row>
    <row r="631" spans="1:11" x14ac:dyDescent="0.25">
      <c r="A631" t="s">
        <v>448</v>
      </c>
      <c r="B631">
        <v>7.8555599999999997</v>
      </c>
      <c r="C631" t="s">
        <v>450</v>
      </c>
      <c r="F631" t="s">
        <v>559</v>
      </c>
      <c r="G631" s="1">
        <v>4.0536999999999998E-7</v>
      </c>
      <c r="K631" t="s">
        <v>562</v>
      </c>
    </row>
    <row r="632" spans="1:11" x14ac:dyDescent="0.25">
      <c r="A632" t="s">
        <v>672</v>
      </c>
    </row>
    <row r="633" spans="1:11" x14ac:dyDescent="0.25">
      <c r="D633">
        <v>471</v>
      </c>
    </row>
    <row r="634" spans="1:11" x14ac:dyDescent="0.25">
      <c r="A634" t="s">
        <v>468</v>
      </c>
      <c r="B634">
        <v>2000</v>
      </c>
    </row>
    <row r="635" spans="1:11" x14ac:dyDescent="0.25">
      <c r="A635" t="s">
        <v>672</v>
      </c>
      <c r="E635" t="s">
        <v>451</v>
      </c>
    </row>
    <row r="637" spans="1:11" x14ac:dyDescent="0.25">
      <c r="A637" t="s">
        <v>396</v>
      </c>
      <c r="B637" t="s">
        <v>397</v>
      </c>
      <c r="C637" t="s">
        <v>400</v>
      </c>
      <c r="F637" t="s">
        <v>452</v>
      </c>
    </row>
    <row r="639" spans="1:11" x14ac:dyDescent="0.25">
      <c r="A639" t="s">
        <v>401</v>
      </c>
    </row>
    <row r="640" spans="1:11" x14ac:dyDescent="0.25">
      <c r="A640" t="s">
        <v>402</v>
      </c>
      <c r="B640" t="s">
        <v>403</v>
      </c>
      <c r="C640" t="s">
        <v>403</v>
      </c>
    </row>
    <row r="641" spans="1:12" x14ac:dyDescent="0.25">
      <c r="B641" t="s">
        <v>407</v>
      </c>
      <c r="C641" t="s">
        <v>409</v>
      </c>
      <c r="G641" t="s">
        <v>412</v>
      </c>
      <c r="H641" t="s">
        <v>413</v>
      </c>
    </row>
    <row r="642" spans="1:12" x14ac:dyDescent="0.25">
      <c r="B642" t="s">
        <v>415</v>
      </c>
      <c r="D642" t="s">
        <v>775</v>
      </c>
    </row>
    <row r="643" spans="1:12" x14ac:dyDescent="0.25">
      <c r="D643" t="s">
        <v>469</v>
      </c>
      <c r="I643" t="s">
        <v>403</v>
      </c>
    </row>
    <row r="644" spans="1:12" x14ac:dyDescent="0.25">
      <c r="A644" t="s">
        <v>416</v>
      </c>
      <c r="B644" t="s">
        <v>417</v>
      </c>
      <c r="C644" t="s">
        <v>777</v>
      </c>
    </row>
    <row r="645" spans="1:12" x14ac:dyDescent="0.25">
      <c r="E645" t="s">
        <v>411</v>
      </c>
      <c r="J645" t="s">
        <v>414</v>
      </c>
    </row>
    <row r="646" spans="1:12" x14ac:dyDescent="0.25">
      <c r="A646" t="s">
        <v>421</v>
      </c>
      <c r="B646" t="s">
        <v>422</v>
      </c>
    </row>
    <row r="647" spans="1:12" x14ac:dyDescent="0.25">
      <c r="B647" t="s">
        <v>423</v>
      </c>
      <c r="C647" t="s">
        <v>426</v>
      </c>
      <c r="F647" t="s">
        <v>403</v>
      </c>
    </row>
    <row r="648" spans="1:12" x14ac:dyDescent="0.25">
      <c r="A648">
        <v>-30.979769999999998</v>
      </c>
      <c r="B648">
        <v>-1.8921399999999999</v>
      </c>
      <c r="C648">
        <v>14.607710000000001</v>
      </c>
    </row>
    <row r="649" spans="1:12" x14ac:dyDescent="0.25">
      <c r="D649" t="s">
        <v>427</v>
      </c>
    </row>
    <row r="650" spans="1:12" x14ac:dyDescent="0.25">
      <c r="A650" t="s">
        <v>353</v>
      </c>
      <c r="B650" t="s">
        <v>429</v>
      </c>
    </row>
    <row r="651" spans="1:12" x14ac:dyDescent="0.25">
      <c r="E651" t="s">
        <v>425</v>
      </c>
      <c r="L651">
        <v>1</v>
      </c>
    </row>
    <row r="652" spans="1:12" x14ac:dyDescent="0.25">
      <c r="B652" t="s">
        <v>350</v>
      </c>
      <c r="C652" t="s">
        <v>353</v>
      </c>
    </row>
    <row r="653" spans="1:12" x14ac:dyDescent="0.25">
      <c r="A653" t="s">
        <v>362</v>
      </c>
      <c r="B653">
        <v>0.30265799999999998</v>
      </c>
      <c r="C653">
        <v>4.061E-2</v>
      </c>
      <c r="F653" t="s">
        <v>428</v>
      </c>
    </row>
    <row r="654" spans="1:12" x14ac:dyDescent="0.25">
      <c r="A654" t="s">
        <v>361</v>
      </c>
      <c r="B654">
        <v>-5.2005000000000003E-2</v>
      </c>
      <c r="C654">
        <v>0.87697999999999998</v>
      </c>
      <c r="D654" t="s">
        <v>354</v>
      </c>
    </row>
    <row r="655" spans="1:12" x14ac:dyDescent="0.25">
      <c r="A655" t="s">
        <v>363</v>
      </c>
      <c r="B655">
        <v>-2.8371E-2</v>
      </c>
      <c r="C655">
        <v>0.86909999999999998</v>
      </c>
      <c r="D655" t="s">
        <v>356</v>
      </c>
    </row>
    <row r="656" spans="1:12" x14ac:dyDescent="0.25">
      <c r="A656" t="s">
        <v>175</v>
      </c>
      <c r="B656">
        <v>-1.919891</v>
      </c>
      <c r="C656" s="1">
        <v>2E-16</v>
      </c>
      <c r="E656" t="s">
        <v>432</v>
      </c>
    </row>
    <row r="657" spans="1:11" x14ac:dyDescent="0.25">
      <c r="A657" t="s">
        <v>174</v>
      </c>
      <c r="B657">
        <v>73.98733</v>
      </c>
      <c r="C657" s="1">
        <v>2E-16</v>
      </c>
    </row>
    <row r="658" spans="1:11" x14ac:dyDescent="0.25">
      <c r="A658" t="s">
        <v>433</v>
      </c>
      <c r="D658" t="s">
        <v>355</v>
      </c>
    </row>
    <row r="659" spans="1:11" x14ac:dyDescent="0.25">
      <c r="A659" t="s">
        <v>434</v>
      </c>
      <c r="B659" t="s">
        <v>435</v>
      </c>
      <c r="C659">
        <v>1E-3</v>
      </c>
      <c r="D659" t="s">
        <v>355</v>
      </c>
      <c r="G659">
        <v>0.05</v>
      </c>
      <c r="H659" t="s">
        <v>560</v>
      </c>
    </row>
    <row r="661" spans="1:11" x14ac:dyDescent="0.25">
      <c r="A661" t="s">
        <v>442</v>
      </c>
      <c r="B661" t="s">
        <v>443</v>
      </c>
      <c r="C661">
        <v>16688</v>
      </c>
      <c r="D661" t="s">
        <v>558</v>
      </c>
      <c r="I661">
        <v>0.1</v>
      </c>
    </row>
    <row r="662" spans="1:11" x14ac:dyDescent="0.25">
      <c r="A662" t="s">
        <v>445</v>
      </c>
      <c r="B662" t="s">
        <v>443</v>
      </c>
      <c r="C662">
        <v>9845.7999999999993</v>
      </c>
    </row>
    <row r="663" spans="1:11" x14ac:dyDescent="0.25">
      <c r="A663" t="s">
        <v>446</v>
      </c>
      <c r="B663">
        <v>0.41000999999999999</v>
      </c>
      <c r="E663">
        <v>0.01</v>
      </c>
      <c r="J663" t="s">
        <v>561</v>
      </c>
    </row>
    <row r="664" spans="1:11" x14ac:dyDescent="0.25">
      <c r="A664" t="s">
        <v>447</v>
      </c>
      <c r="B664" t="s">
        <v>446</v>
      </c>
    </row>
    <row r="665" spans="1:11" x14ac:dyDescent="0.25">
      <c r="A665" t="s">
        <v>448</v>
      </c>
      <c r="B665">
        <v>23.488700000000001</v>
      </c>
      <c r="C665" t="s">
        <v>450</v>
      </c>
      <c r="F665" t="s">
        <v>559</v>
      </c>
      <c r="G665" t="s">
        <v>453</v>
      </c>
      <c r="H665" s="1">
        <v>2.2200000000000001E-16</v>
      </c>
      <c r="K665" t="s">
        <v>562</v>
      </c>
    </row>
    <row r="666" spans="1:11" x14ac:dyDescent="0.25">
      <c r="A666" t="s">
        <v>672</v>
      </c>
    </row>
    <row r="667" spans="1:11" x14ac:dyDescent="0.25">
      <c r="D667">
        <v>169</v>
      </c>
    </row>
    <row r="668" spans="1:11" x14ac:dyDescent="0.25">
      <c r="A668" t="s">
        <v>481</v>
      </c>
      <c r="B668">
        <v>2000</v>
      </c>
    </row>
    <row r="669" spans="1:11" x14ac:dyDescent="0.25">
      <c r="A669" t="s">
        <v>672</v>
      </c>
      <c r="E669" t="s">
        <v>451</v>
      </c>
    </row>
    <row r="671" spans="1:11" x14ac:dyDescent="0.25">
      <c r="A671" t="s">
        <v>396</v>
      </c>
      <c r="B671" t="s">
        <v>397</v>
      </c>
      <c r="C671" t="s">
        <v>400</v>
      </c>
      <c r="F671" t="s">
        <v>452</v>
      </c>
    </row>
    <row r="673" spans="1:12" x14ac:dyDescent="0.25">
      <c r="A673" t="s">
        <v>401</v>
      </c>
    </row>
    <row r="674" spans="1:12" x14ac:dyDescent="0.25">
      <c r="A674" t="s">
        <v>402</v>
      </c>
      <c r="B674" t="s">
        <v>403</v>
      </c>
      <c r="C674" t="s">
        <v>403</v>
      </c>
    </row>
    <row r="675" spans="1:12" x14ac:dyDescent="0.25">
      <c r="B675" t="s">
        <v>407</v>
      </c>
      <c r="C675" t="s">
        <v>409</v>
      </c>
      <c r="G675" t="s">
        <v>412</v>
      </c>
      <c r="H675" t="s">
        <v>413</v>
      </c>
    </row>
    <row r="676" spans="1:12" x14ac:dyDescent="0.25">
      <c r="B676" t="s">
        <v>415</v>
      </c>
      <c r="D676" t="s">
        <v>775</v>
      </c>
    </row>
    <row r="677" spans="1:12" x14ac:dyDescent="0.25">
      <c r="D677" t="s">
        <v>482</v>
      </c>
      <c r="I677" t="s">
        <v>403</v>
      </c>
    </row>
    <row r="678" spans="1:12" x14ac:dyDescent="0.25">
      <c r="A678" t="s">
        <v>416</v>
      </c>
      <c r="B678" t="s">
        <v>417</v>
      </c>
      <c r="C678" t="s">
        <v>528</v>
      </c>
    </row>
    <row r="679" spans="1:12" x14ac:dyDescent="0.25">
      <c r="E679" t="s">
        <v>411</v>
      </c>
      <c r="J679" t="s">
        <v>414</v>
      </c>
    </row>
    <row r="680" spans="1:12" x14ac:dyDescent="0.25">
      <c r="A680" t="s">
        <v>421</v>
      </c>
      <c r="B680" t="s">
        <v>422</v>
      </c>
    </row>
    <row r="681" spans="1:12" x14ac:dyDescent="0.25">
      <c r="B681" t="s">
        <v>423</v>
      </c>
      <c r="C681" t="s">
        <v>426</v>
      </c>
      <c r="F681" t="s">
        <v>403</v>
      </c>
    </row>
    <row r="682" spans="1:12" x14ac:dyDescent="0.25">
      <c r="A682">
        <v>-38.586739999999999</v>
      </c>
      <c r="B682">
        <v>-10.45233</v>
      </c>
      <c r="C682">
        <v>38.384650000000001</v>
      </c>
    </row>
    <row r="683" spans="1:12" x14ac:dyDescent="0.25">
      <c r="D683" t="s">
        <v>427</v>
      </c>
    </row>
    <row r="684" spans="1:12" x14ac:dyDescent="0.25">
      <c r="A684" t="s">
        <v>353</v>
      </c>
      <c r="B684" t="s">
        <v>429</v>
      </c>
    </row>
    <row r="685" spans="1:12" x14ac:dyDescent="0.25">
      <c r="E685" t="s">
        <v>425</v>
      </c>
      <c r="L685">
        <v>1</v>
      </c>
    </row>
    <row r="686" spans="1:12" x14ac:dyDescent="0.25">
      <c r="B686" t="s">
        <v>350</v>
      </c>
      <c r="C686" t="s">
        <v>353</v>
      </c>
    </row>
    <row r="687" spans="1:12" x14ac:dyDescent="0.25">
      <c r="A687" t="s">
        <v>362</v>
      </c>
      <c r="B687">
        <v>4.7447800000000004</v>
      </c>
      <c r="C687" s="1">
        <v>2.4450000000000001E-9</v>
      </c>
      <c r="F687" t="s">
        <v>428</v>
      </c>
    </row>
    <row r="688" spans="1:12" x14ac:dyDescent="0.25">
      <c r="A688" t="s">
        <v>361</v>
      </c>
      <c r="B688">
        <v>0.23211999999999999</v>
      </c>
      <c r="C688">
        <v>0.82902900000000002</v>
      </c>
      <c r="D688" t="s">
        <v>354</v>
      </c>
    </row>
    <row r="689" spans="1:11" x14ac:dyDescent="0.25">
      <c r="A689" t="s">
        <v>363</v>
      </c>
      <c r="B689">
        <v>0.53327999999999998</v>
      </c>
      <c r="C689">
        <v>0.26944699999999999</v>
      </c>
      <c r="D689" t="s">
        <v>355</v>
      </c>
    </row>
    <row r="690" spans="1:11" x14ac:dyDescent="0.25">
      <c r="A690" t="s">
        <v>175</v>
      </c>
      <c r="B690">
        <v>1.13663</v>
      </c>
      <c r="C690" s="1">
        <v>1.6049999999999999E-11</v>
      </c>
      <c r="E690" t="s">
        <v>432</v>
      </c>
    </row>
    <row r="691" spans="1:11" x14ac:dyDescent="0.25">
      <c r="A691" t="s">
        <v>174</v>
      </c>
      <c r="B691">
        <v>-12.504250000000001</v>
      </c>
      <c r="C691">
        <v>1.044E-3</v>
      </c>
    </row>
    <row r="692" spans="1:11" x14ac:dyDescent="0.25">
      <c r="A692" t="s">
        <v>433</v>
      </c>
      <c r="D692" t="s">
        <v>355</v>
      </c>
    </row>
    <row r="693" spans="1:11" x14ac:dyDescent="0.25">
      <c r="A693" t="s">
        <v>434</v>
      </c>
      <c r="B693" t="s">
        <v>435</v>
      </c>
      <c r="C693">
        <v>1E-3</v>
      </c>
      <c r="D693" t="s">
        <v>467</v>
      </c>
      <c r="G693">
        <v>0.05</v>
      </c>
      <c r="H693" t="s">
        <v>560</v>
      </c>
    </row>
    <row r="695" spans="1:11" x14ac:dyDescent="0.25">
      <c r="A695" t="s">
        <v>442</v>
      </c>
      <c r="B695" t="s">
        <v>443</v>
      </c>
      <c r="C695">
        <v>117400</v>
      </c>
      <c r="D695" t="s">
        <v>558</v>
      </c>
      <c r="I695">
        <v>0.1</v>
      </c>
    </row>
    <row r="696" spans="1:11" x14ac:dyDescent="0.25">
      <c r="A696" t="s">
        <v>445</v>
      </c>
      <c r="B696" t="s">
        <v>443</v>
      </c>
      <c r="C696">
        <v>72102</v>
      </c>
    </row>
    <row r="697" spans="1:11" x14ac:dyDescent="0.25">
      <c r="A697" t="s">
        <v>446</v>
      </c>
      <c r="B697">
        <v>0.38585000000000003</v>
      </c>
      <c r="E697">
        <v>0.01</v>
      </c>
      <c r="J697" t="s">
        <v>561</v>
      </c>
    </row>
    <row r="698" spans="1:11" x14ac:dyDescent="0.25">
      <c r="A698" t="s">
        <v>447</v>
      </c>
      <c r="B698" t="s">
        <v>446</v>
      </c>
    </row>
    <row r="699" spans="1:11" x14ac:dyDescent="0.25">
      <c r="A699" t="s">
        <v>448</v>
      </c>
      <c r="B699">
        <v>34.805599999999998</v>
      </c>
      <c r="C699" t="s">
        <v>450</v>
      </c>
      <c r="F699" t="s">
        <v>559</v>
      </c>
      <c r="G699" t="s">
        <v>453</v>
      </c>
      <c r="H699" s="1">
        <v>2.2200000000000001E-16</v>
      </c>
      <c r="K699" t="s">
        <v>562</v>
      </c>
    </row>
    <row r="700" spans="1:11" x14ac:dyDescent="0.25">
      <c r="A700" t="s">
        <v>672</v>
      </c>
    </row>
    <row r="701" spans="1:11" x14ac:dyDescent="0.25">
      <c r="D701">
        <v>277</v>
      </c>
    </row>
    <row r="703" spans="1:11" x14ac:dyDescent="0.25">
      <c r="A703" t="s">
        <v>782</v>
      </c>
      <c r="B703" t="s">
        <v>581</v>
      </c>
      <c r="C703" t="s">
        <v>146</v>
      </c>
      <c r="E703" t="s">
        <v>451</v>
      </c>
      <c r="G703" t="s">
        <v>757</v>
      </c>
      <c r="H703" t="s">
        <v>400</v>
      </c>
    </row>
    <row r="705" spans="1:51" x14ac:dyDescent="0.25">
      <c r="A705" t="s">
        <v>785</v>
      </c>
      <c r="D705" t="s">
        <v>369</v>
      </c>
      <c r="F705" t="s">
        <v>452</v>
      </c>
      <c r="I705" t="s">
        <v>783</v>
      </c>
      <c r="AX705" t="s">
        <v>561</v>
      </c>
      <c r="AY705" t="s">
        <v>562</v>
      </c>
    </row>
    <row r="706" spans="1:51" x14ac:dyDescent="0.25">
      <c r="A706" t="s">
        <v>649</v>
      </c>
      <c r="B706" t="s">
        <v>758</v>
      </c>
      <c r="C706" t="s">
        <v>379</v>
      </c>
      <c r="G706" t="s">
        <v>382</v>
      </c>
      <c r="H706" t="s">
        <v>361</v>
      </c>
    </row>
    <row r="707" spans="1:51" x14ac:dyDescent="0.25">
      <c r="A707" t="s">
        <v>785</v>
      </c>
      <c r="E707" t="s">
        <v>370</v>
      </c>
      <c r="J707" t="s">
        <v>784</v>
      </c>
    </row>
    <row r="708" spans="1:51" x14ac:dyDescent="0.25">
      <c r="A708" t="s">
        <v>362</v>
      </c>
      <c r="B708">
        <v>0.51328499999999999</v>
      </c>
      <c r="C708" s="2" t="s">
        <v>798</v>
      </c>
      <c r="D708" t="s">
        <v>384</v>
      </c>
      <c r="I708" t="s">
        <v>382</v>
      </c>
    </row>
    <row r="709" spans="1:51" x14ac:dyDescent="0.25">
      <c r="B709">
        <v>8.4164000000000003E-2</v>
      </c>
      <c r="C709" s="2" t="s">
        <v>798</v>
      </c>
      <c r="F709" t="s">
        <v>535</v>
      </c>
    </row>
    <row r="710" spans="1:51" x14ac:dyDescent="0.25">
      <c r="A710" t="s">
        <v>361</v>
      </c>
      <c r="B710">
        <v>-2.9921E-2</v>
      </c>
      <c r="C710" s="2" t="s">
        <v>798</v>
      </c>
      <c r="D710">
        <v>1.1008199999999999</v>
      </c>
      <c r="E710" t="s">
        <v>381</v>
      </c>
      <c r="J710" t="s">
        <v>363</v>
      </c>
    </row>
    <row r="711" spans="1:51" x14ac:dyDescent="0.25">
      <c r="B711">
        <v>0.97196199999999999</v>
      </c>
      <c r="C711" s="2" t="s">
        <v>798</v>
      </c>
      <c r="D711" s="1">
        <v>3.9340000000000001E-10</v>
      </c>
      <c r="I711" t="s">
        <v>648</v>
      </c>
      <c r="L711" t="s">
        <v>381</v>
      </c>
    </row>
    <row r="712" spans="1:51" x14ac:dyDescent="0.25">
      <c r="A712" t="s">
        <v>363</v>
      </c>
      <c r="B712">
        <v>1.321958</v>
      </c>
      <c r="C712" s="2" t="s">
        <v>798</v>
      </c>
      <c r="D712">
        <v>-0.96523000000000003</v>
      </c>
      <c r="E712">
        <v>0.58388399999999996</v>
      </c>
      <c r="F712" t="s">
        <v>362</v>
      </c>
      <c r="K712" t="s">
        <v>786</v>
      </c>
    </row>
    <row r="713" spans="1:51" x14ac:dyDescent="0.25">
      <c r="B713">
        <v>2.777E-3</v>
      </c>
      <c r="C713" s="2" t="s">
        <v>798</v>
      </c>
      <c r="D713">
        <v>8.2540000000000002E-2</v>
      </c>
      <c r="E713">
        <v>5.7206E-2</v>
      </c>
      <c r="I713" t="s">
        <v>650</v>
      </c>
      <c r="L713" t="s">
        <v>381</v>
      </c>
    </row>
    <row r="714" spans="1:51" x14ac:dyDescent="0.25">
      <c r="A714" s="2" t="s">
        <v>181</v>
      </c>
      <c r="C714" s="2" t="s">
        <v>798</v>
      </c>
      <c r="D714">
        <v>0.44672000000000001</v>
      </c>
      <c r="E714">
        <v>-6.3202999999999995E-2</v>
      </c>
      <c r="F714">
        <v>0.42548000000000002</v>
      </c>
    </row>
    <row r="715" spans="1:51" x14ac:dyDescent="0.25">
      <c r="C715" s="2" t="s">
        <v>798</v>
      </c>
      <c r="D715">
        <v>5.8689999999999999E-2</v>
      </c>
      <c r="E715">
        <v>0.93981599999999998</v>
      </c>
      <c r="F715">
        <v>0.17441300000000001</v>
      </c>
      <c r="I715" t="s">
        <v>651</v>
      </c>
      <c r="J715" t="s">
        <v>379</v>
      </c>
      <c r="L715" t="s">
        <v>381</v>
      </c>
    </row>
    <row r="716" spans="1:51" x14ac:dyDescent="0.25">
      <c r="A716" t="s">
        <v>506</v>
      </c>
      <c r="C716" s="2"/>
      <c r="D716">
        <v>-8.1106300000000005</v>
      </c>
      <c r="E716">
        <v>1.325914</v>
      </c>
      <c r="F716">
        <v>0.17716000000000001</v>
      </c>
    </row>
    <row r="717" spans="1:51" x14ac:dyDescent="0.25">
      <c r="C717" s="2"/>
      <c r="D717" s="1">
        <v>1.148E-12</v>
      </c>
      <c r="E717">
        <v>2.4420000000000002E-3</v>
      </c>
      <c r="F717">
        <v>0.846777</v>
      </c>
      <c r="I717" t="s">
        <v>669</v>
      </c>
      <c r="J717" t="s">
        <v>379</v>
      </c>
      <c r="K717" t="s">
        <v>380</v>
      </c>
      <c r="L717" t="s">
        <v>381</v>
      </c>
    </row>
    <row r="718" spans="1:51" x14ac:dyDescent="0.25">
      <c r="A718" t="s">
        <v>364</v>
      </c>
      <c r="C718" s="2"/>
      <c r="E718">
        <v>168.808954</v>
      </c>
      <c r="F718">
        <v>1.3888</v>
      </c>
    </row>
    <row r="719" spans="1:51" x14ac:dyDescent="0.25">
      <c r="B719">
        <v>0.115745</v>
      </c>
      <c r="C719">
        <v>7.8617999999999993E-2</v>
      </c>
      <c r="E719">
        <v>4.0200000000000001E-4</v>
      </c>
      <c r="F719">
        <v>3.1619999999999999E-3</v>
      </c>
      <c r="I719" t="s">
        <v>652</v>
      </c>
      <c r="J719" t="s">
        <v>379</v>
      </c>
      <c r="K719" t="s">
        <v>380</v>
      </c>
      <c r="L719" t="s">
        <v>381</v>
      </c>
    </row>
    <row r="720" spans="1:51" x14ac:dyDescent="0.25">
      <c r="A720" t="s">
        <v>175</v>
      </c>
      <c r="B720">
        <v>9.1189999999999993E-2</v>
      </c>
      <c r="C720">
        <v>0.2311</v>
      </c>
      <c r="F720">
        <v>0.17183000000000001</v>
      </c>
    </row>
    <row r="721" spans="1:12" x14ac:dyDescent="0.25">
      <c r="B721">
        <v>8.0864000000000005E-2</v>
      </c>
      <c r="C721">
        <v>5.8952999999999998E-2</v>
      </c>
      <c r="D721">
        <v>7.6440999999999995E-2</v>
      </c>
      <c r="F721">
        <v>0.15414700000000001</v>
      </c>
      <c r="I721" t="s">
        <v>653</v>
      </c>
      <c r="J721" t="s">
        <v>379</v>
      </c>
      <c r="K721" t="s">
        <v>380</v>
      </c>
    </row>
    <row r="722" spans="1:12" x14ac:dyDescent="0.25">
      <c r="A722" t="s">
        <v>174</v>
      </c>
      <c r="B722">
        <v>0.51565000000000005</v>
      </c>
      <c r="C722">
        <v>0.63639999999999997</v>
      </c>
      <c r="D722">
        <v>0.28439999999999999</v>
      </c>
      <c r="F722">
        <v>2.9978500000000001</v>
      </c>
    </row>
    <row r="723" spans="1:12" x14ac:dyDescent="0.25">
      <c r="B723">
        <v>0.11822199999999999</v>
      </c>
      <c r="C723">
        <v>8.6421999999999999E-2</v>
      </c>
      <c r="D723">
        <v>0.21259500000000001</v>
      </c>
      <c r="E723">
        <v>0.10391499999999999</v>
      </c>
      <c r="F723">
        <v>0.16647799999999999</v>
      </c>
      <c r="I723" t="s">
        <v>648</v>
      </c>
      <c r="J723" t="s">
        <v>379</v>
      </c>
      <c r="K723" t="s">
        <v>380</v>
      </c>
      <c r="L723" t="s">
        <v>380</v>
      </c>
    </row>
    <row r="724" spans="1:12" x14ac:dyDescent="0.25">
      <c r="B724">
        <v>0.32239000000000001</v>
      </c>
      <c r="C724">
        <v>0.57330000000000003</v>
      </c>
      <c r="D724">
        <v>9.7699999999999995E-2</v>
      </c>
      <c r="E724">
        <v>0.13139999999999999</v>
      </c>
    </row>
    <row r="725" spans="1:12" x14ac:dyDescent="0.25">
      <c r="A725" t="s">
        <v>787</v>
      </c>
      <c r="C725">
        <v>8.5775000000000004E-2</v>
      </c>
      <c r="D725">
        <v>0.116228</v>
      </c>
      <c r="E725">
        <v>6.8429000000000004E-2</v>
      </c>
      <c r="F725">
        <v>0.27768599999999999</v>
      </c>
      <c r="I725" t="s">
        <v>654</v>
      </c>
      <c r="K725" t="s">
        <v>380</v>
      </c>
    </row>
    <row r="726" spans="1:12" x14ac:dyDescent="0.25">
      <c r="C726">
        <v>0.28660000000000002</v>
      </c>
      <c r="D726">
        <v>0.5948</v>
      </c>
      <c r="E726">
        <v>0.58179999999999998</v>
      </c>
      <c r="F726">
        <v>1.1310000000000001E-3</v>
      </c>
    </row>
    <row r="727" spans="1:12" x14ac:dyDescent="0.25">
      <c r="D727">
        <v>0.26132300000000003</v>
      </c>
      <c r="E727">
        <v>0.118142</v>
      </c>
      <c r="F727">
        <v>7.7534000000000006E-2</v>
      </c>
      <c r="J727" t="s">
        <v>650</v>
      </c>
      <c r="L727" t="s">
        <v>356</v>
      </c>
    </row>
    <row r="728" spans="1:12" x14ac:dyDescent="0.25">
      <c r="D728">
        <v>0.62590000000000001</v>
      </c>
      <c r="E728">
        <v>0.32350000000000001</v>
      </c>
      <c r="F728">
        <v>0.582901</v>
      </c>
    </row>
    <row r="729" spans="1:12" x14ac:dyDescent="0.25">
      <c r="E729">
        <v>-19.314395000000001</v>
      </c>
      <c r="F729">
        <v>0.12252</v>
      </c>
      <c r="K729" t="s">
        <v>379</v>
      </c>
    </row>
    <row r="730" spans="1:12" x14ac:dyDescent="0.25">
      <c r="E730" s="1">
        <v>4.3320000000000001E-13</v>
      </c>
      <c r="F730">
        <v>0.47112300000000001</v>
      </c>
      <c r="L730" t="s">
        <v>403</v>
      </c>
    </row>
    <row r="731" spans="1:12" x14ac:dyDescent="0.25">
      <c r="F731">
        <v>-0.23280899999999999</v>
      </c>
      <c r="H731" t="s">
        <v>407</v>
      </c>
      <c r="J731">
        <v>2.2370000000000001</v>
      </c>
      <c r="L731" t="s">
        <v>662</v>
      </c>
    </row>
    <row r="732" spans="1:12" x14ac:dyDescent="0.25">
      <c r="F732">
        <v>4.5254000000000003E-2</v>
      </c>
      <c r="H732" t="s">
        <v>413</v>
      </c>
      <c r="I732" t="s">
        <v>403</v>
      </c>
    </row>
    <row r="733" spans="1:12" x14ac:dyDescent="0.25">
      <c r="F733">
        <v>-0.99840399999999996</v>
      </c>
      <c r="I733" t="s">
        <v>403</v>
      </c>
      <c r="K733">
        <v>2.5569600000000001E-2</v>
      </c>
    </row>
    <row r="734" spans="1:12" x14ac:dyDescent="0.25">
      <c r="F734">
        <v>0.44320300000000001</v>
      </c>
      <c r="I734" t="s">
        <v>403</v>
      </c>
      <c r="J734" t="s">
        <v>664</v>
      </c>
    </row>
    <row r="735" spans="1:12" x14ac:dyDescent="0.25">
      <c r="J735" t="s">
        <v>408</v>
      </c>
    </row>
    <row r="736" spans="1:12" x14ac:dyDescent="0.25">
      <c r="A736" t="s">
        <v>433</v>
      </c>
      <c r="J736" t="s">
        <v>414</v>
      </c>
      <c r="K736" t="s">
        <v>405</v>
      </c>
    </row>
    <row r="737" spans="1:12" x14ac:dyDescent="0.25">
      <c r="K737" t="s">
        <v>409</v>
      </c>
      <c r="L737" t="s">
        <v>467</v>
      </c>
    </row>
    <row r="738" spans="1:12" x14ac:dyDescent="0.25">
      <c r="A738" t="s">
        <v>396</v>
      </c>
      <c r="K738" t="s">
        <v>415</v>
      </c>
    </row>
    <row r="739" spans="1:12" x14ac:dyDescent="0.25">
      <c r="L739">
        <v>1E-3</v>
      </c>
    </row>
    <row r="740" spans="1:12" x14ac:dyDescent="0.25">
      <c r="A740" t="s">
        <v>401</v>
      </c>
      <c r="H740" s="2"/>
    </row>
    <row r="741" spans="1:12" x14ac:dyDescent="0.25">
      <c r="A741" t="s">
        <v>402</v>
      </c>
      <c r="B741" s="2"/>
      <c r="C741" s="2"/>
      <c r="G741" s="2"/>
      <c r="H741" s="2"/>
      <c r="J741">
        <v>3.2892000000000001</v>
      </c>
    </row>
    <row r="742" spans="1:12" x14ac:dyDescent="0.25">
      <c r="B742" s="2"/>
      <c r="C742" s="2"/>
    </row>
    <row r="743" spans="1:12" x14ac:dyDescent="0.25">
      <c r="B743" s="2"/>
      <c r="C743" s="2"/>
      <c r="D743" s="2"/>
      <c r="I743" s="2"/>
      <c r="K743">
        <v>1.0495000000000001E-3</v>
      </c>
    </row>
    <row r="744" spans="1:12" x14ac:dyDescent="0.25">
      <c r="B744" s="2"/>
      <c r="C744" s="2"/>
      <c r="D744" s="2"/>
    </row>
    <row r="745" spans="1:12" x14ac:dyDescent="0.25">
      <c r="A745" t="s">
        <v>581</v>
      </c>
      <c r="D745" s="2"/>
      <c r="E745" s="2"/>
      <c r="K745" t="s">
        <v>557</v>
      </c>
    </row>
    <row r="747" spans="1:12" x14ac:dyDescent="0.25">
      <c r="A747" t="s">
        <v>421</v>
      </c>
      <c r="F747" s="2"/>
    </row>
    <row r="749" spans="1:12" x14ac:dyDescent="0.25">
      <c r="A749">
        <v>-45.679900000000004</v>
      </c>
    </row>
    <row r="750" spans="1:12" x14ac:dyDescent="0.25">
      <c r="B750" t="s">
        <v>350</v>
      </c>
      <c r="C750" t="s">
        <v>353</v>
      </c>
    </row>
    <row r="751" spans="1:12" x14ac:dyDescent="0.25">
      <c r="A751" t="s">
        <v>353</v>
      </c>
      <c r="B751">
        <v>0.51328499999999999</v>
      </c>
      <c r="C751">
        <v>8.4164000000000003E-2</v>
      </c>
      <c r="D751" t="s">
        <v>354</v>
      </c>
      <c r="E751" t="s">
        <v>432</v>
      </c>
    </row>
    <row r="752" spans="1:12" x14ac:dyDescent="0.25">
      <c r="B752">
        <v>-2.9921E-2</v>
      </c>
      <c r="C752">
        <v>0.97196199999999999</v>
      </c>
      <c r="D752" t="s">
        <v>461</v>
      </c>
    </row>
    <row r="753" spans="1:12" x14ac:dyDescent="0.25">
      <c r="B753">
        <v>1.321958</v>
      </c>
      <c r="C753">
        <v>2.777E-3</v>
      </c>
    </row>
    <row r="754" spans="1:12" x14ac:dyDescent="0.25">
      <c r="A754" t="s">
        <v>362</v>
      </c>
      <c r="D754" t="s">
        <v>467</v>
      </c>
      <c r="L754" t="s">
        <v>403</v>
      </c>
    </row>
    <row r="755" spans="1:12" x14ac:dyDescent="0.25">
      <c r="A755" t="s">
        <v>361</v>
      </c>
      <c r="L755" t="s">
        <v>407</v>
      </c>
    </row>
    <row r="756" spans="1:12" x14ac:dyDescent="0.25">
      <c r="A756" t="s">
        <v>363</v>
      </c>
      <c r="L756" t="s">
        <v>413</v>
      </c>
    </row>
    <row r="759" spans="1:12" x14ac:dyDescent="0.25">
      <c r="B759" t="s">
        <v>397</v>
      </c>
      <c r="C759" t="s">
        <v>398</v>
      </c>
    </row>
    <row r="760" spans="1:12" x14ac:dyDescent="0.25">
      <c r="D760" t="s">
        <v>399</v>
      </c>
      <c r="E760" t="s">
        <v>400</v>
      </c>
      <c r="G760" t="s">
        <v>411</v>
      </c>
      <c r="H760" t="s">
        <v>403</v>
      </c>
    </row>
    <row r="762" spans="1:12" x14ac:dyDescent="0.25">
      <c r="B762" t="s">
        <v>403</v>
      </c>
      <c r="C762" t="s">
        <v>763</v>
      </c>
      <c r="I762" t="s">
        <v>412</v>
      </c>
    </row>
    <row r="763" spans="1:12" x14ac:dyDescent="0.25">
      <c r="B763" t="s">
        <v>407</v>
      </c>
      <c r="C763" t="s">
        <v>403</v>
      </c>
      <c r="D763" t="s">
        <v>405</v>
      </c>
      <c r="E763" t="s">
        <v>403</v>
      </c>
    </row>
    <row r="764" spans="1:12" x14ac:dyDescent="0.25">
      <c r="B764" t="s">
        <v>413</v>
      </c>
      <c r="C764" t="s">
        <v>403</v>
      </c>
      <c r="D764" t="s">
        <v>408</v>
      </c>
      <c r="E764" t="s">
        <v>409</v>
      </c>
    </row>
    <row r="765" spans="1:12" x14ac:dyDescent="0.25">
      <c r="D765" t="s">
        <v>414</v>
      </c>
      <c r="E765" t="s">
        <v>415</v>
      </c>
      <c r="F765" t="s">
        <v>788</v>
      </c>
    </row>
    <row r="766" spans="1:12" x14ac:dyDescent="0.25">
      <c r="B766" t="s">
        <v>417</v>
      </c>
      <c r="C766" t="s">
        <v>474</v>
      </c>
      <c r="F766" t="s">
        <v>457</v>
      </c>
      <c r="G766" t="s">
        <v>425</v>
      </c>
      <c r="H766" t="s">
        <v>428</v>
      </c>
    </row>
    <row r="767" spans="1:12" x14ac:dyDescent="0.25">
      <c r="D767" t="s">
        <v>659</v>
      </c>
      <c r="E767" t="s">
        <v>789</v>
      </c>
    </row>
    <row r="768" spans="1:12" x14ac:dyDescent="0.25">
      <c r="B768" t="s">
        <v>422</v>
      </c>
    </row>
    <row r="769" spans="1:12" x14ac:dyDescent="0.25">
      <c r="B769" t="s">
        <v>423</v>
      </c>
      <c r="C769" t="s">
        <v>424</v>
      </c>
    </row>
    <row r="770" spans="1:12" x14ac:dyDescent="0.25">
      <c r="B770">
        <v>-9.0502000000000002</v>
      </c>
      <c r="C770">
        <v>5.4577999999999998</v>
      </c>
      <c r="D770" t="s">
        <v>425</v>
      </c>
      <c r="E770" t="s">
        <v>426</v>
      </c>
    </row>
    <row r="771" spans="1:12" x14ac:dyDescent="0.25">
      <c r="D771">
        <v>11.0899</v>
      </c>
      <c r="E771">
        <v>31.372599999999998</v>
      </c>
    </row>
    <row r="772" spans="1:12" x14ac:dyDescent="0.25">
      <c r="B772" t="s">
        <v>429</v>
      </c>
      <c r="C772" t="s">
        <v>430</v>
      </c>
      <c r="F772" t="s">
        <v>427</v>
      </c>
    </row>
    <row r="773" spans="1:12" x14ac:dyDescent="0.25">
      <c r="D773" t="s">
        <v>431</v>
      </c>
    </row>
    <row r="774" spans="1:12" x14ac:dyDescent="0.25">
      <c r="A774" t="s">
        <v>433</v>
      </c>
      <c r="B774" t="s">
        <v>350</v>
      </c>
      <c r="C774" t="s">
        <v>353</v>
      </c>
    </row>
    <row r="775" spans="1:12" x14ac:dyDescent="0.25">
      <c r="A775" t="s">
        <v>434</v>
      </c>
      <c r="B775">
        <v>0.51328499999999999</v>
      </c>
      <c r="C775">
        <v>8.4164000000000003E-2</v>
      </c>
      <c r="D775" t="s">
        <v>354</v>
      </c>
      <c r="E775" t="s">
        <v>432</v>
      </c>
      <c r="L775" t="s">
        <v>417</v>
      </c>
    </row>
    <row r="776" spans="1:12" x14ac:dyDescent="0.25">
      <c r="B776">
        <v>-2.9921E-2</v>
      </c>
      <c r="C776">
        <v>0.97196199999999999</v>
      </c>
      <c r="D776" t="s">
        <v>461</v>
      </c>
    </row>
    <row r="777" spans="1:12" x14ac:dyDescent="0.25">
      <c r="A777" t="s">
        <v>442</v>
      </c>
      <c r="B777">
        <v>1.321958</v>
      </c>
      <c r="C777">
        <v>2.777E-3</v>
      </c>
      <c r="L777" t="s">
        <v>422</v>
      </c>
    </row>
    <row r="778" spans="1:12" x14ac:dyDescent="0.25">
      <c r="A778" t="s">
        <v>445</v>
      </c>
      <c r="D778" t="s">
        <v>467</v>
      </c>
      <c r="L778" t="s">
        <v>423</v>
      </c>
    </row>
    <row r="779" spans="1:12" x14ac:dyDescent="0.25">
      <c r="A779" t="s">
        <v>446</v>
      </c>
      <c r="L779">
        <v>-5.7107999999999999</v>
      </c>
    </row>
    <row r="780" spans="1:12" x14ac:dyDescent="0.25">
      <c r="A780" t="s">
        <v>447</v>
      </c>
    </row>
    <row r="781" spans="1:12" x14ac:dyDescent="0.25">
      <c r="A781" t="s">
        <v>448</v>
      </c>
      <c r="L781" t="s">
        <v>429</v>
      </c>
    </row>
    <row r="782" spans="1:12" x14ac:dyDescent="0.25">
      <c r="A782" t="s">
        <v>787</v>
      </c>
    </row>
    <row r="783" spans="1:12" x14ac:dyDescent="0.25">
      <c r="L783" t="s">
        <v>350</v>
      </c>
    </row>
    <row r="784" spans="1:12" x14ac:dyDescent="0.25">
      <c r="A784" t="s">
        <v>468</v>
      </c>
      <c r="L784">
        <v>-0.65454400000000001</v>
      </c>
    </row>
    <row r="785" spans="1:49" x14ac:dyDescent="0.25">
      <c r="A785" t="s">
        <v>787</v>
      </c>
      <c r="L785">
        <v>1.324E-2</v>
      </c>
    </row>
    <row r="786" spans="1:49" x14ac:dyDescent="0.25">
      <c r="L786">
        <v>-0.58140499999999995</v>
      </c>
      <c r="AW786" t="s">
        <v>562</v>
      </c>
    </row>
    <row r="787" spans="1:49" x14ac:dyDescent="0.25">
      <c r="A787" t="s">
        <v>396</v>
      </c>
      <c r="L787">
        <v>0.13904</v>
      </c>
    </row>
    <row r="788" spans="1:49" x14ac:dyDescent="0.25">
      <c r="L788">
        <v>-4.7919000000000003E-2</v>
      </c>
    </row>
    <row r="789" spans="1:49" x14ac:dyDescent="0.25">
      <c r="A789" t="s">
        <v>401</v>
      </c>
      <c r="L789">
        <v>0.71523000000000003</v>
      </c>
    </row>
    <row r="790" spans="1:49" x14ac:dyDescent="0.25">
      <c r="A790" t="s">
        <v>402</v>
      </c>
      <c r="L790">
        <v>20.317572999999999</v>
      </c>
    </row>
    <row r="791" spans="1:49" x14ac:dyDescent="0.25">
      <c r="L791">
        <v>5.8979999999999998E-2</v>
      </c>
    </row>
    <row r="792" spans="1:49" x14ac:dyDescent="0.25">
      <c r="L792" t="s">
        <v>435</v>
      </c>
    </row>
    <row r="793" spans="1:49" x14ac:dyDescent="0.25">
      <c r="G793">
        <v>0.05</v>
      </c>
      <c r="H793" t="s">
        <v>560</v>
      </c>
    </row>
    <row r="794" spans="1:49" x14ac:dyDescent="0.25">
      <c r="A794" t="s">
        <v>581</v>
      </c>
      <c r="L794" t="s">
        <v>443</v>
      </c>
    </row>
    <row r="795" spans="1:49" x14ac:dyDescent="0.25">
      <c r="I795">
        <v>0.1</v>
      </c>
      <c r="L795" t="s">
        <v>443</v>
      </c>
    </row>
    <row r="796" spans="1:49" x14ac:dyDescent="0.25">
      <c r="A796" t="s">
        <v>421</v>
      </c>
      <c r="B796" t="s">
        <v>435</v>
      </c>
      <c r="C796">
        <v>1E-3</v>
      </c>
      <c r="J796" t="s">
        <v>561</v>
      </c>
      <c r="L796">
        <v>0.191</v>
      </c>
    </row>
    <row r="797" spans="1:49" x14ac:dyDescent="0.25">
      <c r="D797" t="s">
        <v>558</v>
      </c>
      <c r="E797">
        <v>0.01</v>
      </c>
      <c r="L797" t="s">
        <v>446</v>
      </c>
    </row>
    <row r="798" spans="1:49" x14ac:dyDescent="0.25">
      <c r="A798">
        <v>-11.72964</v>
      </c>
      <c r="B798" t="s">
        <v>443</v>
      </c>
      <c r="C798">
        <v>80742</v>
      </c>
      <c r="K798" t="s">
        <v>562</v>
      </c>
      <c r="L798">
        <v>29.392800000000001</v>
      </c>
    </row>
    <row r="799" spans="1:49" x14ac:dyDescent="0.25">
      <c r="B799" t="s">
        <v>443</v>
      </c>
      <c r="C799">
        <v>74776</v>
      </c>
      <c r="F799" t="s">
        <v>559</v>
      </c>
      <c r="G799" s="1">
        <v>9.1123000000000002E-5</v>
      </c>
    </row>
    <row r="800" spans="1:49" x14ac:dyDescent="0.25">
      <c r="A800" t="s">
        <v>353</v>
      </c>
      <c r="B800">
        <v>7.3891999999999999E-2</v>
      </c>
    </row>
    <row r="801" spans="1:12" x14ac:dyDescent="0.25">
      <c r="B801" t="s">
        <v>446</v>
      </c>
    </row>
    <row r="802" spans="1:12" x14ac:dyDescent="0.25">
      <c r="B802">
        <v>7.3670600000000004</v>
      </c>
      <c r="C802" t="s">
        <v>450</v>
      </c>
    </row>
    <row r="803" spans="1:12" x14ac:dyDescent="0.25">
      <c r="A803" t="s">
        <v>362</v>
      </c>
      <c r="D803">
        <v>277</v>
      </c>
      <c r="E803" t="s">
        <v>451</v>
      </c>
    </row>
    <row r="804" spans="1:12" x14ac:dyDescent="0.25">
      <c r="A804" t="s">
        <v>361</v>
      </c>
      <c r="L804" t="s">
        <v>397</v>
      </c>
    </row>
    <row r="805" spans="1:12" x14ac:dyDescent="0.25">
      <c r="A805" t="s">
        <v>363</v>
      </c>
      <c r="B805">
        <v>2000</v>
      </c>
      <c r="F805" t="s">
        <v>452</v>
      </c>
    </row>
    <row r="806" spans="1:12" x14ac:dyDescent="0.25">
      <c r="A806" t="s">
        <v>433</v>
      </c>
    </row>
    <row r="807" spans="1:12" x14ac:dyDescent="0.25">
      <c r="A807" t="s">
        <v>434</v>
      </c>
      <c r="L807" t="s">
        <v>403</v>
      </c>
    </row>
    <row r="808" spans="1:12" x14ac:dyDescent="0.25">
      <c r="B808" t="s">
        <v>397</v>
      </c>
      <c r="C808" t="s">
        <v>400</v>
      </c>
      <c r="L808" t="s">
        <v>407</v>
      </c>
    </row>
    <row r="809" spans="1:12" x14ac:dyDescent="0.25">
      <c r="A809" t="s">
        <v>442</v>
      </c>
      <c r="G809" t="s">
        <v>412</v>
      </c>
      <c r="H809" t="s">
        <v>413</v>
      </c>
      <c r="L809" t="s">
        <v>413</v>
      </c>
    </row>
    <row r="810" spans="1:12" x14ac:dyDescent="0.25">
      <c r="A810" t="s">
        <v>445</v>
      </c>
    </row>
    <row r="811" spans="1:12" x14ac:dyDescent="0.25">
      <c r="A811" t="s">
        <v>446</v>
      </c>
      <c r="B811" t="s">
        <v>403</v>
      </c>
      <c r="C811" t="s">
        <v>403</v>
      </c>
      <c r="I811" t="s">
        <v>403</v>
      </c>
      <c r="L811" t="s">
        <v>417</v>
      </c>
    </row>
    <row r="812" spans="1:12" x14ac:dyDescent="0.25">
      <c r="A812" t="s">
        <v>447</v>
      </c>
      <c r="B812" t="s">
        <v>407</v>
      </c>
      <c r="C812" t="s">
        <v>409</v>
      </c>
      <c r="D812" t="s">
        <v>788</v>
      </c>
      <c r="J812" t="s">
        <v>414</v>
      </c>
    </row>
    <row r="813" spans="1:12" x14ac:dyDescent="0.25">
      <c r="A813" t="s">
        <v>448</v>
      </c>
      <c r="B813" t="s">
        <v>415</v>
      </c>
      <c r="D813" t="s">
        <v>660</v>
      </c>
      <c r="E813" t="s">
        <v>411</v>
      </c>
      <c r="L813" t="s">
        <v>422</v>
      </c>
    </row>
    <row r="814" spans="1:12" x14ac:dyDescent="0.25">
      <c r="A814" t="s">
        <v>787</v>
      </c>
      <c r="L814" t="s">
        <v>423</v>
      </c>
    </row>
    <row r="815" spans="1:12" x14ac:dyDescent="0.25">
      <c r="B815" t="s">
        <v>417</v>
      </c>
      <c r="C815" t="s">
        <v>790</v>
      </c>
      <c r="F815" t="s">
        <v>403</v>
      </c>
      <c r="L815">
        <v>-14.662599999999999</v>
      </c>
    </row>
    <row r="816" spans="1:12" x14ac:dyDescent="0.25">
      <c r="A816" t="s">
        <v>481</v>
      </c>
    </row>
    <row r="817" spans="1:49" x14ac:dyDescent="0.25">
      <c r="A817" t="s">
        <v>787</v>
      </c>
      <c r="B817" t="s">
        <v>422</v>
      </c>
      <c r="L817" t="s">
        <v>429</v>
      </c>
    </row>
    <row r="818" spans="1:49" x14ac:dyDescent="0.25">
      <c r="B818" t="s">
        <v>423</v>
      </c>
      <c r="C818" t="s">
        <v>426</v>
      </c>
    </row>
    <row r="819" spans="1:49" x14ac:dyDescent="0.25">
      <c r="A819" t="s">
        <v>396</v>
      </c>
      <c r="B819">
        <v>-0.96687000000000001</v>
      </c>
      <c r="C819">
        <v>4.5319399999999996</v>
      </c>
      <c r="D819" t="s">
        <v>427</v>
      </c>
      <c r="E819" t="s">
        <v>425</v>
      </c>
      <c r="L819" t="s">
        <v>350</v>
      </c>
    </row>
    <row r="820" spans="1:49" x14ac:dyDescent="0.25">
      <c r="L820">
        <v>-2.4687399999999999</v>
      </c>
      <c r="AW820" t="s">
        <v>562</v>
      </c>
    </row>
    <row r="821" spans="1:49" x14ac:dyDescent="0.25">
      <c r="A821" t="s">
        <v>401</v>
      </c>
      <c r="B821" t="s">
        <v>429</v>
      </c>
      <c r="F821" t="s">
        <v>428</v>
      </c>
      <c r="L821" s="1">
        <v>2.2E-16</v>
      </c>
    </row>
    <row r="822" spans="1:49" x14ac:dyDescent="0.25">
      <c r="A822" t="s">
        <v>402</v>
      </c>
      <c r="L822">
        <v>0.64895999999999998</v>
      </c>
    </row>
    <row r="823" spans="1:49" x14ac:dyDescent="0.25">
      <c r="B823" t="s">
        <v>350</v>
      </c>
      <c r="C823" t="s">
        <v>353</v>
      </c>
      <c r="L823">
        <v>9.3038999999999997E-2</v>
      </c>
    </row>
    <row r="824" spans="1:49" x14ac:dyDescent="0.25">
      <c r="B824">
        <v>0.115745</v>
      </c>
      <c r="C824">
        <v>9.1189999999999993E-2</v>
      </c>
      <c r="D824" t="s">
        <v>354</v>
      </c>
      <c r="E824" t="s">
        <v>432</v>
      </c>
      <c r="L824">
        <v>0.81728000000000001</v>
      </c>
    </row>
    <row r="825" spans="1:49" x14ac:dyDescent="0.25">
      <c r="B825">
        <v>8.0864000000000005E-2</v>
      </c>
      <c r="C825">
        <v>0.51565000000000005</v>
      </c>
      <c r="D825" t="s">
        <v>461</v>
      </c>
      <c r="G825">
        <v>0.05</v>
      </c>
      <c r="H825" t="s">
        <v>560</v>
      </c>
      <c r="L825">
        <v>1.7600000000000001E-2</v>
      </c>
    </row>
    <row r="826" spans="1:49" x14ac:dyDescent="0.25">
      <c r="A826" t="s">
        <v>581</v>
      </c>
      <c r="B826">
        <v>0.11822199999999999</v>
      </c>
      <c r="C826">
        <v>0.32239000000000001</v>
      </c>
      <c r="L826">
        <v>51.560279999999999</v>
      </c>
    </row>
    <row r="827" spans="1:49" x14ac:dyDescent="0.25">
      <c r="I827">
        <v>0.1</v>
      </c>
      <c r="L827">
        <v>5.3350000000000003E-3</v>
      </c>
    </row>
    <row r="828" spans="1:49" x14ac:dyDescent="0.25">
      <c r="A828" t="s">
        <v>421</v>
      </c>
      <c r="B828" t="s">
        <v>435</v>
      </c>
      <c r="C828">
        <v>1E-3</v>
      </c>
      <c r="J828" t="s">
        <v>561</v>
      </c>
      <c r="L828" t="s">
        <v>435</v>
      </c>
    </row>
    <row r="829" spans="1:49" x14ac:dyDescent="0.25">
      <c r="D829" t="s">
        <v>558</v>
      </c>
      <c r="E829">
        <v>0.01</v>
      </c>
    </row>
    <row r="830" spans="1:49" x14ac:dyDescent="0.25">
      <c r="A830">
        <v>-27.5733</v>
      </c>
      <c r="B830" t="s">
        <v>443</v>
      </c>
      <c r="C830">
        <v>977.43</v>
      </c>
      <c r="K830" t="s">
        <v>562</v>
      </c>
      <c r="L830" t="s">
        <v>443</v>
      </c>
    </row>
    <row r="831" spans="1:49" x14ac:dyDescent="0.25">
      <c r="B831" t="s">
        <v>443</v>
      </c>
      <c r="C831">
        <v>916.64</v>
      </c>
      <c r="F831" t="s">
        <v>559</v>
      </c>
      <c r="G831">
        <v>3.1648999999999997E-2</v>
      </c>
      <c r="L831" t="s">
        <v>443</v>
      </c>
    </row>
    <row r="832" spans="1:49" x14ac:dyDescent="0.25">
      <c r="A832" t="s">
        <v>353</v>
      </c>
      <c r="B832">
        <v>6.2197000000000002E-2</v>
      </c>
      <c r="L832">
        <v>0.27786</v>
      </c>
    </row>
    <row r="833" spans="1:12" x14ac:dyDescent="0.25">
      <c r="B833" t="s">
        <v>446</v>
      </c>
      <c r="L833" t="s">
        <v>446</v>
      </c>
    </row>
    <row r="834" spans="1:12" x14ac:dyDescent="0.25">
      <c r="B834">
        <v>3.0286900000000001</v>
      </c>
      <c r="C834" t="s">
        <v>450</v>
      </c>
      <c r="L834">
        <v>76.376000000000005</v>
      </c>
    </row>
    <row r="835" spans="1:12" x14ac:dyDescent="0.25">
      <c r="A835" t="s">
        <v>362</v>
      </c>
      <c r="D835">
        <v>137</v>
      </c>
      <c r="E835" t="s">
        <v>451</v>
      </c>
    </row>
    <row r="836" spans="1:12" x14ac:dyDescent="0.25">
      <c r="A836" t="s">
        <v>361</v>
      </c>
    </row>
    <row r="837" spans="1:12" x14ac:dyDescent="0.25">
      <c r="A837" t="s">
        <v>363</v>
      </c>
      <c r="B837">
        <v>2000</v>
      </c>
      <c r="F837" t="s">
        <v>452</v>
      </c>
    </row>
    <row r="838" spans="1:12" x14ac:dyDescent="0.25">
      <c r="A838" t="s">
        <v>433</v>
      </c>
    </row>
    <row r="839" spans="1:12" x14ac:dyDescent="0.25">
      <c r="A839" t="s">
        <v>434</v>
      </c>
      <c r="L839" t="s">
        <v>653</v>
      </c>
    </row>
    <row r="840" spans="1:12" x14ac:dyDescent="0.25">
      <c r="B840" t="s">
        <v>397</v>
      </c>
      <c r="C840" t="s">
        <v>400</v>
      </c>
    </row>
    <row r="841" spans="1:12" x14ac:dyDescent="0.25">
      <c r="A841" t="s">
        <v>442</v>
      </c>
      <c r="G841" t="s">
        <v>412</v>
      </c>
      <c r="H841" t="s">
        <v>413</v>
      </c>
    </row>
    <row r="842" spans="1:12" x14ac:dyDescent="0.25">
      <c r="A842" t="s">
        <v>445</v>
      </c>
    </row>
    <row r="843" spans="1:12" x14ac:dyDescent="0.25">
      <c r="A843" t="s">
        <v>446</v>
      </c>
      <c r="B843" t="s">
        <v>403</v>
      </c>
      <c r="C843" t="s">
        <v>403</v>
      </c>
      <c r="I843" t="s">
        <v>403</v>
      </c>
    </row>
    <row r="844" spans="1:12" x14ac:dyDescent="0.25">
      <c r="A844" t="s">
        <v>447</v>
      </c>
      <c r="B844" t="s">
        <v>407</v>
      </c>
      <c r="C844" t="s">
        <v>409</v>
      </c>
      <c r="D844" t="s">
        <v>788</v>
      </c>
      <c r="J844" t="s">
        <v>414</v>
      </c>
    </row>
    <row r="845" spans="1:12" x14ac:dyDescent="0.25">
      <c r="A845" t="s">
        <v>448</v>
      </c>
      <c r="B845" t="s">
        <v>415</v>
      </c>
      <c r="D845" t="s">
        <v>661</v>
      </c>
      <c r="E845" t="s">
        <v>411</v>
      </c>
    </row>
    <row r="846" spans="1:12" x14ac:dyDescent="0.25">
      <c r="A846" t="s">
        <v>787</v>
      </c>
      <c r="L846" t="s">
        <v>397</v>
      </c>
    </row>
    <row r="847" spans="1:12" x14ac:dyDescent="0.25">
      <c r="B847" t="s">
        <v>417</v>
      </c>
      <c r="C847" t="s">
        <v>791</v>
      </c>
      <c r="F847" t="s">
        <v>403</v>
      </c>
    </row>
    <row r="848" spans="1:12" x14ac:dyDescent="0.25">
      <c r="A848" t="s">
        <v>785</v>
      </c>
    </row>
    <row r="849" spans="1:49" x14ac:dyDescent="0.25">
      <c r="A849" t="s">
        <v>649</v>
      </c>
      <c r="B849" t="s">
        <v>422</v>
      </c>
      <c r="L849" t="s">
        <v>403</v>
      </c>
    </row>
    <row r="850" spans="1:49" x14ac:dyDescent="0.25">
      <c r="A850" t="s">
        <v>785</v>
      </c>
      <c r="B850" t="s">
        <v>423</v>
      </c>
      <c r="C850" t="s">
        <v>426</v>
      </c>
      <c r="L850" t="s">
        <v>407</v>
      </c>
    </row>
    <row r="851" spans="1:49" x14ac:dyDescent="0.25">
      <c r="B851">
        <v>-6.7747000000000002</v>
      </c>
      <c r="C851">
        <v>28.1815</v>
      </c>
      <c r="D851" t="s">
        <v>427</v>
      </c>
      <c r="E851" t="s">
        <v>425</v>
      </c>
      <c r="L851" t="s">
        <v>413</v>
      </c>
    </row>
    <row r="852" spans="1:49" x14ac:dyDescent="0.25">
      <c r="A852" t="s">
        <v>787</v>
      </c>
    </row>
    <row r="853" spans="1:49" x14ac:dyDescent="0.25">
      <c r="B853" t="s">
        <v>429</v>
      </c>
      <c r="F853" t="s">
        <v>428</v>
      </c>
      <c r="L853" t="s">
        <v>417</v>
      </c>
    </row>
    <row r="854" spans="1:49" x14ac:dyDescent="0.25">
      <c r="A854" t="s">
        <v>394</v>
      </c>
      <c r="AW854" t="s">
        <v>562</v>
      </c>
    </row>
    <row r="855" spans="1:49" x14ac:dyDescent="0.25">
      <c r="A855" t="s">
        <v>787</v>
      </c>
      <c r="B855" t="s">
        <v>350</v>
      </c>
      <c r="C855" t="s">
        <v>353</v>
      </c>
      <c r="L855" t="s">
        <v>422</v>
      </c>
    </row>
    <row r="856" spans="1:49" x14ac:dyDescent="0.25">
      <c r="B856">
        <v>2.8363900000000002</v>
      </c>
      <c r="C856" s="1">
        <v>2.6249999999999999E-9</v>
      </c>
      <c r="D856" t="s">
        <v>354</v>
      </c>
      <c r="E856" t="s">
        <v>432</v>
      </c>
      <c r="L856" t="s">
        <v>423</v>
      </c>
    </row>
    <row r="857" spans="1:49" x14ac:dyDescent="0.25">
      <c r="A857" t="s">
        <v>396</v>
      </c>
      <c r="B857">
        <v>-0.48522999999999999</v>
      </c>
      <c r="C857">
        <v>0.51590000000000003</v>
      </c>
      <c r="D857" t="s">
        <v>355</v>
      </c>
      <c r="G857">
        <v>0.05</v>
      </c>
      <c r="H857" t="s">
        <v>560</v>
      </c>
      <c r="L857">
        <v>-10.742699999999999</v>
      </c>
    </row>
    <row r="858" spans="1:49" x14ac:dyDescent="0.25">
      <c r="B858">
        <v>0.12576999999999999</v>
      </c>
      <c r="C858">
        <v>0.83099999999999996</v>
      </c>
    </row>
    <row r="859" spans="1:49" x14ac:dyDescent="0.25">
      <c r="A859" t="s">
        <v>401</v>
      </c>
      <c r="I859">
        <v>0.1</v>
      </c>
      <c r="L859" t="s">
        <v>429</v>
      </c>
    </row>
    <row r="860" spans="1:49" x14ac:dyDescent="0.25">
      <c r="A860" t="s">
        <v>402</v>
      </c>
      <c r="B860" t="s">
        <v>435</v>
      </c>
      <c r="C860">
        <v>1E-3</v>
      </c>
      <c r="J860" t="s">
        <v>561</v>
      </c>
    </row>
    <row r="861" spans="1:49" x14ac:dyDescent="0.25">
      <c r="D861" t="s">
        <v>558</v>
      </c>
      <c r="E861">
        <v>0.01</v>
      </c>
      <c r="L861" t="s">
        <v>350</v>
      </c>
    </row>
    <row r="862" spans="1:49" x14ac:dyDescent="0.25">
      <c r="B862" t="s">
        <v>443</v>
      </c>
      <c r="C862">
        <v>26920</v>
      </c>
      <c r="K862" t="s">
        <v>562</v>
      </c>
      <c r="L862">
        <v>-1.552376</v>
      </c>
    </row>
    <row r="863" spans="1:49" x14ac:dyDescent="0.25">
      <c r="B863" t="s">
        <v>443</v>
      </c>
      <c r="C863">
        <v>18601</v>
      </c>
      <c r="F863" t="s">
        <v>559</v>
      </c>
      <c r="G863" s="1">
        <v>1.9936999999999998E-9</v>
      </c>
      <c r="L863" s="1">
        <v>4.4940000000000001E-15</v>
      </c>
    </row>
    <row r="864" spans="1:49" x14ac:dyDescent="0.25">
      <c r="A864" t="s">
        <v>581</v>
      </c>
      <c r="B864">
        <v>0.30903999999999998</v>
      </c>
      <c r="L864">
        <v>0.43391800000000003</v>
      </c>
    </row>
    <row r="865" spans="1:27" x14ac:dyDescent="0.25">
      <c r="B865" t="s">
        <v>446</v>
      </c>
      <c r="L865">
        <v>9.6740000000000007E-2</v>
      </c>
    </row>
    <row r="866" spans="1:27" x14ac:dyDescent="0.25">
      <c r="A866" t="s">
        <v>421</v>
      </c>
      <c r="B866">
        <v>17.4434</v>
      </c>
      <c r="C866" t="s">
        <v>450</v>
      </c>
      <c r="L866">
        <v>0.13431100000000001</v>
      </c>
    </row>
    <row r="867" spans="1:27" x14ac:dyDescent="0.25">
      <c r="D867">
        <v>117</v>
      </c>
      <c r="E867" t="s">
        <v>451</v>
      </c>
      <c r="G867" t="s">
        <v>382</v>
      </c>
      <c r="H867" t="s">
        <v>363</v>
      </c>
      <c r="L867">
        <v>0.39262999999999998</v>
      </c>
    </row>
    <row r="868" spans="1:27" x14ac:dyDescent="0.25">
      <c r="A868">
        <v>-32.252009999999999</v>
      </c>
      <c r="L868">
        <v>-0.62012400000000001</v>
      </c>
      <c r="AA868" s="1"/>
    </row>
    <row r="869" spans="1:27" x14ac:dyDescent="0.25">
      <c r="F869" t="s">
        <v>452</v>
      </c>
      <c r="I869" t="s">
        <v>382</v>
      </c>
      <c r="L869" s="1">
        <v>2.2E-16</v>
      </c>
    </row>
    <row r="870" spans="1:27" x14ac:dyDescent="0.25">
      <c r="B870" t="s">
        <v>759</v>
      </c>
      <c r="C870" t="s">
        <v>381</v>
      </c>
      <c r="J870" t="s">
        <v>181</v>
      </c>
      <c r="L870">
        <v>3.2611530000000002</v>
      </c>
    </row>
    <row r="871" spans="1:27" x14ac:dyDescent="0.25">
      <c r="D871" t="s">
        <v>362</v>
      </c>
      <c r="E871" t="s">
        <v>382</v>
      </c>
      <c r="L871">
        <v>3.4680000000000002E-2</v>
      </c>
    </row>
    <row r="872" spans="1:27" x14ac:dyDescent="0.25">
      <c r="A872" t="s">
        <v>442</v>
      </c>
      <c r="L872" t="s">
        <v>435</v>
      </c>
    </row>
    <row r="873" spans="1:27" x14ac:dyDescent="0.25">
      <c r="A873" t="s">
        <v>445</v>
      </c>
      <c r="F873" t="s">
        <v>361</v>
      </c>
    </row>
    <row r="874" spans="1:27" x14ac:dyDescent="0.25">
      <c r="A874" t="s">
        <v>446</v>
      </c>
      <c r="L874" t="s">
        <v>443</v>
      </c>
    </row>
    <row r="875" spans="1:27" x14ac:dyDescent="0.25">
      <c r="A875" t="s">
        <v>447</v>
      </c>
      <c r="L875" t="s">
        <v>443</v>
      </c>
    </row>
    <row r="876" spans="1:27" x14ac:dyDescent="0.25">
      <c r="A876" t="s">
        <v>448</v>
      </c>
      <c r="L876">
        <v>0.20760000000000001</v>
      </c>
    </row>
    <row r="877" spans="1:27" x14ac:dyDescent="0.25">
      <c r="A877" t="s">
        <v>787</v>
      </c>
      <c r="L877" t="s">
        <v>446</v>
      </c>
    </row>
    <row r="878" spans="1:27" x14ac:dyDescent="0.25">
      <c r="B878" t="s">
        <v>397</v>
      </c>
      <c r="C878" t="s">
        <v>400</v>
      </c>
      <c r="L878">
        <v>78.542900000000003</v>
      </c>
    </row>
    <row r="879" spans="1:27" x14ac:dyDescent="0.25">
      <c r="A879" t="s">
        <v>468</v>
      </c>
      <c r="G879" t="s">
        <v>412</v>
      </c>
    </row>
    <row r="880" spans="1:27" x14ac:dyDescent="0.25">
      <c r="A880" t="s">
        <v>787</v>
      </c>
    </row>
    <row r="881" spans="1:49" x14ac:dyDescent="0.25">
      <c r="B881" t="s">
        <v>403</v>
      </c>
      <c r="C881" t="s">
        <v>403</v>
      </c>
      <c r="L881">
        <v>2000</v>
      </c>
    </row>
    <row r="882" spans="1:49" x14ac:dyDescent="0.25">
      <c r="A882" t="s">
        <v>396</v>
      </c>
      <c r="B882" t="s">
        <v>407</v>
      </c>
      <c r="C882" t="s">
        <v>409</v>
      </c>
      <c r="D882" t="s">
        <v>792</v>
      </c>
    </row>
    <row r="883" spans="1:49" x14ac:dyDescent="0.25">
      <c r="B883" t="s">
        <v>413</v>
      </c>
      <c r="C883" t="s">
        <v>415</v>
      </c>
      <c r="D883" t="s">
        <v>457</v>
      </c>
      <c r="E883" t="s">
        <v>411</v>
      </c>
    </row>
    <row r="884" spans="1:49" x14ac:dyDescent="0.25">
      <c r="A884" t="s">
        <v>401</v>
      </c>
      <c r="L884" t="s">
        <v>397</v>
      </c>
    </row>
    <row r="885" spans="1:49" x14ac:dyDescent="0.25">
      <c r="A885" t="s">
        <v>402</v>
      </c>
      <c r="B885" t="s">
        <v>417</v>
      </c>
      <c r="C885" t="s">
        <v>789</v>
      </c>
      <c r="F885" t="s">
        <v>403</v>
      </c>
    </row>
    <row r="887" spans="1:49" x14ac:dyDescent="0.25">
      <c r="B887" t="s">
        <v>422</v>
      </c>
      <c r="L887" t="s">
        <v>403</v>
      </c>
    </row>
    <row r="888" spans="1:49" x14ac:dyDescent="0.25">
      <c r="B888" t="s">
        <v>423</v>
      </c>
      <c r="C888" t="s">
        <v>426</v>
      </c>
      <c r="L888" t="s">
        <v>407</v>
      </c>
      <c r="AW888" t="s">
        <v>562</v>
      </c>
    </row>
    <row r="889" spans="1:49" x14ac:dyDescent="0.25">
      <c r="A889" t="s">
        <v>581</v>
      </c>
      <c r="B889">
        <v>-5.3834499999999998</v>
      </c>
      <c r="C889">
        <v>27.117619999999999</v>
      </c>
      <c r="D889" t="s">
        <v>427</v>
      </c>
      <c r="E889" t="s">
        <v>425</v>
      </c>
      <c r="L889" t="s">
        <v>415</v>
      </c>
    </row>
    <row r="891" spans="1:49" x14ac:dyDescent="0.25">
      <c r="A891" t="s">
        <v>421</v>
      </c>
      <c r="F891" t="s">
        <v>428</v>
      </c>
      <c r="L891" t="s">
        <v>417</v>
      </c>
    </row>
    <row r="893" spans="1:49" x14ac:dyDescent="0.25">
      <c r="A893">
        <v>-11.698270000000001</v>
      </c>
      <c r="B893" t="s">
        <v>443</v>
      </c>
      <c r="C893">
        <v>80742</v>
      </c>
      <c r="L893" t="s">
        <v>422</v>
      </c>
    </row>
    <row r="894" spans="1:49" x14ac:dyDescent="0.25">
      <c r="B894" t="s">
        <v>443</v>
      </c>
      <c r="C894">
        <v>35678</v>
      </c>
      <c r="G894" t="s">
        <v>453</v>
      </c>
      <c r="H894" s="1">
        <v>2.2200000000000001E-16</v>
      </c>
      <c r="L894" t="s">
        <v>423</v>
      </c>
    </row>
    <row r="895" spans="1:49" x14ac:dyDescent="0.25">
      <c r="A895" t="s">
        <v>353</v>
      </c>
      <c r="B895">
        <v>0.55811999999999995</v>
      </c>
      <c r="L895">
        <v>-4.5485300000000004</v>
      </c>
    </row>
    <row r="896" spans="1:49" x14ac:dyDescent="0.25">
      <c r="B896" t="s">
        <v>446</v>
      </c>
    </row>
    <row r="897" spans="1:27" x14ac:dyDescent="0.25">
      <c r="B897">
        <v>87.150199999999998</v>
      </c>
      <c r="C897" t="s">
        <v>450</v>
      </c>
      <c r="L897" t="s">
        <v>429</v>
      </c>
    </row>
    <row r="898" spans="1:27" x14ac:dyDescent="0.25">
      <c r="A898" t="s">
        <v>362</v>
      </c>
      <c r="D898">
        <v>276</v>
      </c>
      <c r="E898" t="s">
        <v>451</v>
      </c>
    </row>
    <row r="899" spans="1:27" x14ac:dyDescent="0.25">
      <c r="A899" t="s">
        <v>361</v>
      </c>
      <c r="L899" t="s">
        <v>350</v>
      </c>
    </row>
    <row r="900" spans="1:27" x14ac:dyDescent="0.25">
      <c r="A900" t="s">
        <v>363</v>
      </c>
      <c r="B900">
        <v>2000</v>
      </c>
      <c r="F900" t="s">
        <v>452</v>
      </c>
      <c r="L900">
        <v>-0.34220319999999999</v>
      </c>
    </row>
    <row r="901" spans="1:27" x14ac:dyDescent="0.25">
      <c r="A901" t="s">
        <v>181</v>
      </c>
      <c r="L901">
        <v>1.4999999999999999E-2</v>
      </c>
    </row>
    <row r="902" spans="1:27" x14ac:dyDescent="0.25">
      <c r="L902">
        <v>-1.7828E-3</v>
      </c>
    </row>
    <row r="903" spans="1:27" x14ac:dyDescent="0.25">
      <c r="A903" t="s">
        <v>442</v>
      </c>
      <c r="B903" t="s">
        <v>397</v>
      </c>
      <c r="C903" t="s">
        <v>400</v>
      </c>
      <c r="L903">
        <v>0.99219999999999997</v>
      </c>
    </row>
    <row r="904" spans="1:27" x14ac:dyDescent="0.25">
      <c r="A904" t="s">
        <v>445</v>
      </c>
      <c r="G904" t="s">
        <v>412</v>
      </c>
      <c r="H904" t="s">
        <v>413</v>
      </c>
      <c r="L904">
        <v>-0.24368129999999999</v>
      </c>
    </row>
    <row r="905" spans="1:27" x14ac:dyDescent="0.25">
      <c r="A905" t="s">
        <v>446</v>
      </c>
      <c r="L905">
        <v>1.6E-2</v>
      </c>
    </row>
    <row r="906" spans="1:27" x14ac:dyDescent="0.25">
      <c r="A906" t="s">
        <v>447</v>
      </c>
      <c r="B906" t="s">
        <v>403</v>
      </c>
      <c r="C906" t="s">
        <v>403</v>
      </c>
      <c r="I906" t="s">
        <v>403</v>
      </c>
      <c r="L906">
        <v>-1.5698319999999999</v>
      </c>
    </row>
    <row r="907" spans="1:27" x14ac:dyDescent="0.25">
      <c r="A907" t="s">
        <v>448</v>
      </c>
      <c r="B907" t="s">
        <v>407</v>
      </c>
      <c r="C907" t="s">
        <v>409</v>
      </c>
      <c r="D907" t="s">
        <v>792</v>
      </c>
      <c r="J907" t="s">
        <v>414</v>
      </c>
      <c r="L907" s="1">
        <v>1.378E-8</v>
      </c>
    </row>
    <row r="908" spans="1:27" x14ac:dyDescent="0.25">
      <c r="A908" t="s">
        <v>787</v>
      </c>
      <c r="B908" t="s">
        <v>415</v>
      </c>
      <c r="D908" t="s">
        <v>660</v>
      </c>
      <c r="E908" t="s">
        <v>411</v>
      </c>
      <c r="L908">
        <v>33.047382300000002</v>
      </c>
    </row>
    <row r="909" spans="1:27" x14ac:dyDescent="0.25">
      <c r="L909" s="1">
        <v>1.142E-6</v>
      </c>
    </row>
    <row r="910" spans="1:27" x14ac:dyDescent="0.25">
      <c r="A910" t="s">
        <v>481</v>
      </c>
      <c r="B910" t="s">
        <v>417</v>
      </c>
      <c r="C910" t="s">
        <v>790</v>
      </c>
      <c r="F910" t="s">
        <v>403</v>
      </c>
      <c r="L910" t="s">
        <v>435</v>
      </c>
      <c r="AA910" s="1"/>
    </row>
    <row r="911" spans="1:27" x14ac:dyDescent="0.25">
      <c r="A911" t="s">
        <v>787</v>
      </c>
    </row>
    <row r="912" spans="1:27" x14ac:dyDescent="0.25">
      <c r="B912" t="s">
        <v>422</v>
      </c>
      <c r="L912" t="s">
        <v>443</v>
      </c>
    </row>
    <row r="913" spans="1:49" x14ac:dyDescent="0.25">
      <c r="A913" t="s">
        <v>396</v>
      </c>
      <c r="B913" t="s">
        <v>423</v>
      </c>
      <c r="C913" t="s">
        <v>426</v>
      </c>
      <c r="L913" t="s">
        <v>443</v>
      </c>
    </row>
    <row r="914" spans="1:49" x14ac:dyDescent="0.25">
      <c r="B914">
        <v>-1.0515300000000001</v>
      </c>
      <c r="C914">
        <v>4.8270799999999996</v>
      </c>
      <c r="D914" t="s">
        <v>427</v>
      </c>
      <c r="E914" t="s">
        <v>425</v>
      </c>
      <c r="L914">
        <v>0.26289000000000001</v>
      </c>
    </row>
    <row r="915" spans="1:49" x14ac:dyDescent="0.25">
      <c r="A915" t="s">
        <v>401</v>
      </c>
      <c r="L915" t="s">
        <v>446</v>
      </c>
    </row>
    <row r="916" spans="1:49" x14ac:dyDescent="0.25">
      <c r="A916" t="s">
        <v>402</v>
      </c>
      <c r="B916" t="s">
        <v>429</v>
      </c>
      <c r="F916" t="s">
        <v>428</v>
      </c>
      <c r="L916">
        <v>34.237900000000003</v>
      </c>
    </row>
    <row r="918" spans="1:49" x14ac:dyDescent="0.25">
      <c r="B918" t="s">
        <v>350</v>
      </c>
      <c r="C918" t="s">
        <v>353</v>
      </c>
    </row>
    <row r="919" spans="1:49" x14ac:dyDescent="0.25">
      <c r="B919">
        <v>7.8617999999999993E-2</v>
      </c>
      <c r="C919">
        <v>0.2311</v>
      </c>
      <c r="D919" t="s">
        <v>354</v>
      </c>
      <c r="E919" t="s">
        <v>432</v>
      </c>
      <c r="L919">
        <v>2000</v>
      </c>
    </row>
    <row r="920" spans="1:49" x14ac:dyDescent="0.25">
      <c r="A920" t="s">
        <v>581</v>
      </c>
      <c r="B920">
        <v>5.8952999999999998E-2</v>
      </c>
      <c r="C920">
        <v>0.63639999999999997</v>
      </c>
    </row>
    <row r="921" spans="1:49" x14ac:dyDescent="0.25">
      <c r="B921">
        <v>8.6421999999999999E-2</v>
      </c>
      <c r="C921">
        <v>0.57330000000000003</v>
      </c>
    </row>
    <row r="922" spans="1:49" x14ac:dyDescent="0.25">
      <c r="A922" t="s">
        <v>421</v>
      </c>
      <c r="B922">
        <v>8.5775000000000004E-2</v>
      </c>
      <c r="C922">
        <v>0.28660000000000002</v>
      </c>
      <c r="L922" t="s">
        <v>397</v>
      </c>
      <c r="AW922" t="s">
        <v>562</v>
      </c>
    </row>
    <row r="924" spans="1:49" x14ac:dyDescent="0.25">
      <c r="A924">
        <v>-27.722200000000001</v>
      </c>
      <c r="B924" t="s">
        <v>443</v>
      </c>
      <c r="C924">
        <v>977.43</v>
      </c>
    </row>
    <row r="925" spans="1:49" x14ac:dyDescent="0.25">
      <c r="B925" t="s">
        <v>443</v>
      </c>
      <c r="C925">
        <v>905.9</v>
      </c>
      <c r="G925">
        <v>3.4053E-2</v>
      </c>
      <c r="L925" t="s">
        <v>403</v>
      </c>
    </row>
    <row r="926" spans="1:49" x14ac:dyDescent="0.25">
      <c r="A926" t="s">
        <v>353</v>
      </c>
      <c r="B926">
        <v>7.3178000000000007E-2</v>
      </c>
      <c r="L926" t="s">
        <v>407</v>
      </c>
    </row>
    <row r="927" spans="1:49" x14ac:dyDescent="0.25">
      <c r="B927" t="s">
        <v>446</v>
      </c>
      <c r="L927" t="s">
        <v>415</v>
      </c>
    </row>
    <row r="928" spans="1:49" x14ac:dyDescent="0.25">
      <c r="B928">
        <v>2.68452</v>
      </c>
      <c r="C928" t="s">
        <v>450</v>
      </c>
    </row>
    <row r="929" spans="1:12" x14ac:dyDescent="0.25">
      <c r="A929" t="s">
        <v>362</v>
      </c>
      <c r="D929">
        <v>136</v>
      </c>
      <c r="E929" t="s">
        <v>451</v>
      </c>
      <c r="L929" t="s">
        <v>417</v>
      </c>
    </row>
    <row r="930" spans="1:12" x14ac:dyDescent="0.25">
      <c r="A930" t="s">
        <v>361</v>
      </c>
    </row>
    <row r="931" spans="1:12" x14ac:dyDescent="0.25">
      <c r="A931" t="s">
        <v>363</v>
      </c>
      <c r="B931">
        <v>2000</v>
      </c>
      <c r="F931" t="s">
        <v>452</v>
      </c>
      <c r="L931" t="s">
        <v>422</v>
      </c>
    </row>
    <row r="932" spans="1:12" x14ac:dyDescent="0.25">
      <c r="A932" t="s">
        <v>181</v>
      </c>
      <c r="L932" t="s">
        <v>423</v>
      </c>
    </row>
    <row r="933" spans="1:12" x14ac:dyDescent="0.25">
      <c r="A933" t="s">
        <v>433</v>
      </c>
      <c r="L933">
        <v>-6.9904650000000004</v>
      </c>
    </row>
    <row r="934" spans="1:12" x14ac:dyDescent="0.25">
      <c r="A934" t="s">
        <v>434</v>
      </c>
      <c r="B934" t="s">
        <v>397</v>
      </c>
      <c r="C934" t="s">
        <v>400</v>
      </c>
    </row>
    <row r="935" spans="1:12" x14ac:dyDescent="0.25">
      <c r="G935" t="s">
        <v>412</v>
      </c>
      <c r="H935" t="s">
        <v>413</v>
      </c>
      <c r="L935" t="s">
        <v>429</v>
      </c>
    </row>
    <row r="936" spans="1:12" x14ac:dyDescent="0.25">
      <c r="A936" t="s">
        <v>442</v>
      </c>
    </row>
    <row r="937" spans="1:12" x14ac:dyDescent="0.25">
      <c r="A937" t="s">
        <v>445</v>
      </c>
      <c r="B937" t="s">
        <v>403</v>
      </c>
      <c r="C937" t="s">
        <v>403</v>
      </c>
      <c r="I937" t="s">
        <v>403</v>
      </c>
      <c r="L937" t="s">
        <v>350</v>
      </c>
    </row>
    <row r="938" spans="1:12" x14ac:dyDescent="0.25">
      <c r="A938" t="s">
        <v>446</v>
      </c>
      <c r="B938" t="s">
        <v>407</v>
      </c>
      <c r="C938" t="s">
        <v>409</v>
      </c>
      <c r="D938" t="s">
        <v>792</v>
      </c>
      <c r="J938" t="s">
        <v>414</v>
      </c>
      <c r="L938">
        <v>1.4440189999999999</v>
      </c>
    </row>
    <row r="939" spans="1:12" x14ac:dyDescent="0.25">
      <c r="A939" t="s">
        <v>447</v>
      </c>
      <c r="B939" t="s">
        <v>415</v>
      </c>
      <c r="D939" t="s">
        <v>661</v>
      </c>
      <c r="E939" t="s">
        <v>411</v>
      </c>
      <c r="L939" s="1">
        <v>2.482E-5</v>
      </c>
    </row>
    <row r="940" spans="1:12" x14ac:dyDescent="0.25">
      <c r="A940" t="s">
        <v>448</v>
      </c>
      <c r="L940">
        <v>-0.77325500000000003</v>
      </c>
    </row>
    <row r="941" spans="1:12" x14ac:dyDescent="0.25">
      <c r="A941" t="s">
        <v>787</v>
      </c>
      <c r="B941" t="s">
        <v>417</v>
      </c>
      <c r="C941" t="s">
        <v>791</v>
      </c>
      <c r="F941" t="s">
        <v>403</v>
      </c>
      <c r="L941">
        <v>4.3249999999999997E-2</v>
      </c>
    </row>
    <row r="942" spans="1:12" x14ac:dyDescent="0.25">
      <c r="L942">
        <v>0.36061100000000001</v>
      </c>
    </row>
    <row r="943" spans="1:12" x14ac:dyDescent="0.25">
      <c r="A943" t="s">
        <v>785</v>
      </c>
      <c r="B943" t="s">
        <v>422</v>
      </c>
      <c r="L943">
        <v>0.12271</v>
      </c>
    </row>
    <row r="944" spans="1:12" x14ac:dyDescent="0.25">
      <c r="A944" t="s">
        <v>649</v>
      </c>
      <c r="B944" t="s">
        <v>423</v>
      </c>
      <c r="C944" t="s">
        <v>426</v>
      </c>
      <c r="L944">
        <v>9.3684000000000003E-2</v>
      </c>
    </row>
    <row r="945" spans="1:27" x14ac:dyDescent="0.25">
      <c r="A945" t="s">
        <v>785</v>
      </c>
      <c r="B945">
        <v>-6.8869999999999996</v>
      </c>
      <c r="C945">
        <v>28.9147</v>
      </c>
      <c r="D945" t="s">
        <v>427</v>
      </c>
      <c r="E945" t="s">
        <v>425</v>
      </c>
      <c r="L945">
        <v>0.24997</v>
      </c>
    </row>
    <row r="946" spans="1:27" x14ac:dyDescent="0.25">
      <c r="L946">
        <v>-10.837935999999999</v>
      </c>
      <c r="AA946" s="1"/>
    </row>
    <row r="947" spans="1:27" x14ac:dyDescent="0.25">
      <c r="A947" t="s">
        <v>787</v>
      </c>
      <c r="B947" t="s">
        <v>429</v>
      </c>
      <c r="F947" t="s">
        <v>428</v>
      </c>
      <c r="L947" s="1">
        <v>2.328E-15</v>
      </c>
    </row>
    <row r="948" spans="1:27" x14ac:dyDescent="0.25">
      <c r="L948" t="s">
        <v>435</v>
      </c>
      <c r="AA948" s="1"/>
    </row>
    <row r="949" spans="1:27" x14ac:dyDescent="0.25">
      <c r="A949" t="s">
        <v>394</v>
      </c>
      <c r="B949" t="s">
        <v>350</v>
      </c>
      <c r="C949" t="s">
        <v>353</v>
      </c>
    </row>
    <row r="950" spans="1:27" x14ac:dyDescent="0.25">
      <c r="A950" t="s">
        <v>787</v>
      </c>
      <c r="B950">
        <v>3.1465200000000002</v>
      </c>
      <c r="C950" s="1">
        <v>2.4650000000000001E-9</v>
      </c>
      <c r="D950" t="s">
        <v>354</v>
      </c>
      <c r="E950" t="s">
        <v>432</v>
      </c>
      <c r="L950" t="s">
        <v>443</v>
      </c>
    </row>
    <row r="951" spans="1:27" x14ac:dyDescent="0.25">
      <c r="B951">
        <v>-0.16564000000000001</v>
      </c>
      <c r="C951">
        <v>0.83150000000000002</v>
      </c>
      <c r="D951" t="s">
        <v>355</v>
      </c>
      <c r="L951" t="s">
        <v>443</v>
      </c>
    </row>
    <row r="952" spans="1:27" x14ac:dyDescent="0.25">
      <c r="A952" t="s">
        <v>396</v>
      </c>
      <c r="B952">
        <v>0.18307000000000001</v>
      </c>
      <c r="C952">
        <v>0.7571</v>
      </c>
      <c r="G952">
        <v>0.05</v>
      </c>
      <c r="H952" t="s">
        <v>560</v>
      </c>
      <c r="L952">
        <v>0.10979</v>
      </c>
    </row>
    <row r="953" spans="1:27" x14ac:dyDescent="0.25">
      <c r="B953">
        <v>0.29679</v>
      </c>
      <c r="C953">
        <v>0.29509999999999997</v>
      </c>
      <c r="L953" t="s">
        <v>446</v>
      </c>
    </row>
    <row r="954" spans="1:27" x14ac:dyDescent="0.25">
      <c r="A954" t="s">
        <v>401</v>
      </c>
      <c r="I954">
        <v>0.1</v>
      </c>
      <c r="L954">
        <v>23.283899999999999</v>
      </c>
    </row>
    <row r="955" spans="1:27" x14ac:dyDescent="0.25">
      <c r="A955" t="s">
        <v>402</v>
      </c>
      <c r="B955" t="s">
        <v>435</v>
      </c>
      <c r="C955">
        <v>1E-3</v>
      </c>
      <c r="J955" t="s">
        <v>561</v>
      </c>
    </row>
    <row r="956" spans="1:27" x14ac:dyDescent="0.25">
      <c r="D956" t="s">
        <v>558</v>
      </c>
      <c r="E956">
        <v>0.01</v>
      </c>
    </row>
    <row r="957" spans="1:27" x14ac:dyDescent="0.25">
      <c r="B957" t="s">
        <v>443</v>
      </c>
      <c r="C957">
        <v>26920</v>
      </c>
      <c r="K957" t="s">
        <v>562</v>
      </c>
    </row>
    <row r="958" spans="1:27" x14ac:dyDescent="0.25">
      <c r="B958" t="s">
        <v>443</v>
      </c>
      <c r="C958">
        <v>18467</v>
      </c>
      <c r="F958" t="s">
        <v>559</v>
      </c>
      <c r="G958" s="1">
        <v>6.1667999999999998E-9</v>
      </c>
    </row>
    <row r="959" spans="1:27" x14ac:dyDescent="0.25">
      <c r="A959" t="s">
        <v>581</v>
      </c>
      <c r="B959">
        <v>0.31401000000000001</v>
      </c>
    </row>
    <row r="960" spans="1:27" x14ac:dyDescent="0.25">
      <c r="B960" t="s">
        <v>446</v>
      </c>
      <c r="L960" t="s">
        <v>397</v>
      </c>
    </row>
    <row r="961" spans="1:12" x14ac:dyDescent="0.25">
      <c r="A961" t="s">
        <v>421</v>
      </c>
      <c r="B961">
        <v>13.2746</v>
      </c>
      <c r="C961" t="s">
        <v>450</v>
      </c>
    </row>
    <row r="962" spans="1:12" x14ac:dyDescent="0.25">
      <c r="D962">
        <v>116</v>
      </c>
      <c r="E962" t="s">
        <v>451</v>
      </c>
      <c r="G962" t="s">
        <v>382</v>
      </c>
      <c r="H962" t="s">
        <v>363</v>
      </c>
    </row>
    <row r="963" spans="1:12" x14ac:dyDescent="0.25">
      <c r="A963">
        <v>-32.798200000000001</v>
      </c>
      <c r="L963" t="s">
        <v>403</v>
      </c>
    </row>
    <row r="964" spans="1:12" x14ac:dyDescent="0.25">
      <c r="F964" t="s">
        <v>452</v>
      </c>
      <c r="I964" t="s">
        <v>382</v>
      </c>
      <c r="L964" t="s">
        <v>407</v>
      </c>
    </row>
    <row r="965" spans="1:12" x14ac:dyDescent="0.25">
      <c r="A965" t="s">
        <v>353</v>
      </c>
      <c r="B965" t="s">
        <v>760</v>
      </c>
      <c r="C965" t="s">
        <v>381</v>
      </c>
      <c r="J965" t="s">
        <v>506</v>
      </c>
      <c r="L965" t="s">
        <v>413</v>
      </c>
    </row>
    <row r="966" spans="1:12" x14ac:dyDescent="0.25">
      <c r="D966" t="s">
        <v>362</v>
      </c>
      <c r="E966" t="s">
        <v>382</v>
      </c>
    </row>
    <row r="967" spans="1:12" x14ac:dyDescent="0.25">
      <c r="L967" t="s">
        <v>417</v>
      </c>
    </row>
    <row r="968" spans="1:12" x14ac:dyDescent="0.25">
      <c r="A968" t="s">
        <v>362</v>
      </c>
      <c r="F968" t="s">
        <v>361</v>
      </c>
    </row>
    <row r="969" spans="1:12" x14ac:dyDescent="0.25">
      <c r="A969" t="s">
        <v>361</v>
      </c>
      <c r="L969" t="s">
        <v>422</v>
      </c>
    </row>
    <row r="970" spans="1:12" x14ac:dyDescent="0.25">
      <c r="A970" t="s">
        <v>363</v>
      </c>
      <c r="L970" t="s">
        <v>423</v>
      </c>
    </row>
    <row r="971" spans="1:12" x14ac:dyDescent="0.25">
      <c r="A971" t="s">
        <v>506</v>
      </c>
      <c r="L971">
        <v>-5.2765000000000004</v>
      </c>
    </row>
    <row r="972" spans="1:12" x14ac:dyDescent="0.25">
      <c r="A972" t="s">
        <v>433</v>
      </c>
    </row>
    <row r="973" spans="1:12" x14ac:dyDescent="0.25">
      <c r="A973" t="s">
        <v>434</v>
      </c>
      <c r="B973" t="s">
        <v>397</v>
      </c>
      <c r="C973" t="s">
        <v>400</v>
      </c>
      <c r="L973" t="s">
        <v>429</v>
      </c>
    </row>
    <row r="974" spans="1:12" x14ac:dyDescent="0.25">
      <c r="G974" t="s">
        <v>412</v>
      </c>
    </row>
    <row r="975" spans="1:12" x14ac:dyDescent="0.25">
      <c r="A975" t="s">
        <v>442</v>
      </c>
      <c r="L975" t="s">
        <v>350</v>
      </c>
    </row>
    <row r="976" spans="1:12" x14ac:dyDescent="0.25">
      <c r="A976" t="s">
        <v>445</v>
      </c>
      <c r="B976" t="s">
        <v>403</v>
      </c>
      <c r="C976" t="s">
        <v>403</v>
      </c>
      <c r="L976">
        <v>-0.52001600000000003</v>
      </c>
    </row>
    <row r="977" spans="1:27" x14ac:dyDescent="0.25">
      <c r="A977" t="s">
        <v>446</v>
      </c>
      <c r="B977" t="s">
        <v>407</v>
      </c>
      <c r="C977" t="s">
        <v>409</v>
      </c>
      <c r="D977" t="s">
        <v>793</v>
      </c>
      <c r="L977">
        <v>1.8630000000000001E-2</v>
      </c>
    </row>
    <row r="978" spans="1:27" x14ac:dyDescent="0.25">
      <c r="A978" t="s">
        <v>447</v>
      </c>
      <c r="B978" t="s">
        <v>413</v>
      </c>
      <c r="C978" t="s">
        <v>415</v>
      </c>
      <c r="D978" t="s">
        <v>457</v>
      </c>
      <c r="E978" t="s">
        <v>411</v>
      </c>
      <c r="L978">
        <v>-0.47128300000000001</v>
      </c>
    </row>
    <row r="979" spans="1:27" x14ac:dyDescent="0.25">
      <c r="A979" t="s">
        <v>448</v>
      </c>
      <c r="L979">
        <v>7.2749999999999995E-2</v>
      </c>
    </row>
    <row r="980" spans="1:27" x14ac:dyDescent="0.25">
      <c r="A980" t="s">
        <v>787</v>
      </c>
      <c r="B980" t="s">
        <v>417</v>
      </c>
      <c r="C980" t="s">
        <v>794</v>
      </c>
      <c r="F980" t="s">
        <v>403</v>
      </c>
      <c r="L980">
        <v>2.5316999999999999E-2</v>
      </c>
    </row>
    <row r="981" spans="1:27" x14ac:dyDescent="0.25">
      <c r="L981">
        <v>0.82647999999999999</v>
      </c>
    </row>
    <row r="982" spans="1:27" x14ac:dyDescent="0.25">
      <c r="A982" t="s">
        <v>468</v>
      </c>
      <c r="B982" t="s">
        <v>422</v>
      </c>
      <c r="L982">
        <v>-0.27538699999999999</v>
      </c>
    </row>
    <row r="983" spans="1:27" x14ac:dyDescent="0.25">
      <c r="A983" t="s">
        <v>787</v>
      </c>
      <c r="B983" t="s">
        <v>423</v>
      </c>
      <c r="C983" t="s">
        <v>426</v>
      </c>
      <c r="L983" s="1">
        <v>6.6929999999999998E-5</v>
      </c>
    </row>
    <row r="984" spans="1:27" x14ac:dyDescent="0.25">
      <c r="B984">
        <v>-5.3465699999999998</v>
      </c>
      <c r="C984">
        <v>24.180900000000001</v>
      </c>
      <c r="D984" t="s">
        <v>427</v>
      </c>
      <c r="E984" t="s">
        <v>425</v>
      </c>
      <c r="L984">
        <v>-2.8577949999999999</v>
      </c>
    </row>
    <row r="985" spans="1:27" x14ac:dyDescent="0.25">
      <c r="A985" t="s">
        <v>396</v>
      </c>
      <c r="L985">
        <v>2.9950000000000001E-2</v>
      </c>
    </row>
    <row r="986" spans="1:27" x14ac:dyDescent="0.25">
      <c r="B986" t="s">
        <v>429</v>
      </c>
      <c r="F986" t="s">
        <v>428</v>
      </c>
      <c r="L986" t="s">
        <v>435</v>
      </c>
      <c r="AA986" s="1"/>
    </row>
    <row r="987" spans="1:27" x14ac:dyDescent="0.25">
      <c r="A987" t="s">
        <v>401</v>
      </c>
    </row>
    <row r="988" spans="1:27" x14ac:dyDescent="0.25">
      <c r="A988" t="s">
        <v>402</v>
      </c>
      <c r="B988" t="s">
        <v>350</v>
      </c>
      <c r="C988" t="s">
        <v>353</v>
      </c>
      <c r="L988" t="s">
        <v>443</v>
      </c>
    </row>
    <row r="989" spans="1:27" x14ac:dyDescent="0.25">
      <c r="B989">
        <v>1.1008199999999999</v>
      </c>
      <c r="C989" s="1">
        <v>3.9340000000000001E-10</v>
      </c>
      <c r="D989" t="s">
        <v>354</v>
      </c>
      <c r="E989" t="s">
        <v>432</v>
      </c>
      <c r="L989" t="s">
        <v>443</v>
      </c>
    </row>
    <row r="990" spans="1:27" x14ac:dyDescent="0.25">
      <c r="B990">
        <v>-0.96523000000000003</v>
      </c>
      <c r="C990">
        <v>8.2540000000000002E-2</v>
      </c>
      <c r="D990" t="s">
        <v>355</v>
      </c>
      <c r="L990">
        <v>0.14879000000000001</v>
      </c>
    </row>
    <row r="991" spans="1:27" x14ac:dyDescent="0.25">
      <c r="B991">
        <v>0.44672000000000001</v>
      </c>
      <c r="C991">
        <v>5.8689999999999999E-2</v>
      </c>
      <c r="D991" t="s">
        <v>461</v>
      </c>
      <c r="G991">
        <v>0.05</v>
      </c>
      <c r="H991" t="s">
        <v>560</v>
      </c>
      <c r="L991" t="s">
        <v>446</v>
      </c>
    </row>
    <row r="992" spans="1:27" x14ac:dyDescent="0.25">
      <c r="A992" t="s">
        <v>581</v>
      </c>
      <c r="B992">
        <v>-8.1106300000000005</v>
      </c>
      <c r="C992" s="1">
        <v>1.148E-12</v>
      </c>
      <c r="D992" t="s">
        <v>461</v>
      </c>
      <c r="L992">
        <v>24.121700000000001</v>
      </c>
    </row>
    <row r="993" spans="1:12" x14ac:dyDescent="0.25">
      <c r="D993" t="s">
        <v>355</v>
      </c>
      <c r="I993">
        <v>0.1</v>
      </c>
    </row>
    <row r="994" spans="1:12" x14ac:dyDescent="0.25">
      <c r="A994" t="s">
        <v>421</v>
      </c>
      <c r="B994" t="s">
        <v>435</v>
      </c>
      <c r="C994">
        <v>1E-3</v>
      </c>
      <c r="J994" t="s">
        <v>561</v>
      </c>
    </row>
    <row r="995" spans="1:12" x14ac:dyDescent="0.25">
      <c r="D995" t="s">
        <v>558</v>
      </c>
      <c r="E995">
        <v>0.01</v>
      </c>
    </row>
    <row r="996" spans="1:12" x14ac:dyDescent="0.25">
      <c r="A996">
        <v>-11.63001</v>
      </c>
      <c r="B996" t="s">
        <v>443</v>
      </c>
      <c r="C996">
        <v>57391</v>
      </c>
      <c r="K996" t="s">
        <v>562</v>
      </c>
    </row>
    <row r="997" spans="1:12" x14ac:dyDescent="0.25">
      <c r="B997" t="s">
        <v>443</v>
      </c>
      <c r="C997">
        <v>29579</v>
      </c>
      <c r="F997" t="s">
        <v>559</v>
      </c>
      <c r="G997" t="s">
        <v>453</v>
      </c>
      <c r="H997" s="1">
        <v>2.2200000000000001E-16</v>
      </c>
    </row>
    <row r="998" spans="1:12" x14ac:dyDescent="0.25">
      <c r="A998" t="s">
        <v>353</v>
      </c>
      <c r="B998">
        <v>0.48460999999999999</v>
      </c>
      <c r="L998" t="s">
        <v>397</v>
      </c>
    </row>
    <row r="999" spans="1:12" x14ac:dyDescent="0.25">
      <c r="B999" t="s">
        <v>446</v>
      </c>
    </row>
    <row r="1000" spans="1:12" x14ac:dyDescent="0.25">
      <c r="B1000">
        <v>48.424500000000002</v>
      </c>
      <c r="C1000" t="s">
        <v>450</v>
      </c>
    </row>
    <row r="1001" spans="1:12" x14ac:dyDescent="0.25">
      <c r="A1001" t="s">
        <v>362</v>
      </c>
      <c r="D1001">
        <v>206</v>
      </c>
      <c r="E1001" t="s">
        <v>451</v>
      </c>
      <c r="L1001" t="s">
        <v>403</v>
      </c>
    </row>
    <row r="1002" spans="1:12" x14ac:dyDescent="0.25">
      <c r="A1002" t="s">
        <v>361</v>
      </c>
      <c r="L1002" t="s">
        <v>407</v>
      </c>
    </row>
    <row r="1003" spans="1:12" x14ac:dyDescent="0.25">
      <c r="A1003" t="s">
        <v>363</v>
      </c>
      <c r="B1003">
        <v>2000</v>
      </c>
      <c r="F1003" t="s">
        <v>452</v>
      </c>
      <c r="L1003" t="s">
        <v>413</v>
      </c>
    </row>
    <row r="1004" spans="1:12" x14ac:dyDescent="0.25">
      <c r="A1004" t="s">
        <v>506</v>
      </c>
    </row>
    <row r="1005" spans="1:12" x14ac:dyDescent="0.25">
      <c r="A1005" t="s">
        <v>433</v>
      </c>
      <c r="L1005" t="s">
        <v>417</v>
      </c>
    </row>
    <row r="1006" spans="1:12" x14ac:dyDescent="0.25">
      <c r="A1006" t="s">
        <v>434</v>
      </c>
      <c r="B1006" t="s">
        <v>397</v>
      </c>
      <c r="C1006" t="s">
        <v>400</v>
      </c>
    </row>
    <row r="1007" spans="1:12" x14ac:dyDescent="0.25">
      <c r="G1007" t="s">
        <v>412</v>
      </c>
      <c r="H1007" t="s">
        <v>413</v>
      </c>
      <c r="L1007" t="s">
        <v>422</v>
      </c>
    </row>
    <row r="1008" spans="1:12" x14ac:dyDescent="0.25">
      <c r="A1008" t="s">
        <v>442</v>
      </c>
      <c r="L1008" t="s">
        <v>423</v>
      </c>
    </row>
    <row r="1009" spans="1:12" x14ac:dyDescent="0.25">
      <c r="A1009" t="s">
        <v>445</v>
      </c>
      <c r="B1009" t="s">
        <v>403</v>
      </c>
      <c r="C1009" t="s">
        <v>403</v>
      </c>
      <c r="I1009" t="s">
        <v>403</v>
      </c>
      <c r="L1009">
        <v>-15.9649</v>
      </c>
    </row>
    <row r="1010" spans="1:12" x14ac:dyDescent="0.25">
      <c r="A1010" t="s">
        <v>446</v>
      </c>
      <c r="B1010" t="s">
        <v>407</v>
      </c>
      <c r="C1010" t="s">
        <v>409</v>
      </c>
      <c r="D1010" t="s">
        <v>793</v>
      </c>
      <c r="J1010" t="s">
        <v>414</v>
      </c>
    </row>
    <row r="1011" spans="1:12" x14ac:dyDescent="0.25">
      <c r="A1011" t="s">
        <v>447</v>
      </c>
      <c r="B1011" t="s">
        <v>415</v>
      </c>
      <c r="D1011" t="s">
        <v>660</v>
      </c>
      <c r="E1011" t="s">
        <v>411</v>
      </c>
      <c r="L1011" t="s">
        <v>429</v>
      </c>
    </row>
    <row r="1012" spans="1:12" x14ac:dyDescent="0.25">
      <c r="A1012" t="s">
        <v>448</v>
      </c>
    </row>
    <row r="1013" spans="1:12" x14ac:dyDescent="0.25">
      <c r="A1013" t="s">
        <v>787</v>
      </c>
      <c r="B1013" t="s">
        <v>417</v>
      </c>
      <c r="C1013" t="s">
        <v>725</v>
      </c>
      <c r="F1013" t="s">
        <v>403</v>
      </c>
      <c r="L1013" t="s">
        <v>350</v>
      </c>
    </row>
    <row r="1014" spans="1:12" x14ac:dyDescent="0.25">
      <c r="L1014">
        <v>-2.3292700000000002</v>
      </c>
    </row>
    <row r="1015" spans="1:12" x14ac:dyDescent="0.25">
      <c r="A1015" t="s">
        <v>481</v>
      </c>
      <c r="B1015" t="s">
        <v>422</v>
      </c>
      <c r="L1015" s="1">
        <v>3.2179999999999998E-15</v>
      </c>
    </row>
    <row r="1016" spans="1:12" x14ac:dyDescent="0.25">
      <c r="A1016" t="s">
        <v>787</v>
      </c>
      <c r="B1016" t="s">
        <v>423</v>
      </c>
      <c r="C1016" t="s">
        <v>426</v>
      </c>
      <c r="L1016">
        <v>0.83528000000000002</v>
      </c>
    </row>
    <row r="1017" spans="1:12" x14ac:dyDescent="0.25">
      <c r="B1017">
        <v>-1.1337999999999999</v>
      </c>
      <c r="C1017">
        <v>4.8402700000000003</v>
      </c>
      <c r="D1017" t="s">
        <v>427</v>
      </c>
      <c r="E1017" t="s">
        <v>425</v>
      </c>
      <c r="L1017">
        <v>6.1015800000000002E-2</v>
      </c>
    </row>
    <row r="1018" spans="1:12" x14ac:dyDescent="0.25">
      <c r="A1018" t="s">
        <v>396</v>
      </c>
      <c r="L1018">
        <v>0.77458000000000005</v>
      </c>
    </row>
    <row r="1019" spans="1:12" x14ac:dyDescent="0.25">
      <c r="B1019" t="s">
        <v>429</v>
      </c>
      <c r="F1019" t="s">
        <v>428</v>
      </c>
      <c r="L1019">
        <v>3.0401500000000001E-2</v>
      </c>
    </row>
    <row r="1020" spans="1:12" x14ac:dyDescent="0.25">
      <c r="A1020" t="s">
        <v>401</v>
      </c>
      <c r="L1020">
        <v>-0.92712000000000006</v>
      </c>
    </row>
    <row r="1021" spans="1:12" x14ac:dyDescent="0.25">
      <c r="A1021" t="s">
        <v>402</v>
      </c>
      <c r="B1021" t="s">
        <v>350</v>
      </c>
      <c r="C1021" t="s">
        <v>353</v>
      </c>
      <c r="L1021" s="1">
        <v>2.2E-16</v>
      </c>
    </row>
    <row r="1022" spans="1:12" x14ac:dyDescent="0.25">
      <c r="B1022">
        <v>7.6440999999999995E-2</v>
      </c>
      <c r="C1022">
        <v>0.28439999999999999</v>
      </c>
      <c r="D1022" t="s">
        <v>354</v>
      </c>
      <c r="E1022" t="s">
        <v>432</v>
      </c>
      <c r="L1022">
        <v>9.0790199999999999</v>
      </c>
    </row>
    <row r="1023" spans="1:12" x14ac:dyDescent="0.25">
      <c r="B1023">
        <v>0.21259500000000001</v>
      </c>
      <c r="C1023">
        <v>9.7699999999999995E-2</v>
      </c>
      <c r="L1023">
        <v>4.3009999999999999E-4</v>
      </c>
    </row>
    <row r="1024" spans="1:12" x14ac:dyDescent="0.25">
      <c r="B1024">
        <v>0.116228</v>
      </c>
      <c r="C1024">
        <v>0.5948</v>
      </c>
      <c r="D1024" t="s">
        <v>461</v>
      </c>
      <c r="G1024">
        <v>0.05</v>
      </c>
      <c r="H1024" t="s">
        <v>560</v>
      </c>
      <c r="L1024" t="s">
        <v>435</v>
      </c>
    </row>
    <row r="1025" spans="1:12" x14ac:dyDescent="0.25">
      <c r="A1025" t="s">
        <v>581</v>
      </c>
      <c r="B1025">
        <v>0.26132300000000003</v>
      </c>
      <c r="C1025">
        <v>0.62590000000000001</v>
      </c>
    </row>
    <row r="1026" spans="1:12" x14ac:dyDescent="0.25">
      <c r="I1026">
        <v>0.1</v>
      </c>
      <c r="L1026" t="s">
        <v>443</v>
      </c>
    </row>
    <row r="1027" spans="1:12" x14ac:dyDescent="0.25">
      <c r="A1027" t="s">
        <v>421</v>
      </c>
      <c r="B1027" t="s">
        <v>435</v>
      </c>
      <c r="C1027">
        <v>1E-3</v>
      </c>
      <c r="J1027" t="s">
        <v>561</v>
      </c>
      <c r="L1027" t="s">
        <v>443</v>
      </c>
    </row>
    <row r="1028" spans="1:12" x14ac:dyDescent="0.25">
      <c r="D1028" t="s">
        <v>558</v>
      </c>
      <c r="E1028">
        <v>0.01</v>
      </c>
      <c r="L1028">
        <v>0.28339999999999999</v>
      </c>
    </row>
    <row r="1029" spans="1:12" x14ac:dyDescent="0.25">
      <c r="A1029">
        <v>-24.724</v>
      </c>
      <c r="B1029" t="s">
        <v>443</v>
      </c>
      <c r="C1029">
        <v>905.89</v>
      </c>
      <c r="K1029" t="s">
        <v>562</v>
      </c>
      <c r="L1029" t="s">
        <v>446</v>
      </c>
    </row>
    <row r="1030" spans="1:12" x14ac:dyDescent="0.25">
      <c r="B1030" t="s">
        <v>443</v>
      </c>
      <c r="C1030">
        <v>838.42</v>
      </c>
      <c r="F1030" t="s">
        <v>559</v>
      </c>
      <c r="G1030">
        <v>9.5538999999999999E-2</v>
      </c>
      <c r="L1030">
        <v>63.592300000000002</v>
      </c>
    </row>
    <row r="1031" spans="1:12" x14ac:dyDescent="0.25">
      <c r="A1031" t="s">
        <v>353</v>
      </c>
      <c r="B1031">
        <v>7.4481000000000006E-2</v>
      </c>
    </row>
    <row r="1032" spans="1:12" x14ac:dyDescent="0.25">
      <c r="B1032" t="s">
        <v>446</v>
      </c>
    </row>
    <row r="1033" spans="1:12" x14ac:dyDescent="0.25">
      <c r="B1033">
        <v>2.032</v>
      </c>
      <c r="C1033" t="s">
        <v>450</v>
      </c>
    </row>
    <row r="1034" spans="1:12" x14ac:dyDescent="0.25">
      <c r="A1034" t="s">
        <v>362</v>
      </c>
      <c r="D1034">
        <v>101</v>
      </c>
      <c r="E1034" t="s">
        <v>451</v>
      </c>
    </row>
    <row r="1035" spans="1:12" x14ac:dyDescent="0.25">
      <c r="A1035" t="s">
        <v>361</v>
      </c>
    </row>
    <row r="1036" spans="1:12" x14ac:dyDescent="0.25">
      <c r="A1036" t="s">
        <v>363</v>
      </c>
      <c r="B1036">
        <v>20000</v>
      </c>
      <c r="F1036" t="s">
        <v>452</v>
      </c>
    </row>
    <row r="1037" spans="1:12" x14ac:dyDescent="0.25">
      <c r="A1037" t="s">
        <v>506</v>
      </c>
    </row>
    <row r="1038" spans="1:12" x14ac:dyDescent="0.25">
      <c r="A1038" t="s">
        <v>433</v>
      </c>
    </row>
    <row r="1039" spans="1:12" x14ac:dyDescent="0.25">
      <c r="A1039" t="s">
        <v>434</v>
      </c>
      <c r="B1039" t="s">
        <v>397</v>
      </c>
      <c r="C1039" t="s">
        <v>400</v>
      </c>
    </row>
    <row r="1040" spans="1:12" x14ac:dyDescent="0.25">
      <c r="G1040" t="s">
        <v>412</v>
      </c>
      <c r="H1040" t="s">
        <v>413</v>
      </c>
    </row>
    <row r="1041" spans="1:10" x14ac:dyDescent="0.25">
      <c r="A1041" t="s">
        <v>442</v>
      </c>
    </row>
    <row r="1042" spans="1:10" x14ac:dyDescent="0.25">
      <c r="A1042" t="s">
        <v>445</v>
      </c>
      <c r="B1042" t="s">
        <v>403</v>
      </c>
      <c r="C1042" t="s">
        <v>403</v>
      </c>
      <c r="I1042" t="s">
        <v>403</v>
      </c>
    </row>
    <row r="1043" spans="1:10" x14ac:dyDescent="0.25">
      <c r="A1043" t="s">
        <v>446</v>
      </c>
      <c r="B1043" t="s">
        <v>407</v>
      </c>
      <c r="C1043" t="s">
        <v>409</v>
      </c>
      <c r="D1043" t="s">
        <v>793</v>
      </c>
      <c r="J1043" t="s">
        <v>414</v>
      </c>
    </row>
    <row r="1044" spans="1:10" x14ac:dyDescent="0.25">
      <c r="A1044" t="s">
        <v>447</v>
      </c>
      <c r="B1044" t="s">
        <v>415</v>
      </c>
      <c r="D1044" t="s">
        <v>661</v>
      </c>
      <c r="E1044" t="s">
        <v>411</v>
      </c>
    </row>
    <row r="1045" spans="1:10" x14ac:dyDescent="0.25">
      <c r="A1045" t="s">
        <v>448</v>
      </c>
    </row>
    <row r="1046" spans="1:10" x14ac:dyDescent="0.25">
      <c r="A1046" t="s">
        <v>787</v>
      </c>
      <c r="B1046" t="s">
        <v>417</v>
      </c>
      <c r="C1046" t="s">
        <v>795</v>
      </c>
      <c r="F1046" t="s">
        <v>403</v>
      </c>
    </row>
    <row r="1048" spans="1:10" x14ac:dyDescent="0.25">
      <c r="A1048" t="s">
        <v>785</v>
      </c>
      <c r="B1048" t="s">
        <v>422</v>
      </c>
    </row>
    <row r="1049" spans="1:10" x14ac:dyDescent="0.25">
      <c r="A1049" t="s">
        <v>649</v>
      </c>
      <c r="B1049" t="s">
        <v>423</v>
      </c>
      <c r="C1049" t="s">
        <v>426</v>
      </c>
    </row>
    <row r="1050" spans="1:10" x14ac:dyDescent="0.25">
      <c r="A1050" t="s">
        <v>785</v>
      </c>
      <c r="B1050">
        <v>-6.4565999999999999</v>
      </c>
      <c r="C1050">
        <v>28.590900000000001</v>
      </c>
      <c r="D1050" t="s">
        <v>427</v>
      </c>
      <c r="E1050" t="s">
        <v>425</v>
      </c>
    </row>
    <row r="1052" spans="1:10" x14ac:dyDescent="0.25">
      <c r="A1052" t="s">
        <v>787</v>
      </c>
      <c r="B1052" t="s">
        <v>429</v>
      </c>
      <c r="F1052" t="s">
        <v>428</v>
      </c>
    </row>
    <row r="1054" spans="1:10" x14ac:dyDescent="0.25">
      <c r="A1054" t="s">
        <v>394</v>
      </c>
      <c r="B1054" t="s">
        <v>350</v>
      </c>
      <c r="C1054" t="s">
        <v>353</v>
      </c>
    </row>
    <row r="1055" spans="1:10" x14ac:dyDescent="0.25">
      <c r="A1055" t="s">
        <v>787</v>
      </c>
      <c r="B1055">
        <v>2.8051200000000001</v>
      </c>
      <c r="C1055" s="1">
        <v>1.392E-8</v>
      </c>
      <c r="D1055" t="s">
        <v>354</v>
      </c>
      <c r="E1055" t="s">
        <v>432</v>
      </c>
    </row>
    <row r="1056" spans="1:10" x14ac:dyDescent="0.25">
      <c r="B1056">
        <v>-0.70945999999999998</v>
      </c>
      <c r="C1056">
        <v>0.4617</v>
      </c>
      <c r="D1056" t="s">
        <v>355</v>
      </c>
    </row>
    <row r="1057" spans="1:11" x14ac:dyDescent="0.25">
      <c r="A1057" t="s">
        <v>396</v>
      </c>
      <c r="B1057">
        <v>0.29459999999999997</v>
      </c>
      <c r="C1057">
        <v>0.65100000000000002</v>
      </c>
      <c r="G1057">
        <v>0.05</v>
      </c>
      <c r="H1057" t="s">
        <v>560</v>
      </c>
    </row>
    <row r="1058" spans="1:11" x14ac:dyDescent="0.25">
      <c r="B1058">
        <v>2.8609399999999998</v>
      </c>
      <c r="C1058">
        <v>0.30130000000000001</v>
      </c>
    </row>
    <row r="1059" spans="1:11" x14ac:dyDescent="0.25">
      <c r="A1059" t="s">
        <v>401</v>
      </c>
      <c r="I1059">
        <v>0.1</v>
      </c>
    </row>
    <row r="1060" spans="1:11" x14ac:dyDescent="0.25">
      <c r="A1060" t="s">
        <v>402</v>
      </c>
      <c r="B1060" t="s">
        <v>435</v>
      </c>
      <c r="C1060">
        <v>1E-3</v>
      </c>
      <c r="J1060" t="s">
        <v>561</v>
      </c>
    </row>
    <row r="1061" spans="1:11" x14ac:dyDescent="0.25">
      <c r="D1061" t="s">
        <v>558</v>
      </c>
      <c r="E1061">
        <v>0.01</v>
      </c>
    </row>
    <row r="1062" spans="1:11" x14ac:dyDescent="0.25">
      <c r="B1062" t="s">
        <v>443</v>
      </c>
      <c r="C1062">
        <v>18332</v>
      </c>
      <c r="K1062" t="s">
        <v>562</v>
      </c>
    </row>
    <row r="1063" spans="1:11" x14ac:dyDescent="0.25">
      <c r="B1063" t="s">
        <v>443</v>
      </c>
      <c r="C1063">
        <v>12646</v>
      </c>
      <c r="F1063" t="s">
        <v>559</v>
      </c>
      <c r="G1063" s="1">
        <v>1.6681E-6</v>
      </c>
    </row>
    <row r="1064" spans="1:11" x14ac:dyDescent="0.25">
      <c r="A1064" t="s">
        <v>581</v>
      </c>
      <c r="B1064">
        <v>0.31018000000000001</v>
      </c>
    </row>
    <row r="1065" spans="1:11" x14ac:dyDescent="0.25">
      <c r="B1065" t="s">
        <v>446</v>
      </c>
    </row>
    <row r="1066" spans="1:11" x14ac:dyDescent="0.25">
      <c r="A1066" t="s">
        <v>421</v>
      </c>
      <c r="B1066">
        <v>9.6673799999999996</v>
      </c>
      <c r="C1066" t="s">
        <v>450</v>
      </c>
    </row>
    <row r="1067" spans="1:11" x14ac:dyDescent="0.25">
      <c r="D1067">
        <v>86</v>
      </c>
      <c r="E1067" t="s">
        <v>451</v>
      </c>
      <c r="G1067" t="s">
        <v>382</v>
      </c>
      <c r="H1067" t="s">
        <v>363</v>
      </c>
    </row>
    <row r="1068" spans="1:11" x14ac:dyDescent="0.25">
      <c r="A1068">
        <v>-45.584400000000002</v>
      </c>
    </row>
    <row r="1069" spans="1:11" x14ac:dyDescent="0.25">
      <c r="F1069" t="s">
        <v>452</v>
      </c>
      <c r="I1069" t="s">
        <v>382</v>
      </c>
    </row>
    <row r="1070" spans="1:11" x14ac:dyDescent="0.25">
      <c r="A1070" t="s">
        <v>353</v>
      </c>
      <c r="B1070" t="s">
        <v>761</v>
      </c>
      <c r="C1070" t="s">
        <v>381</v>
      </c>
      <c r="J1070" t="s">
        <v>385</v>
      </c>
    </row>
    <row r="1071" spans="1:11" x14ac:dyDescent="0.25">
      <c r="D1071" t="s">
        <v>362</v>
      </c>
      <c r="E1071" t="s">
        <v>382</v>
      </c>
    </row>
    <row r="1073" spans="1:7" x14ac:dyDescent="0.25">
      <c r="A1073" t="s">
        <v>362</v>
      </c>
      <c r="F1073" t="s">
        <v>361</v>
      </c>
    </row>
    <row r="1074" spans="1:7" x14ac:dyDescent="0.25">
      <c r="A1074" t="s">
        <v>361</v>
      </c>
    </row>
    <row r="1075" spans="1:7" x14ac:dyDescent="0.25">
      <c r="A1075" t="s">
        <v>363</v>
      </c>
    </row>
    <row r="1076" spans="1:7" x14ac:dyDescent="0.25">
      <c r="A1076" t="s">
        <v>385</v>
      </c>
    </row>
    <row r="1077" spans="1:7" x14ac:dyDescent="0.25">
      <c r="A1077" t="s">
        <v>433</v>
      </c>
    </row>
    <row r="1078" spans="1:7" x14ac:dyDescent="0.25">
      <c r="A1078" t="s">
        <v>434</v>
      </c>
      <c r="B1078" t="s">
        <v>397</v>
      </c>
      <c r="C1078" t="s">
        <v>400</v>
      </c>
    </row>
    <row r="1079" spans="1:7" x14ac:dyDescent="0.25">
      <c r="G1079" t="s">
        <v>412</v>
      </c>
    </row>
    <row r="1080" spans="1:7" x14ac:dyDescent="0.25">
      <c r="A1080" t="s">
        <v>442</v>
      </c>
    </row>
    <row r="1081" spans="1:7" x14ac:dyDescent="0.25">
      <c r="A1081" t="s">
        <v>445</v>
      </c>
      <c r="B1081" t="s">
        <v>403</v>
      </c>
      <c r="C1081" t="s">
        <v>403</v>
      </c>
    </row>
    <row r="1082" spans="1:7" x14ac:dyDescent="0.25">
      <c r="A1082" t="s">
        <v>446</v>
      </c>
      <c r="B1082" t="s">
        <v>407</v>
      </c>
      <c r="C1082" t="s">
        <v>409</v>
      </c>
      <c r="D1082" t="s">
        <v>796</v>
      </c>
    </row>
    <row r="1083" spans="1:7" x14ac:dyDescent="0.25">
      <c r="A1083" t="s">
        <v>447</v>
      </c>
      <c r="B1083" t="s">
        <v>413</v>
      </c>
      <c r="C1083" t="s">
        <v>415</v>
      </c>
      <c r="D1083" t="s">
        <v>457</v>
      </c>
      <c r="E1083" t="s">
        <v>411</v>
      </c>
    </row>
    <row r="1084" spans="1:7" x14ac:dyDescent="0.25">
      <c r="A1084" t="s">
        <v>448</v>
      </c>
    </row>
    <row r="1085" spans="1:7" x14ac:dyDescent="0.25">
      <c r="A1085" t="s">
        <v>787</v>
      </c>
      <c r="B1085" t="s">
        <v>417</v>
      </c>
      <c r="C1085" t="s">
        <v>789</v>
      </c>
      <c r="F1085" t="s">
        <v>403</v>
      </c>
    </row>
    <row r="1087" spans="1:7" x14ac:dyDescent="0.25">
      <c r="A1087" t="s">
        <v>468</v>
      </c>
      <c r="B1087" t="s">
        <v>422</v>
      </c>
    </row>
    <row r="1088" spans="1:7" x14ac:dyDescent="0.25">
      <c r="A1088" t="s">
        <v>787</v>
      </c>
      <c r="B1088" t="s">
        <v>423</v>
      </c>
      <c r="C1088" t="s">
        <v>426</v>
      </c>
    </row>
    <row r="1089" spans="1:11" x14ac:dyDescent="0.25">
      <c r="B1089">
        <v>-8.9876000000000005</v>
      </c>
      <c r="C1089">
        <v>32.138199999999998</v>
      </c>
      <c r="D1089" t="s">
        <v>427</v>
      </c>
      <c r="E1089" t="s">
        <v>425</v>
      </c>
    </row>
    <row r="1090" spans="1:11" x14ac:dyDescent="0.25">
      <c r="A1090" t="s">
        <v>396</v>
      </c>
    </row>
    <row r="1091" spans="1:11" x14ac:dyDescent="0.25">
      <c r="B1091" t="s">
        <v>429</v>
      </c>
      <c r="F1091" t="s">
        <v>428</v>
      </c>
    </row>
    <row r="1092" spans="1:11" x14ac:dyDescent="0.25">
      <c r="A1092" t="s">
        <v>401</v>
      </c>
    </row>
    <row r="1093" spans="1:11" x14ac:dyDescent="0.25">
      <c r="A1093" t="s">
        <v>402</v>
      </c>
      <c r="B1093" t="s">
        <v>350</v>
      </c>
      <c r="C1093" t="s">
        <v>353</v>
      </c>
    </row>
    <row r="1094" spans="1:11" x14ac:dyDescent="0.25">
      <c r="B1094">
        <v>0.58388399999999996</v>
      </c>
      <c r="C1094">
        <v>5.7206E-2</v>
      </c>
      <c r="D1094" t="s">
        <v>354</v>
      </c>
      <c r="E1094" t="s">
        <v>432</v>
      </c>
    </row>
    <row r="1095" spans="1:11" x14ac:dyDescent="0.25">
      <c r="B1095">
        <v>-6.3202999999999995E-2</v>
      </c>
      <c r="C1095">
        <v>0.93981599999999998</v>
      </c>
      <c r="D1095" t="s">
        <v>461</v>
      </c>
    </row>
    <row r="1096" spans="1:11" x14ac:dyDescent="0.25">
      <c r="B1096">
        <v>1.325914</v>
      </c>
      <c r="C1096">
        <v>2.4420000000000002E-3</v>
      </c>
      <c r="G1096">
        <v>0.05</v>
      </c>
      <c r="H1096" t="s">
        <v>560</v>
      </c>
    </row>
    <row r="1097" spans="1:11" x14ac:dyDescent="0.25">
      <c r="A1097" t="s">
        <v>581</v>
      </c>
      <c r="B1097">
        <v>168.808954</v>
      </c>
      <c r="C1097">
        <v>4.0200000000000001E-4</v>
      </c>
      <c r="D1097" t="s">
        <v>467</v>
      </c>
    </row>
    <row r="1098" spans="1:11" x14ac:dyDescent="0.25">
      <c r="D1098" t="s">
        <v>355</v>
      </c>
      <c r="I1098">
        <v>0.1</v>
      </c>
    </row>
    <row r="1099" spans="1:11" x14ac:dyDescent="0.25">
      <c r="A1099" t="s">
        <v>421</v>
      </c>
      <c r="B1099" t="s">
        <v>435</v>
      </c>
      <c r="C1099">
        <v>1E-3</v>
      </c>
      <c r="J1099" t="s">
        <v>561</v>
      </c>
    </row>
    <row r="1100" spans="1:11" x14ac:dyDescent="0.25">
      <c r="D1100" t="s">
        <v>558</v>
      </c>
      <c r="E1100">
        <v>0.01</v>
      </c>
    </row>
    <row r="1101" spans="1:11" x14ac:dyDescent="0.25">
      <c r="A1101">
        <v>-11.74015</v>
      </c>
      <c r="B1101" t="s">
        <v>443</v>
      </c>
      <c r="C1101">
        <v>80742</v>
      </c>
      <c r="K1101" t="s">
        <v>562</v>
      </c>
    </row>
    <row r="1102" spans="1:11" x14ac:dyDescent="0.25">
      <c r="B1102" t="s">
        <v>443</v>
      </c>
      <c r="C1102">
        <v>74064</v>
      </c>
      <c r="F1102" t="s">
        <v>559</v>
      </c>
      <c r="G1102" s="1">
        <v>8.3153999999999997E-5</v>
      </c>
    </row>
    <row r="1103" spans="1:11" x14ac:dyDescent="0.25">
      <c r="A1103" t="s">
        <v>353</v>
      </c>
      <c r="B1103">
        <v>8.2709000000000005E-2</v>
      </c>
    </row>
    <row r="1104" spans="1:11" x14ac:dyDescent="0.25">
      <c r="B1104" t="s">
        <v>446</v>
      </c>
    </row>
    <row r="1105" spans="1:10" x14ac:dyDescent="0.25">
      <c r="B1105">
        <v>6.2214999999999998</v>
      </c>
      <c r="C1105" t="s">
        <v>450</v>
      </c>
    </row>
    <row r="1106" spans="1:10" x14ac:dyDescent="0.25">
      <c r="A1106" t="s">
        <v>362</v>
      </c>
      <c r="D1106">
        <v>276</v>
      </c>
      <c r="E1106" t="s">
        <v>451</v>
      </c>
    </row>
    <row r="1107" spans="1:10" x14ac:dyDescent="0.25">
      <c r="A1107" t="s">
        <v>361</v>
      </c>
    </row>
    <row r="1108" spans="1:10" x14ac:dyDescent="0.25">
      <c r="A1108" t="s">
        <v>363</v>
      </c>
      <c r="B1108">
        <v>2000</v>
      </c>
      <c r="F1108" t="s">
        <v>452</v>
      </c>
    </row>
    <row r="1109" spans="1:10" x14ac:dyDescent="0.25">
      <c r="A1109" t="s">
        <v>385</v>
      </c>
    </row>
    <row r="1110" spans="1:10" x14ac:dyDescent="0.25">
      <c r="A1110" t="s">
        <v>433</v>
      </c>
    </row>
    <row r="1111" spans="1:10" x14ac:dyDescent="0.25">
      <c r="A1111" t="s">
        <v>434</v>
      </c>
      <c r="B1111" t="s">
        <v>397</v>
      </c>
      <c r="C1111" t="s">
        <v>400</v>
      </c>
    </row>
    <row r="1112" spans="1:10" x14ac:dyDescent="0.25">
      <c r="G1112" t="s">
        <v>412</v>
      </c>
      <c r="H1112" t="s">
        <v>413</v>
      </c>
    </row>
    <row r="1113" spans="1:10" x14ac:dyDescent="0.25">
      <c r="A1113" t="s">
        <v>442</v>
      </c>
    </row>
    <row r="1114" spans="1:10" x14ac:dyDescent="0.25">
      <c r="A1114" t="s">
        <v>445</v>
      </c>
      <c r="B1114" t="s">
        <v>403</v>
      </c>
      <c r="C1114" t="s">
        <v>403</v>
      </c>
      <c r="I1114" t="s">
        <v>403</v>
      </c>
    </row>
    <row r="1115" spans="1:10" x14ac:dyDescent="0.25">
      <c r="A1115" t="s">
        <v>446</v>
      </c>
      <c r="B1115" t="s">
        <v>407</v>
      </c>
      <c r="C1115" t="s">
        <v>409</v>
      </c>
      <c r="D1115" t="s">
        <v>796</v>
      </c>
      <c r="J1115" t="s">
        <v>414</v>
      </c>
    </row>
    <row r="1116" spans="1:10" x14ac:dyDescent="0.25">
      <c r="A1116" t="s">
        <v>447</v>
      </c>
      <c r="B1116" t="s">
        <v>415</v>
      </c>
      <c r="D1116" t="s">
        <v>660</v>
      </c>
      <c r="E1116" t="s">
        <v>411</v>
      </c>
    </row>
    <row r="1117" spans="1:10" x14ac:dyDescent="0.25">
      <c r="A1117" t="s">
        <v>448</v>
      </c>
    </row>
    <row r="1118" spans="1:10" x14ac:dyDescent="0.25">
      <c r="A1118" t="s">
        <v>787</v>
      </c>
      <c r="B1118" t="s">
        <v>417</v>
      </c>
      <c r="C1118" t="s">
        <v>790</v>
      </c>
      <c r="F1118" t="s">
        <v>403</v>
      </c>
    </row>
    <row r="1120" spans="1:10" x14ac:dyDescent="0.25">
      <c r="A1120" t="s">
        <v>481</v>
      </c>
      <c r="B1120" t="s">
        <v>422</v>
      </c>
    </row>
    <row r="1121" spans="1:11" x14ac:dyDescent="0.25">
      <c r="A1121" t="s">
        <v>787</v>
      </c>
      <c r="B1121" t="s">
        <v>423</v>
      </c>
      <c r="C1121" t="s">
        <v>426</v>
      </c>
    </row>
    <row r="1122" spans="1:11" x14ac:dyDescent="0.25">
      <c r="B1122">
        <v>-1.0337000000000001</v>
      </c>
      <c r="C1122">
        <v>4.5365900000000003</v>
      </c>
      <c r="D1122" t="s">
        <v>427</v>
      </c>
      <c r="E1122" t="s">
        <v>425</v>
      </c>
    </row>
    <row r="1123" spans="1:11" x14ac:dyDescent="0.25">
      <c r="A1123" t="s">
        <v>396</v>
      </c>
    </row>
    <row r="1124" spans="1:11" x14ac:dyDescent="0.25">
      <c r="B1124" t="s">
        <v>429</v>
      </c>
      <c r="F1124" t="s">
        <v>428</v>
      </c>
    </row>
    <row r="1125" spans="1:11" x14ac:dyDescent="0.25">
      <c r="A1125" t="s">
        <v>401</v>
      </c>
    </row>
    <row r="1126" spans="1:11" x14ac:dyDescent="0.25">
      <c r="A1126" t="s">
        <v>402</v>
      </c>
      <c r="B1126" t="s">
        <v>350</v>
      </c>
      <c r="C1126" t="s">
        <v>353</v>
      </c>
    </row>
    <row r="1127" spans="1:11" x14ac:dyDescent="0.25">
      <c r="B1127">
        <v>0.10391499999999999</v>
      </c>
      <c r="C1127">
        <v>0.13139999999999999</v>
      </c>
      <c r="D1127" t="s">
        <v>354</v>
      </c>
      <c r="E1127" t="s">
        <v>432</v>
      </c>
    </row>
    <row r="1128" spans="1:11" x14ac:dyDescent="0.25">
      <c r="B1128">
        <v>6.8429000000000004E-2</v>
      </c>
      <c r="C1128">
        <v>0.58179999999999998</v>
      </c>
    </row>
    <row r="1129" spans="1:11" x14ac:dyDescent="0.25">
      <c r="B1129">
        <v>0.118142</v>
      </c>
      <c r="C1129">
        <v>0.32350000000000001</v>
      </c>
      <c r="G1129">
        <v>0.05</v>
      </c>
      <c r="H1129" t="s">
        <v>560</v>
      </c>
    </row>
    <row r="1130" spans="1:11" x14ac:dyDescent="0.25">
      <c r="A1130" t="s">
        <v>581</v>
      </c>
      <c r="B1130">
        <v>-19.314395000000001</v>
      </c>
      <c r="C1130" s="1">
        <v>4.3320000000000001E-13</v>
      </c>
    </row>
    <row r="1131" spans="1:11" x14ac:dyDescent="0.25">
      <c r="D1131" t="s">
        <v>355</v>
      </c>
      <c r="I1131">
        <v>0.1</v>
      </c>
    </row>
    <row r="1132" spans="1:11" x14ac:dyDescent="0.25">
      <c r="A1132" t="s">
        <v>421</v>
      </c>
      <c r="B1132" t="s">
        <v>435</v>
      </c>
      <c r="C1132">
        <v>1E-3</v>
      </c>
      <c r="J1132" t="s">
        <v>561</v>
      </c>
    </row>
    <row r="1133" spans="1:11" x14ac:dyDescent="0.25">
      <c r="D1133" t="s">
        <v>558</v>
      </c>
      <c r="E1133">
        <v>0.01</v>
      </c>
    </row>
    <row r="1134" spans="1:11" x14ac:dyDescent="0.25">
      <c r="A1134">
        <v>-27.710239999999999</v>
      </c>
      <c r="B1134" t="s">
        <v>443</v>
      </c>
      <c r="C1134">
        <v>977.43</v>
      </c>
      <c r="K1134" t="s">
        <v>562</v>
      </c>
    </row>
    <row r="1135" spans="1:11" x14ac:dyDescent="0.25">
      <c r="B1135" t="s">
        <v>443</v>
      </c>
      <c r="C1135">
        <v>909.05</v>
      </c>
      <c r="F1135" t="s">
        <v>559</v>
      </c>
      <c r="G1135">
        <v>4.1527000000000001E-2</v>
      </c>
    </row>
    <row r="1136" spans="1:11" x14ac:dyDescent="0.25">
      <c r="A1136" t="s">
        <v>353</v>
      </c>
      <c r="B1136">
        <v>6.9959999999999994E-2</v>
      </c>
    </row>
    <row r="1137" spans="1:10" x14ac:dyDescent="0.25">
      <c r="B1137" t="s">
        <v>446</v>
      </c>
    </row>
    <row r="1138" spans="1:10" x14ac:dyDescent="0.25">
      <c r="B1138">
        <v>2.5575600000000001</v>
      </c>
      <c r="C1138" t="s">
        <v>450</v>
      </c>
    </row>
    <row r="1139" spans="1:10" x14ac:dyDescent="0.25">
      <c r="A1139" t="s">
        <v>362</v>
      </c>
      <c r="D1139">
        <v>136</v>
      </c>
      <c r="E1139" t="s">
        <v>451</v>
      </c>
    </row>
    <row r="1140" spans="1:10" x14ac:dyDescent="0.25">
      <c r="A1140" t="s">
        <v>361</v>
      </c>
    </row>
    <row r="1141" spans="1:10" x14ac:dyDescent="0.25">
      <c r="A1141" t="s">
        <v>363</v>
      </c>
      <c r="B1141">
        <v>2000</v>
      </c>
      <c r="F1141" t="s">
        <v>452</v>
      </c>
    </row>
    <row r="1142" spans="1:10" x14ac:dyDescent="0.25">
      <c r="A1142" t="s">
        <v>385</v>
      </c>
    </row>
    <row r="1143" spans="1:10" x14ac:dyDescent="0.25">
      <c r="A1143" t="s">
        <v>433</v>
      </c>
    </row>
    <row r="1144" spans="1:10" x14ac:dyDescent="0.25">
      <c r="A1144" t="s">
        <v>434</v>
      </c>
      <c r="B1144" t="s">
        <v>397</v>
      </c>
      <c r="C1144" t="s">
        <v>400</v>
      </c>
    </row>
    <row r="1145" spans="1:10" x14ac:dyDescent="0.25">
      <c r="G1145" t="s">
        <v>412</v>
      </c>
      <c r="H1145" t="s">
        <v>413</v>
      </c>
    </row>
    <row r="1146" spans="1:10" x14ac:dyDescent="0.25">
      <c r="A1146" t="s">
        <v>442</v>
      </c>
    </row>
    <row r="1147" spans="1:10" x14ac:dyDescent="0.25">
      <c r="A1147" t="s">
        <v>445</v>
      </c>
      <c r="B1147" t="s">
        <v>403</v>
      </c>
      <c r="C1147" t="s">
        <v>403</v>
      </c>
      <c r="I1147" t="s">
        <v>403</v>
      </c>
    </row>
    <row r="1148" spans="1:10" x14ac:dyDescent="0.25">
      <c r="A1148" t="s">
        <v>446</v>
      </c>
      <c r="B1148" t="s">
        <v>407</v>
      </c>
      <c r="C1148" t="s">
        <v>409</v>
      </c>
      <c r="D1148" t="s">
        <v>796</v>
      </c>
      <c r="J1148" t="s">
        <v>414</v>
      </c>
    </row>
    <row r="1149" spans="1:10" x14ac:dyDescent="0.25">
      <c r="A1149" t="s">
        <v>447</v>
      </c>
      <c r="B1149" t="s">
        <v>415</v>
      </c>
      <c r="D1149" t="s">
        <v>661</v>
      </c>
      <c r="E1149" t="s">
        <v>411</v>
      </c>
    </row>
    <row r="1150" spans="1:10" x14ac:dyDescent="0.25">
      <c r="A1150" t="s">
        <v>448</v>
      </c>
    </row>
    <row r="1151" spans="1:10" x14ac:dyDescent="0.25">
      <c r="A1151" t="s">
        <v>787</v>
      </c>
      <c r="B1151" t="s">
        <v>417</v>
      </c>
      <c r="C1151" t="s">
        <v>791</v>
      </c>
      <c r="F1151" t="s">
        <v>403</v>
      </c>
    </row>
    <row r="1153" spans="1:11" x14ac:dyDescent="0.25">
      <c r="A1153" t="s">
        <v>785</v>
      </c>
      <c r="B1153" t="s">
        <v>422</v>
      </c>
    </row>
    <row r="1154" spans="1:11" x14ac:dyDescent="0.25">
      <c r="A1154" t="s">
        <v>649</v>
      </c>
      <c r="B1154" t="s">
        <v>423</v>
      </c>
      <c r="C1154" t="s">
        <v>426</v>
      </c>
    </row>
    <row r="1155" spans="1:11" x14ac:dyDescent="0.25">
      <c r="A1155" t="s">
        <v>785</v>
      </c>
      <c r="B1155">
        <v>-7.1121800000000004</v>
      </c>
      <c r="C1155">
        <v>30.24334</v>
      </c>
      <c r="D1155" t="s">
        <v>427</v>
      </c>
      <c r="E1155" t="s">
        <v>425</v>
      </c>
    </row>
    <row r="1157" spans="1:11" x14ac:dyDescent="0.25">
      <c r="A1157" t="s">
        <v>787</v>
      </c>
      <c r="B1157" t="s">
        <v>429</v>
      </c>
      <c r="F1157" t="s">
        <v>428</v>
      </c>
    </row>
    <row r="1159" spans="1:11" x14ac:dyDescent="0.25">
      <c r="A1159" t="s">
        <v>394</v>
      </c>
      <c r="B1159" t="s">
        <v>350</v>
      </c>
      <c r="C1159" t="s">
        <v>353</v>
      </c>
    </row>
    <row r="1160" spans="1:11" x14ac:dyDescent="0.25">
      <c r="A1160" t="s">
        <v>787</v>
      </c>
      <c r="B1160">
        <v>2.8645100000000001</v>
      </c>
      <c r="C1160" s="1">
        <v>2.1820000000000001E-9</v>
      </c>
      <c r="D1160" t="s">
        <v>354</v>
      </c>
      <c r="E1160" t="s">
        <v>432</v>
      </c>
    </row>
    <row r="1161" spans="1:11" x14ac:dyDescent="0.25">
      <c r="B1161">
        <v>-0.50909199999999999</v>
      </c>
      <c r="C1161">
        <v>0.50009999999999999</v>
      </c>
      <c r="D1161" t="s">
        <v>355</v>
      </c>
    </row>
    <row r="1162" spans="1:11" x14ac:dyDescent="0.25">
      <c r="A1162" t="s">
        <v>396</v>
      </c>
      <c r="B1162">
        <v>4.8506000000000001E-2</v>
      </c>
      <c r="C1162">
        <v>0.9325</v>
      </c>
      <c r="G1162">
        <v>0.05</v>
      </c>
      <c r="H1162" t="s">
        <v>560</v>
      </c>
    </row>
    <row r="1163" spans="1:11" x14ac:dyDescent="0.25">
      <c r="B1163">
        <v>-415.27091200000001</v>
      </c>
      <c r="C1163">
        <v>0.43290000000000001</v>
      </c>
    </row>
    <row r="1164" spans="1:11" x14ac:dyDescent="0.25">
      <c r="A1164" t="s">
        <v>401</v>
      </c>
      <c r="I1164">
        <v>0.1</v>
      </c>
    </row>
    <row r="1165" spans="1:11" x14ac:dyDescent="0.25">
      <c r="A1165" t="s">
        <v>402</v>
      </c>
      <c r="B1165" t="s">
        <v>435</v>
      </c>
      <c r="C1165">
        <v>1E-3</v>
      </c>
      <c r="J1165" t="s">
        <v>561</v>
      </c>
    </row>
    <row r="1166" spans="1:11" x14ac:dyDescent="0.25">
      <c r="D1166" t="s">
        <v>558</v>
      </c>
      <c r="E1166">
        <v>0.01</v>
      </c>
    </row>
    <row r="1167" spans="1:11" x14ac:dyDescent="0.25">
      <c r="B1167" t="s">
        <v>443</v>
      </c>
      <c r="C1167">
        <v>26920</v>
      </c>
      <c r="K1167" t="s">
        <v>562</v>
      </c>
    </row>
    <row r="1168" spans="1:11" x14ac:dyDescent="0.25">
      <c r="B1168" t="s">
        <v>443</v>
      </c>
      <c r="C1168">
        <v>18528</v>
      </c>
      <c r="F1168" t="s">
        <v>559</v>
      </c>
      <c r="G1168" s="1">
        <v>7.4142000000000003E-9</v>
      </c>
    </row>
    <row r="1169" spans="1:11" x14ac:dyDescent="0.25">
      <c r="A1169" t="s">
        <v>581</v>
      </c>
      <c r="B1169">
        <v>0.31175000000000003</v>
      </c>
    </row>
    <row r="1170" spans="1:11" x14ac:dyDescent="0.25">
      <c r="B1170" t="s">
        <v>446</v>
      </c>
    </row>
    <row r="1171" spans="1:11" x14ac:dyDescent="0.25">
      <c r="A1171" t="s">
        <v>421</v>
      </c>
      <c r="B1171">
        <v>13.1356</v>
      </c>
      <c r="C1171" t="s">
        <v>450</v>
      </c>
    </row>
    <row r="1172" spans="1:11" x14ac:dyDescent="0.25">
      <c r="D1172">
        <v>116</v>
      </c>
      <c r="E1172" t="s">
        <v>451</v>
      </c>
      <c r="G1172" t="s">
        <v>382</v>
      </c>
      <c r="H1172" t="s">
        <v>363</v>
      </c>
    </row>
    <row r="1173" spans="1:11" x14ac:dyDescent="0.25">
      <c r="A1173">
        <v>-44.744799999999998</v>
      </c>
    </row>
    <row r="1174" spans="1:11" x14ac:dyDescent="0.25">
      <c r="F1174" t="s">
        <v>452</v>
      </c>
      <c r="I1174" t="s">
        <v>382</v>
      </c>
    </row>
    <row r="1175" spans="1:11" x14ac:dyDescent="0.25">
      <c r="A1175" t="s">
        <v>353</v>
      </c>
      <c r="B1175" t="s">
        <v>762</v>
      </c>
      <c r="C1175" t="s">
        <v>381</v>
      </c>
      <c r="J1175" t="s">
        <v>175</v>
      </c>
    </row>
    <row r="1176" spans="1:11" x14ac:dyDescent="0.25">
      <c r="D1176" t="s">
        <v>362</v>
      </c>
      <c r="E1176" t="s">
        <v>382</v>
      </c>
    </row>
    <row r="1177" spans="1:11" x14ac:dyDescent="0.25">
      <c r="K1177" t="s">
        <v>382</v>
      </c>
    </row>
    <row r="1178" spans="1:11" x14ac:dyDescent="0.25">
      <c r="A1178" t="s">
        <v>362</v>
      </c>
      <c r="F1178" t="s">
        <v>361</v>
      </c>
    </row>
    <row r="1179" spans="1:11" x14ac:dyDescent="0.25">
      <c r="A1179" t="s">
        <v>361</v>
      </c>
    </row>
    <row r="1180" spans="1:11" x14ac:dyDescent="0.25">
      <c r="A1180" t="s">
        <v>363</v>
      </c>
    </row>
    <row r="1181" spans="1:11" x14ac:dyDescent="0.25">
      <c r="A1181" t="s">
        <v>175</v>
      </c>
    </row>
    <row r="1182" spans="1:11" x14ac:dyDescent="0.25">
      <c r="A1182" t="s">
        <v>174</v>
      </c>
    </row>
    <row r="1183" spans="1:11" x14ac:dyDescent="0.25">
      <c r="A1183" t="s">
        <v>433</v>
      </c>
      <c r="B1183" t="s">
        <v>397</v>
      </c>
      <c r="C1183" t="s">
        <v>400</v>
      </c>
    </row>
    <row r="1184" spans="1:11" x14ac:dyDescent="0.25">
      <c r="A1184" t="s">
        <v>434</v>
      </c>
      <c r="G1184" t="s">
        <v>412</v>
      </c>
    </row>
    <row r="1186" spans="1:6" x14ac:dyDescent="0.25">
      <c r="A1186" t="s">
        <v>442</v>
      </c>
      <c r="B1186" t="s">
        <v>403</v>
      </c>
      <c r="C1186" t="s">
        <v>403</v>
      </c>
    </row>
    <row r="1187" spans="1:6" x14ac:dyDescent="0.25">
      <c r="A1187" t="s">
        <v>445</v>
      </c>
      <c r="B1187" t="s">
        <v>407</v>
      </c>
      <c r="C1187" t="s">
        <v>409</v>
      </c>
      <c r="D1187" t="s">
        <v>797</v>
      </c>
    </row>
    <row r="1188" spans="1:6" x14ac:dyDescent="0.25">
      <c r="A1188" t="s">
        <v>446</v>
      </c>
      <c r="B1188" t="s">
        <v>413</v>
      </c>
      <c r="C1188" t="s">
        <v>415</v>
      </c>
      <c r="D1188" t="s">
        <v>457</v>
      </c>
      <c r="E1188" t="s">
        <v>411</v>
      </c>
    </row>
    <row r="1189" spans="1:6" x14ac:dyDescent="0.25">
      <c r="A1189" t="s">
        <v>447</v>
      </c>
    </row>
    <row r="1190" spans="1:6" x14ac:dyDescent="0.25">
      <c r="A1190" t="s">
        <v>448</v>
      </c>
      <c r="B1190" t="s">
        <v>417</v>
      </c>
      <c r="C1190" t="s">
        <v>789</v>
      </c>
      <c r="F1190" t="s">
        <v>403</v>
      </c>
    </row>
    <row r="1191" spans="1:6" x14ac:dyDescent="0.25">
      <c r="A1191" t="s">
        <v>787</v>
      </c>
    </row>
    <row r="1192" spans="1:6" x14ac:dyDescent="0.25">
      <c r="B1192" t="s">
        <v>422</v>
      </c>
    </row>
    <row r="1193" spans="1:6" x14ac:dyDescent="0.25">
      <c r="A1193" t="s">
        <v>468</v>
      </c>
      <c r="B1193" t="s">
        <v>423</v>
      </c>
      <c r="C1193" t="s">
        <v>426</v>
      </c>
    </row>
    <row r="1194" spans="1:6" x14ac:dyDescent="0.25">
      <c r="A1194" t="s">
        <v>787</v>
      </c>
      <c r="B1194">
        <v>-8.3523999999999994</v>
      </c>
      <c r="C1194">
        <v>31.648299999999999</v>
      </c>
      <c r="D1194" t="s">
        <v>427</v>
      </c>
      <c r="E1194" t="s">
        <v>425</v>
      </c>
    </row>
    <row r="1196" spans="1:6" x14ac:dyDescent="0.25">
      <c r="A1196" t="s">
        <v>396</v>
      </c>
      <c r="B1196" t="s">
        <v>429</v>
      </c>
      <c r="F1196" t="s">
        <v>428</v>
      </c>
    </row>
    <row r="1198" spans="1:6" x14ac:dyDescent="0.25">
      <c r="A1198" t="s">
        <v>401</v>
      </c>
      <c r="B1198" t="s">
        <v>350</v>
      </c>
      <c r="C1198" t="s">
        <v>353</v>
      </c>
    </row>
    <row r="1199" spans="1:6" x14ac:dyDescent="0.25">
      <c r="A1199" t="s">
        <v>402</v>
      </c>
      <c r="B1199">
        <v>0.42548000000000002</v>
      </c>
      <c r="C1199">
        <v>0.17441300000000001</v>
      </c>
      <c r="D1199" t="s">
        <v>354</v>
      </c>
      <c r="E1199" t="s">
        <v>432</v>
      </c>
    </row>
    <row r="1200" spans="1:6" x14ac:dyDescent="0.25">
      <c r="B1200">
        <v>0.17716000000000001</v>
      </c>
      <c r="C1200">
        <v>0.846777</v>
      </c>
    </row>
    <row r="1201" spans="1:11" x14ac:dyDescent="0.25">
      <c r="B1201">
        <v>1.3888</v>
      </c>
      <c r="C1201">
        <v>3.1619999999999999E-3</v>
      </c>
    </row>
    <row r="1202" spans="1:11" x14ac:dyDescent="0.25">
      <c r="B1202">
        <v>0.17183000000000001</v>
      </c>
      <c r="C1202">
        <v>0.15414700000000001</v>
      </c>
      <c r="D1202" t="s">
        <v>467</v>
      </c>
      <c r="G1202">
        <v>0.05</v>
      </c>
      <c r="H1202" t="s">
        <v>560</v>
      </c>
    </row>
    <row r="1203" spans="1:11" x14ac:dyDescent="0.25">
      <c r="A1203" t="s">
        <v>581</v>
      </c>
      <c r="B1203">
        <v>2.9978500000000001</v>
      </c>
      <c r="C1203">
        <v>0.16647799999999999</v>
      </c>
    </row>
    <row r="1204" spans="1:11" x14ac:dyDescent="0.25">
      <c r="I1204">
        <v>0.1</v>
      </c>
    </row>
    <row r="1205" spans="1:11" x14ac:dyDescent="0.25">
      <c r="A1205" t="s">
        <v>421</v>
      </c>
      <c r="B1205" t="s">
        <v>435</v>
      </c>
      <c r="C1205">
        <v>1E-3</v>
      </c>
      <c r="J1205" t="s">
        <v>561</v>
      </c>
    </row>
    <row r="1206" spans="1:11" x14ac:dyDescent="0.25">
      <c r="D1206" t="s">
        <v>558</v>
      </c>
      <c r="E1206">
        <v>0.01</v>
      </c>
    </row>
    <row r="1207" spans="1:11" x14ac:dyDescent="0.25">
      <c r="A1207">
        <v>-11.86453</v>
      </c>
      <c r="B1207" t="s">
        <v>443</v>
      </c>
      <c r="C1207">
        <v>80742</v>
      </c>
      <c r="K1207" t="s">
        <v>562</v>
      </c>
    </row>
    <row r="1208" spans="1:11" x14ac:dyDescent="0.25">
      <c r="B1208" t="s">
        <v>443</v>
      </c>
      <c r="C1208">
        <v>73946</v>
      </c>
      <c r="F1208" t="s">
        <v>559</v>
      </c>
      <c r="G1208">
        <v>1.8924E-4</v>
      </c>
    </row>
    <row r="1209" spans="1:11" x14ac:dyDescent="0.25">
      <c r="A1209" t="s">
        <v>353</v>
      </c>
      <c r="B1209">
        <v>8.4170999999999996E-2</v>
      </c>
    </row>
    <row r="1210" spans="1:11" x14ac:dyDescent="0.25">
      <c r="B1210" t="s">
        <v>446</v>
      </c>
    </row>
    <row r="1211" spans="1:11" x14ac:dyDescent="0.25">
      <c r="B1211">
        <v>5.0548999999999999</v>
      </c>
      <c r="C1211" t="s">
        <v>450</v>
      </c>
    </row>
    <row r="1212" spans="1:11" x14ac:dyDescent="0.25">
      <c r="A1212" t="s">
        <v>362</v>
      </c>
      <c r="D1212">
        <v>275</v>
      </c>
      <c r="E1212" t="s">
        <v>451</v>
      </c>
    </row>
    <row r="1213" spans="1:11" x14ac:dyDescent="0.25">
      <c r="A1213" t="s">
        <v>361</v>
      </c>
    </row>
    <row r="1214" spans="1:11" x14ac:dyDescent="0.25">
      <c r="A1214" t="s">
        <v>363</v>
      </c>
      <c r="B1214">
        <v>2000</v>
      </c>
      <c r="F1214" t="s">
        <v>452</v>
      </c>
    </row>
    <row r="1215" spans="1:11" x14ac:dyDescent="0.25">
      <c r="A1215" t="s">
        <v>175</v>
      </c>
    </row>
    <row r="1216" spans="1:11" x14ac:dyDescent="0.25">
      <c r="A1216" t="s">
        <v>174</v>
      </c>
    </row>
    <row r="1217" spans="1:10" x14ac:dyDescent="0.25">
      <c r="A1217" t="s">
        <v>433</v>
      </c>
      <c r="B1217" t="s">
        <v>397</v>
      </c>
      <c r="C1217" t="s">
        <v>400</v>
      </c>
    </row>
    <row r="1218" spans="1:10" x14ac:dyDescent="0.25">
      <c r="A1218" t="s">
        <v>434</v>
      </c>
      <c r="G1218" t="s">
        <v>412</v>
      </c>
      <c r="H1218" t="s">
        <v>413</v>
      </c>
    </row>
    <row r="1220" spans="1:10" x14ac:dyDescent="0.25">
      <c r="A1220" t="s">
        <v>442</v>
      </c>
      <c r="B1220" t="s">
        <v>403</v>
      </c>
      <c r="C1220" t="s">
        <v>403</v>
      </c>
      <c r="I1220" t="s">
        <v>403</v>
      </c>
    </row>
    <row r="1221" spans="1:10" x14ac:dyDescent="0.25">
      <c r="A1221" t="s">
        <v>445</v>
      </c>
      <c r="B1221" t="s">
        <v>407</v>
      </c>
      <c r="C1221" t="s">
        <v>409</v>
      </c>
      <c r="D1221" t="s">
        <v>797</v>
      </c>
      <c r="J1221" t="s">
        <v>414</v>
      </c>
    </row>
    <row r="1222" spans="1:10" x14ac:dyDescent="0.25">
      <c r="A1222" t="s">
        <v>446</v>
      </c>
      <c r="B1222" t="s">
        <v>415</v>
      </c>
      <c r="D1222" t="s">
        <v>660</v>
      </c>
      <c r="E1222" t="s">
        <v>411</v>
      </c>
    </row>
    <row r="1223" spans="1:10" x14ac:dyDescent="0.25">
      <c r="A1223" t="s">
        <v>447</v>
      </c>
    </row>
    <row r="1224" spans="1:10" x14ac:dyDescent="0.25">
      <c r="A1224" t="s">
        <v>448</v>
      </c>
      <c r="B1224" t="s">
        <v>417</v>
      </c>
      <c r="C1224" t="s">
        <v>790</v>
      </c>
      <c r="F1224" t="s">
        <v>403</v>
      </c>
    </row>
    <row r="1225" spans="1:10" x14ac:dyDescent="0.25">
      <c r="A1225" t="s">
        <v>787</v>
      </c>
    </row>
    <row r="1226" spans="1:10" x14ac:dyDescent="0.25">
      <c r="B1226" t="s">
        <v>422</v>
      </c>
    </row>
    <row r="1227" spans="1:10" x14ac:dyDescent="0.25">
      <c r="A1227" t="s">
        <v>481</v>
      </c>
      <c r="B1227" t="s">
        <v>423</v>
      </c>
      <c r="C1227" t="s">
        <v>426</v>
      </c>
    </row>
    <row r="1228" spans="1:10" x14ac:dyDescent="0.25">
      <c r="A1228" t="s">
        <v>787</v>
      </c>
      <c r="B1228">
        <v>-1.30047</v>
      </c>
      <c r="C1228">
        <v>4.9584700000000002</v>
      </c>
      <c r="D1228" t="s">
        <v>427</v>
      </c>
      <c r="E1228" t="s">
        <v>425</v>
      </c>
    </row>
    <row r="1230" spans="1:10" x14ac:dyDescent="0.25">
      <c r="A1230" t="s">
        <v>396</v>
      </c>
      <c r="B1230" t="s">
        <v>429</v>
      </c>
      <c r="F1230" t="s">
        <v>428</v>
      </c>
    </row>
    <row r="1232" spans="1:10" x14ac:dyDescent="0.25">
      <c r="A1232" t="s">
        <v>401</v>
      </c>
      <c r="B1232" t="s">
        <v>350</v>
      </c>
      <c r="C1232" t="s">
        <v>353</v>
      </c>
    </row>
    <row r="1233" spans="1:11" x14ac:dyDescent="0.25">
      <c r="A1233" t="s">
        <v>402</v>
      </c>
      <c r="B1233">
        <v>0.27768599999999999</v>
      </c>
      <c r="C1233">
        <v>1.1310000000000001E-3</v>
      </c>
      <c r="D1233" t="s">
        <v>354</v>
      </c>
      <c r="E1233" t="s">
        <v>432</v>
      </c>
    </row>
    <row r="1234" spans="1:11" x14ac:dyDescent="0.25">
      <c r="B1234">
        <v>7.7534000000000006E-2</v>
      </c>
      <c r="C1234">
        <v>0.582901</v>
      </c>
      <c r="D1234" t="s">
        <v>467</v>
      </c>
    </row>
    <row r="1235" spans="1:11" x14ac:dyDescent="0.25">
      <c r="B1235">
        <v>0.12252</v>
      </c>
      <c r="C1235">
        <v>0.47112300000000001</v>
      </c>
    </row>
    <row r="1236" spans="1:11" x14ac:dyDescent="0.25">
      <c r="B1236">
        <v>-0.23280899999999999</v>
      </c>
      <c r="C1236">
        <v>4.5254000000000003E-2</v>
      </c>
      <c r="G1236">
        <v>0.05</v>
      </c>
      <c r="H1236" t="s">
        <v>560</v>
      </c>
    </row>
    <row r="1237" spans="1:11" x14ac:dyDescent="0.25">
      <c r="A1237" t="s">
        <v>581</v>
      </c>
      <c r="B1237">
        <v>-0.99840399999999996</v>
      </c>
      <c r="C1237">
        <v>0.44320300000000001</v>
      </c>
      <c r="D1237" t="s">
        <v>356</v>
      </c>
    </row>
    <row r="1238" spans="1:11" x14ac:dyDescent="0.25">
      <c r="I1238">
        <v>0.1</v>
      </c>
    </row>
    <row r="1239" spans="1:11" x14ac:dyDescent="0.25">
      <c r="A1239" t="s">
        <v>421</v>
      </c>
      <c r="B1239" t="s">
        <v>435</v>
      </c>
      <c r="C1239">
        <v>1E-3</v>
      </c>
      <c r="J1239" t="s">
        <v>561</v>
      </c>
    </row>
    <row r="1240" spans="1:11" x14ac:dyDescent="0.25">
      <c r="D1240" t="s">
        <v>558</v>
      </c>
      <c r="E1240">
        <v>0.01</v>
      </c>
    </row>
    <row r="1241" spans="1:11" x14ac:dyDescent="0.25">
      <c r="A1241">
        <v>-25.2</v>
      </c>
      <c r="B1241" t="s">
        <v>443</v>
      </c>
      <c r="C1241">
        <v>977.43</v>
      </c>
      <c r="K1241" t="s">
        <v>562</v>
      </c>
    </row>
    <row r="1242" spans="1:11" x14ac:dyDescent="0.25">
      <c r="B1242" t="s">
        <v>443</v>
      </c>
      <c r="C1242">
        <v>878.54</v>
      </c>
      <c r="F1242" t="s">
        <v>559</v>
      </c>
      <c r="G1242">
        <v>1.2433E-2</v>
      </c>
    </row>
    <row r="1243" spans="1:11" x14ac:dyDescent="0.25">
      <c r="A1243" t="s">
        <v>353</v>
      </c>
      <c r="B1243">
        <v>0.10117</v>
      </c>
    </row>
    <row r="1244" spans="1:11" x14ac:dyDescent="0.25">
      <c r="B1244" t="s">
        <v>446</v>
      </c>
    </row>
    <row r="1245" spans="1:11" x14ac:dyDescent="0.25">
      <c r="B1245">
        <v>3.0389900000000001</v>
      </c>
      <c r="C1245" t="s">
        <v>450</v>
      </c>
    </row>
    <row r="1246" spans="1:11" x14ac:dyDescent="0.25">
      <c r="A1246" t="s">
        <v>362</v>
      </c>
      <c r="D1246">
        <v>135</v>
      </c>
      <c r="E1246" t="s">
        <v>451</v>
      </c>
    </row>
    <row r="1247" spans="1:11" x14ac:dyDescent="0.25">
      <c r="A1247" t="s">
        <v>361</v>
      </c>
    </row>
    <row r="1248" spans="1:11" x14ac:dyDescent="0.25">
      <c r="A1248" t="s">
        <v>363</v>
      </c>
      <c r="B1248">
        <v>2000</v>
      </c>
      <c r="F1248" t="s">
        <v>452</v>
      </c>
    </row>
    <row r="1249" spans="1:10" x14ac:dyDescent="0.25">
      <c r="A1249" t="s">
        <v>175</v>
      </c>
    </row>
    <row r="1250" spans="1:10" x14ac:dyDescent="0.25">
      <c r="A1250" t="s">
        <v>174</v>
      </c>
    </row>
    <row r="1251" spans="1:10" x14ac:dyDescent="0.25">
      <c r="A1251" t="s">
        <v>433</v>
      </c>
      <c r="B1251" t="s">
        <v>397</v>
      </c>
      <c r="C1251" t="s">
        <v>400</v>
      </c>
    </row>
    <row r="1252" spans="1:10" x14ac:dyDescent="0.25">
      <c r="A1252" t="s">
        <v>434</v>
      </c>
      <c r="G1252" t="s">
        <v>412</v>
      </c>
      <c r="H1252" t="s">
        <v>413</v>
      </c>
    </row>
    <row r="1254" spans="1:10" x14ac:dyDescent="0.25">
      <c r="A1254" t="s">
        <v>442</v>
      </c>
      <c r="B1254" t="s">
        <v>403</v>
      </c>
      <c r="C1254" t="s">
        <v>403</v>
      </c>
      <c r="I1254" t="s">
        <v>403</v>
      </c>
    </row>
    <row r="1255" spans="1:10" x14ac:dyDescent="0.25">
      <c r="A1255" t="s">
        <v>445</v>
      </c>
      <c r="B1255" t="s">
        <v>407</v>
      </c>
      <c r="C1255" t="s">
        <v>409</v>
      </c>
      <c r="D1255" t="s">
        <v>797</v>
      </c>
      <c r="J1255" t="s">
        <v>414</v>
      </c>
    </row>
    <row r="1256" spans="1:10" x14ac:dyDescent="0.25">
      <c r="A1256" t="s">
        <v>446</v>
      </c>
      <c r="B1256" t="s">
        <v>415</v>
      </c>
      <c r="D1256" t="s">
        <v>661</v>
      </c>
      <c r="E1256" t="s">
        <v>411</v>
      </c>
    </row>
    <row r="1257" spans="1:10" x14ac:dyDescent="0.25">
      <c r="A1257" t="s">
        <v>447</v>
      </c>
    </row>
    <row r="1258" spans="1:10" x14ac:dyDescent="0.25">
      <c r="A1258" t="s">
        <v>448</v>
      </c>
      <c r="B1258" t="s">
        <v>417</v>
      </c>
      <c r="C1258" t="s">
        <v>791</v>
      </c>
      <c r="F1258" t="s">
        <v>403</v>
      </c>
    </row>
    <row r="1259" spans="1:10" x14ac:dyDescent="0.25">
      <c r="A1259" t="s">
        <v>787</v>
      </c>
    </row>
    <row r="1260" spans="1:10" x14ac:dyDescent="0.25">
      <c r="B1260" t="s">
        <v>422</v>
      </c>
    </row>
    <row r="1261" spans="1:10" x14ac:dyDescent="0.25">
      <c r="B1261" t="s">
        <v>423</v>
      </c>
      <c r="C1261" t="s">
        <v>426</v>
      </c>
    </row>
    <row r="1262" spans="1:10" x14ac:dyDescent="0.25">
      <c r="B1262">
        <v>-6.3983999999999996</v>
      </c>
      <c r="C1262">
        <v>30.311399999999999</v>
      </c>
      <c r="D1262" t="s">
        <v>427</v>
      </c>
      <c r="E1262" t="s">
        <v>425</v>
      </c>
    </row>
    <row r="1264" spans="1:10" x14ac:dyDescent="0.25">
      <c r="B1264" t="s">
        <v>429</v>
      </c>
      <c r="F1264" t="s">
        <v>428</v>
      </c>
    </row>
    <row r="1266" spans="2:11" x14ac:dyDescent="0.25">
      <c r="B1266" t="s">
        <v>350</v>
      </c>
      <c r="C1266" t="s">
        <v>353</v>
      </c>
    </row>
    <row r="1267" spans="2:11" x14ac:dyDescent="0.25">
      <c r="B1267">
        <v>2.273517</v>
      </c>
      <c r="C1267">
        <v>2.3140000000000001E-3</v>
      </c>
      <c r="D1267" t="s">
        <v>354</v>
      </c>
      <c r="E1267" t="s">
        <v>432</v>
      </c>
    </row>
    <row r="1268" spans="2:11" x14ac:dyDescent="0.25">
      <c r="B1268">
        <v>3.2268999999999999E-2</v>
      </c>
      <c r="C1268">
        <v>0.96702900000000003</v>
      </c>
      <c r="D1268" t="s">
        <v>467</v>
      </c>
    </row>
    <row r="1269" spans="2:11" x14ac:dyDescent="0.25">
      <c r="B1269">
        <v>0.38297999999999999</v>
      </c>
      <c r="C1269">
        <v>0.45221</v>
      </c>
    </row>
    <row r="1270" spans="2:11" x14ac:dyDescent="0.25">
      <c r="B1270">
        <v>-4.4849E-2</v>
      </c>
      <c r="C1270">
        <v>0.84527600000000003</v>
      </c>
      <c r="G1270">
        <v>0.05</v>
      </c>
      <c r="H1270" t="s">
        <v>560</v>
      </c>
    </row>
    <row r="1271" spans="2:11" x14ac:dyDescent="0.25">
      <c r="B1271">
        <v>6.8696000000000002</v>
      </c>
      <c r="C1271">
        <v>0.18556700000000001</v>
      </c>
    </row>
    <row r="1272" spans="2:11" x14ac:dyDescent="0.25">
      <c r="I1272">
        <v>0.1</v>
      </c>
    </row>
    <row r="1273" spans="2:11" x14ac:dyDescent="0.25">
      <c r="B1273" t="s">
        <v>435</v>
      </c>
      <c r="C1273">
        <v>1E-3</v>
      </c>
      <c r="J1273" t="s">
        <v>561</v>
      </c>
    </row>
    <row r="1274" spans="2:11" x14ac:dyDescent="0.25">
      <c r="D1274" t="s">
        <v>558</v>
      </c>
      <c r="E1274">
        <v>0.01</v>
      </c>
    </row>
    <row r="1275" spans="2:11" x14ac:dyDescent="0.25">
      <c r="B1275" t="s">
        <v>443</v>
      </c>
      <c r="C1275">
        <v>26920</v>
      </c>
      <c r="K1275" t="s">
        <v>562</v>
      </c>
    </row>
    <row r="1276" spans="2:11" x14ac:dyDescent="0.25">
      <c r="B1276" t="s">
        <v>443</v>
      </c>
      <c r="C1276">
        <v>17752</v>
      </c>
      <c r="F1276" t="s">
        <v>559</v>
      </c>
      <c r="G1276" s="1">
        <v>2.8316E-9</v>
      </c>
    </row>
    <row r="1277" spans="2:11" x14ac:dyDescent="0.25">
      <c r="B1277">
        <v>0.34055999999999997</v>
      </c>
    </row>
    <row r="1278" spans="2:11" x14ac:dyDescent="0.25">
      <c r="B1278" t="s">
        <v>446</v>
      </c>
    </row>
    <row r="1279" spans="2:11" x14ac:dyDescent="0.25">
      <c r="B1279">
        <v>11.8782</v>
      </c>
      <c r="C1279" t="s">
        <v>450</v>
      </c>
    </row>
    <row r="1280" spans="2:11" x14ac:dyDescent="0.25">
      <c r="D1280">
        <v>115</v>
      </c>
      <c r="E1280" t="s">
        <v>451</v>
      </c>
    </row>
    <row r="1282" spans="6:6" x14ac:dyDescent="0.25">
      <c r="F1282" t="s">
        <v>452</v>
      </c>
    </row>
  </sheetData>
  <mergeCells count="9">
    <mergeCell ref="B48:H48"/>
    <mergeCell ref="B49:F49"/>
    <mergeCell ref="G49:K49"/>
    <mergeCell ref="B1:H1"/>
    <mergeCell ref="B2:F2"/>
    <mergeCell ref="G2:K2"/>
    <mergeCell ref="B24:H24"/>
    <mergeCell ref="B25:F25"/>
    <mergeCell ref="G25:K25"/>
  </mergeCells>
  <pageMargins left="0.7" right="0.7" top="0.75" bottom="0.75" header="0.3" footer="0.3"/>
  <pageSetup paperSize="9" orientation="portrait" horizontalDpi="4294967295" verticalDpi="4294967295"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R154"/>
  <sheetViews>
    <sheetView zoomScale="93" zoomScaleNormal="190" workbookViewId="0">
      <selection activeCell="L28" sqref="L28"/>
    </sheetView>
  </sheetViews>
  <sheetFormatPr defaultColWidth="8.85546875" defaultRowHeight="15" x14ac:dyDescent="0.25"/>
  <sheetData>
    <row r="1" spans="1:18" x14ac:dyDescent="0.25">
      <c r="B1" s="274" t="s">
        <v>665</v>
      </c>
      <c r="C1" s="274"/>
      <c r="D1" s="274"/>
      <c r="E1" s="274"/>
      <c r="F1" s="274"/>
      <c r="G1" s="274"/>
      <c r="H1" s="274"/>
    </row>
    <row r="2" spans="1:18" x14ac:dyDescent="0.25">
      <c r="B2" s="275" t="s">
        <v>204</v>
      </c>
      <c r="C2" s="275"/>
      <c r="D2" s="275"/>
      <c r="E2" s="275"/>
      <c r="F2" s="275"/>
      <c r="G2" s="274"/>
      <c r="H2" s="274"/>
      <c r="I2" s="274"/>
      <c r="J2" s="274"/>
      <c r="K2" s="274"/>
      <c r="M2" s="16" t="s">
        <v>204</v>
      </c>
      <c r="N2" s="16"/>
      <c r="O2" s="16"/>
      <c r="P2" s="16"/>
      <c r="Q2" s="16"/>
      <c r="R2" s="16"/>
    </row>
    <row r="3" spans="1:18" x14ac:dyDescent="0.25">
      <c r="B3" s="274" t="s">
        <v>200</v>
      </c>
      <c r="C3" s="274"/>
      <c r="D3" s="274"/>
      <c r="E3" s="274"/>
      <c r="F3" s="274"/>
      <c r="G3" s="274" t="s">
        <v>201</v>
      </c>
      <c r="H3" s="274"/>
      <c r="I3" s="274"/>
      <c r="J3" s="274"/>
      <c r="K3" s="274"/>
      <c r="M3" s="17" t="s">
        <v>200</v>
      </c>
      <c r="N3" s="17"/>
      <c r="O3" s="17"/>
      <c r="P3" s="17" t="s">
        <v>201</v>
      </c>
      <c r="Q3" s="17"/>
      <c r="R3" s="17"/>
    </row>
    <row r="4" spans="1:18" x14ac:dyDescent="0.25">
      <c r="B4" t="s">
        <v>127</v>
      </c>
      <c r="C4" t="s">
        <v>127</v>
      </c>
      <c r="D4" t="s">
        <v>127</v>
      </c>
      <c r="E4" t="s">
        <v>127</v>
      </c>
      <c r="F4" t="s">
        <v>127</v>
      </c>
      <c r="G4" t="s">
        <v>127</v>
      </c>
      <c r="H4" t="s">
        <v>127</v>
      </c>
      <c r="I4" t="s">
        <v>127</v>
      </c>
      <c r="J4" t="s">
        <v>127</v>
      </c>
      <c r="K4" t="s">
        <v>127</v>
      </c>
      <c r="M4" t="s">
        <v>127</v>
      </c>
      <c r="N4" t="s">
        <v>194</v>
      </c>
      <c r="O4" t="s">
        <v>186</v>
      </c>
      <c r="P4" t="s">
        <v>127</v>
      </c>
      <c r="Q4" t="s">
        <v>146</v>
      </c>
      <c r="R4" t="s">
        <v>186</v>
      </c>
    </row>
    <row r="5" spans="1:18" x14ac:dyDescent="0.25">
      <c r="A5" t="s">
        <v>362</v>
      </c>
      <c r="B5" s="2">
        <v>-1.0809899999999999</v>
      </c>
      <c r="C5" s="2">
        <v>-0.77805999999999997</v>
      </c>
      <c r="D5" s="2">
        <v>-0.35776000000000002</v>
      </c>
      <c r="E5" s="2">
        <v>-1.2595700000000001</v>
      </c>
      <c r="F5" s="2">
        <v>-0.18031</v>
      </c>
      <c r="G5" s="2">
        <v>-0.90638600000000002</v>
      </c>
      <c r="H5" s="2">
        <v>0.97441999999999995</v>
      </c>
      <c r="I5" s="2">
        <v>0.19148599999999999</v>
      </c>
      <c r="J5" s="2">
        <v>0.63998999999999995</v>
      </c>
      <c r="K5" s="2">
        <v>-9.9071999999999997E-3</v>
      </c>
    </row>
    <row r="6" spans="1:18" x14ac:dyDescent="0.25">
      <c r="B6" s="2">
        <v>3.387E-12</v>
      </c>
      <c r="C6" s="2">
        <v>2.3039999999999999E-6</v>
      </c>
      <c r="D6" s="2">
        <v>0.199185</v>
      </c>
      <c r="E6" s="2">
        <v>7.9750000000000002E-12</v>
      </c>
      <c r="F6" s="2">
        <v>0.30130000000000001</v>
      </c>
      <c r="G6" s="2">
        <v>2E-16</v>
      </c>
      <c r="H6" s="2">
        <v>1.206E-3</v>
      </c>
      <c r="I6" s="2">
        <v>0.26128000000000001</v>
      </c>
      <c r="J6" s="2">
        <v>3.517E-2</v>
      </c>
      <c r="K6" s="2">
        <v>0.94815539999999998</v>
      </c>
    </row>
    <row r="7" spans="1:18" x14ac:dyDescent="0.25">
      <c r="A7" t="s">
        <v>361</v>
      </c>
      <c r="B7" s="2">
        <v>0.14351</v>
      </c>
      <c r="C7" s="2">
        <v>0.16944000000000001</v>
      </c>
      <c r="D7" s="2">
        <v>-1.19933</v>
      </c>
      <c r="E7" s="2">
        <v>0.11495</v>
      </c>
      <c r="F7" s="2">
        <v>-0.13353999999999999</v>
      </c>
      <c r="G7" s="2">
        <v>0.16361800000000001</v>
      </c>
      <c r="H7" s="2">
        <v>-0.60118000000000005</v>
      </c>
      <c r="I7" s="2">
        <v>1.3823999999999999E-2</v>
      </c>
      <c r="J7" s="2">
        <v>-0.44042999999999999</v>
      </c>
      <c r="K7" s="2">
        <v>0.1173225</v>
      </c>
    </row>
    <row r="8" spans="1:18" x14ac:dyDescent="0.25">
      <c r="B8" s="2">
        <v>0.65697499999999998</v>
      </c>
      <c r="C8" s="2">
        <v>0.59840950000000004</v>
      </c>
      <c r="D8" s="2">
        <v>6.6060999999999995E-2</v>
      </c>
      <c r="E8" s="2">
        <v>0.79979999999999996</v>
      </c>
      <c r="F8" s="2">
        <v>0.64090000000000003</v>
      </c>
      <c r="G8" s="2">
        <v>0.36070000000000002</v>
      </c>
      <c r="H8" s="2">
        <v>0.12933800000000001</v>
      </c>
      <c r="I8" s="2">
        <v>0.84148999999999996</v>
      </c>
      <c r="J8" s="2">
        <v>1.196E-2</v>
      </c>
      <c r="K8" s="2">
        <v>0.38695289999999999</v>
      </c>
    </row>
    <row r="9" spans="1:18" x14ac:dyDescent="0.25">
      <c r="A9" t="s">
        <v>363</v>
      </c>
      <c r="B9" s="2">
        <v>-0.73768999999999996</v>
      </c>
      <c r="C9" s="2">
        <v>-0.80474000000000001</v>
      </c>
      <c r="D9" s="2">
        <v>-1.0445</v>
      </c>
      <c r="E9" s="2">
        <v>-0.94371000000000005</v>
      </c>
      <c r="F9" s="2">
        <v>-0.75822000000000001</v>
      </c>
      <c r="G9" s="2">
        <v>1.8363000000000001E-2</v>
      </c>
      <c r="H9" s="2">
        <v>0.41360000000000002</v>
      </c>
      <c r="I9" s="2">
        <v>-0.70530800000000005</v>
      </c>
      <c r="J9" s="2">
        <v>-1.14825</v>
      </c>
      <c r="K9" s="2">
        <v>-3.8079947000000001</v>
      </c>
    </row>
    <row r="10" spans="1:18" x14ac:dyDescent="0.25">
      <c r="B10" s="2">
        <v>1.85E-4</v>
      </c>
      <c r="C10" s="2">
        <v>1.4219999999999999E-4</v>
      </c>
      <c r="D10" s="2">
        <v>1.6869999999999999E-3</v>
      </c>
      <c r="E10" s="2">
        <v>6.2150000000000006E-5</v>
      </c>
      <c r="F10" s="2">
        <v>6.2069999999999994E-5</v>
      </c>
      <c r="G10" s="2">
        <v>0.80130000000000001</v>
      </c>
      <c r="H10" s="2">
        <v>8.6499000000000006E-2</v>
      </c>
      <c r="I10" s="2">
        <v>3.4049999999999997E-2</v>
      </c>
      <c r="J10" s="2">
        <v>2E-16</v>
      </c>
      <c r="K10" s="2">
        <v>5.1719999999999999E-4</v>
      </c>
    </row>
    <row r="11" spans="1:18" x14ac:dyDescent="0.25">
      <c r="A11" s="2" t="s">
        <v>181</v>
      </c>
      <c r="B11" s="2"/>
      <c r="C11" s="2">
        <v>-0.52495999999999998</v>
      </c>
      <c r="D11" s="2"/>
      <c r="E11" s="2"/>
      <c r="F11" s="2"/>
      <c r="G11" s="2"/>
      <c r="H11" s="2">
        <v>-0.79226300000000005</v>
      </c>
      <c r="I11" s="2"/>
      <c r="J11" s="2"/>
      <c r="K11" s="2"/>
    </row>
    <row r="12" spans="1:18" x14ac:dyDescent="0.25">
      <c r="B12" s="2"/>
      <c r="C12" s="2">
        <v>7.55411E-2</v>
      </c>
      <c r="D12" s="2"/>
      <c r="E12" s="2"/>
      <c r="F12" s="2"/>
      <c r="G12" s="2"/>
      <c r="H12" s="2">
        <v>4.7410000000000001E-12</v>
      </c>
      <c r="I12" s="2"/>
      <c r="J12" s="2"/>
      <c r="K12" s="2"/>
    </row>
    <row r="13" spans="1:18" x14ac:dyDescent="0.25">
      <c r="A13" t="s">
        <v>506</v>
      </c>
      <c r="B13" s="2"/>
      <c r="C13" s="2"/>
      <c r="D13" s="2">
        <v>-5.76715</v>
      </c>
      <c r="E13" s="2"/>
      <c r="F13" s="2"/>
      <c r="G13" s="2"/>
      <c r="H13" s="2"/>
      <c r="I13" s="2">
        <v>-0.17341000000000001</v>
      </c>
      <c r="J13" s="2"/>
      <c r="K13" s="2"/>
    </row>
    <row r="14" spans="1:18" x14ac:dyDescent="0.25">
      <c r="B14" s="2"/>
      <c r="C14" s="2"/>
      <c r="D14" s="2">
        <v>1.3786E-2</v>
      </c>
      <c r="E14" s="2"/>
      <c r="F14" s="2"/>
      <c r="G14" s="2"/>
      <c r="H14" s="2"/>
      <c r="I14" s="2">
        <v>0.48923</v>
      </c>
      <c r="J14" s="2"/>
      <c r="K14" s="2"/>
    </row>
    <row r="15" spans="1:18" x14ac:dyDescent="0.25">
      <c r="A15" t="s">
        <v>364</v>
      </c>
      <c r="B15" s="2"/>
      <c r="C15" s="2"/>
      <c r="D15" s="2"/>
      <c r="E15" s="2">
        <v>8.45899</v>
      </c>
      <c r="F15" s="2"/>
      <c r="G15" s="2"/>
      <c r="H15" s="2"/>
      <c r="I15" s="2"/>
      <c r="J15" s="2">
        <v>-0.85137410000000002</v>
      </c>
      <c r="K15" s="2"/>
    </row>
    <row r="16" spans="1:18" x14ac:dyDescent="0.25">
      <c r="B16" s="2"/>
      <c r="C16" s="2"/>
      <c r="D16" s="2"/>
      <c r="E16" s="2">
        <v>0.33729999999999999</v>
      </c>
      <c r="F16" s="2"/>
      <c r="G16" s="2"/>
      <c r="H16" s="2"/>
      <c r="I16" s="2"/>
      <c r="J16" s="2">
        <v>7.018E-10</v>
      </c>
      <c r="K16" s="2"/>
    </row>
    <row r="17" spans="1:18" x14ac:dyDescent="0.25">
      <c r="A17" t="s">
        <v>175</v>
      </c>
      <c r="B17" s="2"/>
      <c r="C17" s="2"/>
      <c r="D17" s="2"/>
      <c r="E17" s="2"/>
      <c r="F17" s="2">
        <v>-1.3845099999999999</v>
      </c>
      <c r="G17" s="2"/>
      <c r="H17" s="2"/>
      <c r="I17" s="2"/>
      <c r="J17" s="2"/>
      <c r="K17" s="2">
        <v>0.86150099999999996</v>
      </c>
    </row>
    <row r="18" spans="1:18" x14ac:dyDescent="0.25">
      <c r="B18" s="2"/>
      <c r="C18" s="2"/>
      <c r="D18" s="2"/>
      <c r="E18" s="2"/>
      <c r="F18" s="2">
        <v>1.8839999999999999E-8</v>
      </c>
      <c r="G18" s="2"/>
      <c r="H18" s="2"/>
      <c r="I18" s="2"/>
      <c r="J18" s="2"/>
      <c r="K18" s="2">
        <v>5.5620000000000001E-3</v>
      </c>
    </row>
    <row r="19" spans="1:18" x14ac:dyDescent="0.25">
      <c r="A19" t="s">
        <v>174</v>
      </c>
      <c r="B19" s="2"/>
      <c r="C19" s="2"/>
      <c r="D19" s="2"/>
      <c r="E19" s="2"/>
      <c r="F19" s="2">
        <v>2.3315199999999998</v>
      </c>
      <c r="G19" s="2"/>
      <c r="H19" s="2"/>
      <c r="I19" s="2"/>
      <c r="J19" s="2"/>
      <c r="K19" s="2">
        <v>-0.34446700000000002</v>
      </c>
    </row>
    <row r="20" spans="1:18" x14ac:dyDescent="0.25">
      <c r="B20" s="2"/>
      <c r="C20" s="2"/>
      <c r="D20" s="2"/>
      <c r="E20" s="2"/>
      <c r="F20" s="2">
        <v>0.53269999999999995</v>
      </c>
      <c r="G20" s="2"/>
      <c r="H20" s="2"/>
      <c r="I20" s="2"/>
      <c r="J20" s="2"/>
      <c r="K20" s="2">
        <v>0.62992800000000004</v>
      </c>
    </row>
    <row r="21" spans="1:18" x14ac:dyDescent="0.25">
      <c r="A21" t="s">
        <v>189</v>
      </c>
      <c r="C21" t="s">
        <v>197</v>
      </c>
      <c r="D21" t="s">
        <v>197</v>
      </c>
      <c r="E21" t="s">
        <v>197</v>
      </c>
      <c r="G21" t="s">
        <v>197</v>
      </c>
      <c r="I21" t="s">
        <v>197</v>
      </c>
      <c r="J21" t="s">
        <v>197</v>
      </c>
      <c r="K21" t="s">
        <v>197</v>
      </c>
    </row>
    <row r="22" spans="1:18" x14ac:dyDescent="0.25">
      <c r="A22" t="s">
        <v>190</v>
      </c>
      <c r="B22">
        <v>464</v>
      </c>
    </row>
    <row r="23" spans="1:18" x14ac:dyDescent="0.25">
      <c r="A23" t="s">
        <v>191</v>
      </c>
      <c r="B23">
        <v>1.3722E-2</v>
      </c>
      <c r="C23" s="2"/>
      <c r="D23" s="2"/>
      <c r="E23" s="2"/>
      <c r="G23" s="2"/>
      <c r="I23" s="2"/>
      <c r="J23" s="2"/>
      <c r="K23" s="2"/>
    </row>
    <row r="25" spans="1:18" x14ac:dyDescent="0.25">
      <c r="B25" s="275" t="s">
        <v>667</v>
      </c>
      <c r="C25" s="275"/>
      <c r="D25" s="275"/>
      <c r="E25" s="275"/>
      <c r="F25" s="275"/>
      <c r="G25" s="274"/>
      <c r="H25" s="274"/>
      <c r="I25" s="274"/>
      <c r="J25" s="274"/>
      <c r="K25" s="274"/>
    </row>
    <row r="26" spans="1:18" x14ac:dyDescent="0.25">
      <c r="B26" s="274" t="s">
        <v>668</v>
      </c>
      <c r="C26" s="274"/>
      <c r="D26" s="274"/>
      <c r="E26" s="274"/>
      <c r="F26" s="274"/>
      <c r="G26" s="274" t="s">
        <v>203</v>
      </c>
      <c r="H26" s="274"/>
      <c r="I26" s="274"/>
      <c r="J26" s="274"/>
      <c r="K26" s="274"/>
      <c r="M26" s="274"/>
      <c r="N26" s="274"/>
      <c r="O26" s="274"/>
      <c r="P26" s="274"/>
      <c r="Q26" s="274"/>
      <c r="R26" s="274"/>
    </row>
    <row r="27" spans="1:18" x14ac:dyDescent="0.25">
      <c r="B27" t="s">
        <v>127</v>
      </c>
      <c r="C27" t="s">
        <v>127</v>
      </c>
      <c r="D27" t="s">
        <v>127</v>
      </c>
      <c r="E27" t="s">
        <v>127</v>
      </c>
      <c r="F27" t="s">
        <v>127</v>
      </c>
      <c r="G27" t="s">
        <v>127</v>
      </c>
      <c r="H27" t="s">
        <v>127</v>
      </c>
      <c r="I27" t="s">
        <v>127</v>
      </c>
      <c r="J27" t="s">
        <v>127</v>
      </c>
      <c r="K27" t="s">
        <v>127</v>
      </c>
    </row>
    <row r="28" spans="1:18" x14ac:dyDescent="0.25">
      <c r="A28" t="s">
        <v>362</v>
      </c>
      <c r="B28" s="2">
        <v>0.65969999999999995</v>
      </c>
      <c r="C28" s="2">
        <v>-0.93113000000000001</v>
      </c>
      <c r="D28" s="2">
        <v>0.21766099999999999</v>
      </c>
      <c r="E28" s="2">
        <v>0.95374000000000003</v>
      </c>
      <c r="F28" s="2">
        <v>0.17382</v>
      </c>
      <c r="G28" s="2">
        <v>9.2327999999999993E-2</v>
      </c>
      <c r="H28" s="2">
        <v>0.118135</v>
      </c>
      <c r="I28" s="2">
        <v>-0.64449000000000001</v>
      </c>
      <c r="J28" s="2">
        <v>-1.7828E-3</v>
      </c>
      <c r="K28" s="2">
        <v>1.4440189999999999</v>
      </c>
    </row>
    <row r="29" spans="1:18" x14ac:dyDescent="0.25">
      <c r="B29" s="2">
        <v>1.524E-2</v>
      </c>
      <c r="C29" s="2">
        <v>1.2179999999999999E-3</v>
      </c>
      <c r="D29" s="2">
        <v>0.4965</v>
      </c>
      <c r="E29" s="2">
        <v>6.483E-3</v>
      </c>
      <c r="F29" s="2">
        <v>0.62338000000000005</v>
      </c>
      <c r="G29" s="2">
        <v>0.82604900000000003</v>
      </c>
      <c r="H29" s="2">
        <v>0.52849999999999997</v>
      </c>
      <c r="I29" s="2">
        <v>0.19400010000000001</v>
      </c>
      <c r="J29" s="2">
        <v>0.99219999999999997</v>
      </c>
      <c r="K29" s="2">
        <v>2.482E-5</v>
      </c>
    </row>
    <row r="30" spans="1:18" x14ac:dyDescent="0.25">
      <c r="A30" t="s">
        <v>361</v>
      </c>
      <c r="B30" s="2">
        <v>-0.41483999999999999</v>
      </c>
      <c r="C30" s="2">
        <v>0.18773999999999999</v>
      </c>
      <c r="D30" s="2">
        <v>8.2111000000000003E-2</v>
      </c>
      <c r="E30" s="2">
        <v>-0.19724</v>
      </c>
      <c r="F30" s="2">
        <v>-0.79788000000000003</v>
      </c>
      <c r="G30" s="2">
        <v>-7.8498559999999999</v>
      </c>
      <c r="H30" s="2">
        <v>-4.1457000000000001E-2</v>
      </c>
      <c r="I30" s="2">
        <v>0.5625</v>
      </c>
      <c r="J30" s="2">
        <v>-0.24368129999999999</v>
      </c>
      <c r="K30" s="2">
        <v>-0.77325500000000003</v>
      </c>
    </row>
    <row r="31" spans="1:18" x14ac:dyDescent="0.25">
      <c r="B31" s="2">
        <v>0.47210999999999997</v>
      </c>
      <c r="C31" s="2">
        <v>0.62967499999999998</v>
      </c>
      <c r="D31" s="2">
        <v>0.87380000000000002</v>
      </c>
      <c r="E31" s="2">
        <v>0.78118100000000001</v>
      </c>
      <c r="F31" s="2">
        <v>0.1019</v>
      </c>
      <c r="G31" s="2">
        <v>2.0660000000000001E-7</v>
      </c>
      <c r="H31" s="2">
        <v>0.66320000000000001</v>
      </c>
      <c r="I31" s="2">
        <v>2.5569600000000001E-2</v>
      </c>
      <c r="J31" s="2">
        <v>1.6E-2</v>
      </c>
      <c r="K31" s="2">
        <v>4.3249999999999997E-2</v>
      </c>
    </row>
    <row r="32" spans="1:18" x14ac:dyDescent="0.25">
      <c r="A32" t="s">
        <v>363</v>
      </c>
      <c r="B32" s="2">
        <v>0.97897999999999996</v>
      </c>
      <c r="C32" s="2">
        <v>0.22314999999999999</v>
      </c>
      <c r="D32" s="2">
        <v>-0.39069799999999999</v>
      </c>
      <c r="E32" s="2">
        <v>1.3089500000000001</v>
      </c>
      <c r="F32" s="2">
        <v>0.67893999999999999</v>
      </c>
      <c r="G32" s="2">
        <v>-1.061431</v>
      </c>
      <c r="H32" s="2">
        <v>3.2125219999999999</v>
      </c>
      <c r="I32" s="2">
        <v>49.024299999999997</v>
      </c>
      <c r="J32" s="2">
        <v>-1.5698319999999999</v>
      </c>
      <c r="K32" s="2">
        <v>0.36061100000000001</v>
      </c>
    </row>
    <row r="33" spans="1:11" x14ac:dyDescent="0.25">
      <c r="B33" s="2">
        <v>4.4560000000000002E-2</v>
      </c>
      <c r="C33" s="2">
        <v>0.49625200000000003</v>
      </c>
      <c r="D33" s="2">
        <v>0.31630000000000003</v>
      </c>
      <c r="E33" s="2">
        <v>2.2835000000000001E-2</v>
      </c>
      <c r="F33" s="2">
        <v>8.3809999999999996E-2</v>
      </c>
      <c r="G33" s="2">
        <v>2E-16</v>
      </c>
      <c r="H33" s="2">
        <v>0.54669999999999996</v>
      </c>
      <c r="I33" s="2">
        <v>1.0495000000000001E-3</v>
      </c>
      <c r="J33" s="2">
        <v>1.378E-8</v>
      </c>
      <c r="K33" s="2">
        <v>0.12271</v>
      </c>
    </row>
    <row r="34" spans="1:11" x14ac:dyDescent="0.25">
      <c r="A34" s="2" t="s">
        <v>181</v>
      </c>
      <c r="B34" s="2"/>
      <c r="C34" s="2">
        <v>-1.6106</v>
      </c>
      <c r="D34" s="2"/>
      <c r="E34" s="2"/>
      <c r="F34" s="2"/>
      <c r="G34" s="2"/>
      <c r="H34" s="2">
        <v>1.15455</v>
      </c>
      <c r="I34" s="2"/>
      <c r="J34" s="2"/>
      <c r="K34" s="2"/>
    </row>
    <row r="35" spans="1:11" x14ac:dyDescent="0.25">
      <c r="B35" s="2"/>
      <c r="C35" s="2">
        <v>2.2E-16</v>
      </c>
      <c r="D35" s="2"/>
      <c r="E35" s="2"/>
      <c r="F35" s="2"/>
      <c r="G35" s="2"/>
      <c r="H35" s="2">
        <v>5.6749999999999997E-4</v>
      </c>
      <c r="I35" s="2"/>
      <c r="J35" s="2"/>
      <c r="K35" s="2"/>
    </row>
    <row r="36" spans="1:11" x14ac:dyDescent="0.25">
      <c r="A36" t="s">
        <v>506</v>
      </c>
      <c r="B36" s="2"/>
      <c r="C36" s="2"/>
      <c r="D36" s="2">
        <v>-9.0244739999999997</v>
      </c>
      <c r="E36" s="2"/>
      <c r="F36" s="2"/>
      <c r="G36" s="2"/>
      <c r="H36" s="2"/>
      <c r="I36" s="2">
        <v>-0.34220319999999999</v>
      </c>
      <c r="J36" s="2">
        <v>33.047382300000002</v>
      </c>
      <c r="K36" s="2"/>
    </row>
    <row r="37" spans="1:11" x14ac:dyDescent="0.25">
      <c r="B37" s="2"/>
      <c r="C37" s="2"/>
      <c r="D37" s="2">
        <v>7.1159999999999998E-9</v>
      </c>
      <c r="E37" s="2"/>
      <c r="F37" s="2"/>
      <c r="G37" s="2"/>
      <c r="H37" s="2"/>
      <c r="I37" s="2">
        <v>1.4999999999999999E-2</v>
      </c>
      <c r="J37" s="2">
        <v>1.142E-6</v>
      </c>
      <c r="K37" s="2"/>
    </row>
    <row r="38" spans="1:11" x14ac:dyDescent="0.25">
      <c r="A38" t="s">
        <v>364</v>
      </c>
      <c r="B38" s="2"/>
      <c r="C38" s="2"/>
      <c r="D38" s="2"/>
      <c r="E38" s="2">
        <v>82.748400000000004</v>
      </c>
      <c r="F38" s="2"/>
      <c r="G38" s="2"/>
      <c r="H38" s="2"/>
      <c r="I38" s="2"/>
      <c r="J38" s="2"/>
      <c r="K38" s="2"/>
    </row>
    <row r="39" spans="1:11" x14ac:dyDescent="0.25">
      <c r="B39" s="2"/>
      <c r="C39" s="2"/>
      <c r="D39" s="2"/>
      <c r="E39" s="2">
        <v>6.991E-5</v>
      </c>
      <c r="F39" s="2"/>
      <c r="G39" s="2"/>
      <c r="H39" s="2"/>
      <c r="I39" s="2"/>
      <c r="J39" s="2"/>
      <c r="K39" s="2"/>
    </row>
    <row r="40" spans="1:11" x14ac:dyDescent="0.25">
      <c r="A40" t="s">
        <v>175</v>
      </c>
      <c r="B40" s="2"/>
      <c r="C40" s="2"/>
      <c r="D40" s="2"/>
      <c r="E40" s="2"/>
      <c r="F40" s="2">
        <v>-0.62161</v>
      </c>
      <c r="G40" s="2"/>
      <c r="H40" s="2"/>
      <c r="I40" s="2"/>
      <c r="J40" s="2"/>
      <c r="K40" s="2">
        <v>9.3684000000000003E-2</v>
      </c>
    </row>
    <row r="41" spans="1:11" x14ac:dyDescent="0.25">
      <c r="B41" s="2"/>
      <c r="C41" s="2"/>
      <c r="D41" s="2"/>
      <c r="E41" s="2"/>
      <c r="F41" s="2">
        <v>2.243E-6</v>
      </c>
      <c r="G41" s="2"/>
      <c r="H41" s="2"/>
      <c r="I41" s="2"/>
      <c r="J41" s="2"/>
      <c r="K41" s="2">
        <v>0.24997</v>
      </c>
    </row>
    <row r="42" spans="1:11" x14ac:dyDescent="0.25">
      <c r="A42" t="s">
        <v>174</v>
      </c>
      <c r="B42" s="2"/>
      <c r="C42" s="2"/>
      <c r="D42" s="2"/>
      <c r="E42" s="2"/>
      <c r="F42" s="2">
        <v>-1.54396</v>
      </c>
      <c r="G42" s="2"/>
      <c r="H42" s="2"/>
      <c r="I42" s="2"/>
      <c r="J42" s="2"/>
      <c r="K42" s="2">
        <v>-10.837935999999999</v>
      </c>
    </row>
    <row r="43" spans="1:11" x14ac:dyDescent="0.25">
      <c r="B43" s="2"/>
      <c r="C43" s="2"/>
      <c r="D43" s="2"/>
      <c r="E43" s="2"/>
      <c r="F43" s="2">
        <v>0.38843</v>
      </c>
      <c r="G43" s="2"/>
      <c r="H43" s="2"/>
      <c r="I43" s="2"/>
      <c r="J43" s="2"/>
      <c r="K43" s="2">
        <v>2.328E-15</v>
      </c>
    </row>
    <row r="44" spans="1:11" x14ac:dyDescent="0.25">
      <c r="A44" t="s">
        <v>189</v>
      </c>
    </row>
    <row r="45" spans="1:11" x14ac:dyDescent="0.25">
      <c r="A45" t="s">
        <v>190</v>
      </c>
      <c r="B45">
        <v>406</v>
      </c>
    </row>
    <row r="46" spans="1:11" x14ac:dyDescent="0.25">
      <c r="A46" t="s">
        <v>191</v>
      </c>
      <c r="B46">
        <v>-9.6397999999999998E-2</v>
      </c>
      <c r="C46" s="2"/>
      <c r="D46" s="2"/>
      <c r="E46" s="2"/>
      <c r="F46" s="2"/>
      <c r="G46" s="2"/>
      <c r="H46" s="2"/>
      <c r="I46" s="2"/>
      <c r="J46" s="2"/>
      <c r="K46" s="2"/>
    </row>
    <row r="49" spans="1:11" x14ac:dyDescent="0.25">
      <c r="B49" s="274" t="s">
        <v>665</v>
      </c>
      <c r="C49" s="274"/>
      <c r="D49" s="274"/>
      <c r="E49" s="274"/>
      <c r="F49" s="274"/>
      <c r="G49" s="274"/>
      <c r="H49" s="274"/>
    </row>
    <row r="50" spans="1:11" x14ac:dyDescent="0.25">
      <c r="B50" s="275" t="s">
        <v>204</v>
      </c>
      <c r="C50" s="275"/>
      <c r="D50" s="275"/>
      <c r="E50" s="275"/>
      <c r="F50" s="275"/>
      <c r="G50" s="274"/>
      <c r="H50" s="274"/>
      <c r="I50" s="274"/>
      <c r="J50" s="274"/>
      <c r="K50" s="274"/>
    </row>
    <row r="51" spans="1:11" x14ac:dyDescent="0.25">
      <c r="B51" s="274" t="s">
        <v>200</v>
      </c>
      <c r="C51" s="274"/>
      <c r="D51" s="274"/>
      <c r="E51" s="274"/>
      <c r="F51" s="274"/>
      <c r="G51" s="274" t="s">
        <v>201</v>
      </c>
      <c r="H51" s="274"/>
      <c r="I51" s="274"/>
      <c r="J51" s="274"/>
      <c r="K51" s="274"/>
    </row>
    <row r="52" spans="1:11" x14ac:dyDescent="0.25">
      <c r="A52" t="s">
        <v>146</v>
      </c>
      <c r="B52" t="s">
        <v>146</v>
      </c>
      <c r="C52" t="s">
        <v>146</v>
      </c>
      <c r="D52" t="s">
        <v>146</v>
      </c>
      <c r="E52" t="s">
        <v>146</v>
      </c>
      <c r="F52" t="s">
        <v>146</v>
      </c>
      <c r="G52" t="s">
        <v>146</v>
      </c>
      <c r="H52" t="s">
        <v>146</v>
      </c>
      <c r="I52" t="s">
        <v>146</v>
      </c>
      <c r="J52" t="s">
        <v>146</v>
      </c>
      <c r="K52" t="s">
        <v>146</v>
      </c>
    </row>
    <row r="53" spans="1:11" x14ac:dyDescent="0.25">
      <c r="A53" t="s">
        <v>362</v>
      </c>
      <c r="B53" s="2">
        <v>0.115745</v>
      </c>
      <c r="C53" s="2">
        <v>7.8617999999999993E-2</v>
      </c>
      <c r="D53" s="2">
        <v>7.6440999999999995E-2</v>
      </c>
      <c r="E53" s="2">
        <v>0.10391499999999999</v>
      </c>
      <c r="F53" s="2">
        <v>0.27768599999999999</v>
      </c>
      <c r="G53" s="2">
        <v>0.26521400000000001</v>
      </c>
      <c r="H53" s="2">
        <v>-0.42358390000000001</v>
      </c>
      <c r="I53" s="2">
        <v>-0.168875</v>
      </c>
      <c r="J53" s="2">
        <v>0.28406900000000002</v>
      </c>
      <c r="K53" s="2">
        <v>0.30265799999999998</v>
      </c>
    </row>
    <row r="54" spans="1:11" x14ac:dyDescent="0.25">
      <c r="B54" s="2">
        <v>9.1189999999999993E-2</v>
      </c>
      <c r="C54" s="2">
        <v>0.2311</v>
      </c>
      <c r="D54" s="2">
        <v>0.28439999999999999</v>
      </c>
      <c r="E54" s="2">
        <v>0.13139999999999999</v>
      </c>
      <c r="F54" s="2">
        <v>1.1310000000000001E-3</v>
      </c>
      <c r="G54" s="2">
        <v>0.15989999999999999</v>
      </c>
      <c r="H54" s="2">
        <v>3.9940000000000003E-2</v>
      </c>
      <c r="I54" s="2">
        <v>0.36769000000000002</v>
      </c>
      <c r="J54" s="2">
        <v>0.12470000000000001</v>
      </c>
      <c r="K54" s="2">
        <v>4.061E-2</v>
      </c>
    </row>
    <row r="55" spans="1:11" x14ac:dyDescent="0.25">
      <c r="A55" t="s">
        <v>361</v>
      </c>
      <c r="B55" s="2">
        <v>8.0864000000000005E-2</v>
      </c>
      <c r="C55" s="2">
        <v>5.8952999999999998E-2</v>
      </c>
      <c r="D55" s="2">
        <v>0.21259500000000001</v>
      </c>
      <c r="E55" s="2">
        <v>6.8429000000000004E-2</v>
      </c>
      <c r="F55" s="2">
        <v>7.7534000000000006E-2</v>
      </c>
      <c r="G55" s="2">
        <v>-1.507E-2</v>
      </c>
      <c r="H55" s="2">
        <v>3.7618999999999999E-3</v>
      </c>
      <c r="I55" s="2">
        <v>0.19615299999999999</v>
      </c>
      <c r="J55" s="2">
        <v>-0.16184599999999999</v>
      </c>
      <c r="K55" s="2">
        <v>-5.2005000000000003E-2</v>
      </c>
    </row>
    <row r="56" spans="1:11" x14ac:dyDescent="0.25">
      <c r="B56" s="2">
        <v>0.51565000000000005</v>
      </c>
      <c r="C56" s="2">
        <v>0.63639999999999997</v>
      </c>
      <c r="D56" s="2">
        <v>9.7699999999999995E-2</v>
      </c>
      <c r="E56" s="2">
        <v>0.58179999999999998</v>
      </c>
      <c r="F56" s="2">
        <v>0.582901</v>
      </c>
      <c r="G56" s="2">
        <v>0.9778</v>
      </c>
      <c r="H56" s="2">
        <v>0.99268999999999996</v>
      </c>
      <c r="I56" s="2">
        <v>0.68318000000000001</v>
      </c>
      <c r="J56" s="2">
        <v>0.76859999999999995</v>
      </c>
      <c r="K56" s="2">
        <v>0.87697999999999998</v>
      </c>
    </row>
    <row r="57" spans="1:11" x14ac:dyDescent="0.25">
      <c r="A57" t="s">
        <v>363</v>
      </c>
      <c r="B57" s="2">
        <v>0.11822199999999999</v>
      </c>
      <c r="C57" s="2">
        <v>8.6421999999999999E-2</v>
      </c>
      <c r="D57" s="2">
        <v>0.116228</v>
      </c>
      <c r="E57" s="2">
        <v>0.118142</v>
      </c>
      <c r="F57" s="2">
        <v>0.12252</v>
      </c>
      <c r="G57" s="2">
        <v>-7.2943999999999995E-2</v>
      </c>
      <c r="H57" s="2">
        <v>0.11174580000000001</v>
      </c>
      <c r="I57" s="2">
        <v>1.3612000000000001E-2</v>
      </c>
      <c r="J57" s="2">
        <v>-6.3760999999999998E-2</v>
      </c>
      <c r="K57" s="2">
        <v>-2.8371E-2</v>
      </c>
    </row>
    <row r="58" spans="1:11" x14ac:dyDescent="0.25">
      <c r="B58" s="2">
        <v>0.32239000000000001</v>
      </c>
      <c r="C58" s="2">
        <v>0.57330000000000003</v>
      </c>
      <c r="D58" s="2">
        <v>0.5948</v>
      </c>
      <c r="E58" s="2">
        <v>0.32350000000000001</v>
      </c>
      <c r="F58" s="2">
        <v>0.47112300000000001</v>
      </c>
      <c r="G58" s="2">
        <v>0.8034</v>
      </c>
      <c r="H58" s="2">
        <v>0.67286999999999997</v>
      </c>
      <c r="I58" s="2">
        <v>0.96779999999999999</v>
      </c>
      <c r="J58" s="2">
        <v>0.82730000000000004</v>
      </c>
      <c r="K58" s="2">
        <v>0.86909999999999998</v>
      </c>
    </row>
    <row r="59" spans="1:11" x14ac:dyDescent="0.25">
      <c r="A59" s="2" t="s">
        <v>181</v>
      </c>
      <c r="B59" s="2"/>
      <c r="C59" s="2">
        <v>8.5775000000000004E-2</v>
      </c>
      <c r="D59" s="2"/>
      <c r="E59" s="2"/>
      <c r="F59" s="2"/>
      <c r="G59" s="2"/>
      <c r="H59" s="2">
        <v>3.5930279999999999</v>
      </c>
      <c r="I59" s="2"/>
      <c r="J59" s="2"/>
      <c r="K59" s="2"/>
    </row>
    <row r="60" spans="1:11" x14ac:dyDescent="0.25">
      <c r="B60" s="2"/>
      <c r="C60" s="2">
        <v>0.28660000000000002</v>
      </c>
      <c r="D60" s="2"/>
      <c r="E60" s="2"/>
      <c r="F60" s="2"/>
      <c r="G60" s="2"/>
      <c r="H60" s="2">
        <v>6.9580000000000002E-10</v>
      </c>
      <c r="I60" s="2"/>
      <c r="J60" s="2"/>
      <c r="K60" s="2"/>
    </row>
    <row r="61" spans="1:11" x14ac:dyDescent="0.25">
      <c r="A61" t="s">
        <v>506</v>
      </c>
      <c r="B61" s="2"/>
      <c r="C61" s="2"/>
      <c r="D61" s="2">
        <v>0.26132300000000003</v>
      </c>
      <c r="E61" s="2"/>
      <c r="F61" s="2"/>
      <c r="G61" s="2"/>
      <c r="H61" s="2"/>
      <c r="I61" s="2">
        <v>4.3282629999999997</v>
      </c>
      <c r="J61" s="2"/>
      <c r="K61" s="2"/>
    </row>
    <row r="62" spans="1:11" x14ac:dyDescent="0.25">
      <c r="B62" s="2"/>
      <c r="C62" s="2"/>
      <c r="D62" s="2">
        <v>0.62590000000000001</v>
      </c>
      <c r="E62" s="2"/>
      <c r="F62" s="2"/>
      <c r="G62" s="2"/>
      <c r="H62" s="2"/>
      <c r="I62" s="2">
        <v>1.56E-3</v>
      </c>
      <c r="J62" s="2"/>
      <c r="K62" s="2"/>
    </row>
    <row r="63" spans="1:11" x14ac:dyDescent="0.25">
      <c r="A63" t="s">
        <v>364</v>
      </c>
      <c r="B63" s="2"/>
      <c r="C63" s="2"/>
      <c r="D63" s="2"/>
      <c r="E63" s="2">
        <v>-19.314395000000001</v>
      </c>
      <c r="F63" s="2"/>
      <c r="G63" s="2"/>
      <c r="H63" s="2"/>
      <c r="I63" s="2"/>
      <c r="J63" s="2">
        <v>-30.437097000000001</v>
      </c>
      <c r="K63" s="2"/>
    </row>
    <row r="64" spans="1:11" x14ac:dyDescent="0.25">
      <c r="B64" s="2"/>
      <c r="C64" s="2"/>
      <c r="D64" s="2"/>
      <c r="E64" s="2">
        <v>4.3320000000000001E-13</v>
      </c>
      <c r="F64" s="2"/>
      <c r="G64" s="2"/>
      <c r="H64" s="2"/>
      <c r="I64" s="2"/>
      <c r="J64" s="2">
        <v>2E-16</v>
      </c>
      <c r="K64" s="2"/>
    </row>
    <row r="65" spans="1:11" x14ac:dyDescent="0.25">
      <c r="A65" t="s">
        <v>175</v>
      </c>
      <c r="B65" s="2"/>
      <c r="C65" s="2"/>
      <c r="D65" s="2"/>
      <c r="E65" s="2"/>
      <c r="F65" s="2">
        <v>-0.23280899999999999</v>
      </c>
      <c r="G65" s="2"/>
      <c r="H65" s="2"/>
      <c r="I65" s="2"/>
      <c r="J65" s="2"/>
      <c r="K65" s="2">
        <v>-1.919891</v>
      </c>
    </row>
    <row r="66" spans="1:11" x14ac:dyDescent="0.25">
      <c r="B66" s="2"/>
      <c r="C66" s="2"/>
      <c r="D66" s="2"/>
      <c r="E66" s="2"/>
      <c r="F66" s="2">
        <v>4.5254000000000003E-2</v>
      </c>
      <c r="G66" s="2"/>
      <c r="H66" s="2"/>
      <c r="I66" s="2"/>
      <c r="J66" s="2"/>
      <c r="K66" s="2">
        <v>2E-16</v>
      </c>
    </row>
    <row r="67" spans="1:11" x14ac:dyDescent="0.25">
      <c r="A67" t="s">
        <v>174</v>
      </c>
      <c r="B67" s="2"/>
      <c r="C67" s="2"/>
      <c r="D67" s="2"/>
      <c r="E67" s="2"/>
      <c r="F67" s="2">
        <v>-0.99840399999999996</v>
      </c>
      <c r="G67" s="2"/>
      <c r="H67" s="2"/>
      <c r="I67" s="2"/>
      <c r="J67" s="2"/>
      <c r="K67" s="2">
        <v>73.98733</v>
      </c>
    </row>
    <row r="68" spans="1:11" x14ac:dyDescent="0.25">
      <c r="B68" s="2"/>
      <c r="C68" s="2"/>
      <c r="D68" s="2"/>
      <c r="E68" s="2"/>
      <c r="F68" s="2">
        <v>0.44320300000000001</v>
      </c>
      <c r="G68" s="2"/>
      <c r="H68" s="2"/>
      <c r="I68" s="2"/>
      <c r="J68" s="2"/>
      <c r="K68" s="2">
        <v>2E-16</v>
      </c>
    </row>
    <row r="69" spans="1:11" x14ac:dyDescent="0.25">
      <c r="A69" t="s">
        <v>189</v>
      </c>
      <c r="C69" t="s">
        <v>197</v>
      </c>
      <c r="D69" t="s">
        <v>197</v>
      </c>
      <c r="E69" t="s">
        <v>197</v>
      </c>
      <c r="G69" t="s">
        <v>197</v>
      </c>
      <c r="I69" t="s">
        <v>197</v>
      </c>
      <c r="J69" t="s">
        <v>197</v>
      </c>
      <c r="K69" t="s">
        <v>197</v>
      </c>
    </row>
    <row r="70" spans="1:11" x14ac:dyDescent="0.25">
      <c r="A70" t="s">
        <v>190</v>
      </c>
    </row>
    <row r="71" spans="1:11" x14ac:dyDescent="0.25">
      <c r="A71" t="s">
        <v>191</v>
      </c>
      <c r="C71" s="2"/>
      <c r="D71" s="2"/>
      <c r="E71" s="2"/>
      <c r="G71" s="2"/>
      <c r="I71" s="2"/>
      <c r="J71" s="2"/>
      <c r="K71" s="2"/>
    </row>
    <row r="73" spans="1:11" x14ac:dyDescent="0.25">
      <c r="B73" s="275" t="s">
        <v>667</v>
      </c>
      <c r="C73" s="275"/>
      <c r="D73" s="275"/>
      <c r="E73" s="275"/>
      <c r="F73" s="275"/>
      <c r="G73" s="274"/>
      <c r="H73" s="274"/>
      <c r="I73" s="274"/>
      <c r="J73" s="274"/>
      <c r="K73" s="274"/>
    </row>
    <row r="74" spans="1:11" x14ac:dyDescent="0.25">
      <c r="B74" s="274" t="s">
        <v>668</v>
      </c>
      <c r="C74" s="274"/>
      <c r="D74" s="274"/>
      <c r="E74" s="274"/>
      <c r="F74" s="274"/>
      <c r="G74" s="274" t="s">
        <v>203</v>
      </c>
      <c r="H74" s="274"/>
      <c r="I74" s="274"/>
      <c r="J74" s="274"/>
      <c r="K74" s="274"/>
    </row>
    <row r="75" spans="1:11" x14ac:dyDescent="0.25">
      <c r="B75" t="s">
        <v>146</v>
      </c>
      <c r="C75" t="s">
        <v>146</v>
      </c>
      <c r="D75" t="s">
        <v>146</v>
      </c>
      <c r="E75" t="s">
        <v>146</v>
      </c>
      <c r="F75" t="s">
        <v>146</v>
      </c>
      <c r="G75" t="s">
        <v>146</v>
      </c>
      <c r="H75" t="s">
        <v>146</v>
      </c>
      <c r="I75" t="s">
        <v>146</v>
      </c>
      <c r="J75" t="s">
        <v>146</v>
      </c>
      <c r="K75" t="s">
        <v>146</v>
      </c>
    </row>
    <row r="76" spans="1:11" x14ac:dyDescent="0.25">
      <c r="A76" t="s">
        <v>362</v>
      </c>
      <c r="B76" s="2">
        <v>2.8363900000000002</v>
      </c>
      <c r="C76" s="2">
        <v>3.1465200000000002</v>
      </c>
      <c r="D76" s="2">
        <v>2.8051200000000001</v>
      </c>
      <c r="E76" s="2">
        <v>2.8645100000000001</v>
      </c>
      <c r="F76" s="2">
        <v>2.273517</v>
      </c>
      <c r="G76" s="2">
        <v>3.1717070000000001</v>
      </c>
      <c r="H76" s="2">
        <v>0.62031000000000003</v>
      </c>
      <c r="I76" s="2">
        <v>1.57474</v>
      </c>
      <c r="J76" s="2">
        <v>3.2322799999999998</v>
      </c>
      <c r="K76" s="2">
        <v>4.7447800000000004</v>
      </c>
    </row>
    <row r="77" spans="1:11" x14ac:dyDescent="0.25">
      <c r="B77" s="2">
        <v>2.6249999999999999E-9</v>
      </c>
      <c r="C77" s="2">
        <v>2.4650000000000001E-9</v>
      </c>
      <c r="D77" s="2">
        <v>1.392E-8</v>
      </c>
      <c r="E77" s="2">
        <v>2.1820000000000001E-9</v>
      </c>
      <c r="F77" s="2">
        <v>2.3140000000000001E-3</v>
      </c>
      <c r="G77" s="2">
        <v>2.159E-8</v>
      </c>
      <c r="H77" s="2">
        <v>7.7439999999999995E-2</v>
      </c>
      <c r="I77" s="2">
        <v>6.2330000000000003E-6</v>
      </c>
      <c r="J77" s="2">
        <v>1.5239999999999999E-8</v>
      </c>
      <c r="K77" s="2">
        <v>2.4450000000000001E-9</v>
      </c>
    </row>
    <row r="78" spans="1:11" x14ac:dyDescent="0.25">
      <c r="A78" t="s">
        <v>361</v>
      </c>
      <c r="B78" s="2">
        <v>-0.48522999999999999</v>
      </c>
      <c r="C78" s="2">
        <v>-0.16564000000000001</v>
      </c>
      <c r="D78" s="2">
        <v>-0.70945999999999998</v>
      </c>
      <c r="E78" s="2">
        <v>-0.50909199999999999</v>
      </c>
      <c r="F78" s="2">
        <v>3.2268999999999999E-2</v>
      </c>
      <c r="G78" s="2">
        <v>-5.3734999999999998E-2</v>
      </c>
      <c r="H78" s="2">
        <v>-0.41533999999999999</v>
      </c>
      <c r="I78" s="2">
        <v>-1.4035</v>
      </c>
      <c r="J78" s="2">
        <v>-0.16317999999999999</v>
      </c>
      <c r="K78" s="2">
        <v>0.23211999999999999</v>
      </c>
    </row>
    <row r="79" spans="1:11" x14ac:dyDescent="0.25">
      <c r="B79" s="2">
        <v>0.51590000000000003</v>
      </c>
      <c r="C79" s="2">
        <v>0.83150000000000002</v>
      </c>
      <c r="D79" s="2">
        <v>0.4617</v>
      </c>
      <c r="E79" s="2">
        <v>0.50009999999999999</v>
      </c>
      <c r="F79" s="2">
        <v>0.96702900000000003</v>
      </c>
      <c r="G79" s="2">
        <v>0.95941379999999998</v>
      </c>
      <c r="H79" s="2">
        <v>0.43263000000000001</v>
      </c>
      <c r="I79" s="2">
        <v>5.0619999999999998E-2</v>
      </c>
      <c r="J79" s="2">
        <v>0.87820310000000001</v>
      </c>
      <c r="K79" s="2">
        <v>0.82902900000000002</v>
      </c>
    </row>
    <row r="80" spans="1:11" x14ac:dyDescent="0.25">
      <c r="A80" t="s">
        <v>363</v>
      </c>
      <c r="B80" s="2">
        <v>0.12576999999999999</v>
      </c>
      <c r="C80" s="2">
        <v>0.18307000000000001</v>
      </c>
      <c r="D80" s="2">
        <v>0.29459999999999997</v>
      </c>
      <c r="E80" s="2">
        <v>4.8506000000000001E-2</v>
      </c>
      <c r="F80" s="2">
        <v>0.38297999999999999</v>
      </c>
      <c r="G80" s="2">
        <v>1.4624699999999999</v>
      </c>
      <c r="H80" s="2">
        <v>-0.32229000000000002</v>
      </c>
      <c r="I80" s="2">
        <v>0.83828000000000003</v>
      </c>
      <c r="J80" s="2">
        <v>1.5007299999999999</v>
      </c>
      <c r="K80" s="2">
        <v>0.53327999999999998</v>
      </c>
    </row>
    <row r="81" spans="1:11" x14ac:dyDescent="0.25">
      <c r="B81" s="2">
        <v>0.83099999999999996</v>
      </c>
      <c r="C81" s="2">
        <v>0.7571</v>
      </c>
      <c r="D81" s="2">
        <v>0.65100000000000002</v>
      </c>
      <c r="E81" s="2">
        <v>0.9325</v>
      </c>
      <c r="F81" s="2">
        <v>0.45221</v>
      </c>
      <c r="G81" s="2">
        <v>6.0309999999999997E-4</v>
      </c>
      <c r="H81" s="2">
        <v>0.39868999999999999</v>
      </c>
      <c r="I81" s="2">
        <v>9.0910000000000005E-2</v>
      </c>
      <c r="J81" s="2">
        <v>6.2909999999999995E-4</v>
      </c>
      <c r="K81" s="2">
        <v>0.26944699999999999</v>
      </c>
    </row>
    <row r="82" spans="1:11" x14ac:dyDescent="0.25">
      <c r="A82" s="2" t="s">
        <v>181</v>
      </c>
      <c r="B82" s="2"/>
      <c r="C82" s="2">
        <v>0.29679</v>
      </c>
      <c r="D82" s="2"/>
      <c r="E82" s="2"/>
      <c r="F82" s="2"/>
      <c r="G82" s="2"/>
      <c r="H82" s="2">
        <v>-1.65428</v>
      </c>
      <c r="I82" s="2"/>
      <c r="J82" s="2"/>
      <c r="K82" s="2"/>
    </row>
    <row r="83" spans="1:11" x14ac:dyDescent="0.25">
      <c r="B83" s="2"/>
      <c r="C83" s="2">
        <v>0.29509999999999997</v>
      </c>
      <c r="D83" s="2"/>
      <c r="E83" s="2"/>
      <c r="F83" s="2"/>
      <c r="G83" s="2"/>
      <c r="H83" s="2">
        <v>2E-16</v>
      </c>
      <c r="I83" s="2"/>
      <c r="J83" s="2"/>
      <c r="K83" s="2"/>
    </row>
    <row r="84" spans="1:11" x14ac:dyDescent="0.25">
      <c r="A84" t="s">
        <v>506</v>
      </c>
      <c r="B84" s="2"/>
      <c r="C84" s="2"/>
      <c r="D84" s="2">
        <v>2.8609399999999998</v>
      </c>
      <c r="E84" s="2"/>
      <c r="F84" s="2"/>
      <c r="G84" s="2"/>
      <c r="H84" s="2"/>
      <c r="I84" s="2">
        <v>-9.7807899999999997</v>
      </c>
      <c r="J84" s="2"/>
      <c r="K84" s="2"/>
    </row>
    <row r="85" spans="1:11" x14ac:dyDescent="0.25">
      <c r="B85" s="2"/>
      <c r="C85" s="2"/>
      <c r="D85" s="2">
        <v>0.30130000000000001</v>
      </c>
      <c r="E85" s="2"/>
      <c r="F85" s="2"/>
      <c r="G85" s="2"/>
      <c r="H85" s="2"/>
      <c r="I85" s="2">
        <v>3.383E-9</v>
      </c>
      <c r="J85" s="2"/>
      <c r="K85" s="2"/>
    </row>
    <row r="86" spans="1:11" x14ac:dyDescent="0.25">
      <c r="A86" t="s">
        <v>364</v>
      </c>
      <c r="B86" s="2"/>
      <c r="C86" s="2"/>
      <c r="D86" s="2"/>
      <c r="E86" s="2">
        <v>-415.27091200000001</v>
      </c>
      <c r="F86" s="2"/>
      <c r="G86" s="2"/>
      <c r="H86" s="2"/>
      <c r="I86" s="2"/>
      <c r="J86" s="2">
        <v>-202.48759999999999</v>
      </c>
      <c r="K86" s="2"/>
    </row>
    <row r="87" spans="1:11" x14ac:dyDescent="0.25">
      <c r="B87" s="2"/>
      <c r="C87" s="2"/>
      <c r="D87" s="2"/>
      <c r="E87" s="2">
        <v>0.43290000000000001</v>
      </c>
      <c r="F87" s="2"/>
      <c r="G87" s="2"/>
      <c r="H87" s="2"/>
      <c r="I87" s="2"/>
      <c r="J87" s="2">
        <v>0.59705260000000004</v>
      </c>
      <c r="K87" s="2"/>
    </row>
    <row r="88" spans="1:11" x14ac:dyDescent="0.25">
      <c r="A88" t="s">
        <v>175</v>
      </c>
      <c r="B88" s="2"/>
      <c r="C88" s="2"/>
      <c r="D88" s="2"/>
      <c r="E88" s="2"/>
      <c r="F88" s="2">
        <v>-4.4849E-2</v>
      </c>
      <c r="G88" s="2"/>
      <c r="H88" s="2"/>
      <c r="I88" s="2"/>
      <c r="J88" s="2"/>
      <c r="K88" s="2">
        <v>1.13663</v>
      </c>
    </row>
    <row r="89" spans="1:11" x14ac:dyDescent="0.25">
      <c r="B89" s="2"/>
      <c r="C89" s="2"/>
      <c r="D89" s="2"/>
      <c r="E89" s="2"/>
      <c r="F89" s="2">
        <v>0.84527600000000003</v>
      </c>
      <c r="G89" s="2"/>
      <c r="H89" s="2"/>
      <c r="I89" s="2"/>
      <c r="J89" s="2"/>
      <c r="K89" s="2">
        <v>1.6049999999999999E-11</v>
      </c>
    </row>
    <row r="90" spans="1:11" x14ac:dyDescent="0.25">
      <c r="A90" t="s">
        <v>174</v>
      </c>
      <c r="B90" s="2"/>
      <c r="C90" s="2"/>
      <c r="D90" s="2"/>
      <c r="E90" s="2"/>
      <c r="F90" s="2">
        <v>6.8696000000000002</v>
      </c>
      <c r="G90" s="2"/>
      <c r="H90" s="2"/>
      <c r="I90" s="2"/>
      <c r="J90" s="2"/>
      <c r="K90" s="2">
        <v>-12.504250000000001</v>
      </c>
    </row>
    <row r="91" spans="1:11" x14ac:dyDescent="0.25">
      <c r="B91" s="2"/>
      <c r="C91" s="2"/>
      <c r="D91" s="2"/>
      <c r="E91" s="2"/>
      <c r="F91" s="2">
        <v>0.18556700000000001</v>
      </c>
      <c r="G91" s="2"/>
      <c r="H91" s="2"/>
      <c r="I91" s="2"/>
      <c r="J91" s="2"/>
      <c r="K91" s="2">
        <v>1.044E-3</v>
      </c>
    </row>
    <row r="92" spans="1:11" x14ac:dyDescent="0.25">
      <c r="A92" t="s">
        <v>189</v>
      </c>
    </row>
    <row r="93" spans="1:11" x14ac:dyDescent="0.25">
      <c r="A93" t="s">
        <v>190</v>
      </c>
    </row>
    <row r="94" spans="1:11" x14ac:dyDescent="0.25">
      <c r="A94" t="s">
        <v>191</v>
      </c>
      <c r="C94" s="2"/>
      <c r="D94" s="2"/>
      <c r="E94" s="2"/>
      <c r="F94" s="2"/>
      <c r="G94" s="2"/>
      <c r="H94" s="2"/>
      <c r="I94" s="2"/>
      <c r="J94" s="2"/>
      <c r="K94" s="2"/>
    </row>
    <row r="98" spans="1:11" x14ac:dyDescent="0.25">
      <c r="B98" s="274" t="s">
        <v>665</v>
      </c>
      <c r="C98" s="274"/>
      <c r="D98" s="274"/>
      <c r="E98" s="274"/>
      <c r="F98" s="274"/>
      <c r="G98" s="274"/>
      <c r="H98" s="274"/>
    </row>
    <row r="99" spans="1:11" x14ac:dyDescent="0.25">
      <c r="B99" s="275" t="s">
        <v>204</v>
      </c>
      <c r="C99" s="275"/>
      <c r="D99" s="275"/>
      <c r="E99" s="275"/>
      <c r="F99" s="275"/>
      <c r="G99" s="274"/>
      <c r="H99" s="274"/>
      <c r="I99" s="274"/>
      <c r="J99" s="274"/>
      <c r="K99" s="274"/>
    </row>
    <row r="100" spans="1:11" x14ac:dyDescent="0.25">
      <c r="B100" s="274" t="s">
        <v>200</v>
      </c>
      <c r="C100" s="274"/>
      <c r="D100" s="274"/>
      <c r="E100" s="274"/>
      <c r="F100" s="274"/>
      <c r="G100" s="274" t="s">
        <v>201</v>
      </c>
      <c r="H100" s="274"/>
      <c r="I100" s="274"/>
      <c r="J100" s="274"/>
      <c r="K100" s="274"/>
    </row>
    <row r="101" spans="1:11" x14ac:dyDescent="0.25">
      <c r="A101" t="s">
        <v>186</v>
      </c>
      <c r="B101" t="s">
        <v>186</v>
      </c>
      <c r="C101" t="s">
        <v>186</v>
      </c>
      <c r="D101" t="s">
        <v>186</v>
      </c>
      <c r="E101" t="s">
        <v>186</v>
      </c>
      <c r="F101" t="s">
        <v>186</v>
      </c>
      <c r="G101" t="s">
        <v>186</v>
      </c>
      <c r="H101" t="s">
        <v>186</v>
      </c>
      <c r="I101" t="s">
        <v>186</v>
      </c>
      <c r="J101" t="s">
        <v>186</v>
      </c>
      <c r="K101" t="s">
        <v>186</v>
      </c>
    </row>
    <row r="102" spans="1:11" x14ac:dyDescent="0.25">
      <c r="A102" t="s">
        <v>362</v>
      </c>
      <c r="B102" s="2">
        <v>-0.23663999999999999</v>
      </c>
      <c r="C102" s="2">
        <v>-0.46456999999999998</v>
      </c>
      <c r="D102" s="2">
        <v>-0.38567000000000001</v>
      </c>
      <c r="E102" s="2">
        <v>-0.27156999999999998</v>
      </c>
      <c r="F102" s="2">
        <v>-0.58833400000000002</v>
      </c>
      <c r="G102" s="2">
        <v>-0.17086999999999999</v>
      </c>
      <c r="H102" s="2">
        <v>-0.115567</v>
      </c>
      <c r="I102" s="2">
        <v>-0.13888</v>
      </c>
      <c r="J102" s="2">
        <v>0.10363</v>
      </c>
      <c r="K102" s="2">
        <v>0.48361100000000001</v>
      </c>
    </row>
    <row r="103" spans="1:11" x14ac:dyDescent="0.25">
      <c r="B103" s="2">
        <v>0.36080000000000001</v>
      </c>
      <c r="C103" s="2">
        <v>0.10568</v>
      </c>
      <c r="D103" s="2">
        <v>0.13364000000000001</v>
      </c>
      <c r="E103" s="2">
        <v>0.32764199999999999</v>
      </c>
      <c r="F103" s="2">
        <v>1.5166000000000001E-2</v>
      </c>
      <c r="G103" s="2">
        <v>0.23200000000000001</v>
      </c>
      <c r="H103" s="2">
        <v>0.57279999999999998</v>
      </c>
      <c r="I103" s="2">
        <v>0.47970000000000002</v>
      </c>
      <c r="J103" s="2">
        <v>0.59457000000000004</v>
      </c>
      <c r="K103" s="2">
        <v>3.3132000000000002E-2</v>
      </c>
    </row>
    <row r="104" spans="1:11" x14ac:dyDescent="0.25">
      <c r="A104" t="s">
        <v>361</v>
      </c>
      <c r="B104" s="2">
        <v>-1.6198999999999999</v>
      </c>
      <c r="C104" s="2">
        <v>-1.40344</v>
      </c>
      <c r="D104" s="2">
        <v>-0.53422999999999998</v>
      </c>
      <c r="E104" s="2">
        <v>-1.86564</v>
      </c>
      <c r="F104" s="2">
        <v>-0.90969900000000004</v>
      </c>
      <c r="G104" s="2">
        <v>-0.79396</v>
      </c>
      <c r="H104" s="2">
        <v>-0.73456600000000005</v>
      </c>
      <c r="I104" s="2">
        <v>-0.885185</v>
      </c>
      <c r="J104" s="2">
        <v>-0.63595000000000002</v>
      </c>
      <c r="K104" s="2">
        <v>-0.46437099999999998</v>
      </c>
    </row>
    <row r="105" spans="1:11" x14ac:dyDescent="0.25">
      <c r="B105" s="2">
        <v>5.1389999999999998E-2</v>
      </c>
      <c r="C105" s="2">
        <v>3.1099999999999999E-2</v>
      </c>
      <c r="D105" s="2">
        <v>2.2859999999999998E-2</v>
      </c>
      <c r="E105" s="2">
        <v>6.5989999999999998E-3</v>
      </c>
      <c r="F105" s="2">
        <v>9.8720000000000002E-2</v>
      </c>
      <c r="G105" s="2">
        <v>0.1991</v>
      </c>
      <c r="H105" s="2">
        <v>0.31330000000000002</v>
      </c>
      <c r="I105" s="2">
        <v>0.2014</v>
      </c>
      <c r="J105" s="2">
        <v>0.20749000000000001</v>
      </c>
      <c r="K105" s="2">
        <v>0.46719100000000002</v>
      </c>
    </row>
    <row r="106" spans="1:11" x14ac:dyDescent="0.25">
      <c r="A106" t="s">
        <v>363</v>
      </c>
      <c r="B106" s="2">
        <v>-0.17780000000000001</v>
      </c>
      <c r="C106" s="2">
        <v>-0.25496000000000002</v>
      </c>
      <c r="D106" s="2">
        <v>-0.24374999999999999</v>
      </c>
      <c r="E106" s="2">
        <v>-0.53966000000000003</v>
      </c>
      <c r="F106" s="2">
        <v>-7.2535000000000002E-2</v>
      </c>
      <c r="G106" s="2">
        <v>-0.13003000000000001</v>
      </c>
      <c r="H106" s="2">
        <v>-0.14214599999999999</v>
      </c>
      <c r="I106" s="2">
        <v>-7.4338000000000001E-2</v>
      </c>
      <c r="J106" s="2">
        <v>-0.19420999999999999</v>
      </c>
      <c r="K106" s="2">
        <v>-7.2877999999999998E-2</v>
      </c>
    </row>
    <row r="107" spans="1:11" x14ac:dyDescent="0.25">
      <c r="B107" s="2">
        <v>0.47443999999999997</v>
      </c>
      <c r="C107" s="2">
        <v>0.31888</v>
      </c>
      <c r="D107" s="2">
        <v>0.30436000000000002</v>
      </c>
      <c r="E107" s="2">
        <v>2.0004999999999998E-2</v>
      </c>
      <c r="F107" s="2">
        <v>0.75531800000000004</v>
      </c>
      <c r="G107" s="2">
        <v>0.65490000000000004</v>
      </c>
      <c r="H107" s="2">
        <v>0.58750000000000002</v>
      </c>
      <c r="I107" s="2">
        <v>0.78849999999999998</v>
      </c>
      <c r="J107" s="2">
        <v>0.62839</v>
      </c>
      <c r="K107" s="2">
        <v>0.74552499999999999</v>
      </c>
    </row>
    <row r="108" spans="1:11" x14ac:dyDescent="0.25">
      <c r="A108" s="2" t="s">
        <v>181</v>
      </c>
      <c r="B108" s="2"/>
      <c r="C108" s="2">
        <v>1.38317</v>
      </c>
      <c r="D108" s="2"/>
      <c r="E108" s="2"/>
      <c r="F108" s="2"/>
      <c r="G108" s="2"/>
      <c r="H108" s="2">
        <v>-8.1436999999999996E-2</v>
      </c>
      <c r="I108" s="2"/>
      <c r="J108" s="2"/>
      <c r="K108" s="2"/>
    </row>
    <row r="109" spans="1:11" x14ac:dyDescent="0.25">
      <c r="B109" s="2"/>
      <c r="C109" s="2">
        <v>7.127E-2</v>
      </c>
      <c r="D109" s="2"/>
      <c r="E109" s="2"/>
      <c r="F109" s="2"/>
      <c r="G109" s="2"/>
      <c r="H109" s="2">
        <v>0.84179999999999999</v>
      </c>
      <c r="I109" s="2"/>
      <c r="J109" s="2"/>
      <c r="K109" s="2"/>
    </row>
    <row r="110" spans="1:11" x14ac:dyDescent="0.25">
      <c r="A110" t="s">
        <v>506</v>
      </c>
      <c r="B110" s="2"/>
      <c r="C110" s="2"/>
      <c r="D110" s="2">
        <v>3.40699</v>
      </c>
      <c r="E110" s="2"/>
      <c r="F110" s="2"/>
      <c r="G110" s="2"/>
      <c r="H110" s="2"/>
      <c r="I110" s="2">
        <v>-0.121479</v>
      </c>
      <c r="J110" s="2"/>
      <c r="K110" s="2"/>
    </row>
    <row r="111" spans="1:11" x14ac:dyDescent="0.25">
      <c r="B111" s="2"/>
      <c r="C111" s="2"/>
      <c r="D111" s="2">
        <v>3.7740000000000003E-2</v>
      </c>
      <c r="E111" s="2"/>
      <c r="F111" s="2"/>
      <c r="G111" s="2"/>
      <c r="H111" s="2"/>
      <c r="I111" s="2">
        <v>0.95099999999999996</v>
      </c>
      <c r="J111" s="2"/>
      <c r="K111" s="2"/>
    </row>
    <row r="112" spans="1:11" x14ac:dyDescent="0.25">
      <c r="A112" t="s">
        <v>364</v>
      </c>
      <c r="B112" s="2"/>
      <c r="C112" s="2"/>
      <c r="D112" s="2"/>
      <c r="E112" s="2">
        <v>-41.187330000000003</v>
      </c>
      <c r="F112" s="2"/>
      <c r="G112" s="2"/>
      <c r="H112" s="2"/>
      <c r="I112" s="2"/>
      <c r="J112" s="2">
        <v>37.323129999999999</v>
      </c>
      <c r="K112" s="2"/>
    </row>
    <row r="113" spans="1:11" x14ac:dyDescent="0.25">
      <c r="B113" s="2"/>
      <c r="C113" s="2"/>
      <c r="D113" s="2"/>
      <c r="E113" s="2">
        <v>3.6833999999999999E-2</v>
      </c>
      <c r="F113" s="2"/>
      <c r="G113" s="2"/>
      <c r="H113" s="2"/>
      <c r="I113" s="2"/>
      <c r="J113" s="2">
        <v>2.4469999999999999E-2</v>
      </c>
      <c r="K113" s="2"/>
    </row>
    <row r="114" spans="1:11" x14ac:dyDescent="0.25">
      <c r="A114" t="s">
        <v>175</v>
      </c>
      <c r="B114" s="2"/>
      <c r="C114" s="2"/>
      <c r="D114" s="2"/>
      <c r="E114" s="2"/>
      <c r="F114" s="2">
        <v>-0.62955399999999995</v>
      </c>
      <c r="G114" s="2"/>
      <c r="H114" s="2"/>
      <c r="I114" s="2"/>
      <c r="J114" s="2"/>
      <c r="K114" s="2">
        <v>-0.88475700000000002</v>
      </c>
    </row>
    <row r="115" spans="1:11" x14ac:dyDescent="0.25">
      <c r="B115" s="2"/>
      <c r="C115" s="2"/>
      <c r="D115" s="2"/>
      <c r="E115" s="2"/>
      <c r="F115" s="2">
        <v>2.8240000000000001E-3</v>
      </c>
      <c r="G115" s="2"/>
      <c r="H115" s="2"/>
      <c r="I115" s="2"/>
      <c r="J115" s="2"/>
      <c r="K115" s="2">
        <v>8.822E-3</v>
      </c>
    </row>
    <row r="116" spans="1:11" x14ac:dyDescent="0.25">
      <c r="A116" t="s">
        <v>174</v>
      </c>
      <c r="B116" s="2"/>
      <c r="C116" s="2"/>
      <c r="D116" s="2"/>
      <c r="E116" s="2"/>
      <c r="F116" s="2">
        <v>37.732514000000002</v>
      </c>
      <c r="G116" s="2"/>
      <c r="H116" s="2"/>
      <c r="I116" s="2"/>
      <c r="J116" s="2"/>
      <c r="K116" s="2">
        <v>2.4636010000000002</v>
      </c>
    </row>
    <row r="117" spans="1:11" x14ac:dyDescent="0.25">
      <c r="B117" s="2"/>
      <c r="C117" s="2"/>
      <c r="D117" s="2"/>
      <c r="E117" s="2"/>
      <c r="F117" s="2">
        <v>1.5909999999999998E-5</v>
      </c>
      <c r="G117" s="2"/>
      <c r="H117" s="2"/>
      <c r="I117" s="2"/>
      <c r="J117" s="2"/>
      <c r="K117" s="2">
        <v>0.62741000000000002</v>
      </c>
    </row>
    <row r="118" spans="1:11" x14ac:dyDescent="0.25">
      <c r="A118" t="s">
        <v>189</v>
      </c>
      <c r="C118" t="s">
        <v>197</v>
      </c>
      <c r="D118" t="s">
        <v>197</v>
      </c>
      <c r="E118" t="s">
        <v>197</v>
      </c>
      <c r="G118" t="s">
        <v>197</v>
      </c>
      <c r="I118" t="s">
        <v>197</v>
      </c>
      <c r="J118" t="s">
        <v>197</v>
      </c>
      <c r="K118" t="s">
        <v>197</v>
      </c>
    </row>
    <row r="119" spans="1:11" x14ac:dyDescent="0.25">
      <c r="A119" t="s">
        <v>190</v>
      </c>
    </row>
    <row r="120" spans="1:11" x14ac:dyDescent="0.25">
      <c r="A120" t="s">
        <v>191</v>
      </c>
      <c r="C120" s="2"/>
      <c r="D120" s="2"/>
      <c r="E120" s="2"/>
      <c r="G120" s="2"/>
      <c r="I120" s="2"/>
      <c r="J120" s="2"/>
      <c r="K120" s="2"/>
    </row>
    <row r="122" spans="1:11" x14ac:dyDescent="0.25">
      <c r="B122" s="275" t="s">
        <v>667</v>
      </c>
      <c r="C122" s="275"/>
      <c r="D122" s="275"/>
      <c r="E122" s="275"/>
      <c r="F122" s="275"/>
      <c r="G122" s="274"/>
      <c r="H122" s="274"/>
      <c r="I122" s="274"/>
      <c r="J122" s="274"/>
      <c r="K122" s="274"/>
    </row>
    <row r="123" spans="1:11" x14ac:dyDescent="0.25">
      <c r="B123" s="274" t="s">
        <v>668</v>
      </c>
      <c r="C123" s="274"/>
      <c r="D123" s="274"/>
      <c r="E123" s="274"/>
      <c r="F123" s="274"/>
      <c r="G123" s="274" t="s">
        <v>203</v>
      </c>
      <c r="H123" s="274"/>
      <c r="I123" s="274"/>
      <c r="J123" s="274"/>
      <c r="K123" s="274"/>
    </row>
    <row r="124" spans="1:11" x14ac:dyDescent="0.25">
      <c r="B124" t="s">
        <v>186</v>
      </c>
      <c r="C124" t="s">
        <v>186</v>
      </c>
      <c r="D124" t="s">
        <v>186</v>
      </c>
      <c r="E124" t="s">
        <v>186</v>
      </c>
      <c r="F124" t="s">
        <v>186</v>
      </c>
      <c r="G124" t="s">
        <v>186</v>
      </c>
      <c r="H124" t="s">
        <v>186</v>
      </c>
      <c r="I124" t="s">
        <v>186</v>
      </c>
      <c r="J124" t="s">
        <v>186</v>
      </c>
      <c r="K124" t="s">
        <v>186</v>
      </c>
    </row>
    <row r="125" spans="1:11" x14ac:dyDescent="0.25">
      <c r="A125" t="s">
        <v>362</v>
      </c>
      <c r="B125" s="2">
        <v>3.0547900000000001</v>
      </c>
      <c r="C125" s="2">
        <v>0.34253099999999997</v>
      </c>
      <c r="D125" s="2">
        <v>1.6649099999999999</v>
      </c>
      <c r="E125" s="2">
        <v>2.5957599999999998</v>
      </c>
      <c r="F125" s="2">
        <v>4.0125200000000003</v>
      </c>
      <c r="G125" s="2">
        <v>3.17883</v>
      </c>
      <c r="H125" s="2">
        <v>-5.2016E-2</v>
      </c>
      <c r="I125" s="2">
        <v>1.4272899999999999</v>
      </c>
      <c r="J125" s="2">
        <v>2.9897800000000001</v>
      </c>
      <c r="K125" s="2">
        <v>4.3662369999999999</v>
      </c>
    </row>
    <row r="126" spans="1:11" x14ac:dyDescent="0.25">
      <c r="B126" s="2">
        <v>1.3965E-3</v>
      </c>
      <c r="C126" s="2">
        <v>0.59030000000000005</v>
      </c>
      <c r="D126" s="2">
        <v>1.2460000000000001E-2</v>
      </c>
      <c r="E126" s="2">
        <v>2.4905999999999999E-3</v>
      </c>
      <c r="F126" s="2">
        <v>3.2229999999999997E-4</v>
      </c>
      <c r="G126" s="2">
        <v>4.57E-4</v>
      </c>
      <c r="H126" s="2">
        <v>0.8821</v>
      </c>
      <c r="I126" s="2">
        <v>5.0493999999999997E-2</v>
      </c>
      <c r="J126" s="2">
        <v>6.0810000000000002E-5</v>
      </c>
      <c r="K126" s="2">
        <v>4.8619999999999997E-2</v>
      </c>
    </row>
    <row r="127" spans="1:11" x14ac:dyDescent="0.25">
      <c r="A127" t="s">
        <v>361</v>
      </c>
      <c r="B127" s="2">
        <v>-1.72861</v>
      </c>
      <c r="C127" s="2">
        <v>-1.1373979999999999</v>
      </c>
      <c r="D127" s="2">
        <v>-0.85640000000000005</v>
      </c>
      <c r="E127" s="2">
        <v>-2.0190700000000001</v>
      </c>
      <c r="F127" s="2">
        <v>-2.1146799999999999</v>
      </c>
      <c r="G127" s="2">
        <v>1.3863700000000001</v>
      </c>
      <c r="H127" s="2">
        <v>0.825492</v>
      </c>
      <c r="I127" s="2">
        <v>0.90971000000000002</v>
      </c>
      <c r="J127" s="2">
        <v>-8.1680000000000003E-2</v>
      </c>
      <c r="K127" s="2">
        <v>0.21345500000000001</v>
      </c>
    </row>
    <row r="128" spans="1:11" x14ac:dyDescent="0.25">
      <c r="B128" s="2">
        <v>7.3094999999999993E-2</v>
      </c>
      <c r="C128" s="2">
        <v>0.183</v>
      </c>
      <c r="D128" s="2">
        <v>0.41609000000000002</v>
      </c>
      <c r="E128" s="2">
        <v>1.3733799999999999E-2</v>
      </c>
      <c r="F128" s="2">
        <v>1.7457799999999999E-2</v>
      </c>
      <c r="G128" s="2">
        <v>0.408582</v>
      </c>
      <c r="H128" s="2">
        <v>0.67459999999999998</v>
      </c>
      <c r="I128" s="2">
        <v>0.43809599999999999</v>
      </c>
      <c r="J128" s="2">
        <v>0.95882999999999996</v>
      </c>
      <c r="K128" s="2">
        <v>0.88495999999999997</v>
      </c>
    </row>
    <row r="129" spans="1:11" x14ac:dyDescent="0.25">
      <c r="A129" t="s">
        <v>363</v>
      </c>
      <c r="B129" s="2">
        <v>2.1951299999999998</v>
      </c>
      <c r="C129" s="2">
        <v>-3.1458E-2</v>
      </c>
      <c r="D129" s="2">
        <v>0.36836000000000002</v>
      </c>
      <c r="E129" s="2">
        <v>1.9852799999999999</v>
      </c>
      <c r="F129" s="2">
        <v>1.8720300000000001</v>
      </c>
      <c r="G129" s="2">
        <v>0.41269</v>
      </c>
      <c r="H129" s="2">
        <v>-0.81718900000000005</v>
      </c>
      <c r="I129" s="2">
        <v>-0.96043000000000001</v>
      </c>
      <c r="J129" s="2">
        <v>0.29594999999999999</v>
      </c>
      <c r="K129" s="2">
        <v>-7.9742999999999994E-2</v>
      </c>
    </row>
    <row r="130" spans="1:11" x14ac:dyDescent="0.25">
      <c r="B130" s="2">
        <v>1.6479999999999999E-4</v>
      </c>
      <c r="C130" s="2">
        <v>0.95760000000000001</v>
      </c>
      <c r="D130" s="2">
        <v>0.33051000000000003</v>
      </c>
      <c r="E130" s="2">
        <v>7.0439999999999999E-4</v>
      </c>
      <c r="F130" s="2">
        <v>1.7426E-3</v>
      </c>
      <c r="G130" s="2">
        <v>0.80854300000000001</v>
      </c>
      <c r="H130" s="2">
        <v>0.46129999999999999</v>
      </c>
      <c r="I130" s="2">
        <v>0.56184800000000001</v>
      </c>
      <c r="J130" s="2">
        <v>0.80079999999999996</v>
      </c>
      <c r="K130" s="2">
        <v>0.95291000000000003</v>
      </c>
    </row>
    <row r="131" spans="1:11" x14ac:dyDescent="0.25">
      <c r="A131" s="2" t="s">
        <v>181</v>
      </c>
      <c r="B131" s="2"/>
      <c r="C131" s="2">
        <v>-1.765703</v>
      </c>
      <c r="G131" s="2"/>
      <c r="H131" s="2">
        <v>-2.450377</v>
      </c>
    </row>
    <row r="132" spans="1:11" x14ac:dyDescent="0.25">
      <c r="B132" s="2"/>
      <c r="C132" s="2">
        <v>1.6170000000000001E-9</v>
      </c>
      <c r="G132" s="2"/>
      <c r="H132" s="2">
        <v>3.553E-5</v>
      </c>
    </row>
    <row r="133" spans="1:11" x14ac:dyDescent="0.25">
      <c r="A133" t="s">
        <v>506</v>
      </c>
      <c r="B133" s="2"/>
      <c r="C133" s="2"/>
      <c r="D133" s="2">
        <v>-13.202730000000001</v>
      </c>
      <c r="G133" s="2"/>
      <c r="H133" s="2"/>
      <c r="I133" s="2">
        <v>-13.530480000000001</v>
      </c>
    </row>
    <row r="134" spans="1:11" x14ac:dyDescent="0.25">
      <c r="B134" s="2"/>
      <c r="C134" s="2"/>
      <c r="D134" s="2">
        <v>2.2219999999999999E-11</v>
      </c>
      <c r="G134" s="2"/>
      <c r="H134" s="2"/>
      <c r="I134" s="2">
        <v>5.6509999999999998E-3</v>
      </c>
    </row>
    <row r="135" spans="1:11" x14ac:dyDescent="0.25">
      <c r="A135" t="s">
        <v>364</v>
      </c>
      <c r="B135" s="2"/>
      <c r="C135" s="2"/>
      <c r="D135" s="2"/>
      <c r="E135" s="2">
        <v>76.277339999999995</v>
      </c>
      <c r="G135" s="2"/>
      <c r="H135" s="2"/>
      <c r="I135" s="2"/>
      <c r="J135" s="2">
        <v>225.64196999999999</v>
      </c>
    </row>
    <row r="136" spans="1:11" x14ac:dyDescent="0.25">
      <c r="B136" s="2"/>
      <c r="C136" s="2"/>
      <c r="D136" s="2"/>
      <c r="E136" s="2">
        <v>7.6603000000000001E-3</v>
      </c>
      <c r="G136" s="2"/>
      <c r="H136" s="2"/>
      <c r="I136" s="2"/>
      <c r="J136" s="2">
        <v>3.0349999999999999E-2</v>
      </c>
    </row>
    <row r="137" spans="1:11" x14ac:dyDescent="0.25">
      <c r="A137" t="s">
        <v>175</v>
      </c>
      <c r="B137" s="2"/>
      <c r="C137" s="2"/>
      <c r="D137" s="2"/>
      <c r="E137" s="2"/>
      <c r="F137" s="2">
        <v>0.22548000000000001</v>
      </c>
      <c r="G137" s="2"/>
      <c r="H137" s="2"/>
      <c r="I137" s="2"/>
      <c r="J137" s="2"/>
      <c r="K137" s="2">
        <v>3.9961000000000003E-2</v>
      </c>
    </row>
    <row r="138" spans="1:11" x14ac:dyDescent="0.25">
      <c r="B138" s="2"/>
      <c r="C138" s="2"/>
      <c r="D138" s="2"/>
      <c r="E138" s="2"/>
      <c r="F138" s="2">
        <v>0.20719019999999999</v>
      </c>
      <c r="G138" s="2"/>
      <c r="H138" s="2"/>
      <c r="I138" s="2"/>
      <c r="J138" s="2"/>
      <c r="K138" s="2">
        <v>0.93703999999999998</v>
      </c>
    </row>
    <row r="139" spans="1:11" x14ac:dyDescent="0.25">
      <c r="A139" t="s">
        <v>174</v>
      </c>
      <c r="B139" s="2"/>
      <c r="C139" s="2"/>
      <c r="D139" s="2"/>
      <c r="E139" s="2"/>
      <c r="F139" s="2">
        <v>-16.645199999999999</v>
      </c>
      <c r="G139" s="2"/>
      <c r="H139" s="2"/>
      <c r="I139" s="2"/>
      <c r="J139" s="2"/>
      <c r="K139" s="2">
        <v>-17.070065</v>
      </c>
    </row>
    <row r="140" spans="1:11" x14ac:dyDescent="0.25">
      <c r="B140" s="2"/>
      <c r="C140" s="2"/>
      <c r="D140" s="2"/>
      <c r="E140" s="2"/>
      <c r="F140" s="2">
        <v>1.0288000000000001E-3</v>
      </c>
      <c r="G140" s="2"/>
      <c r="H140" s="2"/>
      <c r="I140" s="2"/>
      <c r="J140" s="2"/>
      <c r="K140" s="2">
        <v>0.15973000000000001</v>
      </c>
    </row>
    <row r="141" spans="1:11" x14ac:dyDescent="0.25">
      <c r="A141" t="s">
        <v>189</v>
      </c>
    </row>
    <row r="142" spans="1:11" x14ac:dyDescent="0.25">
      <c r="A142" t="s">
        <v>190</v>
      </c>
    </row>
    <row r="143" spans="1:11" x14ac:dyDescent="0.25">
      <c r="A143" t="s">
        <v>191</v>
      </c>
      <c r="C143" s="2"/>
      <c r="D143" s="2"/>
      <c r="E143" s="2"/>
      <c r="F143" s="2"/>
      <c r="G143" s="2"/>
      <c r="H143" s="2"/>
      <c r="I143" s="2"/>
      <c r="J143" s="2"/>
      <c r="K143" s="2"/>
    </row>
    <row r="153" spans="5:6" x14ac:dyDescent="0.25">
      <c r="F153" s="1"/>
    </row>
    <row r="154" spans="5:6" x14ac:dyDescent="0.25">
      <c r="E154" s="1"/>
    </row>
  </sheetData>
  <mergeCells count="23">
    <mergeCell ref="B122:K122"/>
    <mergeCell ref="B123:F123"/>
    <mergeCell ref="G123:K123"/>
    <mergeCell ref="B74:F74"/>
    <mergeCell ref="G74:K74"/>
    <mergeCell ref="B98:H98"/>
    <mergeCell ref="B99:K99"/>
    <mergeCell ref="B100:F100"/>
    <mergeCell ref="G100:K100"/>
    <mergeCell ref="B49:H49"/>
    <mergeCell ref="B50:K50"/>
    <mergeCell ref="B51:F51"/>
    <mergeCell ref="G51:K51"/>
    <mergeCell ref="B73:K73"/>
    <mergeCell ref="P26:R26"/>
    <mergeCell ref="B25:K25"/>
    <mergeCell ref="B26:F26"/>
    <mergeCell ref="G26:K26"/>
    <mergeCell ref="B1:H1"/>
    <mergeCell ref="B3:F3"/>
    <mergeCell ref="G3:K3"/>
    <mergeCell ref="B2:K2"/>
    <mergeCell ref="M26:O26"/>
  </mergeCells>
  <pageMargins left="0.7" right="0.7" top="0.75" bottom="0.75" header="0.3" footer="0.3"/>
  <pageSetup paperSize="9" orientation="portrait" horizontalDpi="4294967295" verticalDpi="4294967295"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R144"/>
  <sheetViews>
    <sheetView zoomScale="63" zoomScaleNormal="200" workbookViewId="0">
      <selection activeCell="M46" sqref="M46"/>
    </sheetView>
  </sheetViews>
  <sheetFormatPr defaultColWidth="8.85546875" defaultRowHeight="15" x14ac:dyDescent="0.25"/>
  <sheetData>
    <row r="1" spans="1:18" x14ac:dyDescent="0.25">
      <c r="B1" s="274" t="s">
        <v>666</v>
      </c>
      <c r="C1" s="274"/>
      <c r="D1" s="274"/>
      <c r="E1" s="274"/>
      <c r="F1" s="274"/>
      <c r="G1" s="274"/>
      <c r="H1" s="274"/>
      <c r="N1" s="16"/>
      <c r="O1" s="16"/>
      <c r="P1" s="16"/>
      <c r="Q1" s="16"/>
      <c r="R1" s="17"/>
    </row>
    <row r="2" spans="1:18" x14ac:dyDescent="0.25">
      <c r="B2" s="275" t="s">
        <v>198</v>
      </c>
      <c r="C2" s="274"/>
      <c r="D2" s="274"/>
      <c r="E2" s="274"/>
      <c r="F2" s="274"/>
      <c r="G2" s="274"/>
      <c r="H2" s="274"/>
      <c r="I2" s="274"/>
      <c r="J2" s="274"/>
      <c r="K2" s="274"/>
      <c r="N2" s="17"/>
      <c r="O2" s="17"/>
      <c r="P2" s="17"/>
      <c r="Q2" s="17"/>
      <c r="R2" s="17"/>
    </row>
    <row r="3" spans="1:18" x14ac:dyDescent="0.25">
      <c r="B3" s="17" t="s">
        <v>192</v>
      </c>
      <c r="C3" s="17"/>
      <c r="D3" s="17"/>
      <c r="E3" s="17"/>
      <c r="F3" s="17"/>
      <c r="G3" s="17" t="s">
        <v>193</v>
      </c>
      <c r="H3" s="17"/>
      <c r="I3" s="17"/>
      <c r="J3" s="17"/>
      <c r="K3" s="17"/>
    </row>
    <row r="4" spans="1:18" x14ac:dyDescent="0.25">
      <c r="B4" t="s">
        <v>127</v>
      </c>
      <c r="C4" t="s">
        <v>127</v>
      </c>
      <c r="D4" t="s">
        <v>127</v>
      </c>
      <c r="E4" t="s">
        <v>127</v>
      </c>
      <c r="F4" t="s">
        <v>127</v>
      </c>
      <c r="G4" t="s">
        <v>127</v>
      </c>
      <c r="H4" t="s">
        <v>127</v>
      </c>
      <c r="I4" t="s">
        <v>127</v>
      </c>
      <c r="J4" t="s">
        <v>127</v>
      </c>
      <c r="K4" t="s">
        <v>127</v>
      </c>
    </row>
    <row r="5" spans="1:18" x14ac:dyDescent="0.25">
      <c r="A5" t="s">
        <v>362</v>
      </c>
      <c r="B5" s="2">
        <v>-1.12269</v>
      </c>
      <c r="C5" s="2">
        <v>-0.24490000000000001</v>
      </c>
      <c r="D5" s="2">
        <v>0.237432</v>
      </c>
      <c r="E5" s="2">
        <v>-1.08057</v>
      </c>
      <c r="F5" s="2">
        <v>-1.09178</v>
      </c>
      <c r="G5" s="2">
        <v>6.4353999999999995E-2</v>
      </c>
      <c r="H5" s="2">
        <v>-0.58140499999999995</v>
      </c>
      <c r="I5" s="2">
        <v>0.64895999999999998</v>
      </c>
      <c r="J5" s="2">
        <v>-0.47128300000000001</v>
      </c>
      <c r="K5" s="2">
        <v>-2.3292700000000002</v>
      </c>
    </row>
    <row r="6" spans="1:18" x14ac:dyDescent="0.25">
      <c r="B6" s="2">
        <v>1.854E-3</v>
      </c>
      <c r="C6" s="2">
        <v>0.21074000000000001</v>
      </c>
      <c r="D6" s="2">
        <v>0.30449999999999999</v>
      </c>
      <c r="E6" s="2">
        <v>6.9539999999999999E-4</v>
      </c>
      <c r="F6" s="2">
        <v>2.8081E-3</v>
      </c>
      <c r="G6" s="2">
        <v>0.86819999999999997</v>
      </c>
      <c r="H6" s="2">
        <v>0.13904</v>
      </c>
      <c r="I6" s="2">
        <v>9.3038999999999997E-2</v>
      </c>
      <c r="J6" s="2">
        <v>7.2749999999999995E-2</v>
      </c>
      <c r="K6" s="2">
        <v>3.2179999999999998E-15</v>
      </c>
    </row>
    <row r="7" spans="1:18" x14ac:dyDescent="0.25">
      <c r="A7" t="s">
        <v>361</v>
      </c>
      <c r="B7" s="2">
        <v>0.14312</v>
      </c>
      <c r="C7" s="2">
        <v>-1.0027999999999999</v>
      </c>
      <c r="D7" s="2">
        <v>-1.6661090000000001</v>
      </c>
      <c r="E7" s="2">
        <v>-0.47843000000000002</v>
      </c>
      <c r="F7" s="2">
        <v>-0.1686</v>
      </c>
      <c r="G7" s="2">
        <v>-11.160784</v>
      </c>
      <c r="H7" s="2">
        <v>-4.7919000000000003E-2</v>
      </c>
      <c r="I7" s="2">
        <v>0.81728000000000001</v>
      </c>
      <c r="J7" s="2">
        <v>2.5316999999999999E-2</v>
      </c>
      <c r="K7" s="2">
        <v>0.83528000000000002</v>
      </c>
    </row>
    <row r="8" spans="1:18" x14ac:dyDescent="0.25">
      <c r="B8" s="2">
        <v>0.88409400000000005</v>
      </c>
      <c r="C8" s="2">
        <v>1.5869999999999999E-2</v>
      </c>
      <c r="D8" s="2">
        <v>3.9199999999999999E-2</v>
      </c>
      <c r="E8" s="2">
        <v>0.54609059999999998</v>
      </c>
      <c r="F8" s="2">
        <v>0.86235879999999998</v>
      </c>
      <c r="G8" s="2">
        <v>2E-16</v>
      </c>
      <c r="H8" s="2">
        <v>0.71523000000000003</v>
      </c>
      <c r="I8" s="2">
        <v>1.7600000000000001E-2</v>
      </c>
      <c r="J8" s="2">
        <v>0.82647999999999999</v>
      </c>
      <c r="K8" s="2">
        <v>6.1015800000000002E-2</v>
      </c>
    </row>
    <row r="9" spans="1:18" x14ac:dyDescent="0.25">
      <c r="A9" t="s">
        <v>363</v>
      </c>
      <c r="B9" s="2">
        <v>0.95337000000000005</v>
      </c>
      <c r="C9" s="2">
        <v>-0.40473999999999999</v>
      </c>
      <c r="D9" s="2">
        <v>-5.2297000000000003E-2</v>
      </c>
      <c r="E9" s="2">
        <v>0.95299999999999996</v>
      </c>
      <c r="F9" s="2">
        <v>0.96962999999999999</v>
      </c>
      <c r="G9" s="2">
        <v>-0.65454400000000001</v>
      </c>
      <c r="H9" s="2">
        <v>20.317572999999999</v>
      </c>
      <c r="I9" s="2">
        <v>51.560279999999999</v>
      </c>
      <c r="J9" s="2">
        <v>-0.27538699999999999</v>
      </c>
      <c r="K9" s="2">
        <v>0.77458000000000005</v>
      </c>
    </row>
    <row r="10" spans="1:18" x14ac:dyDescent="0.25">
      <c r="B10" s="2">
        <v>6.2481000000000002E-2</v>
      </c>
      <c r="C10" s="2">
        <v>0.25701000000000002</v>
      </c>
      <c r="D10" s="2">
        <v>0.9</v>
      </c>
      <c r="E10" s="2">
        <v>7.3348999999999998E-2</v>
      </c>
      <c r="F10" s="2">
        <v>6.80838E-2</v>
      </c>
      <c r="G10" s="2">
        <v>1.324E-2</v>
      </c>
      <c r="H10" s="2">
        <v>5.8979999999999998E-2</v>
      </c>
      <c r="I10" s="2">
        <v>5.3350000000000003E-3</v>
      </c>
      <c r="J10" s="2">
        <v>6.6929999999999998E-5</v>
      </c>
      <c r="K10" s="2">
        <v>3.0401500000000001E-2</v>
      </c>
    </row>
    <row r="11" spans="1:18" x14ac:dyDescent="0.25">
      <c r="A11" s="2" t="s">
        <v>181</v>
      </c>
      <c r="B11" s="2"/>
      <c r="C11" s="2">
        <v>-1.7925899999999999</v>
      </c>
      <c r="D11" s="2"/>
      <c r="E11" s="2"/>
      <c r="F11" s="2"/>
      <c r="G11" s="2"/>
      <c r="H11" s="2">
        <v>-2.4687399999999999</v>
      </c>
      <c r="I11" s="2"/>
      <c r="J11" s="2"/>
      <c r="K11" s="2"/>
    </row>
    <row r="12" spans="1:18" x14ac:dyDescent="0.25">
      <c r="B12" s="2"/>
      <c r="C12" s="2">
        <v>2E-16</v>
      </c>
      <c r="D12" s="2"/>
      <c r="E12" s="2"/>
      <c r="F12" s="2"/>
      <c r="G12" s="2"/>
      <c r="H12" s="2">
        <v>2.2E-16</v>
      </c>
      <c r="I12" s="2"/>
      <c r="J12" s="2"/>
      <c r="K12" s="2"/>
    </row>
    <row r="13" spans="1:18" x14ac:dyDescent="0.25">
      <c r="A13" t="s">
        <v>506</v>
      </c>
      <c r="B13" s="2"/>
      <c r="C13" s="2"/>
      <c r="D13" s="2">
        <v>-12.522976</v>
      </c>
      <c r="E13" s="2"/>
      <c r="F13" s="2"/>
      <c r="G13" s="2"/>
      <c r="H13" s="2"/>
      <c r="I13" s="2">
        <v>-0.52001600000000003</v>
      </c>
      <c r="J13" s="2"/>
      <c r="K13" s="2"/>
    </row>
    <row r="14" spans="1:18" x14ac:dyDescent="0.25">
      <c r="B14" s="2"/>
      <c r="C14" s="2"/>
      <c r="D14" s="2">
        <v>2E-16</v>
      </c>
      <c r="E14" s="2"/>
      <c r="F14" s="2"/>
      <c r="G14" s="2"/>
      <c r="H14" s="2"/>
      <c r="I14" s="2">
        <v>1.8630000000000001E-2</v>
      </c>
      <c r="J14" s="2"/>
      <c r="K14" s="2"/>
    </row>
    <row r="15" spans="1:18" x14ac:dyDescent="0.25">
      <c r="A15" t="s">
        <v>364</v>
      </c>
      <c r="B15" s="2"/>
      <c r="C15" s="2"/>
      <c r="D15" s="2"/>
      <c r="E15" s="2">
        <v>129.40038999999999</v>
      </c>
      <c r="F15" s="2"/>
      <c r="G15" s="2"/>
      <c r="H15" s="2"/>
      <c r="I15" s="2"/>
      <c r="J15" s="2">
        <v>-2.8577949999999999</v>
      </c>
      <c r="K15" s="2"/>
    </row>
    <row r="16" spans="1:18" x14ac:dyDescent="0.25">
      <c r="B16" s="2"/>
      <c r="C16" s="2"/>
      <c r="D16" s="2"/>
      <c r="E16" s="2">
        <v>9.6890000000000003E-8</v>
      </c>
      <c r="F16" s="2"/>
      <c r="G16" s="2"/>
      <c r="H16" s="2"/>
      <c r="I16" s="2"/>
      <c r="J16" s="2">
        <v>2.9950000000000001E-2</v>
      </c>
      <c r="K16" s="2"/>
    </row>
    <row r="17" spans="1:11" x14ac:dyDescent="0.25">
      <c r="A17" t="s">
        <v>175</v>
      </c>
      <c r="B17" s="2"/>
      <c r="C17" s="2"/>
      <c r="D17" s="2"/>
      <c r="E17" s="2"/>
      <c r="F17" s="2">
        <v>-0.46784999999999999</v>
      </c>
      <c r="G17" s="2"/>
      <c r="H17" s="2"/>
      <c r="I17" s="2"/>
      <c r="J17" s="2"/>
      <c r="K17" s="2">
        <v>-0.92712000000000006</v>
      </c>
    </row>
    <row r="18" spans="1:11" x14ac:dyDescent="0.25">
      <c r="B18" s="2"/>
      <c r="C18" s="2"/>
      <c r="D18" s="2"/>
      <c r="E18" s="2"/>
      <c r="F18" s="2">
        <v>5.553E-4</v>
      </c>
      <c r="G18" s="2"/>
      <c r="H18" s="2"/>
      <c r="I18" s="2"/>
      <c r="J18" s="2"/>
      <c r="K18" s="2">
        <v>2.2E-16</v>
      </c>
    </row>
    <row r="19" spans="1:11" x14ac:dyDescent="0.25">
      <c r="A19" t="s">
        <v>174</v>
      </c>
      <c r="B19" s="2"/>
      <c r="C19" s="2"/>
      <c r="D19" s="2"/>
      <c r="E19" s="2"/>
      <c r="F19" s="2">
        <v>-2.5716800000000002</v>
      </c>
      <c r="G19" s="2"/>
      <c r="H19" s="2"/>
      <c r="I19" s="2"/>
      <c r="J19" s="2"/>
      <c r="K19" s="2">
        <v>9.0790199999999999</v>
      </c>
    </row>
    <row r="20" spans="1:11" x14ac:dyDescent="0.25">
      <c r="B20" s="2"/>
      <c r="C20" s="2"/>
      <c r="D20" s="2"/>
      <c r="E20" s="2"/>
      <c r="F20" s="2">
        <v>0.26899610000000002</v>
      </c>
      <c r="G20" s="2"/>
      <c r="H20" s="2"/>
      <c r="I20" s="2"/>
      <c r="J20" s="2"/>
      <c r="K20" s="2">
        <v>4.3009999999999999E-4</v>
      </c>
    </row>
    <row r="21" spans="1:11" x14ac:dyDescent="0.25">
      <c r="A21" t="s">
        <v>189</v>
      </c>
      <c r="C21" t="s">
        <v>197</v>
      </c>
      <c r="D21" t="s">
        <v>197</v>
      </c>
      <c r="E21" t="s">
        <v>197</v>
      </c>
      <c r="F21" t="s">
        <v>197</v>
      </c>
      <c r="G21" t="s">
        <v>197</v>
      </c>
      <c r="H21" t="s">
        <v>197</v>
      </c>
      <c r="I21" t="s">
        <v>197</v>
      </c>
      <c r="J21" t="s">
        <v>197</v>
      </c>
      <c r="K21" s="2"/>
    </row>
    <row r="22" spans="1:11" x14ac:dyDescent="0.25">
      <c r="A22" t="s">
        <v>190</v>
      </c>
    </row>
    <row r="23" spans="1:11" x14ac:dyDescent="0.25">
      <c r="A23" t="s">
        <v>191</v>
      </c>
      <c r="B23">
        <v>-3.5571999999999999E-2</v>
      </c>
      <c r="C23" s="2"/>
      <c r="D23" s="2"/>
      <c r="E23" s="2"/>
      <c r="F23" s="2"/>
      <c r="G23" s="2"/>
      <c r="H23" s="2"/>
      <c r="I23" s="2"/>
      <c r="J23" s="2"/>
    </row>
    <row r="26" spans="1:11" x14ac:dyDescent="0.25">
      <c r="B26" s="275" t="s">
        <v>199</v>
      </c>
      <c r="C26" s="274"/>
      <c r="D26" s="274"/>
      <c r="E26" s="274"/>
      <c r="F26" s="274"/>
      <c r="G26" s="274"/>
      <c r="H26" s="274"/>
      <c r="I26" s="274"/>
      <c r="J26" s="274"/>
      <c r="K26" s="274"/>
    </row>
    <row r="27" spans="1:11" x14ac:dyDescent="0.25">
      <c r="B27" s="17" t="s">
        <v>192</v>
      </c>
      <c r="C27" s="17"/>
      <c r="D27" s="17"/>
      <c r="E27" s="17"/>
      <c r="F27" s="17"/>
      <c r="G27" s="17" t="s">
        <v>193</v>
      </c>
      <c r="H27" s="17"/>
      <c r="I27" s="17"/>
      <c r="J27" s="17"/>
      <c r="K27" s="17"/>
    </row>
    <row r="28" spans="1:11" x14ac:dyDescent="0.25">
      <c r="B28" t="s">
        <v>127</v>
      </c>
      <c r="C28" t="s">
        <v>127</v>
      </c>
      <c r="D28" t="s">
        <v>127</v>
      </c>
      <c r="E28" t="s">
        <v>127</v>
      </c>
      <c r="F28" t="s">
        <v>127</v>
      </c>
      <c r="G28" t="s">
        <v>127</v>
      </c>
      <c r="H28" t="s">
        <v>127</v>
      </c>
      <c r="I28" t="s">
        <v>127</v>
      </c>
      <c r="J28" t="s">
        <v>127</v>
      </c>
      <c r="K28" t="s">
        <v>127</v>
      </c>
    </row>
    <row r="29" spans="1:11" x14ac:dyDescent="0.25">
      <c r="A29" t="s">
        <v>362</v>
      </c>
      <c r="B29" s="2">
        <v>-0.37323000000000001</v>
      </c>
      <c r="C29" s="2">
        <v>-0.39823999999999998</v>
      </c>
      <c r="D29" s="2">
        <v>0.33565</v>
      </c>
      <c r="E29" s="2">
        <v>-0.48137000000000002</v>
      </c>
      <c r="F29" s="2">
        <v>-0.27256900000000001</v>
      </c>
      <c r="G29" s="2">
        <v>-0.62454500000000002</v>
      </c>
      <c r="H29" s="2">
        <v>-2.4400300000000001</v>
      </c>
      <c r="I29" s="2">
        <v>0.72719</v>
      </c>
      <c r="J29" s="2">
        <v>0.32797999999999999</v>
      </c>
      <c r="K29" s="2">
        <v>-0.19072</v>
      </c>
    </row>
    <row r="30" spans="1:11" x14ac:dyDescent="0.25">
      <c r="B30" s="2">
        <v>0.25330399999999997</v>
      </c>
      <c r="C30" s="2">
        <v>7.4718000000000007E-2</v>
      </c>
      <c r="D30" s="2">
        <v>0.1888</v>
      </c>
      <c r="E30" s="2">
        <v>0.28678999999999999</v>
      </c>
      <c r="F30" s="2">
        <v>0.36298419999999998</v>
      </c>
      <c r="G30" s="2">
        <v>6.1679999999999999E-3</v>
      </c>
      <c r="H30" s="2">
        <v>2E-16</v>
      </c>
      <c r="I30" s="2">
        <v>1.652E-3</v>
      </c>
      <c r="J30" s="2">
        <v>0.13333449999999999</v>
      </c>
      <c r="K30" s="2">
        <v>0.72709999999999997</v>
      </c>
    </row>
    <row r="31" spans="1:11" x14ac:dyDescent="0.25">
      <c r="A31" t="s">
        <v>361</v>
      </c>
      <c r="B31" s="2">
        <v>-1.13462</v>
      </c>
      <c r="C31" s="2">
        <v>0.59772000000000003</v>
      </c>
      <c r="D31" s="2">
        <v>-0.68774000000000002</v>
      </c>
      <c r="E31" s="2">
        <v>-1.10819</v>
      </c>
      <c r="F31" s="2">
        <v>-1.2797769999999999</v>
      </c>
      <c r="G31" s="2">
        <v>-0.42583799999999999</v>
      </c>
      <c r="H31" s="2">
        <v>0.90946000000000005</v>
      </c>
      <c r="I31" s="2">
        <v>-0.20388000000000001</v>
      </c>
      <c r="J31" s="2">
        <v>-0.38196999999999998</v>
      </c>
      <c r="K31" s="2">
        <v>-0.16216</v>
      </c>
    </row>
    <row r="32" spans="1:11" x14ac:dyDescent="0.25">
      <c r="B32" s="2">
        <v>2.1909999999999998E-3</v>
      </c>
      <c r="C32" s="2">
        <v>0.109779</v>
      </c>
      <c r="D32" s="2">
        <v>0.26340000000000002</v>
      </c>
      <c r="E32" s="2">
        <v>2.8049999999999999E-2</v>
      </c>
      <c r="F32" s="2">
        <v>8.1709999999999997E-4</v>
      </c>
      <c r="G32" s="2">
        <v>9.6560000000000007E-2</v>
      </c>
      <c r="H32" s="2">
        <v>3.005E-2</v>
      </c>
      <c r="I32" s="2">
        <v>8.5430000000000006E-2</v>
      </c>
      <c r="J32" s="2">
        <v>0.13124820000000001</v>
      </c>
      <c r="K32" s="2">
        <v>0.50419999999999998</v>
      </c>
    </row>
    <row r="33" spans="1:11" x14ac:dyDescent="0.25">
      <c r="A33" t="s">
        <v>363</v>
      </c>
      <c r="B33" s="2">
        <v>-0.33783000000000002</v>
      </c>
      <c r="C33" s="2">
        <v>-0.59997</v>
      </c>
      <c r="D33" s="2">
        <v>-0.27429999999999999</v>
      </c>
      <c r="E33" s="2">
        <v>-0.47221000000000002</v>
      </c>
      <c r="F33" s="2">
        <v>-0.39956599999999998</v>
      </c>
      <c r="G33" s="2">
        <v>4.7501000000000002E-2</v>
      </c>
      <c r="H33" s="2">
        <v>0.52907000000000004</v>
      </c>
      <c r="I33" s="2">
        <v>-0.78710999999999998</v>
      </c>
      <c r="J33" s="2">
        <v>-1.5719399999999999</v>
      </c>
      <c r="K33" s="2">
        <v>-3.1242700000000001</v>
      </c>
    </row>
    <row r="34" spans="1:11" x14ac:dyDescent="0.25">
      <c r="B34" s="2">
        <v>0.10213</v>
      </c>
      <c r="C34" s="2">
        <v>2.1930000000000001E-3</v>
      </c>
      <c r="D34" s="2">
        <v>0.52480000000000004</v>
      </c>
      <c r="E34" s="2">
        <v>8.8459999999999997E-2</v>
      </c>
      <c r="F34" s="2">
        <v>7.2447300000000006E-2</v>
      </c>
      <c r="G34" s="2">
        <v>0.66806699999999997</v>
      </c>
      <c r="H34" s="2">
        <v>8.2610000000000003E-2</v>
      </c>
      <c r="I34" s="2">
        <v>1.1869999999999999E-10</v>
      </c>
      <c r="J34" s="2">
        <v>2.2E-16</v>
      </c>
      <c r="K34" s="2">
        <v>0.14410000000000001</v>
      </c>
    </row>
    <row r="35" spans="1:11" x14ac:dyDescent="0.25">
      <c r="A35" s="2" t="s">
        <v>181</v>
      </c>
      <c r="B35" s="2"/>
      <c r="C35" s="2">
        <v>-0.99500999999999995</v>
      </c>
      <c r="D35" s="2"/>
      <c r="E35" s="2"/>
      <c r="F35" s="2"/>
      <c r="G35" s="2"/>
      <c r="H35" s="2">
        <v>-0.31161</v>
      </c>
      <c r="I35" s="2"/>
      <c r="J35" s="2"/>
      <c r="K35" s="2"/>
    </row>
    <row r="36" spans="1:11" x14ac:dyDescent="0.25">
      <c r="B36" s="2"/>
      <c r="C36" s="2">
        <v>6.5640000000000001E-9</v>
      </c>
      <c r="D36" s="2"/>
      <c r="E36" s="2"/>
      <c r="F36" s="2"/>
      <c r="G36" s="2"/>
      <c r="H36" s="2">
        <v>2.2943999999999999E-2</v>
      </c>
      <c r="I36" s="2"/>
      <c r="J36" s="2"/>
      <c r="K36" s="2"/>
    </row>
    <row r="37" spans="1:11" x14ac:dyDescent="0.25">
      <c r="A37" t="s">
        <v>506</v>
      </c>
      <c r="B37" s="2"/>
      <c r="C37" s="2"/>
      <c r="D37" s="2">
        <v>-3.1891799999999999</v>
      </c>
      <c r="E37" s="2"/>
      <c r="F37" s="2"/>
      <c r="G37" s="2"/>
      <c r="H37" s="2"/>
      <c r="I37" s="2">
        <v>-0.59806000000000004</v>
      </c>
      <c r="J37" s="2"/>
      <c r="K37" s="2"/>
    </row>
    <row r="38" spans="1:11" x14ac:dyDescent="0.25">
      <c r="B38" s="2"/>
      <c r="C38" s="2"/>
      <c r="D38" s="2">
        <v>0.23619999999999999</v>
      </c>
      <c r="E38" s="2"/>
      <c r="F38" s="2"/>
      <c r="G38" s="2"/>
      <c r="H38" s="2"/>
      <c r="I38" s="2">
        <v>3.657E-4</v>
      </c>
      <c r="J38" s="2"/>
      <c r="K38" s="2"/>
    </row>
    <row r="39" spans="1:11" x14ac:dyDescent="0.25">
      <c r="A39" t="s">
        <v>364</v>
      </c>
      <c r="B39" s="2"/>
      <c r="C39" s="2"/>
      <c r="D39" s="2"/>
      <c r="E39" s="2">
        <v>35.623480000000001</v>
      </c>
      <c r="F39" s="2"/>
      <c r="G39" s="2"/>
      <c r="H39" s="2"/>
      <c r="I39" s="2"/>
      <c r="J39" s="2">
        <v>0.13639999999999999</v>
      </c>
      <c r="K39" s="2"/>
    </row>
    <row r="40" spans="1:11" x14ac:dyDescent="0.25">
      <c r="B40" s="2"/>
      <c r="C40" s="2"/>
      <c r="D40" s="2"/>
      <c r="E40" s="2">
        <v>2.4570000000000002E-2</v>
      </c>
      <c r="F40" s="2"/>
      <c r="G40" s="2"/>
      <c r="H40" s="2"/>
      <c r="I40" s="2"/>
      <c r="J40" s="2">
        <v>0.41849999999999998</v>
      </c>
      <c r="K40" s="2"/>
    </row>
    <row r="41" spans="1:11" x14ac:dyDescent="0.25">
      <c r="A41" t="s">
        <v>175</v>
      </c>
      <c r="B41" s="2"/>
      <c r="C41" s="2"/>
      <c r="D41" s="2"/>
      <c r="E41" s="2"/>
      <c r="F41" s="2">
        <v>-0.30024200000000001</v>
      </c>
      <c r="G41" s="2"/>
      <c r="H41" s="2"/>
      <c r="I41" s="2"/>
      <c r="J41" s="2"/>
      <c r="K41" s="2">
        <v>-0.239338</v>
      </c>
    </row>
    <row r="42" spans="1:11" x14ac:dyDescent="0.25">
      <c r="B42" s="2"/>
      <c r="C42" s="2"/>
      <c r="D42" s="2"/>
      <c r="E42" s="2"/>
      <c r="F42" s="2">
        <v>1.718E-4</v>
      </c>
      <c r="G42" s="2"/>
      <c r="H42" s="2"/>
      <c r="I42" s="2"/>
      <c r="J42" s="2"/>
      <c r="K42" s="2">
        <v>0.1532</v>
      </c>
    </row>
    <row r="43" spans="1:11" x14ac:dyDescent="0.25">
      <c r="A43" t="s">
        <v>174</v>
      </c>
      <c r="B43" s="2"/>
      <c r="C43" s="2"/>
      <c r="D43" s="2"/>
      <c r="E43" s="2"/>
      <c r="F43" s="2">
        <v>-7.299131</v>
      </c>
      <c r="G43" s="2"/>
      <c r="H43" s="2"/>
      <c r="I43" s="2"/>
      <c r="J43" s="2"/>
      <c r="K43" s="2">
        <v>-6.6281999999999994E-2</v>
      </c>
    </row>
    <row r="44" spans="1:11" x14ac:dyDescent="0.25">
      <c r="B44" s="2"/>
      <c r="C44" s="2"/>
      <c r="D44" s="2"/>
      <c r="E44" s="2"/>
      <c r="F44" s="2">
        <v>6.3639999999999996E-4</v>
      </c>
      <c r="G44" s="2"/>
      <c r="H44" s="2"/>
      <c r="I44" s="2"/>
      <c r="J44" s="2"/>
      <c r="K44" s="2">
        <v>0.83760000000000001</v>
      </c>
    </row>
    <row r="45" spans="1:11" x14ac:dyDescent="0.25">
      <c r="A45" t="s">
        <v>189</v>
      </c>
      <c r="C45" t="s">
        <v>197</v>
      </c>
      <c r="D45" t="s">
        <v>197</v>
      </c>
      <c r="E45" t="s">
        <v>197</v>
      </c>
      <c r="G45" t="s">
        <v>197</v>
      </c>
      <c r="H45" t="s">
        <v>197</v>
      </c>
      <c r="I45" t="s">
        <v>197</v>
      </c>
      <c r="J45" t="s">
        <v>197</v>
      </c>
      <c r="K45" s="2"/>
    </row>
    <row r="46" spans="1:11" x14ac:dyDescent="0.25">
      <c r="A46" t="s">
        <v>190</v>
      </c>
    </row>
    <row r="47" spans="1:11" x14ac:dyDescent="0.25">
      <c r="A47" t="s">
        <v>191</v>
      </c>
      <c r="B47" s="2">
        <v>8.4320000000000006E-2</v>
      </c>
      <c r="C47" s="2"/>
      <c r="D47" s="2"/>
      <c r="E47" s="2"/>
      <c r="G47" s="2"/>
      <c r="H47" s="2"/>
      <c r="I47" s="2"/>
      <c r="J47" s="2"/>
    </row>
    <row r="49" spans="1:11" x14ac:dyDescent="0.25">
      <c r="B49" t="s">
        <v>666</v>
      </c>
    </row>
    <row r="50" spans="1:11" x14ac:dyDescent="0.25">
      <c r="B50" t="s">
        <v>198</v>
      </c>
    </row>
    <row r="51" spans="1:11" x14ac:dyDescent="0.25">
      <c r="B51" t="s">
        <v>192</v>
      </c>
      <c r="G51" t="s">
        <v>193</v>
      </c>
    </row>
    <row r="52" spans="1:11" x14ac:dyDescent="0.25">
      <c r="A52" t="s">
        <v>146</v>
      </c>
      <c r="B52" t="s">
        <v>146</v>
      </c>
      <c r="C52" t="s">
        <v>146</v>
      </c>
      <c r="D52" t="s">
        <v>146</v>
      </c>
      <c r="E52" t="s">
        <v>146</v>
      </c>
      <c r="F52" t="s">
        <v>146</v>
      </c>
      <c r="G52" t="s">
        <v>146</v>
      </c>
      <c r="H52" t="s">
        <v>146</v>
      </c>
      <c r="I52" t="s">
        <v>146</v>
      </c>
      <c r="J52" t="s">
        <v>146</v>
      </c>
      <c r="K52" t="s">
        <v>146</v>
      </c>
    </row>
    <row r="53" spans="1:11" x14ac:dyDescent="0.25">
      <c r="A53" t="s">
        <v>362</v>
      </c>
      <c r="B53" t="s">
        <v>781</v>
      </c>
      <c r="C53" t="s">
        <v>781</v>
      </c>
      <c r="D53" t="s">
        <v>781</v>
      </c>
      <c r="E53" t="s">
        <v>781</v>
      </c>
      <c r="F53" t="s">
        <v>781</v>
      </c>
      <c r="G53" t="s">
        <v>781</v>
      </c>
      <c r="H53" t="s">
        <v>781</v>
      </c>
      <c r="I53" t="s">
        <v>781</v>
      </c>
      <c r="J53" t="s">
        <v>781</v>
      </c>
    </row>
    <row r="54" spans="1:11" x14ac:dyDescent="0.25">
      <c r="B54" t="s">
        <v>781</v>
      </c>
      <c r="C54" t="s">
        <v>781</v>
      </c>
      <c r="D54" t="s">
        <v>781</v>
      </c>
      <c r="E54" t="s">
        <v>781</v>
      </c>
      <c r="F54" t="s">
        <v>781</v>
      </c>
      <c r="G54" t="s">
        <v>781</v>
      </c>
      <c r="H54" t="s">
        <v>781</v>
      </c>
      <c r="I54" t="s">
        <v>781</v>
      </c>
      <c r="J54" t="s">
        <v>781</v>
      </c>
    </row>
    <row r="55" spans="1:11" x14ac:dyDescent="0.25">
      <c r="A55" t="s">
        <v>361</v>
      </c>
      <c r="B55" t="s">
        <v>781</v>
      </c>
      <c r="C55" t="s">
        <v>781</v>
      </c>
      <c r="D55" t="s">
        <v>781</v>
      </c>
      <c r="E55" t="s">
        <v>781</v>
      </c>
      <c r="F55" t="s">
        <v>781</v>
      </c>
      <c r="G55" t="s">
        <v>781</v>
      </c>
      <c r="H55" t="s">
        <v>781</v>
      </c>
      <c r="I55" t="s">
        <v>781</v>
      </c>
      <c r="J55" t="s">
        <v>781</v>
      </c>
    </row>
    <row r="56" spans="1:11" x14ac:dyDescent="0.25">
      <c r="B56" t="s">
        <v>781</v>
      </c>
      <c r="C56" t="s">
        <v>781</v>
      </c>
      <c r="D56" t="s">
        <v>781</v>
      </c>
      <c r="E56" t="s">
        <v>781</v>
      </c>
      <c r="F56" t="s">
        <v>781</v>
      </c>
      <c r="G56" t="s">
        <v>781</v>
      </c>
      <c r="H56" t="s">
        <v>781</v>
      </c>
      <c r="I56" t="s">
        <v>781</v>
      </c>
      <c r="J56" t="s">
        <v>781</v>
      </c>
    </row>
    <row r="57" spans="1:11" x14ac:dyDescent="0.25">
      <c r="A57" t="s">
        <v>363</v>
      </c>
      <c r="B57" t="s">
        <v>781</v>
      </c>
      <c r="C57" t="s">
        <v>781</v>
      </c>
      <c r="D57" t="s">
        <v>781</v>
      </c>
      <c r="E57" t="s">
        <v>781</v>
      </c>
      <c r="F57" t="s">
        <v>781</v>
      </c>
      <c r="G57" t="s">
        <v>781</v>
      </c>
      <c r="H57" t="s">
        <v>781</v>
      </c>
      <c r="I57" t="s">
        <v>781</v>
      </c>
      <c r="J57" t="s">
        <v>781</v>
      </c>
    </row>
    <row r="58" spans="1:11" x14ac:dyDescent="0.25">
      <c r="B58" t="s">
        <v>781</v>
      </c>
      <c r="C58" t="s">
        <v>781</v>
      </c>
      <c r="D58" t="s">
        <v>781</v>
      </c>
      <c r="E58" t="s">
        <v>781</v>
      </c>
      <c r="F58" t="s">
        <v>781</v>
      </c>
      <c r="G58" t="s">
        <v>781</v>
      </c>
      <c r="H58" t="s">
        <v>781</v>
      </c>
      <c r="I58" t="s">
        <v>781</v>
      </c>
      <c r="J58" t="s">
        <v>781</v>
      </c>
    </row>
    <row r="59" spans="1:11" x14ac:dyDescent="0.25">
      <c r="A59" t="s">
        <v>181</v>
      </c>
      <c r="B59" t="s">
        <v>781</v>
      </c>
      <c r="C59" t="s">
        <v>781</v>
      </c>
      <c r="D59" t="s">
        <v>781</v>
      </c>
      <c r="E59" t="s">
        <v>781</v>
      </c>
      <c r="F59" t="s">
        <v>781</v>
      </c>
      <c r="G59" t="s">
        <v>781</v>
      </c>
      <c r="H59" t="s">
        <v>781</v>
      </c>
      <c r="I59" t="s">
        <v>781</v>
      </c>
      <c r="J59" t="s">
        <v>781</v>
      </c>
    </row>
    <row r="60" spans="1:11" x14ac:dyDescent="0.25">
      <c r="B60" t="s">
        <v>781</v>
      </c>
      <c r="C60" t="s">
        <v>781</v>
      </c>
      <c r="D60" t="s">
        <v>781</v>
      </c>
      <c r="E60" t="s">
        <v>781</v>
      </c>
      <c r="F60" t="s">
        <v>781</v>
      </c>
      <c r="G60" t="s">
        <v>781</v>
      </c>
      <c r="H60" t="s">
        <v>781</v>
      </c>
      <c r="I60" t="s">
        <v>781</v>
      </c>
      <c r="J60" t="s">
        <v>781</v>
      </c>
    </row>
    <row r="61" spans="1:11" x14ac:dyDescent="0.25">
      <c r="A61" t="s">
        <v>506</v>
      </c>
      <c r="B61" t="s">
        <v>781</v>
      </c>
      <c r="C61" t="s">
        <v>781</v>
      </c>
      <c r="D61" t="s">
        <v>781</v>
      </c>
      <c r="E61" t="s">
        <v>781</v>
      </c>
      <c r="F61" t="s">
        <v>781</v>
      </c>
      <c r="G61" t="s">
        <v>781</v>
      </c>
      <c r="H61" t="s">
        <v>781</v>
      </c>
      <c r="I61" t="s">
        <v>781</v>
      </c>
      <c r="J61" t="s">
        <v>781</v>
      </c>
    </row>
    <row r="62" spans="1:11" x14ac:dyDescent="0.25">
      <c r="B62" t="s">
        <v>781</v>
      </c>
      <c r="C62" t="s">
        <v>781</v>
      </c>
      <c r="D62" t="s">
        <v>781</v>
      </c>
      <c r="E62" t="s">
        <v>781</v>
      </c>
      <c r="F62" t="s">
        <v>781</v>
      </c>
      <c r="G62" t="s">
        <v>781</v>
      </c>
      <c r="H62" t="s">
        <v>781</v>
      </c>
      <c r="I62" t="s">
        <v>781</v>
      </c>
      <c r="J62" t="s">
        <v>781</v>
      </c>
    </row>
    <row r="63" spans="1:11" x14ac:dyDescent="0.25">
      <c r="A63" t="s">
        <v>364</v>
      </c>
      <c r="B63" t="s">
        <v>781</v>
      </c>
      <c r="C63" t="s">
        <v>781</v>
      </c>
      <c r="D63" t="s">
        <v>781</v>
      </c>
      <c r="E63" t="s">
        <v>781</v>
      </c>
      <c r="F63" t="s">
        <v>781</v>
      </c>
      <c r="G63" t="s">
        <v>781</v>
      </c>
      <c r="H63" t="s">
        <v>781</v>
      </c>
      <c r="I63" t="s">
        <v>781</v>
      </c>
      <c r="J63" t="s">
        <v>781</v>
      </c>
    </row>
    <row r="64" spans="1:11" x14ac:dyDescent="0.25">
      <c r="B64" t="s">
        <v>781</v>
      </c>
      <c r="C64" t="s">
        <v>781</v>
      </c>
      <c r="D64" t="s">
        <v>781</v>
      </c>
      <c r="E64" t="s">
        <v>781</v>
      </c>
      <c r="F64" t="s">
        <v>781</v>
      </c>
      <c r="G64" t="s">
        <v>781</v>
      </c>
      <c r="H64" t="s">
        <v>781</v>
      </c>
      <c r="I64" t="s">
        <v>781</v>
      </c>
      <c r="J64" t="s">
        <v>781</v>
      </c>
    </row>
    <row r="65" spans="1:11" x14ac:dyDescent="0.25">
      <c r="A65" t="s">
        <v>175</v>
      </c>
      <c r="B65" t="s">
        <v>781</v>
      </c>
      <c r="C65" t="s">
        <v>781</v>
      </c>
      <c r="D65" t="s">
        <v>781</v>
      </c>
      <c r="E65" t="s">
        <v>781</v>
      </c>
      <c r="F65" t="s">
        <v>781</v>
      </c>
      <c r="G65" t="s">
        <v>781</v>
      </c>
      <c r="H65" t="s">
        <v>781</v>
      </c>
      <c r="I65" t="s">
        <v>781</v>
      </c>
      <c r="J65" t="s">
        <v>781</v>
      </c>
    </row>
    <row r="66" spans="1:11" x14ac:dyDescent="0.25">
      <c r="B66" t="s">
        <v>781</v>
      </c>
      <c r="C66" t="s">
        <v>781</v>
      </c>
      <c r="D66" t="s">
        <v>781</v>
      </c>
      <c r="E66" t="s">
        <v>781</v>
      </c>
      <c r="F66" t="s">
        <v>781</v>
      </c>
      <c r="G66" t="s">
        <v>781</v>
      </c>
      <c r="H66" t="s">
        <v>781</v>
      </c>
      <c r="I66" t="s">
        <v>781</v>
      </c>
      <c r="J66" t="s">
        <v>781</v>
      </c>
    </row>
    <row r="67" spans="1:11" x14ac:dyDescent="0.25">
      <c r="A67" t="s">
        <v>174</v>
      </c>
      <c r="B67" t="s">
        <v>781</v>
      </c>
      <c r="C67" t="s">
        <v>781</v>
      </c>
      <c r="D67" t="s">
        <v>781</v>
      </c>
      <c r="E67" t="s">
        <v>781</v>
      </c>
      <c r="F67" t="s">
        <v>781</v>
      </c>
      <c r="G67" t="s">
        <v>781</v>
      </c>
      <c r="H67" t="s">
        <v>781</v>
      </c>
      <c r="I67" t="s">
        <v>781</v>
      </c>
      <c r="J67" t="s">
        <v>781</v>
      </c>
    </row>
    <row r="68" spans="1:11" x14ac:dyDescent="0.25">
      <c r="B68" t="s">
        <v>781</v>
      </c>
      <c r="C68" t="s">
        <v>781</v>
      </c>
      <c r="D68" t="s">
        <v>781</v>
      </c>
      <c r="E68" t="s">
        <v>781</v>
      </c>
      <c r="F68" t="s">
        <v>781</v>
      </c>
      <c r="G68" t="s">
        <v>781</v>
      </c>
      <c r="H68" t="s">
        <v>781</v>
      </c>
      <c r="I68" t="s">
        <v>781</v>
      </c>
      <c r="J68" t="s">
        <v>781</v>
      </c>
    </row>
    <row r="69" spans="1:11" x14ac:dyDescent="0.25">
      <c r="A69" t="s">
        <v>189</v>
      </c>
      <c r="C69" t="s">
        <v>197</v>
      </c>
      <c r="D69" t="s">
        <v>197</v>
      </c>
      <c r="E69" t="s">
        <v>197</v>
      </c>
      <c r="F69" t="s">
        <v>197</v>
      </c>
      <c r="G69" t="s">
        <v>197</v>
      </c>
      <c r="H69" t="s">
        <v>197</v>
      </c>
      <c r="I69" t="s">
        <v>197</v>
      </c>
      <c r="J69" t="s">
        <v>197</v>
      </c>
    </row>
    <row r="70" spans="1:11" x14ac:dyDescent="0.25">
      <c r="A70" t="s">
        <v>190</v>
      </c>
    </row>
    <row r="71" spans="1:11" x14ac:dyDescent="0.25">
      <c r="A71" t="s">
        <v>191</v>
      </c>
    </row>
    <row r="74" spans="1:11" x14ac:dyDescent="0.25">
      <c r="B74" t="s">
        <v>199</v>
      </c>
    </row>
    <row r="75" spans="1:11" x14ac:dyDescent="0.25">
      <c r="B75" t="s">
        <v>192</v>
      </c>
      <c r="G75" t="s">
        <v>193</v>
      </c>
    </row>
    <row r="76" spans="1:11" x14ac:dyDescent="0.25">
      <c r="B76" t="s">
        <v>146</v>
      </c>
      <c r="C76" t="s">
        <v>146</v>
      </c>
      <c r="D76" t="s">
        <v>146</v>
      </c>
      <c r="E76" t="s">
        <v>146</v>
      </c>
      <c r="F76" t="s">
        <v>146</v>
      </c>
      <c r="G76" t="s">
        <v>146</v>
      </c>
      <c r="H76" t="s">
        <v>146</v>
      </c>
      <c r="I76" t="s">
        <v>146</v>
      </c>
      <c r="J76" t="s">
        <v>146</v>
      </c>
      <c r="K76" t="s">
        <v>146</v>
      </c>
    </row>
    <row r="77" spans="1:11" x14ac:dyDescent="0.25">
      <c r="A77" t="s">
        <v>362</v>
      </c>
      <c r="B77" t="s">
        <v>781</v>
      </c>
      <c r="C77" t="s">
        <v>781</v>
      </c>
      <c r="D77" t="s">
        <v>781</v>
      </c>
      <c r="E77" t="s">
        <v>781</v>
      </c>
      <c r="F77" t="s">
        <v>781</v>
      </c>
      <c r="G77" t="s">
        <v>781</v>
      </c>
      <c r="H77" t="s">
        <v>781</v>
      </c>
      <c r="I77" t="s">
        <v>781</v>
      </c>
      <c r="J77" t="s">
        <v>781</v>
      </c>
    </row>
    <row r="78" spans="1:11" x14ac:dyDescent="0.25">
      <c r="B78" t="s">
        <v>781</v>
      </c>
      <c r="C78" t="s">
        <v>781</v>
      </c>
      <c r="D78" t="s">
        <v>781</v>
      </c>
      <c r="E78" t="s">
        <v>781</v>
      </c>
      <c r="F78" t="s">
        <v>781</v>
      </c>
      <c r="G78" t="s">
        <v>781</v>
      </c>
      <c r="H78" t="s">
        <v>781</v>
      </c>
      <c r="I78" t="s">
        <v>781</v>
      </c>
      <c r="J78" t="s">
        <v>781</v>
      </c>
    </row>
    <row r="79" spans="1:11" x14ac:dyDescent="0.25">
      <c r="A79" t="s">
        <v>361</v>
      </c>
      <c r="B79" t="s">
        <v>781</v>
      </c>
      <c r="C79" t="s">
        <v>781</v>
      </c>
      <c r="D79" t="s">
        <v>781</v>
      </c>
      <c r="E79" t="s">
        <v>781</v>
      </c>
      <c r="F79" t="s">
        <v>781</v>
      </c>
      <c r="G79" t="s">
        <v>781</v>
      </c>
      <c r="H79" t="s">
        <v>781</v>
      </c>
      <c r="I79" t="s">
        <v>781</v>
      </c>
      <c r="J79" t="s">
        <v>781</v>
      </c>
    </row>
    <row r="80" spans="1:11" x14ac:dyDescent="0.25">
      <c r="B80" t="s">
        <v>781</v>
      </c>
      <c r="C80" t="s">
        <v>781</v>
      </c>
      <c r="D80" t="s">
        <v>781</v>
      </c>
      <c r="E80" t="s">
        <v>781</v>
      </c>
      <c r="F80" t="s">
        <v>781</v>
      </c>
      <c r="G80" t="s">
        <v>781</v>
      </c>
      <c r="H80" t="s">
        <v>781</v>
      </c>
      <c r="I80" t="s">
        <v>781</v>
      </c>
      <c r="J80" t="s">
        <v>781</v>
      </c>
    </row>
    <row r="81" spans="1:10" x14ac:dyDescent="0.25">
      <c r="A81" t="s">
        <v>363</v>
      </c>
      <c r="B81" t="s">
        <v>781</v>
      </c>
      <c r="C81" t="s">
        <v>781</v>
      </c>
      <c r="D81" t="s">
        <v>781</v>
      </c>
      <c r="E81" t="s">
        <v>781</v>
      </c>
      <c r="F81" t="s">
        <v>781</v>
      </c>
      <c r="G81" t="s">
        <v>781</v>
      </c>
      <c r="H81" t="s">
        <v>781</v>
      </c>
      <c r="I81" t="s">
        <v>781</v>
      </c>
      <c r="J81" t="s">
        <v>781</v>
      </c>
    </row>
    <row r="82" spans="1:10" x14ac:dyDescent="0.25">
      <c r="B82" t="s">
        <v>781</v>
      </c>
      <c r="C82" t="s">
        <v>781</v>
      </c>
      <c r="D82" t="s">
        <v>781</v>
      </c>
      <c r="E82" t="s">
        <v>781</v>
      </c>
      <c r="F82" t="s">
        <v>781</v>
      </c>
      <c r="G82" t="s">
        <v>781</v>
      </c>
      <c r="H82" t="s">
        <v>781</v>
      </c>
      <c r="I82" t="s">
        <v>781</v>
      </c>
      <c r="J82" t="s">
        <v>781</v>
      </c>
    </row>
    <row r="83" spans="1:10" x14ac:dyDescent="0.25">
      <c r="A83" t="s">
        <v>181</v>
      </c>
      <c r="B83" t="s">
        <v>781</v>
      </c>
      <c r="C83" t="s">
        <v>781</v>
      </c>
      <c r="D83" t="s">
        <v>781</v>
      </c>
      <c r="E83" t="s">
        <v>781</v>
      </c>
      <c r="F83" t="s">
        <v>781</v>
      </c>
      <c r="G83" t="s">
        <v>781</v>
      </c>
      <c r="H83" t="s">
        <v>781</v>
      </c>
      <c r="I83" t="s">
        <v>781</v>
      </c>
      <c r="J83" t="s">
        <v>781</v>
      </c>
    </row>
    <row r="84" spans="1:10" x14ac:dyDescent="0.25">
      <c r="B84" t="s">
        <v>781</v>
      </c>
      <c r="C84" t="s">
        <v>781</v>
      </c>
      <c r="D84" t="s">
        <v>781</v>
      </c>
      <c r="E84" t="s">
        <v>781</v>
      </c>
      <c r="F84" t="s">
        <v>781</v>
      </c>
      <c r="G84" t="s">
        <v>781</v>
      </c>
      <c r="H84" t="s">
        <v>781</v>
      </c>
      <c r="I84" t="s">
        <v>781</v>
      </c>
      <c r="J84" t="s">
        <v>781</v>
      </c>
    </row>
    <row r="85" spans="1:10" x14ac:dyDescent="0.25">
      <c r="A85" t="s">
        <v>506</v>
      </c>
      <c r="B85" t="s">
        <v>781</v>
      </c>
      <c r="C85" t="s">
        <v>781</v>
      </c>
      <c r="D85" t="s">
        <v>781</v>
      </c>
      <c r="E85" t="s">
        <v>781</v>
      </c>
      <c r="F85" t="s">
        <v>781</v>
      </c>
      <c r="G85" t="s">
        <v>781</v>
      </c>
      <c r="H85" t="s">
        <v>781</v>
      </c>
      <c r="I85" t="s">
        <v>781</v>
      </c>
      <c r="J85" t="s">
        <v>781</v>
      </c>
    </row>
    <row r="86" spans="1:10" x14ac:dyDescent="0.25">
      <c r="B86" t="s">
        <v>781</v>
      </c>
      <c r="C86" t="s">
        <v>781</v>
      </c>
      <c r="D86" t="s">
        <v>781</v>
      </c>
      <c r="E86" t="s">
        <v>781</v>
      </c>
      <c r="F86" t="s">
        <v>781</v>
      </c>
      <c r="G86" t="s">
        <v>781</v>
      </c>
      <c r="H86" t="s">
        <v>781</v>
      </c>
      <c r="I86" t="s">
        <v>781</v>
      </c>
      <c r="J86" t="s">
        <v>781</v>
      </c>
    </row>
    <row r="87" spans="1:10" x14ac:dyDescent="0.25">
      <c r="A87" t="s">
        <v>364</v>
      </c>
      <c r="B87" t="s">
        <v>781</v>
      </c>
      <c r="C87" t="s">
        <v>781</v>
      </c>
      <c r="D87" t="s">
        <v>781</v>
      </c>
      <c r="E87" t="s">
        <v>781</v>
      </c>
      <c r="F87" t="s">
        <v>781</v>
      </c>
      <c r="G87" t="s">
        <v>781</v>
      </c>
      <c r="H87" t="s">
        <v>781</v>
      </c>
      <c r="I87" t="s">
        <v>781</v>
      </c>
      <c r="J87" t="s">
        <v>781</v>
      </c>
    </row>
    <row r="88" spans="1:10" x14ac:dyDescent="0.25">
      <c r="B88" t="s">
        <v>781</v>
      </c>
      <c r="C88" t="s">
        <v>781</v>
      </c>
      <c r="D88" t="s">
        <v>781</v>
      </c>
      <c r="E88" t="s">
        <v>781</v>
      </c>
      <c r="F88" t="s">
        <v>781</v>
      </c>
      <c r="G88" t="s">
        <v>781</v>
      </c>
      <c r="H88" t="s">
        <v>781</v>
      </c>
      <c r="I88" t="s">
        <v>781</v>
      </c>
      <c r="J88" t="s">
        <v>781</v>
      </c>
    </row>
    <row r="89" spans="1:10" x14ac:dyDescent="0.25">
      <c r="A89" t="s">
        <v>175</v>
      </c>
      <c r="B89" t="s">
        <v>781</v>
      </c>
      <c r="C89" t="s">
        <v>781</v>
      </c>
      <c r="D89" t="s">
        <v>781</v>
      </c>
      <c r="E89" t="s">
        <v>781</v>
      </c>
      <c r="F89" t="s">
        <v>781</v>
      </c>
      <c r="G89" t="s">
        <v>781</v>
      </c>
      <c r="H89" t="s">
        <v>781</v>
      </c>
      <c r="I89" t="s">
        <v>781</v>
      </c>
      <c r="J89" t="s">
        <v>781</v>
      </c>
    </row>
    <row r="90" spans="1:10" x14ac:dyDescent="0.25">
      <c r="B90" t="s">
        <v>781</v>
      </c>
      <c r="C90" t="s">
        <v>781</v>
      </c>
      <c r="D90" t="s">
        <v>781</v>
      </c>
      <c r="E90" t="s">
        <v>781</v>
      </c>
      <c r="F90" t="s">
        <v>781</v>
      </c>
      <c r="G90" t="s">
        <v>781</v>
      </c>
      <c r="H90" t="s">
        <v>781</v>
      </c>
      <c r="I90" t="s">
        <v>781</v>
      </c>
      <c r="J90" t="s">
        <v>781</v>
      </c>
    </row>
    <row r="91" spans="1:10" x14ac:dyDescent="0.25">
      <c r="A91" t="s">
        <v>174</v>
      </c>
      <c r="B91" t="s">
        <v>781</v>
      </c>
      <c r="C91" t="s">
        <v>781</v>
      </c>
      <c r="D91" t="s">
        <v>781</v>
      </c>
      <c r="E91" t="s">
        <v>781</v>
      </c>
      <c r="F91" t="s">
        <v>781</v>
      </c>
      <c r="G91" t="s">
        <v>781</v>
      </c>
      <c r="H91" t="s">
        <v>781</v>
      </c>
      <c r="I91" t="s">
        <v>781</v>
      </c>
      <c r="J91" t="s">
        <v>781</v>
      </c>
    </row>
    <row r="92" spans="1:10" x14ac:dyDescent="0.25">
      <c r="B92" t="s">
        <v>781</v>
      </c>
      <c r="C92" t="s">
        <v>781</v>
      </c>
      <c r="D92" t="s">
        <v>781</v>
      </c>
      <c r="E92" t="s">
        <v>781</v>
      </c>
      <c r="F92" t="s">
        <v>781</v>
      </c>
      <c r="G92" t="s">
        <v>781</v>
      </c>
      <c r="H92" t="s">
        <v>781</v>
      </c>
      <c r="I92" t="s">
        <v>781</v>
      </c>
      <c r="J92" t="s">
        <v>781</v>
      </c>
    </row>
    <row r="93" spans="1:10" x14ac:dyDescent="0.25">
      <c r="A93" t="s">
        <v>189</v>
      </c>
      <c r="C93" t="s">
        <v>197</v>
      </c>
      <c r="D93" t="s">
        <v>197</v>
      </c>
      <c r="E93" t="s">
        <v>197</v>
      </c>
      <c r="G93" t="s">
        <v>197</v>
      </c>
      <c r="H93" t="s">
        <v>197</v>
      </c>
      <c r="I93" t="s">
        <v>197</v>
      </c>
      <c r="J93" t="s">
        <v>197</v>
      </c>
    </row>
    <row r="94" spans="1:10" x14ac:dyDescent="0.25">
      <c r="A94" t="s">
        <v>190</v>
      </c>
    </row>
    <row r="95" spans="1:10" x14ac:dyDescent="0.25">
      <c r="A95" t="s">
        <v>191</v>
      </c>
    </row>
    <row r="98" spans="1:11" x14ac:dyDescent="0.25">
      <c r="B98" t="s">
        <v>666</v>
      </c>
    </row>
    <row r="99" spans="1:11" x14ac:dyDescent="0.25">
      <c r="B99" t="s">
        <v>198</v>
      </c>
    </row>
    <row r="100" spans="1:11" x14ac:dyDescent="0.25">
      <c r="B100" t="s">
        <v>192</v>
      </c>
      <c r="G100" t="s">
        <v>193</v>
      </c>
    </row>
    <row r="101" spans="1:11" x14ac:dyDescent="0.25">
      <c r="A101" t="s">
        <v>186</v>
      </c>
      <c r="B101" t="s">
        <v>186</v>
      </c>
      <c r="C101" t="s">
        <v>186</v>
      </c>
      <c r="D101" t="s">
        <v>186</v>
      </c>
      <c r="E101" t="s">
        <v>186</v>
      </c>
      <c r="F101" t="s">
        <v>186</v>
      </c>
      <c r="G101" t="s">
        <v>186</v>
      </c>
      <c r="H101" t="s">
        <v>186</v>
      </c>
      <c r="I101" t="s">
        <v>186</v>
      </c>
      <c r="J101" t="s">
        <v>186</v>
      </c>
      <c r="K101" t="s">
        <v>186</v>
      </c>
    </row>
    <row r="102" spans="1:11" x14ac:dyDescent="0.25">
      <c r="A102" t="s">
        <v>362</v>
      </c>
      <c r="B102" t="s">
        <v>781</v>
      </c>
      <c r="C102" t="s">
        <v>781</v>
      </c>
      <c r="D102" t="s">
        <v>781</v>
      </c>
      <c r="E102" t="s">
        <v>781</v>
      </c>
      <c r="F102" t="s">
        <v>781</v>
      </c>
      <c r="G102" t="s">
        <v>781</v>
      </c>
      <c r="H102" t="s">
        <v>781</v>
      </c>
      <c r="I102" t="s">
        <v>781</v>
      </c>
      <c r="J102" t="s">
        <v>781</v>
      </c>
    </row>
    <row r="103" spans="1:11" x14ac:dyDescent="0.25">
      <c r="B103" t="s">
        <v>781</v>
      </c>
      <c r="C103" t="s">
        <v>781</v>
      </c>
      <c r="D103" t="s">
        <v>781</v>
      </c>
      <c r="E103" t="s">
        <v>781</v>
      </c>
      <c r="F103" t="s">
        <v>781</v>
      </c>
      <c r="G103" t="s">
        <v>781</v>
      </c>
      <c r="H103" t="s">
        <v>781</v>
      </c>
      <c r="I103" t="s">
        <v>781</v>
      </c>
      <c r="J103" t="s">
        <v>781</v>
      </c>
    </row>
    <row r="104" spans="1:11" x14ac:dyDescent="0.25">
      <c r="A104" t="s">
        <v>361</v>
      </c>
      <c r="B104" t="s">
        <v>781</v>
      </c>
      <c r="C104" t="s">
        <v>781</v>
      </c>
      <c r="D104" t="s">
        <v>781</v>
      </c>
      <c r="E104" t="s">
        <v>781</v>
      </c>
      <c r="F104" t="s">
        <v>781</v>
      </c>
      <c r="G104" t="s">
        <v>781</v>
      </c>
      <c r="H104" t="s">
        <v>781</v>
      </c>
      <c r="I104" t="s">
        <v>781</v>
      </c>
      <c r="J104" t="s">
        <v>781</v>
      </c>
    </row>
    <row r="105" spans="1:11" x14ac:dyDescent="0.25">
      <c r="B105" t="s">
        <v>781</v>
      </c>
      <c r="C105" t="s">
        <v>781</v>
      </c>
      <c r="D105" t="s">
        <v>781</v>
      </c>
      <c r="E105" t="s">
        <v>781</v>
      </c>
      <c r="F105" t="s">
        <v>781</v>
      </c>
      <c r="G105" t="s">
        <v>781</v>
      </c>
      <c r="H105" t="s">
        <v>781</v>
      </c>
      <c r="I105" t="s">
        <v>781</v>
      </c>
      <c r="J105" t="s">
        <v>781</v>
      </c>
    </row>
    <row r="106" spans="1:11" x14ac:dyDescent="0.25">
      <c r="A106" t="s">
        <v>363</v>
      </c>
      <c r="B106" t="s">
        <v>781</v>
      </c>
      <c r="C106" t="s">
        <v>781</v>
      </c>
      <c r="D106" t="s">
        <v>781</v>
      </c>
      <c r="E106" t="s">
        <v>781</v>
      </c>
      <c r="F106" t="s">
        <v>781</v>
      </c>
      <c r="G106" t="s">
        <v>781</v>
      </c>
      <c r="H106" t="s">
        <v>781</v>
      </c>
      <c r="I106" t="s">
        <v>781</v>
      </c>
      <c r="J106" t="s">
        <v>781</v>
      </c>
    </row>
    <row r="107" spans="1:11" x14ac:dyDescent="0.25">
      <c r="B107" t="s">
        <v>781</v>
      </c>
      <c r="C107" t="s">
        <v>781</v>
      </c>
      <c r="D107" t="s">
        <v>781</v>
      </c>
      <c r="E107" t="s">
        <v>781</v>
      </c>
      <c r="F107" t="s">
        <v>781</v>
      </c>
      <c r="G107" t="s">
        <v>781</v>
      </c>
      <c r="H107" t="s">
        <v>781</v>
      </c>
      <c r="I107" t="s">
        <v>781</v>
      </c>
      <c r="J107" t="s">
        <v>781</v>
      </c>
    </row>
    <row r="108" spans="1:11" x14ac:dyDescent="0.25">
      <c r="A108" t="s">
        <v>181</v>
      </c>
      <c r="B108" t="s">
        <v>781</v>
      </c>
      <c r="C108" t="s">
        <v>781</v>
      </c>
      <c r="D108" t="s">
        <v>781</v>
      </c>
      <c r="E108" t="s">
        <v>781</v>
      </c>
      <c r="F108" t="s">
        <v>781</v>
      </c>
      <c r="G108" t="s">
        <v>781</v>
      </c>
      <c r="H108" t="s">
        <v>781</v>
      </c>
      <c r="I108" t="s">
        <v>781</v>
      </c>
      <c r="J108" t="s">
        <v>781</v>
      </c>
    </row>
    <row r="109" spans="1:11" x14ac:dyDescent="0.25">
      <c r="B109" t="s">
        <v>781</v>
      </c>
      <c r="C109" t="s">
        <v>781</v>
      </c>
      <c r="D109" t="s">
        <v>781</v>
      </c>
      <c r="E109" t="s">
        <v>781</v>
      </c>
      <c r="F109" t="s">
        <v>781</v>
      </c>
      <c r="G109" t="s">
        <v>781</v>
      </c>
      <c r="H109" t="s">
        <v>781</v>
      </c>
      <c r="I109" t="s">
        <v>781</v>
      </c>
      <c r="J109" t="s">
        <v>781</v>
      </c>
    </row>
    <row r="110" spans="1:11" x14ac:dyDescent="0.25">
      <c r="A110" t="s">
        <v>506</v>
      </c>
      <c r="B110" t="s">
        <v>781</v>
      </c>
      <c r="C110" t="s">
        <v>781</v>
      </c>
      <c r="D110" t="s">
        <v>781</v>
      </c>
      <c r="E110" t="s">
        <v>781</v>
      </c>
      <c r="F110" t="s">
        <v>781</v>
      </c>
      <c r="G110" t="s">
        <v>781</v>
      </c>
      <c r="H110" t="s">
        <v>781</v>
      </c>
      <c r="I110" t="s">
        <v>781</v>
      </c>
      <c r="J110" t="s">
        <v>781</v>
      </c>
    </row>
    <row r="111" spans="1:11" x14ac:dyDescent="0.25">
      <c r="B111" t="s">
        <v>781</v>
      </c>
      <c r="C111" t="s">
        <v>781</v>
      </c>
      <c r="D111" t="s">
        <v>781</v>
      </c>
      <c r="E111" t="s">
        <v>781</v>
      </c>
      <c r="F111" t="s">
        <v>781</v>
      </c>
      <c r="G111" t="s">
        <v>781</v>
      </c>
      <c r="H111" t="s">
        <v>781</v>
      </c>
      <c r="I111" t="s">
        <v>781</v>
      </c>
      <c r="J111" t="s">
        <v>781</v>
      </c>
    </row>
    <row r="112" spans="1:11" x14ac:dyDescent="0.25">
      <c r="A112" t="s">
        <v>364</v>
      </c>
      <c r="B112" t="s">
        <v>781</v>
      </c>
      <c r="C112" t="s">
        <v>781</v>
      </c>
      <c r="D112" t="s">
        <v>781</v>
      </c>
      <c r="E112" t="s">
        <v>781</v>
      </c>
      <c r="F112" t="s">
        <v>781</v>
      </c>
      <c r="G112" t="s">
        <v>781</v>
      </c>
      <c r="H112" t="s">
        <v>781</v>
      </c>
      <c r="I112" t="s">
        <v>781</v>
      </c>
      <c r="J112" t="s">
        <v>781</v>
      </c>
    </row>
    <row r="113" spans="1:11" x14ac:dyDescent="0.25">
      <c r="B113" t="s">
        <v>781</v>
      </c>
      <c r="C113" t="s">
        <v>781</v>
      </c>
      <c r="D113" t="s">
        <v>781</v>
      </c>
      <c r="E113" t="s">
        <v>781</v>
      </c>
      <c r="F113" t="s">
        <v>781</v>
      </c>
      <c r="G113" t="s">
        <v>781</v>
      </c>
      <c r="H113" t="s">
        <v>781</v>
      </c>
      <c r="I113" t="s">
        <v>781</v>
      </c>
      <c r="J113" t="s">
        <v>781</v>
      </c>
    </row>
    <row r="114" spans="1:11" x14ac:dyDescent="0.25">
      <c r="A114" t="s">
        <v>175</v>
      </c>
      <c r="B114" t="s">
        <v>781</v>
      </c>
      <c r="C114" t="s">
        <v>781</v>
      </c>
      <c r="D114" t="s">
        <v>781</v>
      </c>
      <c r="E114" t="s">
        <v>781</v>
      </c>
      <c r="F114" t="s">
        <v>781</v>
      </c>
      <c r="G114" t="s">
        <v>781</v>
      </c>
      <c r="H114" t="s">
        <v>781</v>
      </c>
      <c r="I114" t="s">
        <v>781</v>
      </c>
      <c r="J114" t="s">
        <v>781</v>
      </c>
    </row>
    <row r="115" spans="1:11" x14ac:dyDescent="0.25">
      <c r="B115" t="s">
        <v>781</v>
      </c>
      <c r="C115" t="s">
        <v>781</v>
      </c>
      <c r="D115" t="s">
        <v>781</v>
      </c>
      <c r="E115" t="s">
        <v>781</v>
      </c>
      <c r="F115" t="s">
        <v>781</v>
      </c>
      <c r="G115" t="s">
        <v>781</v>
      </c>
      <c r="H115" t="s">
        <v>781</v>
      </c>
      <c r="I115" t="s">
        <v>781</v>
      </c>
      <c r="J115" t="s">
        <v>781</v>
      </c>
    </row>
    <row r="116" spans="1:11" x14ac:dyDescent="0.25">
      <c r="A116" t="s">
        <v>174</v>
      </c>
      <c r="B116" t="s">
        <v>781</v>
      </c>
      <c r="C116" t="s">
        <v>781</v>
      </c>
      <c r="D116" t="s">
        <v>781</v>
      </c>
      <c r="E116" t="s">
        <v>781</v>
      </c>
      <c r="F116" t="s">
        <v>781</v>
      </c>
      <c r="G116" t="s">
        <v>781</v>
      </c>
      <c r="H116" t="s">
        <v>781</v>
      </c>
      <c r="I116" t="s">
        <v>781</v>
      </c>
      <c r="J116" t="s">
        <v>781</v>
      </c>
    </row>
    <row r="117" spans="1:11" x14ac:dyDescent="0.25">
      <c r="B117" t="s">
        <v>781</v>
      </c>
      <c r="C117" t="s">
        <v>781</v>
      </c>
      <c r="D117" t="s">
        <v>781</v>
      </c>
      <c r="E117" t="s">
        <v>781</v>
      </c>
      <c r="F117" t="s">
        <v>781</v>
      </c>
      <c r="G117" t="s">
        <v>781</v>
      </c>
      <c r="H117" t="s">
        <v>781</v>
      </c>
      <c r="I117" t="s">
        <v>781</v>
      </c>
      <c r="J117" t="s">
        <v>781</v>
      </c>
    </row>
    <row r="118" spans="1:11" x14ac:dyDescent="0.25">
      <c r="A118" t="s">
        <v>189</v>
      </c>
      <c r="C118" t="s">
        <v>197</v>
      </c>
      <c r="D118" t="s">
        <v>197</v>
      </c>
      <c r="E118" t="s">
        <v>197</v>
      </c>
      <c r="F118" t="s">
        <v>197</v>
      </c>
      <c r="G118" t="s">
        <v>197</v>
      </c>
      <c r="H118" t="s">
        <v>197</v>
      </c>
      <c r="I118" t="s">
        <v>197</v>
      </c>
      <c r="J118" t="s">
        <v>197</v>
      </c>
    </row>
    <row r="119" spans="1:11" x14ac:dyDescent="0.25">
      <c r="A119" t="s">
        <v>190</v>
      </c>
    </row>
    <row r="120" spans="1:11" x14ac:dyDescent="0.25">
      <c r="A120" t="s">
        <v>191</v>
      </c>
    </row>
    <row r="123" spans="1:11" x14ac:dyDescent="0.25">
      <c r="B123" t="s">
        <v>199</v>
      </c>
    </row>
    <row r="124" spans="1:11" x14ac:dyDescent="0.25">
      <c r="B124" t="s">
        <v>192</v>
      </c>
      <c r="G124" t="s">
        <v>193</v>
      </c>
    </row>
    <row r="125" spans="1:11" x14ac:dyDescent="0.25">
      <c r="B125" t="s">
        <v>186</v>
      </c>
      <c r="C125" t="s">
        <v>186</v>
      </c>
      <c r="D125" t="s">
        <v>186</v>
      </c>
      <c r="E125" t="s">
        <v>186</v>
      </c>
      <c r="F125" t="s">
        <v>186</v>
      </c>
      <c r="G125" t="s">
        <v>186</v>
      </c>
      <c r="H125" t="s">
        <v>186</v>
      </c>
      <c r="I125" t="s">
        <v>186</v>
      </c>
      <c r="J125" t="s">
        <v>186</v>
      </c>
      <c r="K125" t="s">
        <v>186</v>
      </c>
    </row>
    <row r="126" spans="1:11" x14ac:dyDescent="0.25">
      <c r="A126" t="s">
        <v>362</v>
      </c>
      <c r="B126" t="s">
        <v>781</v>
      </c>
      <c r="C126" t="s">
        <v>781</v>
      </c>
      <c r="D126" t="s">
        <v>781</v>
      </c>
      <c r="E126" t="s">
        <v>781</v>
      </c>
      <c r="F126" t="s">
        <v>781</v>
      </c>
      <c r="G126" t="s">
        <v>781</v>
      </c>
      <c r="H126" t="s">
        <v>781</v>
      </c>
      <c r="I126" t="s">
        <v>781</v>
      </c>
      <c r="J126" t="s">
        <v>781</v>
      </c>
    </row>
    <row r="127" spans="1:11" x14ac:dyDescent="0.25">
      <c r="B127" t="s">
        <v>781</v>
      </c>
      <c r="C127" t="s">
        <v>781</v>
      </c>
      <c r="D127" t="s">
        <v>781</v>
      </c>
      <c r="E127" t="s">
        <v>781</v>
      </c>
      <c r="F127" t="s">
        <v>781</v>
      </c>
      <c r="G127" t="s">
        <v>781</v>
      </c>
      <c r="H127" t="s">
        <v>781</v>
      </c>
      <c r="I127" t="s">
        <v>781</v>
      </c>
      <c r="J127" t="s">
        <v>781</v>
      </c>
    </row>
    <row r="128" spans="1:11" x14ac:dyDescent="0.25">
      <c r="A128" t="s">
        <v>361</v>
      </c>
      <c r="B128" t="s">
        <v>781</v>
      </c>
      <c r="C128" t="s">
        <v>781</v>
      </c>
      <c r="D128" t="s">
        <v>781</v>
      </c>
      <c r="E128" t="s">
        <v>781</v>
      </c>
      <c r="F128" t="s">
        <v>781</v>
      </c>
      <c r="G128" t="s">
        <v>781</v>
      </c>
      <c r="H128" t="s">
        <v>781</v>
      </c>
      <c r="I128" t="s">
        <v>781</v>
      </c>
      <c r="J128" t="s">
        <v>781</v>
      </c>
    </row>
    <row r="129" spans="1:10" x14ac:dyDescent="0.25">
      <c r="B129" t="s">
        <v>781</v>
      </c>
      <c r="C129" t="s">
        <v>781</v>
      </c>
      <c r="D129" t="s">
        <v>781</v>
      </c>
      <c r="E129" t="s">
        <v>781</v>
      </c>
      <c r="F129" t="s">
        <v>781</v>
      </c>
      <c r="G129" t="s">
        <v>781</v>
      </c>
      <c r="H129" t="s">
        <v>781</v>
      </c>
      <c r="I129" t="s">
        <v>781</v>
      </c>
      <c r="J129" t="s">
        <v>781</v>
      </c>
    </row>
    <row r="130" spans="1:10" x14ac:dyDescent="0.25">
      <c r="A130" t="s">
        <v>363</v>
      </c>
      <c r="B130" t="s">
        <v>781</v>
      </c>
      <c r="C130" t="s">
        <v>781</v>
      </c>
      <c r="D130" t="s">
        <v>781</v>
      </c>
      <c r="E130" t="s">
        <v>781</v>
      </c>
      <c r="F130" t="s">
        <v>781</v>
      </c>
      <c r="G130" t="s">
        <v>781</v>
      </c>
      <c r="H130" t="s">
        <v>781</v>
      </c>
      <c r="I130" t="s">
        <v>781</v>
      </c>
      <c r="J130" t="s">
        <v>781</v>
      </c>
    </row>
    <row r="131" spans="1:10" x14ac:dyDescent="0.25">
      <c r="B131" t="s">
        <v>781</v>
      </c>
      <c r="C131" t="s">
        <v>781</v>
      </c>
      <c r="D131" t="s">
        <v>781</v>
      </c>
      <c r="E131" t="s">
        <v>781</v>
      </c>
      <c r="F131" t="s">
        <v>781</v>
      </c>
      <c r="G131" t="s">
        <v>781</v>
      </c>
      <c r="H131" t="s">
        <v>781</v>
      </c>
      <c r="I131" t="s">
        <v>781</v>
      </c>
      <c r="J131" t="s">
        <v>781</v>
      </c>
    </row>
    <row r="132" spans="1:10" x14ac:dyDescent="0.25">
      <c r="A132" t="s">
        <v>181</v>
      </c>
      <c r="B132" t="s">
        <v>781</v>
      </c>
      <c r="C132" t="s">
        <v>781</v>
      </c>
      <c r="D132" t="s">
        <v>781</v>
      </c>
      <c r="E132" t="s">
        <v>781</v>
      </c>
      <c r="F132" t="s">
        <v>781</v>
      </c>
      <c r="G132" t="s">
        <v>781</v>
      </c>
      <c r="H132" t="s">
        <v>781</v>
      </c>
      <c r="I132" t="s">
        <v>781</v>
      </c>
      <c r="J132" t="s">
        <v>781</v>
      </c>
    </row>
    <row r="133" spans="1:10" x14ac:dyDescent="0.25">
      <c r="B133" t="s">
        <v>781</v>
      </c>
      <c r="C133" t="s">
        <v>781</v>
      </c>
      <c r="D133" t="s">
        <v>781</v>
      </c>
      <c r="E133" t="s">
        <v>781</v>
      </c>
      <c r="F133" t="s">
        <v>781</v>
      </c>
      <c r="G133" t="s">
        <v>781</v>
      </c>
      <c r="H133" t="s">
        <v>781</v>
      </c>
      <c r="I133" t="s">
        <v>781</v>
      </c>
      <c r="J133" t="s">
        <v>781</v>
      </c>
    </row>
    <row r="134" spans="1:10" x14ac:dyDescent="0.25">
      <c r="A134" t="s">
        <v>506</v>
      </c>
      <c r="B134" t="s">
        <v>781</v>
      </c>
      <c r="C134" t="s">
        <v>781</v>
      </c>
      <c r="D134" t="s">
        <v>781</v>
      </c>
      <c r="E134" t="s">
        <v>781</v>
      </c>
      <c r="F134" t="s">
        <v>781</v>
      </c>
      <c r="G134" t="s">
        <v>781</v>
      </c>
      <c r="H134" t="s">
        <v>781</v>
      </c>
      <c r="I134" t="s">
        <v>781</v>
      </c>
      <c r="J134" t="s">
        <v>781</v>
      </c>
    </row>
    <row r="135" spans="1:10" x14ac:dyDescent="0.25">
      <c r="B135" t="s">
        <v>781</v>
      </c>
      <c r="C135" t="s">
        <v>781</v>
      </c>
      <c r="D135" t="s">
        <v>781</v>
      </c>
      <c r="E135" t="s">
        <v>781</v>
      </c>
      <c r="F135" t="s">
        <v>781</v>
      </c>
      <c r="G135" t="s">
        <v>781</v>
      </c>
      <c r="H135" t="s">
        <v>781</v>
      </c>
      <c r="I135" t="s">
        <v>781</v>
      </c>
      <c r="J135" t="s">
        <v>781</v>
      </c>
    </row>
    <row r="136" spans="1:10" x14ac:dyDescent="0.25">
      <c r="A136" t="s">
        <v>364</v>
      </c>
      <c r="B136" t="s">
        <v>781</v>
      </c>
      <c r="C136" t="s">
        <v>781</v>
      </c>
      <c r="D136" t="s">
        <v>781</v>
      </c>
      <c r="E136" t="s">
        <v>781</v>
      </c>
      <c r="F136" t="s">
        <v>781</v>
      </c>
      <c r="G136" t="s">
        <v>781</v>
      </c>
      <c r="H136" t="s">
        <v>781</v>
      </c>
      <c r="I136" t="s">
        <v>781</v>
      </c>
      <c r="J136" t="s">
        <v>781</v>
      </c>
    </row>
    <row r="137" spans="1:10" x14ac:dyDescent="0.25">
      <c r="B137" t="s">
        <v>781</v>
      </c>
      <c r="C137" t="s">
        <v>781</v>
      </c>
      <c r="D137" t="s">
        <v>781</v>
      </c>
      <c r="E137" t="s">
        <v>781</v>
      </c>
      <c r="F137" t="s">
        <v>781</v>
      </c>
      <c r="G137" t="s">
        <v>781</v>
      </c>
      <c r="H137" t="s">
        <v>781</v>
      </c>
      <c r="I137" t="s">
        <v>781</v>
      </c>
      <c r="J137" t="s">
        <v>781</v>
      </c>
    </row>
    <row r="138" spans="1:10" x14ac:dyDescent="0.25">
      <c r="A138" t="s">
        <v>175</v>
      </c>
      <c r="B138" t="s">
        <v>781</v>
      </c>
      <c r="C138" t="s">
        <v>781</v>
      </c>
      <c r="D138" t="s">
        <v>781</v>
      </c>
      <c r="E138" t="s">
        <v>781</v>
      </c>
      <c r="F138" t="s">
        <v>781</v>
      </c>
      <c r="G138" t="s">
        <v>781</v>
      </c>
      <c r="H138" t="s">
        <v>781</v>
      </c>
      <c r="I138" t="s">
        <v>781</v>
      </c>
      <c r="J138" t="s">
        <v>781</v>
      </c>
    </row>
    <row r="139" spans="1:10" x14ac:dyDescent="0.25">
      <c r="B139" t="s">
        <v>781</v>
      </c>
      <c r="C139" t="s">
        <v>781</v>
      </c>
      <c r="D139" t="s">
        <v>781</v>
      </c>
      <c r="E139" t="s">
        <v>781</v>
      </c>
      <c r="F139" t="s">
        <v>781</v>
      </c>
      <c r="G139" t="s">
        <v>781</v>
      </c>
      <c r="H139" t="s">
        <v>781</v>
      </c>
      <c r="I139" t="s">
        <v>781</v>
      </c>
      <c r="J139" t="s">
        <v>781</v>
      </c>
    </row>
    <row r="140" spans="1:10" x14ac:dyDescent="0.25">
      <c r="A140" t="s">
        <v>174</v>
      </c>
      <c r="B140" t="s">
        <v>781</v>
      </c>
      <c r="C140" t="s">
        <v>781</v>
      </c>
      <c r="D140" t="s">
        <v>781</v>
      </c>
      <c r="E140" t="s">
        <v>781</v>
      </c>
      <c r="F140" t="s">
        <v>781</v>
      </c>
      <c r="G140" t="s">
        <v>781</v>
      </c>
      <c r="H140" t="s">
        <v>781</v>
      </c>
      <c r="I140" t="s">
        <v>781</v>
      </c>
      <c r="J140" t="s">
        <v>781</v>
      </c>
    </row>
    <row r="141" spans="1:10" x14ac:dyDescent="0.25">
      <c r="B141" t="s">
        <v>781</v>
      </c>
      <c r="C141" t="s">
        <v>781</v>
      </c>
      <c r="D141" t="s">
        <v>781</v>
      </c>
      <c r="E141" t="s">
        <v>781</v>
      </c>
      <c r="F141" t="s">
        <v>781</v>
      </c>
      <c r="G141" t="s">
        <v>781</v>
      </c>
      <c r="H141" t="s">
        <v>781</v>
      </c>
      <c r="I141" t="s">
        <v>781</v>
      </c>
      <c r="J141" t="s">
        <v>781</v>
      </c>
    </row>
    <row r="142" spans="1:10" x14ac:dyDescent="0.25">
      <c r="A142" t="s">
        <v>189</v>
      </c>
      <c r="C142" t="s">
        <v>197</v>
      </c>
      <c r="D142" t="s">
        <v>197</v>
      </c>
      <c r="E142" t="s">
        <v>197</v>
      </c>
      <c r="G142" t="s">
        <v>197</v>
      </c>
      <c r="H142" t="s">
        <v>197</v>
      </c>
      <c r="I142" t="s">
        <v>197</v>
      </c>
      <c r="J142" t="s">
        <v>197</v>
      </c>
    </row>
    <row r="143" spans="1:10" x14ac:dyDescent="0.25">
      <c r="A143" t="s">
        <v>190</v>
      </c>
    </row>
    <row r="144" spans="1:10" x14ac:dyDescent="0.25">
      <c r="A144" t="s">
        <v>191</v>
      </c>
    </row>
  </sheetData>
  <mergeCells count="3">
    <mergeCell ref="B26:K26"/>
    <mergeCell ref="B1:H1"/>
    <mergeCell ref="B2:K2"/>
  </mergeCell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230"/>
  <sheetViews>
    <sheetView zoomScale="75" zoomScaleNormal="200" workbookViewId="0">
      <selection activeCell="K45" sqref="K45"/>
    </sheetView>
  </sheetViews>
  <sheetFormatPr defaultColWidth="8.85546875" defaultRowHeight="15" x14ac:dyDescent="0.25"/>
  <sheetData>
    <row r="1" spans="1:19" x14ac:dyDescent="0.25">
      <c r="K1" t="s">
        <v>675</v>
      </c>
    </row>
    <row r="3" spans="1:19" x14ac:dyDescent="0.25">
      <c r="B3" t="s">
        <v>127</v>
      </c>
      <c r="H3" t="s">
        <v>146</v>
      </c>
      <c r="I3" t="s">
        <v>186</v>
      </c>
      <c r="K3" t="s">
        <v>676</v>
      </c>
      <c r="L3" t="s">
        <v>677</v>
      </c>
      <c r="M3" t="s">
        <v>582</v>
      </c>
      <c r="N3" t="s">
        <v>678</v>
      </c>
      <c r="O3" t="s">
        <v>679</v>
      </c>
      <c r="P3" t="s">
        <v>449</v>
      </c>
      <c r="Q3" t="s">
        <v>680</v>
      </c>
      <c r="R3" t="s">
        <v>681</v>
      </c>
      <c r="S3" t="s">
        <v>682</v>
      </c>
    </row>
    <row r="4" spans="1:19" x14ac:dyDescent="0.25">
      <c r="B4" t="s">
        <v>394</v>
      </c>
      <c r="C4" t="s">
        <v>510</v>
      </c>
      <c r="D4" t="s">
        <v>516</v>
      </c>
      <c r="E4" t="s">
        <v>521</v>
      </c>
      <c r="F4" t="s">
        <v>88</v>
      </c>
      <c r="G4" t="s">
        <v>89</v>
      </c>
      <c r="H4" t="s">
        <v>394</v>
      </c>
    </row>
    <row r="5" spans="1:19" x14ac:dyDescent="0.25">
      <c r="A5" t="s">
        <v>696</v>
      </c>
      <c r="B5" s="2">
        <v>100.22110000000001</v>
      </c>
      <c r="C5" s="2">
        <v>103.1514</v>
      </c>
      <c r="D5" s="2">
        <v>102.4408</v>
      </c>
      <c r="E5" s="2">
        <v>96.412850000000006</v>
      </c>
      <c r="F5" s="2" t="s">
        <v>813</v>
      </c>
      <c r="G5" s="2" t="s">
        <v>813</v>
      </c>
      <c r="H5" s="2">
        <v>80.22063</v>
      </c>
      <c r="I5" s="2">
        <v>97.564899999999994</v>
      </c>
      <c r="K5" t="s">
        <v>683</v>
      </c>
    </row>
    <row r="6" spans="1:19" x14ac:dyDescent="0.25">
      <c r="B6" s="2">
        <v>7.4500000000000001E-11</v>
      </c>
      <c r="C6" s="2">
        <v>5.5999999999999999E-8</v>
      </c>
      <c r="D6" s="2">
        <v>1.1100000000000001E-11</v>
      </c>
      <c r="E6" s="2">
        <v>4.1199999999999999E-16</v>
      </c>
      <c r="F6" s="2" t="s">
        <v>813</v>
      </c>
      <c r="G6" s="2" t="s">
        <v>813</v>
      </c>
      <c r="H6" s="2">
        <v>1.7600000000000001E-6</v>
      </c>
      <c r="I6" s="2">
        <v>2.4099999999999999E-11</v>
      </c>
    </row>
    <row r="7" spans="1:19" x14ac:dyDescent="0.25">
      <c r="A7" t="s">
        <v>174</v>
      </c>
      <c r="B7" s="2">
        <v>-3.6577000000000002</v>
      </c>
      <c r="C7" s="2">
        <v>4.4694000000000003</v>
      </c>
      <c r="D7" s="2">
        <v>-11.729200000000001</v>
      </c>
      <c r="E7" s="2">
        <v>-10.388299999999999</v>
      </c>
      <c r="F7" s="2" t="s">
        <v>813</v>
      </c>
      <c r="G7" s="2" t="s">
        <v>813</v>
      </c>
      <c r="H7" s="2">
        <v>-9.5809899999999999</v>
      </c>
      <c r="I7" s="2">
        <v>-13.114699999999999</v>
      </c>
      <c r="K7" t="s">
        <v>498</v>
      </c>
    </row>
    <row r="8" spans="1:19" x14ac:dyDescent="0.25">
      <c r="B8" s="2">
        <v>0.4173</v>
      </c>
      <c r="C8" s="2">
        <v>0.57210000000000005</v>
      </c>
      <c r="D8" s="2">
        <v>9.2099999999999994E-3</v>
      </c>
      <c r="E8" s="2">
        <v>2.48E-5</v>
      </c>
      <c r="F8" s="2" t="s">
        <v>813</v>
      </c>
      <c r="G8" s="2" t="s">
        <v>813</v>
      </c>
      <c r="H8" s="2">
        <v>0.25819999999999999</v>
      </c>
      <c r="I8" s="2">
        <v>4.9800000000000001E-3</v>
      </c>
      <c r="K8" t="s">
        <v>580</v>
      </c>
    </row>
    <row r="9" spans="1:19" x14ac:dyDescent="0.25">
      <c r="A9" t="s">
        <v>175</v>
      </c>
      <c r="B9" s="2">
        <v>-0.14360000000000001</v>
      </c>
      <c r="C9" s="2">
        <v>-0.53290000000000004</v>
      </c>
      <c r="D9" s="2">
        <v>0.1358</v>
      </c>
      <c r="E9" s="2">
        <v>0.22029000000000001</v>
      </c>
      <c r="F9" s="2" t="s">
        <v>813</v>
      </c>
      <c r="G9" s="2" t="s">
        <v>813</v>
      </c>
      <c r="H9" s="2">
        <v>0.99538000000000004</v>
      </c>
      <c r="I9" s="2">
        <v>0.33510000000000001</v>
      </c>
    </row>
    <row r="10" spans="1:19" x14ac:dyDescent="0.25">
      <c r="B10" s="2">
        <v>0.47089999999999999</v>
      </c>
      <c r="C10" s="2">
        <v>0.14269999999999999</v>
      </c>
      <c r="D10" s="2">
        <v>0.43890000000000001</v>
      </c>
      <c r="E10" s="2">
        <v>9.3519999999999992E-3</v>
      </c>
      <c r="F10" s="2" t="s">
        <v>813</v>
      </c>
      <c r="G10" s="2" t="s">
        <v>813</v>
      </c>
      <c r="H10" s="2">
        <v>1.5800000000000002E-2</v>
      </c>
      <c r="I10" s="2">
        <v>7.3539999999999994E-2</v>
      </c>
      <c r="K10" t="s">
        <v>678</v>
      </c>
      <c r="L10" t="s">
        <v>684</v>
      </c>
      <c r="M10" t="s">
        <v>449</v>
      </c>
      <c r="N10" t="s">
        <v>678</v>
      </c>
      <c r="O10" t="s">
        <v>685</v>
      </c>
    </row>
    <row r="11" spans="1:19" x14ac:dyDescent="0.25">
      <c r="A11" t="s">
        <v>176</v>
      </c>
      <c r="B11" s="2">
        <v>-1.9782999999999999</v>
      </c>
      <c r="C11" s="2">
        <v>-2.8881999999999999</v>
      </c>
      <c r="D11" s="2">
        <v>-2.5514999999999999</v>
      </c>
      <c r="E11" s="2">
        <v>-0.12551999999999999</v>
      </c>
      <c r="F11" s="2" t="s">
        <v>813</v>
      </c>
      <c r="G11" s="2" t="s">
        <v>813</v>
      </c>
      <c r="H11" s="2">
        <v>-5.9749999999999998E-2</v>
      </c>
      <c r="I11" s="2">
        <v>0.89359999999999995</v>
      </c>
      <c r="K11" t="s">
        <v>580</v>
      </c>
    </row>
    <row r="12" spans="1:19" x14ac:dyDescent="0.25">
      <c r="B12" s="2">
        <v>0.29289999999999999</v>
      </c>
      <c r="C12" s="2">
        <v>0.38140000000000002</v>
      </c>
      <c r="D12" s="2">
        <v>0.13186999999999999</v>
      </c>
      <c r="E12" s="2">
        <v>0.85526599999999997</v>
      </c>
      <c r="F12" s="2" t="s">
        <v>813</v>
      </c>
      <c r="G12" s="2" t="s">
        <v>813</v>
      </c>
      <c r="H12" s="2">
        <v>0.98599999999999999</v>
      </c>
      <c r="I12" s="2">
        <v>0.58748</v>
      </c>
    </row>
    <row r="13" spans="1:19" x14ac:dyDescent="0.25">
      <c r="A13" t="s">
        <v>357</v>
      </c>
      <c r="B13" s="2">
        <v>9.1899999999999996E-2</v>
      </c>
      <c r="C13" s="2">
        <v>-0.3584</v>
      </c>
      <c r="D13" s="2">
        <v>-0.1691</v>
      </c>
      <c r="E13" s="2">
        <v>0.80545</v>
      </c>
      <c r="F13" s="2" t="s">
        <v>813</v>
      </c>
      <c r="G13" s="2" t="s">
        <v>813</v>
      </c>
      <c r="H13" s="2">
        <v>1.0203500000000001</v>
      </c>
      <c r="I13" s="2">
        <v>0.55110000000000003</v>
      </c>
      <c r="K13" t="s">
        <v>401</v>
      </c>
    </row>
    <row r="14" spans="1:19" x14ac:dyDescent="0.25">
      <c r="B14" s="2">
        <v>0.90849999999999997</v>
      </c>
      <c r="C14" s="2">
        <v>0.79979999999999996</v>
      </c>
      <c r="D14" s="2">
        <v>0.81011999999999995</v>
      </c>
      <c r="E14" s="2">
        <v>1.6594999999999999E-2</v>
      </c>
      <c r="F14" s="2" t="s">
        <v>813</v>
      </c>
      <c r="G14" s="2" t="s">
        <v>813</v>
      </c>
      <c r="H14" s="2">
        <v>0.4955</v>
      </c>
      <c r="I14" s="2">
        <v>0.44389000000000001</v>
      </c>
      <c r="K14" t="s">
        <v>686</v>
      </c>
      <c r="L14" t="s">
        <v>403</v>
      </c>
      <c r="M14" t="s">
        <v>500</v>
      </c>
      <c r="N14" t="s">
        <v>405</v>
      </c>
      <c r="O14" t="s">
        <v>403</v>
      </c>
      <c r="P14" t="s">
        <v>687</v>
      </c>
      <c r="Q14" t="s">
        <v>688</v>
      </c>
      <c r="R14" t="s">
        <v>403</v>
      </c>
      <c r="S14" t="s">
        <v>689</v>
      </c>
    </row>
    <row r="15" spans="1:19" x14ac:dyDescent="0.25">
      <c r="A15" t="s">
        <v>181</v>
      </c>
      <c r="B15" s="2">
        <v>-1.1867000000000001</v>
      </c>
      <c r="C15" s="2">
        <v>-2.3776999999999999</v>
      </c>
      <c r="D15" s="2">
        <v>-0.95109999999999995</v>
      </c>
      <c r="E15" s="2">
        <v>-0.18794</v>
      </c>
      <c r="F15" s="2" t="s">
        <v>813</v>
      </c>
      <c r="G15" s="2" t="s">
        <v>813</v>
      </c>
      <c r="H15" s="2">
        <v>-0.91715999999999998</v>
      </c>
      <c r="I15" s="2">
        <v>-1.0466</v>
      </c>
    </row>
    <row r="16" spans="1:19" x14ac:dyDescent="0.25">
      <c r="B16" s="2">
        <v>1.2799999999999999E-5</v>
      </c>
      <c r="C16" s="2">
        <v>3.3799999999999998E-6</v>
      </c>
      <c r="D16" s="2">
        <v>3.2799999999999998E-5</v>
      </c>
      <c r="E16" s="2">
        <v>1.2977000000000001E-2</v>
      </c>
      <c r="F16" s="2" t="s">
        <v>813</v>
      </c>
      <c r="G16" s="2" t="s">
        <v>813</v>
      </c>
      <c r="H16" s="2">
        <v>1.43E-2</v>
      </c>
      <c r="I16" s="2">
        <v>1.4100000000000001E-5</v>
      </c>
      <c r="K16" t="s">
        <v>690</v>
      </c>
    </row>
    <row r="17" spans="1:24" x14ac:dyDescent="0.25">
      <c r="A17" t="s">
        <v>187</v>
      </c>
      <c r="B17" s="2">
        <v>-12.068899999999999</v>
      </c>
      <c r="C17" s="2">
        <v>-16.992799999999999</v>
      </c>
      <c r="D17" s="2">
        <v>-6.2064000000000004</v>
      </c>
      <c r="E17" s="2">
        <v>-4.8456999999999999</v>
      </c>
      <c r="F17" s="2" t="s">
        <v>813</v>
      </c>
      <c r="G17" s="2" t="s">
        <v>813</v>
      </c>
      <c r="H17" s="2">
        <v>-24.402200000000001</v>
      </c>
      <c r="I17" s="2">
        <v>-14.857900000000001</v>
      </c>
      <c r="L17" t="s">
        <v>691</v>
      </c>
      <c r="M17" t="s">
        <v>692</v>
      </c>
      <c r="N17" t="s">
        <v>426</v>
      </c>
      <c r="O17" t="s">
        <v>693</v>
      </c>
      <c r="P17" t="s">
        <v>694</v>
      </c>
    </row>
    <row r="18" spans="1:24" x14ac:dyDescent="0.25">
      <c r="B18" s="2">
        <v>1.5900000000000001E-2</v>
      </c>
      <c r="C18" s="2">
        <v>4.58E-2</v>
      </c>
      <c r="D18" s="2">
        <v>0.12928999999999999</v>
      </c>
      <c r="E18" s="2">
        <v>1.0747E-2</v>
      </c>
      <c r="F18" s="2" t="s">
        <v>813</v>
      </c>
      <c r="G18" s="2" t="s">
        <v>813</v>
      </c>
      <c r="H18" s="2">
        <v>9.9000000000000008E-3</v>
      </c>
      <c r="I18" s="2">
        <v>2.0799999999999998E-3</v>
      </c>
      <c r="K18">
        <v>-9.5946999999999996</v>
      </c>
      <c r="L18">
        <v>-1.266</v>
      </c>
      <c r="M18">
        <v>0.2394</v>
      </c>
      <c r="N18">
        <v>1.6962999999999999</v>
      </c>
      <c r="O18">
        <v>4.5251999999999999</v>
      </c>
    </row>
    <row r="19" spans="1:24" x14ac:dyDescent="0.25">
      <c r="A19" t="s">
        <v>358</v>
      </c>
      <c r="B19" s="2">
        <v>2.4148999999999998</v>
      </c>
      <c r="C19" s="2">
        <v>14.567299999999999</v>
      </c>
      <c r="D19" s="2">
        <v>-7.3423999999999996</v>
      </c>
      <c r="E19" s="2">
        <v>-8.1888799999999993</v>
      </c>
      <c r="F19" s="2" t="s">
        <v>813</v>
      </c>
      <c r="G19" s="2" t="s">
        <v>813</v>
      </c>
      <c r="H19" s="2">
        <v>-17.509789999999999</v>
      </c>
      <c r="I19" s="2">
        <v>-8.6312999999999995</v>
      </c>
    </row>
    <row r="20" spans="1:24" x14ac:dyDescent="0.25">
      <c r="B20" s="2">
        <v>0.58220000000000005</v>
      </c>
      <c r="C20" s="2">
        <v>7.6100000000000001E-2</v>
      </c>
      <c r="D20" s="2">
        <v>7.2959999999999997E-2</v>
      </c>
      <c r="E20" s="2">
        <v>1.9699999999999999E-4</v>
      </c>
      <c r="F20" s="2" t="s">
        <v>813</v>
      </c>
      <c r="G20" s="2" t="s">
        <v>813</v>
      </c>
      <c r="H20" s="2">
        <v>4.6100000000000002E-2</v>
      </c>
      <c r="I20" s="2">
        <v>4.1209999999999997E-2</v>
      </c>
      <c r="K20" t="s">
        <v>695</v>
      </c>
    </row>
    <row r="21" spans="1:24" x14ac:dyDescent="0.25">
      <c r="A21" t="s">
        <v>718</v>
      </c>
      <c r="B21" s="2">
        <v>0.88380000000000003</v>
      </c>
      <c r="L21" t="s">
        <v>350</v>
      </c>
      <c r="M21" t="s">
        <v>351</v>
      </c>
      <c r="N21" t="s">
        <v>352</v>
      </c>
      <c r="O21" t="s">
        <v>353</v>
      </c>
      <c r="P21" t="s">
        <v>354</v>
      </c>
      <c r="Q21" t="s">
        <v>432</v>
      </c>
    </row>
    <row r="22" spans="1:24" x14ac:dyDescent="0.25">
      <c r="K22" t="s">
        <v>696</v>
      </c>
      <c r="L22">
        <v>100.22110000000001</v>
      </c>
      <c r="M22">
        <v>5.2866</v>
      </c>
      <c r="N22">
        <v>18.957999999999998</v>
      </c>
      <c r="O22" s="1">
        <v>7.4500000000000001E-11</v>
      </c>
      <c r="P22" t="s">
        <v>355</v>
      </c>
    </row>
    <row r="23" spans="1:24" x14ac:dyDescent="0.25">
      <c r="L23" s="1">
        <v>7.4500000000000001E-11</v>
      </c>
      <c r="O23" s="1"/>
    </row>
    <row r="24" spans="1:24" x14ac:dyDescent="0.25">
      <c r="K24" t="s">
        <v>174</v>
      </c>
      <c r="L24">
        <v>-3.6577000000000002</v>
      </c>
      <c r="M24">
        <v>4.3659999999999997</v>
      </c>
      <c r="N24">
        <v>-0.83799999999999997</v>
      </c>
      <c r="O24">
        <v>0.4173</v>
      </c>
    </row>
    <row r="25" spans="1:24" x14ac:dyDescent="0.25">
      <c r="L25">
        <v>0.4173</v>
      </c>
    </row>
    <row r="26" spans="1:24" x14ac:dyDescent="0.25">
      <c r="K26" t="s">
        <v>175</v>
      </c>
      <c r="L26">
        <v>-0.14360000000000001</v>
      </c>
      <c r="M26">
        <v>0.19339999999999999</v>
      </c>
      <c r="N26">
        <v>-0.74299999999999999</v>
      </c>
      <c r="O26">
        <v>0.47089999999999999</v>
      </c>
    </row>
    <row r="27" spans="1:24" x14ac:dyDescent="0.25">
      <c r="L27">
        <v>0.47089999999999999</v>
      </c>
    </row>
    <row r="28" spans="1:24" x14ac:dyDescent="0.25">
      <c r="K28" t="s">
        <v>176</v>
      </c>
      <c r="L28">
        <v>-1.9782999999999999</v>
      </c>
      <c r="M28">
        <v>1.8046</v>
      </c>
      <c r="N28">
        <v>-1.0960000000000001</v>
      </c>
      <c r="O28">
        <v>0.29289999999999999</v>
      </c>
    </row>
    <row r="29" spans="1:24" x14ac:dyDescent="0.25">
      <c r="L29">
        <v>0.29289999999999999</v>
      </c>
    </row>
    <row r="30" spans="1:24" x14ac:dyDescent="0.25">
      <c r="K30" t="s">
        <v>357</v>
      </c>
      <c r="L30">
        <v>9.1899999999999996E-2</v>
      </c>
      <c r="M30">
        <v>0.78400000000000003</v>
      </c>
      <c r="N30">
        <v>0.11700000000000001</v>
      </c>
      <c r="O30">
        <v>0.90849999999999997</v>
      </c>
    </row>
    <row r="31" spans="1:24" x14ac:dyDescent="0.25">
      <c r="L31">
        <v>0.90849999999999997</v>
      </c>
      <c r="T31" t="s">
        <v>439</v>
      </c>
      <c r="U31">
        <v>0.1</v>
      </c>
      <c r="V31" t="s">
        <v>440</v>
      </c>
      <c r="W31" t="s">
        <v>441</v>
      </c>
      <c r="X31">
        <v>1</v>
      </c>
    </row>
    <row r="32" spans="1:24" x14ac:dyDescent="0.25">
      <c r="K32" t="s">
        <v>181</v>
      </c>
      <c r="L32">
        <v>-1.1867000000000001</v>
      </c>
      <c r="M32">
        <v>0.17480000000000001</v>
      </c>
      <c r="N32">
        <v>-6.79</v>
      </c>
      <c r="O32" s="1">
        <v>1.2799999999999999E-5</v>
      </c>
      <c r="P32" t="s">
        <v>355</v>
      </c>
      <c r="S32">
        <v>0.05</v>
      </c>
    </row>
    <row r="33" spans="11:19" x14ac:dyDescent="0.25">
      <c r="L33" s="1">
        <v>1.2799999999999999E-5</v>
      </c>
      <c r="O33" s="1"/>
    </row>
    <row r="34" spans="11:19" x14ac:dyDescent="0.25">
      <c r="K34" t="s">
        <v>187</v>
      </c>
      <c r="L34">
        <v>-12.068899999999999</v>
      </c>
      <c r="M34">
        <v>4.3574000000000002</v>
      </c>
      <c r="N34">
        <v>-2.77</v>
      </c>
      <c r="O34">
        <v>1.5900000000000001E-2</v>
      </c>
      <c r="P34" t="s">
        <v>356</v>
      </c>
      <c r="R34" t="s">
        <v>438</v>
      </c>
      <c r="S34" t="s">
        <v>700</v>
      </c>
    </row>
    <row r="35" spans="11:19" x14ac:dyDescent="0.25">
      <c r="L35">
        <v>1.5900000000000001E-2</v>
      </c>
    </row>
    <row r="36" spans="11:19" x14ac:dyDescent="0.25">
      <c r="K36" t="s">
        <v>358</v>
      </c>
      <c r="L36">
        <v>2.4148999999999998</v>
      </c>
      <c r="M36">
        <v>4.2798999999999996</v>
      </c>
      <c r="N36">
        <v>0.56399999999999995</v>
      </c>
      <c r="O36">
        <v>0.58220000000000005</v>
      </c>
      <c r="R36" t="s">
        <v>430</v>
      </c>
    </row>
    <row r="37" spans="11:19" x14ac:dyDescent="0.25">
      <c r="K37" t="s">
        <v>433</v>
      </c>
      <c r="L37">
        <v>0.58220000000000005</v>
      </c>
      <c r="S37" s="1">
        <v>2.5129999999999999E-6</v>
      </c>
    </row>
    <row r="38" spans="11:19" x14ac:dyDescent="0.25">
      <c r="K38" t="s">
        <v>434</v>
      </c>
      <c r="L38" t="s">
        <v>435</v>
      </c>
      <c r="M38">
        <v>0</v>
      </c>
      <c r="N38" t="s">
        <v>436</v>
      </c>
      <c r="O38">
        <v>1E-3</v>
      </c>
      <c r="P38" t="s">
        <v>437</v>
      </c>
      <c r="Q38">
        <v>0.01</v>
      </c>
    </row>
    <row r="39" spans="11:19" x14ac:dyDescent="0.25">
      <c r="R39" t="s">
        <v>452</v>
      </c>
    </row>
    <row r="40" spans="11:19" x14ac:dyDescent="0.25">
      <c r="K40" t="s">
        <v>445</v>
      </c>
      <c r="L40" t="s">
        <v>697</v>
      </c>
      <c r="M40" t="s">
        <v>698</v>
      </c>
      <c r="N40">
        <v>3.907</v>
      </c>
      <c r="O40" t="s">
        <v>449</v>
      </c>
      <c r="P40">
        <v>13</v>
      </c>
      <c r="Q40" t="s">
        <v>699</v>
      </c>
    </row>
    <row r="41" spans="11:19" x14ac:dyDescent="0.25">
      <c r="L41" t="s">
        <v>701</v>
      </c>
      <c r="M41" t="s">
        <v>702</v>
      </c>
      <c r="N41" t="s">
        <v>703</v>
      </c>
      <c r="O41" t="s">
        <v>704</v>
      </c>
      <c r="P41" t="s">
        <v>705</v>
      </c>
      <c r="Q41" t="s">
        <v>706</v>
      </c>
    </row>
    <row r="42" spans="11:19" x14ac:dyDescent="0.25">
      <c r="K42" t="s">
        <v>707</v>
      </c>
      <c r="L42" t="s">
        <v>708</v>
      </c>
      <c r="M42" t="s">
        <v>709</v>
      </c>
      <c r="N42" t="s">
        <v>710</v>
      </c>
      <c r="O42" t="s">
        <v>708</v>
      </c>
      <c r="P42">
        <v>0.88380000000000003</v>
      </c>
    </row>
    <row r="43" spans="11:19" x14ac:dyDescent="0.25">
      <c r="K43" t="s">
        <v>448</v>
      </c>
      <c r="L43">
        <v>22.73</v>
      </c>
      <c r="M43" t="s">
        <v>449</v>
      </c>
      <c r="N43">
        <v>7</v>
      </c>
      <c r="O43" t="s">
        <v>450</v>
      </c>
      <c r="P43">
        <v>13</v>
      </c>
      <c r="Q43" t="s">
        <v>451</v>
      </c>
    </row>
    <row r="44" spans="11:19" x14ac:dyDescent="0.25">
      <c r="K44" t="s">
        <v>587</v>
      </c>
      <c r="S44" t="s">
        <v>689</v>
      </c>
    </row>
    <row r="46" spans="11:19" x14ac:dyDescent="0.25">
      <c r="K46" t="s">
        <v>510</v>
      </c>
      <c r="L46" t="s">
        <v>680</v>
      </c>
      <c r="M46" t="s">
        <v>711</v>
      </c>
      <c r="N46" t="s">
        <v>449</v>
      </c>
      <c r="O46" t="s">
        <v>680</v>
      </c>
      <c r="P46" t="s">
        <v>682</v>
      </c>
      <c r="R46" t="s">
        <v>403</v>
      </c>
    </row>
    <row r="47" spans="11:19" x14ac:dyDescent="0.25">
      <c r="K47" t="s">
        <v>587</v>
      </c>
    </row>
    <row r="49" spans="11:24" x14ac:dyDescent="0.25">
      <c r="K49" t="s">
        <v>401</v>
      </c>
    </row>
    <row r="50" spans="11:24" x14ac:dyDescent="0.25">
      <c r="K50" t="s">
        <v>686</v>
      </c>
      <c r="L50" t="s">
        <v>403</v>
      </c>
      <c r="M50" t="s">
        <v>500</v>
      </c>
      <c r="N50" t="s">
        <v>405</v>
      </c>
      <c r="O50" t="s">
        <v>403</v>
      </c>
      <c r="P50" t="s">
        <v>687</v>
      </c>
      <c r="Q50" t="s">
        <v>688</v>
      </c>
    </row>
    <row r="52" spans="11:24" x14ac:dyDescent="0.25">
      <c r="K52" t="s">
        <v>690</v>
      </c>
    </row>
    <row r="53" spans="11:24" x14ac:dyDescent="0.25">
      <c r="L53" t="s">
        <v>691</v>
      </c>
      <c r="M53" t="s">
        <v>692</v>
      </c>
      <c r="N53" t="s">
        <v>426</v>
      </c>
      <c r="O53" t="s">
        <v>693</v>
      </c>
      <c r="P53" t="s">
        <v>694</v>
      </c>
    </row>
    <row r="54" spans="11:24" x14ac:dyDescent="0.25">
      <c r="K54">
        <v>-17.185199999999998</v>
      </c>
      <c r="L54">
        <v>-1.1786000000000001</v>
      </c>
      <c r="M54">
        <v>0.48759999999999998</v>
      </c>
      <c r="N54">
        <v>2.9984999999999999</v>
      </c>
      <c r="O54">
        <v>8.3567</v>
      </c>
    </row>
    <row r="56" spans="11:24" x14ac:dyDescent="0.25">
      <c r="K56" t="s">
        <v>695</v>
      </c>
    </row>
    <row r="57" spans="11:24" x14ac:dyDescent="0.25">
      <c r="L57" t="s">
        <v>350</v>
      </c>
      <c r="M57" t="s">
        <v>351</v>
      </c>
      <c r="N57" t="s">
        <v>352</v>
      </c>
      <c r="O57" t="s">
        <v>353</v>
      </c>
      <c r="P57" t="s">
        <v>354</v>
      </c>
      <c r="Q57" t="s">
        <v>432</v>
      </c>
    </row>
    <row r="58" spans="11:24" x14ac:dyDescent="0.25">
      <c r="K58" t="s">
        <v>696</v>
      </c>
      <c r="L58">
        <v>103.1514</v>
      </c>
      <c r="M58">
        <v>9.3375000000000004</v>
      </c>
      <c r="N58">
        <v>11.047000000000001</v>
      </c>
      <c r="O58" s="1">
        <v>5.5999999999999999E-8</v>
      </c>
      <c r="P58" t="s">
        <v>355</v>
      </c>
    </row>
    <row r="59" spans="11:24" x14ac:dyDescent="0.25">
      <c r="L59" s="1">
        <v>5.5999999999999999E-8</v>
      </c>
      <c r="O59" s="1"/>
    </row>
    <row r="60" spans="11:24" x14ac:dyDescent="0.25">
      <c r="K60" t="s">
        <v>174</v>
      </c>
      <c r="L60">
        <v>4.4694000000000003</v>
      </c>
      <c r="M60">
        <v>7.7114000000000003</v>
      </c>
      <c r="N60">
        <v>0.57999999999999996</v>
      </c>
      <c r="O60">
        <v>0.57210000000000005</v>
      </c>
    </row>
    <row r="61" spans="11:24" x14ac:dyDescent="0.25">
      <c r="L61">
        <v>0.57210000000000005</v>
      </c>
    </row>
    <row r="62" spans="11:24" x14ac:dyDescent="0.25">
      <c r="K62" t="s">
        <v>175</v>
      </c>
      <c r="L62">
        <v>-0.53290000000000004</v>
      </c>
      <c r="M62">
        <v>0.34160000000000001</v>
      </c>
      <c r="N62">
        <v>-1.56</v>
      </c>
      <c r="O62">
        <v>0.14269999999999999</v>
      </c>
      <c r="T62" t="s">
        <v>439</v>
      </c>
      <c r="U62">
        <v>0.1</v>
      </c>
      <c r="V62" t="s">
        <v>440</v>
      </c>
      <c r="W62" t="s">
        <v>441</v>
      </c>
      <c r="X62">
        <v>1</v>
      </c>
    </row>
    <row r="63" spans="11:24" x14ac:dyDescent="0.25">
      <c r="L63">
        <v>0.14269999999999999</v>
      </c>
    </row>
    <row r="64" spans="11:24" x14ac:dyDescent="0.25">
      <c r="K64" t="s">
        <v>176</v>
      </c>
      <c r="L64">
        <v>-2.8881999999999999</v>
      </c>
      <c r="M64">
        <v>3.1873999999999998</v>
      </c>
      <c r="N64">
        <v>-0.90600000000000003</v>
      </c>
      <c r="O64">
        <v>0.38140000000000002</v>
      </c>
      <c r="S64">
        <v>0.05</v>
      </c>
    </row>
    <row r="65" spans="11:19" x14ac:dyDescent="0.25">
      <c r="L65">
        <v>0.38140000000000002</v>
      </c>
    </row>
    <row r="66" spans="11:19" x14ac:dyDescent="0.25">
      <c r="K66" t="s">
        <v>357</v>
      </c>
      <c r="L66">
        <v>-0.3584</v>
      </c>
      <c r="M66">
        <v>1.3848</v>
      </c>
      <c r="N66">
        <v>-0.25900000000000001</v>
      </c>
      <c r="O66">
        <v>0.79979999999999996</v>
      </c>
    </row>
    <row r="67" spans="11:19" x14ac:dyDescent="0.25">
      <c r="L67">
        <v>0.79979999999999996</v>
      </c>
    </row>
    <row r="68" spans="11:19" x14ac:dyDescent="0.25">
      <c r="K68" t="s">
        <v>181</v>
      </c>
      <c r="L68">
        <v>-2.3776999999999999</v>
      </c>
      <c r="M68">
        <v>0.30869999999999997</v>
      </c>
      <c r="N68">
        <v>-7.702</v>
      </c>
      <c r="O68" s="1">
        <v>3.3799999999999998E-6</v>
      </c>
      <c r="P68" t="s">
        <v>355</v>
      </c>
      <c r="R68" t="s">
        <v>438</v>
      </c>
      <c r="S68" t="s">
        <v>700</v>
      </c>
    </row>
    <row r="69" spans="11:19" x14ac:dyDescent="0.25">
      <c r="L69" s="1">
        <v>3.3799999999999998E-6</v>
      </c>
      <c r="O69" s="1"/>
    </row>
    <row r="70" spans="11:19" x14ac:dyDescent="0.25">
      <c r="K70" t="s">
        <v>187</v>
      </c>
      <c r="L70">
        <v>-16.992799999999999</v>
      </c>
      <c r="M70">
        <v>7.6962999999999999</v>
      </c>
      <c r="N70">
        <v>-2.2080000000000002</v>
      </c>
      <c r="O70">
        <v>4.58E-2</v>
      </c>
      <c r="P70" t="s">
        <v>356</v>
      </c>
    </row>
    <row r="71" spans="11:19" x14ac:dyDescent="0.25">
      <c r="L71">
        <v>4.58E-2</v>
      </c>
    </row>
    <row r="72" spans="11:19" x14ac:dyDescent="0.25">
      <c r="K72" t="s">
        <v>358</v>
      </c>
      <c r="L72">
        <v>14.567299999999999</v>
      </c>
      <c r="M72">
        <v>7.5594000000000001</v>
      </c>
      <c r="N72">
        <v>1.927</v>
      </c>
      <c r="O72">
        <v>7.6100000000000001E-2</v>
      </c>
      <c r="P72" t="s">
        <v>461</v>
      </c>
      <c r="R72" t="s">
        <v>430</v>
      </c>
    </row>
    <row r="73" spans="11:19" x14ac:dyDescent="0.25">
      <c r="K73" t="s">
        <v>433</v>
      </c>
      <c r="L73">
        <v>7.6100000000000001E-2</v>
      </c>
      <c r="S73" s="1">
        <v>2.0449999999999999E-6</v>
      </c>
    </row>
    <row r="74" spans="11:19" x14ac:dyDescent="0.25">
      <c r="K74" t="s">
        <v>434</v>
      </c>
      <c r="L74" t="s">
        <v>435</v>
      </c>
      <c r="M74">
        <v>0</v>
      </c>
      <c r="N74" t="s">
        <v>436</v>
      </c>
      <c r="O74">
        <v>1E-3</v>
      </c>
      <c r="P74" t="s">
        <v>437</v>
      </c>
      <c r="Q74">
        <v>0.01</v>
      </c>
    </row>
    <row r="75" spans="11:19" x14ac:dyDescent="0.25">
      <c r="R75" t="s">
        <v>452</v>
      </c>
    </row>
    <row r="76" spans="11:19" x14ac:dyDescent="0.25">
      <c r="K76" t="s">
        <v>445</v>
      </c>
      <c r="L76" t="s">
        <v>697</v>
      </c>
      <c r="M76" t="s">
        <v>698</v>
      </c>
      <c r="N76">
        <v>6.9009999999999998</v>
      </c>
      <c r="O76" t="s">
        <v>449</v>
      </c>
      <c r="P76">
        <v>13</v>
      </c>
      <c r="Q76" t="s">
        <v>699</v>
      </c>
    </row>
    <row r="77" spans="11:19" x14ac:dyDescent="0.25">
      <c r="L77" t="s">
        <v>701</v>
      </c>
      <c r="M77" t="s">
        <v>702</v>
      </c>
      <c r="N77" t="s">
        <v>703</v>
      </c>
      <c r="O77" t="s">
        <v>704</v>
      </c>
      <c r="P77" t="s">
        <v>705</v>
      </c>
      <c r="Q77" t="s">
        <v>706</v>
      </c>
    </row>
    <row r="78" spans="11:19" x14ac:dyDescent="0.25">
      <c r="K78" t="s">
        <v>707</v>
      </c>
      <c r="L78" t="s">
        <v>708</v>
      </c>
      <c r="M78" t="s">
        <v>712</v>
      </c>
      <c r="N78" t="s">
        <v>710</v>
      </c>
      <c r="O78" t="s">
        <v>708</v>
      </c>
      <c r="P78">
        <v>0.88749999999999996</v>
      </c>
    </row>
    <row r="79" spans="11:19" x14ac:dyDescent="0.25">
      <c r="K79" t="s">
        <v>448</v>
      </c>
      <c r="L79">
        <v>23.55</v>
      </c>
      <c r="M79" t="s">
        <v>449</v>
      </c>
      <c r="N79">
        <v>7</v>
      </c>
      <c r="O79" t="s">
        <v>450</v>
      </c>
      <c r="P79">
        <v>13</v>
      </c>
      <c r="Q79" t="s">
        <v>451</v>
      </c>
    </row>
    <row r="80" spans="11:19" x14ac:dyDescent="0.25">
      <c r="K80" t="s">
        <v>595</v>
      </c>
      <c r="S80" t="s">
        <v>689</v>
      </c>
    </row>
    <row r="82" spans="11:18" x14ac:dyDescent="0.25">
      <c r="K82" t="s">
        <v>516</v>
      </c>
      <c r="L82" t="s">
        <v>680</v>
      </c>
      <c r="M82" t="s">
        <v>711</v>
      </c>
      <c r="N82" t="s">
        <v>449</v>
      </c>
      <c r="O82" t="s">
        <v>680</v>
      </c>
      <c r="P82" t="s">
        <v>682</v>
      </c>
      <c r="R82" t="s">
        <v>403</v>
      </c>
    </row>
    <row r="83" spans="11:18" x14ac:dyDescent="0.25">
      <c r="K83" t="s">
        <v>595</v>
      </c>
    </row>
    <row r="85" spans="11:18" x14ac:dyDescent="0.25">
      <c r="K85" t="s">
        <v>401</v>
      </c>
    </row>
    <row r="86" spans="11:18" x14ac:dyDescent="0.25">
      <c r="K86" t="s">
        <v>686</v>
      </c>
      <c r="L86" t="s">
        <v>403</v>
      </c>
      <c r="M86" t="s">
        <v>500</v>
      </c>
      <c r="N86" t="s">
        <v>405</v>
      </c>
      <c r="O86" t="s">
        <v>403</v>
      </c>
      <c r="P86" t="s">
        <v>687</v>
      </c>
      <c r="Q86" t="s">
        <v>688</v>
      </c>
    </row>
    <row r="88" spans="11:18" x14ac:dyDescent="0.25">
      <c r="K88" t="s">
        <v>690</v>
      </c>
    </row>
    <row r="89" spans="11:18" x14ac:dyDescent="0.25">
      <c r="L89" t="s">
        <v>691</v>
      </c>
      <c r="M89" t="s">
        <v>692</v>
      </c>
      <c r="N89" t="s">
        <v>426</v>
      </c>
      <c r="O89" t="s">
        <v>693</v>
      </c>
      <c r="P89" t="s">
        <v>694</v>
      </c>
    </row>
    <row r="90" spans="11:18" x14ac:dyDescent="0.25">
      <c r="K90">
        <v>-5.9077000000000002</v>
      </c>
      <c r="L90">
        <v>-2.089</v>
      </c>
      <c r="M90">
        <v>0.55469999999999997</v>
      </c>
      <c r="N90">
        <v>1.2915000000000001</v>
      </c>
      <c r="O90">
        <v>4.7527999999999997</v>
      </c>
    </row>
    <row r="92" spans="11:18" x14ac:dyDescent="0.25">
      <c r="K92" t="s">
        <v>695</v>
      </c>
    </row>
    <row r="93" spans="11:18" x14ac:dyDescent="0.25">
      <c r="L93" t="s">
        <v>350</v>
      </c>
      <c r="M93" t="s">
        <v>351</v>
      </c>
      <c r="N93" t="s">
        <v>352</v>
      </c>
      <c r="O93" t="s">
        <v>353</v>
      </c>
      <c r="P93" t="s">
        <v>354</v>
      </c>
      <c r="Q93" t="s">
        <v>432</v>
      </c>
    </row>
    <row r="94" spans="11:18" x14ac:dyDescent="0.25">
      <c r="K94" t="s">
        <v>696</v>
      </c>
      <c r="L94">
        <v>102.4408</v>
      </c>
      <c r="M94">
        <v>4.6489000000000003</v>
      </c>
      <c r="N94">
        <v>22.036000000000001</v>
      </c>
      <c r="O94" s="1">
        <v>1.1100000000000001E-11</v>
      </c>
      <c r="P94" t="s">
        <v>355</v>
      </c>
    </row>
    <row r="95" spans="11:18" x14ac:dyDescent="0.25">
      <c r="L95" s="1">
        <v>1.1100000000000001E-11</v>
      </c>
      <c r="O95" s="1"/>
    </row>
    <row r="96" spans="11:18" x14ac:dyDescent="0.25">
      <c r="K96" t="s">
        <v>174</v>
      </c>
      <c r="L96">
        <v>-11.729200000000001</v>
      </c>
      <c r="M96">
        <v>3.8393000000000002</v>
      </c>
      <c r="N96">
        <v>-3.0550000000000002</v>
      </c>
      <c r="O96">
        <v>9.2099999999999994E-3</v>
      </c>
      <c r="P96" t="s">
        <v>467</v>
      </c>
    </row>
    <row r="97" spans="11:24" x14ac:dyDescent="0.25">
      <c r="L97">
        <v>9.2099999999999994E-3</v>
      </c>
      <c r="T97" t="s">
        <v>439</v>
      </c>
      <c r="U97">
        <v>0.1</v>
      </c>
      <c r="V97" t="s">
        <v>440</v>
      </c>
      <c r="W97" t="s">
        <v>441</v>
      </c>
      <c r="X97">
        <v>1</v>
      </c>
    </row>
    <row r="98" spans="11:24" x14ac:dyDescent="0.25">
      <c r="K98" t="s">
        <v>175</v>
      </c>
      <c r="L98">
        <v>0.1358</v>
      </c>
      <c r="M98">
        <v>0.1701</v>
      </c>
      <c r="N98">
        <v>0.79900000000000004</v>
      </c>
      <c r="O98">
        <v>0.43890000000000001</v>
      </c>
    </row>
    <row r="99" spans="11:24" x14ac:dyDescent="0.25">
      <c r="L99">
        <v>0.43890000000000001</v>
      </c>
      <c r="S99">
        <v>0.05</v>
      </c>
    </row>
    <row r="100" spans="11:24" x14ac:dyDescent="0.25">
      <c r="K100" t="s">
        <v>176</v>
      </c>
      <c r="L100">
        <v>-2.5514999999999999</v>
      </c>
      <c r="M100">
        <v>1.5869</v>
      </c>
      <c r="N100">
        <v>-1.6080000000000001</v>
      </c>
      <c r="O100">
        <v>0.13186999999999999</v>
      </c>
    </row>
    <row r="101" spans="11:24" x14ac:dyDescent="0.25">
      <c r="L101">
        <v>0.13186999999999999</v>
      </c>
    </row>
    <row r="102" spans="11:24" x14ac:dyDescent="0.25">
      <c r="K102" t="s">
        <v>357</v>
      </c>
      <c r="L102">
        <v>-0.1691</v>
      </c>
      <c r="M102">
        <v>0.68940000000000001</v>
      </c>
      <c r="N102">
        <v>-0.245</v>
      </c>
      <c r="O102">
        <v>0.81011999999999995</v>
      </c>
    </row>
    <row r="103" spans="11:24" x14ac:dyDescent="0.25">
      <c r="L103">
        <v>0.81011999999999995</v>
      </c>
      <c r="R103" t="s">
        <v>438</v>
      </c>
      <c r="S103" t="s">
        <v>700</v>
      </c>
    </row>
    <row r="104" spans="11:24" x14ac:dyDescent="0.25">
      <c r="K104" t="s">
        <v>181</v>
      </c>
      <c r="L104">
        <v>-0.95109999999999995</v>
      </c>
      <c r="M104">
        <v>0.1537</v>
      </c>
      <c r="N104">
        <v>-6.1890000000000001</v>
      </c>
      <c r="O104" s="1">
        <v>3.2799999999999998E-5</v>
      </c>
      <c r="P104" t="s">
        <v>355</v>
      </c>
    </row>
    <row r="105" spans="11:24" x14ac:dyDescent="0.25">
      <c r="L105" s="1">
        <v>3.2799999999999998E-5</v>
      </c>
      <c r="O105" s="1"/>
    </row>
    <row r="106" spans="11:24" x14ac:dyDescent="0.25">
      <c r="K106" t="s">
        <v>187</v>
      </c>
      <c r="L106">
        <v>-6.2064000000000004</v>
      </c>
      <c r="M106">
        <v>3.8317999999999999</v>
      </c>
      <c r="N106">
        <v>-1.62</v>
      </c>
      <c r="O106">
        <v>0.12928999999999999</v>
      </c>
    </row>
    <row r="107" spans="11:24" x14ac:dyDescent="0.25">
      <c r="L107">
        <v>0.12928999999999999</v>
      </c>
      <c r="R107" t="s">
        <v>430</v>
      </c>
    </row>
    <row r="108" spans="11:24" x14ac:dyDescent="0.25">
      <c r="K108" t="s">
        <v>358</v>
      </c>
      <c r="L108">
        <v>-7.3423999999999996</v>
      </c>
      <c r="M108">
        <v>3.7635999999999998</v>
      </c>
      <c r="N108">
        <v>-1.9510000000000001</v>
      </c>
      <c r="O108">
        <v>7.2959999999999997E-2</v>
      </c>
      <c r="P108" t="s">
        <v>461</v>
      </c>
      <c r="S108" s="1">
        <v>1.0920000000000001E-6</v>
      </c>
    </row>
    <row r="109" spans="11:24" x14ac:dyDescent="0.25">
      <c r="K109" t="s">
        <v>433</v>
      </c>
      <c r="L109">
        <v>7.2959999999999997E-2</v>
      </c>
    </row>
    <row r="110" spans="11:24" x14ac:dyDescent="0.25">
      <c r="K110" t="s">
        <v>434</v>
      </c>
      <c r="L110" t="s">
        <v>435</v>
      </c>
      <c r="M110">
        <v>0</v>
      </c>
      <c r="N110" t="s">
        <v>436</v>
      </c>
      <c r="O110">
        <v>1E-3</v>
      </c>
      <c r="P110" t="s">
        <v>437</v>
      </c>
      <c r="Q110">
        <v>0.01</v>
      </c>
      <c r="R110" t="s">
        <v>452</v>
      </c>
    </row>
    <row r="112" spans="11:24" x14ac:dyDescent="0.25">
      <c r="K112" t="s">
        <v>445</v>
      </c>
      <c r="L112" t="s">
        <v>697</v>
      </c>
      <c r="M112" t="s">
        <v>698</v>
      </c>
      <c r="N112">
        <v>3.4359999999999999</v>
      </c>
      <c r="O112" t="s">
        <v>449</v>
      </c>
      <c r="P112">
        <v>13</v>
      </c>
      <c r="Q112" t="s">
        <v>699</v>
      </c>
    </row>
    <row r="113" spans="11:19" x14ac:dyDescent="0.25">
      <c r="L113" t="s">
        <v>701</v>
      </c>
      <c r="M113" t="s">
        <v>702</v>
      </c>
      <c r="N113" t="s">
        <v>703</v>
      </c>
      <c r="O113" t="s">
        <v>704</v>
      </c>
      <c r="P113" t="s">
        <v>705</v>
      </c>
      <c r="Q113" t="s">
        <v>706</v>
      </c>
    </row>
    <row r="114" spans="11:19" x14ac:dyDescent="0.25">
      <c r="K114" t="s">
        <v>707</v>
      </c>
      <c r="L114" t="s">
        <v>708</v>
      </c>
      <c r="M114" t="s">
        <v>713</v>
      </c>
      <c r="N114" t="s">
        <v>710</v>
      </c>
      <c r="O114" t="s">
        <v>708</v>
      </c>
      <c r="P114">
        <v>0.89810000000000001</v>
      </c>
    </row>
    <row r="115" spans="11:19" x14ac:dyDescent="0.25">
      <c r="K115" t="s">
        <v>448</v>
      </c>
      <c r="L115">
        <v>26.19</v>
      </c>
      <c r="M115" t="s">
        <v>449</v>
      </c>
      <c r="N115">
        <v>7</v>
      </c>
      <c r="O115" t="s">
        <v>450</v>
      </c>
      <c r="P115">
        <v>13</v>
      </c>
      <c r="Q115" t="s">
        <v>451</v>
      </c>
      <c r="S115" t="s">
        <v>689</v>
      </c>
    </row>
    <row r="116" spans="11:19" x14ac:dyDescent="0.25">
      <c r="K116" t="s">
        <v>714</v>
      </c>
    </row>
    <row r="117" spans="11:19" x14ac:dyDescent="0.25">
      <c r="R117" t="s">
        <v>403</v>
      </c>
    </row>
    <row r="118" spans="11:19" x14ac:dyDescent="0.25">
      <c r="K118" t="s">
        <v>521</v>
      </c>
      <c r="L118" t="s">
        <v>680</v>
      </c>
      <c r="M118" t="s">
        <v>711</v>
      </c>
      <c r="N118" t="s">
        <v>449</v>
      </c>
      <c r="O118" t="s">
        <v>680</v>
      </c>
      <c r="P118" t="s">
        <v>682</v>
      </c>
    </row>
    <row r="119" spans="11:19" x14ac:dyDescent="0.25">
      <c r="K119" t="s">
        <v>714</v>
      </c>
    </row>
    <row r="121" spans="11:19" x14ac:dyDescent="0.25">
      <c r="K121" t="s">
        <v>401</v>
      </c>
    </row>
    <row r="122" spans="11:19" x14ac:dyDescent="0.25">
      <c r="K122" t="s">
        <v>686</v>
      </c>
      <c r="L122" t="s">
        <v>403</v>
      </c>
      <c r="M122" t="s">
        <v>500</v>
      </c>
      <c r="N122" t="s">
        <v>405</v>
      </c>
      <c r="O122" t="s">
        <v>403</v>
      </c>
      <c r="P122" t="s">
        <v>687</v>
      </c>
      <c r="Q122" t="s">
        <v>688</v>
      </c>
    </row>
    <row r="124" spans="11:19" x14ac:dyDescent="0.25">
      <c r="K124" t="s">
        <v>690</v>
      </c>
    </row>
    <row r="125" spans="11:19" x14ac:dyDescent="0.25">
      <c r="L125" t="s">
        <v>691</v>
      </c>
      <c r="M125" t="s">
        <v>692</v>
      </c>
      <c r="N125" t="s">
        <v>426</v>
      </c>
      <c r="O125" t="s">
        <v>693</v>
      </c>
      <c r="P125" t="s">
        <v>694</v>
      </c>
    </row>
    <row r="126" spans="11:19" x14ac:dyDescent="0.25">
      <c r="K126">
        <v>-1.833</v>
      </c>
      <c r="L126">
        <v>-0.60389999999999999</v>
      </c>
      <c r="M126">
        <v>0</v>
      </c>
      <c r="N126">
        <v>0.76190000000000002</v>
      </c>
      <c r="O126">
        <v>1.9394</v>
      </c>
    </row>
    <row r="128" spans="11:19" x14ac:dyDescent="0.25">
      <c r="K128" t="s">
        <v>695</v>
      </c>
    </row>
    <row r="129" spans="11:24" x14ac:dyDescent="0.25">
      <c r="L129" t="s">
        <v>350</v>
      </c>
      <c r="M129" t="s">
        <v>351</v>
      </c>
      <c r="N129" t="s">
        <v>352</v>
      </c>
      <c r="O129" t="s">
        <v>353</v>
      </c>
      <c r="P129" t="s">
        <v>354</v>
      </c>
      <c r="Q129" t="s">
        <v>432</v>
      </c>
    </row>
    <row r="130" spans="11:24" x14ac:dyDescent="0.25">
      <c r="K130" t="s">
        <v>696</v>
      </c>
      <c r="L130">
        <v>96.412850000000006</v>
      </c>
      <c r="M130">
        <v>1.9762500000000001</v>
      </c>
      <c r="N130">
        <v>48.786000000000001</v>
      </c>
      <c r="O130" s="1">
        <v>4.1199999999999999E-16</v>
      </c>
      <c r="P130" t="s">
        <v>355</v>
      </c>
    </row>
    <row r="131" spans="11:24" x14ac:dyDescent="0.25">
      <c r="L131" s="1">
        <v>4.1199999999999999E-16</v>
      </c>
      <c r="O131" s="1"/>
    </row>
    <row r="132" spans="11:24" x14ac:dyDescent="0.25">
      <c r="K132" t="s">
        <v>174</v>
      </c>
      <c r="L132">
        <v>-10.388299999999999</v>
      </c>
      <c r="M132">
        <v>1.6321000000000001</v>
      </c>
      <c r="N132">
        <v>-6.3650000000000002</v>
      </c>
      <c r="O132" s="1">
        <v>2.48E-5</v>
      </c>
      <c r="P132" t="s">
        <v>355</v>
      </c>
    </row>
    <row r="133" spans="11:24" x14ac:dyDescent="0.25">
      <c r="L133" s="1">
        <v>2.48E-5</v>
      </c>
      <c r="O133" s="1"/>
      <c r="T133" t="s">
        <v>439</v>
      </c>
      <c r="U133">
        <v>0.1</v>
      </c>
      <c r="V133" t="s">
        <v>440</v>
      </c>
      <c r="W133" t="s">
        <v>441</v>
      </c>
      <c r="X133">
        <v>1</v>
      </c>
    </row>
    <row r="134" spans="11:24" x14ac:dyDescent="0.25">
      <c r="K134" t="s">
        <v>175</v>
      </c>
      <c r="L134">
        <v>0.22029000000000001</v>
      </c>
      <c r="M134">
        <v>7.2300000000000003E-2</v>
      </c>
      <c r="N134">
        <v>3.0470000000000002</v>
      </c>
      <c r="O134">
        <v>9.3519999999999992E-3</v>
      </c>
      <c r="P134" t="s">
        <v>467</v>
      </c>
    </row>
    <row r="135" spans="11:24" x14ac:dyDescent="0.25">
      <c r="L135">
        <v>9.3519999999999992E-3</v>
      </c>
      <c r="S135">
        <v>0.05</v>
      </c>
    </row>
    <row r="136" spans="11:24" x14ac:dyDescent="0.25">
      <c r="K136" t="s">
        <v>176</v>
      </c>
      <c r="L136">
        <v>-0.12551999999999999</v>
      </c>
      <c r="M136">
        <v>0.67459999999999998</v>
      </c>
      <c r="N136">
        <v>-0.186</v>
      </c>
      <c r="O136">
        <v>0.85526599999999997</v>
      </c>
    </row>
    <row r="137" spans="11:24" x14ac:dyDescent="0.25">
      <c r="L137">
        <v>0.85526599999999997</v>
      </c>
    </row>
    <row r="138" spans="11:24" x14ac:dyDescent="0.25">
      <c r="K138" t="s">
        <v>357</v>
      </c>
      <c r="L138">
        <v>0.80545</v>
      </c>
      <c r="M138">
        <v>0.29308000000000001</v>
      </c>
      <c r="N138">
        <v>2.7480000000000002</v>
      </c>
      <c r="O138">
        <v>1.6594999999999999E-2</v>
      </c>
      <c r="P138" t="s">
        <v>356</v>
      </c>
    </row>
    <row r="139" spans="11:24" x14ac:dyDescent="0.25">
      <c r="L139">
        <v>1.6594999999999999E-2</v>
      </c>
      <c r="R139" t="s">
        <v>438</v>
      </c>
      <c r="S139" t="s">
        <v>700</v>
      </c>
    </row>
    <row r="140" spans="11:24" x14ac:dyDescent="0.25">
      <c r="K140" t="s">
        <v>181</v>
      </c>
      <c r="L140">
        <v>-0.18794</v>
      </c>
      <c r="M140">
        <v>6.5329999999999999E-2</v>
      </c>
      <c r="N140">
        <v>-2.8769999999999998</v>
      </c>
      <c r="O140">
        <v>1.2977000000000001E-2</v>
      </c>
      <c r="P140" t="s">
        <v>356</v>
      </c>
    </row>
    <row r="141" spans="11:24" x14ac:dyDescent="0.25">
      <c r="L141">
        <v>1.2977000000000001E-2</v>
      </c>
    </row>
    <row r="142" spans="11:24" x14ac:dyDescent="0.25">
      <c r="K142" t="s">
        <v>187</v>
      </c>
      <c r="L142">
        <v>-4.8456999999999999</v>
      </c>
      <c r="M142">
        <v>1.6289</v>
      </c>
      <c r="N142">
        <v>-2.9750000000000001</v>
      </c>
      <c r="O142">
        <v>1.0747E-2</v>
      </c>
      <c r="P142" t="s">
        <v>356</v>
      </c>
    </row>
    <row r="143" spans="11:24" x14ac:dyDescent="0.25">
      <c r="L143">
        <v>1.0747E-2</v>
      </c>
      <c r="R143" t="s">
        <v>430</v>
      </c>
    </row>
    <row r="144" spans="11:24" x14ac:dyDescent="0.25">
      <c r="K144" t="s">
        <v>358</v>
      </c>
      <c r="L144">
        <v>-8.1888799999999993</v>
      </c>
      <c r="M144">
        <v>1.5999300000000001</v>
      </c>
      <c r="N144">
        <v>-5.1180000000000003</v>
      </c>
      <c r="O144">
        <v>1.9699999999999999E-4</v>
      </c>
      <c r="P144" t="s">
        <v>355</v>
      </c>
      <c r="S144" s="1">
        <v>3.6180000000000002E-7</v>
      </c>
    </row>
    <row r="145" spans="11:19" x14ac:dyDescent="0.25">
      <c r="K145" t="s">
        <v>433</v>
      </c>
      <c r="L145">
        <v>1.9699999999999999E-4</v>
      </c>
    </row>
    <row r="146" spans="11:19" x14ac:dyDescent="0.25">
      <c r="K146" t="s">
        <v>434</v>
      </c>
      <c r="L146" t="s">
        <v>435</v>
      </c>
      <c r="M146">
        <v>0</v>
      </c>
      <c r="N146" t="s">
        <v>436</v>
      </c>
      <c r="O146">
        <v>1E-3</v>
      </c>
      <c r="P146" t="s">
        <v>437</v>
      </c>
      <c r="Q146">
        <v>0.01</v>
      </c>
      <c r="R146" t="s">
        <v>452</v>
      </c>
    </row>
    <row r="148" spans="11:19" x14ac:dyDescent="0.25">
      <c r="K148" t="s">
        <v>445</v>
      </c>
      <c r="L148" t="s">
        <v>697</v>
      </c>
      <c r="M148" t="s">
        <v>698</v>
      </c>
      <c r="N148">
        <v>1.4610000000000001</v>
      </c>
      <c r="O148" t="s">
        <v>449</v>
      </c>
      <c r="P148">
        <v>13</v>
      </c>
      <c r="Q148" t="s">
        <v>699</v>
      </c>
    </row>
    <row r="149" spans="11:19" x14ac:dyDescent="0.25">
      <c r="L149" t="s">
        <v>701</v>
      </c>
      <c r="M149" t="s">
        <v>702</v>
      </c>
      <c r="N149" t="s">
        <v>703</v>
      </c>
      <c r="O149" t="s">
        <v>704</v>
      </c>
      <c r="P149" t="s">
        <v>705</v>
      </c>
      <c r="Q149" t="s">
        <v>706</v>
      </c>
    </row>
    <row r="150" spans="11:19" x14ac:dyDescent="0.25">
      <c r="K150" t="s">
        <v>707</v>
      </c>
      <c r="L150" t="s">
        <v>708</v>
      </c>
      <c r="M150" t="s">
        <v>715</v>
      </c>
      <c r="N150" t="s">
        <v>710</v>
      </c>
      <c r="O150" t="s">
        <v>708</v>
      </c>
      <c r="P150">
        <v>0.91439999999999999</v>
      </c>
    </row>
    <row r="151" spans="11:19" x14ac:dyDescent="0.25">
      <c r="K151" t="s">
        <v>448</v>
      </c>
      <c r="L151">
        <v>31.51</v>
      </c>
      <c r="M151" t="s">
        <v>449</v>
      </c>
      <c r="N151">
        <v>7</v>
      </c>
      <c r="O151" t="s">
        <v>450</v>
      </c>
      <c r="P151">
        <v>13</v>
      </c>
      <c r="Q151" t="s">
        <v>451</v>
      </c>
    </row>
    <row r="152" spans="11:19" x14ac:dyDescent="0.25">
      <c r="K152" t="s">
        <v>714</v>
      </c>
    </row>
    <row r="154" spans="11:19" x14ac:dyDescent="0.25">
      <c r="K154" t="s">
        <v>526</v>
      </c>
      <c r="S154" t="s">
        <v>689</v>
      </c>
    </row>
    <row r="155" spans="11:19" x14ac:dyDescent="0.25">
      <c r="K155" t="s">
        <v>714</v>
      </c>
    </row>
    <row r="156" spans="11:19" x14ac:dyDescent="0.25">
      <c r="R156" t="s">
        <v>403</v>
      </c>
    </row>
    <row r="157" spans="11:19" x14ac:dyDescent="0.25">
      <c r="K157" t="s">
        <v>678</v>
      </c>
      <c r="L157" t="s">
        <v>684</v>
      </c>
      <c r="M157" t="s">
        <v>449</v>
      </c>
      <c r="N157" t="s">
        <v>678</v>
      </c>
      <c r="O157" t="s">
        <v>685</v>
      </c>
    </row>
    <row r="158" spans="11:19" x14ac:dyDescent="0.25">
      <c r="K158" t="s">
        <v>714</v>
      </c>
    </row>
    <row r="160" spans="11:19" x14ac:dyDescent="0.25">
      <c r="K160" t="s">
        <v>401</v>
      </c>
    </row>
    <row r="161" spans="11:24" x14ac:dyDescent="0.25">
      <c r="K161" t="s">
        <v>686</v>
      </c>
      <c r="L161" t="s">
        <v>403</v>
      </c>
      <c r="M161" t="s">
        <v>500</v>
      </c>
      <c r="N161" t="s">
        <v>405</v>
      </c>
      <c r="O161" t="s">
        <v>403</v>
      </c>
      <c r="P161" t="s">
        <v>687</v>
      </c>
      <c r="Q161" t="s">
        <v>688</v>
      </c>
    </row>
    <row r="163" spans="11:24" x14ac:dyDescent="0.25">
      <c r="K163" t="s">
        <v>690</v>
      </c>
    </row>
    <row r="164" spans="11:24" x14ac:dyDescent="0.25">
      <c r="L164" t="s">
        <v>691</v>
      </c>
      <c r="M164" t="s">
        <v>692</v>
      </c>
      <c r="N164" t="s">
        <v>426</v>
      </c>
      <c r="O164" t="s">
        <v>693</v>
      </c>
      <c r="P164" t="s">
        <v>694</v>
      </c>
    </row>
    <row r="165" spans="11:24" x14ac:dyDescent="0.25">
      <c r="K165">
        <v>-18.970099999999999</v>
      </c>
      <c r="L165">
        <v>-1.7496</v>
      </c>
      <c r="M165">
        <v>0.26939999999999997</v>
      </c>
      <c r="N165">
        <v>1.6463000000000001</v>
      </c>
      <c r="O165">
        <v>11.4329</v>
      </c>
    </row>
    <row r="167" spans="11:24" x14ac:dyDescent="0.25">
      <c r="K167" t="s">
        <v>695</v>
      </c>
    </row>
    <row r="168" spans="11:24" x14ac:dyDescent="0.25">
      <c r="L168" t="s">
        <v>350</v>
      </c>
      <c r="M168" t="s">
        <v>351</v>
      </c>
      <c r="N168" t="s">
        <v>352</v>
      </c>
      <c r="O168" t="s">
        <v>353</v>
      </c>
      <c r="P168" t="s">
        <v>354</v>
      </c>
      <c r="Q168" t="s">
        <v>432</v>
      </c>
    </row>
    <row r="169" spans="11:24" x14ac:dyDescent="0.25">
      <c r="K169" t="s">
        <v>696</v>
      </c>
      <c r="L169">
        <v>80.22063</v>
      </c>
      <c r="M169">
        <v>9.8117000000000001</v>
      </c>
      <c r="N169">
        <v>8.1760000000000002</v>
      </c>
      <c r="O169" s="1">
        <v>1.7600000000000001E-6</v>
      </c>
      <c r="P169" t="s">
        <v>355</v>
      </c>
    </row>
    <row r="170" spans="11:24" x14ac:dyDescent="0.25">
      <c r="L170" s="1">
        <v>1.7600000000000001E-6</v>
      </c>
      <c r="O170" s="1"/>
    </row>
    <row r="171" spans="11:24" x14ac:dyDescent="0.25">
      <c r="K171" t="s">
        <v>174</v>
      </c>
      <c r="L171">
        <v>-9.5809899999999999</v>
      </c>
      <c r="M171">
        <v>8.1030899999999999</v>
      </c>
      <c r="N171">
        <v>-1.1819999999999999</v>
      </c>
      <c r="O171">
        <v>0.25819999999999999</v>
      </c>
    </row>
    <row r="172" spans="11:24" x14ac:dyDescent="0.25">
      <c r="L172">
        <v>0.25819999999999999</v>
      </c>
      <c r="T172" t="s">
        <v>439</v>
      </c>
      <c r="U172">
        <v>0.1</v>
      </c>
      <c r="V172" t="s">
        <v>440</v>
      </c>
      <c r="W172" t="s">
        <v>441</v>
      </c>
      <c r="X172">
        <v>1</v>
      </c>
    </row>
    <row r="173" spans="11:24" x14ac:dyDescent="0.25">
      <c r="K173" t="s">
        <v>175</v>
      </c>
      <c r="L173">
        <v>0.99538000000000004</v>
      </c>
      <c r="M173">
        <v>0.35893000000000003</v>
      </c>
      <c r="N173">
        <v>2.7730000000000001</v>
      </c>
      <c r="O173">
        <v>1.5800000000000002E-2</v>
      </c>
      <c r="P173" t="s">
        <v>356</v>
      </c>
    </row>
    <row r="174" spans="11:24" x14ac:dyDescent="0.25">
      <c r="L174">
        <v>1.5800000000000002E-2</v>
      </c>
      <c r="S174">
        <v>0.05</v>
      </c>
    </row>
    <row r="175" spans="11:24" x14ac:dyDescent="0.25">
      <c r="K175" t="s">
        <v>176</v>
      </c>
      <c r="L175">
        <v>-5.9749999999999998E-2</v>
      </c>
      <c r="M175">
        <v>3.3492799999999998</v>
      </c>
      <c r="N175">
        <v>-1.7999999999999999E-2</v>
      </c>
      <c r="O175">
        <v>0.98599999999999999</v>
      </c>
    </row>
    <row r="176" spans="11:24" x14ac:dyDescent="0.25">
      <c r="L176">
        <v>0.98599999999999999</v>
      </c>
    </row>
    <row r="177" spans="11:19" x14ac:dyDescent="0.25">
      <c r="K177" t="s">
        <v>357</v>
      </c>
      <c r="L177">
        <v>1.0203500000000001</v>
      </c>
      <c r="M177">
        <v>1.4551000000000001</v>
      </c>
      <c r="N177">
        <v>0.70099999999999996</v>
      </c>
      <c r="O177">
        <v>0.4955</v>
      </c>
    </row>
    <row r="178" spans="11:19" x14ac:dyDescent="0.25">
      <c r="L178">
        <v>0.4955</v>
      </c>
      <c r="R178" t="s">
        <v>438</v>
      </c>
      <c r="S178" t="s">
        <v>700</v>
      </c>
    </row>
    <row r="179" spans="11:19" x14ac:dyDescent="0.25">
      <c r="K179" t="s">
        <v>181</v>
      </c>
      <c r="L179">
        <v>-0.91715999999999998</v>
      </c>
      <c r="M179">
        <v>0.32436999999999999</v>
      </c>
      <c r="N179">
        <v>-2.8279999999999998</v>
      </c>
      <c r="O179">
        <v>1.43E-2</v>
      </c>
      <c r="P179" t="s">
        <v>356</v>
      </c>
    </row>
    <row r="180" spans="11:19" x14ac:dyDescent="0.25">
      <c r="L180">
        <v>1.43E-2</v>
      </c>
    </row>
    <row r="181" spans="11:19" x14ac:dyDescent="0.25">
      <c r="K181" t="s">
        <v>187</v>
      </c>
      <c r="L181">
        <v>-24.402200000000001</v>
      </c>
      <c r="M181">
        <v>8.0871999999999993</v>
      </c>
      <c r="N181">
        <v>-3.0169999999999999</v>
      </c>
      <c r="O181">
        <v>9.9000000000000008E-3</v>
      </c>
      <c r="P181" t="s">
        <v>467</v>
      </c>
    </row>
    <row r="182" spans="11:19" x14ac:dyDescent="0.25">
      <c r="L182">
        <v>9.9000000000000008E-3</v>
      </c>
      <c r="R182" t="s">
        <v>430</v>
      </c>
    </row>
    <row r="183" spans="11:19" x14ac:dyDescent="0.25">
      <c r="K183" t="s">
        <v>358</v>
      </c>
      <c r="L183">
        <v>-17.509789999999999</v>
      </c>
      <c r="M183">
        <v>7.9433499999999997</v>
      </c>
      <c r="N183">
        <v>-2.2040000000000002</v>
      </c>
      <c r="O183">
        <v>4.6100000000000002E-2</v>
      </c>
      <c r="P183" t="s">
        <v>356</v>
      </c>
      <c r="S183">
        <v>3.2600000000000001E-4</v>
      </c>
    </row>
    <row r="184" spans="11:19" x14ac:dyDescent="0.25">
      <c r="K184" t="s">
        <v>433</v>
      </c>
      <c r="L184">
        <v>4.6100000000000002E-2</v>
      </c>
    </row>
    <row r="185" spans="11:19" x14ac:dyDescent="0.25">
      <c r="K185" t="s">
        <v>434</v>
      </c>
      <c r="L185" t="s">
        <v>435</v>
      </c>
      <c r="M185">
        <v>0</v>
      </c>
      <c r="N185" t="s">
        <v>436</v>
      </c>
      <c r="O185">
        <v>1E-3</v>
      </c>
      <c r="P185" t="s">
        <v>437</v>
      </c>
      <c r="Q185">
        <v>0.01</v>
      </c>
      <c r="R185" t="s">
        <v>452</v>
      </c>
    </row>
    <row r="187" spans="11:19" x14ac:dyDescent="0.25">
      <c r="K187" t="s">
        <v>445</v>
      </c>
      <c r="L187" t="s">
        <v>697</v>
      </c>
      <c r="M187" t="s">
        <v>698</v>
      </c>
      <c r="N187">
        <v>7.2519999999999998</v>
      </c>
      <c r="O187" t="s">
        <v>449</v>
      </c>
      <c r="P187">
        <v>13</v>
      </c>
      <c r="Q187" t="s">
        <v>699</v>
      </c>
    </row>
    <row r="188" spans="11:19" x14ac:dyDescent="0.25">
      <c r="L188" t="s">
        <v>701</v>
      </c>
      <c r="M188" t="s">
        <v>702</v>
      </c>
      <c r="N188" t="s">
        <v>703</v>
      </c>
      <c r="O188" t="s">
        <v>704</v>
      </c>
      <c r="P188" t="s">
        <v>705</v>
      </c>
      <c r="Q188" t="s">
        <v>706</v>
      </c>
    </row>
    <row r="189" spans="11:19" x14ac:dyDescent="0.25">
      <c r="K189" t="s">
        <v>707</v>
      </c>
      <c r="L189" t="s">
        <v>708</v>
      </c>
      <c r="M189" t="s">
        <v>716</v>
      </c>
      <c r="N189" t="s">
        <v>710</v>
      </c>
      <c r="O189" t="s">
        <v>708</v>
      </c>
      <c r="P189">
        <v>0.74609999999999999</v>
      </c>
    </row>
    <row r="190" spans="11:19" x14ac:dyDescent="0.25">
      <c r="K190" t="s">
        <v>448</v>
      </c>
      <c r="L190">
        <v>9.3960000000000008</v>
      </c>
      <c r="M190" t="s">
        <v>449</v>
      </c>
      <c r="N190">
        <v>7</v>
      </c>
      <c r="O190" t="s">
        <v>450</v>
      </c>
      <c r="P190">
        <v>13</v>
      </c>
      <c r="Q190" t="s">
        <v>451</v>
      </c>
    </row>
    <row r="191" spans="11:19" x14ac:dyDescent="0.25">
      <c r="K191" t="s">
        <v>714</v>
      </c>
    </row>
    <row r="193" spans="11:19" x14ac:dyDescent="0.25">
      <c r="K193" t="s">
        <v>186</v>
      </c>
      <c r="S193" t="s">
        <v>689</v>
      </c>
    </row>
    <row r="194" spans="11:19" x14ac:dyDescent="0.25">
      <c r="K194" t="s">
        <v>714</v>
      </c>
    </row>
    <row r="195" spans="11:19" x14ac:dyDescent="0.25">
      <c r="R195" t="s">
        <v>403</v>
      </c>
    </row>
    <row r="196" spans="11:19" x14ac:dyDescent="0.25">
      <c r="K196" t="s">
        <v>678</v>
      </c>
      <c r="L196" t="s">
        <v>684</v>
      </c>
      <c r="M196" t="s">
        <v>449</v>
      </c>
      <c r="N196" t="s">
        <v>678</v>
      </c>
      <c r="O196" t="s">
        <v>685</v>
      </c>
    </row>
    <row r="197" spans="11:19" x14ac:dyDescent="0.25">
      <c r="K197" t="s">
        <v>714</v>
      </c>
    </row>
    <row r="199" spans="11:19" x14ac:dyDescent="0.25">
      <c r="K199" t="s">
        <v>401</v>
      </c>
    </row>
    <row r="200" spans="11:19" x14ac:dyDescent="0.25">
      <c r="K200" t="s">
        <v>686</v>
      </c>
      <c r="L200" t="s">
        <v>403</v>
      </c>
      <c r="M200" t="s">
        <v>500</v>
      </c>
      <c r="N200" t="s">
        <v>405</v>
      </c>
      <c r="O200" t="s">
        <v>403</v>
      </c>
      <c r="P200" t="s">
        <v>687</v>
      </c>
      <c r="Q200" t="s">
        <v>688</v>
      </c>
    </row>
    <row r="202" spans="11:19" x14ac:dyDescent="0.25">
      <c r="K202" t="s">
        <v>690</v>
      </c>
    </row>
    <row r="203" spans="11:19" x14ac:dyDescent="0.25">
      <c r="L203" t="s">
        <v>691</v>
      </c>
      <c r="M203" t="s">
        <v>692</v>
      </c>
      <c r="N203" t="s">
        <v>426</v>
      </c>
      <c r="O203" t="s">
        <v>693</v>
      </c>
      <c r="P203" t="s">
        <v>694</v>
      </c>
    </row>
    <row r="204" spans="11:19" x14ac:dyDescent="0.25">
      <c r="K204">
        <v>-6.3525</v>
      </c>
      <c r="L204">
        <v>-1.9399</v>
      </c>
      <c r="M204">
        <v>-3.4299999999999997E-2</v>
      </c>
      <c r="N204">
        <v>1.2477</v>
      </c>
      <c r="O204">
        <v>6.8609999999999998</v>
      </c>
    </row>
    <row r="206" spans="11:19" x14ac:dyDescent="0.25">
      <c r="K206" t="s">
        <v>695</v>
      </c>
    </row>
    <row r="207" spans="11:19" x14ac:dyDescent="0.25">
      <c r="L207" t="s">
        <v>350</v>
      </c>
      <c r="M207" t="s">
        <v>351</v>
      </c>
      <c r="N207" t="s">
        <v>352</v>
      </c>
      <c r="O207" t="s">
        <v>353</v>
      </c>
      <c r="P207" t="s">
        <v>354</v>
      </c>
      <c r="Q207" t="s">
        <v>432</v>
      </c>
    </row>
    <row r="208" spans="11:19" x14ac:dyDescent="0.25">
      <c r="K208" t="s">
        <v>696</v>
      </c>
      <c r="L208">
        <v>97.564899999999994</v>
      </c>
      <c r="M208">
        <v>4.7060000000000004</v>
      </c>
      <c r="N208">
        <v>20.731999999999999</v>
      </c>
      <c r="O208" s="1">
        <v>2.4099999999999999E-11</v>
      </c>
      <c r="P208" t="s">
        <v>355</v>
      </c>
    </row>
    <row r="209" spans="11:24" x14ac:dyDescent="0.25">
      <c r="L209" s="1">
        <v>2.4099999999999999E-11</v>
      </c>
      <c r="O209" s="1"/>
    </row>
    <row r="210" spans="11:24" x14ac:dyDescent="0.25">
      <c r="K210" t="s">
        <v>174</v>
      </c>
      <c r="L210">
        <v>-13.114699999999999</v>
      </c>
      <c r="M210">
        <v>3.8864999999999998</v>
      </c>
      <c r="N210">
        <v>-3.3740000000000001</v>
      </c>
      <c r="O210">
        <v>4.9800000000000001E-3</v>
      </c>
      <c r="P210" t="s">
        <v>467</v>
      </c>
    </row>
    <row r="211" spans="11:24" x14ac:dyDescent="0.25">
      <c r="L211">
        <v>4.9800000000000001E-3</v>
      </c>
      <c r="T211" t="s">
        <v>439</v>
      </c>
      <c r="U211">
        <v>0.1</v>
      </c>
      <c r="V211" t="s">
        <v>440</v>
      </c>
      <c r="W211" t="s">
        <v>441</v>
      </c>
      <c r="X211">
        <v>1</v>
      </c>
    </row>
    <row r="212" spans="11:24" x14ac:dyDescent="0.25">
      <c r="K212" t="s">
        <v>175</v>
      </c>
      <c r="L212">
        <v>0.33510000000000001</v>
      </c>
      <c r="M212">
        <v>0.17219999999999999</v>
      </c>
      <c r="N212">
        <v>1.946</v>
      </c>
      <c r="O212">
        <v>7.3539999999999994E-2</v>
      </c>
      <c r="P212" t="s">
        <v>461</v>
      </c>
    </row>
    <row r="213" spans="11:24" x14ac:dyDescent="0.25">
      <c r="L213">
        <v>7.3539999999999994E-2</v>
      </c>
      <c r="S213">
        <v>0.05</v>
      </c>
    </row>
    <row r="214" spans="11:24" x14ac:dyDescent="0.25">
      <c r="K214" t="s">
        <v>176</v>
      </c>
      <c r="L214">
        <v>0.89359999999999995</v>
      </c>
      <c r="M214">
        <v>1.6064000000000001</v>
      </c>
      <c r="N214">
        <v>0.55600000000000005</v>
      </c>
      <c r="O214">
        <v>0.58748</v>
      </c>
    </row>
    <row r="215" spans="11:24" x14ac:dyDescent="0.25">
      <c r="L215">
        <v>0.58748</v>
      </c>
    </row>
    <row r="216" spans="11:24" x14ac:dyDescent="0.25">
      <c r="K216" t="s">
        <v>357</v>
      </c>
      <c r="L216">
        <v>0.55110000000000003</v>
      </c>
      <c r="M216">
        <v>0.69789999999999996</v>
      </c>
      <c r="N216">
        <v>0.79</v>
      </c>
      <c r="O216">
        <v>0.44389000000000001</v>
      </c>
    </row>
    <row r="217" spans="11:24" x14ac:dyDescent="0.25">
      <c r="L217">
        <v>0.44389000000000001</v>
      </c>
      <c r="R217" t="s">
        <v>438</v>
      </c>
      <c r="S217" t="s">
        <v>700</v>
      </c>
    </row>
    <row r="218" spans="11:24" x14ac:dyDescent="0.25">
      <c r="K218" t="s">
        <v>181</v>
      </c>
      <c r="L218">
        <v>-1.0466</v>
      </c>
      <c r="M218">
        <v>0.15559999999999999</v>
      </c>
      <c r="N218">
        <v>-6.7270000000000003</v>
      </c>
      <c r="O218" s="1">
        <v>1.4100000000000001E-5</v>
      </c>
      <c r="P218" t="s">
        <v>355</v>
      </c>
    </row>
    <row r="219" spans="11:24" x14ac:dyDescent="0.25">
      <c r="L219" s="1">
        <v>1.4100000000000001E-5</v>
      </c>
      <c r="O219" s="1"/>
    </row>
    <row r="220" spans="11:24" x14ac:dyDescent="0.25">
      <c r="K220" t="s">
        <v>187</v>
      </c>
      <c r="L220">
        <v>-14.857900000000001</v>
      </c>
      <c r="M220">
        <v>3.8788</v>
      </c>
      <c r="N220">
        <v>-3.83</v>
      </c>
      <c r="O220">
        <v>2.0799999999999998E-3</v>
      </c>
      <c r="P220" t="s">
        <v>467</v>
      </c>
    </row>
    <row r="221" spans="11:24" x14ac:dyDescent="0.25">
      <c r="L221">
        <v>2.0799999999999998E-3</v>
      </c>
      <c r="R221" t="s">
        <v>430</v>
      </c>
    </row>
    <row r="222" spans="11:24" x14ac:dyDescent="0.25">
      <c r="K222" t="s">
        <v>358</v>
      </c>
      <c r="L222">
        <v>-8.6312999999999995</v>
      </c>
      <c r="M222">
        <v>3.8098000000000001</v>
      </c>
      <c r="N222">
        <v>-2.266</v>
      </c>
      <c r="O222">
        <v>4.1209999999999997E-2</v>
      </c>
      <c r="P222" t="s">
        <v>356</v>
      </c>
      <c r="S222" s="1">
        <v>2.096E-7</v>
      </c>
    </row>
    <row r="223" spans="11:24" x14ac:dyDescent="0.25">
      <c r="K223" t="s">
        <v>433</v>
      </c>
      <c r="L223">
        <v>4.1209999999999997E-2</v>
      </c>
    </row>
    <row r="224" spans="11:24" x14ac:dyDescent="0.25">
      <c r="K224" t="s">
        <v>434</v>
      </c>
      <c r="L224" t="s">
        <v>435</v>
      </c>
      <c r="M224">
        <v>0</v>
      </c>
      <c r="N224" t="s">
        <v>436</v>
      </c>
      <c r="O224">
        <v>1E-3</v>
      </c>
      <c r="P224" t="s">
        <v>437</v>
      </c>
      <c r="Q224">
        <v>0.01</v>
      </c>
      <c r="R224" t="s">
        <v>452</v>
      </c>
    </row>
    <row r="226" spans="11:17" x14ac:dyDescent="0.25">
      <c r="K226" t="s">
        <v>445</v>
      </c>
      <c r="L226" t="s">
        <v>697</v>
      </c>
      <c r="M226" t="s">
        <v>698</v>
      </c>
      <c r="N226">
        <v>3.4780000000000002</v>
      </c>
      <c r="O226" t="s">
        <v>449</v>
      </c>
      <c r="P226">
        <v>13</v>
      </c>
      <c r="Q226" t="s">
        <v>699</v>
      </c>
    </row>
    <row r="227" spans="11:17" x14ac:dyDescent="0.25">
      <c r="L227" t="s">
        <v>701</v>
      </c>
      <c r="M227" t="s">
        <v>702</v>
      </c>
      <c r="N227" t="s">
        <v>703</v>
      </c>
      <c r="O227" t="s">
        <v>704</v>
      </c>
      <c r="P227" t="s">
        <v>705</v>
      </c>
      <c r="Q227" t="s">
        <v>706</v>
      </c>
    </row>
    <row r="228" spans="11:17" x14ac:dyDescent="0.25">
      <c r="K228" t="s">
        <v>707</v>
      </c>
      <c r="L228" t="s">
        <v>708</v>
      </c>
      <c r="M228" t="s">
        <v>717</v>
      </c>
      <c r="N228" t="s">
        <v>710</v>
      </c>
      <c r="O228" t="s">
        <v>708</v>
      </c>
      <c r="P228">
        <v>0.9214</v>
      </c>
    </row>
    <row r="229" spans="11:17" x14ac:dyDescent="0.25">
      <c r="K229" t="s">
        <v>448</v>
      </c>
      <c r="L229">
        <v>34.49</v>
      </c>
      <c r="M229" t="s">
        <v>449</v>
      </c>
      <c r="N229">
        <v>7</v>
      </c>
      <c r="O229" t="s">
        <v>450</v>
      </c>
      <c r="P229">
        <v>13</v>
      </c>
      <c r="Q229" t="s">
        <v>451</v>
      </c>
    </row>
    <row r="230" spans="11:17" x14ac:dyDescent="0.25">
      <c r="K230" t="s">
        <v>714</v>
      </c>
    </row>
  </sheetData>
  <pageMargins left="0.7" right="0.7" top="0.75" bottom="0.75" header="0.3" footer="0.3"/>
  <pageSetup paperSize="9" orientation="portrait" horizontalDpi="4294967295" verticalDpi="4294967295"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411"/>
  <sheetViews>
    <sheetView zoomScale="69" zoomScaleNormal="200" workbookViewId="0">
      <selection activeCell="K52" sqref="K52"/>
    </sheetView>
  </sheetViews>
  <sheetFormatPr defaultColWidth="8.85546875" defaultRowHeight="15" x14ac:dyDescent="0.25"/>
  <sheetData>
    <row r="1" spans="1:19" x14ac:dyDescent="0.25">
      <c r="B1" t="s">
        <v>740</v>
      </c>
    </row>
    <row r="2" spans="1:19" x14ac:dyDescent="0.25">
      <c r="B2" t="s">
        <v>581</v>
      </c>
      <c r="C2" t="s">
        <v>732</v>
      </c>
      <c r="D2" t="s">
        <v>732</v>
      </c>
      <c r="E2" t="s">
        <v>732</v>
      </c>
      <c r="F2" t="s">
        <v>732</v>
      </c>
      <c r="G2" t="s">
        <v>732</v>
      </c>
      <c r="H2" t="s">
        <v>737</v>
      </c>
      <c r="I2" t="s">
        <v>737</v>
      </c>
      <c r="J2" t="s">
        <v>737</v>
      </c>
      <c r="K2" t="s">
        <v>737</v>
      </c>
      <c r="L2" t="s">
        <v>737</v>
      </c>
      <c r="M2" t="s">
        <v>737</v>
      </c>
      <c r="N2" t="s">
        <v>738</v>
      </c>
      <c r="O2" t="s">
        <v>738</v>
      </c>
      <c r="P2" t="s">
        <v>738</v>
      </c>
      <c r="Q2" t="s">
        <v>738</v>
      </c>
      <c r="R2" t="s">
        <v>738</v>
      </c>
      <c r="S2" t="s">
        <v>738</v>
      </c>
    </row>
    <row r="3" spans="1:19" x14ac:dyDescent="0.25">
      <c r="B3" t="s">
        <v>127</v>
      </c>
      <c r="C3" t="s">
        <v>733</v>
      </c>
      <c r="D3" t="s">
        <v>166</v>
      </c>
      <c r="E3" t="s">
        <v>734</v>
      </c>
      <c r="F3" t="s">
        <v>735</v>
      </c>
      <c r="G3" t="s">
        <v>736</v>
      </c>
      <c r="H3" t="s">
        <v>739</v>
      </c>
      <c r="I3" t="s">
        <v>733</v>
      </c>
      <c r="J3" t="s">
        <v>166</v>
      </c>
      <c r="K3" t="s">
        <v>734</v>
      </c>
      <c r="L3" t="s">
        <v>735</v>
      </c>
      <c r="M3" t="s">
        <v>736</v>
      </c>
      <c r="N3" t="s">
        <v>739</v>
      </c>
      <c r="O3" t="s">
        <v>733</v>
      </c>
      <c r="P3" t="s">
        <v>166</v>
      </c>
      <c r="Q3" t="s">
        <v>734</v>
      </c>
      <c r="R3" t="s">
        <v>735</v>
      </c>
      <c r="S3" t="s">
        <v>736</v>
      </c>
    </row>
    <row r="4" spans="1:19" x14ac:dyDescent="0.25">
      <c r="A4" t="s">
        <v>174</v>
      </c>
      <c r="B4" s="2">
        <v>-9.6504010000000005</v>
      </c>
      <c r="C4" s="2">
        <v>-15.453203999999999</v>
      </c>
      <c r="D4" s="2">
        <v>-46.059559999999998</v>
      </c>
      <c r="E4" s="2">
        <v>-9.0905229999999992</v>
      </c>
      <c r="F4" s="2">
        <v>3.1014995999999999</v>
      </c>
      <c r="G4" s="2" t="s">
        <v>813</v>
      </c>
      <c r="H4" s="2">
        <v>-23.804413</v>
      </c>
      <c r="I4" s="2">
        <v>-3.275134</v>
      </c>
      <c r="J4" s="2">
        <v>-12.898434999999999</v>
      </c>
      <c r="K4" s="2" t="s">
        <v>813</v>
      </c>
      <c r="L4" s="2" t="s">
        <v>813</v>
      </c>
      <c r="M4" s="2" t="s">
        <v>813</v>
      </c>
      <c r="N4" s="2">
        <v>3.1124700000000001</v>
      </c>
      <c r="O4" s="2">
        <v>101.78058</v>
      </c>
      <c r="P4" s="2">
        <v>-22.409697000000001</v>
      </c>
      <c r="Q4" s="2" t="s">
        <v>813</v>
      </c>
      <c r="R4" s="2" t="s">
        <v>813</v>
      </c>
      <c r="S4" s="2" t="s">
        <v>813</v>
      </c>
    </row>
    <row r="5" spans="1:19" x14ac:dyDescent="0.25">
      <c r="B5" s="2">
        <v>3.5677300000000002E-2</v>
      </c>
      <c r="C5" s="2">
        <v>6.5454100000000001E-2</v>
      </c>
      <c r="D5" s="2">
        <v>4.5068999999999998E-2</v>
      </c>
      <c r="E5" s="2">
        <v>0.12177</v>
      </c>
      <c r="F5" s="2">
        <v>0.36341600000000002</v>
      </c>
      <c r="G5" s="2" t="s">
        <v>813</v>
      </c>
      <c r="H5" s="2">
        <v>5.2855000000000003E-3</v>
      </c>
      <c r="I5" s="2">
        <v>0.61348230000000004</v>
      </c>
      <c r="J5" s="2">
        <v>0.83814560000000005</v>
      </c>
      <c r="K5" s="2" t="s">
        <v>813</v>
      </c>
      <c r="L5" s="2" t="s">
        <v>813</v>
      </c>
      <c r="M5" s="2" t="s">
        <v>813</v>
      </c>
      <c r="N5" s="2">
        <v>0.71351489999999995</v>
      </c>
      <c r="O5" s="2">
        <v>1.183E-2</v>
      </c>
      <c r="P5" s="2">
        <v>0.46591490000000002</v>
      </c>
      <c r="Q5" s="2" t="s">
        <v>813</v>
      </c>
      <c r="R5" s="2" t="s">
        <v>813</v>
      </c>
      <c r="S5" s="2" t="s">
        <v>813</v>
      </c>
    </row>
    <row r="6" spans="1:19" x14ac:dyDescent="0.25">
      <c r="A6" t="s">
        <v>175</v>
      </c>
      <c r="B6" s="2">
        <v>-4.5876E-2</v>
      </c>
      <c r="C6" s="2">
        <v>-1.8191889999999999</v>
      </c>
      <c r="D6" s="2">
        <v>0.73258999999999996</v>
      </c>
      <c r="E6" s="2">
        <v>-9.3323000000000003E-2</v>
      </c>
      <c r="F6" s="2">
        <v>-0.62584709999999999</v>
      </c>
      <c r="G6" s="2" t="s">
        <v>813</v>
      </c>
      <c r="H6" s="2">
        <v>1.3168530000000001</v>
      </c>
      <c r="I6" s="2">
        <v>-0.74278200000000005</v>
      </c>
      <c r="J6" s="2">
        <v>3.537674</v>
      </c>
      <c r="K6" s="2" t="s">
        <v>813</v>
      </c>
      <c r="L6" s="2" t="s">
        <v>813</v>
      </c>
      <c r="M6" s="2" t="s">
        <v>813</v>
      </c>
      <c r="N6" s="2">
        <v>-0.32218999999999998</v>
      </c>
      <c r="O6" s="2">
        <v>-0.13997999999999999</v>
      </c>
      <c r="P6" s="2">
        <v>-1.3092280000000001</v>
      </c>
      <c r="Q6" s="2" t="s">
        <v>813</v>
      </c>
      <c r="R6" s="2" t="s">
        <v>813</v>
      </c>
      <c r="S6" s="2" t="s">
        <v>813</v>
      </c>
    </row>
    <row r="7" spans="1:19" x14ac:dyDescent="0.25">
      <c r="B7" s="2">
        <v>0.83416599999999996</v>
      </c>
      <c r="C7" s="2">
        <v>4.8809999999999999E-4</v>
      </c>
      <c r="D7" s="2">
        <v>0.54203900000000005</v>
      </c>
      <c r="E7" s="2">
        <v>0.71473299999999995</v>
      </c>
      <c r="F7" s="2">
        <v>5.1880000000000003E-2</v>
      </c>
      <c r="G7" s="2" t="s">
        <v>813</v>
      </c>
      <c r="H7" s="2">
        <v>8.7670000000000001E-4</v>
      </c>
      <c r="I7" s="2">
        <v>5.9960000000000002E-5</v>
      </c>
      <c r="J7" s="2">
        <v>0.25325209999999998</v>
      </c>
      <c r="K7" s="2" t="s">
        <v>813</v>
      </c>
      <c r="L7" s="2" t="s">
        <v>813</v>
      </c>
      <c r="M7" s="2" t="s">
        <v>813</v>
      </c>
      <c r="N7" s="2">
        <v>0.43335129999999999</v>
      </c>
      <c r="O7" s="2">
        <v>0.88054860000000001</v>
      </c>
      <c r="P7" s="2">
        <v>0.56557120000000005</v>
      </c>
      <c r="Q7" s="2" t="s">
        <v>813</v>
      </c>
      <c r="R7" s="2" t="s">
        <v>813</v>
      </c>
      <c r="S7" s="2" t="s">
        <v>813</v>
      </c>
    </row>
    <row r="8" spans="1:19" x14ac:dyDescent="0.25">
      <c r="A8" t="s">
        <v>176</v>
      </c>
      <c r="B8" s="2">
        <v>2.384538</v>
      </c>
      <c r="C8" s="2">
        <v>-0.19525799999999999</v>
      </c>
      <c r="D8" s="2">
        <v>-124.21102</v>
      </c>
      <c r="E8" s="2">
        <v>2.8675310000000001</v>
      </c>
      <c r="F8" s="2">
        <v>-8.3606294999999999</v>
      </c>
      <c r="G8" s="2" t="s">
        <v>813</v>
      </c>
      <c r="H8" s="2">
        <v>-0.108042</v>
      </c>
      <c r="I8" s="2">
        <v>-2.1640109999999999</v>
      </c>
      <c r="J8" s="2">
        <v>184.555171</v>
      </c>
      <c r="K8" s="2" t="s">
        <v>813</v>
      </c>
      <c r="L8" s="2" t="s">
        <v>813</v>
      </c>
      <c r="M8" s="2" t="s">
        <v>813</v>
      </c>
      <c r="N8" s="2">
        <v>5.01267</v>
      </c>
      <c r="O8" s="2">
        <v>7.5653499999999996</v>
      </c>
      <c r="P8" s="2">
        <v>-132.69914299999999</v>
      </c>
      <c r="Q8" s="2" t="s">
        <v>813</v>
      </c>
      <c r="R8" s="2" t="s">
        <v>813</v>
      </c>
      <c r="S8" s="2" t="s">
        <v>813</v>
      </c>
    </row>
    <row r="9" spans="1:19" x14ac:dyDescent="0.25">
      <c r="B9" s="2">
        <v>0.15242220000000001</v>
      </c>
      <c r="C9" s="2">
        <v>0.95087370000000004</v>
      </c>
      <c r="D9" s="2">
        <v>8.9210000000000001E-3</v>
      </c>
      <c r="E9" s="2">
        <v>0.107083</v>
      </c>
      <c r="F9" s="2">
        <v>1.5770000000000001E-3</v>
      </c>
      <c r="G9" s="2" t="s">
        <v>813</v>
      </c>
      <c r="H9" s="2">
        <v>0.93997160000000002</v>
      </c>
      <c r="I9" s="2">
        <v>0.2211352</v>
      </c>
      <c r="J9" s="2">
        <v>9.1495800000000002E-2</v>
      </c>
      <c r="K9" s="2" t="s">
        <v>813</v>
      </c>
      <c r="L9" s="2" t="s">
        <v>813</v>
      </c>
      <c r="M9" s="2" t="s">
        <v>813</v>
      </c>
      <c r="N9" s="2">
        <v>1.06383E-2</v>
      </c>
      <c r="O9" s="2">
        <v>0.11257449999999999</v>
      </c>
      <c r="P9" s="2">
        <v>1.755E-5</v>
      </c>
      <c r="Q9" s="2" t="s">
        <v>813</v>
      </c>
      <c r="R9" s="2" t="s">
        <v>813</v>
      </c>
      <c r="S9" s="2" t="s">
        <v>813</v>
      </c>
    </row>
    <row r="10" spans="1:19" x14ac:dyDescent="0.25">
      <c r="A10" t="s">
        <v>357</v>
      </c>
      <c r="B10" s="2">
        <v>0.17378299999999999</v>
      </c>
      <c r="C10" s="2">
        <v>3.1954940000000001</v>
      </c>
      <c r="D10" s="2">
        <v>6.2518500000000001</v>
      </c>
      <c r="E10" s="2">
        <v>0.234981</v>
      </c>
      <c r="F10" s="2">
        <v>0.64757379999999998</v>
      </c>
      <c r="G10" s="2" t="s">
        <v>813</v>
      </c>
      <c r="H10" s="2">
        <v>2.166204</v>
      </c>
      <c r="I10" s="2">
        <v>2.515882</v>
      </c>
      <c r="J10" s="2">
        <v>-0.28276099999999998</v>
      </c>
      <c r="K10" s="2" t="s">
        <v>813</v>
      </c>
      <c r="L10" s="2" t="s">
        <v>813</v>
      </c>
      <c r="M10" s="2" t="s">
        <v>813</v>
      </c>
      <c r="N10" s="2">
        <v>-0.99395</v>
      </c>
      <c r="O10" s="2">
        <v>-10.78697</v>
      </c>
      <c r="P10" s="2">
        <v>2.0633550000000001</v>
      </c>
      <c r="Q10" s="2" t="s">
        <v>813</v>
      </c>
      <c r="R10" s="2" t="s">
        <v>813</v>
      </c>
      <c r="S10" s="2" t="s">
        <v>813</v>
      </c>
    </row>
    <row r="11" spans="1:19" x14ac:dyDescent="0.25">
      <c r="B11" s="2">
        <v>0.8332079</v>
      </c>
      <c r="C11" s="2">
        <v>0.31425019999999998</v>
      </c>
      <c r="D11" s="2">
        <v>6.191E-2</v>
      </c>
      <c r="E11" s="2">
        <v>0.73086399999999996</v>
      </c>
      <c r="F11" s="2">
        <v>0.75255099999999997</v>
      </c>
      <c r="G11" s="2" t="s">
        <v>813</v>
      </c>
      <c r="H11" s="2">
        <v>3.6935200000000001E-2</v>
      </c>
      <c r="I11" s="2">
        <v>5.2334100000000001E-2</v>
      </c>
      <c r="J11" s="2">
        <v>0.97665939999999996</v>
      </c>
      <c r="K11" s="2" t="s">
        <v>813</v>
      </c>
      <c r="L11" s="2" t="s">
        <v>813</v>
      </c>
      <c r="M11" s="2" t="s">
        <v>813</v>
      </c>
      <c r="N11" s="2">
        <v>0.4467119</v>
      </c>
      <c r="O11" s="2">
        <v>0.1445043</v>
      </c>
      <c r="P11" s="2">
        <v>0.65831770000000001</v>
      </c>
      <c r="Q11" s="2" t="s">
        <v>813</v>
      </c>
      <c r="R11" s="2" t="s">
        <v>813</v>
      </c>
      <c r="S11" s="2" t="s">
        <v>813</v>
      </c>
    </row>
    <row r="12" spans="1:19" x14ac:dyDescent="0.25">
      <c r="A12" t="s">
        <v>358</v>
      </c>
      <c r="B12" s="2">
        <v>-8.7185830000000006</v>
      </c>
      <c r="C12" s="2"/>
      <c r="D12" s="2">
        <v>-24.432860000000002</v>
      </c>
      <c r="E12" s="2">
        <v>-9.6121409999999994</v>
      </c>
      <c r="F12" s="2">
        <v>5.8099999000000002</v>
      </c>
      <c r="G12" s="2" t="s">
        <v>813</v>
      </c>
      <c r="H12" s="2">
        <v>-19.031631000000001</v>
      </c>
      <c r="I12" s="2"/>
      <c r="J12" s="2">
        <v>6.4281160000000002</v>
      </c>
      <c r="K12" s="2" t="s">
        <v>813</v>
      </c>
      <c r="L12" s="2" t="s">
        <v>813</v>
      </c>
      <c r="M12" s="2" t="s">
        <v>813</v>
      </c>
      <c r="N12" s="2">
        <v>-18.98987</v>
      </c>
      <c r="O12" s="2"/>
      <c r="P12" s="2">
        <v>-32.854477000000003</v>
      </c>
      <c r="Q12" s="2" t="s">
        <v>813</v>
      </c>
      <c r="R12" s="2" t="s">
        <v>813</v>
      </c>
      <c r="S12" s="2" t="s">
        <v>813</v>
      </c>
    </row>
    <row r="13" spans="1:19" x14ac:dyDescent="0.25">
      <c r="B13" s="2">
        <v>0.11868380000000001</v>
      </c>
      <c r="C13" s="2"/>
      <c r="D13" s="2">
        <v>0.15343200000000001</v>
      </c>
      <c r="E13" s="2">
        <v>0.111582</v>
      </c>
      <c r="F13" s="2">
        <v>0.28616000000000003</v>
      </c>
      <c r="G13" s="2" t="s">
        <v>813</v>
      </c>
      <c r="H13" s="2">
        <v>7.4825999999999998E-3</v>
      </c>
      <c r="I13" s="2"/>
      <c r="J13" s="2">
        <v>0.78423869999999996</v>
      </c>
      <c r="K13" s="2" t="s">
        <v>813</v>
      </c>
      <c r="L13" s="2" t="s">
        <v>813</v>
      </c>
      <c r="M13" s="2" t="s">
        <v>813</v>
      </c>
      <c r="N13" s="2">
        <v>2.84248E-2</v>
      </c>
      <c r="O13" s="2"/>
      <c r="P13" s="2">
        <v>2.1388600000000001E-2</v>
      </c>
      <c r="Q13" s="2" t="s">
        <v>813</v>
      </c>
      <c r="R13" s="2" t="s">
        <v>813</v>
      </c>
      <c r="S13" s="2" t="s">
        <v>813</v>
      </c>
    </row>
    <row r="14" spans="1:19" x14ac:dyDescent="0.25">
      <c r="A14" t="s">
        <v>359</v>
      </c>
      <c r="B14" s="2">
        <v>1.6428039999999999</v>
      </c>
      <c r="C14" s="2">
        <v>17.481809999999999</v>
      </c>
      <c r="D14" s="2">
        <v>10.882440000000001</v>
      </c>
      <c r="E14" s="2">
        <v>0.50365899999999997</v>
      </c>
      <c r="F14" s="2">
        <v>-1.3611939</v>
      </c>
      <c r="G14" s="2" t="s">
        <v>813</v>
      </c>
      <c r="H14" s="2">
        <v>-1.4105840000000001</v>
      </c>
      <c r="I14" s="2">
        <v>4.4700610000000003</v>
      </c>
      <c r="J14" s="2">
        <v>-22.495569</v>
      </c>
      <c r="K14" s="2" t="s">
        <v>813</v>
      </c>
      <c r="L14" s="2" t="s">
        <v>813</v>
      </c>
      <c r="M14" s="2" t="s">
        <v>813</v>
      </c>
      <c r="N14" s="2">
        <v>7.7197399999999998</v>
      </c>
      <c r="O14" s="2">
        <v>-24.07104</v>
      </c>
      <c r="P14" s="2">
        <v>27.676375</v>
      </c>
      <c r="Q14" s="2" t="s">
        <v>813</v>
      </c>
      <c r="R14" s="2" t="s">
        <v>813</v>
      </c>
      <c r="S14" s="2" t="s">
        <v>813</v>
      </c>
    </row>
    <row r="15" spans="1:19" x14ac:dyDescent="0.25">
      <c r="B15" s="2">
        <v>8.1759600000000002E-2</v>
      </c>
      <c r="C15" s="2">
        <v>6.5709999999999998E-4</v>
      </c>
      <c r="D15" s="2">
        <v>1.8678E-2</v>
      </c>
      <c r="E15" s="2">
        <v>0.66242800000000002</v>
      </c>
      <c r="F15" s="2">
        <v>0.59982400000000002</v>
      </c>
      <c r="G15" s="2" t="s">
        <v>813</v>
      </c>
      <c r="H15" s="2">
        <v>0.1017439</v>
      </c>
      <c r="I15" s="2">
        <v>3.6822000000000001E-2</v>
      </c>
      <c r="J15" s="2">
        <v>5.1590000000000002E-4</v>
      </c>
      <c r="K15" s="2" t="s">
        <v>813</v>
      </c>
      <c r="L15" s="2" t="s">
        <v>813</v>
      </c>
      <c r="M15" s="2" t="s">
        <v>813</v>
      </c>
      <c r="N15" s="2">
        <v>2.2030500000000001E-2</v>
      </c>
      <c r="O15" s="2">
        <v>2.117E-4</v>
      </c>
      <c r="P15" s="2">
        <v>1.5866000000000001E-3</v>
      </c>
      <c r="Q15" s="2" t="s">
        <v>813</v>
      </c>
      <c r="R15" s="2" t="s">
        <v>813</v>
      </c>
      <c r="S15" s="2" t="s">
        <v>813</v>
      </c>
    </row>
    <row r="16" spans="1:19" x14ac:dyDescent="0.25">
      <c r="A16" t="s">
        <v>360</v>
      </c>
      <c r="B16" s="2">
        <v>-0.28608299999999998</v>
      </c>
      <c r="C16" s="2">
        <v>-0.233405</v>
      </c>
      <c r="D16" s="2">
        <v>-0.17935999999999999</v>
      </c>
      <c r="E16" s="2">
        <v>-0.20041600000000001</v>
      </c>
      <c r="F16" s="2">
        <v>2.1733E-3</v>
      </c>
      <c r="G16" s="2" t="s">
        <v>813</v>
      </c>
      <c r="H16" s="2">
        <v>-8.1097000000000002E-2</v>
      </c>
      <c r="I16" s="2">
        <v>-1.5486E-2</v>
      </c>
      <c r="J16" s="2">
        <v>-4.6323999999999997E-2</v>
      </c>
      <c r="K16" s="2" t="s">
        <v>813</v>
      </c>
      <c r="L16" s="2" t="s">
        <v>813</v>
      </c>
      <c r="M16" s="2" t="s">
        <v>813</v>
      </c>
      <c r="N16" s="2">
        <v>-0.46592</v>
      </c>
      <c r="O16" s="2">
        <v>0.29269000000000001</v>
      </c>
      <c r="P16" s="2">
        <v>-0.113306</v>
      </c>
      <c r="Q16" s="2" t="s">
        <v>813</v>
      </c>
      <c r="R16" s="2" t="s">
        <v>813</v>
      </c>
      <c r="S16" s="2" t="s">
        <v>813</v>
      </c>
    </row>
    <row r="17" spans="1:22" x14ac:dyDescent="0.25">
      <c r="B17" s="2">
        <v>5.0590000000000002E-6</v>
      </c>
      <c r="C17" s="2">
        <v>1.5175E-3</v>
      </c>
      <c r="D17" s="2">
        <v>0.17085900000000001</v>
      </c>
      <c r="E17" s="2">
        <v>5.3600000000000002E-3</v>
      </c>
      <c r="F17" s="2">
        <v>0.96651100000000001</v>
      </c>
      <c r="G17" s="2" t="s">
        <v>813</v>
      </c>
      <c r="H17" s="2">
        <v>3.39309E-2</v>
      </c>
      <c r="I17" s="2">
        <v>0.31470429999999999</v>
      </c>
      <c r="J17" s="2">
        <v>0.76243099999999997</v>
      </c>
      <c r="K17" s="2" t="s">
        <v>813</v>
      </c>
      <c r="L17" s="2" t="s">
        <v>813</v>
      </c>
      <c r="M17" s="2" t="s">
        <v>813</v>
      </c>
      <c r="N17" s="2">
        <v>5.0509999999999997E-4</v>
      </c>
      <c r="O17" s="2">
        <v>0.1200966</v>
      </c>
      <c r="P17" s="2">
        <v>2.19115E-2</v>
      </c>
      <c r="Q17" s="2" t="s">
        <v>813</v>
      </c>
      <c r="R17" s="2" t="s">
        <v>813</v>
      </c>
      <c r="S17" s="2" t="s">
        <v>813</v>
      </c>
    </row>
    <row r="18" spans="1:22" x14ac:dyDescent="0.25">
      <c r="A18" t="s">
        <v>361</v>
      </c>
      <c r="B18" s="2">
        <v>-0.98953400000000002</v>
      </c>
      <c r="C18" s="2">
        <v>-1.9533389999999999</v>
      </c>
      <c r="D18" s="2">
        <v>-1.07907</v>
      </c>
      <c r="E18" s="2">
        <v>-3.1064430000000001</v>
      </c>
      <c r="F18" s="2">
        <v>1.0279712000000001</v>
      </c>
      <c r="G18" s="2" t="s">
        <v>813</v>
      </c>
      <c r="H18" s="2">
        <v>-0.84087699999999999</v>
      </c>
      <c r="I18" s="2">
        <v>0.422066</v>
      </c>
      <c r="J18" s="2">
        <v>-0.66765200000000002</v>
      </c>
      <c r="K18" s="2" t="s">
        <v>813</v>
      </c>
      <c r="L18" s="2" t="s">
        <v>813</v>
      </c>
      <c r="M18" s="2" t="s">
        <v>813</v>
      </c>
      <c r="N18" s="2">
        <v>-2.0081899999999999</v>
      </c>
      <c r="O18" s="2">
        <v>-0.19381000000000001</v>
      </c>
      <c r="P18" s="2">
        <v>0.67553700000000005</v>
      </c>
      <c r="Q18" s="2" t="s">
        <v>813</v>
      </c>
      <c r="R18" s="2" t="s">
        <v>813</v>
      </c>
      <c r="S18" s="2" t="s">
        <v>813</v>
      </c>
    </row>
    <row r="19" spans="1:22" x14ac:dyDescent="0.25">
      <c r="B19" s="2">
        <v>0.2315226</v>
      </c>
      <c r="C19" s="2">
        <v>1.7472600000000001E-2</v>
      </c>
      <c r="D19" s="2">
        <v>0.197681</v>
      </c>
      <c r="E19" s="2">
        <v>2.0319999999999999E-7</v>
      </c>
      <c r="F19" s="2">
        <v>1.5489999999999999E-5</v>
      </c>
      <c r="G19" s="2" t="s">
        <v>813</v>
      </c>
      <c r="H19" s="2">
        <v>0.27448299999999998</v>
      </c>
      <c r="I19" s="2">
        <v>2.17E-6</v>
      </c>
      <c r="J19" s="2">
        <v>0.66842849999999998</v>
      </c>
      <c r="K19" s="2" t="s">
        <v>813</v>
      </c>
      <c r="L19" s="2" t="s">
        <v>813</v>
      </c>
      <c r="M19" s="2" t="s">
        <v>813</v>
      </c>
      <c r="N19" s="2">
        <v>2.6289999999999998E-3</v>
      </c>
      <c r="O19" s="2">
        <v>0.90219050000000001</v>
      </c>
      <c r="P19" s="2">
        <v>2.2468000000000002E-3</v>
      </c>
      <c r="Q19" s="2" t="s">
        <v>813</v>
      </c>
      <c r="R19" s="2" t="s">
        <v>813</v>
      </c>
      <c r="S19" s="2" t="s">
        <v>813</v>
      </c>
    </row>
    <row r="20" spans="1:22" x14ac:dyDescent="0.25">
      <c r="A20" t="s">
        <v>362</v>
      </c>
      <c r="B20" s="2">
        <v>-0.27150200000000002</v>
      </c>
      <c r="C20" s="2">
        <v>0.73300600000000005</v>
      </c>
      <c r="D20" s="2">
        <v>0.81955999999999996</v>
      </c>
      <c r="E20" s="2">
        <v>-0.51253599999999999</v>
      </c>
      <c r="F20" s="2">
        <v>-0.1000582</v>
      </c>
      <c r="G20" s="2" t="s">
        <v>813</v>
      </c>
      <c r="H20" s="2">
        <v>0.33252599999999999</v>
      </c>
      <c r="I20" s="2">
        <v>0.48051199999999999</v>
      </c>
      <c r="J20" s="2">
        <v>2.8957790000000001</v>
      </c>
      <c r="K20" s="2" t="s">
        <v>813</v>
      </c>
      <c r="L20" s="2" t="s">
        <v>813</v>
      </c>
      <c r="M20" s="2" t="s">
        <v>813</v>
      </c>
      <c r="N20" s="2">
        <v>0.40599000000000002</v>
      </c>
      <c r="O20" s="2">
        <v>-0.58521000000000001</v>
      </c>
      <c r="P20" s="2">
        <v>3.9328949999999998</v>
      </c>
      <c r="Q20" s="2" t="s">
        <v>813</v>
      </c>
      <c r="R20" s="2" t="s">
        <v>813</v>
      </c>
      <c r="S20" s="2" t="s">
        <v>813</v>
      </c>
    </row>
    <row r="21" spans="1:22" x14ac:dyDescent="0.25">
      <c r="B21" s="2">
        <v>0.36130230000000002</v>
      </c>
      <c r="C21" s="2">
        <v>0.14241490000000001</v>
      </c>
      <c r="D21" s="2">
        <v>0.294099</v>
      </c>
      <c r="E21" s="2">
        <v>1.7639999999999999E-2</v>
      </c>
      <c r="F21" s="2">
        <v>0.19603000000000001</v>
      </c>
      <c r="G21" s="2" t="s">
        <v>813</v>
      </c>
      <c r="H21" s="2">
        <v>0.44501540000000001</v>
      </c>
      <c r="I21" s="2">
        <v>1.5210000000000001E-4</v>
      </c>
      <c r="J21" s="2">
        <v>2.4096999999999999E-3</v>
      </c>
      <c r="K21" s="2" t="s">
        <v>813</v>
      </c>
      <c r="L21" s="2" t="s">
        <v>813</v>
      </c>
      <c r="M21" s="2" t="s">
        <v>813</v>
      </c>
      <c r="N21" s="2">
        <v>1.7234900000000001E-2</v>
      </c>
      <c r="O21" s="2">
        <v>6.4435199999999998E-2</v>
      </c>
      <c r="P21" s="2">
        <v>1.6369999999999999E-4</v>
      </c>
      <c r="Q21" s="2" t="s">
        <v>813</v>
      </c>
      <c r="R21" s="2" t="s">
        <v>813</v>
      </c>
      <c r="S21" s="2" t="s">
        <v>813</v>
      </c>
    </row>
    <row r="22" spans="1:22" x14ac:dyDescent="0.25">
      <c r="A22" t="s">
        <v>363</v>
      </c>
      <c r="B22" s="2">
        <v>-1.248543</v>
      </c>
      <c r="C22" s="2">
        <v>-1.0712250000000001</v>
      </c>
      <c r="D22" s="2">
        <v>-1.0673600000000001</v>
      </c>
      <c r="E22" s="2">
        <v>-0.80374000000000001</v>
      </c>
      <c r="F22" s="2">
        <v>-1.0430001</v>
      </c>
      <c r="G22" s="2" t="s">
        <v>813</v>
      </c>
      <c r="H22" s="2">
        <v>-0.94781800000000005</v>
      </c>
      <c r="I22" s="2">
        <v>0.43391800000000003</v>
      </c>
      <c r="J22" s="2">
        <v>-0.12884999999999999</v>
      </c>
      <c r="K22" s="2" t="s">
        <v>813</v>
      </c>
      <c r="L22" s="2" t="s">
        <v>813</v>
      </c>
      <c r="M22" s="2" t="s">
        <v>813</v>
      </c>
      <c r="N22" s="2">
        <v>-7.3300000000000004E-2</v>
      </c>
      <c r="O22" s="2">
        <v>-2.3056199999999998</v>
      </c>
      <c r="P22" s="2">
        <v>1.3358680000000001</v>
      </c>
      <c r="Q22" s="2" t="s">
        <v>813</v>
      </c>
      <c r="R22" s="2" t="s">
        <v>813</v>
      </c>
      <c r="S22" s="2" t="s">
        <v>813</v>
      </c>
    </row>
    <row r="23" spans="1:22" x14ac:dyDescent="0.25">
      <c r="B23" s="2">
        <v>1.284E-4</v>
      </c>
      <c r="C23" s="2">
        <v>3.3848799999999998E-2</v>
      </c>
      <c r="D23" s="2">
        <v>0.126167</v>
      </c>
      <c r="E23" s="2">
        <v>7.4298000000000003E-2</v>
      </c>
      <c r="F23" s="2">
        <v>5.9959999999999999E-12</v>
      </c>
      <c r="G23" s="2" t="s">
        <v>813</v>
      </c>
      <c r="H23" s="2">
        <v>0.1130786</v>
      </c>
      <c r="I23" s="2">
        <v>4.2242799999999997E-2</v>
      </c>
      <c r="J23" s="2">
        <v>0.90498860000000003</v>
      </c>
      <c r="K23" s="2" t="s">
        <v>813</v>
      </c>
      <c r="L23" s="2" t="s">
        <v>813</v>
      </c>
      <c r="M23" s="2" t="s">
        <v>813</v>
      </c>
      <c r="N23" s="2">
        <v>0.93780909999999995</v>
      </c>
      <c r="O23" s="2">
        <v>8.3449999999999996E-4</v>
      </c>
      <c r="P23" s="2">
        <v>1.8990000000000001E-3</v>
      </c>
      <c r="Q23" s="2" t="s">
        <v>813</v>
      </c>
      <c r="R23" s="2" t="s">
        <v>813</v>
      </c>
      <c r="S23" s="2" t="s">
        <v>813</v>
      </c>
    </row>
    <row r="24" spans="1:22" x14ac:dyDescent="0.25">
      <c r="A24" t="s">
        <v>364</v>
      </c>
      <c r="B24" s="2">
        <v>36.515746</v>
      </c>
      <c r="C24" s="2">
        <v>26.384781</v>
      </c>
      <c r="D24" s="2">
        <v>45.14508</v>
      </c>
      <c r="E24" s="2">
        <v>82.767534999999995</v>
      </c>
      <c r="F24" s="2">
        <v>123.8594178</v>
      </c>
      <c r="G24" s="2" t="s">
        <v>813</v>
      </c>
      <c r="H24" s="2">
        <v>137.00894400000001</v>
      </c>
      <c r="I24" s="2">
        <v>281.70950199999999</v>
      </c>
      <c r="J24" s="2">
        <v>-78.844160000000002</v>
      </c>
      <c r="K24" s="2" t="s">
        <v>813</v>
      </c>
      <c r="L24" s="2" t="s">
        <v>813</v>
      </c>
      <c r="M24" s="2" t="s">
        <v>813</v>
      </c>
      <c r="N24" s="2">
        <v>65.169349999999994</v>
      </c>
      <c r="O24" s="2">
        <v>267.69218999999998</v>
      </c>
      <c r="P24" s="2">
        <v>-206.669802</v>
      </c>
      <c r="Q24" s="2" t="s">
        <v>813</v>
      </c>
      <c r="R24" s="2" t="s">
        <v>813</v>
      </c>
      <c r="S24" s="2" t="s">
        <v>813</v>
      </c>
    </row>
    <row r="25" spans="1:22" x14ac:dyDescent="0.25">
      <c r="B25" s="2">
        <v>0.18156839999999999</v>
      </c>
      <c r="C25" s="2">
        <v>0.4171996</v>
      </c>
      <c r="D25" s="2">
        <v>4.2691E-2</v>
      </c>
      <c r="E25" s="2">
        <v>9.7149999999999997E-3</v>
      </c>
      <c r="F25" s="2">
        <v>3.252E-5</v>
      </c>
      <c r="G25" s="2" t="s">
        <v>813</v>
      </c>
      <c r="H25" s="2">
        <v>0.63913030000000004</v>
      </c>
      <c r="I25" s="2">
        <v>0.301898</v>
      </c>
      <c r="J25" s="2">
        <v>0.65704399999999996</v>
      </c>
      <c r="K25" s="2" t="s">
        <v>813</v>
      </c>
      <c r="L25" s="2" t="s">
        <v>813</v>
      </c>
      <c r="M25" s="2" t="s">
        <v>813</v>
      </c>
      <c r="N25" s="2">
        <v>1.9769999999999999E-5</v>
      </c>
      <c r="O25" s="2">
        <v>3.6759999999999998E-11</v>
      </c>
      <c r="P25" s="2">
        <v>1.4974999999999999E-3</v>
      </c>
      <c r="Q25" s="2" t="s">
        <v>813</v>
      </c>
      <c r="R25" s="2" t="s">
        <v>813</v>
      </c>
      <c r="S25" s="2" t="s">
        <v>813</v>
      </c>
    </row>
    <row r="26" spans="1:22" x14ac:dyDescent="0.25">
      <c r="A26" t="s">
        <v>506</v>
      </c>
      <c r="B26" s="2">
        <v>-4.307175</v>
      </c>
      <c r="C26" s="2">
        <v>-3.0793400000000002</v>
      </c>
      <c r="D26" s="2">
        <v>-0.45909</v>
      </c>
      <c r="E26" s="2">
        <v>-4.2232060000000002</v>
      </c>
      <c r="F26" s="2">
        <v>-12.2701385</v>
      </c>
      <c r="G26" s="2" t="s">
        <v>813</v>
      </c>
      <c r="H26" s="2">
        <v>-2.398037</v>
      </c>
      <c r="I26" s="2">
        <v>2.0306540000000002</v>
      </c>
      <c r="J26" s="2">
        <v>-2.5243530000000001</v>
      </c>
      <c r="K26" s="2" t="s">
        <v>813</v>
      </c>
      <c r="L26" s="2" t="s">
        <v>813</v>
      </c>
      <c r="M26" s="2" t="s">
        <v>813</v>
      </c>
      <c r="N26" s="2">
        <v>2.5807199999999999</v>
      </c>
      <c r="O26" s="2">
        <v>15.166029999999999</v>
      </c>
      <c r="P26" s="2">
        <v>9.2311910000000008</v>
      </c>
      <c r="Q26" s="2" t="s">
        <v>813</v>
      </c>
      <c r="R26" s="2" t="s">
        <v>813</v>
      </c>
      <c r="S26" s="2" t="s">
        <v>813</v>
      </c>
    </row>
    <row r="27" spans="1:22" x14ac:dyDescent="0.25">
      <c r="B27" s="2">
        <v>3.4418999999999999E-3</v>
      </c>
      <c r="C27" s="2">
        <v>0.50708850000000005</v>
      </c>
      <c r="D27" s="2">
        <v>0.864228</v>
      </c>
      <c r="E27" s="2">
        <v>1.8291000000000002E-2</v>
      </c>
      <c r="F27" s="2">
        <v>1.022E-5</v>
      </c>
      <c r="G27" s="2" t="s">
        <v>813</v>
      </c>
      <c r="H27" s="2">
        <v>7.5356599999999996E-2</v>
      </c>
      <c r="I27" s="2">
        <v>9.6566200000000005E-2</v>
      </c>
      <c r="J27" s="2">
        <v>0.40873999999999999</v>
      </c>
      <c r="K27" s="2" t="s">
        <v>813</v>
      </c>
      <c r="L27" s="2" t="s">
        <v>813</v>
      </c>
      <c r="M27" s="2" t="s">
        <v>813</v>
      </c>
      <c r="N27" s="2">
        <v>0.28239409999999998</v>
      </c>
      <c r="O27" s="2">
        <v>2.8860000000000002E-5</v>
      </c>
      <c r="P27" s="2">
        <v>1.0950000000000001E-4</v>
      </c>
      <c r="Q27" s="2" t="s">
        <v>813</v>
      </c>
      <c r="R27" s="2" t="s">
        <v>813</v>
      </c>
      <c r="S27" s="2" t="s">
        <v>813</v>
      </c>
    </row>
    <row r="29" spans="1:22" x14ac:dyDescent="0.25">
      <c r="A29" t="s">
        <v>731</v>
      </c>
      <c r="B29" t="s">
        <v>732</v>
      </c>
      <c r="D29" t="s">
        <v>732</v>
      </c>
      <c r="F29" t="s">
        <v>732</v>
      </c>
      <c r="H29" t="s">
        <v>732</v>
      </c>
      <c r="J29" t="s">
        <v>732</v>
      </c>
      <c r="K29" t="s">
        <v>737</v>
      </c>
      <c r="L29" t="s">
        <v>737</v>
      </c>
      <c r="M29" t="s">
        <v>737</v>
      </c>
      <c r="N29" t="s">
        <v>737</v>
      </c>
      <c r="O29" t="s">
        <v>737</v>
      </c>
      <c r="P29" t="s">
        <v>737</v>
      </c>
      <c r="Q29" t="s">
        <v>738</v>
      </c>
      <c r="R29" t="s">
        <v>738</v>
      </c>
      <c r="S29" t="s">
        <v>738</v>
      </c>
      <c r="T29" t="s">
        <v>738</v>
      </c>
      <c r="U29" t="s">
        <v>738</v>
      </c>
      <c r="V29" t="s">
        <v>738</v>
      </c>
    </row>
    <row r="30" spans="1:22" x14ac:dyDescent="0.25">
      <c r="B30" t="s">
        <v>733</v>
      </c>
      <c r="C30" t="s">
        <v>353</v>
      </c>
      <c r="D30" t="s">
        <v>166</v>
      </c>
      <c r="F30" t="s">
        <v>734</v>
      </c>
      <c r="H30" t="s">
        <v>735</v>
      </c>
      <c r="J30" t="s">
        <v>736</v>
      </c>
      <c r="K30" t="s">
        <v>739</v>
      </c>
      <c r="L30" t="s">
        <v>733</v>
      </c>
      <c r="M30" t="s">
        <v>166</v>
      </c>
      <c r="N30" t="s">
        <v>734</v>
      </c>
      <c r="O30" t="s">
        <v>735</v>
      </c>
      <c r="P30" t="s">
        <v>736</v>
      </c>
      <c r="Q30" t="s">
        <v>739</v>
      </c>
      <c r="R30" t="s">
        <v>733</v>
      </c>
      <c r="S30" t="s">
        <v>166</v>
      </c>
      <c r="T30" t="s">
        <v>734</v>
      </c>
      <c r="U30" t="s">
        <v>735</v>
      </c>
      <c r="V30" t="s">
        <v>736</v>
      </c>
    </row>
    <row r="31" spans="1:22" x14ac:dyDescent="0.25">
      <c r="A31" t="s">
        <v>174</v>
      </c>
      <c r="B31">
        <v>-15.453203999999999</v>
      </c>
      <c r="C31">
        <v>6.5454100000000001E-2</v>
      </c>
      <c r="D31">
        <v>-46.059559999999998</v>
      </c>
      <c r="E31">
        <v>4.5068999999999998E-2</v>
      </c>
      <c r="F31">
        <v>-9.0905229999999992</v>
      </c>
      <c r="G31">
        <v>0.12177</v>
      </c>
      <c r="H31">
        <v>3.1014995999999999</v>
      </c>
      <c r="I31">
        <v>0.36341600000000002</v>
      </c>
      <c r="K31">
        <v>-23.804413</v>
      </c>
      <c r="L31">
        <v>-3.275134</v>
      </c>
      <c r="M31">
        <v>-12.898434999999999</v>
      </c>
      <c r="Q31">
        <v>3.1124700000000001</v>
      </c>
      <c r="R31">
        <v>101.78058</v>
      </c>
      <c r="S31">
        <v>-22.409697000000001</v>
      </c>
    </row>
    <row r="32" spans="1:22" x14ac:dyDescent="0.25">
      <c r="B32">
        <v>6.5454100000000001E-2</v>
      </c>
      <c r="D32">
        <v>4.5068999999999998E-2</v>
      </c>
      <c r="F32">
        <v>0.12177</v>
      </c>
      <c r="H32">
        <v>0.36341600000000002</v>
      </c>
      <c r="K32">
        <v>5.2855000000000003E-3</v>
      </c>
      <c r="L32">
        <v>0.61348230000000004</v>
      </c>
      <c r="M32">
        <v>0.83814560000000005</v>
      </c>
      <c r="Q32">
        <v>0.71351489999999995</v>
      </c>
      <c r="R32">
        <v>1.183E-2</v>
      </c>
      <c r="S32">
        <v>0.46591490000000002</v>
      </c>
    </row>
    <row r="33" spans="1:19" x14ac:dyDescent="0.25">
      <c r="A33" t="s">
        <v>175</v>
      </c>
      <c r="B33">
        <v>-1.8191889999999999</v>
      </c>
      <c r="C33">
        <v>4.8809999999999999E-4</v>
      </c>
      <c r="D33">
        <v>0.73258999999999996</v>
      </c>
      <c r="E33">
        <v>0.54203900000000005</v>
      </c>
      <c r="F33">
        <v>-9.3323000000000003E-2</v>
      </c>
      <c r="G33">
        <v>0.71473299999999995</v>
      </c>
      <c r="H33">
        <v>-0.62584709999999999</v>
      </c>
      <c r="I33">
        <v>5.1880000000000003E-2</v>
      </c>
      <c r="K33">
        <v>1.3168530000000001</v>
      </c>
      <c r="L33">
        <v>-0.74278200000000005</v>
      </c>
      <c r="M33">
        <v>3.537674</v>
      </c>
      <c r="Q33">
        <v>-0.32218999999999998</v>
      </c>
      <c r="R33">
        <v>-0.13997999999999999</v>
      </c>
      <c r="S33">
        <v>-1.3092280000000001</v>
      </c>
    </row>
    <row r="34" spans="1:19" x14ac:dyDescent="0.25">
      <c r="B34">
        <v>4.8809999999999999E-4</v>
      </c>
      <c r="D34">
        <v>0.54203900000000005</v>
      </c>
      <c r="F34">
        <v>0.71473299999999995</v>
      </c>
      <c r="H34">
        <v>5.1880000000000003E-2</v>
      </c>
      <c r="K34">
        <v>8.7670000000000001E-4</v>
      </c>
      <c r="L34" s="1">
        <v>5.9960000000000002E-5</v>
      </c>
      <c r="M34">
        <v>0.25325209999999998</v>
      </c>
      <c r="Q34">
        <v>0.43335129999999999</v>
      </c>
      <c r="R34">
        <v>0.88054860000000001</v>
      </c>
      <c r="S34">
        <v>0.56557120000000005</v>
      </c>
    </row>
    <row r="35" spans="1:19" x14ac:dyDescent="0.25">
      <c r="A35" t="s">
        <v>176</v>
      </c>
      <c r="B35">
        <v>-0.19525799999999999</v>
      </c>
      <c r="C35">
        <v>0.95087370000000004</v>
      </c>
      <c r="D35">
        <v>-124.21102</v>
      </c>
      <c r="E35">
        <v>8.9210000000000001E-3</v>
      </c>
      <c r="F35">
        <v>2.8675310000000001</v>
      </c>
      <c r="G35">
        <v>0.107083</v>
      </c>
      <c r="H35">
        <v>-8.3606294999999999</v>
      </c>
      <c r="I35">
        <v>1.5770000000000001E-3</v>
      </c>
      <c r="K35">
        <v>-0.108042</v>
      </c>
      <c r="L35">
        <v>-2.1640109999999999</v>
      </c>
      <c r="M35">
        <v>184.555171</v>
      </c>
      <c r="Q35">
        <v>5.01267</v>
      </c>
      <c r="R35">
        <v>7.5653499999999996</v>
      </c>
      <c r="S35">
        <v>-132.69914299999999</v>
      </c>
    </row>
    <row r="36" spans="1:19" x14ac:dyDescent="0.25">
      <c r="B36">
        <v>0.95087370000000004</v>
      </c>
      <c r="D36">
        <v>8.9210000000000001E-3</v>
      </c>
      <c r="F36">
        <v>0.107083</v>
      </c>
      <c r="H36">
        <v>1.5770000000000001E-3</v>
      </c>
      <c r="K36">
        <v>0.93997160000000002</v>
      </c>
      <c r="L36">
        <v>0.2211352</v>
      </c>
      <c r="M36">
        <v>9.1495800000000002E-2</v>
      </c>
      <c r="Q36">
        <v>1.06383E-2</v>
      </c>
      <c r="R36">
        <v>0.11257449999999999</v>
      </c>
      <c r="S36" s="1">
        <v>1.755E-5</v>
      </c>
    </row>
    <row r="37" spans="1:19" x14ac:dyDescent="0.25">
      <c r="A37" t="s">
        <v>357</v>
      </c>
      <c r="B37">
        <v>3.1954940000000001</v>
      </c>
      <c r="C37">
        <v>0.31425019999999998</v>
      </c>
      <c r="D37">
        <v>6.2518500000000001</v>
      </c>
      <c r="E37">
        <v>6.191E-2</v>
      </c>
      <c r="F37">
        <v>0.234981</v>
      </c>
      <c r="G37">
        <v>0.73086399999999996</v>
      </c>
      <c r="H37">
        <v>0.64757379999999998</v>
      </c>
      <c r="I37">
        <v>0.75255099999999997</v>
      </c>
      <c r="K37">
        <v>2.166204</v>
      </c>
      <c r="L37">
        <v>2.515882</v>
      </c>
      <c r="M37">
        <v>-0.28276099999999998</v>
      </c>
      <c r="Q37">
        <v>-0.99395</v>
      </c>
      <c r="R37">
        <v>-10.78697</v>
      </c>
      <c r="S37">
        <v>2.0633550000000001</v>
      </c>
    </row>
    <row r="38" spans="1:19" x14ac:dyDescent="0.25">
      <c r="B38">
        <v>0.31425019999999998</v>
      </c>
      <c r="D38">
        <v>6.191E-2</v>
      </c>
      <c r="F38">
        <v>0.73086399999999996</v>
      </c>
      <c r="H38">
        <v>0.75255099999999997</v>
      </c>
      <c r="K38">
        <v>3.6935200000000001E-2</v>
      </c>
      <c r="L38">
        <v>5.2334100000000001E-2</v>
      </c>
      <c r="M38">
        <v>0.97665939999999996</v>
      </c>
      <c r="Q38">
        <v>0.4467119</v>
      </c>
      <c r="R38">
        <v>0.1445043</v>
      </c>
      <c r="S38">
        <v>0.65831770000000001</v>
      </c>
    </row>
    <row r="39" spans="1:19" x14ac:dyDescent="0.25">
      <c r="A39" t="s">
        <v>358</v>
      </c>
      <c r="D39">
        <v>-24.432860000000002</v>
      </c>
      <c r="E39">
        <v>0.15343200000000001</v>
      </c>
      <c r="F39">
        <v>-9.6121409999999994</v>
      </c>
      <c r="G39">
        <v>0.111582</v>
      </c>
      <c r="H39">
        <v>5.8099999000000002</v>
      </c>
      <c r="I39">
        <v>0.28616000000000003</v>
      </c>
      <c r="K39">
        <v>-19.031631000000001</v>
      </c>
      <c r="M39">
        <v>6.4281160000000002</v>
      </c>
      <c r="Q39">
        <v>-18.98987</v>
      </c>
      <c r="S39">
        <v>-32.854477000000003</v>
      </c>
    </row>
    <row r="40" spans="1:19" x14ac:dyDescent="0.25">
      <c r="D40">
        <v>0.15343200000000001</v>
      </c>
      <c r="F40">
        <v>0.111582</v>
      </c>
      <c r="H40">
        <v>0.28616000000000003</v>
      </c>
      <c r="K40">
        <v>7.4825999999999998E-3</v>
      </c>
      <c r="M40">
        <v>0.78423869999999996</v>
      </c>
      <c r="Q40">
        <v>2.84248E-2</v>
      </c>
      <c r="S40">
        <v>2.1388600000000001E-2</v>
      </c>
    </row>
    <row r="41" spans="1:19" x14ac:dyDescent="0.25">
      <c r="A41" t="s">
        <v>359</v>
      </c>
      <c r="B41">
        <v>17.481809999999999</v>
      </c>
      <c r="C41">
        <v>6.5709999999999998E-4</v>
      </c>
      <c r="D41">
        <v>10.882440000000001</v>
      </c>
      <c r="E41">
        <v>1.8678E-2</v>
      </c>
      <c r="F41">
        <v>0.50365899999999997</v>
      </c>
      <c r="G41">
        <v>0.66242800000000002</v>
      </c>
      <c r="H41">
        <v>-1.3611939</v>
      </c>
      <c r="I41">
        <v>0.59982400000000002</v>
      </c>
      <c r="K41">
        <v>-1.4105840000000001</v>
      </c>
      <c r="L41">
        <v>4.4700610000000003</v>
      </c>
      <c r="M41">
        <v>-22.495569</v>
      </c>
      <c r="Q41">
        <v>7.7197399999999998</v>
      </c>
      <c r="R41">
        <v>-24.07104</v>
      </c>
      <c r="S41">
        <v>27.676375</v>
      </c>
    </row>
    <row r="42" spans="1:19" x14ac:dyDescent="0.25">
      <c r="B42">
        <v>6.5709999999999998E-4</v>
      </c>
      <c r="D42">
        <v>1.8678E-2</v>
      </c>
      <c r="F42">
        <v>0.66242800000000002</v>
      </c>
      <c r="H42">
        <v>0.59982400000000002</v>
      </c>
      <c r="K42">
        <v>0.1017439</v>
      </c>
      <c r="L42">
        <v>3.6822000000000001E-2</v>
      </c>
      <c r="M42">
        <v>5.1590000000000002E-4</v>
      </c>
      <c r="Q42">
        <v>2.2030500000000001E-2</v>
      </c>
      <c r="R42">
        <v>2.117E-4</v>
      </c>
      <c r="S42">
        <v>1.5866000000000001E-3</v>
      </c>
    </row>
    <row r="43" spans="1:19" x14ac:dyDescent="0.25">
      <c r="A43" t="s">
        <v>360</v>
      </c>
      <c r="B43">
        <v>-0.233405</v>
      </c>
      <c r="C43">
        <v>1.5175E-3</v>
      </c>
      <c r="D43">
        <v>-0.17935999999999999</v>
      </c>
      <c r="E43">
        <v>0.17085900000000001</v>
      </c>
      <c r="F43">
        <v>-0.20041600000000001</v>
      </c>
      <c r="G43">
        <v>5.3600000000000002E-3</v>
      </c>
      <c r="H43">
        <v>2.1733E-3</v>
      </c>
      <c r="I43">
        <v>0.96651100000000001</v>
      </c>
      <c r="K43">
        <v>-8.1097000000000002E-2</v>
      </c>
      <c r="L43">
        <v>-1.5486E-2</v>
      </c>
      <c r="M43">
        <v>-4.6323999999999997E-2</v>
      </c>
      <c r="Q43">
        <v>-0.46592</v>
      </c>
      <c r="R43">
        <v>0.29269000000000001</v>
      </c>
      <c r="S43">
        <v>-0.113306</v>
      </c>
    </row>
    <row r="44" spans="1:19" x14ac:dyDescent="0.25">
      <c r="B44">
        <v>1.5175E-3</v>
      </c>
      <c r="D44">
        <v>0.17085900000000001</v>
      </c>
      <c r="F44">
        <v>5.3600000000000002E-3</v>
      </c>
      <c r="H44">
        <v>0.96651100000000001</v>
      </c>
      <c r="K44">
        <v>3.39309E-2</v>
      </c>
      <c r="L44">
        <v>0.31470429999999999</v>
      </c>
      <c r="M44">
        <v>0.76243099999999997</v>
      </c>
      <c r="Q44">
        <v>5.0509999999999997E-4</v>
      </c>
      <c r="R44">
        <v>0.1200966</v>
      </c>
      <c r="S44">
        <v>2.19115E-2</v>
      </c>
    </row>
    <row r="45" spans="1:19" x14ac:dyDescent="0.25">
      <c r="A45" t="s">
        <v>361</v>
      </c>
      <c r="B45">
        <v>-1.9533389999999999</v>
      </c>
      <c r="C45">
        <v>1.7472600000000001E-2</v>
      </c>
      <c r="D45">
        <v>-1.07907</v>
      </c>
      <c r="E45">
        <v>0.197681</v>
      </c>
      <c r="F45">
        <v>-3.1064430000000001</v>
      </c>
      <c r="G45" s="1">
        <v>2.0319999999999999E-7</v>
      </c>
      <c r="H45">
        <v>1.0279712000000001</v>
      </c>
      <c r="I45" s="1">
        <v>1.5489999999999999E-5</v>
      </c>
      <c r="K45">
        <v>-0.84087699999999999</v>
      </c>
      <c r="L45">
        <v>0.422066</v>
      </c>
      <c r="M45">
        <v>-0.66765200000000002</v>
      </c>
      <c r="Q45">
        <v>-2.0081899999999999</v>
      </c>
      <c r="R45">
        <v>-0.19381000000000001</v>
      </c>
      <c r="S45">
        <v>0.67553700000000005</v>
      </c>
    </row>
    <row r="46" spans="1:19" x14ac:dyDescent="0.25">
      <c r="B46">
        <v>1.7472600000000001E-2</v>
      </c>
      <c r="D46">
        <v>0.197681</v>
      </c>
      <c r="F46" s="1">
        <v>2.0319999999999999E-7</v>
      </c>
      <c r="G46" s="1"/>
      <c r="H46" s="1">
        <v>1.5489999999999999E-5</v>
      </c>
      <c r="I46" s="1"/>
      <c r="K46">
        <v>0.27448299999999998</v>
      </c>
      <c r="L46" s="1">
        <v>2.17E-6</v>
      </c>
      <c r="M46">
        <v>0.66842849999999998</v>
      </c>
      <c r="Q46">
        <v>2.6289999999999998E-3</v>
      </c>
      <c r="R46">
        <v>0.90219050000000001</v>
      </c>
      <c r="S46">
        <v>2.2468000000000002E-3</v>
      </c>
    </row>
    <row r="47" spans="1:19" x14ac:dyDescent="0.25">
      <c r="A47" t="s">
        <v>362</v>
      </c>
      <c r="B47">
        <v>0.73300600000000005</v>
      </c>
      <c r="C47">
        <v>0.14241490000000001</v>
      </c>
      <c r="D47">
        <v>0.81955999999999996</v>
      </c>
      <c r="E47">
        <v>0.294099</v>
      </c>
      <c r="F47">
        <v>-0.51253599999999999</v>
      </c>
      <c r="G47">
        <v>1.7639999999999999E-2</v>
      </c>
      <c r="H47">
        <v>-0.1000582</v>
      </c>
      <c r="I47">
        <v>0.19603000000000001</v>
      </c>
      <c r="K47">
        <v>0.33252599999999999</v>
      </c>
      <c r="L47">
        <v>0.48051199999999999</v>
      </c>
      <c r="M47">
        <v>2.8957790000000001</v>
      </c>
      <c r="Q47">
        <v>0.40599000000000002</v>
      </c>
      <c r="R47">
        <v>-0.58521000000000001</v>
      </c>
      <c r="S47">
        <v>3.9328949999999998</v>
      </c>
    </row>
    <row r="48" spans="1:19" x14ac:dyDescent="0.25">
      <c r="B48">
        <v>0.14241490000000001</v>
      </c>
      <c r="D48">
        <v>0.294099</v>
      </c>
      <c r="F48">
        <v>1.7639999999999999E-2</v>
      </c>
      <c r="H48">
        <v>0.19603000000000001</v>
      </c>
      <c r="K48">
        <v>0.44501540000000001</v>
      </c>
      <c r="L48">
        <v>1.5210000000000001E-4</v>
      </c>
      <c r="M48">
        <v>2.4096999999999999E-3</v>
      </c>
      <c r="Q48">
        <v>1.7234900000000001E-2</v>
      </c>
      <c r="R48">
        <v>6.4435199999999998E-2</v>
      </c>
      <c r="S48">
        <v>1.6369999999999999E-4</v>
      </c>
    </row>
    <row r="49" spans="1:19" x14ac:dyDescent="0.25">
      <c r="A49" t="s">
        <v>363</v>
      </c>
      <c r="B49">
        <v>-1.0712250000000001</v>
      </c>
      <c r="C49">
        <v>3.3848799999999998E-2</v>
      </c>
      <c r="D49">
        <v>-1.0673600000000001</v>
      </c>
      <c r="E49">
        <v>0.126167</v>
      </c>
      <c r="F49">
        <v>-0.80374000000000001</v>
      </c>
      <c r="G49">
        <v>7.4298000000000003E-2</v>
      </c>
      <c r="H49">
        <v>-1.0430001</v>
      </c>
      <c r="I49" s="1">
        <v>5.9959999999999999E-12</v>
      </c>
      <c r="K49">
        <v>-0.94781800000000005</v>
      </c>
      <c r="L49">
        <v>0.43391800000000003</v>
      </c>
      <c r="M49">
        <v>-0.12884999999999999</v>
      </c>
      <c r="Q49">
        <v>-7.3300000000000004E-2</v>
      </c>
      <c r="R49">
        <v>-2.3056199999999998</v>
      </c>
      <c r="S49">
        <v>1.3358680000000001</v>
      </c>
    </row>
    <row r="50" spans="1:19" x14ac:dyDescent="0.25">
      <c r="B50">
        <v>3.3848799999999998E-2</v>
      </c>
      <c r="D50">
        <v>0.126167</v>
      </c>
      <c r="F50">
        <v>7.4298000000000003E-2</v>
      </c>
      <c r="H50" s="1">
        <v>5.9959999999999999E-12</v>
      </c>
      <c r="I50" s="1"/>
      <c r="K50">
        <v>0.1130786</v>
      </c>
      <c r="L50">
        <v>4.2242799999999997E-2</v>
      </c>
      <c r="M50">
        <v>0.90498860000000003</v>
      </c>
      <c r="Q50">
        <v>0.93780909999999995</v>
      </c>
      <c r="R50">
        <v>8.3449999999999996E-4</v>
      </c>
      <c r="S50">
        <v>1.8990000000000001E-3</v>
      </c>
    </row>
    <row r="51" spans="1:19" x14ac:dyDescent="0.25">
      <c r="A51" t="s">
        <v>364</v>
      </c>
      <c r="B51">
        <v>26.384781</v>
      </c>
      <c r="C51">
        <v>0.4171996</v>
      </c>
      <c r="D51">
        <v>45.14508</v>
      </c>
      <c r="E51">
        <v>4.2691E-2</v>
      </c>
      <c r="F51">
        <v>82.767534999999995</v>
      </c>
      <c r="G51">
        <v>9.7149999999999997E-3</v>
      </c>
      <c r="H51">
        <v>123.8594178</v>
      </c>
      <c r="I51" s="1">
        <v>3.252E-5</v>
      </c>
      <c r="K51">
        <v>137.00894400000001</v>
      </c>
      <c r="L51">
        <v>281.70950199999999</v>
      </c>
      <c r="M51">
        <v>-78.844160000000002</v>
      </c>
      <c r="Q51">
        <v>65.169349999999994</v>
      </c>
      <c r="R51">
        <v>267.69218999999998</v>
      </c>
      <c r="S51">
        <v>-206.669802</v>
      </c>
    </row>
    <row r="52" spans="1:19" x14ac:dyDescent="0.25">
      <c r="B52">
        <v>0.4171996</v>
      </c>
      <c r="D52">
        <v>4.2691E-2</v>
      </c>
      <c r="F52">
        <v>9.7149999999999997E-3</v>
      </c>
      <c r="H52" s="1">
        <v>3.252E-5</v>
      </c>
      <c r="I52" s="1"/>
      <c r="K52">
        <v>0.63913030000000004</v>
      </c>
      <c r="L52">
        <v>0.301898</v>
      </c>
      <c r="M52">
        <v>0.65704399999999996</v>
      </c>
      <c r="Q52" s="1">
        <v>1.9769999999999999E-5</v>
      </c>
      <c r="R52" s="1">
        <v>3.6759999999999998E-11</v>
      </c>
      <c r="S52">
        <v>1.4974999999999999E-3</v>
      </c>
    </row>
    <row r="53" spans="1:19" x14ac:dyDescent="0.25">
      <c r="A53" t="s">
        <v>506</v>
      </c>
      <c r="B53">
        <v>-3.0793400000000002</v>
      </c>
      <c r="C53">
        <v>0.50708850000000005</v>
      </c>
      <c r="D53">
        <v>-0.45909</v>
      </c>
      <c r="E53">
        <v>0.864228</v>
      </c>
      <c r="F53">
        <v>-4.2232060000000002</v>
      </c>
      <c r="G53">
        <v>1.8291000000000002E-2</v>
      </c>
      <c r="H53">
        <v>-12.2701385</v>
      </c>
      <c r="I53" s="1">
        <v>1.022E-5</v>
      </c>
      <c r="K53">
        <v>-2.398037</v>
      </c>
      <c r="L53">
        <v>2.0306540000000002</v>
      </c>
      <c r="M53">
        <v>-2.5243530000000001</v>
      </c>
      <c r="Q53">
        <v>2.5807199999999999</v>
      </c>
      <c r="R53">
        <v>15.166029999999999</v>
      </c>
      <c r="S53">
        <v>9.2311910000000008</v>
      </c>
    </row>
    <row r="54" spans="1:19" x14ac:dyDescent="0.25">
      <c r="A54" t="s">
        <v>433</v>
      </c>
      <c r="B54">
        <v>0.50708850000000005</v>
      </c>
      <c r="D54">
        <v>0.864228</v>
      </c>
      <c r="F54">
        <v>1.8291000000000002E-2</v>
      </c>
      <c r="H54" s="1">
        <v>1.022E-5</v>
      </c>
      <c r="K54">
        <v>7.5356599999999996E-2</v>
      </c>
      <c r="L54">
        <v>9.6566200000000005E-2</v>
      </c>
      <c r="M54">
        <v>0.40873999999999999</v>
      </c>
      <c r="Q54">
        <v>0.28239409999999998</v>
      </c>
      <c r="R54" s="1">
        <v>2.8860000000000002E-5</v>
      </c>
      <c r="S54">
        <v>1.0950000000000001E-4</v>
      </c>
    </row>
    <row r="55" spans="1:19" x14ac:dyDescent="0.25">
      <c r="A55" t="s">
        <v>434</v>
      </c>
      <c r="B55" t="s">
        <v>435</v>
      </c>
      <c r="C55">
        <v>1E-3</v>
      </c>
    </row>
    <row r="57" spans="1:19" x14ac:dyDescent="0.25">
      <c r="A57" t="s">
        <v>442</v>
      </c>
      <c r="B57" t="s">
        <v>443</v>
      </c>
      <c r="C57">
        <v>22215</v>
      </c>
    </row>
    <row r="58" spans="1:19" x14ac:dyDescent="0.25">
      <c r="A58" t="s">
        <v>445</v>
      </c>
      <c r="B58" t="s">
        <v>443</v>
      </c>
      <c r="C58">
        <v>11996</v>
      </c>
    </row>
    <row r="59" spans="1:19" x14ac:dyDescent="0.25">
      <c r="A59" t="s">
        <v>446</v>
      </c>
      <c r="B59">
        <v>0.46</v>
      </c>
    </row>
    <row r="60" spans="1:19" x14ac:dyDescent="0.25">
      <c r="A60" t="s">
        <v>447</v>
      </c>
      <c r="B60" t="s">
        <v>446</v>
      </c>
      <c r="D60">
        <v>87</v>
      </c>
    </row>
    <row r="61" spans="1:19" x14ac:dyDescent="0.25">
      <c r="A61" t="s">
        <v>448</v>
      </c>
      <c r="B61">
        <v>6.73733</v>
      </c>
      <c r="C61" t="s">
        <v>450</v>
      </c>
    </row>
    <row r="62" spans="1:19" x14ac:dyDescent="0.25">
      <c r="A62" t="s">
        <v>719</v>
      </c>
    </row>
    <row r="64" spans="1:19" x14ac:dyDescent="0.25">
      <c r="A64" t="s">
        <v>393</v>
      </c>
      <c r="B64" t="s">
        <v>481</v>
      </c>
    </row>
    <row r="65" spans="1:4" x14ac:dyDescent="0.25">
      <c r="A65" t="s">
        <v>719</v>
      </c>
    </row>
    <row r="67" spans="1:4" x14ac:dyDescent="0.25">
      <c r="A67" t="s">
        <v>396</v>
      </c>
      <c r="B67" t="s">
        <v>397</v>
      </c>
      <c r="C67" t="s">
        <v>400</v>
      </c>
    </row>
    <row r="69" spans="1:4" x14ac:dyDescent="0.25">
      <c r="A69" t="s">
        <v>401</v>
      </c>
      <c r="D69" t="s">
        <v>501</v>
      </c>
    </row>
    <row r="70" spans="1:4" x14ac:dyDescent="0.25">
      <c r="A70" t="s">
        <v>402</v>
      </c>
      <c r="B70" t="s">
        <v>403</v>
      </c>
      <c r="C70" t="s">
        <v>403</v>
      </c>
    </row>
    <row r="72" spans="1:4" x14ac:dyDescent="0.25">
      <c r="A72" t="s">
        <v>581</v>
      </c>
      <c r="B72" t="s">
        <v>417</v>
      </c>
      <c r="C72" t="s">
        <v>720</v>
      </c>
    </row>
    <row r="74" spans="1:4" x14ac:dyDescent="0.25">
      <c r="A74" t="s">
        <v>421</v>
      </c>
      <c r="B74" t="s">
        <v>422</v>
      </c>
      <c r="D74" t="s">
        <v>427</v>
      </c>
    </row>
    <row r="75" spans="1:4" x14ac:dyDescent="0.25">
      <c r="B75" t="s">
        <v>423</v>
      </c>
      <c r="C75" t="s">
        <v>426</v>
      </c>
    </row>
    <row r="76" spans="1:4" x14ac:dyDescent="0.25">
      <c r="A76">
        <v>-16.167819999999999</v>
      </c>
      <c r="B76">
        <v>-5.7049500000000002</v>
      </c>
      <c r="C76">
        <v>25.150639999999999</v>
      </c>
    </row>
    <row r="78" spans="1:4" x14ac:dyDescent="0.25">
      <c r="A78" t="s">
        <v>505</v>
      </c>
      <c r="B78" t="s">
        <v>422</v>
      </c>
      <c r="D78" t="s">
        <v>354</v>
      </c>
    </row>
    <row r="79" spans="1:4" x14ac:dyDescent="0.25">
      <c r="B79" t="s">
        <v>350</v>
      </c>
      <c r="C79" t="s">
        <v>353</v>
      </c>
      <c r="D79" t="s">
        <v>356</v>
      </c>
    </row>
    <row r="80" spans="1:4" x14ac:dyDescent="0.25">
      <c r="A80" t="s">
        <v>174</v>
      </c>
      <c r="B80">
        <v>-46.059559999999998</v>
      </c>
      <c r="C80">
        <v>4.5068999999999998E-2</v>
      </c>
    </row>
    <row r="81" spans="1:4" x14ac:dyDescent="0.25">
      <c r="A81" t="s">
        <v>175</v>
      </c>
      <c r="B81">
        <v>0.73258999999999996</v>
      </c>
      <c r="C81">
        <v>0.54203900000000005</v>
      </c>
      <c r="D81" t="s">
        <v>467</v>
      </c>
    </row>
    <row r="82" spans="1:4" x14ac:dyDescent="0.25">
      <c r="A82" t="s">
        <v>176</v>
      </c>
      <c r="B82">
        <v>-124.21102</v>
      </c>
      <c r="C82">
        <v>8.9210000000000001E-3</v>
      </c>
      <c r="D82" t="s">
        <v>461</v>
      </c>
    </row>
    <row r="83" spans="1:4" x14ac:dyDescent="0.25">
      <c r="A83" t="s">
        <v>357</v>
      </c>
      <c r="B83">
        <v>6.2518500000000001</v>
      </c>
      <c r="C83">
        <v>6.191E-2</v>
      </c>
    </row>
    <row r="84" spans="1:4" x14ac:dyDescent="0.25">
      <c r="A84" t="s">
        <v>358</v>
      </c>
      <c r="B84">
        <v>-24.432860000000002</v>
      </c>
      <c r="C84">
        <v>0.15343200000000001</v>
      </c>
      <c r="D84" t="s">
        <v>356</v>
      </c>
    </row>
    <row r="85" spans="1:4" x14ac:dyDescent="0.25">
      <c r="A85" t="s">
        <v>359</v>
      </c>
      <c r="B85">
        <v>10.882440000000001</v>
      </c>
      <c r="C85">
        <v>1.8678E-2</v>
      </c>
    </row>
    <row r="86" spans="1:4" x14ac:dyDescent="0.25">
      <c r="A86" t="s">
        <v>360</v>
      </c>
      <c r="B86">
        <v>-0.17935999999999999</v>
      </c>
      <c r="C86">
        <v>0.17085900000000001</v>
      </c>
    </row>
    <row r="87" spans="1:4" x14ac:dyDescent="0.25">
      <c r="A87" t="s">
        <v>361</v>
      </c>
      <c r="B87">
        <v>-1.07907</v>
      </c>
      <c r="C87">
        <v>0.197681</v>
      </c>
    </row>
    <row r="88" spans="1:4" x14ac:dyDescent="0.25">
      <c r="A88" t="s">
        <v>362</v>
      </c>
      <c r="B88">
        <v>0.81955999999999996</v>
      </c>
      <c r="C88">
        <v>0.294099</v>
      </c>
    </row>
    <row r="89" spans="1:4" x14ac:dyDescent="0.25">
      <c r="A89" t="s">
        <v>363</v>
      </c>
      <c r="B89">
        <v>-1.0673600000000001</v>
      </c>
      <c r="C89">
        <v>0.126167</v>
      </c>
      <c r="D89" t="s">
        <v>356</v>
      </c>
    </row>
    <row r="90" spans="1:4" x14ac:dyDescent="0.25">
      <c r="A90" t="s">
        <v>364</v>
      </c>
      <c r="B90">
        <v>45.14508</v>
      </c>
      <c r="C90">
        <v>4.2691E-2</v>
      </c>
    </row>
    <row r="91" spans="1:4" x14ac:dyDescent="0.25">
      <c r="A91" t="s">
        <v>506</v>
      </c>
      <c r="B91">
        <v>-0.45909</v>
      </c>
      <c r="C91">
        <v>0.864228</v>
      </c>
    </row>
    <row r="92" spans="1:4" x14ac:dyDescent="0.25">
      <c r="A92" t="s">
        <v>433</v>
      </c>
      <c r="D92" t="s">
        <v>437</v>
      </c>
    </row>
    <row r="93" spans="1:4" x14ac:dyDescent="0.25">
      <c r="A93" t="s">
        <v>434</v>
      </c>
      <c r="B93" t="s">
        <v>435</v>
      </c>
      <c r="C93">
        <v>1E-3</v>
      </c>
    </row>
    <row r="95" spans="1:4" x14ac:dyDescent="0.25">
      <c r="A95" t="s">
        <v>442</v>
      </c>
      <c r="B95" t="s">
        <v>443</v>
      </c>
      <c r="C95">
        <v>10256</v>
      </c>
    </row>
    <row r="96" spans="1:4" x14ac:dyDescent="0.25">
      <c r="A96" t="s">
        <v>445</v>
      </c>
      <c r="B96" t="s">
        <v>443</v>
      </c>
      <c r="C96">
        <v>5169.8</v>
      </c>
    </row>
    <row r="97" spans="1:4" x14ac:dyDescent="0.25">
      <c r="A97" t="s">
        <v>446</v>
      </c>
      <c r="B97">
        <v>0.49593999999999999</v>
      </c>
    </row>
    <row r="98" spans="1:4" x14ac:dyDescent="0.25">
      <c r="A98" t="s">
        <v>447</v>
      </c>
      <c r="B98" t="s">
        <v>446</v>
      </c>
      <c r="D98">
        <v>72</v>
      </c>
    </row>
    <row r="99" spans="1:4" x14ac:dyDescent="0.25">
      <c r="A99" t="s">
        <v>448</v>
      </c>
      <c r="B99">
        <v>5.90334</v>
      </c>
      <c r="C99" t="s">
        <v>450</v>
      </c>
    </row>
    <row r="100" spans="1:4" x14ac:dyDescent="0.25">
      <c r="A100" t="s">
        <v>580</v>
      </c>
    </row>
    <row r="102" spans="1:4" x14ac:dyDescent="0.25">
      <c r="A102" t="s">
        <v>393</v>
      </c>
      <c r="B102" t="s">
        <v>510</v>
      </c>
    </row>
    <row r="103" spans="1:4" x14ac:dyDescent="0.25">
      <c r="A103" t="s">
        <v>580</v>
      </c>
    </row>
    <row r="105" spans="1:4" x14ac:dyDescent="0.25">
      <c r="A105" t="s">
        <v>396</v>
      </c>
      <c r="B105" t="s">
        <v>397</v>
      </c>
      <c r="C105" t="s">
        <v>400</v>
      </c>
    </row>
    <row r="107" spans="1:4" x14ac:dyDescent="0.25">
      <c r="A107" t="s">
        <v>401</v>
      </c>
      <c r="D107" t="s">
        <v>501</v>
      </c>
    </row>
    <row r="108" spans="1:4" x14ac:dyDescent="0.25">
      <c r="A108" t="s">
        <v>402</v>
      </c>
      <c r="B108" t="s">
        <v>403</v>
      </c>
      <c r="C108" t="s">
        <v>403</v>
      </c>
    </row>
    <row r="110" spans="1:4" x14ac:dyDescent="0.25">
      <c r="A110" t="s">
        <v>581</v>
      </c>
      <c r="B110" t="s">
        <v>417</v>
      </c>
      <c r="C110" t="s">
        <v>721</v>
      </c>
    </row>
    <row r="112" spans="1:4" x14ac:dyDescent="0.25">
      <c r="A112" t="s">
        <v>421</v>
      </c>
      <c r="B112" t="s">
        <v>422</v>
      </c>
      <c r="D112" t="s">
        <v>427</v>
      </c>
    </row>
    <row r="113" spans="1:4" x14ac:dyDescent="0.25">
      <c r="B113" t="s">
        <v>423</v>
      </c>
      <c r="C113" t="s">
        <v>426</v>
      </c>
    </row>
    <row r="114" spans="1:4" x14ac:dyDescent="0.25">
      <c r="A114">
        <v>-28.844999999999999</v>
      </c>
      <c r="B114">
        <v>-6.3875000000000002</v>
      </c>
      <c r="C114">
        <v>21.845300000000002</v>
      </c>
    </row>
    <row r="116" spans="1:4" x14ac:dyDescent="0.25">
      <c r="A116" t="s">
        <v>505</v>
      </c>
      <c r="B116" t="s">
        <v>422</v>
      </c>
      <c r="D116" t="s">
        <v>354</v>
      </c>
    </row>
    <row r="117" spans="1:4" x14ac:dyDescent="0.25">
      <c r="B117" t="s">
        <v>350</v>
      </c>
      <c r="C117" t="s">
        <v>353</v>
      </c>
    </row>
    <row r="118" spans="1:4" x14ac:dyDescent="0.25">
      <c r="A118" t="s">
        <v>174</v>
      </c>
      <c r="B118">
        <v>-9.0905229999999992</v>
      </c>
      <c r="C118">
        <v>0.12177</v>
      </c>
    </row>
    <row r="119" spans="1:4" x14ac:dyDescent="0.25">
      <c r="A119" t="s">
        <v>175</v>
      </c>
      <c r="B119">
        <v>-9.3323000000000003E-2</v>
      </c>
      <c r="C119">
        <v>0.71473299999999995</v>
      </c>
    </row>
    <row r="120" spans="1:4" x14ac:dyDescent="0.25">
      <c r="A120" t="s">
        <v>176</v>
      </c>
      <c r="B120">
        <v>2.8675310000000001</v>
      </c>
      <c r="C120">
        <v>0.107083</v>
      </c>
    </row>
    <row r="121" spans="1:4" x14ac:dyDescent="0.25">
      <c r="A121" t="s">
        <v>357</v>
      </c>
      <c r="B121">
        <v>0.234981</v>
      </c>
      <c r="C121">
        <v>0.73086399999999996</v>
      </c>
    </row>
    <row r="122" spans="1:4" x14ac:dyDescent="0.25">
      <c r="A122" t="s">
        <v>358</v>
      </c>
      <c r="B122">
        <v>-9.6121409999999994</v>
      </c>
      <c r="C122">
        <v>0.111582</v>
      </c>
    </row>
    <row r="123" spans="1:4" x14ac:dyDescent="0.25">
      <c r="A123" t="s">
        <v>359</v>
      </c>
      <c r="B123">
        <v>0.50365899999999997</v>
      </c>
      <c r="C123">
        <v>0.66242800000000002</v>
      </c>
      <c r="D123" t="s">
        <v>467</v>
      </c>
    </row>
    <row r="124" spans="1:4" x14ac:dyDescent="0.25">
      <c r="A124" t="s">
        <v>360</v>
      </c>
      <c r="B124">
        <v>-0.20041600000000001</v>
      </c>
      <c r="C124">
        <v>5.3600000000000002E-3</v>
      </c>
      <c r="D124" t="s">
        <v>355</v>
      </c>
    </row>
    <row r="125" spans="1:4" x14ac:dyDescent="0.25">
      <c r="A125" t="s">
        <v>361</v>
      </c>
      <c r="B125">
        <v>-3.1064430000000001</v>
      </c>
      <c r="C125" s="1">
        <v>2.0319999999999999E-7</v>
      </c>
      <c r="D125" t="s">
        <v>356</v>
      </c>
    </row>
    <row r="126" spans="1:4" x14ac:dyDescent="0.25">
      <c r="A126" t="s">
        <v>362</v>
      </c>
      <c r="B126">
        <v>-0.51253599999999999</v>
      </c>
      <c r="C126">
        <v>1.7639999999999999E-2</v>
      </c>
      <c r="D126" t="s">
        <v>461</v>
      </c>
    </row>
    <row r="127" spans="1:4" x14ac:dyDescent="0.25">
      <c r="A127" t="s">
        <v>363</v>
      </c>
      <c r="B127">
        <v>-0.80374000000000001</v>
      </c>
      <c r="C127">
        <v>7.4298000000000003E-2</v>
      </c>
      <c r="D127" t="s">
        <v>467</v>
      </c>
    </row>
    <row r="128" spans="1:4" x14ac:dyDescent="0.25">
      <c r="A128" t="s">
        <v>364</v>
      </c>
      <c r="B128">
        <v>82.767534999999995</v>
      </c>
      <c r="C128">
        <v>9.7149999999999997E-3</v>
      </c>
      <c r="D128" t="s">
        <v>356</v>
      </c>
    </row>
    <row r="129" spans="1:4" x14ac:dyDescent="0.25">
      <c r="A129" t="s">
        <v>506</v>
      </c>
      <c r="B129">
        <v>-4.2232060000000002</v>
      </c>
      <c r="C129">
        <v>1.8291000000000002E-2</v>
      </c>
    </row>
    <row r="130" spans="1:4" x14ac:dyDescent="0.25">
      <c r="A130" t="s">
        <v>433</v>
      </c>
      <c r="D130" t="s">
        <v>437</v>
      </c>
    </row>
    <row r="131" spans="1:4" x14ac:dyDescent="0.25">
      <c r="A131" t="s">
        <v>434</v>
      </c>
      <c r="B131" t="s">
        <v>435</v>
      </c>
      <c r="C131">
        <v>1E-3</v>
      </c>
    </row>
    <row r="133" spans="1:4" x14ac:dyDescent="0.25">
      <c r="A133" t="s">
        <v>442</v>
      </c>
      <c r="B133" t="s">
        <v>443</v>
      </c>
      <c r="C133">
        <v>56315</v>
      </c>
    </row>
    <row r="134" spans="1:4" x14ac:dyDescent="0.25">
      <c r="A134" t="s">
        <v>445</v>
      </c>
      <c r="B134" t="s">
        <v>443</v>
      </c>
      <c r="C134">
        <v>16000</v>
      </c>
    </row>
    <row r="135" spans="1:4" x14ac:dyDescent="0.25">
      <c r="A135" t="s">
        <v>446</v>
      </c>
      <c r="B135">
        <v>0.71587000000000001</v>
      </c>
    </row>
    <row r="136" spans="1:4" x14ac:dyDescent="0.25">
      <c r="A136" t="s">
        <v>447</v>
      </c>
      <c r="B136" t="s">
        <v>446</v>
      </c>
      <c r="D136">
        <v>128</v>
      </c>
    </row>
    <row r="137" spans="1:4" x14ac:dyDescent="0.25">
      <c r="A137" t="s">
        <v>448</v>
      </c>
      <c r="B137">
        <v>26.875499999999999</v>
      </c>
      <c r="C137" t="s">
        <v>450</v>
      </c>
    </row>
    <row r="138" spans="1:4" x14ac:dyDescent="0.25">
      <c r="A138" t="s">
        <v>580</v>
      </c>
    </row>
    <row r="140" spans="1:4" x14ac:dyDescent="0.25">
      <c r="A140" t="s">
        <v>393</v>
      </c>
      <c r="B140" t="s">
        <v>516</v>
      </c>
    </row>
    <row r="141" spans="1:4" x14ac:dyDescent="0.25">
      <c r="A141" t="s">
        <v>580</v>
      </c>
    </row>
    <row r="143" spans="1:4" x14ac:dyDescent="0.25">
      <c r="A143" t="s">
        <v>396</v>
      </c>
      <c r="B143" t="s">
        <v>397</v>
      </c>
      <c r="C143" t="s">
        <v>400</v>
      </c>
    </row>
    <row r="145" spans="1:4" x14ac:dyDescent="0.25">
      <c r="A145" t="s">
        <v>401</v>
      </c>
      <c r="D145" t="s">
        <v>501</v>
      </c>
    </row>
    <row r="146" spans="1:4" x14ac:dyDescent="0.25">
      <c r="A146" t="s">
        <v>402</v>
      </c>
      <c r="B146" t="s">
        <v>403</v>
      </c>
      <c r="C146" t="s">
        <v>403</v>
      </c>
    </row>
    <row r="148" spans="1:4" x14ac:dyDescent="0.25">
      <c r="A148" t="s">
        <v>581</v>
      </c>
      <c r="B148" t="s">
        <v>417</v>
      </c>
      <c r="C148" t="s">
        <v>722</v>
      </c>
    </row>
    <row r="150" spans="1:4" x14ac:dyDescent="0.25">
      <c r="A150" t="s">
        <v>421</v>
      </c>
      <c r="B150" t="s">
        <v>422</v>
      </c>
      <c r="D150" t="s">
        <v>427</v>
      </c>
    </row>
    <row r="151" spans="1:4" x14ac:dyDescent="0.25">
      <c r="B151" t="s">
        <v>423</v>
      </c>
      <c r="C151" t="s">
        <v>426</v>
      </c>
    </row>
    <row r="152" spans="1:4" x14ac:dyDescent="0.25">
      <c r="A152">
        <v>-19.245200000000001</v>
      </c>
      <c r="B152">
        <v>-5.9055999999999997</v>
      </c>
      <c r="C152">
        <v>19.273900000000001</v>
      </c>
    </row>
    <row r="154" spans="1:4" x14ac:dyDescent="0.25">
      <c r="A154" t="s">
        <v>505</v>
      </c>
      <c r="B154" t="s">
        <v>422</v>
      </c>
      <c r="D154" t="s">
        <v>354</v>
      </c>
    </row>
    <row r="155" spans="1:4" x14ac:dyDescent="0.25">
      <c r="B155" t="s">
        <v>350</v>
      </c>
      <c r="C155" t="s">
        <v>353</v>
      </c>
    </row>
    <row r="156" spans="1:4" x14ac:dyDescent="0.25">
      <c r="A156" t="s">
        <v>174</v>
      </c>
      <c r="B156">
        <v>3.1014995999999999</v>
      </c>
      <c r="C156">
        <v>0.36341600000000002</v>
      </c>
      <c r="D156" t="s">
        <v>461</v>
      </c>
    </row>
    <row r="157" spans="1:4" x14ac:dyDescent="0.25">
      <c r="A157" t="s">
        <v>175</v>
      </c>
      <c r="B157">
        <v>-0.62584709999999999</v>
      </c>
      <c r="C157">
        <v>5.1880000000000003E-2</v>
      </c>
      <c r="D157" t="s">
        <v>467</v>
      </c>
    </row>
    <row r="158" spans="1:4" x14ac:dyDescent="0.25">
      <c r="A158" t="s">
        <v>176</v>
      </c>
      <c r="B158">
        <v>-8.3606294999999999</v>
      </c>
      <c r="C158">
        <v>1.5770000000000001E-3</v>
      </c>
    </row>
    <row r="159" spans="1:4" x14ac:dyDescent="0.25">
      <c r="A159" t="s">
        <v>357</v>
      </c>
      <c r="B159">
        <v>0.64757379999999998</v>
      </c>
      <c r="C159">
        <v>0.75255099999999997</v>
      </c>
    </row>
    <row r="160" spans="1:4" x14ac:dyDescent="0.25">
      <c r="A160" t="s">
        <v>358</v>
      </c>
      <c r="B160">
        <v>5.8099999000000002</v>
      </c>
      <c r="C160">
        <v>0.28616000000000003</v>
      </c>
    </row>
    <row r="161" spans="1:4" x14ac:dyDescent="0.25">
      <c r="A161" t="s">
        <v>359</v>
      </c>
      <c r="B161">
        <v>-1.3611939</v>
      </c>
      <c r="C161">
        <v>0.59982400000000002</v>
      </c>
    </row>
    <row r="162" spans="1:4" x14ac:dyDescent="0.25">
      <c r="A162" t="s">
        <v>360</v>
      </c>
      <c r="B162">
        <v>2.1733E-3</v>
      </c>
      <c r="C162">
        <v>0.96651100000000001</v>
      </c>
      <c r="D162" t="s">
        <v>355</v>
      </c>
    </row>
    <row r="163" spans="1:4" x14ac:dyDescent="0.25">
      <c r="A163" t="s">
        <v>361</v>
      </c>
      <c r="B163">
        <v>1.0279712000000001</v>
      </c>
      <c r="C163" s="1">
        <v>1.5489999999999999E-5</v>
      </c>
    </row>
    <row r="164" spans="1:4" x14ac:dyDescent="0.25">
      <c r="A164" t="s">
        <v>362</v>
      </c>
      <c r="B164">
        <v>-0.1000582</v>
      </c>
      <c r="C164">
        <v>0.19603000000000001</v>
      </c>
      <c r="D164" t="s">
        <v>355</v>
      </c>
    </row>
    <row r="165" spans="1:4" x14ac:dyDescent="0.25">
      <c r="A165" t="s">
        <v>363</v>
      </c>
      <c r="B165">
        <v>-1.0430001</v>
      </c>
      <c r="C165" s="1">
        <v>5.9959999999999999E-12</v>
      </c>
      <c r="D165" t="s">
        <v>355</v>
      </c>
    </row>
    <row r="166" spans="1:4" x14ac:dyDescent="0.25">
      <c r="A166" t="s">
        <v>364</v>
      </c>
      <c r="B166">
        <v>123.8594178</v>
      </c>
      <c r="C166" s="1">
        <v>3.252E-5</v>
      </c>
      <c r="D166" t="s">
        <v>355</v>
      </c>
    </row>
    <row r="167" spans="1:4" x14ac:dyDescent="0.25">
      <c r="A167" t="s">
        <v>506</v>
      </c>
      <c r="B167">
        <v>-12.2701385</v>
      </c>
      <c r="C167" s="1">
        <v>1.022E-5</v>
      </c>
    </row>
    <row r="168" spans="1:4" x14ac:dyDescent="0.25">
      <c r="A168" t="s">
        <v>433</v>
      </c>
      <c r="D168" t="s">
        <v>437</v>
      </c>
    </row>
    <row r="169" spans="1:4" x14ac:dyDescent="0.25">
      <c r="A169" t="s">
        <v>434</v>
      </c>
      <c r="B169" t="s">
        <v>435</v>
      </c>
      <c r="C169">
        <v>1E-3</v>
      </c>
    </row>
    <row r="171" spans="1:4" x14ac:dyDescent="0.25">
      <c r="A171" t="s">
        <v>442</v>
      </c>
      <c r="B171" t="s">
        <v>443</v>
      </c>
      <c r="C171">
        <v>11660</v>
      </c>
    </row>
    <row r="172" spans="1:4" x14ac:dyDescent="0.25">
      <c r="A172" t="s">
        <v>445</v>
      </c>
      <c r="B172" t="s">
        <v>443</v>
      </c>
      <c r="C172">
        <v>3118.4</v>
      </c>
    </row>
    <row r="173" spans="1:4" x14ac:dyDescent="0.25">
      <c r="A173" t="s">
        <v>446</v>
      </c>
      <c r="B173">
        <v>0.73255999999999999</v>
      </c>
    </row>
    <row r="174" spans="1:4" x14ac:dyDescent="0.25">
      <c r="A174" t="s">
        <v>447</v>
      </c>
      <c r="B174" t="s">
        <v>446</v>
      </c>
      <c r="D174">
        <v>30</v>
      </c>
    </row>
    <row r="175" spans="1:4" x14ac:dyDescent="0.25">
      <c r="A175" t="s">
        <v>448</v>
      </c>
      <c r="B175">
        <v>6.8477499999999996</v>
      </c>
      <c r="C175" t="s">
        <v>450</v>
      </c>
    </row>
    <row r="176" spans="1:4" x14ac:dyDescent="0.25">
      <c r="A176" t="s">
        <v>723</v>
      </c>
    </row>
    <row r="178" spans="1:4" x14ac:dyDescent="0.25">
      <c r="A178" t="s">
        <v>393</v>
      </c>
      <c r="B178" t="s">
        <v>724</v>
      </c>
    </row>
    <row r="179" spans="1:4" x14ac:dyDescent="0.25">
      <c r="A179" t="s">
        <v>723</v>
      </c>
    </row>
    <row r="181" spans="1:4" x14ac:dyDescent="0.25">
      <c r="A181" t="s">
        <v>526</v>
      </c>
    </row>
    <row r="182" spans="1:4" x14ac:dyDescent="0.25">
      <c r="A182" t="s">
        <v>723</v>
      </c>
    </row>
    <row r="184" spans="1:4" x14ac:dyDescent="0.25">
      <c r="A184" t="s">
        <v>454</v>
      </c>
      <c r="B184" t="s">
        <v>394</v>
      </c>
    </row>
    <row r="185" spans="1:4" x14ac:dyDescent="0.25">
      <c r="A185" t="s">
        <v>723</v>
      </c>
    </row>
    <row r="187" spans="1:4" x14ac:dyDescent="0.25">
      <c r="A187" t="s">
        <v>396</v>
      </c>
      <c r="B187" t="s">
        <v>397</v>
      </c>
      <c r="C187" t="s">
        <v>400</v>
      </c>
    </row>
    <row r="189" spans="1:4" x14ac:dyDescent="0.25">
      <c r="A189" t="s">
        <v>401</v>
      </c>
      <c r="D189" t="s">
        <v>501</v>
      </c>
    </row>
    <row r="190" spans="1:4" x14ac:dyDescent="0.25">
      <c r="A190" t="s">
        <v>402</v>
      </c>
      <c r="B190" t="s">
        <v>403</v>
      </c>
      <c r="C190" t="s">
        <v>403</v>
      </c>
    </row>
    <row r="192" spans="1:4" x14ac:dyDescent="0.25">
      <c r="A192" t="s">
        <v>581</v>
      </c>
      <c r="B192" t="s">
        <v>417</v>
      </c>
      <c r="C192" t="s">
        <v>725</v>
      </c>
    </row>
    <row r="194" spans="1:4" x14ac:dyDescent="0.25">
      <c r="A194" t="s">
        <v>421</v>
      </c>
      <c r="B194" t="s">
        <v>422</v>
      </c>
      <c r="D194" t="s">
        <v>427</v>
      </c>
    </row>
    <row r="195" spans="1:4" x14ac:dyDescent="0.25">
      <c r="B195" t="s">
        <v>423</v>
      </c>
      <c r="C195" t="s">
        <v>426</v>
      </c>
    </row>
    <row r="196" spans="1:4" x14ac:dyDescent="0.25">
      <c r="A196">
        <v>-26.560369999999999</v>
      </c>
      <c r="B196">
        <v>-5.5254300000000001</v>
      </c>
      <c r="C196">
        <v>22.662389999999998</v>
      </c>
    </row>
    <row r="198" spans="1:4" x14ac:dyDescent="0.25">
      <c r="A198" t="s">
        <v>505</v>
      </c>
      <c r="B198" t="s">
        <v>422</v>
      </c>
      <c r="D198" t="s">
        <v>354</v>
      </c>
    </row>
    <row r="199" spans="1:4" x14ac:dyDescent="0.25">
      <c r="B199" t="s">
        <v>350</v>
      </c>
      <c r="C199" t="s">
        <v>353</v>
      </c>
      <c r="D199" t="s">
        <v>467</v>
      </c>
    </row>
    <row r="200" spans="1:4" x14ac:dyDescent="0.25">
      <c r="A200" t="s">
        <v>174</v>
      </c>
      <c r="B200">
        <v>-23.804413</v>
      </c>
      <c r="C200">
        <v>5.2855000000000003E-3</v>
      </c>
      <c r="D200" t="s">
        <v>355</v>
      </c>
    </row>
    <row r="201" spans="1:4" x14ac:dyDescent="0.25">
      <c r="A201" t="s">
        <v>175</v>
      </c>
      <c r="B201">
        <v>1.3168530000000001</v>
      </c>
      <c r="C201">
        <v>8.7670000000000001E-4</v>
      </c>
    </row>
    <row r="202" spans="1:4" x14ac:dyDescent="0.25">
      <c r="A202" t="s">
        <v>176</v>
      </c>
      <c r="B202">
        <v>-0.108042</v>
      </c>
      <c r="C202">
        <v>0.93997160000000002</v>
      </c>
      <c r="D202" t="s">
        <v>356</v>
      </c>
    </row>
    <row r="203" spans="1:4" x14ac:dyDescent="0.25">
      <c r="A203" t="s">
        <v>357</v>
      </c>
      <c r="B203">
        <v>2.166204</v>
      </c>
      <c r="C203">
        <v>3.6935200000000001E-2</v>
      </c>
      <c r="D203" t="s">
        <v>467</v>
      </c>
    </row>
    <row r="204" spans="1:4" x14ac:dyDescent="0.25">
      <c r="A204" t="s">
        <v>358</v>
      </c>
      <c r="B204">
        <v>-19.031631000000001</v>
      </c>
      <c r="C204">
        <v>7.4825999999999998E-3</v>
      </c>
    </row>
    <row r="205" spans="1:4" x14ac:dyDescent="0.25">
      <c r="A205" t="s">
        <v>359</v>
      </c>
      <c r="B205">
        <v>-1.4105840000000001</v>
      </c>
      <c r="C205">
        <v>0.1017439</v>
      </c>
      <c r="D205" t="s">
        <v>356</v>
      </c>
    </row>
    <row r="206" spans="1:4" x14ac:dyDescent="0.25">
      <c r="A206" t="s">
        <v>360</v>
      </c>
      <c r="B206">
        <v>-8.1097000000000002E-2</v>
      </c>
      <c r="C206">
        <v>3.39309E-2</v>
      </c>
    </row>
    <row r="207" spans="1:4" x14ac:dyDescent="0.25">
      <c r="A207" t="s">
        <v>361</v>
      </c>
      <c r="B207">
        <v>-0.84087699999999999</v>
      </c>
      <c r="C207">
        <v>0.27448299999999998</v>
      </c>
    </row>
    <row r="208" spans="1:4" x14ac:dyDescent="0.25">
      <c r="A208" t="s">
        <v>362</v>
      </c>
      <c r="B208">
        <v>0.33252599999999999</v>
      </c>
      <c r="C208">
        <v>0.44501540000000001</v>
      </c>
    </row>
    <row r="209" spans="1:4" x14ac:dyDescent="0.25">
      <c r="A209" t="s">
        <v>363</v>
      </c>
      <c r="B209">
        <v>-0.94781800000000005</v>
      </c>
      <c r="C209">
        <v>0.1130786</v>
      </c>
    </row>
    <row r="210" spans="1:4" x14ac:dyDescent="0.25">
      <c r="A210" t="s">
        <v>385</v>
      </c>
      <c r="B210">
        <v>137.00894400000001</v>
      </c>
      <c r="C210">
        <v>0.63913030000000004</v>
      </c>
      <c r="D210" t="s">
        <v>461</v>
      </c>
    </row>
    <row r="211" spans="1:4" x14ac:dyDescent="0.25">
      <c r="A211" t="s">
        <v>506</v>
      </c>
      <c r="B211">
        <v>-2.398037</v>
      </c>
      <c r="C211">
        <v>7.5356599999999996E-2</v>
      </c>
    </row>
    <row r="212" spans="1:4" x14ac:dyDescent="0.25">
      <c r="A212" t="s">
        <v>433</v>
      </c>
      <c r="D212" t="s">
        <v>437</v>
      </c>
    </row>
    <row r="213" spans="1:4" x14ac:dyDescent="0.25">
      <c r="A213" t="s">
        <v>434</v>
      </c>
      <c r="B213" t="s">
        <v>435</v>
      </c>
      <c r="C213">
        <v>1E-3</v>
      </c>
    </row>
    <row r="215" spans="1:4" x14ac:dyDescent="0.25">
      <c r="A215" t="s">
        <v>442</v>
      </c>
      <c r="B215" t="s">
        <v>443</v>
      </c>
      <c r="C215">
        <v>31257</v>
      </c>
    </row>
    <row r="216" spans="1:4" x14ac:dyDescent="0.25">
      <c r="A216" t="s">
        <v>445</v>
      </c>
      <c r="B216" t="s">
        <v>443</v>
      </c>
      <c r="C216">
        <v>12743</v>
      </c>
    </row>
    <row r="217" spans="1:4" x14ac:dyDescent="0.25">
      <c r="A217" t="s">
        <v>446</v>
      </c>
      <c r="B217">
        <v>0.59231999999999996</v>
      </c>
    </row>
    <row r="218" spans="1:4" x14ac:dyDescent="0.25">
      <c r="A218" t="s">
        <v>447</v>
      </c>
      <c r="B218" t="s">
        <v>446</v>
      </c>
      <c r="D218">
        <v>100</v>
      </c>
    </row>
    <row r="219" spans="1:4" x14ac:dyDescent="0.25">
      <c r="A219" t="s">
        <v>448</v>
      </c>
      <c r="B219">
        <v>12.1075</v>
      </c>
      <c r="C219" t="s">
        <v>450</v>
      </c>
    </row>
    <row r="220" spans="1:4" x14ac:dyDescent="0.25">
      <c r="A220" t="s">
        <v>612</v>
      </c>
    </row>
    <row r="222" spans="1:4" x14ac:dyDescent="0.25">
      <c r="A222" t="s">
        <v>454</v>
      </c>
      <c r="B222" t="s">
        <v>468</v>
      </c>
    </row>
    <row r="223" spans="1:4" x14ac:dyDescent="0.25">
      <c r="A223" t="s">
        <v>612</v>
      </c>
    </row>
    <row r="225" spans="1:4" x14ac:dyDescent="0.25">
      <c r="A225" t="s">
        <v>396</v>
      </c>
      <c r="B225" t="s">
        <v>397</v>
      </c>
      <c r="C225" t="s">
        <v>400</v>
      </c>
    </row>
    <row r="227" spans="1:4" x14ac:dyDescent="0.25">
      <c r="A227" t="s">
        <v>401</v>
      </c>
      <c r="D227" t="s">
        <v>501</v>
      </c>
    </row>
    <row r="228" spans="1:4" x14ac:dyDescent="0.25">
      <c r="A228" t="s">
        <v>402</v>
      </c>
      <c r="B228" t="s">
        <v>403</v>
      </c>
      <c r="C228" t="s">
        <v>403</v>
      </c>
    </row>
    <row r="230" spans="1:4" x14ac:dyDescent="0.25">
      <c r="A230" t="s">
        <v>581</v>
      </c>
      <c r="B230" t="s">
        <v>417</v>
      </c>
      <c r="C230" t="s">
        <v>524</v>
      </c>
    </row>
    <row r="232" spans="1:4" x14ac:dyDescent="0.25">
      <c r="A232" t="s">
        <v>421</v>
      </c>
      <c r="B232" t="s">
        <v>422</v>
      </c>
      <c r="D232" t="s">
        <v>427</v>
      </c>
    </row>
    <row r="233" spans="1:4" x14ac:dyDescent="0.25">
      <c r="B233" t="s">
        <v>423</v>
      </c>
      <c r="C233" t="s">
        <v>426</v>
      </c>
    </row>
    <row r="234" spans="1:4" x14ac:dyDescent="0.25">
      <c r="A234">
        <v>-10.088480000000001</v>
      </c>
      <c r="B234">
        <v>-1.38103</v>
      </c>
      <c r="C234">
        <v>5.2490899999999998</v>
      </c>
    </row>
    <row r="236" spans="1:4" x14ac:dyDescent="0.25">
      <c r="A236" t="s">
        <v>505</v>
      </c>
      <c r="B236" t="s">
        <v>422</v>
      </c>
      <c r="D236" t="s">
        <v>354</v>
      </c>
    </row>
    <row r="237" spans="1:4" x14ac:dyDescent="0.25">
      <c r="B237" t="s">
        <v>350</v>
      </c>
      <c r="C237" t="s">
        <v>353</v>
      </c>
    </row>
    <row r="238" spans="1:4" x14ac:dyDescent="0.25">
      <c r="A238" t="s">
        <v>174</v>
      </c>
      <c r="B238">
        <v>-3.275134</v>
      </c>
      <c r="C238">
        <v>0.61348230000000004</v>
      </c>
      <c r="D238" t="s">
        <v>355</v>
      </c>
    </row>
    <row r="239" spans="1:4" x14ac:dyDescent="0.25">
      <c r="A239" t="s">
        <v>175</v>
      </c>
      <c r="B239">
        <v>-0.74278200000000005</v>
      </c>
      <c r="C239" s="1">
        <v>5.9960000000000002E-5</v>
      </c>
    </row>
    <row r="240" spans="1:4" x14ac:dyDescent="0.25">
      <c r="A240" t="s">
        <v>176</v>
      </c>
      <c r="B240">
        <v>-2.1640109999999999</v>
      </c>
      <c r="C240">
        <v>0.2211352</v>
      </c>
      <c r="D240" t="s">
        <v>461</v>
      </c>
    </row>
    <row r="241" spans="1:4" x14ac:dyDescent="0.25">
      <c r="A241" t="s">
        <v>357</v>
      </c>
      <c r="B241">
        <v>2.515882</v>
      </c>
      <c r="C241">
        <v>5.2334100000000001E-2</v>
      </c>
      <c r="D241" t="s">
        <v>356</v>
      </c>
    </row>
    <row r="242" spans="1:4" x14ac:dyDescent="0.25">
      <c r="A242" t="s">
        <v>359</v>
      </c>
      <c r="B242">
        <v>4.4700610000000003</v>
      </c>
      <c r="C242">
        <v>3.6822000000000001E-2</v>
      </c>
    </row>
    <row r="243" spans="1:4" x14ac:dyDescent="0.25">
      <c r="A243" t="s">
        <v>360</v>
      </c>
      <c r="B243">
        <v>-1.5486E-2</v>
      </c>
      <c r="C243">
        <v>0.31470429999999999</v>
      </c>
      <c r="D243" t="s">
        <v>355</v>
      </c>
    </row>
    <row r="244" spans="1:4" x14ac:dyDescent="0.25">
      <c r="A244" t="s">
        <v>361</v>
      </c>
      <c r="B244">
        <v>0.422066</v>
      </c>
      <c r="C244" s="1">
        <v>2.17E-6</v>
      </c>
      <c r="D244" t="s">
        <v>355</v>
      </c>
    </row>
    <row r="245" spans="1:4" x14ac:dyDescent="0.25">
      <c r="A245" t="s">
        <v>362</v>
      </c>
      <c r="B245">
        <v>0.48051199999999999</v>
      </c>
      <c r="C245">
        <v>1.5210000000000001E-4</v>
      </c>
      <c r="D245" t="s">
        <v>356</v>
      </c>
    </row>
    <row r="246" spans="1:4" x14ac:dyDescent="0.25">
      <c r="A246" t="s">
        <v>363</v>
      </c>
      <c r="B246">
        <v>0.43391800000000003</v>
      </c>
      <c r="C246">
        <v>4.2242799999999997E-2</v>
      </c>
    </row>
    <row r="247" spans="1:4" x14ac:dyDescent="0.25">
      <c r="A247" t="s">
        <v>385</v>
      </c>
      <c r="B247">
        <v>281.70950199999999</v>
      </c>
      <c r="C247">
        <v>0.301898</v>
      </c>
      <c r="D247" t="s">
        <v>461</v>
      </c>
    </row>
    <row r="248" spans="1:4" x14ac:dyDescent="0.25">
      <c r="A248" t="s">
        <v>506</v>
      </c>
      <c r="B248">
        <v>2.0306540000000002</v>
      </c>
      <c r="C248">
        <v>9.6566200000000005E-2</v>
      </c>
    </row>
    <row r="249" spans="1:4" x14ac:dyDescent="0.25">
      <c r="A249" t="s">
        <v>433</v>
      </c>
      <c r="D249" t="s">
        <v>437</v>
      </c>
    </row>
    <row r="250" spans="1:4" x14ac:dyDescent="0.25">
      <c r="A250" t="s">
        <v>434</v>
      </c>
      <c r="B250" t="s">
        <v>435</v>
      </c>
      <c r="C250">
        <v>1E-3</v>
      </c>
    </row>
    <row r="252" spans="1:4" x14ac:dyDescent="0.25">
      <c r="A252" t="s">
        <v>442</v>
      </c>
      <c r="B252" t="s">
        <v>443</v>
      </c>
      <c r="C252">
        <v>620.80999999999995</v>
      </c>
    </row>
    <row r="253" spans="1:4" x14ac:dyDescent="0.25">
      <c r="A253" t="s">
        <v>445</v>
      </c>
      <c r="B253" t="s">
        <v>443</v>
      </c>
      <c r="C253">
        <v>427.67</v>
      </c>
    </row>
    <row r="254" spans="1:4" x14ac:dyDescent="0.25">
      <c r="A254" t="s">
        <v>446</v>
      </c>
      <c r="B254">
        <v>0.31111</v>
      </c>
    </row>
    <row r="255" spans="1:4" x14ac:dyDescent="0.25">
      <c r="A255" t="s">
        <v>447</v>
      </c>
      <c r="B255" t="s">
        <v>446</v>
      </c>
      <c r="D255">
        <v>45</v>
      </c>
    </row>
    <row r="256" spans="1:4" x14ac:dyDescent="0.25">
      <c r="A256" t="s">
        <v>448</v>
      </c>
      <c r="B256">
        <v>1.8474900000000001</v>
      </c>
      <c r="C256" t="s">
        <v>450</v>
      </c>
    </row>
    <row r="257" spans="1:4" x14ac:dyDescent="0.25">
      <c r="A257" t="s">
        <v>714</v>
      </c>
    </row>
    <row r="259" spans="1:4" x14ac:dyDescent="0.25">
      <c r="A259" t="s">
        <v>454</v>
      </c>
      <c r="B259" t="s">
        <v>481</v>
      </c>
    </row>
    <row r="260" spans="1:4" x14ac:dyDescent="0.25">
      <c r="A260" t="s">
        <v>714</v>
      </c>
    </row>
    <row r="262" spans="1:4" x14ac:dyDescent="0.25">
      <c r="A262" t="s">
        <v>396</v>
      </c>
      <c r="B262" t="s">
        <v>397</v>
      </c>
      <c r="C262" t="s">
        <v>400</v>
      </c>
    </row>
    <row r="264" spans="1:4" x14ac:dyDescent="0.25">
      <c r="A264" t="s">
        <v>401</v>
      </c>
      <c r="D264" t="s">
        <v>501</v>
      </c>
    </row>
    <row r="265" spans="1:4" x14ac:dyDescent="0.25">
      <c r="A265" t="s">
        <v>402</v>
      </c>
      <c r="B265" t="s">
        <v>403</v>
      </c>
      <c r="C265" t="s">
        <v>403</v>
      </c>
    </row>
    <row r="267" spans="1:4" x14ac:dyDescent="0.25">
      <c r="A267" t="s">
        <v>581</v>
      </c>
      <c r="B267" t="s">
        <v>417</v>
      </c>
      <c r="C267" t="s">
        <v>726</v>
      </c>
    </row>
    <row r="269" spans="1:4" x14ac:dyDescent="0.25">
      <c r="A269" t="s">
        <v>421</v>
      </c>
      <c r="B269" t="s">
        <v>422</v>
      </c>
      <c r="D269" t="s">
        <v>427</v>
      </c>
    </row>
    <row r="270" spans="1:4" x14ac:dyDescent="0.25">
      <c r="B270" t="s">
        <v>423</v>
      </c>
      <c r="C270" t="s">
        <v>426</v>
      </c>
    </row>
    <row r="271" spans="1:4" x14ac:dyDescent="0.25">
      <c r="A271">
        <v>-21.713950000000001</v>
      </c>
      <c r="B271">
        <v>-7.5188899999999999</v>
      </c>
      <c r="C271">
        <v>23.74098</v>
      </c>
    </row>
    <row r="273" spans="1:4" x14ac:dyDescent="0.25">
      <c r="A273" t="s">
        <v>505</v>
      </c>
      <c r="B273" t="s">
        <v>422</v>
      </c>
      <c r="D273" t="s">
        <v>354</v>
      </c>
    </row>
    <row r="274" spans="1:4" x14ac:dyDescent="0.25">
      <c r="B274" t="s">
        <v>350</v>
      </c>
      <c r="C274" t="s">
        <v>353</v>
      </c>
    </row>
    <row r="275" spans="1:4" x14ac:dyDescent="0.25">
      <c r="A275" t="s">
        <v>174</v>
      </c>
      <c r="B275">
        <v>-12.898434999999999</v>
      </c>
      <c r="C275">
        <v>0.83814560000000005</v>
      </c>
    </row>
    <row r="276" spans="1:4" x14ac:dyDescent="0.25">
      <c r="A276" t="s">
        <v>175</v>
      </c>
      <c r="B276">
        <v>3.537674</v>
      </c>
      <c r="C276">
        <v>0.25325209999999998</v>
      </c>
      <c r="D276" t="s">
        <v>461</v>
      </c>
    </row>
    <row r="277" spans="1:4" x14ac:dyDescent="0.25">
      <c r="A277" t="s">
        <v>176</v>
      </c>
      <c r="B277">
        <v>184.555171</v>
      </c>
      <c r="C277">
        <v>9.1495800000000002E-2</v>
      </c>
    </row>
    <row r="278" spans="1:4" x14ac:dyDescent="0.25">
      <c r="A278" t="s">
        <v>357</v>
      </c>
      <c r="B278">
        <v>-0.28276099999999998</v>
      </c>
      <c r="C278">
        <v>0.97665939999999996</v>
      </c>
    </row>
    <row r="279" spans="1:4" x14ac:dyDescent="0.25">
      <c r="A279" t="s">
        <v>358</v>
      </c>
      <c r="B279">
        <v>6.4281160000000002</v>
      </c>
      <c r="C279">
        <v>0.78423869999999996</v>
      </c>
      <c r="D279" t="s">
        <v>355</v>
      </c>
    </row>
    <row r="280" spans="1:4" x14ac:dyDescent="0.25">
      <c r="A280" t="s">
        <v>359</v>
      </c>
      <c r="B280">
        <v>-22.495569</v>
      </c>
      <c r="C280">
        <v>5.1590000000000002E-4</v>
      </c>
    </row>
    <row r="281" spans="1:4" x14ac:dyDescent="0.25">
      <c r="A281" t="s">
        <v>360</v>
      </c>
      <c r="B281">
        <v>-4.6323999999999997E-2</v>
      </c>
      <c r="C281">
        <v>0.76243099999999997</v>
      </c>
    </row>
    <row r="282" spans="1:4" x14ac:dyDescent="0.25">
      <c r="A282" t="s">
        <v>361</v>
      </c>
      <c r="B282">
        <v>-0.66765200000000002</v>
      </c>
      <c r="C282">
        <v>0.66842849999999998</v>
      </c>
      <c r="D282" t="s">
        <v>467</v>
      </c>
    </row>
    <row r="283" spans="1:4" x14ac:dyDescent="0.25">
      <c r="A283" t="s">
        <v>362</v>
      </c>
      <c r="B283">
        <v>2.8957790000000001</v>
      </c>
      <c r="C283">
        <v>2.4096999999999999E-3</v>
      </c>
    </row>
    <row r="284" spans="1:4" x14ac:dyDescent="0.25">
      <c r="A284" t="s">
        <v>363</v>
      </c>
      <c r="B284">
        <v>-0.12884999999999999</v>
      </c>
      <c r="C284">
        <v>0.90498860000000003</v>
      </c>
    </row>
    <row r="285" spans="1:4" x14ac:dyDescent="0.25">
      <c r="A285" t="s">
        <v>385</v>
      </c>
      <c r="B285">
        <v>-78.844160000000002</v>
      </c>
      <c r="C285">
        <v>0.65704399999999996</v>
      </c>
    </row>
    <row r="286" spans="1:4" x14ac:dyDescent="0.25">
      <c r="A286" t="s">
        <v>506</v>
      </c>
      <c r="B286">
        <v>-2.5243530000000001</v>
      </c>
      <c r="C286">
        <v>0.40873999999999999</v>
      </c>
    </row>
    <row r="287" spans="1:4" x14ac:dyDescent="0.25">
      <c r="A287" t="s">
        <v>433</v>
      </c>
      <c r="D287" t="s">
        <v>437</v>
      </c>
    </row>
    <row r="288" spans="1:4" x14ac:dyDescent="0.25">
      <c r="A288" t="s">
        <v>434</v>
      </c>
      <c r="B288" t="s">
        <v>435</v>
      </c>
      <c r="C288">
        <v>1E-3</v>
      </c>
    </row>
    <row r="290" spans="1:4" x14ac:dyDescent="0.25">
      <c r="A290" t="s">
        <v>442</v>
      </c>
      <c r="B290" t="s">
        <v>443</v>
      </c>
      <c r="C290">
        <v>8308.5</v>
      </c>
    </row>
    <row r="291" spans="1:4" x14ac:dyDescent="0.25">
      <c r="A291" t="s">
        <v>445</v>
      </c>
      <c r="B291" t="s">
        <v>443</v>
      </c>
      <c r="C291">
        <v>4883.2</v>
      </c>
    </row>
    <row r="292" spans="1:4" x14ac:dyDescent="0.25">
      <c r="A292" t="s">
        <v>446</v>
      </c>
      <c r="B292">
        <v>0.41227000000000003</v>
      </c>
    </row>
    <row r="293" spans="1:4" x14ac:dyDescent="0.25">
      <c r="A293" t="s">
        <v>447</v>
      </c>
      <c r="B293" t="s">
        <v>446</v>
      </c>
      <c r="D293">
        <v>36</v>
      </c>
    </row>
    <row r="294" spans="1:4" x14ac:dyDescent="0.25">
      <c r="A294" t="s">
        <v>448</v>
      </c>
      <c r="B294">
        <v>2.1044100000000001</v>
      </c>
      <c r="C294" t="s">
        <v>450</v>
      </c>
    </row>
    <row r="295" spans="1:4" x14ac:dyDescent="0.25">
      <c r="A295" t="s">
        <v>727</v>
      </c>
    </row>
    <row r="297" spans="1:4" x14ac:dyDescent="0.25">
      <c r="A297" t="s">
        <v>186</v>
      </c>
    </row>
    <row r="298" spans="1:4" x14ac:dyDescent="0.25">
      <c r="A298" t="s">
        <v>727</v>
      </c>
    </row>
    <row r="300" spans="1:4" x14ac:dyDescent="0.25">
      <c r="A300" t="s">
        <v>477</v>
      </c>
      <c r="B300" t="s">
        <v>394</v>
      </c>
    </row>
    <row r="301" spans="1:4" x14ac:dyDescent="0.25">
      <c r="A301" t="s">
        <v>727</v>
      </c>
    </row>
    <row r="303" spans="1:4" x14ac:dyDescent="0.25">
      <c r="A303" t="s">
        <v>396</v>
      </c>
      <c r="B303" t="s">
        <v>397</v>
      </c>
      <c r="C303" t="s">
        <v>400</v>
      </c>
    </row>
    <row r="305" spans="1:4" x14ac:dyDescent="0.25">
      <c r="A305" t="s">
        <v>401</v>
      </c>
      <c r="D305" t="s">
        <v>501</v>
      </c>
    </row>
    <row r="306" spans="1:4" x14ac:dyDescent="0.25">
      <c r="A306" t="s">
        <v>402</v>
      </c>
      <c r="B306" t="s">
        <v>403</v>
      </c>
      <c r="C306" t="s">
        <v>403</v>
      </c>
    </row>
    <row r="308" spans="1:4" x14ac:dyDescent="0.25">
      <c r="A308" t="s">
        <v>581</v>
      </c>
      <c r="B308" t="s">
        <v>417</v>
      </c>
      <c r="C308" t="s">
        <v>722</v>
      </c>
    </row>
    <row r="310" spans="1:4" x14ac:dyDescent="0.25">
      <c r="A310" t="s">
        <v>421</v>
      </c>
      <c r="B310" t="s">
        <v>422</v>
      </c>
      <c r="D310" t="s">
        <v>427</v>
      </c>
    </row>
    <row r="311" spans="1:4" x14ac:dyDescent="0.25">
      <c r="B311" t="s">
        <v>423</v>
      </c>
      <c r="C311" t="s">
        <v>426</v>
      </c>
    </row>
    <row r="312" spans="1:4" x14ac:dyDescent="0.25">
      <c r="A312">
        <v>-24.322579999999999</v>
      </c>
      <c r="B312">
        <v>-4.7444100000000002</v>
      </c>
      <c r="C312">
        <v>20.23762</v>
      </c>
    </row>
    <row r="314" spans="1:4" x14ac:dyDescent="0.25">
      <c r="A314" t="s">
        <v>505</v>
      </c>
      <c r="B314" t="s">
        <v>422</v>
      </c>
      <c r="D314" t="s">
        <v>354</v>
      </c>
    </row>
    <row r="315" spans="1:4" x14ac:dyDescent="0.25">
      <c r="B315" t="s">
        <v>350</v>
      </c>
      <c r="C315" t="s">
        <v>353</v>
      </c>
    </row>
    <row r="316" spans="1:4" x14ac:dyDescent="0.25">
      <c r="A316" t="s">
        <v>174</v>
      </c>
      <c r="B316">
        <v>3.1124700000000001</v>
      </c>
      <c r="C316">
        <v>0.71351489999999995</v>
      </c>
    </row>
    <row r="317" spans="1:4" x14ac:dyDescent="0.25">
      <c r="A317" t="s">
        <v>175</v>
      </c>
      <c r="B317">
        <v>-0.32218999999999998</v>
      </c>
      <c r="C317">
        <v>0.43335129999999999</v>
      </c>
      <c r="D317" t="s">
        <v>356</v>
      </c>
    </row>
    <row r="318" spans="1:4" x14ac:dyDescent="0.25">
      <c r="A318" t="s">
        <v>176</v>
      </c>
      <c r="B318">
        <v>5.01267</v>
      </c>
      <c r="C318">
        <v>1.06383E-2</v>
      </c>
    </row>
    <row r="319" spans="1:4" x14ac:dyDescent="0.25">
      <c r="A319" t="s">
        <v>357</v>
      </c>
      <c r="B319">
        <v>-0.99395</v>
      </c>
      <c r="C319">
        <v>0.4467119</v>
      </c>
      <c r="D319" t="s">
        <v>356</v>
      </c>
    </row>
    <row r="320" spans="1:4" x14ac:dyDescent="0.25">
      <c r="A320" t="s">
        <v>358</v>
      </c>
      <c r="B320">
        <v>-18.98987</v>
      </c>
      <c r="C320">
        <v>2.84248E-2</v>
      </c>
      <c r="D320" t="s">
        <v>356</v>
      </c>
    </row>
    <row r="321" spans="1:4" x14ac:dyDescent="0.25">
      <c r="A321" t="s">
        <v>359</v>
      </c>
      <c r="B321">
        <v>7.7197399999999998</v>
      </c>
      <c r="C321">
        <v>2.2030500000000001E-2</v>
      </c>
      <c r="D321" t="s">
        <v>355</v>
      </c>
    </row>
    <row r="322" spans="1:4" x14ac:dyDescent="0.25">
      <c r="A322" t="s">
        <v>360</v>
      </c>
      <c r="B322">
        <v>-0.46592</v>
      </c>
      <c r="C322">
        <v>5.0509999999999997E-4</v>
      </c>
      <c r="D322" t="s">
        <v>467</v>
      </c>
    </row>
    <row r="323" spans="1:4" x14ac:dyDescent="0.25">
      <c r="A323" t="s">
        <v>361</v>
      </c>
      <c r="B323">
        <v>-2.0081899999999999</v>
      </c>
      <c r="C323">
        <v>2.6289999999999998E-3</v>
      </c>
      <c r="D323" t="s">
        <v>356</v>
      </c>
    </row>
    <row r="324" spans="1:4" x14ac:dyDescent="0.25">
      <c r="A324" t="s">
        <v>362</v>
      </c>
      <c r="B324">
        <v>0.40599000000000002</v>
      </c>
      <c r="C324">
        <v>1.7234900000000001E-2</v>
      </c>
    </row>
    <row r="325" spans="1:4" x14ac:dyDescent="0.25">
      <c r="A325" t="s">
        <v>363</v>
      </c>
      <c r="B325">
        <v>-7.3300000000000004E-2</v>
      </c>
      <c r="C325">
        <v>0.93780909999999995</v>
      </c>
      <c r="D325" t="s">
        <v>355</v>
      </c>
    </row>
    <row r="326" spans="1:4" x14ac:dyDescent="0.25">
      <c r="A326" t="s">
        <v>388</v>
      </c>
      <c r="B326">
        <v>65.169349999999994</v>
      </c>
      <c r="C326" s="1">
        <v>1.9769999999999999E-5</v>
      </c>
    </row>
    <row r="327" spans="1:4" x14ac:dyDescent="0.25">
      <c r="A327" t="s">
        <v>506</v>
      </c>
      <c r="B327">
        <v>2.5807199999999999</v>
      </c>
      <c r="C327">
        <v>0.28239409999999998</v>
      </c>
    </row>
    <row r="328" spans="1:4" x14ac:dyDescent="0.25">
      <c r="A328" t="s">
        <v>433</v>
      </c>
      <c r="D328" t="s">
        <v>437</v>
      </c>
    </row>
    <row r="329" spans="1:4" x14ac:dyDescent="0.25">
      <c r="A329" t="s">
        <v>434</v>
      </c>
      <c r="B329" t="s">
        <v>435</v>
      </c>
      <c r="C329">
        <v>1E-3</v>
      </c>
    </row>
    <row r="331" spans="1:4" x14ac:dyDescent="0.25">
      <c r="A331" t="s">
        <v>442</v>
      </c>
      <c r="B331" t="s">
        <v>443</v>
      </c>
      <c r="C331">
        <v>10893</v>
      </c>
    </row>
    <row r="332" spans="1:4" x14ac:dyDescent="0.25">
      <c r="A332" t="s">
        <v>445</v>
      </c>
      <c r="B332" t="s">
        <v>443</v>
      </c>
      <c r="C332">
        <v>2792.4</v>
      </c>
    </row>
    <row r="333" spans="1:4" x14ac:dyDescent="0.25">
      <c r="A333" t="s">
        <v>446</v>
      </c>
      <c r="B333">
        <v>0.74365000000000003</v>
      </c>
    </row>
    <row r="334" spans="1:4" x14ac:dyDescent="0.25">
      <c r="A334" t="s">
        <v>447</v>
      </c>
      <c r="B334" t="s">
        <v>446</v>
      </c>
      <c r="D334">
        <v>30</v>
      </c>
    </row>
    <row r="335" spans="1:4" x14ac:dyDescent="0.25">
      <c r="A335" t="s">
        <v>448</v>
      </c>
      <c r="B335">
        <v>7.2524499999999996</v>
      </c>
      <c r="C335" t="s">
        <v>450</v>
      </c>
    </row>
    <row r="336" spans="1:4" x14ac:dyDescent="0.25">
      <c r="A336" t="s">
        <v>603</v>
      </c>
    </row>
    <row r="338" spans="1:4" x14ac:dyDescent="0.25">
      <c r="A338" t="s">
        <v>477</v>
      </c>
      <c r="B338" t="s">
        <v>468</v>
      </c>
    </row>
    <row r="339" spans="1:4" x14ac:dyDescent="0.25">
      <c r="A339" t="s">
        <v>603</v>
      </c>
    </row>
    <row r="341" spans="1:4" x14ac:dyDescent="0.25">
      <c r="A341" t="s">
        <v>396</v>
      </c>
      <c r="B341" t="s">
        <v>397</v>
      </c>
      <c r="C341" t="s">
        <v>400</v>
      </c>
    </row>
    <row r="343" spans="1:4" x14ac:dyDescent="0.25">
      <c r="A343" t="s">
        <v>401</v>
      </c>
      <c r="D343" t="s">
        <v>501</v>
      </c>
    </row>
    <row r="344" spans="1:4" x14ac:dyDescent="0.25">
      <c r="A344" t="s">
        <v>402</v>
      </c>
      <c r="B344" t="s">
        <v>403</v>
      </c>
      <c r="C344" t="s">
        <v>403</v>
      </c>
    </row>
    <row r="346" spans="1:4" x14ac:dyDescent="0.25">
      <c r="A346" t="s">
        <v>581</v>
      </c>
      <c r="B346" t="s">
        <v>417</v>
      </c>
      <c r="C346" t="s">
        <v>728</v>
      </c>
    </row>
    <row r="348" spans="1:4" x14ac:dyDescent="0.25">
      <c r="A348" t="s">
        <v>421</v>
      </c>
      <c r="B348" t="s">
        <v>422</v>
      </c>
      <c r="D348" t="s">
        <v>427</v>
      </c>
    </row>
    <row r="349" spans="1:4" x14ac:dyDescent="0.25">
      <c r="B349" t="s">
        <v>423</v>
      </c>
      <c r="C349" t="s">
        <v>426</v>
      </c>
    </row>
    <row r="350" spans="1:4" x14ac:dyDescent="0.25">
      <c r="A350">
        <v>-15.435829999999999</v>
      </c>
      <c r="B350">
        <v>-2.4408699999999999</v>
      </c>
      <c r="C350">
        <v>11.76207</v>
      </c>
    </row>
    <row r="352" spans="1:4" x14ac:dyDescent="0.25">
      <c r="A352" t="s">
        <v>505</v>
      </c>
      <c r="B352" t="s">
        <v>422</v>
      </c>
      <c r="D352" t="s">
        <v>354</v>
      </c>
    </row>
    <row r="353" spans="1:4" x14ac:dyDescent="0.25">
      <c r="B353" t="s">
        <v>350</v>
      </c>
      <c r="C353" t="s">
        <v>353</v>
      </c>
      <c r="D353" t="s">
        <v>356</v>
      </c>
    </row>
    <row r="354" spans="1:4" x14ac:dyDescent="0.25">
      <c r="A354" t="s">
        <v>174</v>
      </c>
      <c r="B354">
        <v>101.78058</v>
      </c>
      <c r="C354">
        <v>1.183E-2</v>
      </c>
    </row>
    <row r="355" spans="1:4" x14ac:dyDescent="0.25">
      <c r="A355" t="s">
        <v>175</v>
      </c>
      <c r="B355">
        <v>-0.13997999999999999</v>
      </c>
      <c r="C355">
        <v>0.88054860000000001</v>
      </c>
    </row>
    <row r="356" spans="1:4" x14ac:dyDescent="0.25">
      <c r="A356" t="s">
        <v>176</v>
      </c>
      <c r="B356">
        <v>7.5653499999999996</v>
      </c>
      <c r="C356">
        <v>0.11257449999999999</v>
      </c>
    </row>
    <row r="357" spans="1:4" x14ac:dyDescent="0.25">
      <c r="A357" t="s">
        <v>357</v>
      </c>
      <c r="B357">
        <v>-10.78697</v>
      </c>
      <c r="C357">
        <v>0.1445043</v>
      </c>
      <c r="D357" t="s">
        <v>355</v>
      </c>
    </row>
    <row r="358" spans="1:4" x14ac:dyDescent="0.25">
      <c r="A358" t="s">
        <v>359</v>
      </c>
      <c r="B358">
        <v>-24.07104</v>
      </c>
      <c r="C358">
        <v>2.117E-4</v>
      </c>
    </row>
    <row r="359" spans="1:4" x14ac:dyDescent="0.25">
      <c r="A359" t="s">
        <v>360</v>
      </c>
      <c r="B359">
        <v>0.29269000000000001</v>
      </c>
      <c r="C359">
        <v>0.1200966</v>
      </c>
    </row>
    <row r="360" spans="1:4" x14ac:dyDescent="0.25">
      <c r="A360" t="s">
        <v>361</v>
      </c>
      <c r="B360">
        <v>-0.19381000000000001</v>
      </c>
      <c r="C360">
        <v>0.90219050000000001</v>
      </c>
      <c r="D360" t="s">
        <v>461</v>
      </c>
    </row>
    <row r="361" spans="1:4" x14ac:dyDescent="0.25">
      <c r="A361" t="s">
        <v>362</v>
      </c>
      <c r="B361">
        <v>-0.58521000000000001</v>
      </c>
      <c r="C361">
        <v>6.4435199999999998E-2</v>
      </c>
      <c r="D361" t="s">
        <v>355</v>
      </c>
    </row>
    <row r="362" spans="1:4" x14ac:dyDescent="0.25">
      <c r="A362" t="s">
        <v>363</v>
      </c>
      <c r="B362">
        <v>-2.3056199999999998</v>
      </c>
      <c r="C362">
        <v>8.3449999999999996E-4</v>
      </c>
      <c r="D362" t="s">
        <v>355</v>
      </c>
    </row>
    <row r="363" spans="1:4" x14ac:dyDescent="0.25">
      <c r="A363" t="s">
        <v>388</v>
      </c>
      <c r="B363">
        <v>267.69218999999998</v>
      </c>
      <c r="C363" s="1">
        <v>3.6759999999999998E-11</v>
      </c>
      <c r="D363" t="s">
        <v>355</v>
      </c>
    </row>
    <row r="364" spans="1:4" x14ac:dyDescent="0.25">
      <c r="A364" t="s">
        <v>506</v>
      </c>
      <c r="B364">
        <v>15.166029999999999</v>
      </c>
      <c r="C364" s="1">
        <v>2.8860000000000002E-5</v>
      </c>
    </row>
    <row r="365" spans="1:4" x14ac:dyDescent="0.25">
      <c r="A365" t="s">
        <v>433</v>
      </c>
      <c r="D365" t="s">
        <v>437</v>
      </c>
    </row>
    <row r="366" spans="1:4" x14ac:dyDescent="0.25">
      <c r="A366" t="s">
        <v>434</v>
      </c>
      <c r="B366" t="s">
        <v>435</v>
      </c>
      <c r="C366">
        <v>1E-3</v>
      </c>
    </row>
    <row r="368" spans="1:4" x14ac:dyDescent="0.25">
      <c r="A368" t="s">
        <v>442</v>
      </c>
      <c r="B368" t="s">
        <v>443</v>
      </c>
      <c r="C368">
        <v>2367.6999999999998</v>
      </c>
    </row>
    <row r="369" spans="1:4" x14ac:dyDescent="0.25">
      <c r="A369" t="s">
        <v>445</v>
      </c>
      <c r="B369" t="s">
        <v>443</v>
      </c>
      <c r="C369">
        <v>785.42</v>
      </c>
    </row>
    <row r="370" spans="1:4" x14ac:dyDescent="0.25">
      <c r="A370" t="s">
        <v>446</v>
      </c>
      <c r="B370">
        <v>0.66827000000000003</v>
      </c>
    </row>
    <row r="371" spans="1:4" x14ac:dyDescent="0.25">
      <c r="A371" t="s">
        <v>447</v>
      </c>
      <c r="B371" t="s">
        <v>446</v>
      </c>
      <c r="D371">
        <v>10</v>
      </c>
    </row>
    <row r="372" spans="1:4" x14ac:dyDescent="0.25">
      <c r="A372" t="s">
        <v>448</v>
      </c>
      <c r="B372">
        <v>1.83138</v>
      </c>
      <c r="C372" t="s">
        <v>450</v>
      </c>
    </row>
    <row r="373" spans="1:4" x14ac:dyDescent="0.25">
      <c r="A373" t="s">
        <v>729</v>
      </c>
    </row>
    <row r="375" spans="1:4" x14ac:dyDescent="0.25">
      <c r="A375" t="s">
        <v>477</v>
      </c>
      <c r="B375" t="s">
        <v>481</v>
      </c>
    </row>
    <row r="376" spans="1:4" x14ac:dyDescent="0.25">
      <c r="A376" t="s">
        <v>729</v>
      </c>
    </row>
    <row r="378" spans="1:4" x14ac:dyDescent="0.25">
      <c r="A378" t="s">
        <v>396</v>
      </c>
      <c r="B378" t="s">
        <v>397</v>
      </c>
      <c r="C378" t="s">
        <v>400</v>
      </c>
    </row>
    <row r="380" spans="1:4" x14ac:dyDescent="0.25">
      <c r="A380" t="s">
        <v>401</v>
      </c>
      <c r="D380" t="s">
        <v>501</v>
      </c>
    </row>
    <row r="381" spans="1:4" x14ac:dyDescent="0.25">
      <c r="A381" t="s">
        <v>402</v>
      </c>
      <c r="B381" t="s">
        <v>403</v>
      </c>
      <c r="C381" t="s">
        <v>403</v>
      </c>
    </row>
    <row r="383" spans="1:4" x14ac:dyDescent="0.25">
      <c r="A383" t="s">
        <v>581</v>
      </c>
      <c r="B383" t="s">
        <v>417</v>
      </c>
      <c r="C383" t="s">
        <v>730</v>
      </c>
    </row>
    <row r="385" spans="1:4" x14ac:dyDescent="0.25">
      <c r="A385" t="s">
        <v>421</v>
      </c>
      <c r="B385" t="s">
        <v>422</v>
      </c>
      <c r="D385" t="s">
        <v>427</v>
      </c>
    </row>
    <row r="386" spans="1:4" x14ac:dyDescent="0.25">
      <c r="B386" t="s">
        <v>423</v>
      </c>
      <c r="C386" t="s">
        <v>426</v>
      </c>
    </row>
    <row r="387" spans="1:4" x14ac:dyDescent="0.25">
      <c r="A387">
        <v>-3.6581800000000002</v>
      </c>
      <c r="B387">
        <v>-1.08073</v>
      </c>
      <c r="C387">
        <v>3.5228199999999998</v>
      </c>
    </row>
    <row r="389" spans="1:4" x14ac:dyDescent="0.25">
      <c r="A389" t="s">
        <v>505</v>
      </c>
      <c r="B389" t="s">
        <v>422</v>
      </c>
      <c r="D389" t="s">
        <v>354</v>
      </c>
    </row>
    <row r="390" spans="1:4" x14ac:dyDescent="0.25">
      <c r="B390" t="s">
        <v>350</v>
      </c>
      <c r="C390" t="s">
        <v>353</v>
      </c>
    </row>
    <row r="391" spans="1:4" x14ac:dyDescent="0.25">
      <c r="A391" t="s">
        <v>174</v>
      </c>
      <c r="B391">
        <v>-22.409697000000001</v>
      </c>
      <c r="C391">
        <v>0.46591490000000002</v>
      </c>
    </row>
    <row r="392" spans="1:4" x14ac:dyDescent="0.25">
      <c r="A392" t="s">
        <v>175</v>
      </c>
      <c r="B392">
        <v>-1.3092280000000001</v>
      </c>
      <c r="C392">
        <v>0.56557120000000005</v>
      </c>
      <c r="D392" t="s">
        <v>355</v>
      </c>
    </row>
    <row r="393" spans="1:4" x14ac:dyDescent="0.25">
      <c r="A393" t="s">
        <v>176</v>
      </c>
      <c r="B393">
        <v>-132.69914299999999</v>
      </c>
      <c r="C393" s="1">
        <v>1.755E-5</v>
      </c>
    </row>
    <row r="394" spans="1:4" x14ac:dyDescent="0.25">
      <c r="A394" t="s">
        <v>357</v>
      </c>
      <c r="B394">
        <v>2.0633550000000001</v>
      </c>
      <c r="C394">
        <v>0.65831770000000001</v>
      </c>
      <c r="D394" t="s">
        <v>356</v>
      </c>
    </row>
    <row r="395" spans="1:4" x14ac:dyDescent="0.25">
      <c r="A395" t="s">
        <v>358</v>
      </c>
      <c r="B395">
        <v>-32.854477000000003</v>
      </c>
      <c r="C395">
        <v>2.1388600000000001E-2</v>
      </c>
      <c r="D395" t="s">
        <v>467</v>
      </c>
    </row>
    <row r="396" spans="1:4" x14ac:dyDescent="0.25">
      <c r="A396" t="s">
        <v>359</v>
      </c>
      <c r="B396">
        <v>27.676375</v>
      </c>
      <c r="C396">
        <v>1.5866000000000001E-3</v>
      </c>
      <c r="D396" t="s">
        <v>356</v>
      </c>
    </row>
    <row r="397" spans="1:4" x14ac:dyDescent="0.25">
      <c r="A397" t="s">
        <v>360</v>
      </c>
      <c r="B397">
        <v>-0.113306</v>
      </c>
      <c r="C397">
        <v>2.19115E-2</v>
      </c>
      <c r="D397" t="s">
        <v>467</v>
      </c>
    </row>
    <row r="398" spans="1:4" x14ac:dyDescent="0.25">
      <c r="A398" t="s">
        <v>361</v>
      </c>
      <c r="B398">
        <v>0.67553700000000005</v>
      </c>
      <c r="C398">
        <v>2.2468000000000002E-3</v>
      </c>
      <c r="D398" t="s">
        <v>355</v>
      </c>
    </row>
    <row r="399" spans="1:4" x14ac:dyDescent="0.25">
      <c r="A399" t="s">
        <v>362</v>
      </c>
      <c r="B399">
        <v>3.9328949999999998</v>
      </c>
      <c r="C399">
        <v>1.6369999999999999E-4</v>
      </c>
      <c r="D399" t="s">
        <v>467</v>
      </c>
    </row>
    <row r="400" spans="1:4" x14ac:dyDescent="0.25">
      <c r="A400" t="s">
        <v>363</v>
      </c>
      <c r="B400">
        <v>1.3358680000000001</v>
      </c>
      <c r="C400">
        <v>1.8990000000000001E-3</v>
      </c>
      <c r="D400" t="s">
        <v>467</v>
      </c>
    </row>
    <row r="401" spans="1:4" x14ac:dyDescent="0.25">
      <c r="A401" t="s">
        <v>388</v>
      </c>
      <c r="B401">
        <v>-206.669802</v>
      </c>
      <c r="C401">
        <v>1.4974999999999999E-3</v>
      </c>
      <c r="D401" t="s">
        <v>355</v>
      </c>
    </row>
    <row r="402" spans="1:4" x14ac:dyDescent="0.25">
      <c r="A402" t="s">
        <v>506</v>
      </c>
      <c r="B402">
        <v>9.2311910000000008</v>
      </c>
      <c r="C402">
        <v>1.0950000000000001E-4</v>
      </c>
    </row>
    <row r="403" spans="1:4" x14ac:dyDescent="0.25">
      <c r="A403" t="s">
        <v>433</v>
      </c>
      <c r="D403" t="s">
        <v>437</v>
      </c>
    </row>
    <row r="404" spans="1:4" x14ac:dyDescent="0.25">
      <c r="A404" t="s">
        <v>434</v>
      </c>
      <c r="B404" t="s">
        <v>435</v>
      </c>
      <c r="C404">
        <v>1E-3</v>
      </c>
    </row>
    <row r="406" spans="1:4" x14ac:dyDescent="0.25">
      <c r="A406" t="s">
        <v>442</v>
      </c>
      <c r="B406" t="s">
        <v>443</v>
      </c>
      <c r="C406">
        <v>1901.3</v>
      </c>
    </row>
    <row r="407" spans="1:4" x14ac:dyDescent="0.25">
      <c r="A407" t="s">
        <v>445</v>
      </c>
      <c r="B407" t="s">
        <v>443</v>
      </c>
      <c r="C407">
        <v>72.445999999999998</v>
      </c>
    </row>
    <row r="408" spans="1:4" x14ac:dyDescent="0.25">
      <c r="A408" t="s">
        <v>446</v>
      </c>
      <c r="B408">
        <v>0.96189999999999998</v>
      </c>
    </row>
    <row r="409" spans="1:4" x14ac:dyDescent="0.25">
      <c r="A409" t="s">
        <v>447</v>
      </c>
      <c r="B409" t="s">
        <v>446</v>
      </c>
      <c r="D409">
        <v>6</v>
      </c>
    </row>
    <row r="410" spans="1:4" x14ac:dyDescent="0.25">
      <c r="A410" t="s">
        <v>448</v>
      </c>
      <c r="B410">
        <v>12.622299999999999</v>
      </c>
      <c r="C410" t="s">
        <v>450</v>
      </c>
    </row>
    <row r="411" spans="1:4" x14ac:dyDescent="0.25">
      <c r="A411" t="s">
        <v>473</v>
      </c>
    </row>
  </sheetData>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434"/>
  <sheetViews>
    <sheetView zoomScale="75" zoomScaleNormal="200" workbookViewId="0">
      <selection activeCell="L44" sqref="L44"/>
    </sheetView>
  </sheetViews>
  <sheetFormatPr defaultColWidth="9.140625" defaultRowHeight="15" x14ac:dyDescent="0.25"/>
  <cols>
    <col min="1" max="16384" width="9.140625" style="20"/>
  </cols>
  <sheetData>
    <row r="1" spans="1:19" x14ac:dyDescent="0.25">
      <c r="B1" s="20" t="s">
        <v>416</v>
      </c>
    </row>
    <row r="2" spans="1:19" x14ac:dyDescent="0.25">
      <c r="B2" s="20" t="s">
        <v>127</v>
      </c>
      <c r="C2" s="20" t="s">
        <v>732</v>
      </c>
      <c r="D2" s="20" t="s">
        <v>732</v>
      </c>
      <c r="E2" s="20" t="s">
        <v>732</v>
      </c>
      <c r="F2" s="20" t="s">
        <v>732</v>
      </c>
      <c r="G2" s="20" t="s">
        <v>732</v>
      </c>
      <c r="H2" s="20" t="s">
        <v>755</v>
      </c>
      <c r="I2" s="20" t="s">
        <v>755</v>
      </c>
      <c r="J2" s="20" t="s">
        <v>755</v>
      </c>
      <c r="K2" s="20" t="s">
        <v>755</v>
      </c>
      <c r="L2" s="20" t="s">
        <v>755</v>
      </c>
      <c r="M2" s="20" t="s">
        <v>755</v>
      </c>
      <c r="N2" s="20" t="s">
        <v>756</v>
      </c>
      <c r="O2" s="20" t="s">
        <v>756</v>
      </c>
      <c r="P2" s="20" t="s">
        <v>756</v>
      </c>
      <c r="Q2" s="20" t="s">
        <v>756</v>
      </c>
      <c r="R2" s="20" t="s">
        <v>756</v>
      </c>
      <c r="S2" s="20" t="s">
        <v>756</v>
      </c>
    </row>
    <row r="3" spans="1:19" x14ac:dyDescent="0.25">
      <c r="B3" s="20" t="s">
        <v>739</v>
      </c>
      <c r="C3" s="20" t="s">
        <v>754</v>
      </c>
      <c r="D3" s="20" t="s">
        <v>166</v>
      </c>
      <c r="E3" s="20" t="s">
        <v>734</v>
      </c>
      <c r="F3" s="20" t="s">
        <v>735</v>
      </c>
      <c r="G3" s="20" t="s">
        <v>736</v>
      </c>
      <c r="H3" s="20" t="s">
        <v>739</v>
      </c>
      <c r="I3" s="20" t="s">
        <v>754</v>
      </c>
      <c r="J3" s="20" t="s">
        <v>166</v>
      </c>
      <c r="K3" s="20" t="s">
        <v>734</v>
      </c>
      <c r="L3" s="20" t="s">
        <v>735</v>
      </c>
      <c r="M3" s="20" t="s">
        <v>736</v>
      </c>
      <c r="N3" s="20" t="s">
        <v>739</v>
      </c>
      <c r="O3" s="20" t="s">
        <v>754</v>
      </c>
      <c r="P3" s="20" t="s">
        <v>166</v>
      </c>
      <c r="Q3" s="20" t="s">
        <v>734</v>
      </c>
      <c r="R3" s="20" t="s">
        <v>735</v>
      </c>
      <c r="S3" s="20" t="s">
        <v>736</v>
      </c>
    </row>
    <row r="4" spans="1:19" x14ac:dyDescent="0.25">
      <c r="A4" s="20" t="s">
        <v>174</v>
      </c>
      <c r="B4" s="24">
        <v>-15.101357999999999</v>
      </c>
      <c r="C4" s="24">
        <v>-2.739665</v>
      </c>
      <c r="D4" s="24">
        <v>-14.755554999999999</v>
      </c>
      <c r="E4" s="24">
        <v>-14.444179999999999</v>
      </c>
      <c r="F4" s="24">
        <v>-22.25713</v>
      </c>
      <c r="G4" s="24">
        <v>-10.765419</v>
      </c>
      <c r="H4" s="24">
        <v>-17.220079999999999</v>
      </c>
      <c r="I4" s="24">
        <v>2.501185</v>
      </c>
      <c r="J4" s="24">
        <v>-15.771000000000001</v>
      </c>
      <c r="K4" s="2" t="s">
        <v>813</v>
      </c>
      <c r="L4" s="2" t="s">
        <v>813</v>
      </c>
      <c r="M4" s="2" t="s">
        <v>813</v>
      </c>
      <c r="N4" s="24">
        <v>-28.103229200000001</v>
      </c>
      <c r="O4" s="24">
        <v>-5.0904499999999997</v>
      </c>
      <c r="P4" s="24">
        <v>-27.464331000000001</v>
      </c>
      <c r="Q4" s="2" t="s">
        <v>813</v>
      </c>
      <c r="R4" s="2" t="s">
        <v>813</v>
      </c>
      <c r="S4" s="2" t="s">
        <v>813</v>
      </c>
    </row>
    <row r="5" spans="1:19" x14ac:dyDescent="0.25">
      <c r="B5" s="24">
        <v>2.2E-16</v>
      </c>
      <c r="C5" s="24">
        <v>4.3470000000000002E-2</v>
      </c>
      <c r="D5" s="24">
        <v>2.2E-16</v>
      </c>
      <c r="E5" s="24">
        <v>9.7129999999999992E-7</v>
      </c>
      <c r="F5" s="24">
        <v>4.7220000000000005E-13</v>
      </c>
      <c r="G5" s="24">
        <v>1.63E-5</v>
      </c>
      <c r="H5" s="24">
        <v>7.6580000000000001E-8</v>
      </c>
      <c r="I5" s="24">
        <v>0.392094</v>
      </c>
      <c r="J5" s="24">
        <v>8.5359999999999997E-7</v>
      </c>
      <c r="K5" s="2" t="s">
        <v>813</v>
      </c>
      <c r="L5" s="2" t="s">
        <v>813</v>
      </c>
      <c r="M5" s="2" t="s">
        <v>813</v>
      </c>
      <c r="N5" s="24">
        <v>1.198E-7</v>
      </c>
      <c r="O5" s="24">
        <v>0.17336299999999999</v>
      </c>
      <c r="P5" s="24">
        <v>2.7459999999999998E-7</v>
      </c>
      <c r="Q5" s="2" t="s">
        <v>813</v>
      </c>
      <c r="R5" s="2" t="s">
        <v>813</v>
      </c>
      <c r="S5" s="2" t="s">
        <v>813</v>
      </c>
    </row>
    <row r="6" spans="1:19" x14ac:dyDescent="0.25">
      <c r="A6" s="20" t="s">
        <v>175</v>
      </c>
      <c r="B6" s="24">
        <v>0.32430799999999999</v>
      </c>
      <c r="C6" s="24">
        <v>-0.52319499999999997</v>
      </c>
      <c r="D6" s="24">
        <v>0.33541900000000002</v>
      </c>
      <c r="E6" s="24">
        <v>0.39401000000000003</v>
      </c>
      <c r="F6" s="24">
        <v>0.49497999999999998</v>
      </c>
      <c r="G6" s="24">
        <v>0.243287</v>
      </c>
      <c r="H6" s="24">
        <v>1.4405300000000001</v>
      </c>
      <c r="I6" s="24">
        <v>9.6305000000000002E-2</v>
      </c>
      <c r="J6" s="24">
        <v>1.4135</v>
      </c>
      <c r="K6" s="2" t="s">
        <v>813</v>
      </c>
      <c r="L6" s="2" t="s">
        <v>813</v>
      </c>
      <c r="M6" s="2" t="s">
        <v>813</v>
      </c>
      <c r="N6" s="24">
        <v>0.90234979999999998</v>
      </c>
      <c r="O6" s="24">
        <v>-0.61809999999999998</v>
      </c>
      <c r="P6" s="24">
        <v>0.88231000000000004</v>
      </c>
      <c r="Q6" s="2" t="s">
        <v>813</v>
      </c>
      <c r="R6" s="2" t="s">
        <v>813</v>
      </c>
      <c r="S6" s="2" t="s">
        <v>813</v>
      </c>
    </row>
    <row r="7" spans="1:19" x14ac:dyDescent="0.25">
      <c r="B7" s="24">
        <v>4.3949999999999998E-5</v>
      </c>
      <c r="C7" s="24">
        <v>3.5809999999999996E-15</v>
      </c>
      <c r="D7" s="24">
        <v>2.3E-5</v>
      </c>
      <c r="E7" s="24">
        <v>9.9850000000000008E-3</v>
      </c>
      <c r="F7" s="24">
        <v>9.4909999999999998E-5</v>
      </c>
      <c r="G7" s="24">
        <v>1.2290000000000001E-3</v>
      </c>
      <c r="H7" s="24">
        <v>2.2E-16</v>
      </c>
      <c r="I7" s="24">
        <v>0.31696999999999997</v>
      </c>
      <c r="J7" s="24">
        <v>2.2E-16</v>
      </c>
      <c r="K7" s="2" t="s">
        <v>813</v>
      </c>
      <c r="L7" s="2" t="s">
        <v>813</v>
      </c>
      <c r="M7" s="2" t="s">
        <v>813</v>
      </c>
      <c r="N7" s="24">
        <v>5.1910000000000004E-7</v>
      </c>
      <c r="O7" s="24">
        <v>1.126E-3</v>
      </c>
      <c r="P7" s="24">
        <v>8.2070000000000004E-7</v>
      </c>
      <c r="Q7" s="2" t="s">
        <v>813</v>
      </c>
      <c r="R7" s="2" t="s">
        <v>813</v>
      </c>
      <c r="S7" s="2" t="s">
        <v>813</v>
      </c>
    </row>
    <row r="8" spans="1:19" x14ac:dyDescent="0.25">
      <c r="A8" s="20" t="s">
        <v>176</v>
      </c>
      <c r="B8" s="24">
        <v>3.322943</v>
      </c>
      <c r="C8" s="24">
        <v>3.6351149999999999</v>
      </c>
      <c r="D8" s="24">
        <v>3.2555529999999999</v>
      </c>
      <c r="E8" s="24">
        <v>6.3331900000000001</v>
      </c>
      <c r="F8" s="24">
        <v>1.09534</v>
      </c>
      <c r="G8" s="24">
        <v>1.884574</v>
      </c>
      <c r="H8" s="24">
        <v>5.2136800000000001</v>
      </c>
      <c r="I8" s="24">
        <v>5.7806559999999996</v>
      </c>
      <c r="J8" s="24">
        <v>4.6338999999999997</v>
      </c>
      <c r="K8" s="2" t="s">
        <v>813</v>
      </c>
      <c r="L8" s="2" t="s">
        <v>813</v>
      </c>
      <c r="M8" s="2" t="s">
        <v>813</v>
      </c>
      <c r="N8" s="24">
        <v>6.5073936999999997</v>
      </c>
      <c r="O8" s="24">
        <v>4.8471500000000001</v>
      </c>
      <c r="P8" s="24">
        <v>6.0635669999999999</v>
      </c>
      <c r="Q8" s="2" t="s">
        <v>813</v>
      </c>
      <c r="R8" s="2" t="s">
        <v>813</v>
      </c>
      <c r="S8" s="2" t="s">
        <v>813</v>
      </c>
    </row>
    <row r="9" spans="1:19" x14ac:dyDescent="0.25">
      <c r="B9" s="24">
        <v>6.6100000000000002E-6</v>
      </c>
      <c r="C9" s="24">
        <v>1.402E-7</v>
      </c>
      <c r="D9" s="24">
        <v>5.4219999999999999E-6</v>
      </c>
      <c r="E9" s="24">
        <v>2.7049999999999999E-6</v>
      </c>
      <c r="F9" s="24">
        <v>0.21865000000000001</v>
      </c>
      <c r="G9" s="24">
        <v>8.6319999999999995E-4</v>
      </c>
      <c r="H9" s="24">
        <v>1.758E-10</v>
      </c>
      <c r="I9" s="24">
        <v>3.9650000000000002E-12</v>
      </c>
      <c r="J9" s="24">
        <v>1.4590000000000001E-10</v>
      </c>
      <c r="K9" s="2" t="s">
        <v>813</v>
      </c>
      <c r="L9" s="2" t="s">
        <v>813</v>
      </c>
      <c r="M9" s="2" t="s">
        <v>813</v>
      </c>
      <c r="N9" s="24">
        <v>4.2329999999999998E-10</v>
      </c>
      <c r="O9" s="24">
        <v>2.4190000000000001E-3</v>
      </c>
      <c r="P9" s="24">
        <v>4.0399999999999998E-8</v>
      </c>
      <c r="Q9" s="2" t="s">
        <v>813</v>
      </c>
      <c r="R9" s="2" t="s">
        <v>813</v>
      </c>
      <c r="S9" s="2" t="s">
        <v>813</v>
      </c>
    </row>
    <row r="10" spans="1:19" x14ac:dyDescent="0.25">
      <c r="A10" s="20" t="s">
        <v>187</v>
      </c>
      <c r="B10" s="24">
        <v>-9.3657380000000003</v>
      </c>
      <c r="C10" s="24">
        <v>-6.6628930000000004</v>
      </c>
      <c r="D10" s="24"/>
      <c r="E10" s="24">
        <v>-17.560700000000001</v>
      </c>
      <c r="F10" s="24">
        <v>-4.1577599999999997</v>
      </c>
      <c r="G10" s="24">
        <v>-3.9611459999999998</v>
      </c>
      <c r="H10" s="24">
        <v>-27.159490000000002</v>
      </c>
      <c r="I10" s="24">
        <v>-21.941511999999999</v>
      </c>
      <c r="J10" s="24"/>
      <c r="K10" s="2" t="s">
        <v>813</v>
      </c>
      <c r="L10" s="2" t="s">
        <v>813</v>
      </c>
      <c r="M10" s="2" t="s">
        <v>813</v>
      </c>
      <c r="N10" s="24">
        <v>-13.409463799999999</v>
      </c>
      <c r="O10" s="24">
        <v>-5.8967499999999999</v>
      </c>
      <c r="P10" s="24"/>
      <c r="Q10" s="2" t="s">
        <v>813</v>
      </c>
      <c r="R10" s="2" t="s">
        <v>813</v>
      </c>
      <c r="S10" s="2" t="s">
        <v>813</v>
      </c>
    </row>
    <row r="11" spans="1:19" x14ac:dyDescent="0.25">
      <c r="B11" s="24">
        <v>5.4059999999999996E-7</v>
      </c>
      <c r="C11" s="24">
        <v>5.0680000000000003E-5</v>
      </c>
      <c r="D11" s="24"/>
      <c r="E11" s="24">
        <v>5.8069999999999997E-10</v>
      </c>
      <c r="F11" s="24">
        <v>6.2810000000000005E-2</v>
      </c>
      <c r="G11" s="24">
        <v>0.13285140000000001</v>
      </c>
      <c r="H11" s="24">
        <v>2.2E-16</v>
      </c>
      <c r="I11" s="24">
        <v>2.2E-16</v>
      </c>
      <c r="J11" s="24"/>
      <c r="K11" s="2" t="s">
        <v>813</v>
      </c>
      <c r="L11" s="2" t="s">
        <v>813</v>
      </c>
      <c r="M11" s="2" t="s">
        <v>813</v>
      </c>
      <c r="N11" s="24">
        <v>3.152E-8</v>
      </c>
      <c r="O11" s="24">
        <v>4.1744999999999997E-2</v>
      </c>
      <c r="P11" s="24"/>
      <c r="Q11" s="2" t="s">
        <v>813</v>
      </c>
      <c r="R11" s="2" t="s">
        <v>813</v>
      </c>
      <c r="S11" s="2" t="s">
        <v>813</v>
      </c>
    </row>
    <row r="12" spans="1:19" x14ac:dyDescent="0.25">
      <c r="A12" s="20" t="s">
        <v>358</v>
      </c>
      <c r="B12" s="24">
        <v>-29.729475000000001</v>
      </c>
      <c r="C12" s="24"/>
      <c r="D12" s="24">
        <v>-29.360873999999999</v>
      </c>
      <c r="E12" s="24">
        <v>-43.035829999999997</v>
      </c>
      <c r="F12" s="24">
        <v>-30.245329999999999</v>
      </c>
      <c r="G12" s="24">
        <v>-13.044919999999999</v>
      </c>
      <c r="H12" s="24">
        <v>-44.91771</v>
      </c>
      <c r="I12" s="24"/>
      <c r="J12" s="24">
        <v>-43.07</v>
      </c>
      <c r="K12" s="2" t="s">
        <v>813</v>
      </c>
      <c r="L12" s="2" t="s">
        <v>813</v>
      </c>
      <c r="M12" s="2" t="s">
        <v>813</v>
      </c>
      <c r="N12" s="24">
        <v>-45.003946999999997</v>
      </c>
      <c r="O12" s="24"/>
      <c r="P12" s="24">
        <v>-44.075099000000002</v>
      </c>
      <c r="Q12" s="2" t="s">
        <v>813</v>
      </c>
      <c r="R12" s="2" t="s">
        <v>813</v>
      </c>
      <c r="S12" s="2" t="s">
        <v>813</v>
      </c>
    </row>
    <row r="13" spans="1:19" x14ac:dyDescent="0.25">
      <c r="B13" s="24">
        <v>2.2E-16</v>
      </c>
      <c r="C13" s="24"/>
      <c r="D13" s="24">
        <v>2.2E-16</v>
      </c>
      <c r="E13" s="24">
        <v>2.2E-16</v>
      </c>
      <c r="F13" s="24">
        <v>4.424E-16</v>
      </c>
      <c r="G13" s="24">
        <v>2.6570000000000001E-5</v>
      </c>
      <c r="H13" s="24">
        <v>2.2E-16</v>
      </c>
      <c r="I13" s="24"/>
      <c r="J13" s="24">
        <v>2.2E-16</v>
      </c>
      <c r="K13" s="2" t="s">
        <v>813</v>
      </c>
      <c r="L13" s="2" t="s">
        <v>813</v>
      </c>
      <c r="M13" s="2" t="s">
        <v>813</v>
      </c>
      <c r="N13" s="24">
        <v>9.3869999999999999E-9</v>
      </c>
      <c r="O13" s="24"/>
      <c r="P13" s="24">
        <v>1.1690000000000001E-8</v>
      </c>
      <c r="Q13" s="2" t="s">
        <v>813</v>
      </c>
      <c r="R13" s="2" t="s">
        <v>813</v>
      </c>
      <c r="S13" s="2" t="s">
        <v>813</v>
      </c>
    </row>
    <row r="14" spans="1:19" x14ac:dyDescent="0.25">
      <c r="A14" s="20" t="s">
        <v>361</v>
      </c>
      <c r="B14" s="24">
        <v>0.84935799999999995</v>
      </c>
      <c r="C14" s="24">
        <v>0.360848</v>
      </c>
      <c r="D14" s="24">
        <v>0.82880100000000001</v>
      </c>
      <c r="E14" s="24">
        <v>0.23980000000000001</v>
      </c>
      <c r="F14" s="24">
        <v>0.17485000000000001</v>
      </c>
      <c r="G14" s="24">
        <v>0.367118</v>
      </c>
      <c r="H14" s="24">
        <v>0.14607000000000001</v>
      </c>
      <c r="I14" s="24">
        <v>0.97752700000000003</v>
      </c>
      <c r="J14" s="24">
        <v>-6.0860999999999999E-4</v>
      </c>
      <c r="K14" s="2" t="s">
        <v>813</v>
      </c>
      <c r="L14" s="2" t="s">
        <v>813</v>
      </c>
      <c r="M14" s="2" t="s">
        <v>813</v>
      </c>
      <c r="N14" s="24">
        <v>-1.7855341</v>
      </c>
      <c r="O14" s="24">
        <v>-1.3682099999999999</v>
      </c>
      <c r="P14" s="24">
        <v>-1.970982</v>
      </c>
      <c r="Q14" s="2" t="s">
        <v>813</v>
      </c>
      <c r="R14" s="2" t="s">
        <v>813</v>
      </c>
      <c r="S14" s="2" t="s">
        <v>813</v>
      </c>
    </row>
    <row r="15" spans="1:19" x14ac:dyDescent="0.25">
      <c r="B15" s="24">
        <v>2.1440000000000001E-4</v>
      </c>
      <c r="C15" s="24">
        <v>0.12111</v>
      </c>
      <c r="D15" s="24">
        <v>2.0230000000000001E-4</v>
      </c>
      <c r="E15" s="24">
        <v>0.36701</v>
      </c>
      <c r="F15" s="24">
        <v>0.61043000000000003</v>
      </c>
      <c r="G15" s="24">
        <v>5.7574599999999997E-2</v>
      </c>
      <c r="H15" s="24">
        <v>0.69730000000000003</v>
      </c>
      <c r="I15" s="24">
        <v>0.149474</v>
      </c>
      <c r="J15" s="24">
        <v>0.99870000000000003</v>
      </c>
      <c r="K15" s="2" t="s">
        <v>813</v>
      </c>
      <c r="L15" s="2" t="s">
        <v>813</v>
      </c>
      <c r="M15" s="2" t="s">
        <v>813</v>
      </c>
      <c r="N15" s="24">
        <v>6.0810999999999999E-3</v>
      </c>
      <c r="O15" s="24">
        <v>0.175597</v>
      </c>
      <c r="P15" s="24">
        <v>3.1580000000000002E-3</v>
      </c>
      <c r="Q15" s="2" t="s">
        <v>813</v>
      </c>
      <c r="R15" s="2" t="s">
        <v>813</v>
      </c>
      <c r="S15" s="2" t="s">
        <v>813</v>
      </c>
    </row>
    <row r="16" spans="1:19" x14ac:dyDescent="0.25">
      <c r="A16" s="20" t="s">
        <v>362</v>
      </c>
      <c r="B16" s="24">
        <v>-1.8339399999999999</v>
      </c>
      <c r="C16" s="24">
        <v>-1.4558770000000001</v>
      </c>
      <c r="D16" s="24">
        <v>-1.768624</v>
      </c>
      <c r="E16" s="24">
        <v>-2.8593999999999999</v>
      </c>
      <c r="F16" s="24">
        <v>-1.1601999999999999</v>
      </c>
      <c r="G16" s="24">
        <v>-0.29550199999999999</v>
      </c>
      <c r="H16" s="24">
        <v>-1.0122500000000001</v>
      </c>
      <c r="I16" s="24">
        <v>-0.773783</v>
      </c>
      <c r="J16" s="24">
        <v>-0.70711999999999997</v>
      </c>
      <c r="K16" s="2" t="s">
        <v>813</v>
      </c>
      <c r="L16" s="2" t="s">
        <v>813</v>
      </c>
      <c r="M16" s="2" t="s">
        <v>813</v>
      </c>
      <c r="N16" s="24">
        <v>-1.3845168999999999</v>
      </c>
      <c r="O16" s="24">
        <v>-0.60109999999999997</v>
      </c>
      <c r="P16" s="24">
        <v>-1.2520450000000001</v>
      </c>
      <c r="Q16" s="2" t="s">
        <v>813</v>
      </c>
      <c r="R16" s="2" t="s">
        <v>813</v>
      </c>
      <c r="S16" s="2" t="s">
        <v>813</v>
      </c>
    </row>
    <row r="17" spans="1:19" x14ac:dyDescent="0.25">
      <c r="B17" s="24">
        <v>2.2E-16</v>
      </c>
      <c r="C17" s="24">
        <v>5.6229999999999997E-14</v>
      </c>
      <c r="D17" s="24">
        <v>2.2E-16</v>
      </c>
      <c r="E17" s="24">
        <v>2.2E-16</v>
      </c>
      <c r="F17" s="24">
        <v>7.2989999999999999E-6</v>
      </c>
      <c r="G17" s="24">
        <v>3.31527E-2</v>
      </c>
      <c r="H17" s="24">
        <v>3.22E-12</v>
      </c>
      <c r="I17" s="24">
        <v>2.1359999999999999E-3</v>
      </c>
      <c r="J17" s="24">
        <v>5.6069999999999998E-7</v>
      </c>
      <c r="K17" s="2" t="s">
        <v>813</v>
      </c>
      <c r="L17" s="2" t="s">
        <v>813</v>
      </c>
      <c r="M17" s="2" t="s">
        <v>813</v>
      </c>
      <c r="N17" s="24">
        <v>2.006E-4</v>
      </c>
      <c r="O17" s="24">
        <v>0.21256700000000001</v>
      </c>
      <c r="P17" s="24">
        <v>8.25E-4</v>
      </c>
      <c r="Q17" s="2" t="s">
        <v>813</v>
      </c>
      <c r="R17" s="2" t="s">
        <v>813</v>
      </c>
      <c r="S17" s="2" t="s">
        <v>813</v>
      </c>
    </row>
    <row r="18" spans="1:19" x14ac:dyDescent="0.25">
      <c r="A18" s="20" t="s">
        <v>363</v>
      </c>
      <c r="B18" s="24">
        <v>-0.15923399999999999</v>
      </c>
      <c r="C18" s="24">
        <v>-0.13709099999999999</v>
      </c>
      <c r="D18" s="24">
        <v>-0.129884</v>
      </c>
      <c r="E18" s="24">
        <v>0.40666000000000002</v>
      </c>
      <c r="F18" s="24">
        <v>-0.27517000000000003</v>
      </c>
      <c r="G18" s="24">
        <v>5.7449E-2</v>
      </c>
      <c r="H18" s="24">
        <v>-0.25663000000000002</v>
      </c>
      <c r="I18" s="24">
        <v>0.38944600000000001</v>
      </c>
      <c r="J18" s="24">
        <v>-0.23957999999999999</v>
      </c>
      <c r="K18" s="2" t="s">
        <v>813</v>
      </c>
      <c r="L18" s="2" t="s">
        <v>813</v>
      </c>
      <c r="M18" s="2" t="s">
        <v>813</v>
      </c>
      <c r="N18" s="24">
        <v>-3.0672999999999998E-3</v>
      </c>
      <c r="O18" s="24">
        <v>0.52259999999999995</v>
      </c>
      <c r="P18" s="24">
        <v>4.5412000000000001E-2</v>
      </c>
      <c r="Q18" s="2" t="s">
        <v>813</v>
      </c>
      <c r="R18" s="2" t="s">
        <v>813</v>
      </c>
      <c r="S18" s="2" t="s">
        <v>813</v>
      </c>
    </row>
    <row r="19" spans="1:19" x14ac:dyDescent="0.25">
      <c r="A19" s="20" t="s">
        <v>433</v>
      </c>
      <c r="B19" s="24">
        <v>0.28713159999999999</v>
      </c>
      <c r="C19" s="24">
        <v>0.35209000000000001</v>
      </c>
      <c r="D19" s="24">
        <v>0.3878781</v>
      </c>
      <c r="E19" s="24">
        <v>0.22261500000000001</v>
      </c>
      <c r="F19" s="24">
        <v>8.4900000000000003E-2</v>
      </c>
      <c r="G19" s="24">
        <v>0.50842529999999997</v>
      </c>
      <c r="H19" s="24">
        <v>0.26019999999999999</v>
      </c>
      <c r="I19" s="24">
        <v>0.361786</v>
      </c>
      <c r="J19" s="24">
        <v>0.32400000000000001</v>
      </c>
      <c r="K19" s="2" t="s">
        <v>813</v>
      </c>
      <c r="L19" s="2" t="s">
        <v>813</v>
      </c>
      <c r="M19" s="2" t="s">
        <v>813</v>
      </c>
      <c r="N19" s="24">
        <v>0.99396790000000002</v>
      </c>
      <c r="O19" s="24">
        <v>0.456872</v>
      </c>
      <c r="P19" s="24">
        <v>0.91385799999999995</v>
      </c>
      <c r="Q19" s="2" t="s">
        <v>813</v>
      </c>
      <c r="R19" s="2" t="s">
        <v>813</v>
      </c>
      <c r="S19" s="2" t="s">
        <v>813</v>
      </c>
    </row>
    <row r="21" spans="1:19" x14ac:dyDescent="0.25">
      <c r="A21" s="20" t="s">
        <v>393</v>
      </c>
      <c r="B21" s="20" t="s">
        <v>394</v>
      </c>
    </row>
    <row r="22" spans="1:19" x14ac:dyDescent="0.25">
      <c r="A22" s="20" t="s">
        <v>473</v>
      </c>
    </row>
    <row r="24" spans="1:19" x14ac:dyDescent="0.25">
      <c r="A24" s="20" t="s">
        <v>396</v>
      </c>
      <c r="B24" s="20" t="s">
        <v>397</v>
      </c>
      <c r="C24" s="20" t="s">
        <v>400</v>
      </c>
    </row>
    <row r="26" spans="1:19" x14ac:dyDescent="0.25">
      <c r="A26" s="20" t="s">
        <v>401</v>
      </c>
    </row>
    <row r="27" spans="1:19" x14ac:dyDescent="0.25">
      <c r="A27" s="20" t="s">
        <v>402</v>
      </c>
      <c r="B27" s="20" t="s">
        <v>403</v>
      </c>
      <c r="C27" s="20" t="s">
        <v>403</v>
      </c>
      <c r="D27" s="20" t="s">
        <v>411</v>
      </c>
      <c r="E27" s="20" t="s">
        <v>741</v>
      </c>
      <c r="F27" s="20" t="s">
        <v>403</v>
      </c>
    </row>
    <row r="29" spans="1:19" x14ac:dyDescent="0.25">
      <c r="A29" s="20" t="s">
        <v>416</v>
      </c>
      <c r="B29" s="20" t="s">
        <v>417</v>
      </c>
      <c r="C29" s="20" t="s">
        <v>742</v>
      </c>
    </row>
    <row r="31" spans="1:19" x14ac:dyDescent="0.25">
      <c r="A31" s="20" t="s">
        <v>421</v>
      </c>
      <c r="B31" s="20" t="s">
        <v>422</v>
      </c>
    </row>
    <row r="32" spans="1:19" x14ac:dyDescent="0.25">
      <c r="B32" s="20" t="s">
        <v>423</v>
      </c>
      <c r="C32" s="20" t="s">
        <v>426</v>
      </c>
      <c r="D32" s="20" t="s">
        <v>425</v>
      </c>
    </row>
    <row r="33" spans="1:17" x14ac:dyDescent="0.25">
      <c r="A33" s="20">
        <v>-39.257829999999998</v>
      </c>
      <c r="B33" s="20">
        <v>-8.5292709999999996</v>
      </c>
      <c r="C33" s="20">
        <v>51.102201000000001</v>
      </c>
    </row>
    <row r="35" spans="1:17" x14ac:dyDescent="0.25">
      <c r="A35" s="20" t="s">
        <v>505</v>
      </c>
      <c r="B35" s="20" t="s">
        <v>422</v>
      </c>
    </row>
    <row r="36" spans="1:17" x14ac:dyDescent="0.25">
      <c r="B36" s="20" t="s">
        <v>350</v>
      </c>
      <c r="C36" s="20" t="s">
        <v>353</v>
      </c>
      <c r="D36" s="20" t="s">
        <v>432</v>
      </c>
    </row>
    <row r="37" spans="1:17" x14ac:dyDescent="0.25">
      <c r="A37" s="20" t="s">
        <v>174</v>
      </c>
      <c r="B37" s="20">
        <v>-15.101357999999999</v>
      </c>
      <c r="C37" s="21">
        <v>2.2E-16</v>
      </c>
      <c r="D37" s="20">
        <v>4.3470000000000002E-2</v>
      </c>
      <c r="E37" s="21">
        <v>2.2E-16</v>
      </c>
      <c r="F37" s="21">
        <v>9.7129999999999992E-7</v>
      </c>
      <c r="G37" s="21">
        <v>4.7220000000000005E-13</v>
      </c>
      <c r="H37" s="20">
        <v>-10.765419</v>
      </c>
      <c r="I37" s="20">
        <v>-17.220079999999999</v>
      </c>
      <c r="N37" s="20">
        <v>-28.103229200000001</v>
      </c>
      <c r="O37" s="20">
        <v>-5.0904499999999997</v>
      </c>
      <c r="P37" s="20">
        <v>-27.464331000000001</v>
      </c>
      <c r="Q37" s="21">
        <v>2.7459999999999998E-7</v>
      </c>
    </row>
    <row r="38" spans="1:17" x14ac:dyDescent="0.25">
      <c r="C38" s="21"/>
      <c r="E38" s="21"/>
      <c r="F38" s="21"/>
      <c r="G38" s="21"/>
      <c r="Q38" s="21"/>
    </row>
    <row r="39" spans="1:17" x14ac:dyDescent="0.25">
      <c r="A39" s="20" t="s">
        <v>175</v>
      </c>
      <c r="B39" s="20">
        <v>0.32430799999999999</v>
      </c>
      <c r="C39" s="21">
        <v>4.3949999999999998E-5</v>
      </c>
      <c r="D39" s="21">
        <v>3.5809999999999996E-15</v>
      </c>
      <c r="E39" s="21">
        <v>2.3E-5</v>
      </c>
      <c r="F39" s="20">
        <v>9.9850000000000008E-3</v>
      </c>
      <c r="G39" s="21">
        <v>9.4909999999999998E-5</v>
      </c>
      <c r="H39" s="20">
        <v>0.243287</v>
      </c>
      <c r="I39" s="20">
        <v>1.4405300000000001</v>
      </c>
      <c r="J39" s="20">
        <v>2.501185</v>
      </c>
      <c r="N39" s="20">
        <v>0.90234979999999998</v>
      </c>
      <c r="O39" s="20">
        <v>-0.61809999999999998</v>
      </c>
      <c r="P39" s="20">
        <v>0.88231000000000004</v>
      </c>
      <c r="Q39" s="21">
        <v>8.2070000000000004E-7</v>
      </c>
    </row>
    <row r="40" spans="1:17" x14ac:dyDescent="0.25">
      <c r="C40" s="21"/>
      <c r="D40" s="21"/>
      <c r="E40" s="21"/>
      <c r="G40" s="21"/>
      <c r="Q40" s="21"/>
    </row>
    <row r="41" spans="1:17" x14ac:dyDescent="0.25">
      <c r="A41" s="20" t="s">
        <v>176</v>
      </c>
      <c r="B41" s="20">
        <v>3.322943</v>
      </c>
      <c r="C41" s="21">
        <v>6.6100000000000002E-6</v>
      </c>
      <c r="D41" s="21">
        <v>1.402E-7</v>
      </c>
      <c r="E41" s="21">
        <v>5.4219999999999999E-6</v>
      </c>
      <c r="F41" s="21">
        <v>2.7049999999999999E-6</v>
      </c>
      <c r="G41" s="20">
        <v>0.21865000000000001</v>
      </c>
      <c r="H41" s="20">
        <v>1.884574</v>
      </c>
      <c r="I41" s="20">
        <v>5.2136800000000001</v>
      </c>
      <c r="J41" s="20">
        <v>9.6305000000000002E-2</v>
      </c>
      <c r="N41" s="20">
        <v>6.5073936999999997</v>
      </c>
      <c r="O41" s="20">
        <v>4.8471500000000001</v>
      </c>
      <c r="P41" s="20">
        <v>6.0635669999999999</v>
      </c>
      <c r="Q41" s="21">
        <v>4.0399999999999998E-8</v>
      </c>
    </row>
    <row r="42" spans="1:17" x14ac:dyDescent="0.25">
      <c r="C42" s="21"/>
      <c r="D42" s="21"/>
      <c r="E42" s="21"/>
      <c r="F42" s="21"/>
      <c r="Q42" s="21"/>
    </row>
    <row r="43" spans="1:17" x14ac:dyDescent="0.25">
      <c r="A43" s="20" t="s">
        <v>187</v>
      </c>
      <c r="B43" s="20">
        <v>-9.3657380000000003</v>
      </c>
      <c r="C43" s="21">
        <v>5.4059999999999996E-7</v>
      </c>
      <c r="D43" s="21">
        <v>5.0680000000000003E-5</v>
      </c>
      <c r="E43" s="21"/>
      <c r="F43" s="21">
        <v>5.8069999999999997E-10</v>
      </c>
      <c r="G43" s="20">
        <v>6.2810000000000005E-2</v>
      </c>
      <c r="H43" s="20">
        <v>-3.9611459999999998</v>
      </c>
      <c r="I43" s="20">
        <v>-27.159490000000002</v>
      </c>
      <c r="J43" s="20">
        <v>5.7806559999999996</v>
      </c>
      <c r="N43" s="20">
        <v>-13.409463799999999</v>
      </c>
      <c r="O43" s="20">
        <v>-5.8967499999999999</v>
      </c>
      <c r="Q43" s="21"/>
    </row>
    <row r="44" spans="1:17" x14ac:dyDescent="0.25">
      <c r="C44" s="21"/>
      <c r="D44" s="21"/>
      <c r="E44" s="21"/>
      <c r="F44" s="21"/>
      <c r="Q44" s="21"/>
    </row>
    <row r="45" spans="1:17" x14ac:dyDescent="0.25">
      <c r="A45" s="20" t="s">
        <v>358</v>
      </c>
      <c r="B45" s="20">
        <v>-29.729475000000001</v>
      </c>
      <c r="C45" s="21">
        <v>2.2E-16</v>
      </c>
      <c r="D45" s="21"/>
      <c r="E45" s="21">
        <v>2.2E-16</v>
      </c>
      <c r="F45" s="21">
        <v>2.2E-16</v>
      </c>
      <c r="G45" s="21">
        <v>4.424E-16</v>
      </c>
      <c r="H45" s="20">
        <v>-13.044919999999999</v>
      </c>
      <c r="I45" s="20">
        <v>-44.91771</v>
      </c>
      <c r="J45" s="20">
        <v>-21.941511999999999</v>
      </c>
      <c r="N45" s="20">
        <v>-45.003946999999997</v>
      </c>
      <c r="P45" s="20">
        <v>-44.075099000000002</v>
      </c>
      <c r="Q45" s="21">
        <v>1.1690000000000001E-8</v>
      </c>
    </row>
    <row r="46" spans="1:17" x14ac:dyDescent="0.25">
      <c r="C46" s="21"/>
      <c r="D46" s="21"/>
      <c r="E46" s="21"/>
      <c r="F46" s="21"/>
      <c r="G46" s="21"/>
      <c r="Q46" s="21"/>
    </row>
    <row r="47" spans="1:17" x14ac:dyDescent="0.25">
      <c r="A47" s="20" t="s">
        <v>361</v>
      </c>
      <c r="B47" s="20">
        <v>0.84935799999999995</v>
      </c>
      <c r="C47" s="20">
        <v>2.1440000000000001E-4</v>
      </c>
      <c r="D47" s="20">
        <v>0.12111</v>
      </c>
      <c r="E47" s="20">
        <v>2.0230000000000001E-4</v>
      </c>
      <c r="F47" s="20">
        <v>0.36701</v>
      </c>
      <c r="G47" s="20">
        <v>0.61043000000000003</v>
      </c>
      <c r="H47" s="20">
        <v>0.367118</v>
      </c>
      <c r="I47" s="20">
        <v>0.14607000000000001</v>
      </c>
      <c r="N47" s="20">
        <v>-1.7855341</v>
      </c>
      <c r="O47" s="20">
        <v>-1.3682099999999999</v>
      </c>
      <c r="P47" s="20">
        <v>-1.970982</v>
      </c>
      <c r="Q47" s="20">
        <v>3.1580000000000002E-3</v>
      </c>
    </row>
    <row r="49" spans="1:17" x14ac:dyDescent="0.25">
      <c r="A49" s="20" t="s">
        <v>362</v>
      </c>
      <c r="B49" s="20">
        <v>-1.8339399999999999</v>
      </c>
      <c r="C49" s="21">
        <v>2.2E-16</v>
      </c>
      <c r="D49" s="21">
        <v>5.6229999999999997E-14</v>
      </c>
      <c r="E49" s="21">
        <v>2.2E-16</v>
      </c>
      <c r="F49" s="21">
        <v>2.2E-16</v>
      </c>
      <c r="G49" s="21">
        <v>7.2989999999999999E-6</v>
      </c>
      <c r="H49" s="20">
        <v>-0.29550199999999999</v>
      </c>
      <c r="I49" s="20">
        <v>-1.0122500000000001</v>
      </c>
      <c r="J49" s="20">
        <v>0.97752700000000003</v>
      </c>
      <c r="N49" s="20">
        <v>-1.3845168999999999</v>
      </c>
      <c r="O49" s="20">
        <v>-0.60109999999999997</v>
      </c>
      <c r="P49" s="20">
        <v>-1.2520450000000001</v>
      </c>
      <c r="Q49" s="20">
        <v>8.25E-4</v>
      </c>
    </row>
    <row r="50" spans="1:17" x14ac:dyDescent="0.25">
      <c r="C50" s="21"/>
      <c r="D50" s="21"/>
      <c r="E50" s="21"/>
      <c r="F50" s="21"/>
      <c r="G50" s="21"/>
    </row>
    <row r="51" spans="1:17" x14ac:dyDescent="0.25">
      <c r="A51" s="20" t="s">
        <v>363</v>
      </c>
      <c r="B51" s="20">
        <v>-0.15923399999999999</v>
      </c>
      <c r="C51" s="20">
        <v>0.28713159999999999</v>
      </c>
      <c r="D51" s="20">
        <v>0.35209000000000001</v>
      </c>
      <c r="E51" s="20">
        <v>0.3878781</v>
      </c>
      <c r="F51" s="20">
        <v>0.22261500000000001</v>
      </c>
      <c r="G51" s="20">
        <v>8.4900000000000003E-2</v>
      </c>
      <c r="H51" s="20">
        <v>5.7449E-2</v>
      </c>
      <c r="I51" s="20">
        <v>-0.25663000000000002</v>
      </c>
      <c r="J51" s="20">
        <v>-0.773783</v>
      </c>
      <c r="N51" s="20">
        <v>-3.0672999999999998E-3</v>
      </c>
      <c r="O51" s="20">
        <v>0.52259999999999995</v>
      </c>
      <c r="P51" s="20">
        <v>4.5412000000000001E-2</v>
      </c>
      <c r="Q51" s="20">
        <v>0.91385799999999995</v>
      </c>
    </row>
    <row r="52" spans="1:17" x14ac:dyDescent="0.25">
      <c r="A52" s="20" t="s">
        <v>433</v>
      </c>
    </row>
    <row r="53" spans="1:17" x14ac:dyDescent="0.25">
      <c r="A53" s="20" t="s">
        <v>434</v>
      </c>
      <c r="B53" s="20" t="s">
        <v>435</v>
      </c>
      <c r="C53" s="20">
        <v>1E-3</v>
      </c>
      <c r="F53" s="20">
        <v>0.1</v>
      </c>
      <c r="J53" s="20">
        <v>0.38944600000000001</v>
      </c>
    </row>
    <row r="54" spans="1:17" x14ac:dyDescent="0.25">
      <c r="D54" s="20">
        <v>0.01</v>
      </c>
      <c r="E54" s="20">
        <v>0.05</v>
      </c>
    </row>
    <row r="55" spans="1:17" x14ac:dyDescent="0.25">
      <c r="A55" s="20" t="s">
        <v>442</v>
      </c>
      <c r="B55" s="20" t="s">
        <v>443</v>
      </c>
      <c r="C55" s="20">
        <v>476910</v>
      </c>
    </row>
    <row r="56" spans="1:17" x14ac:dyDescent="0.25">
      <c r="A56" s="20" t="s">
        <v>445</v>
      </c>
      <c r="B56" s="20" t="s">
        <v>443</v>
      </c>
      <c r="C56" s="20">
        <v>273760</v>
      </c>
    </row>
    <row r="57" spans="1:17" x14ac:dyDescent="0.25">
      <c r="A57" s="20" t="s">
        <v>446</v>
      </c>
      <c r="B57" s="20">
        <v>0.42597000000000002</v>
      </c>
    </row>
    <row r="58" spans="1:17" x14ac:dyDescent="0.25">
      <c r="A58" s="20" t="s">
        <v>447</v>
      </c>
      <c r="B58" s="20" t="s">
        <v>446</v>
      </c>
    </row>
    <row r="59" spans="1:17" x14ac:dyDescent="0.25">
      <c r="A59" s="20" t="s">
        <v>448</v>
      </c>
      <c r="B59" s="20">
        <v>123.18600000000001</v>
      </c>
      <c r="C59" s="20" t="s">
        <v>450</v>
      </c>
    </row>
    <row r="60" spans="1:17" x14ac:dyDescent="0.25">
      <c r="A60" s="20" t="s">
        <v>743</v>
      </c>
      <c r="D60" s="20" t="s">
        <v>451</v>
      </c>
      <c r="E60" s="20" t="s">
        <v>453</v>
      </c>
    </row>
    <row r="62" spans="1:17" x14ac:dyDescent="0.25">
      <c r="A62" s="20" t="s">
        <v>393</v>
      </c>
      <c r="B62" s="20" t="s">
        <v>468</v>
      </c>
    </row>
    <row r="63" spans="1:17" x14ac:dyDescent="0.25">
      <c r="A63" s="20" t="s">
        <v>743</v>
      </c>
    </row>
    <row r="65" spans="1:6" x14ac:dyDescent="0.25">
      <c r="A65" s="20" t="s">
        <v>396</v>
      </c>
      <c r="B65" s="20" t="s">
        <v>397</v>
      </c>
      <c r="C65" s="20" t="s">
        <v>400</v>
      </c>
    </row>
    <row r="67" spans="1:6" x14ac:dyDescent="0.25">
      <c r="A67" s="20" t="s">
        <v>401</v>
      </c>
    </row>
    <row r="68" spans="1:6" x14ac:dyDescent="0.25">
      <c r="A68" s="20" t="s">
        <v>402</v>
      </c>
      <c r="B68" s="20" t="s">
        <v>403</v>
      </c>
      <c r="C68" s="20" t="s">
        <v>403</v>
      </c>
      <c r="F68" s="20" t="s">
        <v>403</v>
      </c>
    </row>
    <row r="69" spans="1:6" x14ac:dyDescent="0.25">
      <c r="D69" s="20" t="s">
        <v>411</v>
      </c>
      <c r="E69" s="20" t="s">
        <v>741</v>
      </c>
    </row>
    <row r="70" spans="1:6" x14ac:dyDescent="0.25">
      <c r="A70" s="20" t="s">
        <v>416</v>
      </c>
      <c r="B70" s="20" t="s">
        <v>417</v>
      </c>
      <c r="C70" s="20" t="s">
        <v>742</v>
      </c>
    </row>
    <row r="72" spans="1:6" x14ac:dyDescent="0.25">
      <c r="A72" s="20" t="s">
        <v>421</v>
      </c>
      <c r="B72" s="20" t="s">
        <v>422</v>
      </c>
    </row>
    <row r="73" spans="1:6" x14ac:dyDescent="0.25">
      <c r="B73" s="20" t="s">
        <v>423</v>
      </c>
      <c r="C73" s="20" t="s">
        <v>426</v>
      </c>
    </row>
    <row r="74" spans="1:6" x14ac:dyDescent="0.25">
      <c r="A74" s="20">
        <v>-57.889699999999998</v>
      </c>
      <c r="B74" s="20">
        <v>-9.0448000000000004</v>
      </c>
      <c r="C74" s="20">
        <v>53.988</v>
      </c>
      <c r="D74" s="20" t="s">
        <v>425</v>
      </c>
    </row>
    <row r="76" spans="1:6" x14ac:dyDescent="0.25">
      <c r="A76" s="20" t="s">
        <v>505</v>
      </c>
      <c r="B76" s="20" t="s">
        <v>422</v>
      </c>
    </row>
    <row r="77" spans="1:6" x14ac:dyDescent="0.25">
      <c r="B77" s="20" t="s">
        <v>350</v>
      </c>
      <c r="C77" s="20" t="s">
        <v>353</v>
      </c>
    </row>
    <row r="78" spans="1:6" x14ac:dyDescent="0.25">
      <c r="A78" s="20" t="s">
        <v>174</v>
      </c>
      <c r="B78" s="20">
        <v>-2.739665</v>
      </c>
      <c r="C78" s="20">
        <v>4.3470000000000002E-2</v>
      </c>
      <c r="D78" s="20" t="s">
        <v>432</v>
      </c>
    </row>
    <row r="79" spans="1:6" x14ac:dyDescent="0.25">
      <c r="A79" s="20" t="s">
        <v>175</v>
      </c>
      <c r="B79" s="20">
        <v>-0.52319499999999997</v>
      </c>
      <c r="C79" s="21">
        <v>3.5809999999999996E-15</v>
      </c>
    </row>
    <row r="80" spans="1:6" x14ac:dyDescent="0.25">
      <c r="A80" s="20" t="s">
        <v>176</v>
      </c>
      <c r="B80" s="20">
        <v>3.6351149999999999</v>
      </c>
      <c r="C80" s="21">
        <v>1.402E-7</v>
      </c>
    </row>
    <row r="81" spans="1:6" x14ac:dyDescent="0.25">
      <c r="A81" s="20" t="s">
        <v>187</v>
      </c>
      <c r="B81" s="20">
        <v>-6.6628930000000004</v>
      </c>
      <c r="C81" s="21">
        <v>5.0680000000000003E-5</v>
      </c>
    </row>
    <row r="82" spans="1:6" x14ac:dyDescent="0.25">
      <c r="A82" s="20" t="s">
        <v>361</v>
      </c>
      <c r="B82" s="20">
        <v>0.360848</v>
      </c>
      <c r="C82" s="20">
        <v>0.12111</v>
      </c>
    </row>
    <row r="83" spans="1:6" x14ac:dyDescent="0.25">
      <c r="A83" s="20" t="s">
        <v>362</v>
      </c>
      <c r="B83" s="20">
        <v>-1.4558770000000001</v>
      </c>
      <c r="C83" s="21">
        <v>5.6229999999999997E-14</v>
      </c>
    </row>
    <row r="84" spans="1:6" x14ac:dyDescent="0.25">
      <c r="A84" s="20" t="s">
        <v>363</v>
      </c>
      <c r="B84" s="20">
        <v>-0.13709099999999999</v>
      </c>
      <c r="C84" s="20">
        <v>0.35209000000000001</v>
      </c>
    </row>
    <row r="85" spans="1:6" x14ac:dyDescent="0.25">
      <c r="A85" s="20" t="s">
        <v>433</v>
      </c>
    </row>
    <row r="86" spans="1:6" x14ac:dyDescent="0.25">
      <c r="A86" s="20" t="s">
        <v>434</v>
      </c>
      <c r="B86" s="20" t="s">
        <v>435</v>
      </c>
      <c r="C86" s="20">
        <v>1E-3</v>
      </c>
      <c r="F86" s="20">
        <v>0.1</v>
      </c>
    </row>
    <row r="87" spans="1:6" x14ac:dyDescent="0.25">
      <c r="D87" s="20">
        <v>0.01</v>
      </c>
      <c r="E87" s="20">
        <v>0.05</v>
      </c>
    </row>
    <row r="88" spans="1:6" x14ac:dyDescent="0.25">
      <c r="A88" s="20" t="s">
        <v>442</v>
      </c>
      <c r="B88" s="20" t="s">
        <v>443</v>
      </c>
      <c r="C88" s="20">
        <v>476910</v>
      </c>
    </row>
    <row r="89" spans="1:6" x14ac:dyDescent="0.25">
      <c r="A89" s="20" t="s">
        <v>445</v>
      </c>
      <c r="B89" s="20" t="s">
        <v>443</v>
      </c>
      <c r="C89" s="20">
        <v>359670</v>
      </c>
    </row>
    <row r="90" spans="1:6" x14ac:dyDescent="0.25">
      <c r="A90" s="20" t="s">
        <v>446</v>
      </c>
      <c r="B90" s="20">
        <v>0.24584</v>
      </c>
    </row>
    <row r="91" spans="1:6" x14ac:dyDescent="0.25">
      <c r="A91" s="20" t="s">
        <v>447</v>
      </c>
      <c r="B91" s="20" t="s">
        <v>446</v>
      </c>
    </row>
    <row r="92" spans="1:6" x14ac:dyDescent="0.25">
      <c r="A92" s="20" t="s">
        <v>448</v>
      </c>
      <c r="B92" s="20">
        <v>61.888199999999998</v>
      </c>
      <c r="C92" s="20" t="s">
        <v>450</v>
      </c>
    </row>
    <row r="93" spans="1:6" x14ac:dyDescent="0.25">
      <c r="A93" s="20" t="s">
        <v>744</v>
      </c>
      <c r="D93" s="20" t="s">
        <v>451</v>
      </c>
      <c r="E93" s="20" t="s">
        <v>453</v>
      </c>
    </row>
    <row r="95" spans="1:6" x14ac:dyDescent="0.25">
      <c r="A95" s="20" t="s">
        <v>393</v>
      </c>
      <c r="B95" s="20" t="s">
        <v>481</v>
      </c>
    </row>
    <row r="96" spans="1:6" x14ac:dyDescent="0.25">
      <c r="A96" s="20" t="s">
        <v>744</v>
      </c>
    </row>
    <row r="98" spans="1:6" x14ac:dyDescent="0.25">
      <c r="A98" s="20" t="s">
        <v>396</v>
      </c>
      <c r="B98" s="20" t="s">
        <v>397</v>
      </c>
      <c r="C98" s="20" t="s">
        <v>400</v>
      </c>
    </row>
    <row r="100" spans="1:6" x14ac:dyDescent="0.25">
      <c r="A100" s="20" t="s">
        <v>401</v>
      </c>
    </row>
    <row r="101" spans="1:6" x14ac:dyDescent="0.25">
      <c r="A101" s="20" t="s">
        <v>402</v>
      </c>
      <c r="B101" s="20" t="s">
        <v>403</v>
      </c>
      <c r="C101" s="20" t="s">
        <v>403</v>
      </c>
      <c r="F101" s="20" t="s">
        <v>403</v>
      </c>
    </row>
    <row r="102" spans="1:6" x14ac:dyDescent="0.25">
      <c r="D102" s="20" t="s">
        <v>411</v>
      </c>
      <c r="E102" s="20" t="s">
        <v>741</v>
      </c>
    </row>
    <row r="103" spans="1:6" x14ac:dyDescent="0.25">
      <c r="A103" s="20" t="s">
        <v>416</v>
      </c>
      <c r="B103" s="20" t="s">
        <v>417</v>
      </c>
      <c r="C103" s="20" t="s">
        <v>742</v>
      </c>
    </row>
    <row r="105" spans="1:6" x14ac:dyDescent="0.25">
      <c r="A105" s="20" t="s">
        <v>421</v>
      </c>
      <c r="B105" s="20" t="s">
        <v>422</v>
      </c>
    </row>
    <row r="106" spans="1:6" x14ac:dyDescent="0.25">
      <c r="B106" s="20" t="s">
        <v>423</v>
      </c>
      <c r="C106" s="20" t="s">
        <v>426</v>
      </c>
    </row>
    <row r="107" spans="1:6" x14ac:dyDescent="0.25">
      <c r="A107" s="20">
        <v>-38.544387</v>
      </c>
      <c r="B107" s="20">
        <v>-8.5783869999999993</v>
      </c>
      <c r="C107" s="20">
        <v>51.441557000000003</v>
      </c>
      <c r="D107" s="20" t="s">
        <v>425</v>
      </c>
    </row>
    <row r="109" spans="1:6" x14ac:dyDescent="0.25">
      <c r="A109" s="20" t="s">
        <v>505</v>
      </c>
      <c r="B109" s="20" t="s">
        <v>422</v>
      </c>
    </row>
    <row r="110" spans="1:6" x14ac:dyDescent="0.25">
      <c r="B110" s="20" t="s">
        <v>350</v>
      </c>
      <c r="C110" s="20" t="s">
        <v>353</v>
      </c>
    </row>
    <row r="111" spans="1:6" x14ac:dyDescent="0.25">
      <c r="A111" s="20" t="s">
        <v>174</v>
      </c>
      <c r="B111" s="20">
        <v>-14.755554999999999</v>
      </c>
      <c r="C111" s="21">
        <v>2.2E-16</v>
      </c>
      <c r="D111" s="20" t="s">
        <v>432</v>
      </c>
    </row>
    <row r="112" spans="1:6" x14ac:dyDescent="0.25">
      <c r="A112" s="20" t="s">
        <v>175</v>
      </c>
      <c r="B112" s="20">
        <v>0.33541900000000002</v>
      </c>
      <c r="C112" s="21">
        <v>2.3E-5</v>
      </c>
    </row>
    <row r="113" spans="1:6" x14ac:dyDescent="0.25">
      <c r="A113" s="20" t="s">
        <v>176</v>
      </c>
      <c r="B113" s="20">
        <v>3.2555529999999999</v>
      </c>
      <c r="C113" s="21">
        <v>5.4219999999999999E-6</v>
      </c>
    </row>
    <row r="114" spans="1:6" x14ac:dyDescent="0.25">
      <c r="A114" s="20" t="s">
        <v>358</v>
      </c>
      <c r="B114" s="20">
        <v>-29.360873999999999</v>
      </c>
      <c r="C114" s="21">
        <v>2.2E-16</v>
      </c>
    </row>
    <row r="115" spans="1:6" x14ac:dyDescent="0.25">
      <c r="A115" s="20" t="s">
        <v>361</v>
      </c>
      <c r="B115" s="20">
        <v>0.82880100000000001</v>
      </c>
      <c r="C115" s="20">
        <v>2.0230000000000001E-4</v>
      </c>
    </row>
    <row r="116" spans="1:6" x14ac:dyDescent="0.25">
      <c r="A116" s="20" t="s">
        <v>362</v>
      </c>
      <c r="B116" s="20">
        <v>-1.768624</v>
      </c>
      <c r="C116" s="21">
        <v>2.2E-16</v>
      </c>
    </row>
    <row r="117" spans="1:6" x14ac:dyDescent="0.25">
      <c r="A117" s="20" t="s">
        <v>363</v>
      </c>
      <c r="B117" s="20">
        <v>-0.129884</v>
      </c>
      <c r="C117" s="20">
        <v>0.3878781</v>
      </c>
    </row>
    <row r="118" spans="1:6" x14ac:dyDescent="0.25">
      <c r="A118" s="20" t="s">
        <v>433</v>
      </c>
    </row>
    <row r="119" spans="1:6" x14ac:dyDescent="0.25">
      <c r="A119" s="20" t="s">
        <v>434</v>
      </c>
      <c r="B119" s="20" t="s">
        <v>435</v>
      </c>
      <c r="C119" s="20">
        <v>1E-3</v>
      </c>
      <c r="F119" s="20">
        <v>0.1</v>
      </c>
    </row>
    <row r="120" spans="1:6" x14ac:dyDescent="0.25">
      <c r="D120" s="20">
        <v>0.01</v>
      </c>
      <c r="E120" s="20">
        <v>0.05</v>
      </c>
    </row>
    <row r="121" spans="1:6" x14ac:dyDescent="0.25">
      <c r="A121" s="20" t="s">
        <v>442</v>
      </c>
      <c r="B121" s="20" t="s">
        <v>443</v>
      </c>
      <c r="C121" s="20">
        <v>476910</v>
      </c>
    </row>
    <row r="122" spans="1:6" x14ac:dyDescent="0.25">
      <c r="A122" s="20" t="s">
        <v>445</v>
      </c>
      <c r="B122" s="20" t="s">
        <v>443</v>
      </c>
      <c r="C122" s="20">
        <v>277450</v>
      </c>
    </row>
    <row r="123" spans="1:6" x14ac:dyDescent="0.25">
      <c r="A123" s="20" t="s">
        <v>446</v>
      </c>
      <c r="B123" s="20">
        <v>0.41824</v>
      </c>
    </row>
    <row r="124" spans="1:6" x14ac:dyDescent="0.25">
      <c r="A124" s="20" t="s">
        <v>447</v>
      </c>
      <c r="B124" s="20" t="s">
        <v>446</v>
      </c>
    </row>
    <row r="125" spans="1:6" x14ac:dyDescent="0.25">
      <c r="A125" s="20" t="s">
        <v>448</v>
      </c>
      <c r="B125" s="20">
        <v>136.49</v>
      </c>
      <c r="C125" s="20" t="s">
        <v>450</v>
      </c>
    </row>
    <row r="126" spans="1:6" x14ac:dyDescent="0.25">
      <c r="A126" s="20" t="s">
        <v>745</v>
      </c>
      <c r="D126" s="20" t="s">
        <v>451</v>
      </c>
      <c r="E126" s="20" t="s">
        <v>453</v>
      </c>
    </row>
    <row r="128" spans="1:6" x14ac:dyDescent="0.25">
      <c r="A128" s="20" t="s">
        <v>393</v>
      </c>
      <c r="B128" s="20" t="s">
        <v>510</v>
      </c>
    </row>
    <row r="129" spans="1:6" x14ac:dyDescent="0.25">
      <c r="A129" s="20" t="s">
        <v>745</v>
      </c>
    </row>
    <row r="131" spans="1:6" x14ac:dyDescent="0.25">
      <c r="A131" s="20" t="s">
        <v>396</v>
      </c>
      <c r="B131" s="20" t="s">
        <v>397</v>
      </c>
      <c r="C131" s="20" t="s">
        <v>400</v>
      </c>
    </row>
    <row r="133" spans="1:6" x14ac:dyDescent="0.25">
      <c r="A133" s="20" t="s">
        <v>401</v>
      </c>
    </row>
    <row r="134" spans="1:6" x14ac:dyDescent="0.25">
      <c r="A134" s="20" t="s">
        <v>402</v>
      </c>
      <c r="B134" s="20" t="s">
        <v>403</v>
      </c>
      <c r="C134" s="20" t="s">
        <v>403</v>
      </c>
      <c r="F134" s="20" t="s">
        <v>403</v>
      </c>
    </row>
    <row r="135" spans="1:6" x14ac:dyDescent="0.25">
      <c r="D135" s="20" t="s">
        <v>411</v>
      </c>
      <c r="E135" s="20" t="s">
        <v>741</v>
      </c>
    </row>
    <row r="136" spans="1:6" x14ac:dyDescent="0.25">
      <c r="A136" s="20" t="s">
        <v>416</v>
      </c>
      <c r="B136" s="20" t="s">
        <v>417</v>
      </c>
      <c r="C136" s="20" t="s">
        <v>746</v>
      </c>
    </row>
    <row r="138" spans="1:6" x14ac:dyDescent="0.25">
      <c r="A138" s="20" t="s">
        <v>421</v>
      </c>
      <c r="B138" s="20" t="s">
        <v>422</v>
      </c>
    </row>
    <row r="139" spans="1:6" x14ac:dyDescent="0.25">
      <c r="B139" s="20" t="s">
        <v>423</v>
      </c>
      <c r="C139" s="20" t="s">
        <v>426</v>
      </c>
    </row>
    <row r="140" spans="1:6" x14ac:dyDescent="0.25">
      <c r="A140" s="20">
        <v>-44.102640000000001</v>
      </c>
      <c r="B140" s="20">
        <v>-10.97931</v>
      </c>
      <c r="C140" s="20">
        <v>51.158099999999997</v>
      </c>
      <c r="D140" s="20" t="s">
        <v>425</v>
      </c>
    </row>
    <row r="142" spans="1:6" x14ac:dyDescent="0.25">
      <c r="A142" s="20" t="s">
        <v>505</v>
      </c>
      <c r="B142" s="20" t="s">
        <v>422</v>
      </c>
    </row>
    <row r="143" spans="1:6" x14ac:dyDescent="0.25">
      <c r="B143" s="20" t="s">
        <v>350</v>
      </c>
      <c r="C143" s="20" t="s">
        <v>353</v>
      </c>
    </row>
    <row r="144" spans="1:6" x14ac:dyDescent="0.25">
      <c r="A144" s="20" t="s">
        <v>174</v>
      </c>
      <c r="B144" s="20">
        <v>-14.444179999999999</v>
      </c>
      <c r="C144" s="21">
        <v>9.7129999999999992E-7</v>
      </c>
      <c r="D144" s="20" t="s">
        <v>432</v>
      </c>
    </row>
    <row r="145" spans="1:6" x14ac:dyDescent="0.25">
      <c r="A145" s="20" t="s">
        <v>175</v>
      </c>
      <c r="B145" s="20">
        <v>0.39401000000000003</v>
      </c>
      <c r="C145" s="20">
        <v>9.9850000000000008E-3</v>
      </c>
    </row>
    <row r="146" spans="1:6" x14ac:dyDescent="0.25">
      <c r="A146" s="20" t="s">
        <v>176</v>
      </c>
      <c r="B146" s="20">
        <v>6.3331900000000001</v>
      </c>
      <c r="C146" s="21">
        <v>2.7049999999999999E-6</v>
      </c>
    </row>
    <row r="147" spans="1:6" x14ac:dyDescent="0.25">
      <c r="A147" s="20" t="s">
        <v>187</v>
      </c>
      <c r="B147" s="20">
        <v>-17.560700000000001</v>
      </c>
      <c r="C147" s="21">
        <v>5.8069999999999997E-10</v>
      </c>
    </row>
    <row r="148" spans="1:6" x14ac:dyDescent="0.25">
      <c r="A148" s="20" t="s">
        <v>358</v>
      </c>
      <c r="B148" s="20">
        <v>-43.035829999999997</v>
      </c>
      <c r="C148" s="21">
        <v>2.2E-16</v>
      </c>
    </row>
    <row r="149" spans="1:6" x14ac:dyDescent="0.25">
      <c r="A149" s="20" t="s">
        <v>361</v>
      </c>
      <c r="B149" s="20">
        <v>0.23980000000000001</v>
      </c>
      <c r="C149" s="20">
        <v>0.36701</v>
      </c>
    </row>
    <row r="150" spans="1:6" x14ac:dyDescent="0.25">
      <c r="A150" s="20" t="s">
        <v>362</v>
      </c>
      <c r="B150" s="20">
        <v>-2.8593999999999999</v>
      </c>
      <c r="C150" s="21">
        <v>2.2E-16</v>
      </c>
    </row>
    <row r="151" spans="1:6" x14ac:dyDescent="0.25">
      <c r="A151" s="20" t="s">
        <v>363</v>
      </c>
      <c r="B151" s="20">
        <v>0.40666000000000002</v>
      </c>
      <c r="C151" s="20">
        <v>0.22261500000000001</v>
      </c>
    </row>
    <row r="152" spans="1:6" x14ac:dyDescent="0.25">
      <c r="A152" s="20" t="s">
        <v>433</v>
      </c>
    </row>
    <row r="153" spans="1:6" x14ac:dyDescent="0.25">
      <c r="A153" s="20" t="s">
        <v>434</v>
      </c>
      <c r="B153" s="20" t="s">
        <v>435</v>
      </c>
      <c r="C153" s="20">
        <v>1E-3</v>
      </c>
      <c r="F153" s="20">
        <v>0.1</v>
      </c>
    </row>
    <row r="154" spans="1:6" x14ac:dyDescent="0.25">
      <c r="D154" s="20">
        <v>0.01</v>
      </c>
      <c r="E154" s="20">
        <v>0.05</v>
      </c>
    </row>
    <row r="155" spans="1:6" x14ac:dyDescent="0.25">
      <c r="A155" s="20" t="s">
        <v>442</v>
      </c>
      <c r="B155" s="20" t="s">
        <v>443</v>
      </c>
      <c r="C155" s="20">
        <v>368160</v>
      </c>
    </row>
    <row r="156" spans="1:6" x14ac:dyDescent="0.25">
      <c r="A156" s="20" t="s">
        <v>445</v>
      </c>
      <c r="B156" s="20" t="s">
        <v>443</v>
      </c>
      <c r="C156" s="20">
        <v>161610</v>
      </c>
    </row>
    <row r="157" spans="1:6" x14ac:dyDescent="0.25">
      <c r="A157" s="20" t="s">
        <v>446</v>
      </c>
      <c r="B157" s="20">
        <v>0.56103000000000003</v>
      </c>
    </row>
    <row r="158" spans="1:6" x14ac:dyDescent="0.25">
      <c r="A158" s="20" t="s">
        <v>447</v>
      </c>
      <c r="B158" s="20" t="s">
        <v>446</v>
      </c>
    </row>
    <row r="159" spans="1:6" x14ac:dyDescent="0.25">
      <c r="A159" s="20" t="s">
        <v>448</v>
      </c>
      <c r="B159" s="20">
        <v>95.694900000000004</v>
      </c>
      <c r="C159" s="20" t="s">
        <v>450</v>
      </c>
    </row>
    <row r="160" spans="1:6" x14ac:dyDescent="0.25">
      <c r="A160" s="20" t="s">
        <v>673</v>
      </c>
      <c r="D160" s="20" t="s">
        <v>451</v>
      </c>
      <c r="E160" s="20" t="s">
        <v>453</v>
      </c>
    </row>
    <row r="162" spans="1:6" x14ac:dyDescent="0.25">
      <c r="A162" s="20" t="s">
        <v>393</v>
      </c>
      <c r="B162" s="20" t="s">
        <v>516</v>
      </c>
    </row>
    <row r="163" spans="1:6" x14ac:dyDescent="0.25">
      <c r="A163" s="20" t="s">
        <v>673</v>
      </c>
    </row>
    <row r="165" spans="1:6" x14ac:dyDescent="0.25">
      <c r="A165" s="20" t="s">
        <v>396</v>
      </c>
      <c r="B165" s="20" t="s">
        <v>397</v>
      </c>
      <c r="C165" s="20" t="s">
        <v>400</v>
      </c>
    </row>
    <row r="167" spans="1:6" x14ac:dyDescent="0.25">
      <c r="A167" s="20" t="s">
        <v>401</v>
      </c>
    </row>
    <row r="168" spans="1:6" x14ac:dyDescent="0.25">
      <c r="A168" s="20" t="s">
        <v>402</v>
      </c>
      <c r="B168" s="20" t="s">
        <v>403</v>
      </c>
      <c r="C168" s="20" t="s">
        <v>403</v>
      </c>
      <c r="F168" s="20" t="s">
        <v>403</v>
      </c>
    </row>
    <row r="169" spans="1:6" x14ac:dyDescent="0.25">
      <c r="D169" s="20" t="s">
        <v>411</v>
      </c>
      <c r="E169" s="20" t="s">
        <v>741</v>
      </c>
    </row>
    <row r="170" spans="1:6" x14ac:dyDescent="0.25">
      <c r="A170" s="20" t="s">
        <v>416</v>
      </c>
      <c r="B170" s="20" t="s">
        <v>417</v>
      </c>
      <c r="C170" s="20" t="s">
        <v>747</v>
      </c>
    </row>
    <row r="172" spans="1:6" x14ac:dyDescent="0.25">
      <c r="A172" s="20" t="s">
        <v>421</v>
      </c>
      <c r="B172" s="20" t="s">
        <v>422</v>
      </c>
    </row>
    <row r="173" spans="1:6" x14ac:dyDescent="0.25">
      <c r="B173" s="20" t="s">
        <v>423</v>
      </c>
      <c r="C173" s="20" t="s">
        <v>426</v>
      </c>
    </row>
    <row r="174" spans="1:6" x14ac:dyDescent="0.25">
      <c r="A174" s="20">
        <v>-29.594200000000001</v>
      </c>
      <c r="B174" s="20">
        <v>-5.6473300000000002</v>
      </c>
      <c r="C174" s="20">
        <v>27.442550000000001</v>
      </c>
      <c r="D174" s="20" t="s">
        <v>425</v>
      </c>
    </row>
    <row r="176" spans="1:6" x14ac:dyDescent="0.25">
      <c r="A176" s="20" t="s">
        <v>505</v>
      </c>
      <c r="B176" s="20" t="s">
        <v>422</v>
      </c>
    </row>
    <row r="177" spans="1:6" x14ac:dyDescent="0.25">
      <c r="B177" s="20" t="s">
        <v>350</v>
      </c>
      <c r="C177" s="20" t="s">
        <v>353</v>
      </c>
    </row>
    <row r="178" spans="1:6" x14ac:dyDescent="0.25">
      <c r="A178" s="20" t="s">
        <v>174</v>
      </c>
      <c r="B178" s="20">
        <v>-22.25713</v>
      </c>
      <c r="C178" s="21">
        <v>4.7220000000000005E-13</v>
      </c>
      <c r="D178" s="20" t="s">
        <v>432</v>
      </c>
    </row>
    <row r="179" spans="1:6" x14ac:dyDescent="0.25">
      <c r="A179" s="20" t="s">
        <v>175</v>
      </c>
      <c r="B179" s="20">
        <v>0.49497999999999998</v>
      </c>
      <c r="C179" s="21">
        <v>9.4909999999999998E-5</v>
      </c>
    </row>
    <row r="180" spans="1:6" x14ac:dyDescent="0.25">
      <c r="A180" s="20" t="s">
        <v>176</v>
      </c>
      <c r="B180" s="20">
        <v>1.09534</v>
      </c>
      <c r="C180" s="20">
        <v>0.21865000000000001</v>
      </c>
    </row>
    <row r="181" spans="1:6" x14ac:dyDescent="0.25">
      <c r="A181" s="20" t="s">
        <v>187</v>
      </c>
      <c r="B181" s="20">
        <v>-4.1577599999999997</v>
      </c>
      <c r="C181" s="20">
        <v>6.2810000000000005E-2</v>
      </c>
    </row>
    <row r="182" spans="1:6" x14ac:dyDescent="0.25">
      <c r="A182" s="20" t="s">
        <v>358</v>
      </c>
      <c r="B182" s="20">
        <v>-30.245329999999999</v>
      </c>
      <c r="C182" s="21">
        <v>4.424E-16</v>
      </c>
    </row>
    <row r="183" spans="1:6" x14ac:dyDescent="0.25">
      <c r="A183" s="20" t="s">
        <v>361</v>
      </c>
      <c r="B183" s="20">
        <v>0.17485000000000001</v>
      </c>
      <c r="C183" s="20">
        <v>0.61043000000000003</v>
      </c>
    </row>
    <row r="184" spans="1:6" x14ac:dyDescent="0.25">
      <c r="A184" s="20" t="s">
        <v>362</v>
      </c>
      <c r="B184" s="20">
        <v>-1.1601999999999999</v>
      </c>
      <c r="C184" s="21">
        <v>7.2989999999999999E-6</v>
      </c>
    </row>
    <row r="185" spans="1:6" x14ac:dyDescent="0.25">
      <c r="A185" s="20" t="s">
        <v>363</v>
      </c>
      <c r="B185" s="20">
        <v>-0.27517000000000003</v>
      </c>
      <c r="C185" s="20">
        <v>8.4900000000000003E-2</v>
      </c>
    </row>
    <row r="186" spans="1:6" x14ac:dyDescent="0.25">
      <c r="A186" s="20" t="s">
        <v>433</v>
      </c>
    </row>
    <row r="187" spans="1:6" x14ac:dyDescent="0.25">
      <c r="A187" s="20" t="s">
        <v>434</v>
      </c>
      <c r="B187" s="20" t="s">
        <v>435</v>
      </c>
      <c r="C187" s="20">
        <v>1E-3</v>
      </c>
      <c r="F187" s="20">
        <v>0.1</v>
      </c>
    </row>
    <row r="188" spans="1:6" x14ac:dyDescent="0.25">
      <c r="D188" s="20">
        <v>0.01</v>
      </c>
      <c r="E188" s="20">
        <v>0.05</v>
      </c>
    </row>
    <row r="189" spans="1:6" x14ac:dyDescent="0.25">
      <c r="A189" s="20" t="s">
        <v>442</v>
      </c>
      <c r="B189" s="20" t="s">
        <v>443</v>
      </c>
      <c r="C189" s="20">
        <v>79068</v>
      </c>
    </row>
    <row r="190" spans="1:6" x14ac:dyDescent="0.25">
      <c r="A190" s="20" t="s">
        <v>445</v>
      </c>
      <c r="B190" s="20" t="s">
        <v>443</v>
      </c>
      <c r="C190" s="20">
        <v>34509</v>
      </c>
    </row>
    <row r="191" spans="1:6" x14ac:dyDescent="0.25">
      <c r="A191" s="20" t="s">
        <v>446</v>
      </c>
      <c r="B191" s="20">
        <v>0.56355999999999995</v>
      </c>
    </row>
    <row r="192" spans="1:6" x14ac:dyDescent="0.25">
      <c r="A192" s="20" t="s">
        <v>447</v>
      </c>
      <c r="B192" s="20" t="s">
        <v>446</v>
      </c>
    </row>
    <row r="193" spans="1:6" x14ac:dyDescent="0.25">
      <c r="A193" s="20" t="s">
        <v>448</v>
      </c>
      <c r="B193" s="20">
        <v>52.780299999999997</v>
      </c>
      <c r="C193" s="20" t="s">
        <v>450</v>
      </c>
    </row>
    <row r="194" spans="1:6" x14ac:dyDescent="0.25">
      <c r="A194" s="20" t="s">
        <v>657</v>
      </c>
      <c r="D194" s="20" t="s">
        <v>451</v>
      </c>
      <c r="E194" s="20" t="s">
        <v>453</v>
      </c>
    </row>
    <row r="196" spans="1:6" x14ac:dyDescent="0.25">
      <c r="A196" s="20" t="s">
        <v>393</v>
      </c>
      <c r="B196" s="20" t="s">
        <v>521</v>
      </c>
    </row>
    <row r="197" spans="1:6" x14ac:dyDescent="0.25">
      <c r="A197" s="20" t="s">
        <v>657</v>
      </c>
    </row>
    <row r="199" spans="1:6" x14ac:dyDescent="0.25">
      <c r="A199" s="20" t="s">
        <v>396</v>
      </c>
      <c r="B199" s="20" t="s">
        <v>397</v>
      </c>
      <c r="C199" s="20" t="s">
        <v>400</v>
      </c>
    </row>
    <row r="201" spans="1:6" x14ac:dyDescent="0.25">
      <c r="A201" s="20" t="s">
        <v>401</v>
      </c>
    </row>
    <row r="202" spans="1:6" x14ac:dyDescent="0.25">
      <c r="A202" s="20" t="s">
        <v>402</v>
      </c>
      <c r="B202" s="20" t="s">
        <v>403</v>
      </c>
      <c r="C202" s="20" t="s">
        <v>403</v>
      </c>
      <c r="F202" s="20" t="s">
        <v>403</v>
      </c>
    </row>
    <row r="203" spans="1:6" x14ac:dyDescent="0.25">
      <c r="D203" s="20" t="s">
        <v>411</v>
      </c>
      <c r="E203" s="20" t="s">
        <v>741</v>
      </c>
    </row>
    <row r="204" spans="1:6" x14ac:dyDescent="0.25">
      <c r="A204" s="20" t="s">
        <v>416</v>
      </c>
      <c r="B204" s="20" t="s">
        <v>417</v>
      </c>
      <c r="C204" s="20" t="s">
        <v>748</v>
      </c>
    </row>
    <row r="206" spans="1:6" x14ac:dyDescent="0.25">
      <c r="A206" s="20" t="s">
        <v>421</v>
      </c>
      <c r="B206" s="20" t="s">
        <v>422</v>
      </c>
    </row>
    <row r="207" spans="1:6" x14ac:dyDescent="0.25">
      <c r="B207" s="20" t="s">
        <v>423</v>
      </c>
      <c r="C207" s="20" t="s">
        <v>426</v>
      </c>
    </row>
    <row r="208" spans="1:6" x14ac:dyDescent="0.25">
      <c r="A208" s="20">
        <v>-31.108969999999999</v>
      </c>
      <c r="B208" s="20">
        <v>-3.1937199999999999</v>
      </c>
      <c r="C208" s="20">
        <v>18.393889999999999</v>
      </c>
      <c r="D208" s="20" t="s">
        <v>425</v>
      </c>
    </row>
    <row r="210" spans="1:6" x14ac:dyDescent="0.25">
      <c r="A210" s="20" t="s">
        <v>505</v>
      </c>
      <c r="B210" s="20" t="s">
        <v>422</v>
      </c>
    </row>
    <row r="211" spans="1:6" x14ac:dyDescent="0.25">
      <c r="B211" s="20" t="s">
        <v>350</v>
      </c>
      <c r="C211" s="20" t="s">
        <v>353</v>
      </c>
    </row>
    <row r="212" spans="1:6" x14ac:dyDescent="0.25">
      <c r="A212" s="20" t="s">
        <v>174</v>
      </c>
      <c r="B212" s="20">
        <v>-10.765419</v>
      </c>
      <c r="C212" s="21">
        <v>1.63E-5</v>
      </c>
      <c r="D212" s="20" t="s">
        <v>432</v>
      </c>
    </row>
    <row r="213" spans="1:6" x14ac:dyDescent="0.25">
      <c r="A213" s="20" t="s">
        <v>175</v>
      </c>
      <c r="B213" s="20">
        <v>0.243287</v>
      </c>
      <c r="C213" s="20">
        <v>1.2290000000000001E-3</v>
      </c>
    </row>
    <row r="214" spans="1:6" x14ac:dyDescent="0.25">
      <c r="A214" s="20" t="s">
        <v>176</v>
      </c>
      <c r="B214" s="20">
        <v>1.884574</v>
      </c>
      <c r="C214" s="20">
        <v>8.6319999999999995E-4</v>
      </c>
    </row>
    <row r="215" spans="1:6" x14ac:dyDescent="0.25">
      <c r="A215" s="20" t="s">
        <v>187</v>
      </c>
      <c r="B215" s="20">
        <v>-3.9611459999999998</v>
      </c>
      <c r="C215" s="20">
        <v>0.13285140000000001</v>
      </c>
    </row>
    <row r="216" spans="1:6" x14ac:dyDescent="0.25">
      <c r="A216" s="20" t="s">
        <v>358</v>
      </c>
      <c r="B216" s="20">
        <v>-13.044919999999999</v>
      </c>
      <c r="C216" s="21">
        <v>2.6570000000000001E-5</v>
      </c>
    </row>
    <row r="217" spans="1:6" x14ac:dyDescent="0.25">
      <c r="A217" s="20" t="s">
        <v>361</v>
      </c>
      <c r="B217" s="20">
        <v>0.367118</v>
      </c>
      <c r="C217" s="20">
        <v>5.7574599999999997E-2</v>
      </c>
    </row>
    <row r="218" spans="1:6" x14ac:dyDescent="0.25">
      <c r="A218" s="20" t="s">
        <v>362</v>
      </c>
      <c r="B218" s="20">
        <v>-0.29550199999999999</v>
      </c>
      <c r="C218" s="20">
        <v>3.31527E-2</v>
      </c>
    </row>
    <row r="219" spans="1:6" x14ac:dyDescent="0.25">
      <c r="A219" s="20" t="s">
        <v>363</v>
      </c>
      <c r="B219" s="20">
        <v>5.7449E-2</v>
      </c>
      <c r="C219" s="20">
        <v>0.50842529999999997</v>
      </c>
    </row>
    <row r="220" spans="1:6" x14ac:dyDescent="0.25">
      <c r="A220" s="20" t="s">
        <v>433</v>
      </c>
    </row>
    <row r="221" spans="1:6" x14ac:dyDescent="0.25">
      <c r="A221" s="20" t="s">
        <v>434</v>
      </c>
      <c r="B221" s="20" t="s">
        <v>435</v>
      </c>
      <c r="C221" s="20">
        <v>1E-3</v>
      </c>
      <c r="F221" s="20">
        <v>0.1</v>
      </c>
    </row>
    <row r="222" spans="1:6" x14ac:dyDescent="0.25">
      <c r="D222" s="20">
        <v>0.01</v>
      </c>
      <c r="E222" s="20">
        <v>0.05</v>
      </c>
    </row>
    <row r="223" spans="1:6" x14ac:dyDescent="0.25">
      <c r="A223" s="20" t="s">
        <v>442</v>
      </c>
      <c r="B223" s="20" t="s">
        <v>443</v>
      </c>
      <c r="C223" s="20">
        <v>29677</v>
      </c>
    </row>
    <row r="224" spans="1:6" x14ac:dyDescent="0.25">
      <c r="A224" s="20" t="s">
        <v>445</v>
      </c>
      <c r="B224" s="20" t="s">
        <v>443</v>
      </c>
      <c r="C224" s="20">
        <v>21580</v>
      </c>
    </row>
    <row r="225" spans="1:6" x14ac:dyDescent="0.25">
      <c r="A225" s="20" t="s">
        <v>446</v>
      </c>
      <c r="B225" s="20">
        <v>0.27284999999999998</v>
      </c>
    </row>
    <row r="226" spans="1:6" x14ac:dyDescent="0.25">
      <c r="A226" s="20" t="s">
        <v>447</v>
      </c>
      <c r="B226" s="20" t="s">
        <v>446</v>
      </c>
    </row>
    <row r="227" spans="1:6" x14ac:dyDescent="0.25">
      <c r="A227" s="20" t="s">
        <v>448</v>
      </c>
      <c r="B227" s="20">
        <v>18.1053</v>
      </c>
      <c r="C227" s="20" t="s">
        <v>450</v>
      </c>
    </row>
    <row r="228" spans="1:6" x14ac:dyDescent="0.25">
      <c r="A228" s="20" t="s">
        <v>671</v>
      </c>
      <c r="D228" s="20" t="s">
        <v>451</v>
      </c>
      <c r="E228" s="20" t="s">
        <v>453</v>
      </c>
    </row>
    <row r="230" spans="1:6" x14ac:dyDescent="0.25">
      <c r="A230" s="20" t="s">
        <v>146</v>
      </c>
    </row>
    <row r="231" spans="1:6" x14ac:dyDescent="0.25">
      <c r="A231" s="20" t="s">
        <v>672</v>
      </c>
    </row>
    <row r="233" spans="1:6" x14ac:dyDescent="0.25">
      <c r="A233" s="20" t="s">
        <v>454</v>
      </c>
      <c r="B233" s="20" t="s">
        <v>394</v>
      </c>
    </row>
    <row r="234" spans="1:6" x14ac:dyDescent="0.25">
      <c r="A234" s="20" t="s">
        <v>672</v>
      </c>
    </row>
    <row r="236" spans="1:6" x14ac:dyDescent="0.25">
      <c r="A236" s="20" t="s">
        <v>396</v>
      </c>
      <c r="B236" s="20" t="s">
        <v>397</v>
      </c>
      <c r="C236" s="20" t="s">
        <v>400</v>
      </c>
    </row>
    <row r="238" spans="1:6" x14ac:dyDescent="0.25">
      <c r="A238" s="20" t="s">
        <v>401</v>
      </c>
    </row>
    <row r="239" spans="1:6" x14ac:dyDescent="0.25">
      <c r="A239" s="20" t="s">
        <v>402</v>
      </c>
      <c r="B239" s="20" t="s">
        <v>403</v>
      </c>
      <c r="C239" s="20" t="s">
        <v>403</v>
      </c>
      <c r="F239" s="20" t="s">
        <v>403</v>
      </c>
    </row>
    <row r="240" spans="1:6" x14ac:dyDescent="0.25">
      <c r="D240" s="20" t="s">
        <v>411</v>
      </c>
      <c r="E240" s="20" t="s">
        <v>741</v>
      </c>
    </row>
    <row r="241" spans="1:4" x14ac:dyDescent="0.25">
      <c r="A241" s="20" t="s">
        <v>416</v>
      </c>
      <c r="B241" s="20" t="s">
        <v>417</v>
      </c>
      <c r="C241" s="20" t="s">
        <v>749</v>
      </c>
    </row>
    <row r="243" spans="1:4" x14ac:dyDescent="0.25">
      <c r="A243" s="20" t="s">
        <v>421</v>
      </c>
      <c r="B243" s="20" t="s">
        <v>422</v>
      </c>
    </row>
    <row r="244" spans="1:4" x14ac:dyDescent="0.25">
      <c r="B244" s="20" t="s">
        <v>423</v>
      </c>
      <c r="C244" s="20" t="s">
        <v>426</v>
      </c>
    </row>
    <row r="245" spans="1:4" x14ac:dyDescent="0.25">
      <c r="A245" s="20">
        <v>-40.649720000000002</v>
      </c>
      <c r="B245" s="20">
        <v>-5.3388900000000001</v>
      </c>
      <c r="C245" s="20">
        <v>34.144620000000003</v>
      </c>
      <c r="D245" s="20" t="s">
        <v>425</v>
      </c>
    </row>
    <row r="247" spans="1:4" x14ac:dyDescent="0.25">
      <c r="A247" s="20" t="s">
        <v>505</v>
      </c>
      <c r="B247" s="20" t="s">
        <v>422</v>
      </c>
    </row>
    <row r="248" spans="1:4" x14ac:dyDescent="0.25">
      <c r="B248" s="20" t="s">
        <v>350</v>
      </c>
      <c r="C248" s="20" t="s">
        <v>353</v>
      </c>
    </row>
    <row r="249" spans="1:4" x14ac:dyDescent="0.25">
      <c r="A249" s="20" t="s">
        <v>174</v>
      </c>
      <c r="B249" s="20">
        <v>-17.220079999999999</v>
      </c>
      <c r="C249" s="21">
        <v>7.6580000000000001E-8</v>
      </c>
      <c r="D249" s="20" t="s">
        <v>432</v>
      </c>
    </row>
    <row r="250" spans="1:4" x14ac:dyDescent="0.25">
      <c r="A250" s="20" t="s">
        <v>175</v>
      </c>
      <c r="B250" s="20">
        <v>1.4405300000000001</v>
      </c>
      <c r="C250" s="21">
        <v>2.2E-16</v>
      </c>
    </row>
    <row r="251" spans="1:4" x14ac:dyDescent="0.25">
      <c r="A251" s="20" t="s">
        <v>176</v>
      </c>
      <c r="B251" s="20">
        <v>5.2136800000000001</v>
      </c>
      <c r="C251" s="21">
        <v>1.758E-10</v>
      </c>
    </row>
    <row r="252" spans="1:4" x14ac:dyDescent="0.25">
      <c r="A252" s="20" t="s">
        <v>187</v>
      </c>
      <c r="B252" s="20">
        <v>-27.159490000000002</v>
      </c>
      <c r="C252" s="21">
        <v>2.2E-16</v>
      </c>
    </row>
    <row r="253" spans="1:4" x14ac:dyDescent="0.25">
      <c r="A253" s="20" t="s">
        <v>358</v>
      </c>
      <c r="B253" s="20">
        <v>-44.91771</v>
      </c>
      <c r="C253" s="21">
        <v>2.2E-16</v>
      </c>
    </row>
    <row r="254" spans="1:4" x14ac:dyDescent="0.25">
      <c r="A254" s="20" t="s">
        <v>361</v>
      </c>
      <c r="B254" s="20">
        <v>0.14607000000000001</v>
      </c>
      <c r="C254" s="20">
        <v>0.69730000000000003</v>
      </c>
    </row>
    <row r="255" spans="1:4" x14ac:dyDescent="0.25">
      <c r="A255" s="20" t="s">
        <v>362</v>
      </c>
      <c r="B255" s="20">
        <v>-1.0122500000000001</v>
      </c>
      <c r="C255" s="21">
        <v>3.22E-12</v>
      </c>
    </row>
    <row r="256" spans="1:4" x14ac:dyDescent="0.25">
      <c r="A256" s="20" t="s">
        <v>363</v>
      </c>
      <c r="B256" s="20">
        <v>-0.25663000000000002</v>
      </c>
      <c r="C256" s="20">
        <v>0.26019999999999999</v>
      </c>
    </row>
    <row r="257" spans="1:6" x14ac:dyDescent="0.25">
      <c r="A257" s="20" t="s">
        <v>433</v>
      </c>
    </row>
    <row r="258" spans="1:6" x14ac:dyDescent="0.25">
      <c r="A258" s="20" t="s">
        <v>434</v>
      </c>
      <c r="B258" s="20" t="s">
        <v>435</v>
      </c>
      <c r="C258" s="20">
        <v>1E-3</v>
      </c>
      <c r="F258" s="20">
        <v>0.1</v>
      </c>
    </row>
    <row r="259" spans="1:6" x14ac:dyDescent="0.25">
      <c r="D259" s="20">
        <v>0.01</v>
      </c>
      <c r="E259" s="20">
        <v>0.05</v>
      </c>
    </row>
    <row r="260" spans="1:6" x14ac:dyDescent="0.25">
      <c r="A260" s="20" t="s">
        <v>442</v>
      </c>
      <c r="B260" s="20" t="s">
        <v>443</v>
      </c>
      <c r="C260" s="20">
        <v>117330</v>
      </c>
    </row>
    <row r="261" spans="1:6" x14ac:dyDescent="0.25">
      <c r="A261" s="20" t="s">
        <v>445</v>
      </c>
      <c r="B261" s="20" t="s">
        <v>443</v>
      </c>
      <c r="C261" s="20">
        <v>49342</v>
      </c>
    </row>
    <row r="262" spans="1:6" x14ac:dyDescent="0.25">
      <c r="A262" s="20" t="s">
        <v>446</v>
      </c>
      <c r="B262" s="20">
        <v>0.57945999999999998</v>
      </c>
    </row>
    <row r="263" spans="1:6" x14ac:dyDescent="0.25">
      <c r="A263" s="20" t="s">
        <v>447</v>
      </c>
      <c r="B263" s="20" t="s">
        <v>446</v>
      </c>
    </row>
    <row r="264" spans="1:6" x14ac:dyDescent="0.25">
      <c r="A264" s="20" t="s">
        <v>448</v>
      </c>
      <c r="B264" s="20">
        <v>71.995999999999995</v>
      </c>
      <c r="C264" s="20" t="s">
        <v>450</v>
      </c>
    </row>
    <row r="265" spans="1:6" x14ac:dyDescent="0.25">
      <c r="A265" s="20" t="s">
        <v>672</v>
      </c>
      <c r="D265" s="20" t="s">
        <v>451</v>
      </c>
      <c r="E265" s="20" t="s">
        <v>453</v>
      </c>
    </row>
    <row r="267" spans="1:6" x14ac:dyDescent="0.25">
      <c r="A267" s="20" t="s">
        <v>454</v>
      </c>
      <c r="B267" s="20" t="s">
        <v>468</v>
      </c>
    </row>
    <row r="268" spans="1:6" x14ac:dyDescent="0.25">
      <c r="A268" s="20" t="s">
        <v>672</v>
      </c>
    </row>
    <row r="270" spans="1:6" x14ac:dyDescent="0.25">
      <c r="A270" s="20" t="s">
        <v>396</v>
      </c>
      <c r="B270" s="20" t="s">
        <v>397</v>
      </c>
      <c r="C270" s="20" t="s">
        <v>400</v>
      </c>
    </row>
    <row r="272" spans="1:6" x14ac:dyDescent="0.25">
      <c r="A272" s="20" t="s">
        <v>401</v>
      </c>
    </row>
    <row r="273" spans="1:6" x14ac:dyDescent="0.25">
      <c r="A273" s="20" t="s">
        <v>402</v>
      </c>
      <c r="B273" s="20" t="s">
        <v>403</v>
      </c>
      <c r="C273" s="20" t="s">
        <v>403</v>
      </c>
      <c r="F273" s="20" t="s">
        <v>403</v>
      </c>
    </row>
    <row r="274" spans="1:6" x14ac:dyDescent="0.25">
      <c r="D274" s="20" t="s">
        <v>411</v>
      </c>
      <c r="E274" s="20" t="s">
        <v>741</v>
      </c>
    </row>
    <row r="275" spans="1:6" x14ac:dyDescent="0.25">
      <c r="A275" s="20" t="s">
        <v>416</v>
      </c>
      <c r="B275" s="20" t="s">
        <v>417</v>
      </c>
      <c r="C275" s="20" t="s">
        <v>749</v>
      </c>
    </row>
    <row r="277" spans="1:6" x14ac:dyDescent="0.25">
      <c r="A277" s="20" t="s">
        <v>421</v>
      </c>
      <c r="B277" s="20" t="s">
        <v>422</v>
      </c>
    </row>
    <row r="278" spans="1:6" x14ac:dyDescent="0.25">
      <c r="B278" s="20" t="s">
        <v>423</v>
      </c>
      <c r="C278" s="20" t="s">
        <v>426</v>
      </c>
    </row>
    <row r="279" spans="1:6" x14ac:dyDescent="0.25">
      <c r="A279" s="20">
        <v>-46.725200000000001</v>
      </c>
      <c r="B279" s="20">
        <v>-6.7534000000000001</v>
      </c>
      <c r="C279" s="20">
        <v>36.162399999999998</v>
      </c>
      <c r="D279" s="20" t="s">
        <v>425</v>
      </c>
    </row>
    <row r="281" spans="1:6" x14ac:dyDescent="0.25">
      <c r="A281" s="20" t="s">
        <v>505</v>
      </c>
      <c r="B281" s="20" t="s">
        <v>422</v>
      </c>
    </row>
    <row r="282" spans="1:6" x14ac:dyDescent="0.25">
      <c r="B282" s="20" t="s">
        <v>350</v>
      </c>
      <c r="C282" s="20" t="s">
        <v>353</v>
      </c>
    </row>
    <row r="283" spans="1:6" x14ac:dyDescent="0.25">
      <c r="A283" s="20" t="s">
        <v>174</v>
      </c>
      <c r="B283" s="20">
        <v>2.501185</v>
      </c>
      <c r="C283" s="20">
        <v>0.392094</v>
      </c>
      <c r="D283" s="20" t="s">
        <v>432</v>
      </c>
    </row>
    <row r="284" spans="1:6" x14ac:dyDescent="0.25">
      <c r="A284" s="20" t="s">
        <v>175</v>
      </c>
      <c r="B284" s="20">
        <v>9.6305000000000002E-2</v>
      </c>
      <c r="C284" s="20">
        <v>0.31696999999999997</v>
      </c>
    </row>
    <row r="285" spans="1:6" x14ac:dyDescent="0.25">
      <c r="A285" s="20" t="s">
        <v>176</v>
      </c>
      <c r="B285" s="20">
        <v>5.7806559999999996</v>
      </c>
      <c r="C285" s="21">
        <v>3.9650000000000002E-12</v>
      </c>
    </row>
    <row r="286" spans="1:6" x14ac:dyDescent="0.25">
      <c r="A286" s="20" t="s">
        <v>187</v>
      </c>
      <c r="B286" s="20">
        <v>-21.941511999999999</v>
      </c>
      <c r="C286" s="21">
        <v>2.2E-16</v>
      </c>
    </row>
    <row r="287" spans="1:6" x14ac:dyDescent="0.25">
      <c r="A287" s="20" t="s">
        <v>361</v>
      </c>
      <c r="B287" s="20">
        <v>0.97752700000000003</v>
      </c>
      <c r="C287" s="20">
        <v>0.149474</v>
      </c>
    </row>
    <row r="288" spans="1:6" x14ac:dyDescent="0.25">
      <c r="A288" s="20" t="s">
        <v>362</v>
      </c>
      <c r="B288" s="20">
        <v>-0.773783</v>
      </c>
      <c r="C288" s="20">
        <v>2.1359999999999999E-3</v>
      </c>
    </row>
    <row r="289" spans="1:6" x14ac:dyDescent="0.25">
      <c r="A289" s="20" t="s">
        <v>363</v>
      </c>
      <c r="B289" s="20">
        <v>0.38944600000000001</v>
      </c>
      <c r="C289" s="20">
        <v>0.361786</v>
      </c>
    </row>
    <row r="290" spans="1:6" x14ac:dyDescent="0.25">
      <c r="A290" s="20" t="s">
        <v>433</v>
      </c>
    </row>
    <row r="291" spans="1:6" x14ac:dyDescent="0.25">
      <c r="A291" s="20" t="s">
        <v>434</v>
      </c>
      <c r="B291" s="20" t="s">
        <v>435</v>
      </c>
      <c r="C291" s="20">
        <v>1E-3</v>
      </c>
      <c r="F291" s="20">
        <v>0.1</v>
      </c>
    </row>
    <row r="292" spans="1:6" x14ac:dyDescent="0.25">
      <c r="D292" s="20">
        <v>0.01</v>
      </c>
      <c r="E292" s="20">
        <v>0.05</v>
      </c>
    </row>
    <row r="293" spans="1:6" x14ac:dyDescent="0.25">
      <c r="A293" s="20" t="s">
        <v>442</v>
      </c>
      <c r="B293" s="20" t="s">
        <v>443</v>
      </c>
      <c r="C293" s="20">
        <v>117330</v>
      </c>
    </row>
    <row r="294" spans="1:6" x14ac:dyDescent="0.25">
      <c r="A294" s="20" t="s">
        <v>445</v>
      </c>
      <c r="B294" s="20" t="s">
        <v>443</v>
      </c>
      <c r="C294" s="20">
        <v>105100</v>
      </c>
    </row>
    <row r="295" spans="1:6" x14ac:dyDescent="0.25">
      <c r="A295" s="20" t="s">
        <v>446</v>
      </c>
      <c r="B295" s="20">
        <v>0.10421999999999999</v>
      </c>
    </row>
    <row r="296" spans="1:6" x14ac:dyDescent="0.25">
      <c r="A296" s="20" t="s">
        <v>447</v>
      </c>
      <c r="B296" s="20" t="s">
        <v>446</v>
      </c>
    </row>
    <row r="297" spans="1:6" x14ac:dyDescent="0.25">
      <c r="A297" s="20" t="s">
        <v>448</v>
      </c>
      <c r="B297" s="20">
        <v>6.9640599999999999</v>
      </c>
      <c r="C297" s="20" t="s">
        <v>450</v>
      </c>
    </row>
    <row r="298" spans="1:6" x14ac:dyDescent="0.25">
      <c r="A298" s="20" t="s">
        <v>750</v>
      </c>
      <c r="D298" s="20" t="s">
        <v>451</v>
      </c>
      <c r="E298" s="21">
        <v>7.3492999999999995E-8</v>
      </c>
    </row>
    <row r="300" spans="1:6" x14ac:dyDescent="0.25">
      <c r="A300" s="20" t="s">
        <v>454</v>
      </c>
      <c r="B300" s="20" t="s">
        <v>481</v>
      </c>
    </row>
    <row r="301" spans="1:6" x14ac:dyDescent="0.25">
      <c r="A301" s="20" t="s">
        <v>750</v>
      </c>
    </row>
    <row r="303" spans="1:6" x14ac:dyDescent="0.25">
      <c r="A303" s="20" t="s">
        <v>396</v>
      </c>
      <c r="B303" s="20" t="s">
        <v>397</v>
      </c>
      <c r="C303" s="20" t="s">
        <v>400</v>
      </c>
    </row>
    <row r="305" spans="1:6" x14ac:dyDescent="0.25">
      <c r="A305" s="20" t="s">
        <v>401</v>
      </c>
    </row>
    <row r="306" spans="1:6" x14ac:dyDescent="0.25">
      <c r="A306" s="20" t="s">
        <v>402</v>
      </c>
      <c r="B306" s="20" t="s">
        <v>403</v>
      </c>
      <c r="C306" s="20" t="s">
        <v>403</v>
      </c>
      <c r="F306" s="20" t="s">
        <v>403</v>
      </c>
    </row>
    <row r="307" spans="1:6" x14ac:dyDescent="0.25">
      <c r="D307" s="20" t="s">
        <v>411</v>
      </c>
      <c r="E307" s="20" t="s">
        <v>741</v>
      </c>
    </row>
    <row r="308" spans="1:6" x14ac:dyDescent="0.25">
      <c r="A308" s="20" t="s">
        <v>416</v>
      </c>
      <c r="B308" s="20" t="s">
        <v>417</v>
      </c>
      <c r="C308" s="20" t="s">
        <v>749</v>
      </c>
    </row>
    <row r="310" spans="1:6" x14ac:dyDescent="0.25">
      <c r="A310" s="20" t="s">
        <v>421</v>
      </c>
      <c r="B310" s="20" t="s">
        <v>422</v>
      </c>
    </row>
    <row r="311" spans="1:6" x14ac:dyDescent="0.25">
      <c r="B311" s="20" t="s">
        <v>423</v>
      </c>
      <c r="C311" s="20" t="s">
        <v>426</v>
      </c>
    </row>
    <row r="312" spans="1:6" x14ac:dyDescent="0.25">
      <c r="A312" s="20">
        <v>-42.020099999999999</v>
      </c>
      <c r="B312" s="20">
        <v>-5.7470999999999997</v>
      </c>
      <c r="C312" s="20">
        <v>33.206600000000002</v>
      </c>
      <c r="D312" s="20" t="s">
        <v>425</v>
      </c>
    </row>
    <row r="314" spans="1:6" x14ac:dyDescent="0.25">
      <c r="A314" s="20" t="s">
        <v>505</v>
      </c>
      <c r="B314" s="20" t="s">
        <v>422</v>
      </c>
    </row>
    <row r="315" spans="1:6" x14ac:dyDescent="0.25">
      <c r="B315" s="20" t="s">
        <v>350</v>
      </c>
      <c r="C315" s="20" t="s">
        <v>353</v>
      </c>
    </row>
    <row r="316" spans="1:6" x14ac:dyDescent="0.25">
      <c r="A316" s="20" t="s">
        <v>174</v>
      </c>
      <c r="B316" s="21">
        <v>-15.771000000000001</v>
      </c>
      <c r="C316" s="21">
        <v>8.5359999999999997E-7</v>
      </c>
      <c r="D316" s="20" t="s">
        <v>432</v>
      </c>
    </row>
    <row r="317" spans="1:6" x14ac:dyDescent="0.25">
      <c r="A317" s="20" t="s">
        <v>175</v>
      </c>
      <c r="B317" s="21">
        <v>1.4135</v>
      </c>
      <c r="C317" s="21">
        <v>2.2E-16</v>
      </c>
    </row>
    <row r="318" spans="1:6" x14ac:dyDescent="0.25">
      <c r="A318" s="20" t="s">
        <v>176</v>
      </c>
      <c r="B318" s="21">
        <v>4.6338999999999997</v>
      </c>
      <c r="C318" s="21">
        <v>1.4590000000000001E-10</v>
      </c>
    </row>
    <row r="319" spans="1:6" x14ac:dyDescent="0.25">
      <c r="A319" s="20" t="s">
        <v>358</v>
      </c>
      <c r="B319" s="21">
        <v>-43.07</v>
      </c>
      <c r="C319" s="21">
        <v>2.2E-16</v>
      </c>
    </row>
    <row r="320" spans="1:6" x14ac:dyDescent="0.25">
      <c r="A320" s="20" t="s">
        <v>361</v>
      </c>
      <c r="B320" s="21">
        <v>-6.0860999999999999E-4</v>
      </c>
      <c r="C320" s="20">
        <v>0.99870000000000003</v>
      </c>
    </row>
    <row r="321" spans="1:6" x14ac:dyDescent="0.25">
      <c r="A321" s="20" t="s">
        <v>362</v>
      </c>
      <c r="B321" s="21">
        <v>-0.70711999999999997</v>
      </c>
      <c r="C321" s="21">
        <v>5.6069999999999998E-7</v>
      </c>
    </row>
    <row r="322" spans="1:6" x14ac:dyDescent="0.25">
      <c r="A322" s="20" t="s">
        <v>363</v>
      </c>
      <c r="B322" s="21">
        <v>-0.23957999999999999</v>
      </c>
      <c r="C322" s="20">
        <v>0.32400000000000001</v>
      </c>
    </row>
    <row r="323" spans="1:6" x14ac:dyDescent="0.25">
      <c r="A323" s="20" t="s">
        <v>433</v>
      </c>
    </row>
    <row r="324" spans="1:6" x14ac:dyDescent="0.25">
      <c r="A324" s="20" t="s">
        <v>434</v>
      </c>
      <c r="B324" s="20" t="s">
        <v>435</v>
      </c>
      <c r="C324" s="20">
        <v>1E-3</v>
      </c>
      <c r="F324" s="20">
        <v>0.1</v>
      </c>
    </row>
    <row r="325" spans="1:6" x14ac:dyDescent="0.25">
      <c r="D325" s="20">
        <v>0.01</v>
      </c>
      <c r="E325" s="20">
        <v>0.05</v>
      </c>
    </row>
    <row r="326" spans="1:6" x14ac:dyDescent="0.25">
      <c r="A326" s="20" t="s">
        <v>442</v>
      </c>
      <c r="B326" s="20" t="s">
        <v>443</v>
      </c>
      <c r="C326" s="20">
        <v>117330</v>
      </c>
    </row>
    <row r="327" spans="1:6" x14ac:dyDescent="0.25">
      <c r="A327" s="20" t="s">
        <v>445</v>
      </c>
      <c r="B327" s="20" t="s">
        <v>443</v>
      </c>
      <c r="C327" s="20">
        <v>61281</v>
      </c>
    </row>
    <row r="328" spans="1:6" x14ac:dyDescent="0.25">
      <c r="A328" s="20" t="s">
        <v>446</v>
      </c>
      <c r="B328" s="20">
        <v>0.47771000000000002</v>
      </c>
    </row>
    <row r="329" spans="1:6" x14ac:dyDescent="0.25">
      <c r="A329" s="20" t="s">
        <v>447</v>
      </c>
      <c r="B329" s="20" t="s">
        <v>446</v>
      </c>
    </row>
    <row r="330" spans="1:6" x14ac:dyDescent="0.25">
      <c r="A330" s="20" t="s">
        <v>448</v>
      </c>
      <c r="B330" s="20">
        <v>54.747</v>
      </c>
      <c r="C330" s="20" t="s">
        <v>450</v>
      </c>
    </row>
    <row r="331" spans="1:6" x14ac:dyDescent="0.25">
      <c r="A331" s="20" t="s">
        <v>751</v>
      </c>
      <c r="D331" s="20" t="s">
        <v>451</v>
      </c>
      <c r="E331" s="20" t="s">
        <v>453</v>
      </c>
    </row>
    <row r="333" spans="1:6" x14ac:dyDescent="0.25">
      <c r="A333" s="20" t="s">
        <v>186</v>
      </c>
    </row>
    <row r="334" spans="1:6" x14ac:dyDescent="0.25">
      <c r="A334" s="20" t="s">
        <v>751</v>
      </c>
    </row>
    <row r="336" spans="1:6" x14ac:dyDescent="0.25">
      <c r="A336" s="20" t="s">
        <v>477</v>
      </c>
      <c r="B336" s="20" t="s">
        <v>394</v>
      </c>
    </row>
    <row r="337" spans="1:6" x14ac:dyDescent="0.25">
      <c r="A337" s="20" t="s">
        <v>751</v>
      </c>
    </row>
    <row r="339" spans="1:6" x14ac:dyDescent="0.25">
      <c r="A339" s="20" t="s">
        <v>396</v>
      </c>
      <c r="B339" s="20" t="s">
        <v>397</v>
      </c>
      <c r="C339" s="20" t="s">
        <v>400</v>
      </c>
    </row>
    <row r="341" spans="1:6" x14ac:dyDescent="0.25">
      <c r="A341" s="20" t="s">
        <v>401</v>
      </c>
    </row>
    <row r="342" spans="1:6" x14ac:dyDescent="0.25">
      <c r="A342" s="20" t="s">
        <v>402</v>
      </c>
      <c r="B342" s="20" t="s">
        <v>403</v>
      </c>
      <c r="C342" s="20" t="s">
        <v>403</v>
      </c>
      <c r="F342" s="20" t="s">
        <v>403</v>
      </c>
    </row>
    <row r="343" spans="1:6" x14ac:dyDescent="0.25">
      <c r="D343" s="20" t="s">
        <v>411</v>
      </c>
      <c r="E343" s="20" t="s">
        <v>741</v>
      </c>
    </row>
    <row r="344" spans="1:6" x14ac:dyDescent="0.25">
      <c r="A344" s="20" t="s">
        <v>416</v>
      </c>
      <c r="B344" s="20" t="s">
        <v>417</v>
      </c>
      <c r="C344" s="20" t="s">
        <v>487</v>
      </c>
    </row>
    <row r="346" spans="1:6" x14ac:dyDescent="0.25">
      <c r="A346" s="20" t="s">
        <v>421</v>
      </c>
      <c r="B346" s="20" t="s">
        <v>422</v>
      </c>
    </row>
    <row r="347" spans="1:6" x14ac:dyDescent="0.25">
      <c r="B347" s="20" t="s">
        <v>423</v>
      </c>
      <c r="C347" s="20" t="s">
        <v>426</v>
      </c>
    </row>
    <row r="348" spans="1:6" x14ac:dyDescent="0.25">
      <c r="A348" s="20">
        <v>-38.57891</v>
      </c>
      <c r="B348" s="20">
        <v>-7.1023899999999998</v>
      </c>
      <c r="C348" s="20">
        <v>29.339269999999999</v>
      </c>
      <c r="D348" s="20" t="s">
        <v>425</v>
      </c>
    </row>
    <row r="350" spans="1:6" x14ac:dyDescent="0.25">
      <c r="A350" s="20" t="s">
        <v>505</v>
      </c>
      <c r="B350" s="20" t="s">
        <v>422</v>
      </c>
    </row>
    <row r="351" spans="1:6" x14ac:dyDescent="0.25">
      <c r="B351" s="20" t="s">
        <v>350</v>
      </c>
      <c r="C351" s="20" t="s">
        <v>353</v>
      </c>
    </row>
    <row r="352" spans="1:6" x14ac:dyDescent="0.25">
      <c r="A352" s="20" t="s">
        <v>174</v>
      </c>
      <c r="B352" s="20">
        <v>-28.103229200000001</v>
      </c>
      <c r="C352" s="21">
        <v>1.198E-7</v>
      </c>
      <c r="D352" s="20" t="s">
        <v>432</v>
      </c>
    </row>
    <row r="353" spans="1:6" x14ac:dyDescent="0.25">
      <c r="A353" s="20" t="s">
        <v>175</v>
      </c>
      <c r="B353" s="20">
        <v>0.90234979999999998</v>
      </c>
      <c r="C353" s="21">
        <v>5.1910000000000004E-7</v>
      </c>
    </row>
    <row r="354" spans="1:6" x14ac:dyDescent="0.25">
      <c r="A354" s="20" t="s">
        <v>176</v>
      </c>
      <c r="B354" s="20">
        <v>6.5073936999999997</v>
      </c>
      <c r="C354" s="21">
        <v>4.2329999999999998E-10</v>
      </c>
    </row>
    <row r="355" spans="1:6" x14ac:dyDescent="0.25">
      <c r="A355" s="20" t="s">
        <v>187</v>
      </c>
      <c r="B355" s="20">
        <v>-13.409463799999999</v>
      </c>
      <c r="C355" s="21">
        <v>3.152E-8</v>
      </c>
    </row>
    <row r="356" spans="1:6" x14ac:dyDescent="0.25">
      <c r="A356" s="20" t="s">
        <v>358</v>
      </c>
      <c r="B356" s="20">
        <v>-45.003946999999997</v>
      </c>
      <c r="C356" s="21">
        <v>9.3869999999999999E-9</v>
      </c>
    </row>
    <row r="357" spans="1:6" x14ac:dyDescent="0.25">
      <c r="A357" s="20" t="s">
        <v>361</v>
      </c>
      <c r="B357" s="20">
        <v>-1.7855341</v>
      </c>
      <c r="C357" s="20">
        <v>6.0810999999999999E-3</v>
      </c>
    </row>
    <row r="358" spans="1:6" x14ac:dyDescent="0.25">
      <c r="A358" s="20" t="s">
        <v>362</v>
      </c>
      <c r="B358" s="20">
        <v>-1.3845168999999999</v>
      </c>
      <c r="C358" s="20">
        <v>2.006E-4</v>
      </c>
    </row>
    <row r="359" spans="1:6" x14ac:dyDescent="0.25">
      <c r="A359" s="20" t="s">
        <v>363</v>
      </c>
      <c r="B359" s="20">
        <v>-3.0672999999999998E-3</v>
      </c>
      <c r="C359" s="20">
        <v>0.99396790000000002</v>
      </c>
    </row>
    <row r="360" spans="1:6" x14ac:dyDescent="0.25">
      <c r="A360" s="20" t="s">
        <v>433</v>
      </c>
    </row>
    <row r="361" spans="1:6" x14ac:dyDescent="0.25">
      <c r="A361" s="20" t="s">
        <v>434</v>
      </c>
      <c r="B361" s="20" t="s">
        <v>435</v>
      </c>
      <c r="C361" s="20">
        <v>1E-3</v>
      </c>
      <c r="F361" s="20">
        <v>0.1</v>
      </c>
    </row>
    <row r="362" spans="1:6" x14ac:dyDescent="0.25">
      <c r="D362" s="20">
        <v>0.01</v>
      </c>
      <c r="E362" s="20">
        <v>0.05</v>
      </c>
    </row>
    <row r="363" spans="1:6" x14ac:dyDescent="0.25">
      <c r="A363" s="20" t="s">
        <v>442</v>
      </c>
      <c r="B363" s="20" t="s">
        <v>443</v>
      </c>
      <c r="C363" s="20">
        <v>70836</v>
      </c>
    </row>
    <row r="364" spans="1:6" x14ac:dyDescent="0.25">
      <c r="A364" s="20" t="s">
        <v>445</v>
      </c>
      <c r="B364" s="20" t="s">
        <v>443</v>
      </c>
      <c r="C364" s="20">
        <v>31996</v>
      </c>
    </row>
    <row r="365" spans="1:6" x14ac:dyDescent="0.25">
      <c r="A365" s="20" t="s">
        <v>446</v>
      </c>
      <c r="B365" s="20">
        <v>0.54830999999999996</v>
      </c>
    </row>
    <row r="366" spans="1:6" x14ac:dyDescent="0.25">
      <c r="A366" s="20" t="s">
        <v>447</v>
      </c>
      <c r="B366" s="20" t="s">
        <v>446</v>
      </c>
    </row>
    <row r="367" spans="1:6" x14ac:dyDescent="0.25">
      <c r="A367" s="20" t="s">
        <v>448</v>
      </c>
      <c r="B367" s="20">
        <v>30.9542</v>
      </c>
      <c r="C367" s="20" t="s">
        <v>450</v>
      </c>
    </row>
    <row r="368" spans="1:6" x14ac:dyDescent="0.25">
      <c r="A368" s="20" t="s">
        <v>752</v>
      </c>
      <c r="D368" s="20" t="s">
        <v>451</v>
      </c>
      <c r="E368" s="20" t="s">
        <v>453</v>
      </c>
    </row>
    <row r="370" spans="1:6" x14ac:dyDescent="0.25">
      <c r="A370" s="20" t="s">
        <v>477</v>
      </c>
      <c r="B370" s="20" t="s">
        <v>468</v>
      </c>
    </row>
    <row r="371" spans="1:6" x14ac:dyDescent="0.25">
      <c r="A371" s="20" t="s">
        <v>752</v>
      </c>
    </row>
    <row r="373" spans="1:6" x14ac:dyDescent="0.25">
      <c r="A373" s="20" t="s">
        <v>396</v>
      </c>
      <c r="B373" s="20" t="s">
        <v>397</v>
      </c>
      <c r="C373" s="20" t="s">
        <v>400</v>
      </c>
    </row>
    <row r="375" spans="1:6" x14ac:dyDescent="0.25">
      <c r="A375" s="20" t="s">
        <v>401</v>
      </c>
    </row>
    <row r="376" spans="1:6" x14ac:dyDescent="0.25">
      <c r="A376" s="20" t="s">
        <v>402</v>
      </c>
      <c r="B376" s="20" t="s">
        <v>403</v>
      </c>
      <c r="C376" s="20" t="s">
        <v>403</v>
      </c>
      <c r="F376" s="20" t="s">
        <v>403</v>
      </c>
    </row>
    <row r="377" spans="1:6" x14ac:dyDescent="0.25">
      <c r="D377" s="20" t="s">
        <v>411</v>
      </c>
      <c r="E377" s="20" t="s">
        <v>741</v>
      </c>
    </row>
    <row r="378" spans="1:6" x14ac:dyDescent="0.25">
      <c r="A378" s="20" t="s">
        <v>416</v>
      </c>
      <c r="B378" s="20" t="s">
        <v>417</v>
      </c>
      <c r="C378" s="20" t="s">
        <v>487</v>
      </c>
    </row>
    <row r="380" spans="1:6" x14ac:dyDescent="0.25">
      <c r="A380" s="20" t="s">
        <v>421</v>
      </c>
      <c r="B380" s="20" t="s">
        <v>422</v>
      </c>
    </row>
    <row r="381" spans="1:6" x14ac:dyDescent="0.25">
      <c r="B381" s="20" t="s">
        <v>423</v>
      </c>
      <c r="C381" s="20" t="s">
        <v>426</v>
      </c>
    </row>
    <row r="382" spans="1:6" x14ac:dyDescent="0.25">
      <c r="A382" s="20">
        <v>-64.498400000000004</v>
      </c>
      <c r="B382" s="20">
        <v>-8.6628000000000007</v>
      </c>
      <c r="C382" s="20">
        <v>29.090299999999999</v>
      </c>
      <c r="D382" s="20" t="s">
        <v>425</v>
      </c>
    </row>
    <row r="384" spans="1:6" x14ac:dyDescent="0.25">
      <c r="A384" s="20" t="s">
        <v>505</v>
      </c>
      <c r="B384" s="20" t="s">
        <v>422</v>
      </c>
    </row>
    <row r="385" spans="1:6" x14ac:dyDescent="0.25">
      <c r="B385" s="20" t="s">
        <v>350</v>
      </c>
      <c r="C385" s="20" t="s">
        <v>353</v>
      </c>
    </row>
    <row r="386" spans="1:6" x14ac:dyDescent="0.25">
      <c r="A386" s="20" t="s">
        <v>174</v>
      </c>
      <c r="B386" s="20">
        <v>-5.0904499999999997</v>
      </c>
      <c r="C386" s="20">
        <v>0.17336299999999999</v>
      </c>
      <c r="D386" s="20" t="s">
        <v>432</v>
      </c>
    </row>
    <row r="387" spans="1:6" x14ac:dyDescent="0.25">
      <c r="A387" s="20" t="s">
        <v>175</v>
      </c>
      <c r="B387" s="20">
        <v>-0.61809999999999998</v>
      </c>
      <c r="C387" s="20">
        <v>1.126E-3</v>
      </c>
    </row>
    <row r="388" spans="1:6" x14ac:dyDescent="0.25">
      <c r="A388" s="20" t="s">
        <v>176</v>
      </c>
      <c r="B388" s="20">
        <v>4.8471500000000001</v>
      </c>
      <c r="C388" s="20">
        <v>2.4190000000000001E-3</v>
      </c>
    </row>
    <row r="389" spans="1:6" x14ac:dyDescent="0.25">
      <c r="A389" s="20" t="s">
        <v>187</v>
      </c>
      <c r="B389" s="20">
        <v>-5.8967499999999999</v>
      </c>
      <c r="C389" s="20">
        <v>4.1744999999999997E-2</v>
      </c>
    </row>
    <row r="390" spans="1:6" x14ac:dyDescent="0.25">
      <c r="A390" s="20" t="s">
        <v>361</v>
      </c>
      <c r="B390" s="20">
        <v>-1.3682099999999999</v>
      </c>
      <c r="C390" s="20">
        <v>0.175597</v>
      </c>
    </row>
    <row r="391" spans="1:6" x14ac:dyDescent="0.25">
      <c r="A391" s="20" t="s">
        <v>362</v>
      </c>
      <c r="B391" s="20">
        <v>-0.60109999999999997</v>
      </c>
      <c r="C391" s="20">
        <v>0.21256700000000001</v>
      </c>
    </row>
    <row r="392" spans="1:6" x14ac:dyDescent="0.25">
      <c r="A392" s="20" t="s">
        <v>363</v>
      </c>
      <c r="B392" s="20">
        <v>0.52259999999999995</v>
      </c>
      <c r="C392" s="20">
        <v>0.456872</v>
      </c>
    </row>
    <row r="393" spans="1:6" x14ac:dyDescent="0.25">
      <c r="A393" s="20" t="s">
        <v>433</v>
      </c>
    </row>
    <row r="394" spans="1:6" x14ac:dyDescent="0.25">
      <c r="A394" s="20" t="s">
        <v>434</v>
      </c>
      <c r="B394" s="20" t="s">
        <v>435</v>
      </c>
      <c r="C394" s="20">
        <v>1E-3</v>
      </c>
      <c r="F394" s="20">
        <v>0.1</v>
      </c>
    </row>
    <row r="395" spans="1:6" x14ac:dyDescent="0.25">
      <c r="D395" s="20">
        <v>0.01</v>
      </c>
      <c r="E395" s="20">
        <v>0.05</v>
      </c>
    </row>
    <row r="396" spans="1:6" x14ac:dyDescent="0.25">
      <c r="A396" s="20" t="s">
        <v>442</v>
      </c>
      <c r="B396" s="20" t="s">
        <v>443</v>
      </c>
      <c r="C396" s="20">
        <v>70836</v>
      </c>
    </row>
    <row r="397" spans="1:6" x14ac:dyDescent="0.25">
      <c r="A397" s="20" t="s">
        <v>445</v>
      </c>
      <c r="B397" s="20" t="s">
        <v>443</v>
      </c>
      <c r="C397" s="20">
        <v>60875</v>
      </c>
    </row>
    <row r="398" spans="1:6" x14ac:dyDescent="0.25">
      <c r="A398" s="20" t="s">
        <v>446</v>
      </c>
      <c r="B398" s="20">
        <v>0.14061999999999999</v>
      </c>
    </row>
    <row r="399" spans="1:6" x14ac:dyDescent="0.25">
      <c r="A399" s="20" t="s">
        <v>447</v>
      </c>
      <c r="B399" s="20" t="s">
        <v>446</v>
      </c>
    </row>
    <row r="400" spans="1:6" x14ac:dyDescent="0.25">
      <c r="A400" s="20" t="s">
        <v>448</v>
      </c>
      <c r="B400" s="20">
        <v>4.7921699999999996</v>
      </c>
      <c r="C400" s="20" t="s">
        <v>450</v>
      </c>
    </row>
    <row r="401" spans="1:6" x14ac:dyDescent="0.25">
      <c r="A401" s="20" t="s">
        <v>752</v>
      </c>
      <c r="D401" s="20" t="s">
        <v>451</v>
      </c>
      <c r="E401" s="21">
        <v>5.1561999999999999E-5</v>
      </c>
    </row>
    <row r="403" spans="1:6" x14ac:dyDescent="0.25">
      <c r="A403" s="20" t="s">
        <v>477</v>
      </c>
      <c r="B403" s="20" t="s">
        <v>481</v>
      </c>
    </row>
    <row r="404" spans="1:6" x14ac:dyDescent="0.25">
      <c r="A404" s="20" t="s">
        <v>752</v>
      </c>
    </row>
    <row r="406" spans="1:6" x14ac:dyDescent="0.25">
      <c r="A406" s="20" t="s">
        <v>396</v>
      </c>
      <c r="B406" s="20" t="s">
        <v>397</v>
      </c>
      <c r="C406" s="20" t="s">
        <v>400</v>
      </c>
    </row>
    <row r="408" spans="1:6" x14ac:dyDescent="0.25">
      <c r="A408" s="20" t="s">
        <v>401</v>
      </c>
    </row>
    <row r="409" spans="1:6" x14ac:dyDescent="0.25">
      <c r="A409" s="20" t="s">
        <v>402</v>
      </c>
      <c r="B409" s="20" t="s">
        <v>403</v>
      </c>
      <c r="C409" s="20" t="s">
        <v>403</v>
      </c>
      <c r="F409" s="20" t="s">
        <v>403</v>
      </c>
    </row>
    <row r="410" spans="1:6" x14ac:dyDescent="0.25">
      <c r="D410" s="20" t="s">
        <v>411</v>
      </c>
      <c r="E410" s="20" t="s">
        <v>741</v>
      </c>
    </row>
    <row r="411" spans="1:6" x14ac:dyDescent="0.25">
      <c r="A411" s="20" t="s">
        <v>416</v>
      </c>
      <c r="B411" s="20" t="s">
        <v>417</v>
      </c>
      <c r="C411" s="20" t="s">
        <v>487</v>
      </c>
    </row>
    <row r="413" spans="1:6" x14ac:dyDescent="0.25">
      <c r="A413" s="20" t="s">
        <v>421</v>
      </c>
      <c r="B413" s="20" t="s">
        <v>422</v>
      </c>
    </row>
    <row r="414" spans="1:6" x14ac:dyDescent="0.25">
      <c r="B414" s="20" t="s">
        <v>423</v>
      </c>
      <c r="C414" s="20" t="s">
        <v>426</v>
      </c>
    </row>
    <row r="415" spans="1:6" x14ac:dyDescent="0.25">
      <c r="A415" s="20">
        <v>-38.378810000000001</v>
      </c>
      <c r="B415" s="20">
        <v>-7.9578199999999999</v>
      </c>
      <c r="C415" s="20">
        <v>28.960519999999999</v>
      </c>
      <c r="D415" s="20" t="s">
        <v>425</v>
      </c>
    </row>
    <row r="417" spans="1:6" x14ac:dyDescent="0.25">
      <c r="A417" s="20" t="s">
        <v>505</v>
      </c>
      <c r="B417" s="20" t="s">
        <v>422</v>
      </c>
    </row>
    <row r="418" spans="1:6" x14ac:dyDescent="0.25">
      <c r="B418" s="20" t="s">
        <v>350</v>
      </c>
      <c r="C418" s="20" t="s">
        <v>353</v>
      </c>
    </row>
    <row r="419" spans="1:6" x14ac:dyDescent="0.25">
      <c r="A419" s="20" t="s">
        <v>174</v>
      </c>
      <c r="B419" s="20">
        <v>-27.464331000000001</v>
      </c>
      <c r="C419" s="21">
        <v>2.7459999999999998E-7</v>
      </c>
      <c r="D419" s="20" t="s">
        <v>432</v>
      </c>
    </row>
    <row r="420" spans="1:6" x14ac:dyDescent="0.25">
      <c r="A420" s="20" t="s">
        <v>175</v>
      </c>
      <c r="B420" s="20">
        <v>0.88231000000000004</v>
      </c>
      <c r="C420" s="21">
        <v>8.2070000000000004E-7</v>
      </c>
    </row>
    <row r="421" spans="1:6" x14ac:dyDescent="0.25">
      <c r="A421" s="20" t="s">
        <v>176</v>
      </c>
      <c r="B421" s="20">
        <v>6.0635669999999999</v>
      </c>
      <c r="C421" s="21">
        <v>4.0399999999999998E-8</v>
      </c>
    </row>
    <row r="422" spans="1:6" x14ac:dyDescent="0.25">
      <c r="A422" s="20" t="s">
        <v>358</v>
      </c>
      <c r="B422" s="20">
        <v>-44.075099000000002</v>
      </c>
      <c r="C422" s="21">
        <v>1.1690000000000001E-8</v>
      </c>
    </row>
    <row r="423" spans="1:6" x14ac:dyDescent="0.25">
      <c r="A423" s="20" t="s">
        <v>361</v>
      </c>
      <c r="B423" s="20">
        <v>-1.970982</v>
      </c>
      <c r="C423" s="20">
        <v>3.1580000000000002E-3</v>
      </c>
    </row>
    <row r="424" spans="1:6" x14ac:dyDescent="0.25">
      <c r="A424" s="20" t="s">
        <v>362</v>
      </c>
      <c r="B424" s="20">
        <v>-1.2520450000000001</v>
      </c>
      <c r="C424" s="20">
        <v>8.25E-4</v>
      </c>
    </row>
    <row r="425" spans="1:6" x14ac:dyDescent="0.25">
      <c r="A425" s="20" t="s">
        <v>363</v>
      </c>
      <c r="B425" s="20">
        <v>4.5412000000000001E-2</v>
      </c>
      <c r="C425" s="20">
        <v>0.91385799999999995</v>
      </c>
    </row>
    <row r="426" spans="1:6" x14ac:dyDescent="0.25">
      <c r="A426" s="20" t="s">
        <v>433</v>
      </c>
    </row>
    <row r="427" spans="1:6" x14ac:dyDescent="0.25">
      <c r="A427" s="20" t="s">
        <v>434</v>
      </c>
      <c r="B427" s="20" t="s">
        <v>435</v>
      </c>
      <c r="C427" s="20">
        <v>1E-3</v>
      </c>
      <c r="F427" s="20">
        <v>0.1</v>
      </c>
    </row>
    <row r="428" spans="1:6" x14ac:dyDescent="0.25">
      <c r="D428" s="20">
        <v>0.01</v>
      </c>
      <c r="E428" s="20">
        <v>0.05</v>
      </c>
    </row>
    <row r="429" spans="1:6" x14ac:dyDescent="0.25">
      <c r="A429" s="20" t="s">
        <v>442</v>
      </c>
      <c r="B429" s="20" t="s">
        <v>443</v>
      </c>
      <c r="C429" s="20">
        <v>70836</v>
      </c>
    </row>
    <row r="430" spans="1:6" x14ac:dyDescent="0.25">
      <c r="A430" s="20" t="s">
        <v>445</v>
      </c>
      <c r="B430" s="20" t="s">
        <v>443</v>
      </c>
      <c r="C430" s="20">
        <v>33060</v>
      </c>
    </row>
    <row r="431" spans="1:6" x14ac:dyDescent="0.25">
      <c r="A431" s="20" t="s">
        <v>446</v>
      </c>
      <c r="B431" s="20">
        <v>0.53329000000000004</v>
      </c>
    </row>
    <row r="432" spans="1:6" x14ac:dyDescent="0.25">
      <c r="A432" s="20" t="s">
        <v>447</v>
      </c>
      <c r="B432" s="20" t="s">
        <v>446</v>
      </c>
    </row>
    <row r="433" spans="1:5" x14ac:dyDescent="0.25">
      <c r="A433" s="20" t="s">
        <v>448</v>
      </c>
      <c r="B433" s="20">
        <v>33.463200000000001</v>
      </c>
      <c r="C433" s="20" t="s">
        <v>450</v>
      </c>
    </row>
    <row r="434" spans="1:5" x14ac:dyDescent="0.25">
      <c r="A434" s="20" t="s">
        <v>753</v>
      </c>
      <c r="D434" s="20" t="s">
        <v>451</v>
      </c>
      <c r="E434" s="20" t="s">
        <v>453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F458"/>
  <sheetViews>
    <sheetView zoomScale="84" zoomScaleNormal="200" workbookViewId="0">
      <selection activeCell="L44" sqref="L44"/>
    </sheetView>
  </sheetViews>
  <sheetFormatPr defaultColWidth="8.85546875" defaultRowHeight="15" x14ac:dyDescent="0.25"/>
  <sheetData>
    <row r="1" spans="1:32" x14ac:dyDescent="0.25">
      <c r="B1" s="49" t="s">
        <v>830</v>
      </c>
      <c r="C1" s="275" t="s">
        <v>127</v>
      </c>
      <c r="D1" s="275"/>
      <c r="E1" s="275"/>
      <c r="F1" s="275"/>
      <c r="G1" t="s">
        <v>146</v>
      </c>
      <c r="H1" t="s">
        <v>186</v>
      </c>
      <c r="J1" t="s">
        <v>678</v>
      </c>
      <c r="K1" t="s">
        <v>449</v>
      </c>
      <c r="L1" t="s">
        <v>678</v>
      </c>
      <c r="M1" t="s">
        <v>961</v>
      </c>
      <c r="N1" t="s">
        <v>582</v>
      </c>
      <c r="O1" t="s">
        <v>962</v>
      </c>
      <c r="P1" t="s">
        <v>963</v>
      </c>
      <c r="Q1" t="s">
        <v>964</v>
      </c>
      <c r="R1" t="s">
        <v>965</v>
      </c>
      <c r="Y1" t="s">
        <v>675</v>
      </c>
    </row>
    <row r="2" spans="1:32" x14ac:dyDescent="0.25">
      <c r="C2" t="s">
        <v>394</v>
      </c>
      <c r="D2" t="s">
        <v>510</v>
      </c>
      <c r="E2" t="s">
        <v>516</v>
      </c>
      <c r="F2" t="s">
        <v>521</v>
      </c>
      <c r="G2" t="s">
        <v>394</v>
      </c>
      <c r="J2" t="s">
        <v>654</v>
      </c>
      <c r="K2" t="s">
        <v>962</v>
      </c>
      <c r="L2" t="s">
        <v>828</v>
      </c>
      <c r="M2" t="s">
        <v>829</v>
      </c>
    </row>
    <row r="3" spans="1:32" x14ac:dyDescent="0.25">
      <c r="A3" t="s">
        <v>821</v>
      </c>
      <c r="B3" s="2">
        <v>95.717799999999997</v>
      </c>
      <c r="C3" s="2">
        <v>100.22110000000001</v>
      </c>
      <c r="D3" s="2">
        <v>103.1514</v>
      </c>
      <c r="E3" s="2">
        <v>102.4408</v>
      </c>
      <c r="F3" s="2">
        <v>96.412850000000006</v>
      </c>
      <c r="G3" s="2">
        <v>80.22063</v>
      </c>
      <c r="H3" s="2">
        <v>97.564899999999994</v>
      </c>
      <c r="V3" t="s">
        <v>146</v>
      </c>
      <c r="W3" t="s">
        <v>186</v>
      </c>
      <c r="Y3" t="s">
        <v>676</v>
      </c>
      <c r="Z3" t="s">
        <v>677</v>
      </c>
      <c r="AA3" t="s">
        <v>582</v>
      </c>
      <c r="AB3" t="s">
        <v>678</v>
      </c>
      <c r="AC3" t="s">
        <v>679</v>
      </c>
      <c r="AD3" t="s">
        <v>449</v>
      </c>
      <c r="AE3" t="s">
        <v>680</v>
      </c>
      <c r="AF3" t="s">
        <v>681</v>
      </c>
    </row>
    <row r="4" spans="1:32" x14ac:dyDescent="0.25">
      <c r="A4" s="44"/>
      <c r="B4" s="45">
        <v>2.3000000000000001E-11</v>
      </c>
      <c r="C4" s="45">
        <v>7.4500000000000001E-11</v>
      </c>
      <c r="D4" s="45">
        <v>5.5999999999999999E-8</v>
      </c>
      <c r="E4" s="45">
        <v>1.1100000000000001E-11</v>
      </c>
      <c r="F4" s="45">
        <v>4.1199999999999999E-16</v>
      </c>
      <c r="G4" s="45">
        <v>1.7600000000000001E-6</v>
      </c>
      <c r="H4" s="45">
        <v>2.4099999999999999E-11</v>
      </c>
      <c r="J4" t="s">
        <v>966</v>
      </c>
      <c r="K4" t="s">
        <v>967</v>
      </c>
      <c r="V4" t="s">
        <v>394</v>
      </c>
    </row>
    <row r="5" spans="1:32" s="44" customFormat="1" x14ac:dyDescent="0.25">
      <c r="A5" t="s">
        <v>174</v>
      </c>
      <c r="B5" s="2">
        <v>-6.1302000000000003</v>
      </c>
      <c r="C5" s="2">
        <v>-3.6577000000000002</v>
      </c>
      <c r="D5" s="2">
        <v>4.4694000000000003</v>
      </c>
      <c r="E5" s="2">
        <v>-11.729200000000001</v>
      </c>
      <c r="F5" s="2">
        <v>-10.388299999999999</v>
      </c>
      <c r="G5" s="2">
        <v>-9.5809899999999999</v>
      </c>
      <c r="H5" s="2">
        <v>-13.114699999999999</v>
      </c>
      <c r="V5" s="45">
        <v>80.22063</v>
      </c>
      <c r="W5" s="45">
        <v>97.564899999999994</v>
      </c>
      <c r="Y5" s="44" t="s">
        <v>683</v>
      </c>
    </row>
    <row r="6" spans="1:32" x14ac:dyDescent="0.25">
      <c r="A6" s="44"/>
      <c r="B6" s="45">
        <v>0.13053999999999999</v>
      </c>
      <c r="C6" s="45">
        <v>0.4173</v>
      </c>
      <c r="D6" s="45">
        <v>0.57210000000000005</v>
      </c>
      <c r="E6" s="45">
        <v>9.2099999999999994E-3</v>
      </c>
      <c r="F6" s="45">
        <v>2.48E-5</v>
      </c>
      <c r="G6" s="45">
        <v>0.25819999999999999</v>
      </c>
      <c r="H6" s="45">
        <v>4.9800000000000001E-3</v>
      </c>
      <c r="J6" t="s">
        <v>401</v>
      </c>
      <c r="V6" s="2">
        <v>1.7600000000000001E-6</v>
      </c>
      <c r="W6" s="2">
        <v>2.4099999999999999E-11</v>
      </c>
    </row>
    <row r="7" spans="1:32" s="44" customFormat="1" x14ac:dyDescent="0.25">
      <c r="A7" t="s">
        <v>175</v>
      </c>
      <c r="B7" s="2">
        <v>0.1386</v>
      </c>
      <c r="C7" s="2">
        <v>-0.14360000000000001</v>
      </c>
      <c r="D7" s="2">
        <v>-0.53290000000000004</v>
      </c>
      <c r="E7" s="2">
        <v>0.1358</v>
      </c>
      <c r="F7" s="2">
        <v>0.22029000000000001</v>
      </c>
      <c r="G7" s="2">
        <v>0.99538000000000004</v>
      </c>
      <c r="H7" s="2">
        <v>0.33510000000000001</v>
      </c>
      <c r="J7" s="44" t="s">
        <v>686</v>
      </c>
      <c r="K7" s="44" t="s">
        <v>403</v>
      </c>
      <c r="L7" s="44" t="s">
        <v>500</v>
      </c>
      <c r="M7" s="44" t="s">
        <v>405</v>
      </c>
      <c r="N7" s="44" t="s">
        <v>403</v>
      </c>
      <c r="O7" s="44" t="s">
        <v>687</v>
      </c>
      <c r="P7" s="44" t="s">
        <v>688</v>
      </c>
      <c r="Q7" s="44" t="s">
        <v>403</v>
      </c>
      <c r="R7" s="44" t="s">
        <v>689</v>
      </c>
      <c r="V7" s="45">
        <v>-9.5809899999999999</v>
      </c>
      <c r="W7" s="45">
        <v>-13.114699999999999</v>
      </c>
      <c r="Y7" s="44" t="s">
        <v>498</v>
      </c>
    </row>
    <row r="8" spans="1:32" x14ac:dyDescent="0.25">
      <c r="A8" s="44"/>
      <c r="B8" s="45">
        <v>0.42504999999999998</v>
      </c>
      <c r="C8" s="45">
        <v>0.47089999999999999</v>
      </c>
      <c r="D8" s="45">
        <v>0.14269999999999999</v>
      </c>
      <c r="E8" s="45">
        <v>0.43890000000000001</v>
      </c>
      <c r="F8" s="45">
        <v>9.3519999999999992E-3</v>
      </c>
      <c r="G8" s="45">
        <v>1.5800000000000002E-2</v>
      </c>
      <c r="H8" s="45">
        <v>7.3539999999999994E-2</v>
      </c>
      <c r="V8" s="2">
        <v>0.25819999999999999</v>
      </c>
      <c r="W8" s="2">
        <v>4.9800000000000001E-3</v>
      </c>
      <c r="Y8" t="s">
        <v>580</v>
      </c>
    </row>
    <row r="9" spans="1:32" s="44" customFormat="1" x14ac:dyDescent="0.25">
      <c r="A9" t="s">
        <v>176</v>
      </c>
      <c r="B9" s="2">
        <v>-1.3540000000000001</v>
      </c>
      <c r="C9" s="2">
        <v>-1.9782999999999999</v>
      </c>
      <c r="D9" s="2">
        <v>-2.8881999999999999</v>
      </c>
      <c r="E9" s="2">
        <v>-2.5514999999999999</v>
      </c>
      <c r="F9" s="2">
        <v>-0.12551999999999999</v>
      </c>
      <c r="G9" s="2">
        <v>-5.9749999999999998E-2</v>
      </c>
      <c r="H9" s="2">
        <v>0.89359999999999995</v>
      </c>
      <c r="J9" s="44" t="s">
        <v>690</v>
      </c>
      <c r="V9" s="45">
        <v>0.99538000000000004</v>
      </c>
      <c r="W9" s="45">
        <v>0.33510000000000001</v>
      </c>
    </row>
    <row r="10" spans="1:32" x14ac:dyDescent="0.25">
      <c r="A10" s="44"/>
      <c r="B10" s="45">
        <v>0.40405999999999997</v>
      </c>
      <c r="C10" s="45">
        <v>0.29289999999999999</v>
      </c>
      <c r="D10" s="45">
        <v>0.38140000000000002</v>
      </c>
      <c r="E10" s="45">
        <v>0.13186999999999999</v>
      </c>
      <c r="F10" s="45">
        <v>0.85526599999999997</v>
      </c>
      <c r="G10" s="45">
        <v>0.98599999999999999</v>
      </c>
      <c r="H10" s="45">
        <v>0.58748</v>
      </c>
      <c r="K10" t="s">
        <v>691</v>
      </c>
      <c r="L10" t="s">
        <v>692</v>
      </c>
      <c r="M10" t="s">
        <v>426</v>
      </c>
      <c r="N10" t="s">
        <v>693</v>
      </c>
      <c r="O10" t="s">
        <v>694</v>
      </c>
      <c r="V10" s="2">
        <v>1.5800000000000002E-2</v>
      </c>
      <c r="W10" s="2">
        <v>7.3539999999999994E-2</v>
      </c>
      <c r="Y10" t="s">
        <v>678</v>
      </c>
      <c r="Z10" t="s">
        <v>684</v>
      </c>
      <c r="AA10" t="s">
        <v>449</v>
      </c>
      <c r="AB10" t="s">
        <v>678</v>
      </c>
      <c r="AC10" t="s">
        <v>685</v>
      </c>
    </row>
    <row r="11" spans="1:32" s="44" customFormat="1" x14ac:dyDescent="0.25">
      <c r="A11" t="s">
        <v>178</v>
      </c>
      <c r="B11" s="2">
        <v>0.37630000000000002</v>
      </c>
      <c r="C11" s="2">
        <v>9.1899999999999996E-2</v>
      </c>
      <c r="D11" s="2">
        <v>-0.3584</v>
      </c>
      <c r="E11" s="2">
        <v>-0.1691</v>
      </c>
      <c r="F11" s="2">
        <v>0.80545</v>
      </c>
      <c r="G11" s="2">
        <v>1.0203500000000001</v>
      </c>
      <c r="H11" s="2">
        <v>0.55110000000000003</v>
      </c>
      <c r="J11" s="44">
        <v>-7.7952000000000004</v>
      </c>
      <c r="K11" s="44">
        <v>-1.1758999999999999</v>
      </c>
      <c r="L11" s="44">
        <v>0.41420000000000001</v>
      </c>
      <c r="M11" s="44">
        <v>1.6671</v>
      </c>
      <c r="N11" s="44">
        <v>4.6528</v>
      </c>
      <c r="V11" s="45">
        <v>-5.9749999999999998E-2</v>
      </c>
      <c r="W11" s="45">
        <v>0.89359999999999995</v>
      </c>
      <c r="Y11" s="44" t="s">
        <v>580</v>
      </c>
    </row>
    <row r="12" spans="1:32" x14ac:dyDescent="0.25">
      <c r="A12" s="44"/>
      <c r="B12" s="45">
        <v>0.59048999999999996</v>
      </c>
      <c r="C12" s="45">
        <v>0.90849999999999997</v>
      </c>
      <c r="D12" s="45">
        <v>0.79979999999999996</v>
      </c>
      <c r="E12" s="45">
        <v>0.81011999999999995</v>
      </c>
      <c r="F12" s="45">
        <v>1.6594999999999999E-2</v>
      </c>
      <c r="G12" s="45">
        <v>0.4955</v>
      </c>
      <c r="H12" s="45">
        <v>0.44389000000000001</v>
      </c>
      <c r="V12" s="2">
        <v>0.98599999999999999</v>
      </c>
      <c r="W12" s="2">
        <v>0.58748</v>
      </c>
    </row>
    <row r="13" spans="1:32" s="44" customFormat="1" x14ac:dyDescent="0.25">
      <c r="A13" t="s">
        <v>181</v>
      </c>
      <c r="B13" s="2">
        <v>-1.1077999999999999</v>
      </c>
      <c r="C13" s="2">
        <v>-1.1867000000000001</v>
      </c>
      <c r="D13" s="2">
        <v>-2.3776999999999999</v>
      </c>
      <c r="E13" s="2">
        <v>-0.95109999999999995</v>
      </c>
      <c r="F13" s="2">
        <v>-0.18794</v>
      </c>
      <c r="G13" s="2">
        <v>-0.91715999999999998</v>
      </c>
      <c r="H13" s="2">
        <v>-1.0466</v>
      </c>
      <c r="J13" s="44" t="s">
        <v>695</v>
      </c>
      <c r="V13" s="45">
        <v>1.0203500000000001</v>
      </c>
      <c r="W13" s="45">
        <v>0.55110000000000003</v>
      </c>
      <c r="Y13" s="44" t="s">
        <v>401</v>
      </c>
    </row>
    <row r="14" spans="1:32" x14ac:dyDescent="0.25">
      <c r="A14" s="44"/>
      <c r="B14" s="45">
        <v>6.1299999999999998E-6</v>
      </c>
      <c r="C14" s="45">
        <v>1.2799999999999999E-5</v>
      </c>
      <c r="D14" s="45">
        <v>3.3799999999999998E-6</v>
      </c>
      <c r="E14" s="45">
        <v>3.2799999999999998E-5</v>
      </c>
      <c r="F14" s="45">
        <v>1.2977000000000001E-2</v>
      </c>
      <c r="G14" s="45">
        <v>1.43E-2</v>
      </c>
      <c r="H14" s="45">
        <v>1.4100000000000001E-5</v>
      </c>
      <c r="K14" t="s">
        <v>350</v>
      </c>
      <c r="L14" t="s">
        <v>351</v>
      </c>
      <c r="M14" t="s">
        <v>352</v>
      </c>
      <c r="N14" t="s">
        <v>353</v>
      </c>
      <c r="O14" t="s">
        <v>354</v>
      </c>
      <c r="P14" t="s">
        <v>432</v>
      </c>
      <c r="V14" s="2">
        <v>0.4955</v>
      </c>
      <c r="W14" s="2">
        <v>0.44389000000000001</v>
      </c>
      <c r="Y14" t="s">
        <v>686</v>
      </c>
      <c r="Z14" t="s">
        <v>403</v>
      </c>
      <c r="AA14" t="s">
        <v>500</v>
      </c>
      <c r="AB14" t="s">
        <v>405</v>
      </c>
      <c r="AC14" t="s">
        <v>403</v>
      </c>
      <c r="AD14" t="s">
        <v>687</v>
      </c>
      <c r="AE14" t="s">
        <v>688</v>
      </c>
      <c r="AF14" t="s">
        <v>403</v>
      </c>
    </row>
    <row r="15" spans="1:32" s="44" customFormat="1" x14ac:dyDescent="0.25">
      <c r="A15" t="s">
        <v>187</v>
      </c>
      <c r="B15" s="2">
        <v>-15.508100000000001</v>
      </c>
      <c r="C15" s="2">
        <v>-12.068899999999999</v>
      </c>
      <c r="D15" s="2">
        <v>-16.992799999999999</v>
      </c>
      <c r="E15" s="2">
        <v>-6.2064000000000004</v>
      </c>
      <c r="F15" s="2">
        <v>-4.8456999999999999</v>
      </c>
      <c r="G15" s="2">
        <v>-24.402200000000001</v>
      </c>
      <c r="H15" s="2">
        <v>-14.857900000000001</v>
      </c>
      <c r="J15" s="44" t="s">
        <v>696</v>
      </c>
      <c r="K15" s="44">
        <v>95.717799999999997</v>
      </c>
      <c r="L15" s="44">
        <v>4.5991999999999997</v>
      </c>
      <c r="M15" s="44">
        <v>20.812000000000001</v>
      </c>
      <c r="N15" s="48">
        <v>2.3000000000000001E-11</v>
      </c>
      <c r="O15" s="44" t="s">
        <v>355</v>
      </c>
      <c r="V15" s="45">
        <v>-0.91715999999999998</v>
      </c>
      <c r="W15" s="45">
        <v>-1.0466</v>
      </c>
    </row>
    <row r="16" spans="1:32" x14ac:dyDescent="0.25">
      <c r="A16" s="44"/>
      <c r="B16" s="45">
        <v>1.2700000000000001E-3</v>
      </c>
      <c r="C16" s="45">
        <v>1.5900000000000001E-2</v>
      </c>
      <c r="D16" s="45">
        <v>4.58E-2</v>
      </c>
      <c r="E16" s="45">
        <v>0.12928999999999999</v>
      </c>
      <c r="F16" s="45">
        <v>1.0747E-2</v>
      </c>
      <c r="G16" s="45">
        <v>9.9000000000000008E-3</v>
      </c>
      <c r="H16" s="45">
        <v>2.0799999999999998E-3</v>
      </c>
      <c r="J16" t="s">
        <v>174</v>
      </c>
      <c r="K16">
        <v>-6.1302000000000003</v>
      </c>
      <c r="L16">
        <v>3.7982999999999998</v>
      </c>
      <c r="M16">
        <v>-1.6140000000000001</v>
      </c>
      <c r="N16">
        <v>0.13053999999999999</v>
      </c>
      <c r="V16" s="2">
        <v>1.43E-2</v>
      </c>
      <c r="W16" s="2">
        <v>1.4100000000000001E-5</v>
      </c>
      <c r="Y16" t="s">
        <v>690</v>
      </c>
    </row>
    <row r="17" spans="1:31" s="44" customFormat="1" x14ac:dyDescent="0.25">
      <c r="A17" t="s">
        <v>188</v>
      </c>
      <c r="B17" s="2">
        <v>-2.7650000000000001</v>
      </c>
      <c r="C17" s="2">
        <v>2.4148999999999998</v>
      </c>
      <c r="D17" s="2">
        <v>14.567299999999999</v>
      </c>
      <c r="E17" s="2">
        <v>-7.3423999999999996</v>
      </c>
      <c r="F17" s="2">
        <v>-8.1888799999999993</v>
      </c>
      <c r="G17" s="2">
        <v>-17.509789999999999</v>
      </c>
      <c r="H17" s="2">
        <v>-8.6312999999999995</v>
      </c>
      <c r="J17" s="44" t="s">
        <v>175</v>
      </c>
      <c r="K17" s="44">
        <v>0.1386</v>
      </c>
      <c r="L17" s="44">
        <v>0.16819999999999999</v>
      </c>
      <c r="M17" s="44">
        <v>0.82399999999999995</v>
      </c>
      <c r="N17" s="44">
        <v>0.42504999999999998</v>
      </c>
      <c r="V17" s="45">
        <v>-24.402200000000001</v>
      </c>
      <c r="W17" s="45">
        <v>-14.857900000000001</v>
      </c>
      <c r="Z17" s="44" t="s">
        <v>691</v>
      </c>
      <c r="AA17" s="44" t="s">
        <v>692</v>
      </c>
      <c r="AB17" s="44" t="s">
        <v>426</v>
      </c>
      <c r="AC17" s="44" t="s">
        <v>693</v>
      </c>
      <c r="AD17" s="44" t="s">
        <v>694</v>
      </c>
    </row>
    <row r="18" spans="1:31" x14ac:dyDescent="0.25">
      <c r="A18" s="44"/>
      <c r="B18" s="45">
        <v>0.47093000000000002</v>
      </c>
      <c r="C18" s="45">
        <v>0.58220000000000005</v>
      </c>
      <c r="D18" s="45">
        <v>7.6100000000000001E-2</v>
      </c>
      <c r="E18" s="45">
        <v>7.2959999999999997E-2</v>
      </c>
      <c r="F18" s="45">
        <v>1.9699999999999999E-4</v>
      </c>
      <c r="G18" s="45">
        <v>4.6100000000000002E-2</v>
      </c>
      <c r="H18" s="45">
        <v>4.1209999999999997E-2</v>
      </c>
      <c r="J18" t="s">
        <v>176</v>
      </c>
      <c r="K18">
        <v>-1.3540000000000001</v>
      </c>
      <c r="L18">
        <v>1.57</v>
      </c>
      <c r="M18">
        <v>-0.86199999999999999</v>
      </c>
      <c r="N18">
        <v>0.40405999999999997</v>
      </c>
      <c r="V18" s="2">
        <v>9.9000000000000008E-3</v>
      </c>
      <c r="W18" s="2">
        <v>2.0799999999999998E-3</v>
      </c>
      <c r="Y18">
        <v>-9.5946999999999996</v>
      </c>
      <c r="Z18">
        <v>-1.266</v>
      </c>
      <c r="AA18">
        <v>0.2394</v>
      </c>
      <c r="AB18">
        <v>1.6962999999999999</v>
      </c>
      <c r="AC18">
        <v>4.5251999999999999</v>
      </c>
    </row>
    <row r="19" spans="1:31" s="44" customFormat="1" x14ac:dyDescent="0.25">
      <c r="A19" t="s">
        <v>191</v>
      </c>
      <c r="B19" s="2">
        <v>0.91239999999999999</v>
      </c>
      <c r="C19" s="2">
        <v>0.88380000000000003</v>
      </c>
      <c r="D19" s="2">
        <v>0.88749999999999996</v>
      </c>
      <c r="E19" s="2">
        <v>0.89810000000000001</v>
      </c>
      <c r="F19" s="2">
        <v>0.91439999999999999</v>
      </c>
      <c r="G19" s="2">
        <v>0.74609999999999999</v>
      </c>
      <c r="H19" s="2">
        <v>0.9214</v>
      </c>
      <c r="J19" s="44" t="s">
        <v>357</v>
      </c>
      <c r="K19" s="44">
        <v>0.37630000000000002</v>
      </c>
      <c r="L19" s="44">
        <v>0.68210000000000004</v>
      </c>
      <c r="M19" s="44">
        <v>0.55200000000000005</v>
      </c>
      <c r="N19" s="44">
        <v>0.59048999999999996</v>
      </c>
      <c r="V19" s="45">
        <v>-17.509789999999999</v>
      </c>
      <c r="W19" s="45">
        <v>-8.6312999999999995</v>
      </c>
    </row>
    <row r="20" spans="1:31" x14ac:dyDescent="0.25">
      <c r="J20" t="s">
        <v>181</v>
      </c>
      <c r="K20">
        <v>-1.1077999999999999</v>
      </c>
      <c r="L20">
        <v>0.152</v>
      </c>
      <c r="M20">
        <v>-7.2859999999999996</v>
      </c>
      <c r="N20" s="1">
        <v>6.1299999999999998E-6</v>
      </c>
      <c r="O20" t="s">
        <v>355</v>
      </c>
      <c r="V20" s="2">
        <v>4.6100000000000002E-2</v>
      </c>
      <c r="W20" s="2">
        <v>4.1209999999999997E-2</v>
      </c>
      <c r="Y20" t="s">
        <v>695</v>
      </c>
    </row>
    <row r="21" spans="1:31" x14ac:dyDescent="0.25">
      <c r="B21" t="s">
        <v>3</v>
      </c>
      <c r="C21" t="s">
        <v>6</v>
      </c>
      <c r="D21" t="s">
        <v>10</v>
      </c>
      <c r="E21" t="s">
        <v>23</v>
      </c>
      <c r="F21" t="s">
        <v>24</v>
      </c>
      <c r="G21" t="s">
        <v>34</v>
      </c>
      <c r="J21" t="s">
        <v>187</v>
      </c>
      <c r="K21">
        <v>-15.508100000000001</v>
      </c>
      <c r="L21">
        <v>3.7907999999999999</v>
      </c>
      <c r="M21">
        <v>-4.0910000000000002</v>
      </c>
      <c r="N21">
        <v>1.2700000000000001E-3</v>
      </c>
      <c r="O21" t="s">
        <v>467</v>
      </c>
      <c r="Z21" t="s">
        <v>350</v>
      </c>
      <c r="AA21" t="s">
        <v>351</v>
      </c>
      <c r="AB21" t="s">
        <v>352</v>
      </c>
      <c r="AC21" t="s">
        <v>353</v>
      </c>
      <c r="AD21" t="s">
        <v>354</v>
      </c>
      <c r="AE21" t="s">
        <v>432</v>
      </c>
    </row>
    <row r="22" spans="1:31" x14ac:dyDescent="0.25">
      <c r="A22" t="s">
        <v>821</v>
      </c>
      <c r="B22" s="2">
        <v>95.825400000000002</v>
      </c>
      <c r="C22" s="2">
        <v>89.575699999999998</v>
      </c>
      <c r="D22" s="2">
        <v>95.655690000000007</v>
      </c>
      <c r="E22" s="2">
        <v>93.033590000000004</v>
      </c>
      <c r="F22" s="2">
        <v>89.994399999999999</v>
      </c>
      <c r="G22" s="2">
        <v>98.402100000000004</v>
      </c>
      <c r="J22" t="s">
        <v>358</v>
      </c>
      <c r="K22">
        <v>-2.7650000000000001</v>
      </c>
      <c r="L22">
        <v>3.7233999999999998</v>
      </c>
      <c r="M22">
        <v>-0.74299999999999999</v>
      </c>
      <c r="N22">
        <v>0.47093000000000002</v>
      </c>
      <c r="Y22" t="s">
        <v>696</v>
      </c>
      <c r="Z22">
        <v>100.22110000000001</v>
      </c>
      <c r="AA22">
        <v>5.2866</v>
      </c>
      <c r="AB22">
        <v>18.957999999999998</v>
      </c>
      <c r="AC22" s="1">
        <v>7.4500000000000001E-11</v>
      </c>
      <c r="AD22" t="s">
        <v>355</v>
      </c>
    </row>
    <row r="23" spans="1:31" x14ac:dyDescent="0.25">
      <c r="A23" s="44"/>
      <c r="B23" s="45">
        <v>1.19E-5</v>
      </c>
      <c r="C23" s="45">
        <v>9.6299999999999992E-9</v>
      </c>
      <c r="D23" s="45">
        <v>1.41E-11</v>
      </c>
      <c r="E23" s="45">
        <v>2.24E-10</v>
      </c>
      <c r="F23" s="45">
        <v>7.7099999999999992E-9</v>
      </c>
      <c r="G23" s="45">
        <v>2.9199999999999998E-9</v>
      </c>
      <c r="H23" s="44"/>
      <c r="J23" t="s">
        <v>433</v>
      </c>
      <c r="Z23" s="1">
        <v>7.4500000000000001E-11</v>
      </c>
      <c r="AC23" s="1"/>
    </row>
    <row r="24" spans="1:31" s="44" customFormat="1" x14ac:dyDescent="0.25">
      <c r="A24" t="s">
        <v>174</v>
      </c>
      <c r="B24" s="2">
        <v>-16.233599999999999</v>
      </c>
      <c r="C24" s="2">
        <v>-0.54020000000000001</v>
      </c>
      <c r="D24" s="2">
        <v>-16.279260000000001</v>
      </c>
      <c r="E24" s="2">
        <v>-3.06976</v>
      </c>
      <c r="F24" s="2">
        <v>1.4750000000000001</v>
      </c>
      <c r="G24" s="2">
        <v>9.0627999999999993</v>
      </c>
      <c r="H24"/>
      <c r="J24" s="44" t="s">
        <v>434</v>
      </c>
      <c r="K24" s="44" t="s">
        <v>435</v>
      </c>
      <c r="L24" s="44">
        <v>0</v>
      </c>
      <c r="M24" s="44" t="s">
        <v>822</v>
      </c>
      <c r="N24" s="44">
        <v>1E-3</v>
      </c>
      <c r="O24" s="44" t="s">
        <v>823</v>
      </c>
      <c r="P24" s="44">
        <v>0.01</v>
      </c>
      <c r="Q24" s="44" t="s">
        <v>824</v>
      </c>
      <c r="R24" s="44">
        <v>0.05</v>
      </c>
      <c r="S24" s="44" t="s">
        <v>850</v>
      </c>
      <c r="T24" s="44">
        <v>0.1</v>
      </c>
      <c r="U24" s="44" t="s">
        <v>851</v>
      </c>
      <c r="Y24" s="44" t="s">
        <v>174</v>
      </c>
      <c r="Z24" s="44">
        <v>-3.6577000000000002</v>
      </c>
      <c r="AA24" s="44">
        <v>4.3659999999999997</v>
      </c>
      <c r="AB24" s="44">
        <v>-0.83799999999999997</v>
      </c>
      <c r="AC24" s="44">
        <v>0.4173</v>
      </c>
    </row>
    <row r="25" spans="1:31" x14ac:dyDescent="0.25">
      <c r="A25" s="44"/>
      <c r="B25" s="45">
        <v>0.18396000000000001</v>
      </c>
      <c r="C25" s="45">
        <v>0.92698100000000005</v>
      </c>
      <c r="D25" s="45">
        <v>6.4599999999999998E-4</v>
      </c>
      <c r="E25" s="45">
        <v>0.5</v>
      </c>
      <c r="F25" s="45">
        <v>0.79993099999999995</v>
      </c>
      <c r="G25" s="45">
        <v>0.13952000000000001</v>
      </c>
      <c r="H25" s="44"/>
      <c r="Z25">
        <v>0.4173</v>
      </c>
    </row>
    <row r="26" spans="1:31" s="44" customFormat="1" x14ac:dyDescent="0.25">
      <c r="A26" t="s">
        <v>175</v>
      </c>
      <c r="B26" s="2">
        <v>0.3992</v>
      </c>
      <c r="C26" s="2">
        <v>0.40649999999999997</v>
      </c>
      <c r="D26" s="2">
        <v>3.9260000000000003E-2</v>
      </c>
      <c r="E26" s="2">
        <v>7.1809999999999999E-2</v>
      </c>
      <c r="F26" s="2">
        <v>0.20119999999999999</v>
      </c>
      <c r="G26" s="2">
        <v>-0.13100000000000001</v>
      </c>
      <c r="H26"/>
      <c r="J26" s="44" t="s">
        <v>445</v>
      </c>
      <c r="K26" s="44" t="s">
        <v>697</v>
      </c>
      <c r="L26" s="44" t="s">
        <v>698</v>
      </c>
      <c r="M26" s="44">
        <v>3.399</v>
      </c>
      <c r="N26" s="44" t="s">
        <v>449</v>
      </c>
      <c r="O26" s="44">
        <v>13</v>
      </c>
      <c r="P26" s="44" t="s">
        <v>699</v>
      </c>
      <c r="Q26" s="44" t="s">
        <v>430</v>
      </c>
      <c r="R26" s="44" t="s">
        <v>700</v>
      </c>
      <c r="Y26" s="44" t="s">
        <v>175</v>
      </c>
      <c r="Z26" s="44">
        <v>-0.14360000000000001</v>
      </c>
      <c r="AA26" s="44">
        <v>0.19339999999999999</v>
      </c>
      <c r="AB26" s="44">
        <v>-0.74299999999999999</v>
      </c>
      <c r="AC26" s="44">
        <v>0.47089999999999999</v>
      </c>
    </row>
    <row r="27" spans="1:31" x14ac:dyDescent="0.25">
      <c r="A27" s="44"/>
      <c r="B27" s="45">
        <v>0.44989000000000001</v>
      </c>
      <c r="C27" s="45">
        <v>0.13640099999999999</v>
      </c>
      <c r="D27" s="45">
        <v>0.81203800000000004</v>
      </c>
      <c r="E27" s="45">
        <v>0.72</v>
      </c>
      <c r="F27" s="45">
        <v>0.44007499999999999</v>
      </c>
      <c r="G27" s="45">
        <v>0.61602000000000001</v>
      </c>
      <c r="H27" s="44"/>
      <c r="K27" t="s">
        <v>701</v>
      </c>
      <c r="L27" t="s">
        <v>702</v>
      </c>
      <c r="M27" t="s">
        <v>703</v>
      </c>
      <c r="N27" t="s">
        <v>704</v>
      </c>
      <c r="O27" t="s">
        <v>705</v>
      </c>
      <c r="P27" t="s">
        <v>706</v>
      </c>
      <c r="Z27">
        <v>0.47089999999999999</v>
      </c>
    </row>
    <row r="28" spans="1:31" s="44" customFormat="1" x14ac:dyDescent="0.25">
      <c r="A28" t="s">
        <v>176</v>
      </c>
      <c r="B28" s="2">
        <v>-2.1787999999999998</v>
      </c>
      <c r="C28" s="2">
        <v>4.2484000000000002</v>
      </c>
      <c r="D28" s="2">
        <v>-1.6213500000000001</v>
      </c>
      <c r="E28" s="2">
        <v>-0.38023000000000001</v>
      </c>
      <c r="F28" s="2">
        <v>-2.1718000000000002</v>
      </c>
      <c r="G28" s="2">
        <v>0.13220000000000001</v>
      </c>
      <c r="H28"/>
      <c r="J28" s="44" t="s">
        <v>707</v>
      </c>
      <c r="K28" s="44" t="s">
        <v>708</v>
      </c>
      <c r="L28" s="44" t="s">
        <v>825</v>
      </c>
      <c r="M28" s="44" t="s">
        <v>710</v>
      </c>
      <c r="N28" s="44" t="s">
        <v>708</v>
      </c>
      <c r="O28" s="44">
        <v>0.91239999999999999</v>
      </c>
      <c r="Y28" s="44" t="s">
        <v>176</v>
      </c>
      <c r="Z28" s="44">
        <v>-1.9782999999999999</v>
      </c>
      <c r="AA28" s="44">
        <v>1.8046</v>
      </c>
      <c r="AB28" s="44">
        <v>-1.0960000000000001</v>
      </c>
      <c r="AC28" s="44">
        <v>0.29289999999999999</v>
      </c>
    </row>
    <row r="29" spans="1:31" x14ac:dyDescent="0.25">
      <c r="A29" s="44"/>
      <c r="B29" s="45">
        <v>0.65613999999999995</v>
      </c>
      <c r="C29" s="45">
        <v>9.8787E-2</v>
      </c>
      <c r="D29" s="45">
        <v>0.30238100000000001</v>
      </c>
      <c r="E29" s="45">
        <v>0.83899999999999997</v>
      </c>
      <c r="F29" s="45">
        <v>0.37358200000000003</v>
      </c>
      <c r="G29" s="45">
        <v>0.95655000000000001</v>
      </c>
      <c r="H29" s="44"/>
      <c r="J29" t="s">
        <v>448</v>
      </c>
      <c r="K29">
        <v>30.74</v>
      </c>
      <c r="L29" t="s">
        <v>449</v>
      </c>
      <c r="M29">
        <v>7</v>
      </c>
      <c r="N29" t="s">
        <v>450</v>
      </c>
      <c r="O29">
        <v>13</v>
      </c>
      <c r="P29" t="s">
        <v>451</v>
      </c>
      <c r="Q29" t="s">
        <v>452</v>
      </c>
      <c r="R29" s="1">
        <v>4.1950000000000002E-7</v>
      </c>
      <c r="Z29">
        <v>0.29289999999999999</v>
      </c>
    </row>
    <row r="30" spans="1:31" s="44" customFormat="1" x14ac:dyDescent="0.25">
      <c r="A30" t="s">
        <v>178</v>
      </c>
      <c r="B30" s="2">
        <v>0.40160000000000001</v>
      </c>
      <c r="C30" s="2">
        <v>0.27879999999999999</v>
      </c>
      <c r="D30" s="2">
        <v>1.7735799999999999</v>
      </c>
      <c r="E30" s="2">
        <v>0.72829999999999995</v>
      </c>
      <c r="F30" s="2">
        <v>0.23419999999999999</v>
      </c>
      <c r="G30" s="2">
        <v>-0.74360000000000004</v>
      </c>
      <c r="H30"/>
      <c r="J30" s="44" t="s">
        <v>654</v>
      </c>
      <c r="K30" s="44" t="s">
        <v>826</v>
      </c>
      <c r="L30" s="44">
        <v>12</v>
      </c>
      <c r="M30" s="44" t="s">
        <v>827</v>
      </c>
      <c r="N30" s="44" t="s">
        <v>828</v>
      </c>
      <c r="O30" s="44" t="s">
        <v>829</v>
      </c>
      <c r="Y30" s="44" t="s">
        <v>357</v>
      </c>
      <c r="Z30" s="44">
        <v>9.1899999999999996E-2</v>
      </c>
      <c r="AA30" s="44">
        <v>0.78400000000000003</v>
      </c>
      <c r="AB30" s="44">
        <v>0.11700000000000001</v>
      </c>
      <c r="AC30" s="44">
        <v>0.90849999999999997</v>
      </c>
    </row>
    <row r="31" spans="1:31" x14ac:dyDescent="0.25">
      <c r="A31" s="44"/>
      <c r="B31" s="45">
        <v>0.84970999999999997</v>
      </c>
      <c r="C31" s="45">
        <v>0.792466</v>
      </c>
      <c r="D31" s="45">
        <v>1.8054000000000001E-2</v>
      </c>
      <c r="E31" s="45">
        <v>0.376</v>
      </c>
      <c r="F31" s="45">
        <v>0.82267400000000002</v>
      </c>
      <c r="G31" s="45">
        <v>0.48477999999999999</v>
      </c>
      <c r="H31" s="44"/>
      <c r="Z31">
        <v>0.90849999999999997</v>
      </c>
    </row>
    <row r="32" spans="1:31" s="44" customFormat="1" x14ac:dyDescent="0.25">
      <c r="A32" t="s">
        <v>181</v>
      </c>
      <c r="B32" s="2">
        <v>-1.6325000000000001</v>
      </c>
      <c r="C32" s="2">
        <v>-2.1716000000000002</v>
      </c>
      <c r="D32" s="2">
        <v>-1.03461</v>
      </c>
      <c r="E32" s="2">
        <v>-2.1835399999999998</v>
      </c>
      <c r="F32" s="2">
        <v>-1.5992</v>
      </c>
      <c r="G32" s="2">
        <v>-2.2092000000000001</v>
      </c>
      <c r="H32"/>
      <c r="J32" s="44" t="s">
        <v>968</v>
      </c>
      <c r="Y32" s="44" t="s">
        <v>181</v>
      </c>
      <c r="Z32" s="44">
        <v>-1.1867000000000001</v>
      </c>
      <c r="AA32" s="44">
        <v>0.17480000000000001</v>
      </c>
      <c r="AB32" s="44">
        <v>-6.79</v>
      </c>
      <c r="AC32" s="48">
        <v>1.2799999999999999E-5</v>
      </c>
      <c r="AD32" s="44" t="s">
        <v>355</v>
      </c>
    </row>
    <row r="33" spans="1:32" x14ac:dyDescent="0.25">
      <c r="A33" s="44"/>
      <c r="B33" s="45">
        <v>3.7299999999999998E-3</v>
      </c>
      <c r="C33" s="45">
        <v>3.7399999999999999E-7</v>
      </c>
      <c r="D33" s="45">
        <v>8.3399999999999998E-6</v>
      </c>
      <c r="E33" s="45">
        <v>1.51E-8</v>
      </c>
      <c r="F33" s="45">
        <v>9.2499999999999995E-6</v>
      </c>
      <c r="G33" s="45">
        <v>2.9400000000000001E-7</v>
      </c>
      <c r="H33" s="44"/>
      <c r="J33" t="s">
        <v>969</v>
      </c>
      <c r="Z33" s="1">
        <v>1.2799999999999999E-5</v>
      </c>
      <c r="AC33" s="1"/>
    </row>
    <row r="34" spans="1:32" s="44" customFormat="1" x14ac:dyDescent="0.25">
      <c r="A34" t="s">
        <v>187</v>
      </c>
      <c r="B34" s="2">
        <v>-13.996499999999999</v>
      </c>
      <c r="C34" s="2">
        <v>-31.312200000000001</v>
      </c>
      <c r="D34" s="2">
        <v>-0.20235</v>
      </c>
      <c r="E34" s="2">
        <v>-29.799019999999999</v>
      </c>
      <c r="F34" s="2">
        <v>-30.671800000000001</v>
      </c>
      <c r="G34" s="2">
        <v>-29.713699999999999</v>
      </c>
      <c r="H34"/>
      <c r="Y34" s="44" t="s">
        <v>187</v>
      </c>
      <c r="Z34" s="44">
        <v>-12.068899999999999</v>
      </c>
      <c r="AA34" s="44">
        <v>4.3574000000000002</v>
      </c>
      <c r="AB34" s="44">
        <v>-2.77</v>
      </c>
      <c r="AC34" s="44">
        <v>1.5900000000000001E-2</v>
      </c>
      <c r="AD34" s="44" t="s">
        <v>356</v>
      </c>
      <c r="AF34" s="44" t="s">
        <v>438</v>
      </c>
    </row>
    <row r="35" spans="1:32" x14ac:dyDescent="0.25">
      <c r="A35" s="44"/>
      <c r="B35" s="45">
        <v>0.24697</v>
      </c>
      <c r="C35" s="45">
        <v>1.16E-4</v>
      </c>
      <c r="D35" s="45">
        <v>0.95657800000000004</v>
      </c>
      <c r="E35" s="45">
        <v>1.3699999999999999E-5</v>
      </c>
      <c r="F35" s="45">
        <v>1.2300000000000001E-4</v>
      </c>
      <c r="G35" s="45">
        <v>1.8000000000000001E-4</v>
      </c>
      <c r="H35" s="44"/>
      <c r="J35" t="s">
        <v>401</v>
      </c>
      <c r="Z35">
        <v>1.5900000000000001E-2</v>
      </c>
    </row>
    <row r="36" spans="1:32" s="44" customFormat="1" x14ac:dyDescent="0.25">
      <c r="A36" t="s">
        <v>188</v>
      </c>
      <c r="B36" s="2">
        <v>-6.2705000000000002</v>
      </c>
      <c r="C36" s="2">
        <v>-2.1435</v>
      </c>
      <c r="D36" s="2">
        <v>-15.752190000000001</v>
      </c>
      <c r="E36" s="2">
        <v>-0.76624999999999999</v>
      </c>
      <c r="F36" s="2">
        <v>3.3967000000000001</v>
      </c>
      <c r="G36" s="2">
        <v>3.8576000000000001</v>
      </c>
      <c r="H36"/>
      <c r="J36" s="44" t="s">
        <v>686</v>
      </c>
      <c r="K36" s="44" t="s">
        <v>403</v>
      </c>
      <c r="L36" s="44" t="s">
        <v>500</v>
      </c>
      <c r="M36" s="44" t="s">
        <v>405</v>
      </c>
      <c r="N36" s="44" t="s">
        <v>403</v>
      </c>
      <c r="O36" s="44" t="s">
        <v>687</v>
      </c>
      <c r="P36" s="44" t="s">
        <v>688</v>
      </c>
      <c r="Q36" s="44" t="s">
        <v>403</v>
      </c>
      <c r="R36" s="44" t="s">
        <v>689</v>
      </c>
      <c r="Y36" s="44" t="s">
        <v>358</v>
      </c>
      <c r="Z36" s="44">
        <v>2.4148999999999998</v>
      </c>
      <c r="AA36" s="44">
        <v>4.2798999999999996</v>
      </c>
      <c r="AB36" s="44">
        <v>0.56399999999999995</v>
      </c>
      <c r="AC36" s="44">
        <v>0.58220000000000005</v>
      </c>
      <c r="AF36" s="44" t="s">
        <v>430</v>
      </c>
    </row>
    <row r="37" spans="1:32" x14ac:dyDescent="0.25">
      <c r="A37" s="44"/>
      <c r="B37" s="45">
        <v>0.58967999999999998</v>
      </c>
      <c r="C37" s="45">
        <v>0.71134799999999998</v>
      </c>
      <c r="D37" s="45">
        <v>7.18E-4</v>
      </c>
      <c r="E37" s="45">
        <v>0.86299999999999999</v>
      </c>
      <c r="F37" s="45">
        <v>0.55387900000000001</v>
      </c>
      <c r="G37" s="45">
        <v>0.50634000000000001</v>
      </c>
      <c r="H37" s="44"/>
      <c r="Y37" t="s">
        <v>433</v>
      </c>
      <c r="Z37">
        <v>0.58220000000000005</v>
      </c>
    </row>
    <row r="38" spans="1:32" s="44" customFormat="1" x14ac:dyDescent="0.25">
      <c r="A38" t="s">
        <v>191</v>
      </c>
      <c r="B38" s="2">
        <v>0.69059999999999999</v>
      </c>
      <c r="C38" s="2">
        <v>0.93959999999999999</v>
      </c>
      <c r="D38" s="2">
        <v>0.9607</v>
      </c>
      <c r="E38" s="2">
        <v>0.96609999999999996</v>
      </c>
      <c r="F38" s="2">
        <v>0.88449999999999995</v>
      </c>
      <c r="G38" s="2">
        <v>0.92810000000000004</v>
      </c>
      <c r="H38"/>
      <c r="J38" s="44" t="s">
        <v>690</v>
      </c>
      <c r="Y38" s="44" t="s">
        <v>434</v>
      </c>
      <c r="Z38" s="44" t="s">
        <v>435</v>
      </c>
      <c r="AA38" s="44">
        <v>0</v>
      </c>
      <c r="AB38" s="44" t="s">
        <v>436</v>
      </c>
      <c r="AC38" s="44">
        <v>1E-3</v>
      </c>
      <c r="AD38" s="44" t="s">
        <v>437</v>
      </c>
      <c r="AE38" s="44">
        <v>0.01</v>
      </c>
    </row>
    <row r="39" spans="1:32" x14ac:dyDescent="0.25">
      <c r="K39" t="s">
        <v>691</v>
      </c>
      <c r="L39" t="s">
        <v>692</v>
      </c>
      <c r="M39" t="s">
        <v>426</v>
      </c>
      <c r="N39" t="s">
        <v>693</v>
      </c>
      <c r="O39" t="s">
        <v>694</v>
      </c>
      <c r="AF39" t="s">
        <v>452</v>
      </c>
    </row>
    <row r="40" spans="1:32" x14ac:dyDescent="0.25">
      <c r="B40" t="s">
        <v>36</v>
      </c>
      <c r="C40" t="s">
        <v>53</v>
      </c>
      <c r="D40" t="s">
        <v>54</v>
      </c>
      <c r="E40" t="s">
        <v>70</v>
      </c>
      <c r="F40" t="s">
        <v>83</v>
      </c>
      <c r="G40" t="s">
        <v>84</v>
      </c>
      <c r="J40">
        <v>-27.321999999999999</v>
      </c>
      <c r="K40">
        <v>-1.0009999999999999</v>
      </c>
      <c r="L40">
        <v>1.1000000000000001</v>
      </c>
      <c r="M40">
        <v>3.2959999999999998</v>
      </c>
      <c r="N40">
        <v>13.536</v>
      </c>
      <c r="Y40" t="s">
        <v>445</v>
      </c>
      <c r="Z40" t="s">
        <v>697</v>
      </c>
      <c r="AA40" t="s">
        <v>698</v>
      </c>
      <c r="AB40">
        <v>3.907</v>
      </c>
      <c r="AC40" t="s">
        <v>449</v>
      </c>
      <c r="AD40">
        <v>13</v>
      </c>
      <c r="AE40" t="s">
        <v>699</v>
      </c>
    </row>
    <row r="41" spans="1:32" x14ac:dyDescent="0.25">
      <c r="A41" t="s">
        <v>821</v>
      </c>
      <c r="B41" s="2">
        <v>92.451700000000002</v>
      </c>
      <c r="C41" s="2">
        <v>87.476699999999994</v>
      </c>
      <c r="D41" s="2">
        <v>96.717399999999998</v>
      </c>
      <c r="E41" s="2">
        <v>106.2471</v>
      </c>
      <c r="F41" s="2">
        <v>92.737499999999997</v>
      </c>
      <c r="G41" s="2">
        <v>100.7119</v>
      </c>
      <c r="Z41" t="s">
        <v>701</v>
      </c>
      <c r="AA41" t="s">
        <v>702</v>
      </c>
      <c r="AB41" t="s">
        <v>703</v>
      </c>
      <c r="AC41" t="s">
        <v>704</v>
      </c>
      <c r="AD41" t="s">
        <v>705</v>
      </c>
      <c r="AE41" t="s">
        <v>706</v>
      </c>
    </row>
    <row r="42" spans="1:32" x14ac:dyDescent="0.25">
      <c r="A42" s="44"/>
      <c r="B42" s="45">
        <v>5.1600000000000004E-9</v>
      </c>
      <c r="C42" s="45">
        <v>3.0199999999999999E-8</v>
      </c>
      <c r="D42" s="45">
        <v>4.4799999999999999E-7</v>
      </c>
      <c r="E42" s="45">
        <v>8.4800000000000005E-8</v>
      </c>
      <c r="F42" s="45">
        <v>9.3899999999999996E-10</v>
      </c>
      <c r="G42" s="45">
        <v>2.26E-10</v>
      </c>
      <c r="H42" s="44"/>
      <c r="J42" t="s">
        <v>695</v>
      </c>
      <c r="Y42" t="s">
        <v>707</v>
      </c>
      <c r="Z42" t="s">
        <v>708</v>
      </c>
      <c r="AA42" t="s">
        <v>709</v>
      </c>
      <c r="AB42" t="s">
        <v>710</v>
      </c>
      <c r="AC42" t="s">
        <v>708</v>
      </c>
      <c r="AD42">
        <v>0.88380000000000003</v>
      </c>
    </row>
    <row r="43" spans="1:32" s="44" customFormat="1" x14ac:dyDescent="0.25">
      <c r="A43" t="s">
        <v>174</v>
      </c>
      <c r="B43" s="2">
        <v>-9.3492999999999995</v>
      </c>
      <c r="C43" s="2">
        <v>3.8115999999999999</v>
      </c>
      <c r="D43" s="2">
        <v>-30.678599999999999</v>
      </c>
      <c r="E43" s="2">
        <v>-23.0808</v>
      </c>
      <c r="F43" s="2">
        <v>4.8517999999999999</v>
      </c>
      <c r="G43" s="2">
        <v>8.8405000000000005</v>
      </c>
      <c r="H43"/>
      <c r="K43" s="44" t="s">
        <v>350</v>
      </c>
      <c r="L43" s="44" t="s">
        <v>351</v>
      </c>
      <c r="M43" s="44" t="s">
        <v>352</v>
      </c>
      <c r="N43" s="44" t="s">
        <v>353</v>
      </c>
      <c r="O43" s="44" t="s">
        <v>354</v>
      </c>
      <c r="P43" s="44" t="s">
        <v>432</v>
      </c>
      <c r="Y43" s="44" t="s">
        <v>448</v>
      </c>
      <c r="Z43" s="44">
        <v>22.73</v>
      </c>
      <c r="AA43" s="44" t="s">
        <v>449</v>
      </c>
      <c r="AB43" s="44">
        <v>7</v>
      </c>
      <c r="AC43" s="44" t="s">
        <v>450</v>
      </c>
      <c r="AD43" s="44">
        <v>13</v>
      </c>
      <c r="AE43" s="44" t="s">
        <v>451</v>
      </c>
    </row>
    <row r="44" spans="1:32" x14ac:dyDescent="0.25">
      <c r="A44" s="44"/>
      <c r="B44" s="45">
        <v>0.12299</v>
      </c>
      <c r="C44" s="45">
        <v>0.54986599999999997</v>
      </c>
      <c r="D44" s="45">
        <v>3.5699999999999998E-3</v>
      </c>
      <c r="E44" s="45">
        <v>1.4874E-2</v>
      </c>
      <c r="F44" s="45">
        <v>0.34482800000000002</v>
      </c>
      <c r="G44" s="45">
        <v>8.8099999999999998E-2</v>
      </c>
      <c r="H44" s="44"/>
      <c r="J44" t="s">
        <v>696</v>
      </c>
      <c r="K44">
        <v>95.825400000000002</v>
      </c>
      <c r="L44">
        <v>14.007300000000001</v>
      </c>
      <c r="M44">
        <v>6.8410000000000002</v>
      </c>
      <c r="N44" s="1">
        <v>1.19E-5</v>
      </c>
      <c r="O44" t="s">
        <v>355</v>
      </c>
      <c r="Y44" t="s">
        <v>587</v>
      </c>
    </row>
    <row r="45" spans="1:32" s="44" customFormat="1" x14ac:dyDescent="0.25">
      <c r="A45" t="s">
        <v>175</v>
      </c>
      <c r="B45" s="2">
        <v>0.3533</v>
      </c>
      <c r="C45" s="2">
        <v>0.19520000000000001</v>
      </c>
      <c r="D45" s="2">
        <v>0.28370000000000001</v>
      </c>
      <c r="E45" s="2">
        <v>0.55230000000000001</v>
      </c>
      <c r="F45" s="2">
        <v>-0.10059999999999999</v>
      </c>
      <c r="G45" s="2">
        <v>-0.51100000000000001</v>
      </c>
      <c r="H45"/>
      <c r="K45" s="48">
        <v>1.19E-5</v>
      </c>
      <c r="N45" s="48"/>
    </row>
    <row r="46" spans="1:32" x14ac:dyDescent="0.25">
      <c r="A46" s="44"/>
      <c r="B46" s="45">
        <v>0.18282000000000001</v>
      </c>
      <c r="C46" s="45">
        <v>0.49030800000000002</v>
      </c>
      <c r="D46" s="45">
        <v>0.47205999999999998</v>
      </c>
      <c r="E46" s="45">
        <v>0.15356500000000001</v>
      </c>
      <c r="F46" s="45">
        <v>0.65391500000000002</v>
      </c>
      <c r="G46" s="45">
        <v>3.1699999999999999E-2</v>
      </c>
      <c r="H46" s="44"/>
      <c r="J46" t="s">
        <v>174</v>
      </c>
      <c r="K46">
        <v>-16.233599999999999</v>
      </c>
      <c r="L46">
        <v>11.568099999999999</v>
      </c>
      <c r="M46">
        <v>-1.403</v>
      </c>
      <c r="N46">
        <v>0.18396000000000001</v>
      </c>
      <c r="Y46" t="s">
        <v>510</v>
      </c>
      <c r="Z46" t="s">
        <v>680</v>
      </c>
      <c r="AA46" t="s">
        <v>711</v>
      </c>
      <c r="AB46" t="s">
        <v>449</v>
      </c>
      <c r="AC46" t="s">
        <v>680</v>
      </c>
      <c r="AD46" t="s">
        <v>682</v>
      </c>
      <c r="AF46" t="s">
        <v>403</v>
      </c>
    </row>
    <row r="47" spans="1:32" s="44" customFormat="1" x14ac:dyDescent="0.25">
      <c r="A47" t="s">
        <v>176</v>
      </c>
      <c r="B47" s="2">
        <v>-2.0318999999999998</v>
      </c>
      <c r="C47" s="2">
        <v>-1.0259</v>
      </c>
      <c r="D47" s="2">
        <v>-1.7588999999999999</v>
      </c>
      <c r="E47" s="2">
        <v>-2.2425999999999999</v>
      </c>
      <c r="F47" s="2">
        <v>-0.31709999999999999</v>
      </c>
      <c r="G47" s="2">
        <v>0.62280000000000002</v>
      </c>
      <c r="H47"/>
      <c r="K47" s="44">
        <v>0.18396000000000001</v>
      </c>
      <c r="Y47" s="44" t="s">
        <v>587</v>
      </c>
    </row>
    <row r="48" spans="1:32" x14ac:dyDescent="0.25">
      <c r="A48" s="44"/>
      <c r="B48" s="45">
        <v>0.40150999999999998</v>
      </c>
      <c r="C48" s="45">
        <v>0.69581999999999999</v>
      </c>
      <c r="D48" s="45">
        <v>0.63083999999999996</v>
      </c>
      <c r="E48" s="45">
        <v>0.52110400000000001</v>
      </c>
      <c r="F48" s="45">
        <v>0.87918700000000005</v>
      </c>
      <c r="G48" s="45">
        <v>0.75829999999999997</v>
      </c>
      <c r="H48" s="44"/>
      <c r="J48" t="s">
        <v>175</v>
      </c>
      <c r="K48">
        <v>0.3992</v>
      </c>
      <c r="L48">
        <v>0.51239999999999997</v>
      </c>
      <c r="M48">
        <v>0.77900000000000003</v>
      </c>
      <c r="N48">
        <v>0.44989000000000001</v>
      </c>
    </row>
    <row r="49" spans="1:31" s="44" customFormat="1" x14ac:dyDescent="0.25">
      <c r="A49" t="s">
        <v>178</v>
      </c>
      <c r="B49" s="2">
        <v>0.75249999999999995</v>
      </c>
      <c r="C49" s="2">
        <v>0.59899999999999998</v>
      </c>
      <c r="D49" s="2">
        <v>2.4016999999999999</v>
      </c>
      <c r="E49" s="2">
        <v>-1.1137999999999999</v>
      </c>
      <c r="F49" s="2">
        <v>0.4521</v>
      </c>
      <c r="G49" s="2">
        <v>-0.11</v>
      </c>
      <c r="H49"/>
      <c r="K49" s="44">
        <v>0.44989000000000001</v>
      </c>
      <c r="Y49" s="44" t="s">
        <v>401</v>
      </c>
    </row>
    <row r="50" spans="1:31" x14ac:dyDescent="0.25">
      <c r="A50" s="44"/>
      <c r="B50" s="45">
        <v>0.47283999999999998</v>
      </c>
      <c r="C50" s="45">
        <v>0.60013700000000003</v>
      </c>
      <c r="D50" s="45">
        <v>0.14593</v>
      </c>
      <c r="E50" s="45">
        <v>0.46435799999999999</v>
      </c>
      <c r="F50" s="45">
        <v>0.61946800000000002</v>
      </c>
      <c r="G50" s="45">
        <v>0.90029999999999999</v>
      </c>
      <c r="H50" s="44"/>
      <c r="J50" t="s">
        <v>176</v>
      </c>
      <c r="K50">
        <v>-2.1787999999999998</v>
      </c>
      <c r="L50">
        <v>4.7815000000000003</v>
      </c>
      <c r="M50">
        <v>-0.45600000000000002</v>
      </c>
      <c r="N50">
        <v>0.65613999999999995</v>
      </c>
      <c r="Y50" t="s">
        <v>686</v>
      </c>
      <c r="Z50" t="s">
        <v>403</v>
      </c>
      <c r="AA50" t="s">
        <v>500</v>
      </c>
      <c r="AB50" t="s">
        <v>405</v>
      </c>
      <c r="AC50" t="s">
        <v>403</v>
      </c>
      <c r="AD50" t="s">
        <v>687</v>
      </c>
      <c r="AE50" t="s">
        <v>688</v>
      </c>
    </row>
    <row r="51" spans="1:31" s="44" customFormat="1" x14ac:dyDescent="0.25">
      <c r="A51" t="s">
        <v>181</v>
      </c>
      <c r="B51" s="2">
        <v>-0.74350000000000005</v>
      </c>
      <c r="C51" s="2">
        <v>-2.3704000000000001</v>
      </c>
      <c r="D51" s="2">
        <v>-0.98399999999999999</v>
      </c>
      <c r="E51" s="2">
        <v>-1.7949999999999999</v>
      </c>
      <c r="F51" s="2">
        <v>-2.2021000000000002</v>
      </c>
      <c r="G51" s="2">
        <v>-0.42620000000000002</v>
      </c>
      <c r="H51"/>
      <c r="K51" s="44">
        <v>0.65613999999999995</v>
      </c>
    </row>
    <row r="52" spans="1:31" x14ac:dyDescent="0.25">
      <c r="A52" s="44"/>
      <c r="B52" s="45">
        <v>6.0099999999999997E-3</v>
      </c>
      <c r="C52" s="45">
        <v>3.1100000000000002E-7</v>
      </c>
      <c r="D52" s="45">
        <v>1.3849999999999999E-2</v>
      </c>
      <c r="E52" s="45">
        <v>1.11E-4</v>
      </c>
      <c r="F52" s="45">
        <v>5.2100000000000003E-8</v>
      </c>
      <c r="G52" s="45">
        <v>4.4699999999999997E-2</v>
      </c>
      <c r="H52" s="44"/>
      <c r="J52" t="s">
        <v>357</v>
      </c>
      <c r="K52">
        <v>0.40160000000000001</v>
      </c>
      <c r="L52">
        <v>2.0773000000000001</v>
      </c>
      <c r="M52">
        <v>0.193</v>
      </c>
      <c r="N52">
        <v>0.84970999999999997</v>
      </c>
      <c r="Y52" t="s">
        <v>690</v>
      </c>
    </row>
    <row r="53" spans="1:31" s="44" customFormat="1" x14ac:dyDescent="0.25">
      <c r="A53" t="s">
        <v>187</v>
      </c>
      <c r="B53" s="2">
        <v>-14.453200000000001</v>
      </c>
      <c r="C53" s="2">
        <v>-31.537099999999999</v>
      </c>
      <c r="D53" s="2">
        <v>-18.244</v>
      </c>
      <c r="E53" s="2">
        <v>-21.438099999999999</v>
      </c>
      <c r="F53" s="2">
        <v>-25.2592</v>
      </c>
      <c r="G53" s="2">
        <v>2.9253</v>
      </c>
      <c r="H53"/>
      <c r="K53" s="44">
        <v>0.84970999999999997</v>
      </c>
      <c r="Q53" s="44" t="s">
        <v>824</v>
      </c>
      <c r="R53" s="44">
        <v>0.05</v>
      </c>
      <c r="S53" s="44" t="s">
        <v>850</v>
      </c>
      <c r="T53" s="44">
        <v>0.1</v>
      </c>
      <c r="U53" s="44" t="s">
        <v>851</v>
      </c>
      <c r="Z53" s="44" t="s">
        <v>691</v>
      </c>
      <c r="AA53" s="44" t="s">
        <v>692</v>
      </c>
      <c r="AB53" s="44" t="s">
        <v>426</v>
      </c>
      <c r="AC53" s="44" t="s">
        <v>693</v>
      </c>
      <c r="AD53" s="44" t="s">
        <v>694</v>
      </c>
    </row>
    <row r="54" spans="1:31" x14ac:dyDescent="0.25">
      <c r="A54" s="44"/>
      <c r="B54" s="45">
        <v>2.3970000000000002E-2</v>
      </c>
      <c r="C54" s="45">
        <v>2.0799999999999999E-4</v>
      </c>
      <c r="D54" s="45">
        <v>5.441E-2</v>
      </c>
      <c r="E54" s="45">
        <v>2.1555999999999999E-2</v>
      </c>
      <c r="F54" s="45">
        <v>1.9900000000000001E-4</v>
      </c>
      <c r="G54" s="45">
        <v>0.5514</v>
      </c>
      <c r="H54" s="44"/>
      <c r="J54" t="s">
        <v>181</v>
      </c>
      <c r="K54">
        <v>-1.6325000000000001</v>
      </c>
      <c r="L54">
        <v>0.46310000000000001</v>
      </c>
      <c r="M54">
        <v>-3.5249999999999999</v>
      </c>
      <c r="N54">
        <v>3.7299999999999998E-3</v>
      </c>
      <c r="O54" t="s">
        <v>467</v>
      </c>
      <c r="Y54">
        <v>-17.185199999999998</v>
      </c>
      <c r="Z54">
        <v>-1.1786000000000001</v>
      </c>
      <c r="AA54">
        <v>0.48759999999999998</v>
      </c>
      <c r="AB54">
        <v>2.9984999999999999</v>
      </c>
      <c r="AC54">
        <v>8.3567</v>
      </c>
    </row>
    <row r="55" spans="1:31" s="44" customFormat="1" x14ac:dyDescent="0.25">
      <c r="A55" t="s">
        <v>188</v>
      </c>
      <c r="B55" s="2">
        <v>17.830300000000001</v>
      </c>
      <c r="C55" s="2">
        <v>6.1231</v>
      </c>
      <c r="D55" s="2">
        <v>-18.026499999999999</v>
      </c>
      <c r="E55" s="2">
        <v>-15.058999999999999</v>
      </c>
      <c r="F55" s="2">
        <v>9.3209999999999997</v>
      </c>
      <c r="G55" s="2">
        <v>-1.0960000000000001</v>
      </c>
      <c r="H55"/>
      <c r="K55" s="44">
        <v>3.7299999999999998E-3</v>
      </c>
      <c r="Q55" s="44" t="s">
        <v>430</v>
      </c>
      <c r="R55" s="44" t="s">
        <v>700</v>
      </c>
    </row>
    <row r="56" spans="1:31" x14ac:dyDescent="0.25">
      <c r="A56" s="44"/>
      <c r="B56" s="45">
        <v>6.8500000000000002E-3</v>
      </c>
      <c r="C56" s="45">
        <v>0.33274999999999999</v>
      </c>
      <c r="D56" s="45">
        <v>5.3179999999999998E-2</v>
      </c>
      <c r="E56" s="45">
        <v>8.4582000000000004E-2</v>
      </c>
      <c r="F56" s="45">
        <v>7.6910000000000006E-2</v>
      </c>
      <c r="G56" s="45">
        <v>0.81920000000000004</v>
      </c>
      <c r="H56" s="44"/>
      <c r="J56" t="s">
        <v>187</v>
      </c>
      <c r="K56">
        <v>-13.996499999999999</v>
      </c>
      <c r="L56">
        <v>11.545400000000001</v>
      </c>
      <c r="M56">
        <v>-1.212</v>
      </c>
      <c r="N56">
        <v>0.24697</v>
      </c>
      <c r="Y56" t="s">
        <v>695</v>
      </c>
    </row>
    <row r="57" spans="1:31" s="44" customFormat="1" x14ac:dyDescent="0.25">
      <c r="A57" t="s">
        <v>191</v>
      </c>
      <c r="B57" s="2">
        <v>0.61829999999999996</v>
      </c>
      <c r="C57" s="2">
        <v>0.93459999999999999</v>
      </c>
      <c r="D57" s="2">
        <v>0.82679999999999998</v>
      </c>
      <c r="E57" s="2">
        <v>0.85399999999999998</v>
      </c>
      <c r="F57" s="2">
        <v>0.94950000000000001</v>
      </c>
      <c r="G57" s="2">
        <v>0.62560000000000004</v>
      </c>
      <c r="H57"/>
      <c r="K57" s="44">
        <v>0.24697</v>
      </c>
      <c r="Z57" s="44" t="s">
        <v>350</v>
      </c>
      <c r="AA57" s="44" t="s">
        <v>351</v>
      </c>
      <c r="AB57" s="44" t="s">
        <v>352</v>
      </c>
      <c r="AC57" s="44" t="s">
        <v>353</v>
      </c>
      <c r="AD57" s="44" t="s">
        <v>354</v>
      </c>
      <c r="AE57" s="44" t="s">
        <v>432</v>
      </c>
    </row>
    <row r="58" spans="1:31" x14ac:dyDescent="0.25">
      <c r="B58" s="2"/>
      <c r="C58" s="2"/>
      <c r="D58" s="2"/>
      <c r="E58" s="2"/>
      <c r="F58" s="2"/>
      <c r="G58" s="2"/>
      <c r="J58" t="s">
        <v>358</v>
      </c>
      <c r="K58">
        <v>-6.2705000000000002</v>
      </c>
      <c r="L58">
        <v>11.3401</v>
      </c>
      <c r="M58">
        <v>-0.55300000000000005</v>
      </c>
      <c r="N58">
        <v>0.58967999999999998</v>
      </c>
      <c r="Q58" t="s">
        <v>452</v>
      </c>
      <c r="R58">
        <v>1.073E-3</v>
      </c>
      <c r="Y58" t="s">
        <v>696</v>
      </c>
      <c r="Z58">
        <v>103.1514</v>
      </c>
      <c r="AA58">
        <v>9.3375000000000004</v>
      </c>
      <c r="AB58">
        <v>11.047000000000001</v>
      </c>
      <c r="AC58" s="1">
        <v>5.5999999999999999E-8</v>
      </c>
      <c r="AD58" t="s">
        <v>355</v>
      </c>
    </row>
    <row r="59" spans="1:31" x14ac:dyDescent="0.25">
      <c r="K59">
        <v>0.58967999999999998</v>
      </c>
      <c r="Z59" s="1">
        <v>5.5999999999999999E-8</v>
      </c>
      <c r="AC59" s="1"/>
    </row>
    <row r="60" spans="1:31" x14ac:dyDescent="0.25">
      <c r="J60" t="s">
        <v>433</v>
      </c>
      <c r="Y60" t="s">
        <v>174</v>
      </c>
      <c r="Z60">
        <v>4.4694000000000003</v>
      </c>
      <c r="AA60">
        <v>7.7114000000000003</v>
      </c>
      <c r="AB60">
        <v>0.57999999999999996</v>
      </c>
      <c r="AC60">
        <v>0.57210000000000005</v>
      </c>
    </row>
    <row r="61" spans="1:31" x14ac:dyDescent="0.25">
      <c r="J61" t="s">
        <v>434</v>
      </c>
      <c r="K61" t="s">
        <v>435</v>
      </c>
      <c r="L61">
        <v>0</v>
      </c>
      <c r="M61" t="s">
        <v>822</v>
      </c>
      <c r="N61">
        <v>1E-3</v>
      </c>
      <c r="O61" t="s">
        <v>823</v>
      </c>
      <c r="P61">
        <v>0.01</v>
      </c>
      <c r="Z61">
        <v>0.57210000000000005</v>
      </c>
    </row>
    <row r="62" spans="1:31" x14ac:dyDescent="0.25">
      <c r="Y62" t="s">
        <v>175</v>
      </c>
      <c r="Z62">
        <v>-0.53290000000000004</v>
      </c>
      <c r="AA62">
        <v>0.34160000000000001</v>
      </c>
      <c r="AB62">
        <v>-1.56</v>
      </c>
      <c r="AC62">
        <v>0.14269999999999999</v>
      </c>
    </row>
    <row r="63" spans="1:31" x14ac:dyDescent="0.25">
      <c r="J63" t="s">
        <v>445</v>
      </c>
      <c r="K63" t="s">
        <v>697</v>
      </c>
      <c r="L63" t="s">
        <v>698</v>
      </c>
      <c r="M63">
        <v>10.35</v>
      </c>
      <c r="N63" t="s">
        <v>449</v>
      </c>
      <c r="O63">
        <v>13</v>
      </c>
      <c r="P63" t="s">
        <v>699</v>
      </c>
      <c r="Z63">
        <v>0.14269999999999999</v>
      </c>
    </row>
    <row r="64" spans="1:31" x14ac:dyDescent="0.25">
      <c r="K64" t="s">
        <v>701</v>
      </c>
      <c r="L64" t="s">
        <v>702</v>
      </c>
      <c r="M64" t="s">
        <v>703</v>
      </c>
      <c r="N64" t="s">
        <v>704</v>
      </c>
      <c r="O64" t="s">
        <v>705</v>
      </c>
      <c r="P64" t="s">
        <v>706</v>
      </c>
      <c r="R64" t="s">
        <v>689</v>
      </c>
      <c r="Y64" t="s">
        <v>176</v>
      </c>
      <c r="Z64">
        <v>-2.8881999999999999</v>
      </c>
      <c r="AA64">
        <v>3.1873999999999998</v>
      </c>
      <c r="AB64">
        <v>-0.90600000000000003</v>
      </c>
      <c r="AC64">
        <v>0.38140000000000002</v>
      </c>
    </row>
    <row r="65" spans="10:32" x14ac:dyDescent="0.25">
      <c r="J65" t="s">
        <v>707</v>
      </c>
      <c r="K65" t="s">
        <v>708</v>
      </c>
      <c r="L65" t="s">
        <v>970</v>
      </c>
      <c r="M65" t="s">
        <v>710</v>
      </c>
      <c r="N65" t="s">
        <v>708</v>
      </c>
      <c r="O65">
        <v>0.69059999999999999</v>
      </c>
      <c r="Q65" t="s">
        <v>403</v>
      </c>
      <c r="Z65">
        <v>0.38140000000000002</v>
      </c>
    </row>
    <row r="66" spans="10:32" x14ac:dyDescent="0.25">
      <c r="J66" t="s">
        <v>448</v>
      </c>
      <c r="K66">
        <v>7.3789999999999996</v>
      </c>
      <c r="L66" t="s">
        <v>449</v>
      </c>
      <c r="M66">
        <v>7</v>
      </c>
      <c r="N66" t="s">
        <v>450</v>
      </c>
      <c r="O66">
        <v>13</v>
      </c>
      <c r="P66" t="s">
        <v>451</v>
      </c>
      <c r="Y66" t="s">
        <v>357</v>
      </c>
      <c r="Z66">
        <v>-0.3584</v>
      </c>
      <c r="AA66">
        <v>1.3848</v>
      </c>
      <c r="AB66">
        <v>-0.25900000000000001</v>
      </c>
      <c r="AC66">
        <v>0.79979999999999996</v>
      </c>
    </row>
    <row r="67" spans="10:32" x14ac:dyDescent="0.25">
      <c r="Z67">
        <v>0.79979999999999996</v>
      </c>
    </row>
    <row r="68" spans="10:32" x14ac:dyDescent="0.25">
      <c r="Y68" t="s">
        <v>181</v>
      </c>
      <c r="Z68">
        <v>-2.3776999999999999</v>
      </c>
      <c r="AA68">
        <v>0.30869999999999997</v>
      </c>
      <c r="AB68">
        <v>-7.702</v>
      </c>
      <c r="AC68" s="1">
        <v>3.3799999999999998E-6</v>
      </c>
      <c r="AD68" t="s">
        <v>355</v>
      </c>
      <c r="AF68" t="s">
        <v>438</v>
      </c>
    </row>
    <row r="69" spans="10:32" x14ac:dyDescent="0.25">
      <c r="J69" t="s">
        <v>971</v>
      </c>
      <c r="Z69" s="1">
        <v>3.3799999999999998E-6</v>
      </c>
      <c r="AC69" s="1"/>
    </row>
    <row r="70" spans="10:32" x14ac:dyDescent="0.25">
      <c r="Y70" t="s">
        <v>187</v>
      </c>
      <c r="Z70">
        <v>-16.992799999999999</v>
      </c>
      <c r="AA70">
        <v>7.6962999999999999</v>
      </c>
      <c r="AB70">
        <v>-2.2080000000000002</v>
      </c>
      <c r="AC70">
        <v>4.58E-2</v>
      </c>
      <c r="AD70" t="s">
        <v>356</v>
      </c>
    </row>
    <row r="71" spans="10:32" x14ac:dyDescent="0.25">
      <c r="J71" t="s">
        <v>401</v>
      </c>
      <c r="Z71">
        <v>4.58E-2</v>
      </c>
    </row>
    <row r="72" spans="10:32" x14ac:dyDescent="0.25">
      <c r="J72" t="s">
        <v>686</v>
      </c>
      <c r="K72" t="s">
        <v>403</v>
      </c>
      <c r="L72" t="s">
        <v>500</v>
      </c>
      <c r="M72" t="s">
        <v>405</v>
      </c>
      <c r="N72" t="s">
        <v>403</v>
      </c>
      <c r="O72" t="s">
        <v>687</v>
      </c>
      <c r="P72" t="s">
        <v>688</v>
      </c>
      <c r="Y72" t="s">
        <v>358</v>
      </c>
      <c r="Z72">
        <v>14.567299999999999</v>
      </c>
      <c r="AA72">
        <v>7.5594000000000001</v>
      </c>
      <c r="AB72">
        <v>1.927</v>
      </c>
      <c r="AC72">
        <v>7.6100000000000001E-2</v>
      </c>
      <c r="AD72" t="s">
        <v>461</v>
      </c>
      <c r="AF72" t="s">
        <v>430</v>
      </c>
    </row>
    <row r="73" spans="10:32" x14ac:dyDescent="0.25">
      <c r="Y73" t="s">
        <v>433</v>
      </c>
      <c r="Z73">
        <v>7.6100000000000001E-2</v>
      </c>
    </row>
    <row r="74" spans="10:32" x14ac:dyDescent="0.25">
      <c r="J74" t="s">
        <v>690</v>
      </c>
      <c r="Y74" t="s">
        <v>434</v>
      </c>
      <c r="Z74" t="s">
        <v>435</v>
      </c>
      <c r="AA74">
        <v>0</v>
      </c>
      <c r="AB74" t="s">
        <v>436</v>
      </c>
      <c r="AC74">
        <v>1E-3</v>
      </c>
      <c r="AD74" t="s">
        <v>437</v>
      </c>
      <c r="AE74">
        <v>0.01</v>
      </c>
    </row>
    <row r="75" spans="10:32" x14ac:dyDescent="0.25">
      <c r="K75" t="s">
        <v>691</v>
      </c>
      <c r="L75" t="s">
        <v>692</v>
      </c>
      <c r="M75" t="s">
        <v>426</v>
      </c>
      <c r="N75" t="s">
        <v>693</v>
      </c>
      <c r="O75" t="s">
        <v>694</v>
      </c>
      <c r="AF75" t="s">
        <v>452</v>
      </c>
    </row>
    <row r="76" spans="10:32" x14ac:dyDescent="0.25">
      <c r="J76">
        <v>-8.9930000000000003</v>
      </c>
      <c r="K76">
        <v>-1.4039999999999999</v>
      </c>
      <c r="L76">
        <v>0</v>
      </c>
      <c r="M76">
        <v>2.1309999999999998</v>
      </c>
      <c r="N76">
        <v>8.6419999999999995</v>
      </c>
      <c r="Y76" t="s">
        <v>445</v>
      </c>
      <c r="Z76" t="s">
        <v>697</v>
      </c>
      <c r="AA76" t="s">
        <v>698</v>
      </c>
      <c r="AB76">
        <v>6.9009999999999998</v>
      </c>
      <c r="AC76" t="s">
        <v>449</v>
      </c>
      <c r="AD76">
        <v>13</v>
      </c>
      <c r="AE76" t="s">
        <v>699</v>
      </c>
    </row>
    <row r="77" spans="10:32" x14ac:dyDescent="0.25">
      <c r="Z77" t="s">
        <v>701</v>
      </c>
      <c r="AA77" t="s">
        <v>702</v>
      </c>
      <c r="AB77" t="s">
        <v>703</v>
      </c>
      <c r="AC77" t="s">
        <v>704</v>
      </c>
      <c r="AD77" t="s">
        <v>705</v>
      </c>
      <c r="AE77" t="s">
        <v>706</v>
      </c>
    </row>
    <row r="78" spans="10:32" x14ac:dyDescent="0.25">
      <c r="J78" t="s">
        <v>695</v>
      </c>
      <c r="Y78" t="s">
        <v>707</v>
      </c>
      <c r="Z78" t="s">
        <v>708</v>
      </c>
      <c r="AA78" t="s">
        <v>712</v>
      </c>
      <c r="AB78" t="s">
        <v>710</v>
      </c>
      <c r="AC78" t="s">
        <v>708</v>
      </c>
      <c r="AD78">
        <v>0.88749999999999996</v>
      </c>
    </row>
    <row r="79" spans="10:32" x14ac:dyDescent="0.25">
      <c r="K79" t="s">
        <v>350</v>
      </c>
      <c r="L79" t="s">
        <v>351</v>
      </c>
      <c r="M79" t="s">
        <v>352</v>
      </c>
      <c r="N79" t="s">
        <v>353</v>
      </c>
      <c r="O79" t="s">
        <v>354</v>
      </c>
      <c r="P79" t="s">
        <v>432</v>
      </c>
      <c r="Y79" t="s">
        <v>448</v>
      </c>
      <c r="Z79">
        <v>23.55</v>
      </c>
      <c r="AA79" t="s">
        <v>449</v>
      </c>
      <c r="AB79">
        <v>7</v>
      </c>
      <c r="AC79" t="s">
        <v>450</v>
      </c>
      <c r="AD79">
        <v>13</v>
      </c>
      <c r="AE79" t="s">
        <v>451</v>
      </c>
    </row>
    <row r="80" spans="10:32" x14ac:dyDescent="0.25">
      <c r="J80" t="s">
        <v>696</v>
      </c>
      <c r="K80">
        <v>89.575699999999998</v>
      </c>
      <c r="L80">
        <v>6.9997999999999996</v>
      </c>
      <c r="M80">
        <v>12.797000000000001</v>
      </c>
      <c r="N80" s="1">
        <v>9.6299999999999992E-9</v>
      </c>
      <c r="O80" t="s">
        <v>355</v>
      </c>
      <c r="Y80" t="s">
        <v>595</v>
      </c>
    </row>
    <row r="81" spans="10:32" x14ac:dyDescent="0.25">
      <c r="K81" s="1">
        <v>9.6299999999999992E-9</v>
      </c>
      <c r="N81" s="1"/>
      <c r="S81" t="s">
        <v>850</v>
      </c>
      <c r="T81">
        <v>0.1</v>
      </c>
      <c r="U81" t="s">
        <v>851</v>
      </c>
    </row>
    <row r="82" spans="10:32" x14ac:dyDescent="0.25">
      <c r="J82" t="s">
        <v>174</v>
      </c>
      <c r="K82">
        <v>-0.54020000000000001</v>
      </c>
      <c r="L82">
        <v>5.7808999999999999</v>
      </c>
      <c r="M82">
        <v>-9.2999999999999999E-2</v>
      </c>
      <c r="N82">
        <v>0.92698100000000005</v>
      </c>
      <c r="R82">
        <v>0.05</v>
      </c>
      <c r="Y82" t="s">
        <v>516</v>
      </c>
      <c r="Z82" t="s">
        <v>680</v>
      </c>
      <c r="AA82" t="s">
        <v>711</v>
      </c>
      <c r="AB82" t="s">
        <v>449</v>
      </c>
      <c r="AC82" t="s">
        <v>680</v>
      </c>
      <c r="AD82" t="s">
        <v>682</v>
      </c>
      <c r="AF82" t="s">
        <v>403</v>
      </c>
    </row>
    <row r="83" spans="10:32" x14ac:dyDescent="0.25">
      <c r="K83">
        <v>0.92698100000000005</v>
      </c>
      <c r="Y83" t="s">
        <v>595</v>
      </c>
    </row>
    <row r="84" spans="10:32" x14ac:dyDescent="0.25">
      <c r="J84" t="s">
        <v>175</v>
      </c>
      <c r="K84">
        <v>0.40649999999999997</v>
      </c>
      <c r="L84">
        <v>0.25609999999999999</v>
      </c>
      <c r="M84">
        <v>1.5880000000000001</v>
      </c>
      <c r="N84">
        <v>0.13640099999999999</v>
      </c>
      <c r="Q84" t="s">
        <v>824</v>
      </c>
    </row>
    <row r="85" spans="10:32" x14ac:dyDescent="0.25">
      <c r="K85">
        <v>0.13640099999999999</v>
      </c>
      <c r="Y85" t="s">
        <v>401</v>
      </c>
    </row>
    <row r="86" spans="10:32" x14ac:dyDescent="0.25">
      <c r="J86" t="s">
        <v>176</v>
      </c>
      <c r="K86">
        <v>4.2484000000000002</v>
      </c>
      <c r="L86">
        <v>2.3894000000000002</v>
      </c>
      <c r="M86">
        <v>1.778</v>
      </c>
      <c r="N86">
        <v>9.8787E-2</v>
      </c>
      <c r="O86" t="s">
        <v>461</v>
      </c>
      <c r="R86" t="s">
        <v>700</v>
      </c>
      <c r="Y86" t="s">
        <v>686</v>
      </c>
      <c r="Z86" t="s">
        <v>403</v>
      </c>
      <c r="AA86" t="s">
        <v>500</v>
      </c>
      <c r="AB86" t="s">
        <v>405</v>
      </c>
      <c r="AC86" t="s">
        <v>403</v>
      </c>
      <c r="AD86" t="s">
        <v>687</v>
      </c>
      <c r="AE86" t="s">
        <v>688</v>
      </c>
    </row>
    <row r="87" spans="10:32" x14ac:dyDescent="0.25">
      <c r="K87">
        <v>9.8787E-2</v>
      </c>
    </row>
    <row r="88" spans="10:32" x14ac:dyDescent="0.25">
      <c r="J88" t="s">
        <v>357</v>
      </c>
      <c r="K88">
        <v>0.27879999999999999</v>
      </c>
      <c r="L88">
        <v>1.0381</v>
      </c>
      <c r="M88">
        <v>0.26900000000000002</v>
      </c>
      <c r="N88">
        <v>0.792466</v>
      </c>
      <c r="Q88" t="s">
        <v>430</v>
      </c>
      <c r="Y88" t="s">
        <v>690</v>
      </c>
    </row>
    <row r="89" spans="10:32" x14ac:dyDescent="0.25">
      <c r="K89">
        <v>0.792466</v>
      </c>
      <c r="Z89" t="s">
        <v>691</v>
      </c>
      <c r="AA89" t="s">
        <v>692</v>
      </c>
      <c r="AB89" t="s">
        <v>426</v>
      </c>
      <c r="AC89" t="s">
        <v>693</v>
      </c>
      <c r="AD89" t="s">
        <v>694</v>
      </c>
    </row>
    <row r="90" spans="10:32" x14ac:dyDescent="0.25">
      <c r="J90" t="s">
        <v>181</v>
      </c>
      <c r="K90">
        <v>-2.1716000000000002</v>
      </c>
      <c r="L90">
        <v>0.23139999999999999</v>
      </c>
      <c r="M90">
        <v>-9.3840000000000003</v>
      </c>
      <c r="N90" s="1">
        <v>3.7399999999999999E-7</v>
      </c>
      <c r="O90" t="s">
        <v>355</v>
      </c>
      <c r="Y90">
        <v>-5.9077000000000002</v>
      </c>
      <c r="Z90">
        <v>-2.089</v>
      </c>
      <c r="AA90">
        <v>0.55469999999999997</v>
      </c>
      <c r="AB90">
        <v>1.2915000000000001</v>
      </c>
      <c r="AC90">
        <v>4.7527999999999997</v>
      </c>
    </row>
    <row r="91" spans="10:32" x14ac:dyDescent="0.25">
      <c r="K91" s="1">
        <v>3.7399999999999999E-7</v>
      </c>
      <c r="N91" s="1"/>
    </row>
    <row r="92" spans="10:32" x14ac:dyDescent="0.25">
      <c r="J92" t="s">
        <v>187</v>
      </c>
      <c r="K92">
        <v>-31.312200000000001</v>
      </c>
      <c r="L92">
        <v>5.7695999999999996</v>
      </c>
      <c r="M92">
        <v>-5.4269999999999996</v>
      </c>
      <c r="N92">
        <v>1.16E-4</v>
      </c>
      <c r="O92" t="s">
        <v>355</v>
      </c>
      <c r="R92" s="1">
        <v>3.8829999999999998E-8</v>
      </c>
      <c r="Y92" t="s">
        <v>695</v>
      </c>
    </row>
    <row r="93" spans="10:32" x14ac:dyDescent="0.25">
      <c r="K93">
        <v>1.16E-4</v>
      </c>
      <c r="R93" s="1"/>
      <c r="Z93" t="s">
        <v>350</v>
      </c>
      <c r="AA93" t="s">
        <v>351</v>
      </c>
      <c r="AB93" t="s">
        <v>352</v>
      </c>
      <c r="AC93" t="s">
        <v>353</v>
      </c>
      <c r="AD93" t="s">
        <v>354</v>
      </c>
      <c r="AE93" t="s">
        <v>432</v>
      </c>
    </row>
    <row r="94" spans="10:32" x14ac:dyDescent="0.25">
      <c r="J94" t="s">
        <v>358</v>
      </c>
      <c r="K94">
        <v>-2.1435</v>
      </c>
      <c r="L94">
        <v>5.6669</v>
      </c>
      <c r="M94">
        <v>-0.378</v>
      </c>
      <c r="N94">
        <v>0.71134799999999998</v>
      </c>
      <c r="Q94" t="s">
        <v>452</v>
      </c>
      <c r="Y94" t="s">
        <v>696</v>
      </c>
      <c r="Z94">
        <v>102.4408</v>
      </c>
      <c r="AA94">
        <v>4.6489000000000003</v>
      </c>
      <c r="AB94">
        <v>22.036000000000001</v>
      </c>
      <c r="AC94" s="1">
        <v>1.1100000000000001E-11</v>
      </c>
      <c r="AD94" t="s">
        <v>355</v>
      </c>
    </row>
    <row r="95" spans="10:32" x14ac:dyDescent="0.25">
      <c r="J95" t="s">
        <v>433</v>
      </c>
      <c r="K95">
        <v>0.71134799999999998</v>
      </c>
      <c r="Z95" s="1">
        <v>1.1100000000000001E-11</v>
      </c>
      <c r="AC95" s="1"/>
    </row>
    <row r="96" spans="10:32" x14ac:dyDescent="0.25">
      <c r="J96" t="s">
        <v>434</v>
      </c>
      <c r="K96" t="s">
        <v>435</v>
      </c>
      <c r="L96">
        <v>0</v>
      </c>
      <c r="M96" t="s">
        <v>822</v>
      </c>
      <c r="N96">
        <v>1E-3</v>
      </c>
      <c r="O96" t="s">
        <v>823</v>
      </c>
      <c r="P96">
        <v>0.01</v>
      </c>
      <c r="Y96" t="s">
        <v>174</v>
      </c>
      <c r="Z96">
        <v>-11.729200000000001</v>
      </c>
      <c r="AA96">
        <v>3.8393000000000002</v>
      </c>
      <c r="AB96">
        <v>-3.0550000000000002</v>
      </c>
      <c r="AC96">
        <v>9.2099999999999994E-3</v>
      </c>
      <c r="AD96" t="s">
        <v>467</v>
      </c>
    </row>
    <row r="97" spans="10:32" x14ac:dyDescent="0.25">
      <c r="Z97">
        <v>9.2099999999999994E-3</v>
      </c>
    </row>
    <row r="98" spans="10:32" x14ac:dyDescent="0.25">
      <c r="J98" t="s">
        <v>445</v>
      </c>
      <c r="K98" t="s">
        <v>697</v>
      </c>
      <c r="L98" t="s">
        <v>698</v>
      </c>
      <c r="M98">
        <v>5.1740000000000004</v>
      </c>
      <c r="N98" t="s">
        <v>449</v>
      </c>
      <c r="O98">
        <v>13</v>
      </c>
      <c r="P98" t="s">
        <v>699</v>
      </c>
      <c r="Y98" t="s">
        <v>175</v>
      </c>
      <c r="Z98">
        <v>0.1358</v>
      </c>
      <c r="AA98">
        <v>0.1701</v>
      </c>
      <c r="AB98">
        <v>0.79900000000000004</v>
      </c>
      <c r="AC98">
        <v>0.43890000000000001</v>
      </c>
    </row>
    <row r="99" spans="10:32" x14ac:dyDescent="0.25">
      <c r="K99" t="s">
        <v>701</v>
      </c>
      <c r="L99" t="s">
        <v>702</v>
      </c>
      <c r="M99" t="s">
        <v>703</v>
      </c>
      <c r="N99" t="s">
        <v>704</v>
      </c>
      <c r="O99" t="s">
        <v>705</v>
      </c>
      <c r="P99" t="s">
        <v>706</v>
      </c>
      <c r="R99" t="s">
        <v>689</v>
      </c>
      <c r="Z99">
        <v>0.43890000000000001</v>
      </c>
    </row>
    <row r="100" spans="10:32" x14ac:dyDescent="0.25">
      <c r="J100" t="s">
        <v>707</v>
      </c>
      <c r="K100" t="s">
        <v>708</v>
      </c>
      <c r="L100" t="s">
        <v>972</v>
      </c>
      <c r="M100" t="s">
        <v>710</v>
      </c>
      <c r="N100" t="s">
        <v>708</v>
      </c>
      <c r="O100">
        <v>0.93959999999999999</v>
      </c>
      <c r="Q100" t="s">
        <v>403</v>
      </c>
      <c r="Y100" t="s">
        <v>176</v>
      </c>
      <c r="Z100">
        <v>-2.5514999999999999</v>
      </c>
      <c r="AA100">
        <v>1.5869</v>
      </c>
      <c r="AB100">
        <v>-1.6080000000000001</v>
      </c>
      <c r="AC100">
        <v>0.13186999999999999</v>
      </c>
    </row>
    <row r="101" spans="10:32" x14ac:dyDescent="0.25">
      <c r="J101" t="s">
        <v>448</v>
      </c>
      <c r="K101">
        <v>45.45</v>
      </c>
      <c r="L101" t="s">
        <v>449</v>
      </c>
      <c r="M101">
        <v>7</v>
      </c>
      <c r="N101" t="s">
        <v>450</v>
      </c>
      <c r="O101">
        <v>13</v>
      </c>
      <c r="P101" t="s">
        <v>451</v>
      </c>
      <c r="Z101">
        <v>0.13186999999999999</v>
      </c>
    </row>
    <row r="102" spans="10:32" x14ac:dyDescent="0.25">
      <c r="Y102" t="s">
        <v>357</v>
      </c>
      <c r="Z102">
        <v>-0.1691</v>
      </c>
      <c r="AA102">
        <v>0.68940000000000001</v>
      </c>
      <c r="AB102">
        <v>-0.245</v>
      </c>
      <c r="AC102">
        <v>0.81011999999999995</v>
      </c>
    </row>
    <row r="103" spans="10:32" x14ac:dyDescent="0.25">
      <c r="Z103">
        <v>0.81011999999999995</v>
      </c>
      <c r="AF103" t="s">
        <v>438</v>
      </c>
    </row>
    <row r="104" spans="10:32" x14ac:dyDescent="0.25">
      <c r="J104" t="s">
        <v>973</v>
      </c>
      <c r="Y104" t="s">
        <v>181</v>
      </c>
      <c r="Z104">
        <v>-0.95109999999999995</v>
      </c>
      <c r="AA104">
        <v>0.1537</v>
      </c>
      <c r="AB104">
        <v>-6.1890000000000001</v>
      </c>
      <c r="AC104" s="1">
        <v>3.2799999999999998E-5</v>
      </c>
      <c r="AD104" t="s">
        <v>355</v>
      </c>
    </row>
    <row r="105" spans="10:32" x14ac:dyDescent="0.25">
      <c r="Z105" s="1">
        <v>3.2799999999999998E-5</v>
      </c>
      <c r="AC105" s="1"/>
    </row>
    <row r="106" spans="10:32" x14ac:dyDescent="0.25">
      <c r="J106" t="s">
        <v>401</v>
      </c>
      <c r="Y106" t="s">
        <v>187</v>
      </c>
      <c r="Z106">
        <v>-6.2064000000000004</v>
      </c>
      <c r="AA106">
        <v>3.8317999999999999</v>
      </c>
      <c r="AB106">
        <v>-1.62</v>
      </c>
      <c r="AC106">
        <v>0.12928999999999999</v>
      </c>
    </row>
    <row r="107" spans="10:32" x14ac:dyDescent="0.25">
      <c r="J107" t="s">
        <v>686</v>
      </c>
      <c r="K107" t="s">
        <v>403</v>
      </c>
      <c r="L107" t="s">
        <v>500</v>
      </c>
      <c r="M107" t="s">
        <v>405</v>
      </c>
      <c r="N107" t="s">
        <v>403</v>
      </c>
      <c r="O107" t="s">
        <v>687</v>
      </c>
      <c r="P107" t="s">
        <v>688</v>
      </c>
      <c r="Z107">
        <v>0.12928999999999999</v>
      </c>
      <c r="AF107" t="s">
        <v>430</v>
      </c>
    </row>
    <row r="108" spans="10:32" x14ac:dyDescent="0.25">
      <c r="Y108" t="s">
        <v>358</v>
      </c>
      <c r="Z108">
        <v>-7.3423999999999996</v>
      </c>
      <c r="AA108">
        <v>3.7635999999999998</v>
      </c>
      <c r="AB108">
        <v>-1.9510000000000001</v>
      </c>
      <c r="AC108">
        <v>7.2959999999999997E-2</v>
      </c>
      <c r="AD108" t="s">
        <v>461</v>
      </c>
    </row>
    <row r="109" spans="10:32" x14ac:dyDescent="0.25">
      <c r="J109" t="s">
        <v>690</v>
      </c>
      <c r="U109" t="s">
        <v>851</v>
      </c>
      <c r="Y109" t="s">
        <v>433</v>
      </c>
      <c r="Z109">
        <v>7.2959999999999997E-2</v>
      </c>
    </row>
    <row r="110" spans="10:32" x14ac:dyDescent="0.25">
      <c r="K110" t="s">
        <v>691</v>
      </c>
      <c r="L110" t="s">
        <v>692</v>
      </c>
      <c r="M110" t="s">
        <v>426</v>
      </c>
      <c r="N110" t="s">
        <v>693</v>
      </c>
      <c r="O110" t="s">
        <v>694</v>
      </c>
      <c r="T110">
        <v>0.1</v>
      </c>
      <c r="Y110" t="s">
        <v>434</v>
      </c>
      <c r="Z110" t="s">
        <v>435</v>
      </c>
      <c r="AA110">
        <v>0</v>
      </c>
      <c r="AB110" t="s">
        <v>436</v>
      </c>
      <c r="AC110">
        <v>1E-3</v>
      </c>
      <c r="AD110" t="s">
        <v>437</v>
      </c>
      <c r="AE110">
        <v>0.01</v>
      </c>
      <c r="AF110" t="s">
        <v>452</v>
      </c>
    </row>
    <row r="111" spans="10:32" x14ac:dyDescent="0.25">
      <c r="J111">
        <v>-6.1287000000000003</v>
      </c>
      <c r="K111">
        <v>-0.79949999999999999</v>
      </c>
      <c r="L111">
        <v>0</v>
      </c>
      <c r="M111">
        <v>1.1115999999999999</v>
      </c>
      <c r="N111">
        <v>5.7935999999999996</v>
      </c>
      <c r="S111" t="s">
        <v>850</v>
      </c>
    </row>
    <row r="112" spans="10:32" x14ac:dyDescent="0.25">
      <c r="Y112" t="s">
        <v>445</v>
      </c>
      <c r="Z112" t="s">
        <v>697</v>
      </c>
      <c r="AA112" t="s">
        <v>698</v>
      </c>
      <c r="AB112">
        <v>3.4359999999999999</v>
      </c>
      <c r="AC112" t="s">
        <v>449</v>
      </c>
      <c r="AD112">
        <v>13</v>
      </c>
      <c r="AE112" t="s">
        <v>699</v>
      </c>
    </row>
    <row r="113" spans="10:32" x14ac:dyDescent="0.25">
      <c r="J113" t="s">
        <v>695</v>
      </c>
      <c r="Z113" t="s">
        <v>701</v>
      </c>
      <c r="AA113" t="s">
        <v>702</v>
      </c>
      <c r="AB113" t="s">
        <v>703</v>
      </c>
      <c r="AC113" t="s">
        <v>704</v>
      </c>
      <c r="AD113" t="s">
        <v>705</v>
      </c>
      <c r="AE113" t="s">
        <v>706</v>
      </c>
    </row>
    <row r="114" spans="10:32" x14ac:dyDescent="0.25">
      <c r="K114" t="s">
        <v>350</v>
      </c>
      <c r="L114" t="s">
        <v>351</v>
      </c>
      <c r="M114" t="s">
        <v>352</v>
      </c>
      <c r="N114" t="s">
        <v>353</v>
      </c>
      <c r="O114" t="s">
        <v>354</v>
      </c>
      <c r="P114" t="s">
        <v>432</v>
      </c>
      <c r="Y114" t="s">
        <v>707</v>
      </c>
      <c r="Z114" t="s">
        <v>708</v>
      </c>
      <c r="AA114" t="s">
        <v>713</v>
      </c>
      <c r="AB114" t="s">
        <v>710</v>
      </c>
      <c r="AC114" t="s">
        <v>708</v>
      </c>
      <c r="AD114">
        <v>0.89810000000000001</v>
      </c>
    </row>
    <row r="115" spans="10:32" x14ac:dyDescent="0.25">
      <c r="J115" t="s">
        <v>696</v>
      </c>
      <c r="K115">
        <v>95.655690000000007</v>
      </c>
      <c r="L115">
        <v>4.4227299999999996</v>
      </c>
      <c r="M115">
        <v>21.628</v>
      </c>
      <c r="N115" s="1">
        <v>1.41E-11</v>
      </c>
      <c r="O115" t="s">
        <v>355</v>
      </c>
      <c r="Y115" t="s">
        <v>448</v>
      </c>
      <c r="Z115">
        <v>26.19</v>
      </c>
      <c r="AA115" t="s">
        <v>449</v>
      </c>
      <c r="AB115">
        <v>7</v>
      </c>
      <c r="AC115" t="s">
        <v>450</v>
      </c>
      <c r="AD115">
        <v>13</v>
      </c>
      <c r="AE115" t="s">
        <v>451</v>
      </c>
    </row>
    <row r="116" spans="10:32" x14ac:dyDescent="0.25">
      <c r="K116" s="1">
        <v>1.41E-11</v>
      </c>
      <c r="N116" s="1"/>
      <c r="Y116" t="s">
        <v>714</v>
      </c>
    </row>
    <row r="117" spans="10:32" x14ac:dyDescent="0.25">
      <c r="J117" t="s">
        <v>174</v>
      </c>
      <c r="K117">
        <v>-16.279260000000001</v>
      </c>
      <c r="L117">
        <v>3.6525500000000002</v>
      </c>
      <c r="M117">
        <v>-4.4569999999999999</v>
      </c>
      <c r="N117">
        <v>6.4599999999999998E-4</v>
      </c>
      <c r="O117" t="s">
        <v>355</v>
      </c>
      <c r="R117">
        <v>0.05</v>
      </c>
      <c r="AF117" t="s">
        <v>403</v>
      </c>
    </row>
    <row r="118" spans="10:32" x14ac:dyDescent="0.25">
      <c r="K118">
        <v>6.4599999999999998E-4</v>
      </c>
      <c r="Y118" t="s">
        <v>521</v>
      </c>
      <c r="Z118" t="s">
        <v>680</v>
      </c>
      <c r="AA118" t="s">
        <v>711</v>
      </c>
      <c r="AB118" t="s">
        <v>449</v>
      </c>
      <c r="AC118" t="s">
        <v>680</v>
      </c>
      <c r="AD118" t="s">
        <v>682</v>
      </c>
    </row>
    <row r="119" spans="10:32" x14ac:dyDescent="0.25">
      <c r="J119" t="s">
        <v>175</v>
      </c>
      <c r="K119">
        <v>3.9260000000000003E-2</v>
      </c>
      <c r="L119">
        <v>0.16178999999999999</v>
      </c>
      <c r="M119">
        <v>0.24299999999999999</v>
      </c>
      <c r="N119">
        <v>0.81203800000000004</v>
      </c>
      <c r="Q119" t="s">
        <v>824</v>
      </c>
      <c r="Y119" t="s">
        <v>714</v>
      </c>
    </row>
    <row r="120" spans="10:32" x14ac:dyDescent="0.25">
      <c r="K120">
        <v>0.81203800000000004</v>
      </c>
    </row>
    <row r="121" spans="10:32" x14ac:dyDescent="0.25">
      <c r="J121" t="s">
        <v>176</v>
      </c>
      <c r="K121">
        <v>-1.6213500000000001</v>
      </c>
      <c r="L121">
        <v>1.50972</v>
      </c>
      <c r="M121">
        <v>-1.0740000000000001</v>
      </c>
      <c r="N121">
        <v>0.30238100000000001</v>
      </c>
      <c r="R121" t="s">
        <v>700</v>
      </c>
      <c r="Y121" t="s">
        <v>401</v>
      </c>
    </row>
    <row r="122" spans="10:32" x14ac:dyDescent="0.25">
      <c r="K122">
        <v>0.30238100000000001</v>
      </c>
      <c r="Y122" t="s">
        <v>686</v>
      </c>
      <c r="Z122" t="s">
        <v>403</v>
      </c>
      <c r="AA122" t="s">
        <v>500</v>
      </c>
      <c r="AB122" t="s">
        <v>405</v>
      </c>
      <c r="AC122" t="s">
        <v>403</v>
      </c>
      <c r="AD122" t="s">
        <v>687</v>
      </c>
      <c r="AE122" t="s">
        <v>688</v>
      </c>
    </row>
    <row r="123" spans="10:32" x14ac:dyDescent="0.25">
      <c r="J123" t="s">
        <v>357</v>
      </c>
      <c r="K123">
        <v>1.7735799999999999</v>
      </c>
      <c r="L123">
        <v>0.65590000000000004</v>
      </c>
      <c r="M123">
        <v>2.7040000000000002</v>
      </c>
      <c r="N123">
        <v>1.8054000000000001E-2</v>
      </c>
      <c r="O123" t="s">
        <v>356</v>
      </c>
      <c r="Q123" t="s">
        <v>430</v>
      </c>
    </row>
    <row r="124" spans="10:32" x14ac:dyDescent="0.25">
      <c r="K124">
        <v>1.8054000000000001E-2</v>
      </c>
      <c r="Y124" t="s">
        <v>690</v>
      </c>
    </row>
    <row r="125" spans="10:32" x14ac:dyDescent="0.25">
      <c r="J125" t="s">
        <v>181</v>
      </c>
      <c r="K125">
        <v>-1.03461</v>
      </c>
      <c r="L125">
        <v>0.14621000000000001</v>
      </c>
      <c r="M125">
        <v>-7.0759999999999996</v>
      </c>
      <c r="N125" s="1">
        <v>8.3399999999999998E-6</v>
      </c>
      <c r="O125" t="s">
        <v>355</v>
      </c>
      <c r="Z125" t="s">
        <v>691</v>
      </c>
      <c r="AA125" t="s">
        <v>692</v>
      </c>
      <c r="AB125" t="s">
        <v>426</v>
      </c>
      <c r="AC125" t="s">
        <v>693</v>
      </c>
      <c r="AD125" t="s">
        <v>694</v>
      </c>
    </row>
    <row r="126" spans="10:32" x14ac:dyDescent="0.25">
      <c r="K126" s="1">
        <v>8.3399999999999998E-6</v>
      </c>
      <c r="N126" s="1"/>
      <c r="Y126">
        <v>-1.833</v>
      </c>
      <c r="Z126">
        <v>-0.60389999999999999</v>
      </c>
      <c r="AA126">
        <v>0</v>
      </c>
      <c r="AB126">
        <v>0.76190000000000002</v>
      </c>
      <c r="AC126">
        <v>1.9394</v>
      </c>
    </row>
    <row r="127" spans="10:32" x14ac:dyDescent="0.25">
      <c r="J127" t="s">
        <v>187</v>
      </c>
      <c r="K127">
        <v>-0.20235</v>
      </c>
      <c r="L127">
        <v>3.6453899999999999</v>
      </c>
      <c r="M127">
        <v>-5.6000000000000001E-2</v>
      </c>
      <c r="N127">
        <v>0.95657800000000004</v>
      </c>
      <c r="R127" s="1">
        <v>2.4589999999999999E-9</v>
      </c>
    </row>
    <row r="128" spans="10:32" x14ac:dyDescent="0.25">
      <c r="K128">
        <v>0.95657800000000004</v>
      </c>
      <c r="R128" s="1"/>
      <c r="Y128" t="s">
        <v>695</v>
      </c>
    </row>
    <row r="129" spans="10:32" x14ac:dyDescent="0.25">
      <c r="J129" t="s">
        <v>358</v>
      </c>
      <c r="K129">
        <v>-15.752190000000001</v>
      </c>
      <c r="L129">
        <v>3.5805500000000001</v>
      </c>
      <c r="M129">
        <v>-4.399</v>
      </c>
      <c r="N129">
        <v>7.18E-4</v>
      </c>
      <c r="O129" t="s">
        <v>355</v>
      </c>
      <c r="Q129" t="s">
        <v>452</v>
      </c>
      <c r="Z129" t="s">
        <v>350</v>
      </c>
      <c r="AA129" t="s">
        <v>351</v>
      </c>
      <c r="AB129" t="s">
        <v>352</v>
      </c>
      <c r="AC129" t="s">
        <v>353</v>
      </c>
      <c r="AD129" t="s">
        <v>354</v>
      </c>
      <c r="AE129" t="s">
        <v>432</v>
      </c>
    </row>
    <row r="130" spans="10:32" x14ac:dyDescent="0.25">
      <c r="J130" t="s">
        <v>433</v>
      </c>
      <c r="K130">
        <v>7.18E-4</v>
      </c>
      <c r="Y130" t="s">
        <v>696</v>
      </c>
      <c r="Z130">
        <v>96.412850000000006</v>
      </c>
      <c r="AA130">
        <v>1.9762500000000001</v>
      </c>
      <c r="AB130">
        <v>48.786000000000001</v>
      </c>
      <c r="AC130" s="1">
        <v>4.1199999999999999E-16</v>
      </c>
      <c r="AD130" t="s">
        <v>355</v>
      </c>
    </row>
    <row r="131" spans="10:32" x14ac:dyDescent="0.25">
      <c r="J131" t="s">
        <v>434</v>
      </c>
      <c r="K131" t="s">
        <v>435</v>
      </c>
      <c r="L131">
        <v>0</v>
      </c>
      <c r="M131" t="s">
        <v>822</v>
      </c>
      <c r="N131">
        <v>1E-3</v>
      </c>
      <c r="O131" t="s">
        <v>823</v>
      </c>
      <c r="P131">
        <v>0.01</v>
      </c>
      <c r="Z131" s="1">
        <v>4.1199999999999999E-16</v>
      </c>
      <c r="AC131" s="1"/>
    </row>
    <row r="132" spans="10:32" x14ac:dyDescent="0.25">
      <c r="Y132" t="s">
        <v>174</v>
      </c>
      <c r="Z132">
        <v>-10.388299999999999</v>
      </c>
      <c r="AA132">
        <v>1.6321000000000001</v>
      </c>
      <c r="AB132">
        <v>-6.3650000000000002</v>
      </c>
      <c r="AC132" s="1">
        <v>2.48E-5</v>
      </c>
      <c r="AD132" t="s">
        <v>355</v>
      </c>
    </row>
    <row r="133" spans="10:32" x14ac:dyDescent="0.25">
      <c r="J133" t="s">
        <v>445</v>
      </c>
      <c r="K133" t="s">
        <v>697</v>
      </c>
      <c r="L133" t="s">
        <v>698</v>
      </c>
      <c r="M133">
        <v>3.2690000000000001</v>
      </c>
      <c r="N133" t="s">
        <v>449</v>
      </c>
      <c r="O133">
        <v>13</v>
      </c>
      <c r="P133" t="s">
        <v>699</v>
      </c>
      <c r="Z133" s="1">
        <v>2.48E-5</v>
      </c>
      <c r="AC133" s="1"/>
    </row>
    <row r="134" spans="10:32" x14ac:dyDescent="0.25">
      <c r="K134" t="s">
        <v>701</v>
      </c>
      <c r="L134" t="s">
        <v>702</v>
      </c>
      <c r="M134" t="s">
        <v>703</v>
      </c>
      <c r="N134" t="s">
        <v>704</v>
      </c>
      <c r="O134" t="s">
        <v>705</v>
      </c>
      <c r="P134" t="s">
        <v>706</v>
      </c>
      <c r="R134" t="s">
        <v>689</v>
      </c>
      <c r="Y134" t="s">
        <v>175</v>
      </c>
      <c r="Z134">
        <v>0.22029000000000001</v>
      </c>
      <c r="AA134">
        <v>7.2300000000000003E-2</v>
      </c>
      <c r="AB134">
        <v>3.0470000000000002</v>
      </c>
      <c r="AC134">
        <v>9.3519999999999992E-3</v>
      </c>
      <c r="AD134" t="s">
        <v>467</v>
      </c>
    </row>
    <row r="135" spans="10:32" x14ac:dyDescent="0.25">
      <c r="J135" t="s">
        <v>707</v>
      </c>
      <c r="K135" t="s">
        <v>708</v>
      </c>
      <c r="L135" t="s">
        <v>974</v>
      </c>
      <c r="M135" t="s">
        <v>710</v>
      </c>
      <c r="N135" t="s">
        <v>708</v>
      </c>
      <c r="O135">
        <v>0.9607</v>
      </c>
      <c r="Q135" t="s">
        <v>403</v>
      </c>
      <c r="Z135">
        <v>9.3519999999999992E-3</v>
      </c>
    </row>
    <row r="136" spans="10:32" x14ac:dyDescent="0.25">
      <c r="J136" t="s">
        <v>448</v>
      </c>
      <c r="K136">
        <v>70.81</v>
      </c>
      <c r="L136" t="s">
        <v>449</v>
      </c>
      <c r="M136">
        <v>7</v>
      </c>
      <c r="N136" t="s">
        <v>450</v>
      </c>
      <c r="O136">
        <v>13</v>
      </c>
      <c r="P136" t="s">
        <v>451</v>
      </c>
      <c r="Y136" t="s">
        <v>176</v>
      </c>
      <c r="Z136">
        <v>-0.12551999999999999</v>
      </c>
      <c r="AA136">
        <v>0.67459999999999998</v>
      </c>
      <c r="AB136">
        <v>-0.186</v>
      </c>
      <c r="AC136">
        <v>0.85526599999999997</v>
      </c>
    </row>
    <row r="137" spans="10:32" x14ac:dyDescent="0.25">
      <c r="U137" t="s">
        <v>851</v>
      </c>
      <c r="Z137">
        <v>0.85526599999999997</v>
      </c>
    </row>
    <row r="138" spans="10:32" x14ac:dyDescent="0.25">
      <c r="T138">
        <v>0.1</v>
      </c>
      <c r="Y138" t="s">
        <v>357</v>
      </c>
      <c r="Z138">
        <v>0.80545</v>
      </c>
      <c r="AA138">
        <v>0.29308000000000001</v>
      </c>
      <c r="AB138">
        <v>2.7480000000000002</v>
      </c>
      <c r="AC138">
        <v>1.6594999999999999E-2</v>
      </c>
      <c r="AD138" t="s">
        <v>356</v>
      </c>
    </row>
    <row r="139" spans="10:32" x14ac:dyDescent="0.25">
      <c r="J139" t="s">
        <v>975</v>
      </c>
      <c r="S139" t="s">
        <v>850</v>
      </c>
      <c r="Z139">
        <v>1.6594999999999999E-2</v>
      </c>
      <c r="AF139" t="s">
        <v>438</v>
      </c>
    </row>
    <row r="140" spans="10:32" x14ac:dyDescent="0.25">
      <c r="Y140" t="s">
        <v>181</v>
      </c>
      <c r="Z140">
        <v>-0.18794</v>
      </c>
      <c r="AA140">
        <v>6.5329999999999999E-2</v>
      </c>
      <c r="AB140">
        <v>-2.8769999999999998</v>
      </c>
      <c r="AC140">
        <v>1.2977000000000001E-2</v>
      </c>
      <c r="AD140" t="s">
        <v>356</v>
      </c>
    </row>
    <row r="141" spans="10:32" x14ac:dyDescent="0.25">
      <c r="J141" t="s">
        <v>401</v>
      </c>
      <c r="Z141">
        <v>1.2977000000000001E-2</v>
      </c>
    </row>
    <row r="142" spans="10:32" x14ac:dyDescent="0.25">
      <c r="J142" t="s">
        <v>686</v>
      </c>
      <c r="K142" t="s">
        <v>403</v>
      </c>
      <c r="L142" t="s">
        <v>500</v>
      </c>
      <c r="M142" t="s">
        <v>405</v>
      </c>
      <c r="N142" t="s">
        <v>403</v>
      </c>
      <c r="O142" t="s">
        <v>687</v>
      </c>
      <c r="P142" t="s">
        <v>688</v>
      </c>
      <c r="Y142" t="s">
        <v>187</v>
      </c>
      <c r="Z142">
        <v>-4.8456999999999999</v>
      </c>
      <c r="AA142">
        <v>1.6289</v>
      </c>
      <c r="AB142">
        <v>-2.9750000000000001</v>
      </c>
      <c r="AC142">
        <v>1.0747E-2</v>
      </c>
      <c r="AD142" t="s">
        <v>356</v>
      </c>
    </row>
    <row r="143" spans="10:32" x14ac:dyDescent="0.25">
      <c r="Z143">
        <v>1.0747E-2</v>
      </c>
      <c r="AF143" t="s">
        <v>430</v>
      </c>
    </row>
    <row r="144" spans="10:32" x14ac:dyDescent="0.25">
      <c r="J144" t="s">
        <v>690</v>
      </c>
      <c r="Y144" t="s">
        <v>358</v>
      </c>
      <c r="Z144">
        <v>-8.1888799999999993</v>
      </c>
      <c r="AA144">
        <v>1.5999300000000001</v>
      </c>
      <c r="AB144">
        <v>-5.1180000000000003</v>
      </c>
      <c r="AC144">
        <v>1.9699999999999999E-4</v>
      </c>
      <c r="AD144" t="s">
        <v>355</v>
      </c>
    </row>
    <row r="145" spans="10:32" x14ac:dyDescent="0.25">
      <c r="K145" t="s">
        <v>691</v>
      </c>
      <c r="L145" t="s">
        <v>692</v>
      </c>
      <c r="M145" t="s">
        <v>426</v>
      </c>
      <c r="N145" t="s">
        <v>693</v>
      </c>
      <c r="O145" t="s">
        <v>694</v>
      </c>
      <c r="Y145" t="s">
        <v>433</v>
      </c>
      <c r="Z145">
        <v>1.9699999999999999E-4</v>
      </c>
    </row>
    <row r="146" spans="10:32" x14ac:dyDescent="0.25">
      <c r="J146">
        <v>-8.9827999999999992</v>
      </c>
      <c r="K146">
        <v>-2.0407999999999999</v>
      </c>
      <c r="L146">
        <v>0.3952</v>
      </c>
      <c r="M146">
        <v>1.8684000000000001</v>
      </c>
      <c r="N146">
        <v>5.5049999999999999</v>
      </c>
      <c r="Y146" t="s">
        <v>434</v>
      </c>
      <c r="Z146" t="s">
        <v>435</v>
      </c>
      <c r="AA146">
        <v>0</v>
      </c>
      <c r="AB146" t="s">
        <v>436</v>
      </c>
      <c r="AC146">
        <v>1E-3</v>
      </c>
      <c r="AD146" t="s">
        <v>437</v>
      </c>
      <c r="AE146">
        <v>0.01</v>
      </c>
      <c r="AF146" t="s">
        <v>452</v>
      </c>
    </row>
    <row r="148" spans="10:32" x14ac:dyDescent="0.25">
      <c r="J148" t="s">
        <v>695</v>
      </c>
      <c r="Y148" t="s">
        <v>445</v>
      </c>
      <c r="Z148" t="s">
        <v>697</v>
      </c>
      <c r="AA148" t="s">
        <v>698</v>
      </c>
      <c r="AB148">
        <v>1.4610000000000001</v>
      </c>
      <c r="AC148" t="s">
        <v>449</v>
      </c>
      <c r="AD148">
        <v>13</v>
      </c>
      <c r="AE148" t="s">
        <v>699</v>
      </c>
    </row>
    <row r="149" spans="10:32" x14ac:dyDescent="0.25">
      <c r="K149" t="s">
        <v>350</v>
      </c>
      <c r="L149" t="s">
        <v>351</v>
      </c>
      <c r="M149" t="s">
        <v>352</v>
      </c>
      <c r="N149" t="s">
        <v>353</v>
      </c>
      <c r="O149" t="s">
        <v>354</v>
      </c>
      <c r="P149" t="s">
        <v>432</v>
      </c>
      <c r="Z149" t="s">
        <v>701</v>
      </c>
      <c r="AA149" t="s">
        <v>702</v>
      </c>
      <c r="AB149" t="s">
        <v>703</v>
      </c>
      <c r="AC149" t="s">
        <v>704</v>
      </c>
      <c r="AD149" t="s">
        <v>705</v>
      </c>
      <c r="AE149" t="s">
        <v>706</v>
      </c>
    </row>
    <row r="150" spans="10:32" x14ac:dyDescent="0.25">
      <c r="J150" t="s">
        <v>696</v>
      </c>
      <c r="K150">
        <v>93.033590000000004</v>
      </c>
      <c r="L150">
        <v>5.35806</v>
      </c>
      <c r="M150">
        <v>17.363</v>
      </c>
      <c r="N150" s="1">
        <v>2.24E-10</v>
      </c>
      <c r="O150" t="s">
        <v>355</v>
      </c>
      <c r="Y150" t="s">
        <v>707</v>
      </c>
      <c r="Z150" t="s">
        <v>708</v>
      </c>
      <c r="AA150" t="s">
        <v>715</v>
      </c>
      <c r="AB150" t="s">
        <v>710</v>
      </c>
      <c r="AC150" t="s">
        <v>708</v>
      </c>
      <c r="AD150">
        <v>0.91439999999999999</v>
      </c>
    </row>
    <row r="151" spans="10:32" x14ac:dyDescent="0.25">
      <c r="K151" s="1">
        <v>2.24E-10</v>
      </c>
      <c r="N151" s="1"/>
      <c r="Y151" t="s">
        <v>448</v>
      </c>
      <c r="Z151">
        <v>31.51</v>
      </c>
      <c r="AA151" t="s">
        <v>449</v>
      </c>
      <c r="AB151">
        <v>7</v>
      </c>
      <c r="AC151" t="s">
        <v>450</v>
      </c>
      <c r="AD151">
        <v>13</v>
      </c>
      <c r="AE151" t="s">
        <v>451</v>
      </c>
    </row>
    <row r="152" spans="10:32" x14ac:dyDescent="0.25">
      <c r="J152" t="s">
        <v>174</v>
      </c>
      <c r="K152">
        <v>-3.06976</v>
      </c>
      <c r="L152">
        <v>4.4250100000000003</v>
      </c>
      <c r="M152">
        <v>-0.69399999999999995</v>
      </c>
      <c r="N152">
        <v>0.5</v>
      </c>
      <c r="R152">
        <v>0.05</v>
      </c>
      <c r="Y152" t="s">
        <v>714</v>
      </c>
    </row>
    <row r="153" spans="10:32" x14ac:dyDescent="0.25">
      <c r="K153">
        <v>0.5</v>
      </c>
    </row>
    <row r="154" spans="10:32" x14ac:dyDescent="0.25">
      <c r="J154" t="s">
        <v>175</v>
      </c>
      <c r="K154">
        <v>7.1809999999999999E-2</v>
      </c>
      <c r="L154">
        <v>0.19600999999999999</v>
      </c>
      <c r="M154">
        <v>0.36599999999999999</v>
      </c>
      <c r="N154">
        <v>0.72</v>
      </c>
      <c r="Q154" t="s">
        <v>824</v>
      </c>
      <c r="Y154" t="s">
        <v>526</v>
      </c>
    </row>
    <row r="155" spans="10:32" x14ac:dyDescent="0.25">
      <c r="K155">
        <v>0.72</v>
      </c>
      <c r="Y155" t="s">
        <v>714</v>
      </c>
    </row>
    <row r="156" spans="10:32" x14ac:dyDescent="0.25">
      <c r="J156" t="s">
        <v>176</v>
      </c>
      <c r="K156">
        <v>-0.38023000000000001</v>
      </c>
      <c r="L156">
        <v>1.82901</v>
      </c>
      <c r="M156">
        <v>-0.20799999999999999</v>
      </c>
      <c r="N156">
        <v>0.83899999999999997</v>
      </c>
      <c r="R156" t="s">
        <v>700</v>
      </c>
      <c r="AF156" t="s">
        <v>403</v>
      </c>
    </row>
    <row r="157" spans="10:32" x14ac:dyDescent="0.25">
      <c r="K157">
        <v>0.83899999999999997</v>
      </c>
      <c r="Y157" t="s">
        <v>678</v>
      </c>
      <c r="Z157" t="s">
        <v>684</v>
      </c>
      <c r="AA157" t="s">
        <v>449</v>
      </c>
      <c r="AB157" t="s">
        <v>678</v>
      </c>
      <c r="AC157" t="s">
        <v>685</v>
      </c>
    </row>
    <row r="158" spans="10:32" x14ac:dyDescent="0.25">
      <c r="J158" t="s">
        <v>357</v>
      </c>
      <c r="K158">
        <v>0.72829999999999995</v>
      </c>
      <c r="L158">
        <v>0.79461000000000004</v>
      </c>
      <c r="M158">
        <v>0.91700000000000004</v>
      </c>
      <c r="N158">
        <v>0.376</v>
      </c>
      <c r="Q158" t="s">
        <v>430</v>
      </c>
      <c r="Y158" t="s">
        <v>714</v>
      </c>
    </row>
    <row r="159" spans="10:32" x14ac:dyDescent="0.25">
      <c r="K159">
        <v>0.376</v>
      </c>
    </row>
    <row r="160" spans="10:32" x14ac:dyDescent="0.25">
      <c r="J160" t="s">
        <v>181</v>
      </c>
      <c r="K160">
        <v>-2.1835399999999998</v>
      </c>
      <c r="L160">
        <v>0.17713000000000001</v>
      </c>
      <c r="M160">
        <v>-12.327</v>
      </c>
      <c r="N160" s="1">
        <v>1.51E-8</v>
      </c>
      <c r="O160" t="s">
        <v>355</v>
      </c>
      <c r="Y160" t="s">
        <v>401</v>
      </c>
    </row>
    <row r="161" spans="10:31" x14ac:dyDescent="0.25">
      <c r="K161" s="1">
        <v>1.51E-8</v>
      </c>
      <c r="N161" s="1"/>
      <c r="Y161" t="s">
        <v>686</v>
      </c>
      <c r="Z161" t="s">
        <v>403</v>
      </c>
      <c r="AA161" t="s">
        <v>500</v>
      </c>
      <c r="AB161" t="s">
        <v>405</v>
      </c>
      <c r="AC161" t="s">
        <v>403</v>
      </c>
      <c r="AD161" t="s">
        <v>687</v>
      </c>
      <c r="AE161" t="s">
        <v>688</v>
      </c>
    </row>
    <row r="162" spans="10:31" x14ac:dyDescent="0.25">
      <c r="J162" t="s">
        <v>187</v>
      </c>
      <c r="K162">
        <v>-29.799019999999999</v>
      </c>
      <c r="L162">
        <v>4.4163300000000003</v>
      </c>
      <c r="M162">
        <v>-6.7469999999999999</v>
      </c>
      <c r="N162" s="1">
        <v>1.3699999999999999E-5</v>
      </c>
      <c r="O162" t="s">
        <v>355</v>
      </c>
      <c r="R162" s="1">
        <v>9.3870000000000008E-10</v>
      </c>
    </row>
    <row r="163" spans="10:31" x14ac:dyDescent="0.25">
      <c r="K163" s="1">
        <v>1.3699999999999999E-5</v>
      </c>
      <c r="N163" s="1"/>
      <c r="Y163" t="s">
        <v>690</v>
      </c>
    </row>
    <row r="164" spans="10:31" x14ac:dyDescent="0.25">
      <c r="J164" t="s">
        <v>358</v>
      </c>
      <c r="K164">
        <v>-0.76624999999999999</v>
      </c>
      <c r="L164">
        <v>4.3377800000000004</v>
      </c>
      <c r="M164">
        <v>-0.17699999999999999</v>
      </c>
      <c r="N164">
        <v>0.86299999999999999</v>
      </c>
      <c r="Q164" t="s">
        <v>452</v>
      </c>
      <c r="Z164" t="s">
        <v>691</v>
      </c>
      <c r="AA164" t="s">
        <v>692</v>
      </c>
      <c r="AB164" t="s">
        <v>426</v>
      </c>
      <c r="AC164" t="s">
        <v>693</v>
      </c>
      <c r="AD164" t="s">
        <v>694</v>
      </c>
    </row>
    <row r="165" spans="10:31" x14ac:dyDescent="0.25">
      <c r="K165">
        <v>0.86299999999999999</v>
      </c>
      <c r="U165" t="s">
        <v>851</v>
      </c>
      <c r="Y165">
        <v>-18.970099999999999</v>
      </c>
      <c r="Z165">
        <v>-1.7496</v>
      </c>
      <c r="AA165">
        <v>0.26939999999999997</v>
      </c>
      <c r="AB165">
        <v>1.6463000000000001</v>
      </c>
      <c r="AC165">
        <v>11.4329</v>
      </c>
    </row>
    <row r="166" spans="10:31" x14ac:dyDescent="0.25">
      <c r="J166" t="s">
        <v>433</v>
      </c>
      <c r="T166">
        <v>0.1</v>
      </c>
    </row>
    <row r="167" spans="10:31" x14ac:dyDescent="0.25">
      <c r="J167" t="s">
        <v>434</v>
      </c>
      <c r="K167" t="s">
        <v>435</v>
      </c>
      <c r="L167">
        <v>0</v>
      </c>
      <c r="M167" t="s">
        <v>822</v>
      </c>
      <c r="N167">
        <v>1E-3</v>
      </c>
      <c r="O167" t="s">
        <v>823</v>
      </c>
      <c r="P167">
        <v>0.01</v>
      </c>
      <c r="S167" t="s">
        <v>850</v>
      </c>
      <c r="Y167" t="s">
        <v>695</v>
      </c>
    </row>
    <row r="168" spans="10:31" x14ac:dyDescent="0.25">
      <c r="Z168" t="s">
        <v>350</v>
      </c>
      <c r="AA168" t="s">
        <v>351</v>
      </c>
      <c r="AB168" t="s">
        <v>352</v>
      </c>
      <c r="AC168" t="s">
        <v>353</v>
      </c>
      <c r="AD168" t="s">
        <v>354</v>
      </c>
      <c r="AE168" t="s">
        <v>432</v>
      </c>
    </row>
    <row r="169" spans="10:31" x14ac:dyDescent="0.25">
      <c r="J169" t="s">
        <v>445</v>
      </c>
      <c r="K169" t="s">
        <v>697</v>
      </c>
      <c r="L169" t="s">
        <v>698</v>
      </c>
      <c r="M169">
        <v>3.96</v>
      </c>
      <c r="N169" t="s">
        <v>449</v>
      </c>
      <c r="O169">
        <v>13</v>
      </c>
      <c r="P169" t="s">
        <v>699</v>
      </c>
      <c r="R169" t="s">
        <v>689</v>
      </c>
      <c r="Y169" t="s">
        <v>696</v>
      </c>
      <c r="Z169">
        <v>80.22063</v>
      </c>
      <c r="AA169">
        <v>9.8117000000000001</v>
      </c>
      <c r="AB169">
        <v>8.1760000000000002</v>
      </c>
      <c r="AC169" s="1">
        <v>1.7600000000000001E-6</v>
      </c>
      <c r="AD169" t="s">
        <v>355</v>
      </c>
    </row>
    <row r="170" spans="10:31" x14ac:dyDescent="0.25">
      <c r="K170" t="s">
        <v>701</v>
      </c>
      <c r="L170" t="s">
        <v>702</v>
      </c>
      <c r="M170" t="s">
        <v>703</v>
      </c>
      <c r="N170" t="s">
        <v>704</v>
      </c>
      <c r="O170" t="s">
        <v>705</v>
      </c>
      <c r="P170" t="s">
        <v>706</v>
      </c>
      <c r="Z170" s="1">
        <v>1.7600000000000001E-6</v>
      </c>
      <c r="AC170" s="1"/>
    </row>
    <row r="171" spans="10:31" x14ac:dyDescent="0.25">
      <c r="J171" t="s">
        <v>707</v>
      </c>
      <c r="K171" t="s">
        <v>708</v>
      </c>
      <c r="L171" t="s">
        <v>976</v>
      </c>
      <c r="M171" t="s">
        <v>710</v>
      </c>
      <c r="N171" t="s">
        <v>708</v>
      </c>
      <c r="O171">
        <v>0.96609999999999996</v>
      </c>
      <c r="Q171" t="s">
        <v>403</v>
      </c>
      <c r="Y171" t="s">
        <v>174</v>
      </c>
      <c r="Z171">
        <v>-9.5809899999999999</v>
      </c>
      <c r="AA171">
        <v>8.1030899999999999</v>
      </c>
      <c r="AB171">
        <v>-1.1819999999999999</v>
      </c>
      <c r="AC171">
        <v>0.25819999999999999</v>
      </c>
    </row>
    <row r="172" spans="10:31" x14ac:dyDescent="0.25">
      <c r="J172" t="s">
        <v>448</v>
      </c>
      <c r="K172">
        <v>82.51</v>
      </c>
      <c r="L172" t="s">
        <v>449</v>
      </c>
      <c r="M172">
        <v>7</v>
      </c>
      <c r="N172" t="s">
        <v>450</v>
      </c>
      <c r="O172">
        <v>13</v>
      </c>
      <c r="P172" t="s">
        <v>451</v>
      </c>
      <c r="Z172">
        <v>0.25819999999999999</v>
      </c>
    </row>
    <row r="173" spans="10:31" x14ac:dyDescent="0.25">
      <c r="Y173" t="s">
        <v>175</v>
      </c>
      <c r="Z173">
        <v>0.99538000000000004</v>
      </c>
      <c r="AA173">
        <v>0.35893000000000003</v>
      </c>
      <c r="AB173">
        <v>2.7730000000000001</v>
      </c>
      <c r="AC173">
        <v>1.5800000000000002E-2</v>
      </c>
      <c r="AD173" t="s">
        <v>356</v>
      </c>
    </row>
    <row r="174" spans="10:31" x14ac:dyDescent="0.25">
      <c r="Z174">
        <v>1.5800000000000002E-2</v>
      </c>
    </row>
    <row r="175" spans="10:31" x14ac:dyDescent="0.25">
      <c r="J175" t="s">
        <v>977</v>
      </c>
      <c r="Y175" t="s">
        <v>176</v>
      </c>
      <c r="Z175">
        <v>-5.9749999999999998E-2</v>
      </c>
      <c r="AA175">
        <v>3.3492799999999998</v>
      </c>
      <c r="AB175">
        <v>-1.7999999999999999E-2</v>
      </c>
      <c r="AC175">
        <v>0.98599999999999999</v>
      </c>
    </row>
    <row r="176" spans="10:31" x14ac:dyDescent="0.25">
      <c r="Z176">
        <v>0.98599999999999999</v>
      </c>
    </row>
    <row r="177" spans="10:32" x14ac:dyDescent="0.25">
      <c r="J177" t="s">
        <v>401</v>
      </c>
      <c r="Y177" t="s">
        <v>357</v>
      </c>
      <c r="Z177">
        <v>1.0203500000000001</v>
      </c>
      <c r="AA177">
        <v>1.4551000000000001</v>
      </c>
      <c r="AB177">
        <v>0.70099999999999996</v>
      </c>
      <c r="AC177">
        <v>0.4955</v>
      </c>
    </row>
    <row r="178" spans="10:32" x14ac:dyDescent="0.25">
      <c r="J178" t="s">
        <v>686</v>
      </c>
      <c r="K178" t="s">
        <v>403</v>
      </c>
      <c r="L178" t="s">
        <v>500</v>
      </c>
      <c r="M178" t="s">
        <v>405</v>
      </c>
      <c r="N178" t="s">
        <v>403</v>
      </c>
      <c r="O178" t="s">
        <v>687</v>
      </c>
      <c r="P178" t="s">
        <v>688</v>
      </c>
      <c r="Z178">
        <v>0.4955</v>
      </c>
      <c r="AF178" t="s">
        <v>438</v>
      </c>
    </row>
    <row r="179" spans="10:32" x14ac:dyDescent="0.25">
      <c r="Y179" t="s">
        <v>181</v>
      </c>
      <c r="Z179">
        <v>-0.91715999999999998</v>
      </c>
      <c r="AA179">
        <v>0.32436999999999999</v>
      </c>
      <c r="AB179">
        <v>-2.8279999999999998</v>
      </c>
      <c r="AC179">
        <v>1.43E-2</v>
      </c>
      <c r="AD179" t="s">
        <v>356</v>
      </c>
    </row>
    <row r="180" spans="10:32" x14ac:dyDescent="0.25">
      <c r="J180" t="s">
        <v>690</v>
      </c>
      <c r="Z180">
        <v>1.43E-2</v>
      </c>
    </row>
    <row r="181" spans="10:32" x14ac:dyDescent="0.25">
      <c r="K181" t="s">
        <v>691</v>
      </c>
      <c r="L181" t="s">
        <v>692</v>
      </c>
      <c r="M181" t="s">
        <v>426</v>
      </c>
      <c r="N181" t="s">
        <v>693</v>
      </c>
      <c r="O181" t="s">
        <v>694</v>
      </c>
      <c r="Y181" t="s">
        <v>187</v>
      </c>
      <c r="Z181">
        <v>-24.402200000000001</v>
      </c>
      <c r="AA181">
        <v>8.0871999999999993</v>
      </c>
      <c r="AB181">
        <v>-3.0169999999999999</v>
      </c>
      <c r="AC181">
        <v>9.9000000000000008E-3</v>
      </c>
      <c r="AD181" t="s">
        <v>467</v>
      </c>
    </row>
    <row r="182" spans="10:32" x14ac:dyDescent="0.25">
      <c r="J182">
        <v>-10.976100000000001</v>
      </c>
      <c r="K182">
        <v>-2.3174999999999999</v>
      </c>
      <c r="L182">
        <v>0.56569999999999998</v>
      </c>
      <c r="M182">
        <v>2.4034</v>
      </c>
      <c r="N182">
        <v>6.6181000000000001</v>
      </c>
      <c r="Z182">
        <v>9.9000000000000008E-3</v>
      </c>
      <c r="AF182" t="s">
        <v>430</v>
      </c>
    </row>
    <row r="183" spans="10:32" x14ac:dyDescent="0.25">
      <c r="Y183" t="s">
        <v>358</v>
      </c>
      <c r="Z183">
        <v>-17.509789999999999</v>
      </c>
      <c r="AA183">
        <v>7.9433499999999997</v>
      </c>
      <c r="AB183">
        <v>-2.2040000000000002</v>
      </c>
      <c r="AC183">
        <v>4.6100000000000002E-2</v>
      </c>
      <c r="AD183" t="s">
        <v>356</v>
      </c>
    </row>
    <row r="184" spans="10:32" x14ac:dyDescent="0.25">
      <c r="J184" t="s">
        <v>695</v>
      </c>
      <c r="Y184" t="s">
        <v>433</v>
      </c>
      <c r="Z184">
        <v>4.6100000000000002E-2</v>
      </c>
    </row>
    <row r="185" spans="10:32" x14ac:dyDescent="0.25">
      <c r="K185" t="s">
        <v>350</v>
      </c>
      <c r="L185" t="s">
        <v>351</v>
      </c>
      <c r="M185" t="s">
        <v>352</v>
      </c>
      <c r="N185" t="s">
        <v>353</v>
      </c>
      <c r="O185" t="s">
        <v>354</v>
      </c>
      <c r="P185" t="s">
        <v>432</v>
      </c>
      <c r="Y185" t="s">
        <v>434</v>
      </c>
      <c r="Z185" t="s">
        <v>435</v>
      </c>
      <c r="AA185">
        <v>0</v>
      </c>
      <c r="AB185" t="s">
        <v>436</v>
      </c>
      <c r="AC185">
        <v>1E-3</v>
      </c>
      <c r="AD185" t="s">
        <v>437</v>
      </c>
      <c r="AE185">
        <v>0.01</v>
      </c>
      <c r="AF185" t="s">
        <v>452</v>
      </c>
    </row>
    <row r="186" spans="10:32" x14ac:dyDescent="0.25">
      <c r="J186" t="s">
        <v>696</v>
      </c>
      <c r="K186">
        <v>89.994399999999999</v>
      </c>
      <c r="L186">
        <v>6.9044999999999996</v>
      </c>
      <c r="M186">
        <v>13.034000000000001</v>
      </c>
      <c r="N186" s="1">
        <v>7.7099999999999992E-9</v>
      </c>
      <c r="O186" t="s">
        <v>355</v>
      </c>
      <c r="R186">
        <v>0.05</v>
      </c>
    </row>
    <row r="187" spans="10:32" x14ac:dyDescent="0.25">
      <c r="K187" s="1">
        <v>7.7099999999999992E-9</v>
      </c>
      <c r="N187" s="1"/>
      <c r="Y187" t="s">
        <v>445</v>
      </c>
      <c r="Z187" t="s">
        <v>697</v>
      </c>
      <c r="AA187" t="s">
        <v>698</v>
      </c>
      <c r="AB187">
        <v>7.2519999999999998</v>
      </c>
      <c r="AC187" t="s">
        <v>449</v>
      </c>
      <c r="AD187">
        <v>13</v>
      </c>
      <c r="AE187" t="s">
        <v>699</v>
      </c>
    </row>
    <row r="188" spans="10:32" x14ac:dyDescent="0.25">
      <c r="J188" t="s">
        <v>174</v>
      </c>
      <c r="K188">
        <v>1.4750000000000001</v>
      </c>
      <c r="L188">
        <v>5.7022000000000004</v>
      </c>
      <c r="M188">
        <v>0.25900000000000001</v>
      </c>
      <c r="N188">
        <v>0.79993099999999995</v>
      </c>
      <c r="Z188" t="s">
        <v>701</v>
      </c>
      <c r="AA188" t="s">
        <v>702</v>
      </c>
      <c r="AB188" t="s">
        <v>703</v>
      </c>
      <c r="AC188" t="s">
        <v>704</v>
      </c>
      <c r="AD188" t="s">
        <v>705</v>
      </c>
      <c r="AE188" t="s">
        <v>706</v>
      </c>
    </row>
    <row r="189" spans="10:32" x14ac:dyDescent="0.25">
      <c r="K189">
        <v>0.79993099999999995</v>
      </c>
      <c r="Y189" t="s">
        <v>707</v>
      </c>
      <c r="Z189" t="s">
        <v>708</v>
      </c>
      <c r="AA189" t="s">
        <v>716</v>
      </c>
      <c r="AB189" t="s">
        <v>710</v>
      </c>
      <c r="AC189" t="s">
        <v>708</v>
      </c>
      <c r="AD189">
        <v>0.74609999999999999</v>
      </c>
    </row>
    <row r="190" spans="10:32" x14ac:dyDescent="0.25">
      <c r="J190" t="s">
        <v>175</v>
      </c>
      <c r="K190">
        <v>0.20119999999999999</v>
      </c>
      <c r="L190">
        <v>0.25259999999999999</v>
      </c>
      <c r="M190">
        <v>0.79600000000000004</v>
      </c>
      <c r="N190">
        <v>0.44007499999999999</v>
      </c>
      <c r="Q190" t="s">
        <v>824</v>
      </c>
      <c r="R190" t="s">
        <v>700</v>
      </c>
      <c r="Y190" t="s">
        <v>448</v>
      </c>
      <c r="Z190">
        <v>9.3960000000000008</v>
      </c>
      <c r="AA190" t="s">
        <v>449</v>
      </c>
      <c r="AB190">
        <v>7</v>
      </c>
      <c r="AC190" t="s">
        <v>450</v>
      </c>
      <c r="AD190">
        <v>13</v>
      </c>
      <c r="AE190" t="s">
        <v>451</v>
      </c>
    </row>
    <row r="191" spans="10:32" x14ac:dyDescent="0.25">
      <c r="K191">
        <v>0.44007499999999999</v>
      </c>
      <c r="Y191" t="s">
        <v>714</v>
      </c>
    </row>
    <row r="192" spans="10:32" x14ac:dyDescent="0.25">
      <c r="J192" t="s">
        <v>176</v>
      </c>
      <c r="K192">
        <v>-2.1718000000000002</v>
      </c>
      <c r="L192">
        <v>2.3569</v>
      </c>
      <c r="M192">
        <v>-0.92100000000000004</v>
      </c>
      <c r="N192">
        <v>0.37358200000000003</v>
      </c>
    </row>
    <row r="193" spans="10:32" x14ac:dyDescent="0.25">
      <c r="K193">
        <v>0.37358200000000003</v>
      </c>
      <c r="U193" t="s">
        <v>851</v>
      </c>
      <c r="Y193" t="s">
        <v>186</v>
      </c>
    </row>
    <row r="194" spans="10:32" x14ac:dyDescent="0.25">
      <c r="J194" t="s">
        <v>357</v>
      </c>
      <c r="K194">
        <v>0.23419999999999999</v>
      </c>
      <c r="L194">
        <v>1.024</v>
      </c>
      <c r="M194">
        <v>0.22900000000000001</v>
      </c>
      <c r="N194">
        <v>0.82267400000000002</v>
      </c>
      <c r="Q194" t="s">
        <v>430</v>
      </c>
      <c r="T194">
        <v>0.1</v>
      </c>
      <c r="Y194" t="s">
        <v>714</v>
      </c>
    </row>
    <row r="195" spans="10:32" x14ac:dyDescent="0.25">
      <c r="K195">
        <v>0.82267400000000002</v>
      </c>
      <c r="AF195" t="s">
        <v>403</v>
      </c>
    </row>
    <row r="196" spans="10:32" x14ac:dyDescent="0.25">
      <c r="J196" t="s">
        <v>181</v>
      </c>
      <c r="K196">
        <v>-1.5992</v>
      </c>
      <c r="L196">
        <v>0.2283</v>
      </c>
      <c r="M196">
        <v>-7.0060000000000002</v>
      </c>
      <c r="N196" s="1">
        <v>9.2499999999999995E-6</v>
      </c>
      <c r="O196" t="s">
        <v>355</v>
      </c>
      <c r="R196" s="1">
        <v>2.4140000000000001E-6</v>
      </c>
      <c r="S196" t="s">
        <v>850</v>
      </c>
      <c r="Y196" t="s">
        <v>678</v>
      </c>
      <c r="Z196" t="s">
        <v>684</v>
      </c>
      <c r="AA196" t="s">
        <v>449</v>
      </c>
      <c r="AB196" t="s">
        <v>678</v>
      </c>
      <c r="AC196" t="s">
        <v>685</v>
      </c>
    </row>
    <row r="197" spans="10:32" x14ac:dyDescent="0.25">
      <c r="K197" s="1">
        <v>9.2499999999999995E-6</v>
      </c>
      <c r="N197" s="1"/>
      <c r="R197" s="1"/>
      <c r="Y197" t="s">
        <v>714</v>
      </c>
    </row>
    <row r="198" spans="10:32" x14ac:dyDescent="0.25">
      <c r="J198" t="s">
        <v>187</v>
      </c>
      <c r="K198">
        <v>-30.671800000000001</v>
      </c>
      <c r="L198">
        <v>5.6909999999999998</v>
      </c>
      <c r="M198">
        <v>-5.39</v>
      </c>
      <c r="N198">
        <v>1.2300000000000001E-4</v>
      </c>
      <c r="O198" t="s">
        <v>355</v>
      </c>
    </row>
    <row r="199" spans="10:32" x14ac:dyDescent="0.25">
      <c r="K199">
        <v>1.2300000000000001E-4</v>
      </c>
      <c r="Y199" t="s">
        <v>401</v>
      </c>
    </row>
    <row r="200" spans="10:32" x14ac:dyDescent="0.25">
      <c r="J200" t="s">
        <v>358</v>
      </c>
      <c r="K200">
        <v>3.3967000000000001</v>
      </c>
      <c r="L200">
        <v>5.5896999999999997</v>
      </c>
      <c r="M200">
        <v>0.60799999999999998</v>
      </c>
      <c r="N200">
        <v>0.55387900000000001</v>
      </c>
      <c r="Q200" t="s">
        <v>452</v>
      </c>
      <c r="Y200" t="s">
        <v>686</v>
      </c>
      <c r="Z200" t="s">
        <v>403</v>
      </c>
      <c r="AA200" t="s">
        <v>500</v>
      </c>
      <c r="AB200" t="s">
        <v>405</v>
      </c>
      <c r="AC200" t="s">
        <v>403</v>
      </c>
      <c r="AD200" t="s">
        <v>687</v>
      </c>
      <c r="AE200" t="s">
        <v>688</v>
      </c>
    </row>
    <row r="201" spans="10:32" x14ac:dyDescent="0.25">
      <c r="K201">
        <v>0.55387900000000001</v>
      </c>
    </row>
    <row r="202" spans="10:32" x14ac:dyDescent="0.25">
      <c r="J202" t="s">
        <v>433</v>
      </c>
      <c r="Y202" t="s">
        <v>690</v>
      </c>
    </row>
    <row r="203" spans="10:32" x14ac:dyDescent="0.25">
      <c r="J203" t="s">
        <v>434</v>
      </c>
      <c r="K203" t="s">
        <v>435</v>
      </c>
      <c r="L203">
        <v>0</v>
      </c>
      <c r="M203" t="s">
        <v>822</v>
      </c>
      <c r="N203">
        <v>1E-3</v>
      </c>
      <c r="O203" t="s">
        <v>823</v>
      </c>
      <c r="P203">
        <v>0.01</v>
      </c>
      <c r="Z203" t="s">
        <v>691</v>
      </c>
      <c r="AA203" t="s">
        <v>692</v>
      </c>
      <c r="AB203" t="s">
        <v>426</v>
      </c>
      <c r="AC203" t="s">
        <v>693</v>
      </c>
      <c r="AD203" t="s">
        <v>694</v>
      </c>
    </row>
    <row r="204" spans="10:32" x14ac:dyDescent="0.25">
      <c r="R204" t="s">
        <v>689</v>
      </c>
      <c r="Y204">
        <v>-6.3525</v>
      </c>
      <c r="Z204">
        <v>-1.9399</v>
      </c>
      <c r="AA204">
        <v>-3.4299999999999997E-2</v>
      </c>
      <c r="AB204">
        <v>1.2477</v>
      </c>
      <c r="AC204">
        <v>6.8609999999999998</v>
      </c>
    </row>
    <row r="205" spans="10:32" x14ac:dyDescent="0.25">
      <c r="J205" t="s">
        <v>445</v>
      </c>
      <c r="K205" t="s">
        <v>697</v>
      </c>
      <c r="L205" t="s">
        <v>698</v>
      </c>
      <c r="M205">
        <v>5.1029999999999998</v>
      </c>
      <c r="N205" t="s">
        <v>449</v>
      </c>
      <c r="O205">
        <v>13</v>
      </c>
      <c r="P205" t="s">
        <v>699</v>
      </c>
    </row>
    <row r="206" spans="10:32" x14ac:dyDescent="0.25">
      <c r="K206" t="s">
        <v>701</v>
      </c>
      <c r="L206" t="s">
        <v>702</v>
      </c>
      <c r="M206" t="s">
        <v>703</v>
      </c>
      <c r="N206" t="s">
        <v>704</v>
      </c>
      <c r="O206" t="s">
        <v>705</v>
      </c>
      <c r="P206" t="s">
        <v>706</v>
      </c>
      <c r="Y206" t="s">
        <v>695</v>
      </c>
    </row>
    <row r="207" spans="10:32" x14ac:dyDescent="0.25">
      <c r="J207" t="s">
        <v>707</v>
      </c>
      <c r="K207" t="s">
        <v>708</v>
      </c>
      <c r="L207" t="s">
        <v>978</v>
      </c>
      <c r="M207" t="s">
        <v>710</v>
      </c>
      <c r="N207" t="s">
        <v>708</v>
      </c>
      <c r="O207">
        <v>0.88449999999999995</v>
      </c>
      <c r="Q207" t="s">
        <v>403</v>
      </c>
      <c r="Z207" t="s">
        <v>350</v>
      </c>
      <c r="AA207" t="s">
        <v>351</v>
      </c>
      <c r="AB207" t="s">
        <v>352</v>
      </c>
      <c r="AC207" t="s">
        <v>353</v>
      </c>
      <c r="AD207" t="s">
        <v>354</v>
      </c>
      <c r="AE207" t="s">
        <v>432</v>
      </c>
    </row>
    <row r="208" spans="10:32" x14ac:dyDescent="0.25">
      <c r="J208" t="s">
        <v>448</v>
      </c>
      <c r="K208">
        <v>22.89</v>
      </c>
      <c r="L208" t="s">
        <v>449</v>
      </c>
      <c r="M208">
        <v>7</v>
      </c>
      <c r="N208" t="s">
        <v>450</v>
      </c>
      <c r="O208">
        <v>13</v>
      </c>
      <c r="P208" t="s">
        <v>451</v>
      </c>
      <c r="Y208" t="s">
        <v>696</v>
      </c>
      <c r="Z208">
        <v>97.564899999999994</v>
      </c>
      <c r="AA208">
        <v>4.7060000000000004</v>
      </c>
      <c r="AB208">
        <v>20.731999999999999</v>
      </c>
      <c r="AC208" s="1">
        <v>2.4099999999999999E-11</v>
      </c>
      <c r="AD208" t="s">
        <v>355</v>
      </c>
    </row>
    <row r="209" spans="10:32" x14ac:dyDescent="0.25">
      <c r="Z209" s="1">
        <v>2.4099999999999999E-11</v>
      </c>
      <c r="AC209" s="1"/>
    </row>
    <row r="210" spans="10:32" x14ac:dyDescent="0.25">
      <c r="Y210" t="s">
        <v>174</v>
      </c>
      <c r="Z210">
        <v>-13.114699999999999</v>
      </c>
      <c r="AA210">
        <v>3.8864999999999998</v>
      </c>
      <c r="AB210">
        <v>-3.3740000000000001</v>
      </c>
      <c r="AC210">
        <v>4.9800000000000001E-3</v>
      </c>
      <c r="AD210" t="s">
        <v>467</v>
      </c>
    </row>
    <row r="211" spans="10:32" x14ac:dyDescent="0.25">
      <c r="J211" t="s">
        <v>979</v>
      </c>
      <c r="Z211">
        <v>4.9800000000000001E-3</v>
      </c>
    </row>
    <row r="212" spans="10:32" x14ac:dyDescent="0.25">
      <c r="Y212" t="s">
        <v>175</v>
      </c>
      <c r="Z212">
        <v>0.33510000000000001</v>
      </c>
      <c r="AA212">
        <v>0.17219999999999999</v>
      </c>
      <c r="AB212">
        <v>1.946</v>
      </c>
      <c r="AC212">
        <v>7.3539999999999994E-2</v>
      </c>
      <c r="AD212" t="s">
        <v>461</v>
      </c>
    </row>
    <row r="213" spans="10:32" x14ac:dyDescent="0.25">
      <c r="J213" t="s">
        <v>401</v>
      </c>
      <c r="Z213">
        <v>7.3539999999999994E-2</v>
      </c>
    </row>
    <row r="214" spans="10:32" x14ac:dyDescent="0.25">
      <c r="J214" t="s">
        <v>686</v>
      </c>
      <c r="K214" t="s">
        <v>403</v>
      </c>
      <c r="L214" t="s">
        <v>500</v>
      </c>
      <c r="M214" t="s">
        <v>405</v>
      </c>
      <c r="N214" t="s">
        <v>403</v>
      </c>
      <c r="O214" t="s">
        <v>687</v>
      </c>
      <c r="P214" t="s">
        <v>688</v>
      </c>
      <c r="Y214" t="s">
        <v>176</v>
      </c>
      <c r="Z214">
        <v>0.89359999999999995</v>
      </c>
      <c r="AA214">
        <v>1.6064000000000001</v>
      </c>
      <c r="AB214">
        <v>0.55600000000000005</v>
      </c>
      <c r="AC214">
        <v>0.58748</v>
      </c>
    </row>
    <row r="215" spans="10:32" x14ac:dyDescent="0.25">
      <c r="Z215">
        <v>0.58748</v>
      </c>
    </row>
    <row r="216" spans="10:32" x14ac:dyDescent="0.25">
      <c r="J216" t="s">
        <v>690</v>
      </c>
      <c r="Y216" t="s">
        <v>357</v>
      </c>
      <c r="Z216">
        <v>0.55110000000000003</v>
      </c>
      <c r="AA216">
        <v>0.69789999999999996</v>
      </c>
      <c r="AB216">
        <v>0.79</v>
      </c>
      <c r="AC216">
        <v>0.44389000000000001</v>
      </c>
    </row>
    <row r="217" spans="10:32" x14ac:dyDescent="0.25">
      <c r="K217" t="s">
        <v>691</v>
      </c>
      <c r="L217" t="s">
        <v>692</v>
      </c>
      <c r="M217" t="s">
        <v>426</v>
      </c>
      <c r="N217" t="s">
        <v>693</v>
      </c>
      <c r="O217" t="s">
        <v>694</v>
      </c>
      <c r="Z217">
        <v>0.44389000000000001</v>
      </c>
      <c r="AF217" t="s">
        <v>438</v>
      </c>
    </row>
    <row r="218" spans="10:32" x14ac:dyDescent="0.25">
      <c r="J218">
        <v>-7.4729999999999999</v>
      </c>
      <c r="K218">
        <v>-2.8010000000000002</v>
      </c>
      <c r="L218">
        <v>0</v>
      </c>
      <c r="M218">
        <v>2.6080000000000001</v>
      </c>
      <c r="N218">
        <v>7.9359999999999999</v>
      </c>
      <c r="Y218" t="s">
        <v>181</v>
      </c>
      <c r="Z218">
        <v>-1.0466</v>
      </c>
      <c r="AA218">
        <v>0.15559999999999999</v>
      </c>
      <c r="AB218">
        <v>-6.7270000000000003</v>
      </c>
      <c r="AC218" s="1">
        <v>1.4100000000000001E-5</v>
      </c>
      <c r="AD218" t="s">
        <v>355</v>
      </c>
    </row>
    <row r="219" spans="10:32" x14ac:dyDescent="0.25">
      <c r="Z219" s="1">
        <v>1.4100000000000001E-5</v>
      </c>
      <c r="AC219" s="1"/>
    </row>
    <row r="220" spans="10:32" x14ac:dyDescent="0.25">
      <c r="J220" t="s">
        <v>695</v>
      </c>
      <c r="Y220" t="s">
        <v>187</v>
      </c>
      <c r="Z220">
        <v>-14.857900000000001</v>
      </c>
      <c r="AA220">
        <v>3.8788</v>
      </c>
      <c r="AB220">
        <v>-3.83</v>
      </c>
      <c r="AC220">
        <v>2.0799999999999998E-3</v>
      </c>
      <c r="AD220" t="s">
        <v>467</v>
      </c>
    </row>
    <row r="221" spans="10:32" x14ac:dyDescent="0.25">
      <c r="K221" t="s">
        <v>350</v>
      </c>
      <c r="L221" t="s">
        <v>351</v>
      </c>
      <c r="M221" t="s">
        <v>352</v>
      </c>
      <c r="N221" t="s">
        <v>353</v>
      </c>
      <c r="O221" t="s">
        <v>354</v>
      </c>
      <c r="P221" t="s">
        <v>432</v>
      </c>
      <c r="R221">
        <v>0.05</v>
      </c>
      <c r="U221" t="s">
        <v>851</v>
      </c>
      <c r="Z221">
        <v>2.0799999999999998E-3</v>
      </c>
      <c r="AF221" t="s">
        <v>430</v>
      </c>
    </row>
    <row r="222" spans="10:32" x14ac:dyDescent="0.25">
      <c r="J222" t="s">
        <v>696</v>
      </c>
      <c r="K222">
        <v>98.402100000000004</v>
      </c>
      <c r="L222">
        <v>6.9722</v>
      </c>
      <c r="M222">
        <v>14.114000000000001</v>
      </c>
      <c r="N222" s="1">
        <v>2.9199999999999998E-9</v>
      </c>
      <c r="O222" t="s">
        <v>355</v>
      </c>
      <c r="T222">
        <v>0.1</v>
      </c>
      <c r="Y222" t="s">
        <v>358</v>
      </c>
      <c r="Z222">
        <v>-8.6312999999999995</v>
      </c>
      <c r="AA222">
        <v>3.8098000000000001</v>
      </c>
      <c r="AB222">
        <v>-2.266</v>
      </c>
      <c r="AC222">
        <v>4.1209999999999997E-2</v>
      </c>
      <c r="AD222" t="s">
        <v>356</v>
      </c>
    </row>
    <row r="223" spans="10:32" x14ac:dyDescent="0.25">
      <c r="K223" s="1">
        <v>2.9199999999999998E-9</v>
      </c>
      <c r="N223" s="1"/>
      <c r="Y223" t="s">
        <v>433</v>
      </c>
      <c r="Z223">
        <v>4.1209999999999997E-2</v>
      </c>
    </row>
    <row r="224" spans="10:32" x14ac:dyDescent="0.25">
      <c r="J224" t="s">
        <v>174</v>
      </c>
      <c r="K224">
        <v>9.0627999999999993</v>
      </c>
      <c r="L224">
        <v>5.7580999999999998</v>
      </c>
      <c r="M224">
        <v>1.5740000000000001</v>
      </c>
      <c r="N224">
        <v>0.13952000000000001</v>
      </c>
      <c r="R224" t="s">
        <v>700</v>
      </c>
      <c r="Y224" t="s">
        <v>434</v>
      </c>
      <c r="Z224" t="s">
        <v>435</v>
      </c>
      <c r="AA224">
        <v>0</v>
      </c>
      <c r="AB224" t="s">
        <v>436</v>
      </c>
      <c r="AC224">
        <v>1E-3</v>
      </c>
      <c r="AD224" t="s">
        <v>437</v>
      </c>
      <c r="AE224">
        <v>0.01</v>
      </c>
      <c r="AF224" t="s">
        <v>452</v>
      </c>
    </row>
    <row r="225" spans="10:31" x14ac:dyDescent="0.25">
      <c r="K225">
        <v>0.13952000000000001</v>
      </c>
    </row>
    <row r="226" spans="10:31" x14ac:dyDescent="0.25">
      <c r="J226" t="s">
        <v>175</v>
      </c>
      <c r="K226">
        <v>-0.13100000000000001</v>
      </c>
      <c r="L226">
        <v>0.25509999999999999</v>
      </c>
      <c r="M226">
        <v>-0.51400000000000001</v>
      </c>
      <c r="N226">
        <v>0.61602000000000001</v>
      </c>
      <c r="Q226" t="s">
        <v>824</v>
      </c>
      <c r="S226" t="s">
        <v>850</v>
      </c>
      <c r="Y226" t="s">
        <v>445</v>
      </c>
      <c r="Z226" t="s">
        <v>697</v>
      </c>
      <c r="AA226" t="s">
        <v>698</v>
      </c>
      <c r="AB226">
        <v>3.4780000000000002</v>
      </c>
      <c r="AC226" t="s">
        <v>449</v>
      </c>
      <c r="AD226">
        <v>13</v>
      </c>
      <c r="AE226" t="s">
        <v>699</v>
      </c>
    </row>
    <row r="227" spans="10:31" x14ac:dyDescent="0.25">
      <c r="K227">
        <v>0.61602000000000001</v>
      </c>
      <c r="Z227" t="s">
        <v>701</v>
      </c>
      <c r="AA227" t="s">
        <v>702</v>
      </c>
      <c r="AB227" t="s">
        <v>703</v>
      </c>
      <c r="AC227" t="s">
        <v>704</v>
      </c>
      <c r="AD227" t="s">
        <v>705</v>
      </c>
      <c r="AE227" t="s">
        <v>706</v>
      </c>
    </row>
    <row r="228" spans="10:31" x14ac:dyDescent="0.25">
      <c r="J228" t="s">
        <v>176</v>
      </c>
      <c r="K228">
        <v>0.13220000000000001</v>
      </c>
      <c r="L228">
        <v>2.38</v>
      </c>
      <c r="M228">
        <v>5.6000000000000001E-2</v>
      </c>
      <c r="N228">
        <v>0.95655000000000001</v>
      </c>
      <c r="Y228" t="s">
        <v>707</v>
      </c>
      <c r="Z228" t="s">
        <v>708</v>
      </c>
      <c r="AA228" t="s">
        <v>717</v>
      </c>
      <c r="AB228" t="s">
        <v>710</v>
      </c>
      <c r="AC228" t="s">
        <v>708</v>
      </c>
      <c r="AD228">
        <v>0.9214</v>
      </c>
    </row>
    <row r="229" spans="10:31" x14ac:dyDescent="0.25">
      <c r="K229">
        <v>0.95655000000000001</v>
      </c>
      <c r="Y229" t="s">
        <v>448</v>
      </c>
      <c r="Z229">
        <v>34.49</v>
      </c>
      <c r="AA229" t="s">
        <v>449</v>
      </c>
      <c r="AB229">
        <v>7</v>
      </c>
      <c r="AC229" t="s">
        <v>450</v>
      </c>
      <c r="AD229">
        <v>13</v>
      </c>
      <c r="AE229" t="s">
        <v>451</v>
      </c>
    </row>
    <row r="230" spans="10:31" x14ac:dyDescent="0.25">
      <c r="J230" t="s">
        <v>357</v>
      </c>
      <c r="K230">
        <v>-0.74360000000000004</v>
      </c>
      <c r="L230">
        <v>1.034</v>
      </c>
      <c r="M230">
        <v>-0.71899999999999997</v>
      </c>
      <c r="N230">
        <v>0.48477999999999999</v>
      </c>
      <c r="Q230" t="s">
        <v>430</v>
      </c>
      <c r="R230" s="1">
        <v>1.1810000000000001E-7</v>
      </c>
      <c r="Y230" t="s">
        <v>714</v>
      </c>
    </row>
    <row r="231" spans="10:31" x14ac:dyDescent="0.25">
      <c r="K231">
        <v>0.48477999999999999</v>
      </c>
    </row>
    <row r="232" spans="10:31" x14ac:dyDescent="0.25">
      <c r="J232" t="s">
        <v>181</v>
      </c>
      <c r="K232">
        <v>-2.2092000000000001</v>
      </c>
      <c r="L232">
        <v>0.23050000000000001</v>
      </c>
      <c r="M232">
        <v>-9.5850000000000009</v>
      </c>
      <c r="N232" s="1">
        <v>2.9400000000000001E-7</v>
      </c>
      <c r="O232" t="s">
        <v>355</v>
      </c>
    </row>
    <row r="233" spans="10:31" x14ac:dyDescent="0.25">
      <c r="K233" s="1">
        <v>2.9400000000000001E-7</v>
      </c>
      <c r="N233" s="1"/>
    </row>
    <row r="234" spans="10:31" x14ac:dyDescent="0.25">
      <c r="J234" t="s">
        <v>187</v>
      </c>
      <c r="K234">
        <v>-29.713699999999999</v>
      </c>
      <c r="L234">
        <v>5.7468000000000004</v>
      </c>
      <c r="M234">
        <v>-5.1710000000000003</v>
      </c>
      <c r="N234">
        <v>1.8000000000000001E-4</v>
      </c>
      <c r="O234" t="s">
        <v>355</v>
      </c>
    </row>
    <row r="235" spans="10:31" x14ac:dyDescent="0.25">
      <c r="K235">
        <v>1.8000000000000001E-4</v>
      </c>
    </row>
    <row r="236" spans="10:31" x14ac:dyDescent="0.25">
      <c r="J236" t="s">
        <v>358</v>
      </c>
      <c r="K236">
        <v>3.8576000000000001</v>
      </c>
      <c r="L236">
        <v>5.6444999999999999</v>
      </c>
      <c r="M236">
        <v>0.68300000000000005</v>
      </c>
      <c r="N236">
        <v>0.50634000000000001</v>
      </c>
      <c r="Q236" t="s">
        <v>452</v>
      </c>
    </row>
    <row r="237" spans="10:31" x14ac:dyDescent="0.25">
      <c r="K237">
        <v>0.50634000000000001</v>
      </c>
    </row>
    <row r="238" spans="10:31" x14ac:dyDescent="0.25">
      <c r="J238" t="s">
        <v>433</v>
      </c>
      <c r="R238" t="s">
        <v>689</v>
      </c>
    </row>
    <row r="239" spans="10:31" x14ac:dyDescent="0.25">
      <c r="J239" t="s">
        <v>434</v>
      </c>
      <c r="K239" t="s">
        <v>435</v>
      </c>
      <c r="L239">
        <v>0</v>
      </c>
      <c r="M239" t="s">
        <v>822</v>
      </c>
      <c r="N239">
        <v>1E-3</v>
      </c>
      <c r="O239" t="s">
        <v>823</v>
      </c>
      <c r="P239">
        <v>0.01</v>
      </c>
    </row>
    <row r="241" spans="10:21" x14ac:dyDescent="0.25">
      <c r="J241" t="s">
        <v>445</v>
      </c>
      <c r="K241" t="s">
        <v>697</v>
      </c>
      <c r="L241" t="s">
        <v>698</v>
      </c>
      <c r="M241">
        <v>5.1529999999999996</v>
      </c>
      <c r="N241" t="s">
        <v>449</v>
      </c>
      <c r="O241">
        <v>13</v>
      </c>
      <c r="P241" t="s">
        <v>699</v>
      </c>
    </row>
    <row r="242" spans="10:21" x14ac:dyDescent="0.25">
      <c r="K242" t="s">
        <v>701</v>
      </c>
      <c r="L242" t="s">
        <v>702</v>
      </c>
      <c r="M242" t="s">
        <v>703</v>
      </c>
      <c r="N242" t="s">
        <v>704</v>
      </c>
      <c r="O242" t="s">
        <v>705</v>
      </c>
      <c r="P242" t="s">
        <v>706</v>
      </c>
    </row>
    <row r="243" spans="10:21" x14ac:dyDescent="0.25">
      <c r="J243" t="s">
        <v>707</v>
      </c>
      <c r="K243" t="s">
        <v>708</v>
      </c>
      <c r="L243" t="s">
        <v>980</v>
      </c>
      <c r="M243" t="s">
        <v>710</v>
      </c>
      <c r="N243" t="s">
        <v>708</v>
      </c>
      <c r="O243">
        <v>0.92810000000000004</v>
      </c>
      <c r="Q243" t="s">
        <v>403</v>
      </c>
    </row>
    <row r="244" spans="10:21" x14ac:dyDescent="0.25">
      <c r="J244" t="s">
        <v>448</v>
      </c>
      <c r="K244">
        <v>37.9</v>
      </c>
      <c r="L244" t="s">
        <v>449</v>
      </c>
      <c r="M244">
        <v>7</v>
      </c>
      <c r="N244" t="s">
        <v>450</v>
      </c>
      <c r="O244">
        <v>13</v>
      </c>
      <c r="P244" t="s">
        <v>451</v>
      </c>
    </row>
    <row r="247" spans="10:21" x14ac:dyDescent="0.25">
      <c r="J247" t="s">
        <v>981</v>
      </c>
    </row>
    <row r="249" spans="10:21" x14ac:dyDescent="0.25">
      <c r="J249" t="s">
        <v>401</v>
      </c>
      <c r="U249" t="s">
        <v>851</v>
      </c>
    </row>
    <row r="250" spans="10:21" x14ac:dyDescent="0.25">
      <c r="J250" t="s">
        <v>686</v>
      </c>
      <c r="K250" t="s">
        <v>403</v>
      </c>
      <c r="L250" t="s">
        <v>500</v>
      </c>
      <c r="M250" t="s">
        <v>405</v>
      </c>
      <c r="N250" t="s">
        <v>403</v>
      </c>
      <c r="O250" t="s">
        <v>687</v>
      </c>
      <c r="P250" t="s">
        <v>688</v>
      </c>
      <c r="T250">
        <v>0.1</v>
      </c>
    </row>
    <row r="252" spans="10:21" x14ac:dyDescent="0.25">
      <c r="J252" t="s">
        <v>690</v>
      </c>
    </row>
    <row r="253" spans="10:21" x14ac:dyDescent="0.25">
      <c r="K253" t="s">
        <v>691</v>
      </c>
      <c r="L253" t="s">
        <v>692</v>
      </c>
      <c r="M253" t="s">
        <v>426</v>
      </c>
      <c r="N253" t="s">
        <v>693</v>
      </c>
      <c r="O253" t="s">
        <v>694</v>
      </c>
    </row>
    <row r="254" spans="10:21" x14ac:dyDescent="0.25">
      <c r="J254">
        <v>-10.1945</v>
      </c>
      <c r="K254">
        <v>-0.98729999999999996</v>
      </c>
      <c r="L254">
        <v>0</v>
      </c>
      <c r="M254">
        <v>3.1305999999999998</v>
      </c>
      <c r="N254">
        <v>5.9627999999999997</v>
      </c>
      <c r="S254" t="s">
        <v>850</v>
      </c>
    </row>
    <row r="255" spans="10:21" x14ac:dyDescent="0.25">
      <c r="R255">
        <v>0.05</v>
      </c>
    </row>
    <row r="256" spans="10:21" x14ac:dyDescent="0.25">
      <c r="J256" t="s">
        <v>695</v>
      </c>
    </row>
    <row r="257" spans="10:18" x14ac:dyDescent="0.25">
      <c r="K257" t="s">
        <v>350</v>
      </c>
      <c r="L257" t="s">
        <v>351</v>
      </c>
      <c r="M257" t="s">
        <v>352</v>
      </c>
      <c r="N257" t="s">
        <v>353</v>
      </c>
      <c r="O257" t="s">
        <v>354</v>
      </c>
      <c r="P257" t="s">
        <v>432</v>
      </c>
      <c r="R257" t="s">
        <v>700</v>
      </c>
    </row>
    <row r="258" spans="10:18" x14ac:dyDescent="0.25">
      <c r="J258" t="s">
        <v>696</v>
      </c>
      <c r="K258">
        <v>92.451700000000002</v>
      </c>
      <c r="L258">
        <v>6.8632</v>
      </c>
      <c r="M258">
        <v>13.471</v>
      </c>
      <c r="N258" s="1">
        <v>5.1600000000000004E-9</v>
      </c>
      <c r="O258" t="s">
        <v>355</v>
      </c>
    </row>
    <row r="259" spans="10:18" x14ac:dyDescent="0.25">
      <c r="K259" s="1">
        <v>5.1600000000000004E-9</v>
      </c>
      <c r="N259" s="1"/>
    </row>
    <row r="260" spans="10:18" x14ac:dyDescent="0.25">
      <c r="J260" t="s">
        <v>174</v>
      </c>
      <c r="K260">
        <v>-9.3492999999999995</v>
      </c>
      <c r="L260">
        <v>5.6680000000000001</v>
      </c>
      <c r="M260">
        <v>-1.649</v>
      </c>
      <c r="N260">
        <v>0.12299</v>
      </c>
    </row>
    <row r="261" spans="10:18" x14ac:dyDescent="0.25">
      <c r="K261">
        <v>0.12299</v>
      </c>
      <c r="R261">
        <v>3.7090000000000001E-3</v>
      </c>
    </row>
    <row r="262" spans="10:18" x14ac:dyDescent="0.25">
      <c r="J262" t="s">
        <v>175</v>
      </c>
      <c r="K262">
        <v>0.3533</v>
      </c>
      <c r="L262">
        <v>0.25109999999999999</v>
      </c>
      <c r="M262">
        <v>1.407</v>
      </c>
      <c r="N262">
        <v>0.18282000000000001</v>
      </c>
      <c r="Q262" t="s">
        <v>824</v>
      </c>
    </row>
    <row r="263" spans="10:18" x14ac:dyDescent="0.25">
      <c r="K263">
        <v>0.18282000000000001</v>
      </c>
    </row>
    <row r="264" spans="10:18" x14ac:dyDescent="0.25">
      <c r="J264" t="s">
        <v>176</v>
      </c>
      <c r="K264">
        <v>-2.0318999999999998</v>
      </c>
      <c r="L264">
        <v>2.3428</v>
      </c>
      <c r="M264">
        <v>-0.86699999999999999</v>
      </c>
      <c r="N264">
        <v>0.40150999999999998</v>
      </c>
      <c r="Q264" t="s">
        <v>430</v>
      </c>
    </row>
    <row r="265" spans="10:18" x14ac:dyDescent="0.25">
      <c r="K265">
        <v>0.40150999999999998</v>
      </c>
    </row>
    <row r="266" spans="10:18" x14ac:dyDescent="0.25">
      <c r="J266" t="s">
        <v>357</v>
      </c>
      <c r="K266">
        <v>0.75249999999999995</v>
      </c>
      <c r="L266">
        <v>1.0178</v>
      </c>
      <c r="M266">
        <v>0.73899999999999999</v>
      </c>
      <c r="N266">
        <v>0.47283999999999998</v>
      </c>
    </row>
    <row r="267" spans="10:18" x14ac:dyDescent="0.25">
      <c r="K267">
        <v>0.47283999999999998</v>
      </c>
      <c r="Q267" t="s">
        <v>452</v>
      </c>
      <c r="R267" t="s">
        <v>689</v>
      </c>
    </row>
    <row r="268" spans="10:18" x14ac:dyDescent="0.25">
      <c r="J268" t="s">
        <v>181</v>
      </c>
      <c r="K268">
        <v>-0.74350000000000005</v>
      </c>
      <c r="L268">
        <v>0.22689999999999999</v>
      </c>
      <c r="M268">
        <v>-3.2770000000000001</v>
      </c>
      <c r="N268">
        <v>6.0099999999999997E-3</v>
      </c>
      <c r="O268" t="s">
        <v>467</v>
      </c>
    </row>
    <row r="269" spans="10:18" x14ac:dyDescent="0.25">
      <c r="K269">
        <v>6.0099999999999997E-3</v>
      </c>
    </row>
    <row r="270" spans="10:18" x14ac:dyDescent="0.25">
      <c r="J270" t="s">
        <v>187</v>
      </c>
      <c r="K270">
        <v>-14.453200000000001</v>
      </c>
      <c r="L270">
        <v>5.6569000000000003</v>
      </c>
      <c r="M270">
        <v>-2.5550000000000002</v>
      </c>
      <c r="N270">
        <v>2.3970000000000002E-2</v>
      </c>
      <c r="O270" t="s">
        <v>356</v>
      </c>
    </row>
    <row r="271" spans="10:18" x14ac:dyDescent="0.25">
      <c r="K271">
        <v>2.3970000000000002E-2</v>
      </c>
    </row>
    <row r="272" spans="10:18" x14ac:dyDescent="0.25">
      <c r="J272" t="s">
        <v>358</v>
      </c>
      <c r="K272">
        <v>17.830300000000001</v>
      </c>
      <c r="L272">
        <v>5.5563000000000002</v>
      </c>
      <c r="M272">
        <v>3.2090000000000001</v>
      </c>
      <c r="N272">
        <v>6.8500000000000002E-3</v>
      </c>
      <c r="O272" t="s">
        <v>467</v>
      </c>
    </row>
    <row r="273" spans="10:21" x14ac:dyDescent="0.25">
      <c r="J273" t="s">
        <v>433</v>
      </c>
      <c r="K273">
        <v>6.8500000000000002E-3</v>
      </c>
      <c r="Q273" t="s">
        <v>403</v>
      </c>
    </row>
    <row r="274" spans="10:21" x14ac:dyDescent="0.25">
      <c r="J274" t="s">
        <v>434</v>
      </c>
      <c r="K274" t="s">
        <v>435</v>
      </c>
      <c r="L274">
        <v>0</v>
      </c>
      <c r="M274" t="s">
        <v>822</v>
      </c>
      <c r="N274">
        <v>1E-3</v>
      </c>
      <c r="O274" t="s">
        <v>823</v>
      </c>
      <c r="P274">
        <v>0.01</v>
      </c>
    </row>
    <row r="276" spans="10:21" x14ac:dyDescent="0.25">
      <c r="J276" t="s">
        <v>445</v>
      </c>
      <c r="K276" t="s">
        <v>697</v>
      </c>
      <c r="L276" t="s">
        <v>698</v>
      </c>
      <c r="M276">
        <v>5.0730000000000004</v>
      </c>
      <c r="N276" t="s">
        <v>449</v>
      </c>
      <c r="O276">
        <v>13</v>
      </c>
      <c r="P276" t="s">
        <v>699</v>
      </c>
    </row>
    <row r="277" spans="10:21" x14ac:dyDescent="0.25">
      <c r="K277" t="s">
        <v>701</v>
      </c>
      <c r="L277" t="s">
        <v>702</v>
      </c>
      <c r="M277" t="s">
        <v>703</v>
      </c>
      <c r="N277" t="s">
        <v>704</v>
      </c>
      <c r="O277" t="s">
        <v>705</v>
      </c>
      <c r="P277" t="s">
        <v>706</v>
      </c>
      <c r="U277" t="s">
        <v>851</v>
      </c>
    </row>
    <row r="278" spans="10:21" x14ac:dyDescent="0.25">
      <c r="J278" t="s">
        <v>707</v>
      </c>
      <c r="K278" t="s">
        <v>708</v>
      </c>
      <c r="L278" t="s">
        <v>982</v>
      </c>
      <c r="M278" t="s">
        <v>710</v>
      </c>
      <c r="N278" t="s">
        <v>708</v>
      </c>
      <c r="O278">
        <v>0.61829999999999996</v>
      </c>
      <c r="T278">
        <v>0.1</v>
      </c>
    </row>
    <row r="279" spans="10:21" x14ac:dyDescent="0.25">
      <c r="J279" t="s">
        <v>448</v>
      </c>
      <c r="K279">
        <v>5.6289999999999996</v>
      </c>
      <c r="L279" t="s">
        <v>449</v>
      </c>
      <c r="M279">
        <v>7</v>
      </c>
      <c r="N279" t="s">
        <v>450</v>
      </c>
      <c r="O279">
        <v>13</v>
      </c>
      <c r="P279" t="s">
        <v>451</v>
      </c>
    </row>
    <row r="282" spans="10:21" x14ac:dyDescent="0.25">
      <c r="J282" t="s">
        <v>983</v>
      </c>
      <c r="S282" t="s">
        <v>850</v>
      </c>
    </row>
    <row r="284" spans="10:21" x14ac:dyDescent="0.25">
      <c r="J284" t="s">
        <v>401</v>
      </c>
      <c r="R284">
        <v>0.05</v>
      </c>
    </row>
    <row r="285" spans="10:21" x14ac:dyDescent="0.25">
      <c r="J285" t="s">
        <v>686</v>
      </c>
      <c r="K285" t="s">
        <v>403</v>
      </c>
      <c r="L285" t="s">
        <v>500</v>
      </c>
      <c r="M285" t="s">
        <v>405</v>
      </c>
      <c r="N285" t="s">
        <v>403</v>
      </c>
      <c r="O285" t="s">
        <v>687</v>
      </c>
      <c r="P285" t="s">
        <v>688</v>
      </c>
    </row>
    <row r="286" spans="10:21" x14ac:dyDescent="0.25">
      <c r="R286" t="s">
        <v>700</v>
      </c>
    </row>
    <row r="287" spans="10:21" x14ac:dyDescent="0.25">
      <c r="J287" t="s">
        <v>690</v>
      </c>
    </row>
    <row r="288" spans="10:21" x14ac:dyDescent="0.25">
      <c r="K288" t="s">
        <v>691</v>
      </c>
      <c r="L288" t="s">
        <v>692</v>
      </c>
      <c r="M288" t="s">
        <v>426</v>
      </c>
      <c r="N288" t="s">
        <v>693</v>
      </c>
      <c r="O288" t="s">
        <v>694</v>
      </c>
    </row>
    <row r="289" spans="10:18" x14ac:dyDescent="0.25">
      <c r="J289">
        <v>-10.1221</v>
      </c>
      <c r="K289">
        <v>-2.2324000000000002</v>
      </c>
      <c r="L289">
        <v>0.26579999999999998</v>
      </c>
      <c r="M289">
        <v>2.8822999999999999</v>
      </c>
      <c r="N289">
        <v>8.0737000000000005</v>
      </c>
      <c r="R289" s="1">
        <v>6.4480000000000006E-8</v>
      </c>
    </row>
    <row r="290" spans="10:18" x14ac:dyDescent="0.25">
      <c r="Q290" t="s">
        <v>824</v>
      </c>
    </row>
    <row r="291" spans="10:18" x14ac:dyDescent="0.25">
      <c r="J291" t="s">
        <v>695</v>
      </c>
    </row>
    <row r="292" spans="10:18" x14ac:dyDescent="0.25">
      <c r="K292" t="s">
        <v>350</v>
      </c>
      <c r="L292" t="s">
        <v>351</v>
      </c>
      <c r="M292" t="s">
        <v>352</v>
      </c>
      <c r="N292" t="s">
        <v>353</v>
      </c>
      <c r="O292" t="s">
        <v>354</v>
      </c>
      <c r="P292" t="s">
        <v>432</v>
      </c>
      <c r="Q292" t="s">
        <v>430</v>
      </c>
    </row>
    <row r="293" spans="10:18" x14ac:dyDescent="0.25">
      <c r="J293" t="s">
        <v>696</v>
      </c>
      <c r="K293">
        <v>87.476699999999994</v>
      </c>
      <c r="L293">
        <v>7.5178000000000003</v>
      </c>
      <c r="M293">
        <v>11.635999999999999</v>
      </c>
      <c r="N293" s="1">
        <v>3.0199999999999999E-8</v>
      </c>
      <c r="O293" t="s">
        <v>355</v>
      </c>
    </row>
    <row r="294" spans="10:18" x14ac:dyDescent="0.25">
      <c r="K294" s="1">
        <v>3.0199999999999999E-8</v>
      </c>
      <c r="N294" s="1"/>
    </row>
    <row r="295" spans="10:18" x14ac:dyDescent="0.25">
      <c r="J295" t="s">
        <v>174</v>
      </c>
      <c r="K295">
        <v>3.8115999999999999</v>
      </c>
      <c r="L295">
        <v>6.2087000000000003</v>
      </c>
      <c r="M295">
        <v>0.61399999999999999</v>
      </c>
      <c r="N295">
        <v>0.54986599999999997</v>
      </c>
      <c r="Q295" t="s">
        <v>452</v>
      </c>
      <c r="R295" t="s">
        <v>689</v>
      </c>
    </row>
    <row r="296" spans="10:18" x14ac:dyDescent="0.25">
      <c r="K296">
        <v>0.54986599999999997</v>
      </c>
    </row>
    <row r="297" spans="10:18" x14ac:dyDescent="0.25">
      <c r="J297" t="s">
        <v>175</v>
      </c>
      <c r="K297">
        <v>0.19520000000000001</v>
      </c>
      <c r="L297">
        <v>0.27500000000000002</v>
      </c>
      <c r="M297">
        <v>0.71</v>
      </c>
      <c r="N297">
        <v>0.49030800000000002</v>
      </c>
    </row>
    <row r="298" spans="10:18" x14ac:dyDescent="0.25">
      <c r="K298">
        <v>0.49030800000000002</v>
      </c>
    </row>
    <row r="299" spans="10:18" x14ac:dyDescent="0.25">
      <c r="J299" t="s">
        <v>176</v>
      </c>
      <c r="K299">
        <v>-1.0259</v>
      </c>
      <c r="L299">
        <v>2.5661999999999998</v>
      </c>
      <c r="M299">
        <v>-0.4</v>
      </c>
      <c r="N299">
        <v>0.69581999999999999</v>
      </c>
    </row>
    <row r="300" spans="10:18" x14ac:dyDescent="0.25">
      <c r="K300">
        <v>0.69581999999999999</v>
      </c>
    </row>
    <row r="301" spans="10:18" x14ac:dyDescent="0.25">
      <c r="J301" t="s">
        <v>357</v>
      </c>
      <c r="K301">
        <v>0.59899999999999998</v>
      </c>
      <c r="L301">
        <v>1.1149</v>
      </c>
      <c r="M301">
        <v>0.53700000000000003</v>
      </c>
      <c r="N301">
        <v>0.60013700000000003</v>
      </c>
    </row>
    <row r="302" spans="10:18" x14ac:dyDescent="0.25">
      <c r="K302">
        <v>0.60013700000000003</v>
      </c>
    </row>
    <row r="303" spans="10:18" x14ac:dyDescent="0.25">
      <c r="J303" t="s">
        <v>181</v>
      </c>
      <c r="K303">
        <v>-2.3704000000000001</v>
      </c>
      <c r="L303">
        <v>0.2485</v>
      </c>
      <c r="M303">
        <v>-9.5380000000000003</v>
      </c>
      <c r="N303" s="1">
        <v>3.1100000000000002E-7</v>
      </c>
      <c r="O303" t="s">
        <v>355</v>
      </c>
      <c r="Q303" t="s">
        <v>403</v>
      </c>
    </row>
    <row r="304" spans="10:18" x14ac:dyDescent="0.25">
      <c r="K304" s="1">
        <v>3.1100000000000002E-7</v>
      </c>
      <c r="N304" s="1"/>
    </row>
    <row r="305" spans="10:21" x14ac:dyDescent="0.25">
      <c r="J305" t="s">
        <v>187</v>
      </c>
      <c r="K305">
        <v>-31.537099999999999</v>
      </c>
      <c r="L305">
        <v>6.1965000000000003</v>
      </c>
      <c r="M305">
        <v>-5.09</v>
      </c>
      <c r="N305">
        <v>2.0799999999999999E-4</v>
      </c>
      <c r="O305" t="s">
        <v>355</v>
      </c>
      <c r="U305" t="s">
        <v>851</v>
      </c>
    </row>
    <row r="306" spans="10:21" x14ac:dyDescent="0.25">
      <c r="K306">
        <v>2.0799999999999999E-4</v>
      </c>
      <c r="T306">
        <v>0.1</v>
      </c>
    </row>
    <row r="307" spans="10:21" x14ac:dyDescent="0.25">
      <c r="J307" t="s">
        <v>358</v>
      </c>
      <c r="K307">
        <v>6.1231</v>
      </c>
      <c r="L307">
        <v>6.0862999999999996</v>
      </c>
      <c r="M307">
        <v>1.006</v>
      </c>
      <c r="N307">
        <v>0.33274999999999999</v>
      </c>
    </row>
    <row r="308" spans="10:21" x14ac:dyDescent="0.25">
      <c r="K308">
        <v>0.33274999999999999</v>
      </c>
    </row>
    <row r="309" spans="10:21" x14ac:dyDescent="0.25">
      <c r="J309" t="s">
        <v>433</v>
      </c>
    </row>
    <row r="310" spans="10:21" x14ac:dyDescent="0.25">
      <c r="J310" t="s">
        <v>434</v>
      </c>
      <c r="K310" t="s">
        <v>435</v>
      </c>
      <c r="L310">
        <v>0</v>
      </c>
      <c r="M310" t="s">
        <v>822</v>
      </c>
      <c r="N310">
        <v>1E-3</v>
      </c>
      <c r="O310" t="s">
        <v>823</v>
      </c>
      <c r="P310">
        <v>0.01</v>
      </c>
      <c r="S310" t="s">
        <v>850</v>
      </c>
    </row>
    <row r="312" spans="10:21" x14ac:dyDescent="0.25">
      <c r="J312" t="s">
        <v>445</v>
      </c>
      <c r="K312" t="s">
        <v>697</v>
      </c>
      <c r="L312" t="s">
        <v>698</v>
      </c>
      <c r="M312">
        <v>5.556</v>
      </c>
      <c r="N312" t="s">
        <v>449</v>
      </c>
      <c r="O312">
        <v>13</v>
      </c>
      <c r="P312" t="s">
        <v>699</v>
      </c>
      <c r="R312">
        <v>0.05</v>
      </c>
    </row>
    <row r="313" spans="10:21" x14ac:dyDescent="0.25">
      <c r="K313" t="s">
        <v>701</v>
      </c>
      <c r="L313" t="s">
        <v>702</v>
      </c>
      <c r="M313" t="s">
        <v>703</v>
      </c>
      <c r="N313" t="s">
        <v>704</v>
      </c>
      <c r="O313" t="s">
        <v>705</v>
      </c>
      <c r="P313" t="s">
        <v>706</v>
      </c>
    </row>
    <row r="314" spans="10:21" x14ac:dyDescent="0.25">
      <c r="J314" t="s">
        <v>707</v>
      </c>
      <c r="K314" t="s">
        <v>708</v>
      </c>
      <c r="L314" t="s">
        <v>984</v>
      </c>
      <c r="M314" t="s">
        <v>710</v>
      </c>
      <c r="N314" t="s">
        <v>708</v>
      </c>
      <c r="O314">
        <v>0.93459999999999999</v>
      </c>
      <c r="R314" t="s">
        <v>700</v>
      </c>
    </row>
    <row r="315" spans="10:21" x14ac:dyDescent="0.25">
      <c r="J315" t="s">
        <v>448</v>
      </c>
      <c r="K315">
        <v>41.85</v>
      </c>
      <c r="L315" t="s">
        <v>449</v>
      </c>
      <c r="M315">
        <v>7</v>
      </c>
      <c r="N315" t="s">
        <v>450</v>
      </c>
      <c r="O315">
        <v>13</v>
      </c>
      <c r="P315" t="s">
        <v>451</v>
      </c>
    </row>
    <row r="317" spans="10:21" x14ac:dyDescent="0.25">
      <c r="R317" s="1">
        <v>3.0899999999999999E-5</v>
      </c>
    </row>
    <row r="318" spans="10:21" x14ac:dyDescent="0.25">
      <c r="J318" t="s">
        <v>985</v>
      </c>
      <c r="K318" t="s">
        <v>986</v>
      </c>
    </row>
    <row r="320" spans="10:21" x14ac:dyDescent="0.25">
      <c r="J320" t="s">
        <v>401</v>
      </c>
    </row>
    <row r="321" spans="10:21" x14ac:dyDescent="0.25">
      <c r="J321" t="s">
        <v>686</v>
      </c>
      <c r="K321" t="s">
        <v>403</v>
      </c>
      <c r="L321" t="s">
        <v>500</v>
      </c>
      <c r="M321" t="s">
        <v>405</v>
      </c>
      <c r="N321" t="s">
        <v>403</v>
      </c>
      <c r="O321" t="s">
        <v>687</v>
      </c>
      <c r="P321" t="s">
        <v>688</v>
      </c>
    </row>
    <row r="322" spans="10:21" x14ac:dyDescent="0.25">
      <c r="Q322" t="s">
        <v>824</v>
      </c>
    </row>
    <row r="323" spans="10:21" x14ac:dyDescent="0.25">
      <c r="J323" t="s">
        <v>690</v>
      </c>
      <c r="R323" t="s">
        <v>689</v>
      </c>
    </row>
    <row r="324" spans="10:21" x14ac:dyDescent="0.25">
      <c r="K324" t="s">
        <v>691</v>
      </c>
      <c r="L324" t="s">
        <v>692</v>
      </c>
      <c r="M324" t="s">
        <v>426</v>
      </c>
      <c r="N324" t="s">
        <v>693</v>
      </c>
      <c r="O324" t="s">
        <v>694</v>
      </c>
      <c r="Q324" t="s">
        <v>430</v>
      </c>
    </row>
    <row r="325" spans="10:21" x14ac:dyDescent="0.25">
      <c r="J325">
        <v>-13.929500000000001</v>
      </c>
      <c r="K325">
        <v>-3.4969000000000001</v>
      </c>
      <c r="L325">
        <v>0.18290000000000001</v>
      </c>
      <c r="M325">
        <v>3.6375999999999999</v>
      </c>
      <c r="N325">
        <v>11.7301</v>
      </c>
    </row>
    <row r="327" spans="10:21" x14ac:dyDescent="0.25">
      <c r="J327" t="s">
        <v>695</v>
      </c>
      <c r="Q327" t="s">
        <v>452</v>
      </c>
    </row>
    <row r="328" spans="10:21" x14ac:dyDescent="0.25">
      <c r="K328" t="s">
        <v>350</v>
      </c>
      <c r="L328" t="s">
        <v>351</v>
      </c>
      <c r="M328" t="s">
        <v>352</v>
      </c>
      <c r="N328" t="s">
        <v>353</v>
      </c>
      <c r="O328" t="s">
        <v>354</v>
      </c>
      <c r="P328" t="s">
        <v>432</v>
      </c>
    </row>
    <row r="329" spans="10:21" x14ac:dyDescent="0.25">
      <c r="J329" t="s">
        <v>696</v>
      </c>
      <c r="K329">
        <v>96.717399999999998</v>
      </c>
      <c r="L329">
        <v>10.470499999999999</v>
      </c>
      <c r="M329">
        <v>9.2370000000000001</v>
      </c>
      <c r="N329" s="1">
        <v>4.4799999999999999E-7</v>
      </c>
      <c r="O329" t="s">
        <v>355</v>
      </c>
    </row>
    <row r="330" spans="10:21" x14ac:dyDescent="0.25">
      <c r="K330" s="1">
        <v>4.4799999999999999E-7</v>
      </c>
      <c r="N330" s="1"/>
    </row>
    <row r="331" spans="10:21" x14ac:dyDescent="0.25">
      <c r="J331" t="s">
        <v>174</v>
      </c>
      <c r="K331">
        <v>-30.678599999999999</v>
      </c>
      <c r="L331">
        <v>8.6471999999999998</v>
      </c>
      <c r="M331">
        <v>-3.548</v>
      </c>
      <c r="N331">
        <v>3.5699999999999998E-3</v>
      </c>
      <c r="O331" t="s">
        <v>467</v>
      </c>
    </row>
    <row r="332" spans="10:21" x14ac:dyDescent="0.25">
      <c r="K332">
        <v>3.5699999999999998E-3</v>
      </c>
    </row>
    <row r="333" spans="10:21" x14ac:dyDescent="0.25">
      <c r="J333" t="s">
        <v>175</v>
      </c>
      <c r="K333">
        <v>0.28370000000000001</v>
      </c>
      <c r="L333">
        <v>0.38300000000000001</v>
      </c>
      <c r="M333">
        <v>0.74099999999999999</v>
      </c>
      <c r="N333">
        <v>0.47205999999999998</v>
      </c>
      <c r="U333" t="s">
        <v>851</v>
      </c>
    </row>
    <row r="334" spans="10:21" x14ac:dyDescent="0.25">
      <c r="K334">
        <v>0.47205999999999998</v>
      </c>
      <c r="T334">
        <v>0.1</v>
      </c>
    </row>
    <row r="335" spans="10:21" x14ac:dyDescent="0.25">
      <c r="J335" t="s">
        <v>176</v>
      </c>
      <c r="K335">
        <v>-1.7588999999999999</v>
      </c>
      <c r="L335">
        <v>3.5741999999999998</v>
      </c>
      <c r="M335">
        <v>-0.49199999999999999</v>
      </c>
      <c r="N335">
        <v>0.63083999999999996</v>
      </c>
    </row>
    <row r="336" spans="10:21" x14ac:dyDescent="0.25">
      <c r="K336">
        <v>0.63083999999999996</v>
      </c>
    </row>
    <row r="337" spans="10:19" x14ac:dyDescent="0.25">
      <c r="J337" t="s">
        <v>357</v>
      </c>
      <c r="K337">
        <v>2.4016999999999999</v>
      </c>
      <c r="L337">
        <v>1.5528</v>
      </c>
      <c r="M337">
        <v>1.5469999999999999</v>
      </c>
      <c r="N337">
        <v>0.14593</v>
      </c>
      <c r="Q337" t="s">
        <v>403</v>
      </c>
    </row>
    <row r="338" spans="10:19" x14ac:dyDescent="0.25">
      <c r="K338">
        <v>0.14593</v>
      </c>
      <c r="S338" t="s">
        <v>850</v>
      </c>
    </row>
    <row r="339" spans="10:19" x14ac:dyDescent="0.25">
      <c r="J339" t="s">
        <v>181</v>
      </c>
      <c r="K339">
        <v>-0.98399999999999999</v>
      </c>
      <c r="L339">
        <v>0.34610000000000002</v>
      </c>
      <c r="M339">
        <v>-2.843</v>
      </c>
      <c r="N339">
        <v>1.3849999999999999E-2</v>
      </c>
      <c r="O339" t="s">
        <v>356</v>
      </c>
    </row>
    <row r="340" spans="10:19" x14ac:dyDescent="0.25">
      <c r="K340">
        <v>1.3849999999999999E-2</v>
      </c>
    </row>
    <row r="341" spans="10:19" x14ac:dyDescent="0.25">
      <c r="J341" t="s">
        <v>187</v>
      </c>
      <c r="K341">
        <v>-18.244</v>
      </c>
      <c r="L341">
        <v>8.6302000000000003</v>
      </c>
      <c r="M341">
        <v>-2.1139999999999999</v>
      </c>
      <c r="N341">
        <v>5.441E-2</v>
      </c>
      <c r="O341" t="s">
        <v>461</v>
      </c>
    </row>
    <row r="342" spans="10:19" x14ac:dyDescent="0.25">
      <c r="K342">
        <v>5.441E-2</v>
      </c>
    </row>
    <row r="343" spans="10:19" x14ac:dyDescent="0.25">
      <c r="J343" t="s">
        <v>358</v>
      </c>
      <c r="K343">
        <v>-18.026499999999999</v>
      </c>
      <c r="L343">
        <v>8.4766999999999992</v>
      </c>
      <c r="M343">
        <v>-2.1269999999999998</v>
      </c>
      <c r="N343">
        <v>5.3179999999999998E-2</v>
      </c>
      <c r="O343" t="s">
        <v>461</v>
      </c>
      <c r="R343">
        <v>0.05</v>
      </c>
    </row>
    <row r="344" spans="10:19" x14ac:dyDescent="0.25">
      <c r="J344" t="s">
        <v>433</v>
      </c>
      <c r="K344">
        <v>5.3179999999999998E-2</v>
      </c>
    </row>
    <row r="345" spans="10:19" x14ac:dyDescent="0.25">
      <c r="J345" t="s">
        <v>434</v>
      </c>
      <c r="K345" t="s">
        <v>435</v>
      </c>
      <c r="L345">
        <v>0</v>
      </c>
      <c r="M345" t="s">
        <v>822</v>
      </c>
      <c r="N345">
        <v>1E-3</v>
      </c>
      <c r="O345" t="s">
        <v>823</v>
      </c>
      <c r="P345">
        <v>0.01</v>
      </c>
      <c r="R345" t="s">
        <v>700</v>
      </c>
    </row>
    <row r="347" spans="10:19" x14ac:dyDescent="0.25">
      <c r="J347" t="s">
        <v>445</v>
      </c>
      <c r="K347" t="s">
        <v>697</v>
      </c>
      <c r="L347" t="s">
        <v>698</v>
      </c>
      <c r="M347">
        <v>7.7389999999999999</v>
      </c>
      <c r="N347" t="s">
        <v>449</v>
      </c>
      <c r="O347">
        <v>13</v>
      </c>
      <c r="P347" t="s">
        <v>699</v>
      </c>
    </row>
    <row r="348" spans="10:19" x14ac:dyDescent="0.25">
      <c r="K348" t="s">
        <v>701</v>
      </c>
      <c r="L348" t="s">
        <v>702</v>
      </c>
      <c r="M348" t="s">
        <v>703</v>
      </c>
      <c r="N348" t="s">
        <v>704</v>
      </c>
      <c r="O348" t="s">
        <v>705</v>
      </c>
      <c r="P348" t="s">
        <v>706</v>
      </c>
      <c r="R348" s="1">
        <v>1.058E-5</v>
      </c>
    </row>
    <row r="349" spans="10:19" x14ac:dyDescent="0.25">
      <c r="J349" t="s">
        <v>707</v>
      </c>
      <c r="K349" t="s">
        <v>708</v>
      </c>
      <c r="L349" t="s">
        <v>987</v>
      </c>
      <c r="M349" t="s">
        <v>710</v>
      </c>
      <c r="N349" t="s">
        <v>708</v>
      </c>
      <c r="O349">
        <v>0.82679999999999998</v>
      </c>
    </row>
    <row r="350" spans="10:19" x14ac:dyDescent="0.25">
      <c r="J350" t="s">
        <v>448</v>
      </c>
      <c r="K350">
        <v>14.63</v>
      </c>
      <c r="L350" t="s">
        <v>449</v>
      </c>
      <c r="M350">
        <v>7</v>
      </c>
      <c r="N350" t="s">
        <v>450</v>
      </c>
      <c r="O350">
        <v>13</v>
      </c>
      <c r="P350" t="s">
        <v>451</v>
      </c>
    </row>
    <row r="353" spans="10:21" x14ac:dyDescent="0.25">
      <c r="J353" t="s">
        <v>988</v>
      </c>
      <c r="K353" t="s">
        <v>989</v>
      </c>
    </row>
    <row r="354" spans="10:21" x14ac:dyDescent="0.25">
      <c r="R354" t="s">
        <v>689</v>
      </c>
    </row>
    <row r="355" spans="10:21" x14ac:dyDescent="0.25">
      <c r="J355" t="s">
        <v>401</v>
      </c>
    </row>
    <row r="356" spans="10:21" x14ac:dyDescent="0.25">
      <c r="J356" t="s">
        <v>686</v>
      </c>
      <c r="K356" t="s">
        <v>403</v>
      </c>
      <c r="L356" t="s">
        <v>500</v>
      </c>
      <c r="M356" t="s">
        <v>405</v>
      </c>
      <c r="N356" t="s">
        <v>403</v>
      </c>
      <c r="O356" t="s">
        <v>687</v>
      </c>
      <c r="P356" t="s">
        <v>688</v>
      </c>
    </row>
    <row r="357" spans="10:21" x14ac:dyDescent="0.25">
      <c r="Q357" t="s">
        <v>824</v>
      </c>
    </row>
    <row r="358" spans="10:21" x14ac:dyDescent="0.25">
      <c r="J358" t="s">
        <v>690</v>
      </c>
    </row>
    <row r="359" spans="10:21" x14ac:dyDescent="0.25">
      <c r="K359" t="s">
        <v>691</v>
      </c>
      <c r="L359" t="s">
        <v>692</v>
      </c>
      <c r="M359" t="s">
        <v>426</v>
      </c>
      <c r="N359" t="s">
        <v>693</v>
      </c>
      <c r="O359" t="s">
        <v>694</v>
      </c>
      <c r="Q359" t="s">
        <v>430</v>
      </c>
    </row>
    <row r="360" spans="10:21" x14ac:dyDescent="0.25">
      <c r="J360">
        <v>-18.847999999999999</v>
      </c>
      <c r="K360">
        <v>-1.1359999999999999</v>
      </c>
      <c r="L360">
        <v>1.1359999999999999</v>
      </c>
      <c r="M360">
        <v>3.7509999999999999</v>
      </c>
      <c r="N360">
        <v>5.8719999999999999</v>
      </c>
    </row>
    <row r="361" spans="10:21" x14ac:dyDescent="0.25">
      <c r="U361" t="s">
        <v>851</v>
      </c>
    </row>
    <row r="362" spans="10:21" x14ac:dyDescent="0.25">
      <c r="J362" t="s">
        <v>695</v>
      </c>
      <c r="Q362" t="s">
        <v>452</v>
      </c>
      <c r="T362">
        <v>0.1</v>
      </c>
    </row>
    <row r="363" spans="10:21" x14ac:dyDescent="0.25">
      <c r="K363" t="s">
        <v>350</v>
      </c>
      <c r="L363" t="s">
        <v>351</v>
      </c>
      <c r="M363" t="s">
        <v>352</v>
      </c>
      <c r="N363" t="s">
        <v>353</v>
      </c>
      <c r="O363" t="s">
        <v>354</v>
      </c>
      <c r="P363" t="s">
        <v>432</v>
      </c>
    </row>
    <row r="364" spans="10:21" x14ac:dyDescent="0.25">
      <c r="J364" t="s">
        <v>696</v>
      </c>
      <c r="K364">
        <v>106.2471</v>
      </c>
      <c r="L364">
        <v>9.9619</v>
      </c>
      <c r="M364">
        <v>10.664999999999999</v>
      </c>
      <c r="N364" s="1">
        <v>8.4800000000000005E-8</v>
      </c>
      <c r="O364" t="s">
        <v>355</v>
      </c>
    </row>
    <row r="365" spans="10:21" x14ac:dyDescent="0.25">
      <c r="K365" s="1">
        <v>8.4800000000000005E-8</v>
      </c>
      <c r="N365" s="1"/>
    </row>
    <row r="366" spans="10:21" x14ac:dyDescent="0.25">
      <c r="J366" t="s">
        <v>174</v>
      </c>
      <c r="K366">
        <v>-23.0808</v>
      </c>
      <c r="L366">
        <v>8.2271999999999998</v>
      </c>
      <c r="M366">
        <v>-2.8050000000000002</v>
      </c>
      <c r="N366">
        <v>1.4874E-2</v>
      </c>
      <c r="O366" t="s">
        <v>356</v>
      </c>
      <c r="S366" t="s">
        <v>850</v>
      </c>
    </row>
    <row r="367" spans="10:21" x14ac:dyDescent="0.25">
      <c r="K367">
        <v>1.4874E-2</v>
      </c>
    </row>
    <row r="368" spans="10:21" x14ac:dyDescent="0.25">
      <c r="J368" t="s">
        <v>175</v>
      </c>
      <c r="K368">
        <v>0.55230000000000001</v>
      </c>
      <c r="L368">
        <v>0.3644</v>
      </c>
      <c r="M368">
        <v>1.516</v>
      </c>
      <c r="N368">
        <v>0.15356500000000001</v>
      </c>
    </row>
    <row r="369" spans="10:18" x14ac:dyDescent="0.25">
      <c r="K369">
        <v>0.15356500000000001</v>
      </c>
    </row>
    <row r="370" spans="10:18" x14ac:dyDescent="0.25">
      <c r="J370" t="s">
        <v>176</v>
      </c>
      <c r="K370">
        <v>-2.2425999999999999</v>
      </c>
      <c r="L370">
        <v>3.4005999999999998</v>
      </c>
      <c r="M370">
        <v>-0.65900000000000003</v>
      </c>
      <c r="N370">
        <v>0.52110400000000001</v>
      </c>
    </row>
    <row r="371" spans="10:18" x14ac:dyDescent="0.25">
      <c r="K371">
        <v>0.52110400000000001</v>
      </c>
      <c r="R371">
        <v>0.05</v>
      </c>
    </row>
    <row r="372" spans="10:18" x14ac:dyDescent="0.25">
      <c r="J372" t="s">
        <v>357</v>
      </c>
      <c r="K372">
        <v>-1.1137999999999999</v>
      </c>
      <c r="L372">
        <v>1.4774</v>
      </c>
      <c r="M372">
        <v>-0.754</v>
      </c>
      <c r="N372">
        <v>0.46435799999999999</v>
      </c>
      <c r="Q372" t="s">
        <v>403</v>
      </c>
    </row>
    <row r="373" spans="10:18" x14ac:dyDescent="0.25">
      <c r="K373">
        <v>0.46435799999999999</v>
      </c>
      <c r="R373" t="s">
        <v>700</v>
      </c>
    </row>
    <row r="374" spans="10:18" x14ac:dyDescent="0.25">
      <c r="J374" t="s">
        <v>181</v>
      </c>
      <c r="K374">
        <v>-1.7949999999999999</v>
      </c>
      <c r="L374">
        <v>0.32929999999999998</v>
      </c>
      <c r="M374">
        <v>-5.45</v>
      </c>
      <c r="N374">
        <v>1.11E-4</v>
      </c>
      <c r="O374" t="s">
        <v>355</v>
      </c>
    </row>
    <row r="375" spans="10:18" x14ac:dyDescent="0.25">
      <c r="K375">
        <v>1.11E-4</v>
      </c>
    </row>
    <row r="376" spans="10:18" x14ac:dyDescent="0.25">
      <c r="J376" t="s">
        <v>187</v>
      </c>
      <c r="K376">
        <v>-21.438099999999999</v>
      </c>
      <c r="L376">
        <v>8.2110000000000003</v>
      </c>
      <c r="M376">
        <v>-2.6110000000000002</v>
      </c>
      <c r="N376">
        <v>2.1555999999999999E-2</v>
      </c>
      <c r="O376" t="s">
        <v>356</v>
      </c>
      <c r="R376" s="1">
        <v>1.229E-8</v>
      </c>
    </row>
    <row r="377" spans="10:18" x14ac:dyDescent="0.25">
      <c r="K377">
        <v>2.1555999999999999E-2</v>
      </c>
    </row>
    <row r="378" spans="10:18" x14ac:dyDescent="0.25">
      <c r="J378" t="s">
        <v>358</v>
      </c>
      <c r="K378">
        <v>-15.058999999999999</v>
      </c>
      <c r="L378">
        <v>8.0649999999999995</v>
      </c>
      <c r="M378">
        <v>-1.867</v>
      </c>
      <c r="N378">
        <v>8.4582000000000004E-2</v>
      </c>
      <c r="O378" t="s">
        <v>461</v>
      </c>
    </row>
    <row r="379" spans="10:18" x14ac:dyDescent="0.25">
      <c r="K379">
        <v>8.4582000000000004E-2</v>
      </c>
    </row>
    <row r="380" spans="10:18" x14ac:dyDescent="0.25">
      <c r="J380" t="s">
        <v>433</v>
      </c>
    </row>
    <row r="381" spans="10:18" x14ac:dyDescent="0.25">
      <c r="J381" t="s">
        <v>434</v>
      </c>
      <c r="K381" t="s">
        <v>435</v>
      </c>
      <c r="L381">
        <v>0</v>
      </c>
      <c r="M381" t="s">
        <v>822</v>
      </c>
      <c r="N381">
        <v>1E-3</v>
      </c>
      <c r="O381" t="s">
        <v>823</v>
      </c>
      <c r="P381">
        <v>0.01</v>
      </c>
    </row>
    <row r="382" spans="10:18" x14ac:dyDescent="0.25">
      <c r="R382" t="s">
        <v>689</v>
      </c>
    </row>
    <row r="383" spans="10:18" x14ac:dyDescent="0.25">
      <c r="J383" t="s">
        <v>445</v>
      </c>
      <c r="K383" t="s">
        <v>697</v>
      </c>
      <c r="L383" t="s">
        <v>698</v>
      </c>
      <c r="M383">
        <v>7.3630000000000004</v>
      </c>
      <c r="N383" t="s">
        <v>449</v>
      </c>
      <c r="O383">
        <v>13</v>
      </c>
      <c r="P383" t="s">
        <v>699</v>
      </c>
    </row>
    <row r="384" spans="10:18" x14ac:dyDescent="0.25">
      <c r="K384" t="s">
        <v>701</v>
      </c>
      <c r="L384" t="s">
        <v>702</v>
      </c>
      <c r="M384" t="s">
        <v>703</v>
      </c>
      <c r="N384" t="s">
        <v>704</v>
      </c>
      <c r="O384" t="s">
        <v>705</v>
      </c>
      <c r="P384" t="s">
        <v>706</v>
      </c>
    </row>
    <row r="385" spans="10:18" x14ac:dyDescent="0.25">
      <c r="J385" t="s">
        <v>707</v>
      </c>
      <c r="K385" t="s">
        <v>708</v>
      </c>
      <c r="L385" t="s">
        <v>990</v>
      </c>
      <c r="M385" t="s">
        <v>710</v>
      </c>
      <c r="N385" t="s">
        <v>708</v>
      </c>
      <c r="O385">
        <v>0.85399999999999998</v>
      </c>
    </row>
    <row r="386" spans="10:18" x14ac:dyDescent="0.25">
      <c r="J386" t="s">
        <v>448</v>
      </c>
      <c r="K386">
        <v>17.72</v>
      </c>
      <c r="L386" t="s">
        <v>449</v>
      </c>
      <c r="M386">
        <v>7</v>
      </c>
      <c r="N386" t="s">
        <v>450</v>
      </c>
      <c r="O386">
        <v>13</v>
      </c>
      <c r="P386" t="s">
        <v>451</v>
      </c>
    </row>
    <row r="389" spans="10:18" x14ac:dyDescent="0.25">
      <c r="J389" t="s">
        <v>991</v>
      </c>
      <c r="K389" t="s">
        <v>992</v>
      </c>
    </row>
    <row r="391" spans="10:18" x14ac:dyDescent="0.25">
      <c r="J391" t="s">
        <v>401</v>
      </c>
    </row>
    <row r="392" spans="10:18" x14ac:dyDescent="0.25">
      <c r="J392" t="s">
        <v>686</v>
      </c>
      <c r="K392" t="s">
        <v>403</v>
      </c>
      <c r="L392" t="s">
        <v>500</v>
      </c>
      <c r="M392" t="s">
        <v>405</v>
      </c>
      <c r="N392" t="s">
        <v>403</v>
      </c>
      <c r="O392" t="s">
        <v>687</v>
      </c>
      <c r="P392" t="s">
        <v>688</v>
      </c>
      <c r="Q392" t="s">
        <v>824</v>
      </c>
    </row>
    <row r="394" spans="10:18" x14ac:dyDescent="0.25">
      <c r="J394" t="s">
        <v>690</v>
      </c>
      <c r="Q394" t="s">
        <v>430</v>
      </c>
    </row>
    <row r="395" spans="10:18" x14ac:dyDescent="0.25">
      <c r="K395" t="s">
        <v>691</v>
      </c>
      <c r="L395" t="s">
        <v>692</v>
      </c>
      <c r="M395" t="s">
        <v>426</v>
      </c>
      <c r="N395" t="s">
        <v>693</v>
      </c>
      <c r="O395" t="s">
        <v>694</v>
      </c>
    </row>
    <row r="396" spans="10:18" x14ac:dyDescent="0.25">
      <c r="J396">
        <v>-7.3064</v>
      </c>
      <c r="K396">
        <v>-1.7057</v>
      </c>
      <c r="L396">
        <v>-1.9699999999999999E-2</v>
      </c>
      <c r="M396">
        <v>1.9192</v>
      </c>
      <c r="N396">
        <v>6.7161</v>
      </c>
    </row>
    <row r="397" spans="10:18" x14ac:dyDescent="0.25">
      <c r="Q397" t="s">
        <v>452</v>
      </c>
    </row>
    <row r="398" spans="10:18" x14ac:dyDescent="0.25">
      <c r="J398" t="s">
        <v>695</v>
      </c>
    </row>
    <row r="399" spans="10:18" x14ac:dyDescent="0.25">
      <c r="K399" t="s">
        <v>350</v>
      </c>
      <c r="L399" t="s">
        <v>351</v>
      </c>
      <c r="M399" t="s">
        <v>352</v>
      </c>
      <c r="N399" t="s">
        <v>353</v>
      </c>
      <c r="O399" t="s">
        <v>354</v>
      </c>
      <c r="P399" t="s">
        <v>432</v>
      </c>
      <c r="R399">
        <v>0.05</v>
      </c>
    </row>
    <row r="400" spans="10:18" x14ac:dyDescent="0.25">
      <c r="J400" t="s">
        <v>696</v>
      </c>
      <c r="K400">
        <v>92.737499999999997</v>
      </c>
      <c r="L400">
        <v>5.9928999999999997</v>
      </c>
      <c r="M400">
        <v>15.475</v>
      </c>
      <c r="N400" s="1">
        <v>9.3899999999999996E-10</v>
      </c>
      <c r="O400" t="s">
        <v>355</v>
      </c>
    </row>
    <row r="401" spans="10:18" x14ac:dyDescent="0.25">
      <c r="K401" s="1">
        <v>9.3899999999999996E-10</v>
      </c>
      <c r="N401" s="1"/>
    </row>
    <row r="402" spans="10:18" x14ac:dyDescent="0.25">
      <c r="J402" t="s">
        <v>174</v>
      </c>
      <c r="K402">
        <v>4.8517999999999999</v>
      </c>
      <c r="L402">
        <v>4.9493</v>
      </c>
      <c r="M402">
        <v>0.98</v>
      </c>
      <c r="N402">
        <v>0.34482800000000002</v>
      </c>
      <c r="R402" t="s">
        <v>700</v>
      </c>
    </row>
    <row r="403" spans="10:18" x14ac:dyDescent="0.25">
      <c r="K403">
        <v>0.34482800000000002</v>
      </c>
    </row>
    <row r="404" spans="10:18" x14ac:dyDescent="0.25">
      <c r="J404" t="s">
        <v>175</v>
      </c>
      <c r="K404">
        <v>-0.10059999999999999</v>
      </c>
      <c r="L404">
        <v>0.21920000000000001</v>
      </c>
      <c r="M404">
        <v>-0.45900000000000002</v>
      </c>
      <c r="N404">
        <v>0.65391500000000002</v>
      </c>
    </row>
    <row r="405" spans="10:18" x14ac:dyDescent="0.25">
      <c r="K405">
        <v>0.65391500000000002</v>
      </c>
    </row>
    <row r="406" spans="10:18" x14ac:dyDescent="0.25">
      <c r="J406" t="s">
        <v>176</v>
      </c>
      <c r="K406">
        <v>-0.31709999999999999</v>
      </c>
      <c r="L406">
        <v>2.0457000000000001</v>
      </c>
      <c r="M406">
        <v>-0.155</v>
      </c>
      <c r="N406">
        <v>0.87918700000000005</v>
      </c>
      <c r="Q406" t="s">
        <v>403</v>
      </c>
    </row>
    <row r="407" spans="10:18" x14ac:dyDescent="0.25">
      <c r="K407">
        <v>0.87918700000000005</v>
      </c>
      <c r="R407">
        <v>3.313E-3</v>
      </c>
    </row>
    <row r="408" spans="10:18" x14ac:dyDescent="0.25">
      <c r="J408" t="s">
        <v>357</v>
      </c>
      <c r="K408">
        <v>0.4521</v>
      </c>
      <c r="L408">
        <v>0.88880000000000003</v>
      </c>
      <c r="M408">
        <v>0.50900000000000001</v>
      </c>
      <c r="N408">
        <v>0.61946800000000002</v>
      </c>
    </row>
    <row r="409" spans="10:18" x14ac:dyDescent="0.25">
      <c r="K409">
        <v>0.61946800000000002</v>
      </c>
    </row>
    <row r="410" spans="10:18" x14ac:dyDescent="0.25">
      <c r="J410" t="s">
        <v>181</v>
      </c>
      <c r="K410">
        <v>-2.2021000000000002</v>
      </c>
      <c r="L410">
        <v>0.1981</v>
      </c>
      <c r="M410">
        <v>-11.115</v>
      </c>
      <c r="N410" s="1">
        <v>5.2100000000000003E-8</v>
      </c>
      <c r="O410" t="s">
        <v>355</v>
      </c>
    </row>
    <row r="411" spans="10:18" x14ac:dyDescent="0.25">
      <c r="K411" s="1">
        <v>5.2100000000000003E-8</v>
      </c>
      <c r="N411" s="1"/>
    </row>
    <row r="412" spans="10:18" x14ac:dyDescent="0.25">
      <c r="J412" t="s">
        <v>187</v>
      </c>
      <c r="K412">
        <v>-25.2592</v>
      </c>
      <c r="L412">
        <v>4.9396000000000004</v>
      </c>
      <c r="M412">
        <v>-5.1139999999999999</v>
      </c>
      <c r="N412">
        <v>1.9900000000000001E-4</v>
      </c>
      <c r="O412" t="s">
        <v>355</v>
      </c>
    </row>
    <row r="413" spans="10:18" x14ac:dyDescent="0.25">
      <c r="K413">
        <v>1.9900000000000001E-4</v>
      </c>
    </row>
    <row r="414" spans="10:18" x14ac:dyDescent="0.25">
      <c r="J414" t="s">
        <v>358</v>
      </c>
      <c r="K414">
        <v>9.3209999999999997</v>
      </c>
      <c r="L414">
        <v>4.8517000000000001</v>
      </c>
      <c r="M414">
        <v>1.921</v>
      </c>
      <c r="N414">
        <v>7.6910000000000006E-2</v>
      </c>
      <c r="O414" t="s">
        <v>461</v>
      </c>
    </row>
    <row r="415" spans="10:18" x14ac:dyDescent="0.25">
      <c r="K415">
        <v>7.6910000000000006E-2</v>
      </c>
    </row>
    <row r="416" spans="10:18" x14ac:dyDescent="0.25">
      <c r="J416" t="s">
        <v>433</v>
      </c>
    </row>
    <row r="417" spans="10:17" x14ac:dyDescent="0.25">
      <c r="J417" t="s">
        <v>434</v>
      </c>
      <c r="K417" t="s">
        <v>435</v>
      </c>
      <c r="L417">
        <v>0</v>
      </c>
      <c r="M417" t="s">
        <v>822</v>
      </c>
      <c r="N417">
        <v>1E-3</v>
      </c>
      <c r="O417" t="s">
        <v>823</v>
      </c>
      <c r="P417">
        <v>0.01</v>
      </c>
    </row>
    <row r="419" spans="10:17" x14ac:dyDescent="0.25">
      <c r="J419" t="s">
        <v>445</v>
      </c>
      <c r="K419" t="s">
        <v>697</v>
      </c>
      <c r="L419" t="s">
        <v>698</v>
      </c>
      <c r="M419">
        <v>4.4290000000000003</v>
      </c>
      <c r="N419" t="s">
        <v>449</v>
      </c>
      <c r="O419">
        <v>13</v>
      </c>
      <c r="P419" t="s">
        <v>699</v>
      </c>
    </row>
    <row r="420" spans="10:17" x14ac:dyDescent="0.25">
      <c r="K420" t="s">
        <v>701</v>
      </c>
      <c r="L420" t="s">
        <v>702</v>
      </c>
      <c r="M420" t="s">
        <v>703</v>
      </c>
      <c r="N420" t="s">
        <v>704</v>
      </c>
      <c r="O420" t="s">
        <v>705</v>
      </c>
      <c r="P420" t="s">
        <v>706</v>
      </c>
    </row>
    <row r="421" spans="10:17" x14ac:dyDescent="0.25">
      <c r="J421" t="s">
        <v>707</v>
      </c>
      <c r="K421" t="s">
        <v>708</v>
      </c>
      <c r="L421" t="s">
        <v>993</v>
      </c>
      <c r="M421" t="s">
        <v>710</v>
      </c>
      <c r="N421" t="s">
        <v>708</v>
      </c>
      <c r="O421">
        <v>0.94950000000000001</v>
      </c>
    </row>
    <row r="422" spans="10:17" x14ac:dyDescent="0.25">
      <c r="J422" t="s">
        <v>448</v>
      </c>
      <c r="K422">
        <v>54.73</v>
      </c>
      <c r="L422" t="s">
        <v>449</v>
      </c>
      <c r="M422">
        <v>7</v>
      </c>
      <c r="N422" t="s">
        <v>450</v>
      </c>
      <c r="O422">
        <v>13</v>
      </c>
      <c r="P422" t="s">
        <v>451</v>
      </c>
    </row>
    <row r="425" spans="10:17" x14ac:dyDescent="0.25">
      <c r="J425" t="s">
        <v>991</v>
      </c>
      <c r="K425" t="s">
        <v>994</v>
      </c>
    </row>
    <row r="426" spans="10:17" x14ac:dyDescent="0.25">
      <c r="Q426" t="s">
        <v>824</v>
      </c>
    </row>
    <row r="427" spans="10:17" x14ac:dyDescent="0.25">
      <c r="J427" t="s">
        <v>401</v>
      </c>
    </row>
    <row r="428" spans="10:17" x14ac:dyDescent="0.25">
      <c r="J428" t="s">
        <v>686</v>
      </c>
      <c r="K428" t="s">
        <v>403</v>
      </c>
      <c r="L428" t="s">
        <v>500</v>
      </c>
      <c r="M428" t="s">
        <v>405</v>
      </c>
      <c r="N428" t="s">
        <v>403</v>
      </c>
      <c r="O428" t="s">
        <v>687</v>
      </c>
      <c r="P428" t="s">
        <v>688</v>
      </c>
      <c r="Q428" t="s">
        <v>430</v>
      </c>
    </row>
    <row r="430" spans="10:17" x14ac:dyDescent="0.25">
      <c r="J430" t="s">
        <v>690</v>
      </c>
    </row>
    <row r="431" spans="10:17" x14ac:dyDescent="0.25">
      <c r="K431" t="s">
        <v>691</v>
      </c>
      <c r="L431" t="s">
        <v>692</v>
      </c>
      <c r="M431" t="s">
        <v>426</v>
      </c>
      <c r="N431" t="s">
        <v>693</v>
      </c>
      <c r="O431" t="s">
        <v>694</v>
      </c>
      <c r="Q431" t="s">
        <v>452</v>
      </c>
    </row>
    <row r="432" spans="10:17" x14ac:dyDescent="0.25">
      <c r="J432">
        <v>-7.2009999999999996</v>
      </c>
      <c r="K432">
        <v>-1.55</v>
      </c>
      <c r="L432">
        <v>0</v>
      </c>
      <c r="M432">
        <v>2.2050000000000001</v>
      </c>
      <c r="N432">
        <v>6.931</v>
      </c>
    </row>
    <row r="434" spans="10:16" x14ac:dyDescent="0.25">
      <c r="J434" t="s">
        <v>695</v>
      </c>
    </row>
    <row r="435" spans="10:16" x14ac:dyDescent="0.25">
      <c r="K435" t="s">
        <v>350</v>
      </c>
      <c r="L435" t="s">
        <v>351</v>
      </c>
      <c r="M435" t="s">
        <v>352</v>
      </c>
      <c r="N435" t="s">
        <v>353</v>
      </c>
      <c r="O435" t="s">
        <v>354</v>
      </c>
      <c r="P435" t="s">
        <v>432</v>
      </c>
    </row>
    <row r="436" spans="10:16" x14ac:dyDescent="0.25">
      <c r="J436" t="s">
        <v>696</v>
      </c>
      <c r="K436">
        <v>100.7119</v>
      </c>
      <c r="L436">
        <v>5.8042999999999996</v>
      </c>
      <c r="M436">
        <v>17.350999999999999</v>
      </c>
      <c r="N436" s="1">
        <v>2.26E-10</v>
      </c>
      <c r="O436" t="s">
        <v>355</v>
      </c>
    </row>
    <row r="437" spans="10:16" x14ac:dyDescent="0.25">
      <c r="K437" s="1">
        <v>2.26E-10</v>
      </c>
      <c r="N437" s="1"/>
    </row>
    <row r="438" spans="10:16" x14ac:dyDescent="0.25">
      <c r="J438" t="s">
        <v>174</v>
      </c>
      <c r="K438">
        <v>8.8405000000000005</v>
      </c>
      <c r="L438">
        <v>4.7935999999999996</v>
      </c>
      <c r="M438">
        <v>1.8440000000000001</v>
      </c>
      <c r="N438">
        <v>8.8099999999999998E-2</v>
      </c>
      <c r="O438" t="s">
        <v>461</v>
      </c>
    </row>
    <row r="439" spans="10:16" x14ac:dyDescent="0.25">
      <c r="K439">
        <v>8.8099999999999998E-2</v>
      </c>
    </row>
    <row r="440" spans="10:16" x14ac:dyDescent="0.25">
      <c r="J440" t="s">
        <v>175</v>
      </c>
      <c r="K440">
        <v>-0.51100000000000001</v>
      </c>
      <c r="L440">
        <v>0.21229999999999999</v>
      </c>
      <c r="M440">
        <v>-2.4060000000000001</v>
      </c>
      <c r="N440">
        <v>3.1699999999999999E-2</v>
      </c>
      <c r="O440" t="s">
        <v>356</v>
      </c>
    </row>
    <row r="441" spans="10:16" x14ac:dyDescent="0.25">
      <c r="K441">
        <v>3.1699999999999999E-2</v>
      </c>
    </row>
    <row r="442" spans="10:16" x14ac:dyDescent="0.25">
      <c r="J442" t="s">
        <v>176</v>
      </c>
      <c r="K442">
        <v>0.62280000000000002</v>
      </c>
      <c r="L442">
        <v>1.9813000000000001</v>
      </c>
      <c r="M442">
        <v>0.314</v>
      </c>
      <c r="N442">
        <v>0.75829999999999997</v>
      </c>
    </row>
    <row r="443" spans="10:16" x14ac:dyDescent="0.25">
      <c r="K443">
        <v>0.75829999999999997</v>
      </c>
    </row>
    <row r="444" spans="10:16" x14ac:dyDescent="0.25">
      <c r="J444" t="s">
        <v>357</v>
      </c>
      <c r="K444">
        <v>-0.11</v>
      </c>
      <c r="L444">
        <v>0.86080000000000001</v>
      </c>
      <c r="M444">
        <v>-0.128</v>
      </c>
      <c r="N444">
        <v>0.90029999999999999</v>
      </c>
    </row>
    <row r="445" spans="10:16" x14ac:dyDescent="0.25">
      <c r="K445">
        <v>0.90029999999999999</v>
      </c>
    </row>
    <row r="446" spans="10:16" x14ac:dyDescent="0.25">
      <c r="J446" t="s">
        <v>181</v>
      </c>
      <c r="K446">
        <v>-0.42620000000000002</v>
      </c>
      <c r="L446">
        <v>0.19189999999999999</v>
      </c>
      <c r="M446">
        <v>-2.2210000000000001</v>
      </c>
      <c r="N446">
        <v>4.4699999999999997E-2</v>
      </c>
      <c r="O446" t="s">
        <v>356</v>
      </c>
    </row>
    <row r="447" spans="10:16" x14ac:dyDescent="0.25">
      <c r="K447">
        <v>4.4699999999999997E-2</v>
      </c>
    </row>
    <row r="448" spans="10:16" x14ac:dyDescent="0.25">
      <c r="J448" t="s">
        <v>187</v>
      </c>
      <c r="K448">
        <v>2.9253</v>
      </c>
      <c r="L448">
        <v>4.7842000000000002</v>
      </c>
      <c r="M448">
        <v>0.61099999999999999</v>
      </c>
      <c r="N448">
        <v>0.5514</v>
      </c>
    </row>
    <row r="449" spans="10:16" x14ac:dyDescent="0.25">
      <c r="K449">
        <v>0.5514</v>
      </c>
    </row>
    <row r="450" spans="10:16" x14ac:dyDescent="0.25">
      <c r="J450" t="s">
        <v>358</v>
      </c>
      <c r="K450">
        <v>-1.0960000000000001</v>
      </c>
      <c r="L450">
        <v>4.6990999999999996</v>
      </c>
      <c r="M450">
        <v>-0.23300000000000001</v>
      </c>
      <c r="N450">
        <v>0.81920000000000004</v>
      </c>
    </row>
    <row r="451" spans="10:16" x14ac:dyDescent="0.25">
      <c r="K451">
        <v>0.81920000000000004</v>
      </c>
    </row>
    <row r="452" spans="10:16" x14ac:dyDescent="0.25">
      <c r="J452" t="s">
        <v>433</v>
      </c>
    </row>
    <row r="453" spans="10:16" x14ac:dyDescent="0.25">
      <c r="J453" t="s">
        <v>434</v>
      </c>
      <c r="K453" t="s">
        <v>435</v>
      </c>
      <c r="L453">
        <v>0</v>
      </c>
      <c r="M453" t="s">
        <v>822</v>
      </c>
      <c r="N453">
        <v>1E-3</v>
      </c>
      <c r="O453" t="s">
        <v>823</v>
      </c>
      <c r="P453">
        <v>0.01</v>
      </c>
    </row>
    <row r="455" spans="10:16" x14ac:dyDescent="0.25">
      <c r="J455" t="s">
        <v>445</v>
      </c>
      <c r="K455" t="s">
        <v>697</v>
      </c>
      <c r="L455" t="s">
        <v>698</v>
      </c>
      <c r="M455">
        <v>4.29</v>
      </c>
      <c r="N455" t="s">
        <v>449</v>
      </c>
      <c r="O455">
        <v>13</v>
      </c>
      <c r="P455" t="s">
        <v>699</v>
      </c>
    </row>
    <row r="456" spans="10:16" x14ac:dyDescent="0.25">
      <c r="K456" t="s">
        <v>701</v>
      </c>
      <c r="L456" t="s">
        <v>702</v>
      </c>
      <c r="M456" t="s">
        <v>703</v>
      </c>
      <c r="N456" t="s">
        <v>704</v>
      </c>
      <c r="O456" t="s">
        <v>705</v>
      </c>
      <c r="P456" t="s">
        <v>706</v>
      </c>
    </row>
    <row r="457" spans="10:16" x14ac:dyDescent="0.25">
      <c r="J457" t="s">
        <v>707</v>
      </c>
      <c r="K457" t="s">
        <v>708</v>
      </c>
      <c r="L457" t="s">
        <v>995</v>
      </c>
      <c r="M457" t="s">
        <v>710</v>
      </c>
      <c r="N457" t="s">
        <v>708</v>
      </c>
      <c r="O457">
        <v>0.62560000000000004</v>
      </c>
    </row>
    <row r="458" spans="10:16" x14ac:dyDescent="0.25">
      <c r="J458" t="s">
        <v>448</v>
      </c>
      <c r="K458">
        <v>5.7750000000000004</v>
      </c>
      <c r="L458" t="s">
        <v>449</v>
      </c>
      <c r="M458">
        <v>7</v>
      </c>
      <c r="N458" t="s">
        <v>450</v>
      </c>
      <c r="O458">
        <v>13</v>
      </c>
      <c r="P458" t="s">
        <v>451</v>
      </c>
    </row>
  </sheetData>
  <mergeCells count="1">
    <mergeCell ref="C1:F1"/>
  </mergeCells>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W1725"/>
  <sheetViews>
    <sheetView workbookViewId="0">
      <selection activeCell="K55" sqref="K55"/>
    </sheetView>
  </sheetViews>
  <sheetFormatPr defaultColWidth="8.85546875" defaultRowHeight="15" x14ac:dyDescent="0.25"/>
  <sheetData>
    <row r="1" spans="1:21" x14ac:dyDescent="0.25">
      <c r="B1" s="275" t="s">
        <v>953</v>
      </c>
      <c r="C1" s="275"/>
      <c r="D1" s="275"/>
      <c r="E1" s="275"/>
      <c r="F1" s="275"/>
      <c r="G1" s="275"/>
      <c r="J1" t="s">
        <v>368</v>
      </c>
      <c r="K1" t="s">
        <v>369</v>
      </c>
      <c r="L1" t="s">
        <v>370</v>
      </c>
      <c r="M1" t="s">
        <v>831</v>
      </c>
      <c r="N1" t="s">
        <v>832</v>
      </c>
    </row>
    <row r="2" spans="1:21" x14ac:dyDescent="0.25">
      <c r="B2" s="274" t="s">
        <v>192</v>
      </c>
      <c r="C2" s="274"/>
      <c r="D2" s="274"/>
      <c r="E2" s="274" t="s">
        <v>193</v>
      </c>
      <c r="F2" s="274"/>
      <c r="G2" s="274"/>
      <c r="J2" t="s">
        <v>833</v>
      </c>
    </row>
    <row r="3" spans="1:21" x14ac:dyDescent="0.25">
      <c r="B3" t="s">
        <v>127</v>
      </c>
      <c r="C3" t="s">
        <v>194</v>
      </c>
      <c r="D3" t="s">
        <v>186</v>
      </c>
      <c r="E3" t="s">
        <v>127</v>
      </c>
      <c r="F3" t="s">
        <v>146</v>
      </c>
      <c r="G3" t="s">
        <v>186</v>
      </c>
    </row>
    <row r="4" spans="1:21" x14ac:dyDescent="0.25">
      <c r="A4" t="s">
        <v>174</v>
      </c>
      <c r="B4" s="2">
        <v>-8.6044239999999999</v>
      </c>
      <c r="C4" s="2">
        <v>-18.186230999999999</v>
      </c>
      <c r="D4" s="2">
        <v>-21.683648999999999</v>
      </c>
      <c r="E4" s="2">
        <v>-7.4151259999999999</v>
      </c>
      <c r="F4" s="2">
        <v>-16.86279</v>
      </c>
      <c r="G4" s="2">
        <v>-23.033801</v>
      </c>
      <c r="J4" t="s">
        <v>649</v>
      </c>
      <c r="K4" t="s">
        <v>369</v>
      </c>
      <c r="L4" t="s">
        <v>834</v>
      </c>
      <c r="M4" t="s">
        <v>835</v>
      </c>
      <c r="N4" t="s">
        <v>408</v>
      </c>
      <c r="O4" t="s">
        <v>836</v>
      </c>
      <c r="P4" t="s">
        <v>837</v>
      </c>
      <c r="Q4" t="s">
        <v>838</v>
      </c>
      <c r="R4" t="s">
        <v>839</v>
      </c>
      <c r="S4">
        <v>100</v>
      </c>
      <c r="T4" t="s">
        <v>840</v>
      </c>
    </row>
    <row r="5" spans="1:21" x14ac:dyDescent="0.25">
      <c r="B5" s="2">
        <v>1.0957E-3</v>
      </c>
      <c r="C5" s="2">
        <v>2.9309999999999999E-9</v>
      </c>
      <c r="D5" s="2">
        <v>2.6091999999999999E-3</v>
      </c>
      <c r="E5" s="2">
        <v>7.7809999999999999E-4</v>
      </c>
      <c r="F5" s="2">
        <v>1.4559999999999999E-8</v>
      </c>
      <c r="G5" s="2">
        <v>8.0039999999999999E-7</v>
      </c>
    </row>
    <row r="6" spans="1:21" x14ac:dyDescent="0.25">
      <c r="A6" t="s">
        <v>175</v>
      </c>
      <c r="B6" s="2">
        <v>-2.4698999999999999E-2</v>
      </c>
      <c r="C6" s="2">
        <v>1.5293330000000001</v>
      </c>
      <c r="D6" s="2">
        <v>0.50089099999999998</v>
      </c>
      <c r="E6" s="2">
        <v>-8.4200999999999998E-2</v>
      </c>
      <c r="F6" s="2">
        <v>1.214791</v>
      </c>
      <c r="G6" s="2">
        <v>0.70228500000000005</v>
      </c>
      <c r="J6" t="s">
        <v>841</v>
      </c>
      <c r="K6" t="s">
        <v>127</v>
      </c>
    </row>
    <row r="7" spans="1:21" x14ac:dyDescent="0.25">
      <c r="B7" s="2">
        <v>0.84239050000000004</v>
      </c>
      <c r="C7" s="2">
        <v>2.2E-16</v>
      </c>
      <c r="D7" s="2">
        <v>0.1057956</v>
      </c>
      <c r="E7" s="2">
        <v>0.33124490000000001</v>
      </c>
      <c r="F7" s="2">
        <v>2.2E-16</v>
      </c>
      <c r="G7" s="2">
        <v>1.6880000000000001E-5</v>
      </c>
    </row>
    <row r="8" spans="1:21" x14ac:dyDescent="0.25">
      <c r="A8" t="s">
        <v>176</v>
      </c>
      <c r="B8" s="2">
        <v>2.007638</v>
      </c>
      <c r="C8" s="2">
        <v>-1.2823819999999999</v>
      </c>
      <c r="D8" s="2">
        <v>4.143821</v>
      </c>
      <c r="E8" s="2">
        <v>-2.5856080000000001</v>
      </c>
      <c r="F8" s="2">
        <v>0.59604000000000001</v>
      </c>
      <c r="G8" s="2">
        <v>3.3010329999999999</v>
      </c>
      <c r="J8" t="s">
        <v>654</v>
      </c>
      <c r="K8" t="s">
        <v>394</v>
      </c>
    </row>
    <row r="9" spans="1:21" x14ac:dyDescent="0.25">
      <c r="B9" s="2">
        <v>8.8900999999999997E-3</v>
      </c>
      <c r="C9" s="2">
        <v>6.0319999999999999E-2</v>
      </c>
      <c r="D9" s="2">
        <v>9.0580000000000001E-4</v>
      </c>
      <c r="E9" s="2">
        <v>1.2E-5</v>
      </c>
      <c r="F9" s="2">
        <v>0.14779999999999999</v>
      </c>
      <c r="G9" s="2">
        <v>1.7499999999999998E-5</v>
      </c>
      <c r="J9" t="s">
        <v>842</v>
      </c>
    </row>
    <row r="10" spans="1:21" x14ac:dyDescent="0.25">
      <c r="A10" t="s">
        <v>357</v>
      </c>
      <c r="B10" s="2">
        <v>-0.96950999999999998</v>
      </c>
      <c r="C10" s="2">
        <v>3.079189</v>
      </c>
      <c r="D10" s="2">
        <v>-0.59515399999999996</v>
      </c>
      <c r="E10" s="2">
        <v>0.60114400000000001</v>
      </c>
      <c r="F10" s="2">
        <v>1.579521</v>
      </c>
      <c r="G10" s="2">
        <v>0.59871300000000005</v>
      </c>
      <c r="J10" t="s">
        <v>396</v>
      </c>
      <c r="K10" t="s">
        <v>397</v>
      </c>
      <c r="L10" t="s">
        <v>398</v>
      </c>
      <c r="M10" t="s">
        <v>399</v>
      </c>
      <c r="N10" t="s">
        <v>400</v>
      </c>
    </row>
    <row r="11" spans="1:21" x14ac:dyDescent="0.25">
      <c r="B11" s="2">
        <v>2.31798E-2</v>
      </c>
      <c r="C11" s="2">
        <v>5.8789999999999999E-8</v>
      </c>
      <c r="D11" s="2">
        <v>0.65567120000000001</v>
      </c>
      <c r="E11" s="2">
        <v>2.9788599999999998E-2</v>
      </c>
      <c r="F11" s="2">
        <v>6.7290000000000001E-12</v>
      </c>
      <c r="G11" s="2">
        <v>0.29289999999999999</v>
      </c>
    </row>
    <row r="12" spans="1:21" x14ac:dyDescent="0.25">
      <c r="A12" t="s">
        <v>187</v>
      </c>
      <c r="B12" s="2"/>
      <c r="C12" s="2"/>
      <c r="D12" s="2"/>
      <c r="E12" s="2">
        <v>-10.055242</v>
      </c>
      <c r="F12" s="2">
        <v>-24.329899000000001</v>
      </c>
      <c r="G12" s="2">
        <v>-16.232354999999998</v>
      </c>
      <c r="J12" t="s">
        <v>401</v>
      </c>
    </row>
    <row r="13" spans="1:21" x14ac:dyDescent="0.25">
      <c r="B13" s="2"/>
      <c r="C13" s="2"/>
      <c r="D13" s="2"/>
      <c r="E13" s="2">
        <v>3.8539999999999999E-4</v>
      </c>
      <c r="F13" s="2">
        <v>2.2E-16</v>
      </c>
      <c r="G13" s="2">
        <v>3.664E-6</v>
      </c>
      <c r="J13" t="s">
        <v>402</v>
      </c>
      <c r="K13" t="s">
        <v>403</v>
      </c>
      <c r="L13" t="s">
        <v>500</v>
      </c>
      <c r="M13" t="s">
        <v>405</v>
      </c>
      <c r="N13" t="s">
        <v>403</v>
      </c>
      <c r="O13" t="s">
        <v>501</v>
      </c>
      <c r="P13" t="s">
        <v>411</v>
      </c>
      <c r="Q13" t="s">
        <v>403</v>
      </c>
      <c r="R13" t="s">
        <v>741</v>
      </c>
      <c r="S13" t="s">
        <v>413</v>
      </c>
      <c r="T13" t="s">
        <v>403</v>
      </c>
      <c r="U13" t="s">
        <v>843</v>
      </c>
    </row>
    <row r="14" spans="1:21" x14ac:dyDescent="0.25">
      <c r="A14" t="s">
        <v>358</v>
      </c>
      <c r="B14" s="2">
        <v>-9.54861</v>
      </c>
      <c r="C14" s="2">
        <v>-25.998809000000001</v>
      </c>
      <c r="D14" s="2">
        <v>-31.323962000000002</v>
      </c>
      <c r="E14" s="2">
        <v>-3.1096010000000001</v>
      </c>
      <c r="F14" s="2">
        <v>-27.927144999999999</v>
      </c>
      <c r="G14" s="2">
        <v>-23.577441</v>
      </c>
    </row>
    <row r="15" spans="1:21" x14ac:dyDescent="0.25">
      <c r="B15" s="2">
        <v>2.5310000000000003E-4</v>
      </c>
      <c r="C15" s="2">
        <v>2.2E-16</v>
      </c>
      <c r="D15" s="2">
        <v>3.4329999999999999E-11</v>
      </c>
      <c r="E15" s="2">
        <v>0.15883330000000001</v>
      </c>
      <c r="F15" s="2">
        <v>2.2E-16</v>
      </c>
      <c r="G15" s="2">
        <v>7.0050000000000001E-7</v>
      </c>
      <c r="J15" t="s">
        <v>416</v>
      </c>
      <c r="K15" t="s">
        <v>417</v>
      </c>
      <c r="L15" t="s">
        <v>844</v>
      </c>
      <c r="M15" t="s">
        <v>403</v>
      </c>
      <c r="N15" t="s">
        <v>845</v>
      </c>
      <c r="O15" t="s">
        <v>846</v>
      </c>
      <c r="P15" t="s">
        <v>403</v>
      </c>
      <c r="Q15" t="s">
        <v>847</v>
      </c>
      <c r="R15" t="s">
        <v>848</v>
      </c>
      <c r="S15" t="s">
        <v>403</v>
      </c>
      <c r="T15">
        <v>1373</v>
      </c>
    </row>
    <row r="16" spans="1:21" x14ac:dyDescent="0.25">
      <c r="A16" t="s">
        <v>181</v>
      </c>
      <c r="B16" s="2">
        <v>-0.61864300000000005</v>
      </c>
      <c r="C16" s="2">
        <v>-0.101406</v>
      </c>
      <c r="D16" s="2">
        <v>-0.44885000000000003</v>
      </c>
      <c r="E16" s="2">
        <v>-0.62603200000000003</v>
      </c>
      <c r="F16" s="2">
        <v>-0.200576</v>
      </c>
      <c r="G16" s="2">
        <v>-0.37867099999999998</v>
      </c>
    </row>
    <row r="17" spans="1:23" x14ac:dyDescent="0.25">
      <c r="B17" s="2">
        <v>2.2E-16</v>
      </c>
      <c r="C17" s="2">
        <v>3.4690000000000002E-6</v>
      </c>
      <c r="D17" s="2">
        <v>8.6300000000000004E-6</v>
      </c>
      <c r="E17" s="2">
        <v>2.2E-16</v>
      </c>
      <c r="F17" s="2">
        <v>2.2E-16</v>
      </c>
      <c r="G17" s="2">
        <v>2.9349999999999997E-7</v>
      </c>
      <c r="J17" t="s">
        <v>690</v>
      </c>
    </row>
    <row r="18" spans="1:23" x14ac:dyDescent="0.25">
      <c r="A18" t="s">
        <v>189</v>
      </c>
      <c r="B18" t="s">
        <v>197</v>
      </c>
      <c r="C18" t="s">
        <v>197</v>
      </c>
      <c r="D18" t="s">
        <v>197</v>
      </c>
      <c r="E18" t="s">
        <v>197</v>
      </c>
      <c r="F18" t="s">
        <v>197</v>
      </c>
      <c r="G18" t="s">
        <v>197</v>
      </c>
      <c r="K18" t="s">
        <v>423</v>
      </c>
      <c r="L18" t="s">
        <v>424</v>
      </c>
      <c r="M18" t="s">
        <v>425</v>
      </c>
      <c r="N18" t="s">
        <v>426</v>
      </c>
      <c r="O18" t="s">
        <v>427</v>
      </c>
      <c r="P18" t="s">
        <v>425</v>
      </c>
      <c r="Q18" t="s">
        <v>428</v>
      </c>
    </row>
    <row r="19" spans="1:23" x14ac:dyDescent="0.25">
      <c r="A19" t="s">
        <v>190</v>
      </c>
      <c r="B19">
        <v>825</v>
      </c>
      <c r="C19">
        <v>285</v>
      </c>
      <c r="D19">
        <v>120</v>
      </c>
      <c r="E19">
        <v>1373</v>
      </c>
      <c r="F19">
        <v>448</v>
      </c>
      <c r="G19">
        <v>227</v>
      </c>
      <c r="J19">
        <v>-41.505159999999997</v>
      </c>
      <c r="K19">
        <v>-6.4623900000000001</v>
      </c>
      <c r="L19">
        <v>-0.34854000000000002</v>
      </c>
      <c r="M19">
        <v>7.2382499999999999</v>
      </c>
      <c r="N19">
        <v>37.439340000000001</v>
      </c>
    </row>
    <row r="20" spans="1:23" x14ac:dyDescent="0.25">
      <c r="A20" t="s">
        <v>191</v>
      </c>
      <c r="B20" s="2">
        <v>0.52868000000000004</v>
      </c>
      <c r="C20" s="2">
        <v>0.60597000000000001</v>
      </c>
      <c r="D20" s="2">
        <v>0.72492000000000001</v>
      </c>
      <c r="E20" s="2">
        <v>0.58142000000000005</v>
      </c>
      <c r="F20" s="2">
        <v>0.61255000000000004</v>
      </c>
      <c r="G20" s="2">
        <v>0.62305999999999995</v>
      </c>
    </row>
    <row r="21" spans="1:23" x14ac:dyDescent="0.25">
      <c r="B21" s="2"/>
      <c r="C21" s="2"/>
      <c r="D21" s="2"/>
      <c r="E21" s="2"/>
      <c r="F21" s="2"/>
      <c r="G21" s="2"/>
      <c r="J21" t="s">
        <v>695</v>
      </c>
    </row>
    <row r="22" spans="1:23" x14ac:dyDescent="0.25">
      <c r="B22" s="275" t="s">
        <v>954</v>
      </c>
      <c r="C22" s="275"/>
      <c r="D22" s="275"/>
      <c r="E22" s="275"/>
      <c r="F22" s="275"/>
      <c r="G22" s="275"/>
      <c r="K22" t="s">
        <v>350</v>
      </c>
      <c r="L22" t="s">
        <v>351</v>
      </c>
      <c r="M22" t="s">
        <v>352</v>
      </c>
      <c r="N22" t="s">
        <v>353</v>
      </c>
      <c r="O22" t="s">
        <v>354</v>
      </c>
      <c r="P22" t="s">
        <v>432</v>
      </c>
    </row>
    <row r="23" spans="1:23" x14ac:dyDescent="0.25">
      <c r="B23" s="274" t="s">
        <v>192</v>
      </c>
      <c r="C23" s="274"/>
      <c r="D23" s="274"/>
      <c r="E23" s="274" t="s">
        <v>193</v>
      </c>
      <c r="F23" s="274"/>
      <c r="G23" s="274"/>
      <c r="J23" t="s">
        <v>174</v>
      </c>
      <c r="K23">
        <v>-7.4151259999999999</v>
      </c>
      <c r="L23">
        <v>2.2012870000000002</v>
      </c>
      <c r="M23">
        <v>-3.3685</v>
      </c>
      <c r="N23">
        <v>7.7809999999999999E-4</v>
      </c>
      <c r="O23" t="s">
        <v>355</v>
      </c>
    </row>
    <row r="24" spans="1:23" x14ac:dyDescent="0.25">
      <c r="B24" t="s">
        <v>127</v>
      </c>
      <c r="C24" t="s">
        <v>194</v>
      </c>
      <c r="D24" t="s">
        <v>186</v>
      </c>
      <c r="E24" t="s">
        <v>127</v>
      </c>
      <c r="F24" t="s">
        <v>146</v>
      </c>
      <c r="G24" t="s">
        <v>186</v>
      </c>
      <c r="K24">
        <v>7.7809999999999999E-4</v>
      </c>
    </row>
    <row r="25" spans="1:23" x14ac:dyDescent="0.25">
      <c r="A25" t="s">
        <v>174</v>
      </c>
      <c r="B25" s="2">
        <v>-8.4671500000000002</v>
      </c>
      <c r="C25" s="2">
        <v>-20.278279999999999</v>
      </c>
      <c r="D25" s="2">
        <v>-28.176300000000001</v>
      </c>
      <c r="E25" s="2">
        <v>-5.6294599999999999</v>
      </c>
      <c r="F25" s="2">
        <v>-17.42108</v>
      </c>
      <c r="G25" s="2">
        <v>-24.156310000000001</v>
      </c>
      <c r="J25" t="s">
        <v>175</v>
      </c>
      <c r="K25">
        <v>-8.4200999999999998E-2</v>
      </c>
      <c r="L25">
        <v>8.6627999999999997E-2</v>
      </c>
      <c r="M25">
        <v>-0.97199999999999998</v>
      </c>
      <c r="N25">
        <v>0.33124490000000001</v>
      </c>
    </row>
    <row r="26" spans="1:23" x14ac:dyDescent="0.25">
      <c r="B26" s="2">
        <v>2.137E-2</v>
      </c>
      <c r="C26" s="2">
        <v>8.245E-8</v>
      </c>
      <c r="D26" s="2">
        <v>1.008E-4</v>
      </c>
      <c r="E26" s="2">
        <v>0.19370000000000001</v>
      </c>
      <c r="F26" s="2">
        <v>9.1399999999999995E-7</v>
      </c>
      <c r="G26" s="2">
        <v>1.552E-5</v>
      </c>
      <c r="K26">
        <v>0.33124490000000001</v>
      </c>
    </row>
    <row r="27" spans="1:23" x14ac:dyDescent="0.25">
      <c r="A27" t="s">
        <v>175</v>
      </c>
      <c r="B27" s="2">
        <v>0.16592999999999999</v>
      </c>
      <c r="C27" s="2">
        <v>1.49061</v>
      </c>
      <c r="D27" s="2">
        <v>0.84979000000000005</v>
      </c>
      <c r="E27" s="2">
        <v>-0.11978999999999999</v>
      </c>
      <c r="F27" s="2">
        <v>1.1178300000000001</v>
      </c>
      <c r="G27" s="2">
        <v>0.56894</v>
      </c>
      <c r="J27" t="s">
        <v>176</v>
      </c>
      <c r="K27">
        <v>-2.5856080000000001</v>
      </c>
      <c r="L27">
        <v>0.58831900000000004</v>
      </c>
      <c r="M27">
        <v>-4.3948999999999998</v>
      </c>
      <c r="N27" s="1">
        <v>1.2E-5</v>
      </c>
      <c r="O27" t="s">
        <v>355</v>
      </c>
    </row>
    <row r="28" spans="1:23" x14ac:dyDescent="0.25">
      <c r="B28" s="2">
        <v>0.31213000000000002</v>
      </c>
      <c r="C28" s="2">
        <v>1.3170000000000001E-14</v>
      </c>
      <c r="D28" s="2">
        <v>1.1048E-3</v>
      </c>
      <c r="E28" s="2">
        <v>0.45200000000000001</v>
      </c>
      <c r="F28" s="2">
        <v>2.2E-16</v>
      </c>
      <c r="G28" s="2">
        <v>1.0578E-3</v>
      </c>
      <c r="K28" s="1">
        <v>1.2E-5</v>
      </c>
      <c r="N28" s="1"/>
    </row>
    <row r="29" spans="1:23" x14ac:dyDescent="0.25">
      <c r="A29" t="s">
        <v>176</v>
      </c>
      <c r="B29" s="2">
        <v>2.9259900000000001</v>
      </c>
      <c r="C29" s="2">
        <v>-1.50379</v>
      </c>
      <c r="D29" s="2">
        <v>3.2564799999999998</v>
      </c>
      <c r="E29" s="2">
        <v>-1.61541</v>
      </c>
      <c r="F29" s="2">
        <v>0.30393999999999999</v>
      </c>
      <c r="G29" s="2">
        <v>2.4623200000000001</v>
      </c>
      <c r="J29" t="s">
        <v>357</v>
      </c>
      <c r="K29">
        <v>0.60114400000000001</v>
      </c>
      <c r="L29">
        <v>0.27634700000000001</v>
      </c>
      <c r="M29">
        <v>2.1753</v>
      </c>
      <c r="N29">
        <v>2.9788599999999998E-2</v>
      </c>
      <c r="O29" t="s">
        <v>356</v>
      </c>
    </row>
    <row r="30" spans="1:23" x14ac:dyDescent="0.25">
      <c r="B30" s="2">
        <v>1.0699999999999999E-2</v>
      </c>
      <c r="C30" s="2">
        <v>6.2766000000000002E-2</v>
      </c>
      <c r="D30" s="2">
        <v>9.9829999999999993E-4</v>
      </c>
      <c r="E30" s="2">
        <v>0.1303</v>
      </c>
      <c r="F30" s="2">
        <v>0.56530000000000002</v>
      </c>
      <c r="G30" s="2">
        <v>6.9360000000000003E-3</v>
      </c>
      <c r="K30">
        <v>2.9788599999999998E-2</v>
      </c>
    </row>
    <row r="31" spans="1:23" x14ac:dyDescent="0.25">
      <c r="A31" t="s">
        <v>357</v>
      </c>
      <c r="B31" s="2">
        <v>-0.27210000000000001</v>
      </c>
      <c r="C31" s="2">
        <v>3.3718699999999999</v>
      </c>
      <c r="D31" s="2">
        <v>1.93984</v>
      </c>
      <c r="E31" s="2">
        <v>0.79688000000000003</v>
      </c>
      <c r="F31" s="2">
        <v>1.9492</v>
      </c>
      <c r="G31" s="2">
        <v>1.5142500000000001</v>
      </c>
      <c r="J31" t="s">
        <v>187</v>
      </c>
      <c r="K31">
        <v>-10.055242</v>
      </c>
      <c r="L31">
        <v>2.825021</v>
      </c>
      <c r="M31">
        <v>-3.5594000000000001</v>
      </c>
      <c r="N31">
        <v>3.8539999999999999E-4</v>
      </c>
      <c r="O31" t="s">
        <v>355</v>
      </c>
      <c r="S31" t="s">
        <v>850</v>
      </c>
      <c r="T31">
        <v>0.1</v>
      </c>
      <c r="U31" t="s">
        <v>851</v>
      </c>
      <c r="V31" t="s">
        <v>851</v>
      </c>
      <c r="W31">
        <v>1</v>
      </c>
    </row>
    <row r="32" spans="1:23" x14ac:dyDescent="0.25">
      <c r="B32" s="2">
        <v>0.67867999999999995</v>
      </c>
      <c r="C32" s="2">
        <v>5.6570000000000003E-8</v>
      </c>
      <c r="D32" s="2">
        <v>2.6708599999999999E-2</v>
      </c>
      <c r="E32" s="2">
        <v>0.21870000000000001</v>
      </c>
      <c r="F32" s="2">
        <v>5.1559999999999998E-7</v>
      </c>
      <c r="G32" s="2">
        <v>8.2030000000000004E-4</v>
      </c>
      <c r="K32">
        <v>3.8539999999999999E-4</v>
      </c>
    </row>
    <row r="33" spans="1:21" x14ac:dyDescent="0.25">
      <c r="A33" t="s">
        <v>187</v>
      </c>
      <c r="B33" s="2"/>
      <c r="C33" s="2"/>
      <c r="D33" s="2"/>
      <c r="E33" s="2">
        <v>-14.53974</v>
      </c>
      <c r="F33" s="2">
        <v>-22.013439999999999</v>
      </c>
      <c r="G33" s="2">
        <v>-12.472720000000001</v>
      </c>
      <c r="J33" t="s">
        <v>358</v>
      </c>
      <c r="K33">
        <v>-3.1096010000000001</v>
      </c>
      <c r="L33">
        <v>2.2056589999999998</v>
      </c>
      <c r="M33">
        <v>-1.4097999999999999</v>
      </c>
      <c r="N33">
        <v>0.15883330000000001</v>
      </c>
    </row>
    <row r="34" spans="1:21" x14ac:dyDescent="0.25">
      <c r="B34" s="2"/>
      <c r="C34" s="2"/>
      <c r="D34" s="2"/>
      <c r="E34" s="2">
        <v>3.0069999999999998E-5</v>
      </c>
      <c r="F34" s="2">
        <v>2.1539999999999999E-12</v>
      </c>
      <c r="G34" s="2">
        <v>1.4239999999999999E-4</v>
      </c>
      <c r="K34">
        <v>0.15883330000000001</v>
      </c>
    </row>
    <row r="35" spans="1:21" x14ac:dyDescent="0.25">
      <c r="A35" t="s">
        <v>358</v>
      </c>
      <c r="B35" s="2">
        <v>-7.76919</v>
      </c>
      <c r="C35" s="2">
        <v>-22.48255</v>
      </c>
      <c r="D35" s="2">
        <v>-29.131830000000001</v>
      </c>
      <c r="E35" s="2">
        <v>-1.0159</v>
      </c>
      <c r="F35" s="2">
        <v>-23.964880000000001</v>
      </c>
      <c r="G35" s="2">
        <v>-20.923120000000001</v>
      </c>
      <c r="J35" t="s">
        <v>849</v>
      </c>
      <c r="K35">
        <v>-0.62603200000000003</v>
      </c>
      <c r="L35">
        <v>5.5136999999999999E-2</v>
      </c>
      <c r="M35">
        <v>-11.354200000000001</v>
      </c>
      <c r="N35" s="1">
        <v>2.2E-16</v>
      </c>
      <c r="O35" t="s">
        <v>355</v>
      </c>
    </row>
    <row r="36" spans="1:21" x14ac:dyDescent="0.25">
      <c r="B36" s="2">
        <v>4.5030000000000001E-2</v>
      </c>
      <c r="C36" s="2">
        <v>1.462E-10</v>
      </c>
      <c r="D36" s="2">
        <v>4.9829999999999997E-8</v>
      </c>
      <c r="E36" s="2">
        <v>0.80469999999999997</v>
      </c>
      <c r="F36" s="2">
        <v>1.2789999999999999E-12</v>
      </c>
      <c r="G36" s="2">
        <v>3.0249999999999998E-4</v>
      </c>
      <c r="K36" s="1">
        <v>2.2E-16</v>
      </c>
      <c r="N36" s="1"/>
    </row>
    <row r="37" spans="1:21" x14ac:dyDescent="0.25">
      <c r="A37" s="25" t="s">
        <v>952</v>
      </c>
      <c r="B37" s="2">
        <v>-8.1992200000000004</v>
      </c>
      <c r="C37" s="2">
        <v>-1.7766299999999999</v>
      </c>
      <c r="D37" s="2">
        <v>-2.54583</v>
      </c>
      <c r="E37" s="2">
        <v>-8.8336400000000008</v>
      </c>
      <c r="F37" s="2">
        <v>-2.7945700000000002</v>
      </c>
      <c r="G37" s="2">
        <v>-4.2098800000000001</v>
      </c>
      <c r="J37" t="s">
        <v>433</v>
      </c>
      <c r="R37">
        <v>0.05</v>
      </c>
      <c r="S37" s="1">
        <v>2.2200000000000001E-16</v>
      </c>
    </row>
    <row r="38" spans="1:21" x14ac:dyDescent="0.25">
      <c r="B38" s="2">
        <v>3.0589999999999999E-9</v>
      </c>
      <c r="C38" s="2">
        <v>1.0369999999999999E-3</v>
      </c>
      <c r="D38" s="2">
        <v>3.2795600000000001E-2</v>
      </c>
      <c r="E38" s="2">
        <v>6.671E-10</v>
      </c>
      <c r="F38" s="2">
        <v>4.1080000000000002E-10</v>
      </c>
      <c r="G38" s="2">
        <v>1.1103E-3</v>
      </c>
      <c r="J38" t="s">
        <v>434</v>
      </c>
      <c r="K38" t="s">
        <v>435</v>
      </c>
      <c r="L38">
        <v>0</v>
      </c>
      <c r="M38" t="s">
        <v>822</v>
      </c>
      <c r="N38">
        <v>1E-3</v>
      </c>
      <c r="O38" t="s">
        <v>823</v>
      </c>
      <c r="P38">
        <v>0.01</v>
      </c>
      <c r="Q38" t="s">
        <v>824</v>
      </c>
    </row>
    <row r="39" spans="1:21" x14ac:dyDescent="0.25">
      <c r="A39" t="s">
        <v>189</v>
      </c>
      <c r="B39" t="s">
        <v>197</v>
      </c>
      <c r="C39" t="s">
        <v>197</v>
      </c>
      <c r="D39" t="s">
        <v>197</v>
      </c>
      <c r="E39" t="s">
        <v>197</v>
      </c>
      <c r="F39" t="s">
        <v>197</v>
      </c>
      <c r="G39" t="s">
        <v>197</v>
      </c>
    </row>
    <row r="40" spans="1:21" x14ac:dyDescent="0.25">
      <c r="A40" t="s">
        <v>190</v>
      </c>
      <c r="B40">
        <v>390</v>
      </c>
      <c r="C40">
        <v>225</v>
      </c>
      <c r="D40">
        <v>120</v>
      </c>
      <c r="E40">
        <v>626</v>
      </c>
      <c r="F40">
        <v>336</v>
      </c>
      <c r="G40">
        <v>188</v>
      </c>
      <c r="J40" t="s">
        <v>442</v>
      </c>
      <c r="K40" t="s">
        <v>443</v>
      </c>
      <c r="L40" t="s">
        <v>430</v>
      </c>
      <c r="M40" t="s">
        <v>444</v>
      </c>
      <c r="N40">
        <v>473600</v>
      </c>
    </row>
    <row r="41" spans="1:21" x14ac:dyDescent="0.25">
      <c r="A41" t="s">
        <v>191</v>
      </c>
      <c r="B41" s="2">
        <v>0.44441000000000003</v>
      </c>
      <c r="C41" s="2">
        <v>0.56882999999999995</v>
      </c>
      <c r="D41" s="2">
        <v>0.56786000000000003</v>
      </c>
      <c r="E41" s="2">
        <v>0.51048000000000004</v>
      </c>
      <c r="F41" s="2">
        <v>0.55584</v>
      </c>
      <c r="G41" s="2">
        <v>0.53239000000000003</v>
      </c>
      <c r="J41" t="s">
        <v>445</v>
      </c>
      <c r="K41" t="s">
        <v>443</v>
      </c>
      <c r="L41" t="s">
        <v>430</v>
      </c>
      <c r="M41" t="s">
        <v>444</v>
      </c>
      <c r="N41">
        <v>184950</v>
      </c>
    </row>
    <row r="42" spans="1:21" x14ac:dyDescent="0.25">
      <c r="J42" t="s">
        <v>446</v>
      </c>
      <c r="K42">
        <v>0.60948999999999998</v>
      </c>
    </row>
    <row r="43" spans="1:21" x14ac:dyDescent="0.25">
      <c r="J43" t="s">
        <v>447</v>
      </c>
      <c r="K43" t="s">
        <v>446</v>
      </c>
      <c r="L43">
        <v>0.58142000000000005</v>
      </c>
      <c r="R43" t="s">
        <v>453</v>
      </c>
      <c r="S43" t="s">
        <v>413</v>
      </c>
      <c r="T43" t="s">
        <v>403</v>
      </c>
      <c r="U43" t="s">
        <v>843</v>
      </c>
    </row>
    <row r="44" spans="1:21" x14ac:dyDescent="0.25">
      <c r="J44" t="s">
        <v>448</v>
      </c>
      <c r="K44">
        <v>285.39100000000002</v>
      </c>
      <c r="L44" t="s">
        <v>449</v>
      </c>
      <c r="M44">
        <v>7</v>
      </c>
      <c r="N44" t="s">
        <v>450</v>
      </c>
      <c r="O44">
        <v>1280</v>
      </c>
      <c r="P44" t="s">
        <v>451</v>
      </c>
      <c r="Q44" t="s">
        <v>452</v>
      </c>
    </row>
    <row r="45" spans="1:21" x14ac:dyDescent="0.25">
      <c r="J45" t="s">
        <v>654</v>
      </c>
      <c r="K45" t="s">
        <v>468</v>
      </c>
      <c r="L45">
        <v>2000</v>
      </c>
      <c r="S45" t="s">
        <v>403</v>
      </c>
      <c r="T45">
        <v>505</v>
      </c>
    </row>
    <row r="46" spans="1:21" x14ac:dyDescent="0.25">
      <c r="J46" t="s">
        <v>852</v>
      </c>
    </row>
    <row r="47" spans="1:21" x14ac:dyDescent="0.25">
      <c r="J47" t="s">
        <v>396</v>
      </c>
      <c r="K47" t="s">
        <v>397</v>
      </c>
      <c r="L47" t="s">
        <v>398</v>
      </c>
      <c r="M47" t="s">
        <v>399</v>
      </c>
      <c r="N47" t="s">
        <v>400</v>
      </c>
    </row>
    <row r="49" spans="10:23" x14ac:dyDescent="0.25">
      <c r="J49" t="s">
        <v>401</v>
      </c>
      <c r="R49" t="s">
        <v>741</v>
      </c>
    </row>
    <row r="50" spans="10:23" x14ac:dyDescent="0.25">
      <c r="J50" t="s">
        <v>402</v>
      </c>
      <c r="K50" t="s">
        <v>403</v>
      </c>
      <c r="L50" t="s">
        <v>500</v>
      </c>
      <c r="M50" t="s">
        <v>405</v>
      </c>
      <c r="N50" t="s">
        <v>403</v>
      </c>
      <c r="O50" t="s">
        <v>501</v>
      </c>
      <c r="P50" t="s">
        <v>411</v>
      </c>
      <c r="Q50" t="s">
        <v>403</v>
      </c>
    </row>
    <row r="51" spans="10:23" x14ac:dyDescent="0.25">
      <c r="R51" t="s">
        <v>848</v>
      </c>
    </row>
    <row r="52" spans="10:23" x14ac:dyDescent="0.25">
      <c r="J52" t="s">
        <v>416</v>
      </c>
      <c r="K52" t="s">
        <v>417</v>
      </c>
      <c r="L52" t="s">
        <v>844</v>
      </c>
      <c r="M52" t="s">
        <v>403</v>
      </c>
      <c r="N52" t="s">
        <v>853</v>
      </c>
      <c r="O52" t="s">
        <v>846</v>
      </c>
      <c r="P52" t="s">
        <v>403</v>
      </c>
      <c r="Q52" t="s">
        <v>854</v>
      </c>
    </row>
    <row r="54" spans="10:23" x14ac:dyDescent="0.25">
      <c r="J54" t="s">
        <v>690</v>
      </c>
    </row>
    <row r="55" spans="10:23" x14ac:dyDescent="0.25">
      <c r="K55" t="s">
        <v>423</v>
      </c>
      <c r="L55" t="s">
        <v>424</v>
      </c>
      <c r="M55" t="s">
        <v>425</v>
      </c>
      <c r="N55" t="s">
        <v>426</v>
      </c>
      <c r="O55" t="s">
        <v>427</v>
      </c>
      <c r="P55" t="s">
        <v>425</v>
      </c>
      <c r="Q55" t="s">
        <v>428</v>
      </c>
    </row>
    <row r="56" spans="10:23" x14ac:dyDescent="0.25">
      <c r="J56">
        <v>-41.164700000000003</v>
      </c>
      <c r="K56">
        <v>-4.1430999999999996</v>
      </c>
      <c r="L56">
        <v>1.1641999999999999</v>
      </c>
      <c r="M56">
        <v>5.8722000000000003</v>
      </c>
      <c r="N56">
        <v>21.0899</v>
      </c>
    </row>
    <row r="58" spans="10:23" x14ac:dyDescent="0.25">
      <c r="J58" t="s">
        <v>695</v>
      </c>
    </row>
    <row r="59" spans="10:23" x14ac:dyDescent="0.25">
      <c r="K59" t="s">
        <v>350</v>
      </c>
      <c r="L59" t="s">
        <v>351</v>
      </c>
      <c r="M59" t="s">
        <v>352</v>
      </c>
      <c r="N59" t="s">
        <v>353</v>
      </c>
      <c r="O59" t="s">
        <v>354</v>
      </c>
      <c r="P59" t="s">
        <v>432</v>
      </c>
    </row>
    <row r="60" spans="10:23" x14ac:dyDescent="0.25">
      <c r="J60" t="s">
        <v>174</v>
      </c>
      <c r="K60">
        <v>-21.489909999999998</v>
      </c>
      <c r="L60">
        <v>8.15151</v>
      </c>
      <c r="M60">
        <v>-2.6362999999999999</v>
      </c>
      <c r="N60">
        <v>8.685E-3</v>
      </c>
      <c r="O60" t="s">
        <v>467</v>
      </c>
      <c r="S60" t="s">
        <v>850</v>
      </c>
      <c r="T60">
        <v>0.1</v>
      </c>
      <c r="U60" t="s">
        <v>851</v>
      </c>
      <c r="V60" t="s">
        <v>851</v>
      </c>
      <c r="W60">
        <v>1</v>
      </c>
    </row>
    <row r="61" spans="10:23" x14ac:dyDescent="0.25">
      <c r="K61">
        <v>8.685E-3</v>
      </c>
    </row>
    <row r="62" spans="10:23" x14ac:dyDescent="0.25">
      <c r="J62" t="s">
        <v>175</v>
      </c>
      <c r="K62">
        <v>-0.58421000000000001</v>
      </c>
      <c r="L62">
        <v>0.20515</v>
      </c>
      <c r="M62">
        <v>-2.8477000000000001</v>
      </c>
      <c r="N62">
        <v>4.6150000000000002E-3</v>
      </c>
      <c r="O62" t="s">
        <v>467</v>
      </c>
    </row>
    <row r="63" spans="10:23" x14ac:dyDescent="0.25">
      <c r="K63">
        <v>4.6150000000000002E-3</v>
      </c>
    </row>
    <row r="64" spans="10:23" x14ac:dyDescent="0.25">
      <c r="J64" t="s">
        <v>176</v>
      </c>
      <c r="K64">
        <v>-4.1506800000000004</v>
      </c>
      <c r="L64">
        <v>1.1474299999999999</v>
      </c>
      <c r="M64">
        <v>-3.6173999999999999</v>
      </c>
      <c r="N64">
        <v>3.3300000000000002E-4</v>
      </c>
      <c r="O64" t="s">
        <v>355</v>
      </c>
    </row>
    <row r="65" spans="10:21" x14ac:dyDescent="0.25">
      <c r="K65">
        <v>3.3300000000000002E-4</v>
      </c>
    </row>
    <row r="66" spans="10:21" x14ac:dyDescent="0.25">
      <c r="J66" t="s">
        <v>357</v>
      </c>
      <c r="K66">
        <v>2.7290399999999999</v>
      </c>
      <c r="L66">
        <v>0.52471000000000001</v>
      </c>
      <c r="M66">
        <v>5.2009999999999996</v>
      </c>
      <c r="N66" s="1">
        <v>3.0730000000000001E-7</v>
      </c>
      <c r="O66" t="s">
        <v>355</v>
      </c>
    </row>
    <row r="67" spans="10:21" x14ac:dyDescent="0.25">
      <c r="K67" s="1">
        <v>3.0730000000000001E-7</v>
      </c>
      <c r="N67" s="1"/>
    </row>
    <row r="68" spans="10:21" x14ac:dyDescent="0.25">
      <c r="J68" t="s">
        <v>187</v>
      </c>
      <c r="K68">
        <v>-11.453609999999999</v>
      </c>
      <c r="L68">
        <v>2.25536</v>
      </c>
      <c r="M68">
        <v>-5.0784000000000002</v>
      </c>
      <c r="N68" s="1">
        <v>5.6820000000000002E-7</v>
      </c>
      <c r="O68" t="s">
        <v>355</v>
      </c>
    </row>
    <row r="69" spans="10:21" x14ac:dyDescent="0.25">
      <c r="K69" s="1">
        <v>5.6820000000000002E-7</v>
      </c>
      <c r="N69" s="1"/>
    </row>
    <row r="70" spans="10:21" x14ac:dyDescent="0.25">
      <c r="J70" t="s">
        <v>849</v>
      </c>
      <c r="K70">
        <v>-0.29285</v>
      </c>
      <c r="L70">
        <v>0.10795</v>
      </c>
      <c r="M70">
        <v>-2.7126999999999999</v>
      </c>
      <c r="N70">
        <v>6.9410000000000001E-3</v>
      </c>
      <c r="O70" t="s">
        <v>467</v>
      </c>
    </row>
    <row r="71" spans="10:21" x14ac:dyDescent="0.25">
      <c r="K71">
        <v>6.9410000000000001E-3</v>
      </c>
    </row>
    <row r="72" spans="10:21" x14ac:dyDescent="0.25">
      <c r="J72" t="s">
        <v>433</v>
      </c>
      <c r="R72">
        <v>0.05</v>
      </c>
      <c r="S72" s="1">
        <v>2.2200000000000001E-16</v>
      </c>
    </row>
    <row r="73" spans="10:21" x14ac:dyDescent="0.25">
      <c r="J73" t="s">
        <v>434</v>
      </c>
      <c r="K73" t="s">
        <v>435</v>
      </c>
      <c r="L73">
        <v>0</v>
      </c>
      <c r="M73" t="s">
        <v>822</v>
      </c>
      <c r="N73">
        <v>1E-3</v>
      </c>
      <c r="O73" t="s">
        <v>823</v>
      </c>
      <c r="P73">
        <v>0.01</v>
      </c>
      <c r="Q73" t="s">
        <v>824</v>
      </c>
    </row>
    <row r="74" spans="10:21" x14ac:dyDescent="0.25">
      <c r="U74" t="s">
        <v>843</v>
      </c>
    </row>
    <row r="75" spans="10:21" x14ac:dyDescent="0.25">
      <c r="J75" t="s">
        <v>442</v>
      </c>
      <c r="K75" t="s">
        <v>443</v>
      </c>
      <c r="L75" t="s">
        <v>430</v>
      </c>
      <c r="M75" t="s">
        <v>444</v>
      </c>
      <c r="N75">
        <v>62663</v>
      </c>
    </row>
    <row r="76" spans="10:21" x14ac:dyDescent="0.25">
      <c r="J76" t="s">
        <v>445</v>
      </c>
      <c r="K76" t="s">
        <v>443</v>
      </c>
      <c r="L76" t="s">
        <v>430</v>
      </c>
      <c r="M76" t="s">
        <v>444</v>
      </c>
      <c r="N76">
        <v>39764</v>
      </c>
    </row>
    <row r="77" spans="10:21" x14ac:dyDescent="0.25">
      <c r="J77" t="s">
        <v>446</v>
      </c>
      <c r="K77">
        <v>0.36543999999999999</v>
      </c>
    </row>
    <row r="78" spans="10:21" x14ac:dyDescent="0.25">
      <c r="J78" t="s">
        <v>447</v>
      </c>
      <c r="K78" t="s">
        <v>446</v>
      </c>
      <c r="L78">
        <v>0.25623000000000001</v>
      </c>
      <c r="R78" t="s">
        <v>453</v>
      </c>
      <c r="S78" t="s">
        <v>413</v>
      </c>
      <c r="T78" t="s">
        <v>403</v>
      </c>
    </row>
    <row r="79" spans="10:21" x14ac:dyDescent="0.25">
      <c r="J79" t="s">
        <v>448</v>
      </c>
      <c r="K79">
        <v>41.272199999999998</v>
      </c>
      <c r="L79" t="s">
        <v>449</v>
      </c>
      <c r="M79">
        <v>6</v>
      </c>
      <c r="N79" t="s">
        <v>450</v>
      </c>
      <c r="O79">
        <v>430</v>
      </c>
      <c r="P79" t="s">
        <v>451</v>
      </c>
      <c r="Q79" t="s">
        <v>452</v>
      </c>
    </row>
    <row r="80" spans="10:21" x14ac:dyDescent="0.25">
      <c r="J80" t="s">
        <v>654</v>
      </c>
      <c r="K80" t="s">
        <v>481</v>
      </c>
      <c r="L80">
        <v>2000</v>
      </c>
      <c r="S80" t="s">
        <v>403</v>
      </c>
    </row>
    <row r="81" spans="10:23" x14ac:dyDescent="0.25">
      <c r="J81" t="s">
        <v>855</v>
      </c>
    </row>
    <row r="82" spans="10:23" x14ac:dyDescent="0.25">
      <c r="J82" t="s">
        <v>396</v>
      </c>
      <c r="K82" t="s">
        <v>397</v>
      </c>
      <c r="L82" t="s">
        <v>398</v>
      </c>
      <c r="M82" t="s">
        <v>399</v>
      </c>
      <c r="N82" t="s">
        <v>400</v>
      </c>
    </row>
    <row r="84" spans="10:23" x14ac:dyDescent="0.25">
      <c r="J84" t="s">
        <v>401</v>
      </c>
      <c r="R84" t="s">
        <v>741</v>
      </c>
    </row>
    <row r="85" spans="10:23" x14ac:dyDescent="0.25">
      <c r="J85" t="s">
        <v>402</v>
      </c>
      <c r="K85" t="s">
        <v>403</v>
      </c>
      <c r="L85" t="s">
        <v>500</v>
      </c>
      <c r="M85" t="s">
        <v>405</v>
      </c>
      <c r="N85" t="s">
        <v>403</v>
      </c>
      <c r="O85" t="s">
        <v>501</v>
      </c>
      <c r="P85" t="s">
        <v>411</v>
      </c>
      <c r="Q85" t="s">
        <v>403</v>
      </c>
    </row>
    <row r="87" spans="10:23" x14ac:dyDescent="0.25">
      <c r="J87" t="s">
        <v>416</v>
      </c>
      <c r="K87" t="s">
        <v>417</v>
      </c>
      <c r="L87" t="s">
        <v>844</v>
      </c>
      <c r="M87" t="s">
        <v>403</v>
      </c>
      <c r="N87" t="s">
        <v>845</v>
      </c>
      <c r="O87" t="s">
        <v>846</v>
      </c>
      <c r="P87" t="s">
        <v>403</v>
      </c>
      <c r="Q87" t="s">
        <v>856</v>
      </c>
      <c r="R87" t="s">
        <v>848</v>
      </c>
      <c r="T87">
        <v>868</v>
      </c>
    </row>
    <row r="89" spans="10:23" x14ac:dyDescent="0.25">
      <c r="J89" t="s">
        <v>690</v>
      </c>
      <c r="V89" t="s">
        <v>851</v>
      </c>
      <c r="W89">
        <v>1</v>
      </c>
    </row>
    <row r="90" spans="10:23" x14ac:dyDescent="0.25">
      <c r="K90" t="s">
        <v>423</v>
      </c>
      <c r="L90" t="s">
        <v>424</v>
      </c>
      <c r="M90" t="s">
        <v>425</v>
      </c>
      <c r="N90" t="s">
        <v>426</v>
      </c>
      <c r="O90" t="s">
        <v>427</v>
      </c>
      <c r="P90" t="s">
        <v>425</v>
      </c>
      <c r="Q90" t="s">
        <v>428</v>
      </c>
    </row>
    <row r="91" spans="10:23" x14ac:dyDescent="0.25">
      <c r="J91">
        <v>-30.662459999999999</v>
      </c>
      <c r="K91">
        <v>-6.4851400000000003</v>
      </c>
      <c r="L91">
        <v>-0.57088000000000005</v>
      </c>
      <c r="M91">
        <v>6.5334899999999996</v>
      </c>
      <c r="N91">
        <v>46.359720000000003</v>
      </c>
      <c r="U91" t="s">
        <v>851</v>
      </c>
    </row>
    <row r="93" spans="10:23" x14ac:dyDescent="0.25">
      <c r="J93" t="s">
        <v>695</v>
      </c>
    </row>
    <row r="94" spans="10:23" x14ac:dyDescent="0.25">
      <c r="K94" t="s">
        <v>350</v>
      </c>
      <c r="L94" t="s">
        <v>351</v>
      </c>
      <c r="M94" t="s">
        <v>352</v>
      </c>
      <c r="N94" t="s">
        <v>353</v>
      </c>
      <c r="O94" t="s">
        <v>354</v>
      </c>
      <c r="P94" t="s">
        <v>432</v>
      </c>
    </row>
    <row r="95" spans="10:23" x14ac:dyDescent="0.25">
      <c r="J95" t="s">
        <v>174</v>
      </c>
      <c r="K95">
        <v>-11.436351</v>
      </c>
      <c r="L95">
        <v>2.3968609999999999</v>
      </c>
      <c r="M95">
        <v>-4.7713999999999999</v>
      </c>
      <c r="N95" s="1">
        <v>2.1859999999999999E-6</v>
      </c>
      <c r="O95" t="s">
        <v>355</v>
      </c>
    </row>
    <row r="96" spans="10:23" x14ac:dyDescent="0.25">
      <c r="K96" s="1">
        <v>2.1859999999999999E-6</v>
      </c>
      <c r="N96" s="1"/>
      <c r="S96" t="s">
        <v>850</v>
      </c>
    </row>
    <row r="97" spans="10:21" x14ac:dyDescent="0.25">
      <c r="J97" t="s">
        <v>175</v>
      </c>
      <c r="K97">
        <v>0.21231700000000001</v>
      </c>
      <c r="L97">
        <v>9.6506999999999996E-2</v>
      </c>
      <c r="M97">
        <v>2.2000000000000002</v>
      </c>
      <c r="N97">
        <v>2.8099599999999999E-2</v>
      </c>
      <c r="O97" t="s">
        <v>356</v>
      </c>
    </row>
    <row r="98" spans="10:21" x14ac:dyDescent="0.25">
      <c r="K98">
        <v>2.8099599999999999E-2</v>
      </c>
    </row>
    <row r="99" spans="10:21" x14ac:dyDescent="0.25">
      <c r="J99" t="s">
        <v>176</v>
      </c>
      <c r="K99">
        <v>1.2202660000000001</v>
      </c>
      <c r="L99">
        <v>1.0838140000000001</v>
      </c>
      <c r="M99">
        <v>1.1258999999999999</v>
      </c>
      <c r="N99">
        <v>0.2605558</v>
      </c>
    </row>
    <row r="100" spans="10:21" x14ac:dyDescent="0.25">
      <c r="K100">
        <v>0.2605558</v>
      </c>
    </row>
    <row r="101" spans="10:21" x14ac:dyDescent="0.25">
      <c r="J101" t="s">
        <v>357</v>
      </c>
      <c r="K101">
        <v>-0.16217500000000001</v>
      </c>
      <c r="L101">
        <v>0.32819700000000002</v>
      </c>
      <c r="M101">
        <v>-0.49409999999999998</v>
      </c>
      <c r="N101">
        <v>0.62134670000000003</v>
      </c>
    </row>
    <row r="102" spans="10:21" x14ac:dyDescent="0.25">
      <c r="K102">
        <v>0.62134670000000003</v>
      </c>
      <c r="T102">
        <v>0.1</v>
      </c>
    </row>
    <row r="103" spans="10:21" x14ac:dyDescent="0.25">
      <c r="J103" t="s">
        <v>358</v>
      </c>
      <c r="K103">
        <v>-10.884821000000001</v>
      </c>
      <c r="L103">
        <v>2.912642</v>
      </c>
      <c r="M103">
        <v>-3.7370999999999999</v>
      </c>
      <c r="N103">
        <v>1.998E-4</v>
      </c>
      <c r="O103" t="s">
        <v>355</v>
      </c>
      <c r="U103" t="s">
        <v>843</v>
      </c>
    </row>
    <row r="104" spans="10:21" x14ac:dyDescent="0.25">
      <c r="K104">
        <v>1.998E-4</v>
      </c>
    </row>
    <row r="105" spans="10:21" x14ac:dyDescent="0.25">
      <c r="J105" t="s">
        <v>849</v>
      </c>
      <c r="K105">
        <v>-0.41889100000000001</v>
      </c>
      <c r="L105">
        <v>9.4570000000000001E-2</v>
      </c>
      <c r="M105">
        <v>-4.4294000000000002</v>
      </c>
      <c r="N105" s="1">
        <v>1.08E-5</v>
      </c>
      <c r="O105" t="s">
        <v>355</v>
      </c>
    </row>
    <row r="106" spans="10:21" x14ac:dyDescent="0.25">
      <c r="J106" t="s">
        <v>433</v>
      </c>
      <c r="K106" s="1">
        <v>1.08E-5</v>
      </c>
    </row>
    <row r="107" spans="10:21" x14ac:dyDescent="0.25">
      <c r="J107" t="s">
        <v>434</v>
      </c>
      <c r="K107" t="s">
        <v>435</v>
      </c>
      <c r="L107">
        <v>0</v>
      </c>
      <c r="M107" t="s">
        <v>822</v>
      </c>
      <c r="N107">
        <v>1E-3</v>
      </c>
      <c r="O107" t="s">
        <v>823</v>
      </c>
      <c r="P107">
        <v>0.01</v>
      </c>
      <c r="Q107" t="s">
        <v>824</v>
      </c>
      <c r="R107">
        <v>0.05</v>
      </c>
      <c r="S107" s="1">
        <v>2.2200000000000001E-16</v>
      </c>
    </row>
    <row r="109" spans="10:21" x14ac:dyDescent="0.25">
      <c r="J109" t="s">
        <v>442</v>
      </c>
      <c r="K109" t="s">
        <v>443</v>
      </c>
      <c r="L109" t="s">
        <v>430</v>
      </c>
      <c r="M109" t="s">
        <v>444</v>
      </c>
      <c r="N109">
        <v>160410</v>
      </c>
    </row>
    <row r="110" spans="10:21" x14ac:dyDescent="0.25">
      <c r="J110" t="s">
        <v>445</v>
      </c>
      <c r="K110" t="s">
        <v>443</v>
      </c>
      <c r="L110" t="s">
        <v>430</v>
      </c>
      <c r="M110" t="s">
        <v>444</v>
      </c>
      <c r="N110">
        <v>83775</v>
      </c>
    </row>
    <row r="111" spans="10:21" x14ac:dyDescent="0.25">
      <c r="J111" t="s">
        <v>446</v>
      </c>
      <c r="K111">
        <v>0.47776000000000002</v>
      </c>
    </row>
    <row r="112" spans="10:21" x14ac:dyDescent="0.25">
      <c r="J112" t="s">
        <v>447</v>
      </c>
      <c r="K112" t="s">
        <v>446</v>
      </c>
      <c r="L112">
        <v>0.41652</v>
      </c>
    </row>
    <row r="113" spans="10:23" x14ac:dyDescent="0.25">
      <c r="J113" t="s">
        <v>448</v>
      </c>
      <c r="K113">
        <v>118.31699999999999</v>
      </c>
      <c r="L113" t="s">
        <v>449</v>
      </c>
      <c r="M113">
        <v>6</v>
      </c>
      <c r="N113" t="s">
        <v>450</v>
      </c>
      <c r="O113">
        <v>776</v>
      </c>
      <c r="P113" t="s">
        <v>451</v>
      </c>
      <c r="Q113" t="s">
        <v>452</v>
      </c>
      <c r="R113" t="s">
        <v>453</v>
      </c>
      <c r="S113" t="s">
        <v>413</v>
      </c>
    </row>
    <row r="114" spans="10:23" x14ac:dyDescent="0.25">
      <c r="J114" t="s">
        <v>654</v>
      </c>
      <c r="K114" t="s">
        <v>510</v>
      </c>
      <c r="L114" t="s">
        <v>857</v>
      </c>
    </row>
    <row r="115" spans="10:23" x14ac:dyDescent="0.25">
      <c r="J115" t="s">
        <v>858</v>
      </c>
      <c r="S115" t="s">
        <v>403</v>
      </c>
    </row>
    <row r="116" spans="10:23" x14ac:dyDescent="0.25">
      <c r="J116" t="s">
        <v>396</v>
      </c>
      <c r="K116" t="s">
        <v>397</v>
      </c>
      <c r="L116" t="s">
        <v>398</v>
      </c>
      <c r="M116" t="s">
        <v>399</v>
      </c>
      <c r="N116" t="s">
        <v>400</v>
      </c>
    </row>
    <row r="118" spans="10:23" x14ac:dyDescent="0.25">
      <c r="J118" t="s">
        <v>401</v>
      </c>
    </row>
    <row r="119" spans="10:23" x14ac:dyDescent="0.25">
      <c r="J119" t="s">
        <v>402</v>
      </c>
      <c r="K119" t="s">
        <v>403</v>
      </c>
      <c r="L119" t="s">
        <v>500</v>
      </c>
      <c r="M119" t="s">
        <v>405</v>
      </c>
      <c r="N119" t="s">
        <v>403</v>
      </c>
      <c r="O119" t="s">
        <v>501</v>
      </c>
      <c r="P119" t="s">
        <v>411</v>
      </c>
      <c r="Q119" t="s">
        <v>403</v>
      </c>
      <c r="R119" t="s">
        <v>741</v>
      </c>
      <c r="T119" t="s">
        <v>403</v>
      </c>
      <c r="V119" t="s">
        <v>851</v>
      </c>
      <c r="W119">
        <v>1</v>
      </c>
    </row>
    <row r="121" spans="10:23" x14ac:dyDescent="0.25">
      <c r="J121" t="s">
        <v>416</v>
      </c>
      <c r="K121" t="s">
        <v>417</v>
      </c>
      <c r="L121" t="s">
        <v>844</v>
      </c>
      <c r="M121" t="s">
        <v>403</v>
      </c>
      <c r="N121" t="s">
        <v>859</v>
      </c>
      <c r="O121" t="s">
        <v>846</v>
      </c>
      <c r="P121" t="s">
        <v>403</v>
      </c>
      <c r="Q121" t="s">
        <v>860</v>
      </c>
      <c r="R121" t="s">
        <v>848</v>
      </c>
      <c r="T121">
        <v>635</v>
      </c>
      <c r="U121" t="s">
        <v>851</v>
      </c>
    </row>
    <row r="123" spans="10:23" x14ac:dyDescent="0.25">
      <c r="J123" t="s">
        <v>690</v>
      </c>
    </row>
    <row r="124" spans="10:23" x14ac:dyDescent="0.25">
      <c r="K124" t="s">
        <v>423</v>
      </c>
      <c r="L124" t="s">
        <v>424</v>
      </c>
      <c r="M124" t="s">
        <v>425</v>
      </c>
      <c r="N124" t="s">
        <v>426</v>
      </c>
      <c r="O124" t="s">
        <v>427</v>
      </c>
      <c r="P124" t="s">
        <v>425</v>
      </c>
      <c r="Q124" t="s">
        <v>428</v>
      </c>
    </row>
    <row r="125" spans="10:23" x14ac:dyDescent="0.25">
      <c r="J125">
        <v>-42.308909999999997</v>
      </c>
      <c r="K125">
        <v>-8.7700099999999992</v>
      </c>
      <c r="L125">
        <v>-0.33385999999999999</v>
      </c>
      <c r="M125">
        <v>8.8542100000000001</v>
      </c>
      <c r="N125">
        <v>39.693669999999997</v>
      </c>
    </row>
    <row r="127" spans="10:23" x14ac:dyDescent="0.25">
      <c r="J127" t="s">
        <v>695</v>
      </c>
    </row>
    <row r="128" spans="10:23" x14ac:dyDescent="0.25">
      <c r="K128" t="s">
        <v>350</v>
      </c>
      <c r="L128" t="s">
        <v>351</v>
      </c>
      <c r="M128" t="s">
        <v>352</v>
      </c>
      <c r="N128" t="s">
        <v>353</v>
      </c>
      <c r="O128" t="s">
        <v>354</v>
      </c>
      <c r="P128" t="s">
        <v>432</v>
      </c>
    </row>
    <row r="129" spans="10:21" x14ac:dyDescent="0.25">
      <c r="J129" t="s">
        <v>174</v>
      </c>
      <c r="K129">
        <v>-6.8227469999999997</v>
      </c>
      <c r="L129">
        <v>3.0116890000000001</v>
      </c>
      <c r="M129">
        <v>-2.2654000000000001</v>
      </c>
      <c r="N129">
        <v>2.384E-2</v>
      </c>
      <c r="O129" t="s">
        <v>356</v>
      </c>
    </row>
    <row r="130" spans="10:21" x14ac:dyDescent="0.25">
      <c r="K130">
        <v>2.384E-2</v>
      </c>
    </row>
    <row r="131" spans="10:21" x14ac:dyDescent="0.25">
      <c r="J131" t="s">
        <v>175</v>
      </c>
      <c r="K131">
        <v>-0.232294</v>
      </c>
      <c r="L131">
        <v>0.14310600000000001</v>
      </c>
      <c r="M131">
        <v>-1.6232</v>
      </c>
      <c r="N131">
        <v>0.10507</v>
      </c>
    </row>
    <row r="132" spans="10:21" x14ac:dyDescent="0.25">
      <c r="K132">
        <v>0.10507</v>
      </c>
      <c r="S132" t="s">
        <v>850</v>
      </c>
    </row>
    <row r="133" spans="10:21" x14ac:dyDescent="0.25">
      <c r="J133" t="s">
        <v>176</v>
      </c>
      <c r="K133">
        <v>-2.4782649999999999</v>
      </c>
      <c r="L133">
        <v>1.023854</v>
      </c>
      <c r="M133">
        <v>-2.4205000000000001</v>
      </c>
      <c r="N133">
        <v>1.5800000000000002E-2</v>
      </c>
      <c r="O133" t="s">
        <v>356</v>
      </c>
      <c r="U133" t="s">
        <v>843</v>
      </c>
    </row>
    <row r="134" spans="10:21" x14ac:dyDescent="0.25">
      <c r="K134">
        <v>1.5800000000000002E-2</v>
      </c>
    </row>
    <row r="135" spans="10:21" x14ac:dyDescent="0.25">
      <c r="J135" t="s">
        <v>357</v>
      </c>
      <c r="K135">
        <v>0.82070200000000004</v>
      </c>
      <c r="L135">
        <v>0.38803700000000002</v>
      </c>
      <c r="M135">
        <v>2.1150000000000002</v>
      </c>
      <c r="N135">
        <v>3.4840000000000003E-2</v>
      </c>
      <c r="O135" t="s">
        <v>356</v>
      </c>
    </row>
    <row r="136" spans="10:21" x14ac:dyDescent="0.25">
      <c r="K136">
        <v>3.4840000000000003E-2</v>
      </c>
    </row>
    <row r="137" spans="10:21" x14ac:dyDescent="0.25">
      <c r="J137" t="s">
        <v>187</v>
      </c>
      <c r="K137">
        <v>-14.176819999999999</v>
      </c>
      <c r="L137">
        <v>3.2326860000000002</v>
      </c>
      <c r="M137">
        <v>-4.3855000000000004</v>
      </c>
      <c r="N137" s="1">
        <v>1.3679999999999999E-5</v>
      </c>
      <c r="O137" t="s">
        <v>355</v>
      </c>
    </row>
    <row r="138" spans="10:21" x14ac:dyDescent="0.25">
      <c r="K138" s="1">
        <v>1.3679999999999999E-5</v>
      </c>
      <c r="N138" s="1"/>
      <c r="T138">
        <v>0.1</v>
      </c>
    </row>
    <row r="139" spans="10:21" x14ac:dyDescent="0.25">
      <c r="J139" t="s">
        <v>358</v>
      </c>
      <c r="K139">
        <v>-3.7903250000000002</v>
      </c>
      <c r="L139">
        <v>3.2146370000000002</v>
      </c>
      <c r="M139">
        <v>-1.1791</v>
      </c>
      <c r="N139">
        <v>0.23884</v>
      </c>
    </row>
    <row r="140" spans="10:21" x14ac:dyDescent="0.25">
      <c r="K140">
        <v>0.23884</v>
      </c>
    </row>
    <row r="141" spans="10:21" x14ac:dyDescent="0.25">
      <c r="J141" t="s">
        <v>849</v>
      </c>
      <c r="K141">
        <v>-0.65443600000000002</v>
      </c>
      <c r="L141">
        <v>5.8922000000000002E-2</v>
      </c>
      <c r="M141">
        <v>-11.1069</v>
      </c>
      <c r="N141" s="1">
        <v>2.2E-16</v>
      </c>
      <c r="O141" t="s">
        <v>355</v>
      </c>
    </row>
    <row r="142" spans="10:21" x14ac:dyDescent="0.25">
      <c r="J142" t="s">
        <v>433</v>
      </c>
      <c r="K142" s="1">
        <v>2.2E-16</v>
      </c>
    </row>
    <row r="143" spans="10:21" x14ac:dyDescent="0.25">
      <c r="J143" t="s">
        <v>434</v>
      </c>
      <c r="K143" t="s">
        <v>435</v>
      </c>
      <c r="L143">
        <v>0</v>
      </c>
      <c r="M143" t="s">
        <v>822</v>
      </c>
      <c r="N143">
        <v>1E-3</v>
      </c>
      <c r="O143" t="s">
        <v>823</v>
      </c>
      <c r="P143">
        <v>0.01</v>
      </c>
      <c r="Q143" t="s">
        <v>824</v>
      </c>
      <c r="R143">
        <v>0.05</v>
      </c>
      <c r="S143" s="1">
        <v>2.2200000000000001E-16</v>
      </c>
    </row>
    <row r="145" spans="10:23" x14ac:dyDescent="0.25">
      <c r="J145" t="s">
        <v>442</v>
      </c>
      <c r="K145" t="s">
        <v>443</v>
      </c>
      <c r="L145" t="s">
        <v>430</v>
      </c>
      <c r="M145" t="s">
        <v>444</v>
      </c>
      <c r="N145">
        <v>368290</v>
      </c>
    </row>
    <row r="146" spans="10:23" x14ac:dyDescent="0.25">
      <c r="J146" t="s">
        <v>445</v>
      </c>
      <c r="K146" t="s">
        <v>443</v>
      </c>
      <c r="L146" t="s">
        <v>430</v>
      </c>
      <c r="M146" t="s">
        <v>444</v>
      </c>
      <c r="N146">
        <v>114210</v>
      </c>
    </row>
    <row r="147" spans="10:23" x14ac:dyDescent="0.25">
      <c r="J147" t="s">
        <v>446</v>
      </c>
      <c r="K147">
        <v>0.68989999999999996</v>
      </c>
    </row>
    <row r="148" spans="10:23" x14ac:dyDescent="0.25">
      <c r="J148" t="s">
        <v>447</v>
      </c>
      <c r="K148" t="s">
        <v>446</v>
      </c>
      <c r="L148">
        <v>0.67013</v>
      </c>
    </row>
    <row r="149" spans="10:23" x14ac:dyDescent="0.25">
      <c r="J149" t="s">
        <v>448</v>
      </c>
      <c r="K149">
        <v>189.42099999999999</v>
      </c>
      <c r="L149" t="s">
        <v>449</v>
      </c>
      <c r="M149">
        <v>7</v>
      </c>
      <c r="N149" t="s">
        <v>450</v>
      </c>
      <c r="O149">
        <v>596</v>
      </c>
      <c r="P149" t="s">
        <v>451</v>
      </c>
      <c r="Q149" t="s">
        <v>452</v>
      </c>
      <c r="R149" t="s">
        <v>453</v>
      </c>
      <c r="S149" t="s">
        <v>413</v>
      </c>
      <c r="V149" t="s">
        <v>851</v>
      </c>
      <c r="W149">
        <v>1</v>
      </c>
    </row>
    <row r="150" spans="10:23" x14ac:dyDescent="0.25">
      <c r="J150" t="s">
        <v>654</v>
      </c>
      <c r="K150" t="s">
        <v>516</v>
      </c>
      <c r="L150" t="s">
        <v>857</v>
      </c>
    </row>
    <row r="151" spans="10:23" x14ac:dyDescent="0.25">
      <c r="J151" t="s">
        <v>861</v>
      </c>
      <c r="S151" t="s">
        <v>403</v>
      </c>
    </row>
    <row r="152" spans="10:23" x14ac:dyDescent="0.25">
      <c r="J152" t="s">
        <v>396</v>
      </c>
      <c r="K152" t="s">
        <v>397</v>
      </c>
      <c r="L152" t="s">
        <v>398</v>
      </c>
      <c r="M152" t="s">
        <v>399</v>
      </c>
      <c r="N152" t="s">
        <v>400</v>
      </c>
    </row>
    <row r="153" spans="10:23" x14ac:dyDescent="0.25">
      <c r="U153" t="s">
        <v>851</v>
      </c>
    </row>
    <row r="154" spans="10:23" x14ac:dyDescent="0.25">
      <c r="J154" t="s">
        <v>401</v>
      </c>
    </row>
    <row r="155" spans="10:23" x14ac:dyDescent="0.25">
      <c r="J155" t="s">
        <v>402</v>
      </c>
      <c r="K155" t="s">
        <v>403</v>
      </c>
      <c r="L155" t="s">
        <v>500</v>
      </c>
      <c r="M155" t="s">
        <v>405</v>
      </c>
      <c r="N155" t="s">
        <v>403</v>
      </c>
      <c r="O155" t="s">
        <v>501</v>
      </c>
      <c r="P155" t="s">
        <v>411</v>
      </c>
      <c r="Q155" t="s">
        <v>403</v>
      </c>
      <c r="R155" t="s">
        <v>741</v>
      </c>
      <c r="T155" t="s">
        <v>403</v>
      </c>
    </row>
    <row r="157" spans="10:23" x14ac:dyDescent="0.25">
      <c r="J157" t="s">
        <v>416</v>
      </c>
      <c r="K157" t="s">
        <v>417</v>
      </c>
      <c r="L157" t="s">
        <v>844</v>
      </c>
      <c r="M157" t="s">
        <v>403</v>
      </c>
      <c r="N157" t="s">
        <v>862</v>
      </c>
      <c r="O157" t="s">
        <v>846</v>
      </c>
      <c r="P157" t="s">
        <v>403</v>
      </c>
      <c r="Q157" t="s">
        <v>863</v>
      </c>
      <c r="R157" t="s">
        <v>848</v>
      </c>
      <c r="T157">
        <v>329</v>
      </c>
    </row>
    <row r="159" spans="10:23" x14ac:dyDescent="0.25">
      <c r="J159" t="s">
        <v>690</v>
      </c>
    </row>
    <row r="160" spans="10:23" x14ac:dyDescent="0.25">
      <c r="K160" t="s">
        <v>423</v>
      </c>
      <c r="L160" t="s">
        <v>424</v>
      </c>
      <c r="M160" t="s">
        <v>425</v>
      </c>
      <c r="N160" t="s">
        <v>426</v>
      </c>
      <c r="O160" t="s">
        <v>427</v>
      </c>
      <c r="P160" t="s">
        <v>425</v>
      </c>
      <c r="Q160" t="s">
        <v>428</v>
      </c>
    </row>
    <row r="161" spans="10:21" x14ac:dyDescent="0.25">
      <c r="J161">
        <v>-35.346710000000002</v>
      </c>
      <c r="K161">
        <v>-5.3561199999999998</v>
      </c>
      <c r="L161">
        <v>0.22176000000000001</v>
      </c>
      <c r="M161">
        <v>6.8402599999999998</v>
      </c>
      <c r="N161">
        <v>27.437249999999999</v>
      </c>
    </row>
    <row r="163" spans="10:21" x14ac:dyDescent="0.25">
      <c r="J163" t="s">
        <v>695</v>
      </c>
    </row>
    <row r="164" spans="10:21" x14ac:dyDescent="0.25">
      <c r="K164" t="s">
        <v>350</v>
      </c>
      <c r="L164" t="s">
        <v>351</v>
      </c>
      <c r="M164" t="s">
        <v>352</v>
      </c>
      <c r="N164" t="s">
        <v>353</v>
      </c>
      <c r="O164" t="s">
        <v>354</v>
      </c>
      <c r="P164" t="s">
        <v>432</v>
      </c>
    </row>
    <row r="165" spans="10:21" x14ac:dyDescent="0.25">
      <c r="J165" t="s">
        <v>174</v>
      </c>
      <c r="K165">
        <v>-21.41114</v>
      </c>
      <c r="L165">
        <v>3.4674299999999998</v>
      </c>
      <c r="M165">
        <v>-6.1749000000000001</v>
      </c>
      <c r="N165" s="1">
        <v>2.1320000000000001E-9</v>
      </c>
      <c r="O165" t="s">
        <v>355</v>
      </c>
      <c r="U165" t="s">
        <v>843</v>
      </c>
    </row>
    <row r="166" spans="10:21" x14ac:dyDescent="0.25">
      <c r="K166" s="1">
        <v>2.1320000000000001E-9</v>
      </c>
      <c r="N166" s="1"/>
    </row>
    <row r="167" spans="10:21" x14ac:dyDescent="0.25">
      <c r="J167" t="s">
        <v>175</v>
      </c>
      <c r="K167">
        <v>0.40786</v>
      </c>
      <c r="L167">
        <v>0.11795</v>
      </c>
      <c r="M167">
        <v>3.4580000000000002</v>
      </c>
      <c r="N167">
        <v>6.223E-4</v>
      </c>
      <c r="O167" t="s">
        <v>355</v>
      </c>
    </row>
    <row r="168" spans="10:21" x14ac:dyDescent="0.25">
      <c r="K168">
        <v>6.223E-4</v>
      </c>
      <c r="S168" t="s">
        <v>850</v>
      </c>
    </row>
    <row r="169" spans="10:21" x14ac:dyDescent="0.25">
      <c r="J169" t="s">
        <v>176</v>
      </c>
      <c r="K169">
        <v>-3.48007</v>
      </c>
      <c r="L169">
        <v>1.08609</v>
      </c>
      <c r="M169">
        <v>-3.2042000000000002</v>
      </c>
      <c r="N169">
        <v>1.4989999999999999E-3</v>
      </c>
      <c r="O169" t="s">
        <v>467</v>
      </c>
    </row>
    <row r="170" spans="10:21" x14ac:dyDescent="0.25">
      <c r="K170">
        <v>1.4989999999999999E-3</v>
      </c>
    </row>
    <row r="171" spans="10:21" x14ac:dyDescent="0.25">
      <c r="J171" t="s">
        <v>357</v>
      </c>
      <c r="K171">
        <v>1.6166700000000001</v>
      </c>
      <c r="L171">
        <v>0.51532999999999995</v>
      </c>
      <c r="M171">
        <v>3.1372</v>
      </c>
      <c r="N171">
        <v>1.8741999999999999E-3</v>
      </c>
      <c r="O171" t="s">
        <v>467</v>
      </c>
    </row>
    <row r="172" spans="10:21" x14ac:dyDescent="0.25">
      <c r="K172">
        <v>1.8741999999999999E-3</v>
      </c>
    </row>
    <row r="173" spans="10:21" x14ac:dyDescent="0.25">
      <c r="J173" t="s">
        <v>187</v>
      </c>
      <c r="K173">
        <v>-0.47867999999999999</v>
      </c>
      <c r="L173">
        <v>3.41377</v>
      </c>
      <c r="M173">
        <v>-0.14019999999999999</v>
      </c>
      <c r="N173">
        <v>0.88858009999999998</v>
      </c>
    </row>
    <row r="174" spans="10:21" x14ac:dyDescent="0.25">
      <c r="K174">
        <v>0.88858009999999998</v>
      </c>
      <c r="T174">
        <v>0.1</v>
      </c>
    </row>
    <row r="175" spans="10:21" x14ac:dyDescent="0.25">
      <c r="J175" t="s">
        <v>358</v>
      </c>
      <c r="K175">
        <v>-15.93547</v>
      </c>
      <c r="L175">
        <v>3.2140300000000002</v>
      </c>
      <c r="M175">
        <v>-4.9581</v>
      </c>
      <c r="N175" s="1">
        <v>1.189E-6</v>
      </c>
      <c r="O175" t="s">
        <v>355</v>
      </c>
    </row>
    <row r="176" spans="10:21" x14ac:dyDescent="0.25">
      <c r="K176" s="1">
        <v>1.189E-6</v>
      </c>
      <c r="N176" s="1"/>
    </row>
    <row r="177" spans="10:23" x14ac:dyDescent="0.25">
      <c r="J177" t="s">
        <v>849</v>
      </c>
      <c r="K177">
        <v>-0.36252000000000001</v>
      </c>
      <c r="L177">
        <v>0.10688</v>
      </c>
      <c r="M177">
        <v>-3.3917999999999999</v>
      </c>
      <c r="N177">
        <v>7.8689999999999999E-4</v>
      </c>
      <c r="O177" t="s">
        <v>355</v>
      </c>
    </row>
    <row r="178" spans="10:23" x14ac:dyDescent="0.25">
      <c r="J178" t="s">
        <v>433</v>
      </c>
      <c r="K178">
        <v>7.8689999999999999E-4</v>
      </c>
    </row>
    <row r="179" spans="10:23" x14ac:dyDescent="0.25">
      <c r="J179" t="s">
        <v>434</v>
      </c>
      <c r="K179" t="s">
        <v>435</v>
      </c>
      <c r="L179">
        <v>0</v>
      </c>
      <c r="M179" t="s">
        <v>822</v>
      </c>
      <c r="N179">
        <v>1E-3</v>
      </c>
      <c r="O179" t="s">
        <v>823</v>
      </c>
      <c r="P179">
        <v>0.01</v>
      </c>
      <c r="Q179" t="s">
        <v>824</v>
      </c>
      <c r="R179">
        <v>0.05</v>
      </c>
      <c r="S179" s="1">
        <v>2.2200000000000001E-16</v>
      </c>
      <c r="V179" t="s">
        <v>851</v>
      </c>
      <c r="W179">
        <v>1</v>
      </c>
    </row>
    <row r="181" spans="10:23" x14ac:dyDescent="0.25">
      <c r="J181" t="s">
        <v>442</v>
      </c>
      <c r="K181" t="s">
        <v>443</v>
      </c>
      <c r="L181" t="s">
        <v>430</v>
      </c>
      <c r="M181" t="s">
        <v>444</v>
      </c>
      <c r="N181">
        <v>75656</v>
      </c>
    </row>
    <row r="182" spans="10:23" x14ac:dyDescent="0.25">
      <c r="J182" t="s">
        <v>445</v>
      </c>
      <c r="K182" t="s">
        <v>443</v>
      </c>
      <c r="L182" t="s">
        <v>430</v>
      </c>
      <c r="M182" t="s">
        <v>444</v>
      </c>
      <c r="N182">
        <v>37039</v>
      </c>
    </row>
    <row r="183" spans="10:23" x14ac:dyDescent="0.25">
      <c r="J183" t="s">
        <v>446</v>
      </c>
      <c r="K183">
        <v>0.51041999999999998</v>
      </c>
      <c r="U183" t="s">
        <v>851</v>
      </c>
    </row>
    <row r="184" spans="10:23" x14ac:dyDescent="0.25">
      <c r="J184" t="s">
        <v>447</v>
      </c>
      <c r="K184" t="s">
        <v>446</v>
      </c>
      <c r="L184">
        <v>0.46827000000000002</v>
      </c>
    </row>
    <row r="185" spans="10:23" x14ac:dyDescent="0.25">
      <c r="J185" t="s">
        <v>448</v>
      </c>
      <c r="K185">
        <v>44.979599999999998</v>
      </c>
      <c r="L185" t="s">
        <v>449</v>
      </c>
      <c r="M185">
        <v>7</v>
      </c>
      <c r="N185" t="s">
        <v>450</v>
      </c>
      <c r="O185">
        <v>302</v>
      </c>
      <c r="P185" t="s">
        <v>451</v>
      </c>
      <c r="Q185" t="s">
        <v>452</v>
      </c>
      <c r="R185" t="s">
        <v>453</v>
      </c>
      <c r="S185" t="s">
        <v>413</v>
      </c>
    </row>
    <row r="186" spans="10:23" x14ac:dyDescent="0.25">
      <c r="J186" t="s">
        <v>654</v>
      </c>
      <c r="K186" t="s">
        <v>521</v>
      </c>
      <c r="L186" t="s">
        <v>857</v>
      </c>
    </row>
    <row r="187" spans="10:23" x14ac:dyDescent="0.25">
      <c r="J187" t="s">
        <v>864</v>
      </c>
      <c r="S187" t="s">
        <v>403</v>
      </c>
    </row>
    <row r="188" spans="10:23" x14ac:dyDescent="0.25">
      <c r="J188" t="s">
        <v>396</v>
      </c>
      <c r="K188" t="s">
        <v>397</v>
      </c>
      <c r="L188" t="s">
        <v>398</v>
      </c>
      <c r="M188" t="s">
        <v>399</v>
      </c>
      <c r="N188" t="s">
        <v>400</v>
      </c>
    </row>
    <row r="190" spans="10:23" x14ac:dyDescent="0.25">
      <c r="J190" t="s">
        <v>401</v>
      </c>
    </row>
    <row r="191" spans="10:23" x14ac:dyDescent="0.25">
      <c r="J191" t="s">
        <v>402</v>
      </c>
      <c r="K191" t="s">
        <v>403</v>
      </c>
      <c r="L191" t="s">
        <v>500</v>
      </c>
      <c r="M191" t="s">
        <v>405</v>
      </c>
      <c r="N191" t="s">
        <v>403</v>
      </c>
      <c r="O191" t="s">
        <v>501</v>
      </c>
      <c r="P191" t="s">
        <v>411</v>
      </c>
      <c r="Q191" t="s">
        <v>403</v>
      </c>
      <c r="R191" t="s">
        <v>741</v>
      </c>
      <c r="T191" t="s">
        <v>403</v>
      </c>
    </row>
    <row r="193" spans="10:21" x14ac:dyDescent="0.25">
      <c r="J193" t="s">
        <v>416</v>
      </c>
      <c r="K193" t="s">
        <v>417</v>
      </c>
      <c r="L193" t="s">
        <v>844</v>
      </c>
      <c r="M193" t="s">
        <v>403</v>
      </c>
      <c r="N193" t="s">
        <v>865</v>
      </c>
      <c r="O193" t="s">
        <v>846</v>
      </c>
      <c r="P193" t="s">
        <v>403</v>
      </c>
      <c r="Q193" t="s">
        <v>866</v>
      </c>
      <c r="R193" t="s">
        <v>848</v>
      </c>
      <c r="T193">
        <v>409</v>
      </c>
    </row>
    <row r="195" spans="10:21" x14ac:dyDescent="0.25">
      <c r="J195" t="s">
        <v>690</v>
      </c>
    </row>
    <row r="196" spans="10:21" x14ac:dyDescent="0.25">
      <c r="K196" t="s">
        <v>423</v>
      </c>
      <c r="L196" t="s">
        <v>424</v>
      </c>
      <c r="M196" t="s">
        <v>425</v>
      </c>
      <c r="N196" t="s">
        <v>426</v>
      </c>
      <c r="O196" t="s">
        <v>427</v>
      </c>
      <c r="P196" t="s">
        <v>425</v>
      </c>
      <c r="Q196" t="s">
        <v>428</v>
      </c>
    </row>
    <row r="197" spans="10:21" x14ac:dyDescent="0.25">
      <c r="J197">
        <v>-27.88429</v>
      </c>
      <c r="K197">
        <v>-2.6517300000000001</v>
      </c>
      <c r="L197">
        <v>-0.33256999999999998</v>
      </c>
      <c r="M197">
        <v>4.3022200000000002</v>
      </c>
      <c r="N197">
        <v>20.8795</v>
      </c>
    </row>
    <row r="199" spans="10:21" x14ac:dyDescent="0.25">
      <c r="J199" t="s">
        <v>695</v>
      </c>
      <c r="U199" t="s">
        <v>843</v>
      </c>
    </row>
    <row r="200" spans="10:21" x14ac:dyDescent="0.25">
      <c r="K200" t="s">
        <v>350</v>
      </c>
      <c r="L200" t="s">
        <v>351</v>
      </c>
      <c r="M200" t="s">
        <v>352</v>
      </c>
      <c r="N200" t="s">
        <v>353</v>
      </c>
      <c r="O200" t="s">
        <v>354</v>
      </c>
      <c r="P200" t="s">
        <v>432</v>
      </c>
    </row>
    <row r="201" spans="10:21" x14ac:dyDescent="0.25">
      <c r="J201" t="s">
        <v>174</v>
      </c>
      <c r="K201">
        <v>-6.2225640000000002</v>
      </c>
      <c r="L201">
        <v>2.168669</v>
      </c>
      <c r="M201">
        <v>-2.8693</v>
      </c>
      <c r="N201">
        <v>4.3512000000000004E-3</v>
      </c>
      <c r="O201" t="s">
        <v>467</v>
      </c>
    </row>
    <row r="202" spans="10:21" x14ac:dyDescent="0.25">
      <c r="K202">
        <v>4.3512000000000004E-3</v>
      </c>
    </row>
    <row r="203" spans="10:21" x14ac:dyDescent="0.25">
      <c r="J203" t="s">
        <v>175</v>
      </c>
      <c r="K203">
        <v>6.8583000000000005E-2</v>
      </c>
      <c r="L203">
        <v>9.0128E-2</v>
      </c>
      <c r="M203">
        <v>0.76090000000000002</v>
      </c>
      <c r="N203">
        <v>0.4471755</v>
      </c>
    </row>
    <row r="204" spans="10:21" x14ac:dyDescent="0.25">
      <c r="K204">
        <v>0.4471755</v>
      </c>
      <c r="S204" t="s">
        <v>850</v>
      </c>
    </row>
    <row r="205" spans="10:21" x14ac:dyDescent="0.25">
      <c r="J205" t="s">
        <v>176</v>
      </c>
      <c r="K205">
        <v>-0.574959</v>
      </c>
      <c r="L205">
        <v>0.45032899999999998</v>
      </c>
      <c r="M205">
        <v>-1.2767999999999999</v>
      </c>
      <c r="N205">
        <v>0.20249439999999999</v>
      </c>
    </row>
    <row r="206" spans="10:21" x14ac:dyDescent="0.25">
      <c r="K206">
        <v>0.20249439999999999</v>
      </c>
    </row>
    <row r="207" spans="10:21" x14ac:dyDescent="0.25">
      <c r="J207" t="s">
        <v>357</v>
      </c>
      <c r="K207">
        <v>0.29671999999999998</v>
      </c>
      <c r="L207">
        <v>0.25619900000000001</v>
      </c>
      <c r="M207">
        <v>1.1581999999999999</v>
      </c>
      <c r="N207">
        <v>0.24754970000000001</v>
      </c>
    </row>
    <row r="208" spans="10:21" x14ac:dyDescent="0.25">
      <c r="K208">
        <v>0.24754970000000001</v>
      </c>
    </row>
    <row r="209" spans="10:23" x14ac:dyDescent="0.25">
      <c r="J209" t="s">
        <v>187</v>
      </c>
      <c r="K209">
        <v>10.25198</v>
      </c>
      <c r="L209">
        <v>1.2365250000000001</v>
      </c>
      <c r="M209">
        <v>8.2910000000000004</v>
      </c>
      <c r="N209" s="1">
        <v>2.134E-15</v>
      </c>
      <c r="O209" t="s">
        <v>355</v>
      </c>
    </row>
    <row r="210" spans="10:23" x14ac:dyDescent="0.25">
      <c r="K210" s="1">
        <v>2.134E-15</v>
      </c>
      <c r="N210" s="1"/>
      <c r="T210">
        <v>0.1</v>
      </c>
    </row>
    <row r="211" spans="10:23" x14ac:dyDescent="0.25">
      <c r="J211" t="s">
        <v>358</v>
      </c>
      <c r="K211">
        <v>-3.5068229999999998</v>
      </c>
      <c r="L211">
        <v>2.162569</v>
      </c>
      <c r="M211">
        <v>-1.6215999999999999</v>
      </c>
      <c r="N211">
        <v>0.1057453</v>
      </c>
    </row>
    <row r="212" spans="10:23" x14ac:dyDescent="0.25">
      <c r="K212">
        <v>0.1057453</v>
      </c>
    </row>
    <row r="213" spans="10:23" x14ac:dyDescent="0.25">
      <c r="J213" t="s">
        <v>849</v>
      </c>
      <c r="K213">
        <v>-0.31220100000000001</v>
      </c>
      <c r="L213">
        <v>8.3659999999999998E-2</v>
      </c>
      <c r="M213">
        <v>-3.7317999999999998</v>
      </c>
      <c r="N213">
        <v>2.2020000000000001E-4</v>
      </c>
      <c r="O213" t="s">
        <v>355</v>
      </c>
      <c r="V213" t="s">
        <v>851</v>
      </c>
      <c r="W213">
        <v>1</v>
      </c>
    </row>
    <row r="214" spans="10:23" x14ac:dyDescent="0.25">
      <c r="K214">
        <v>2.2020000000000001E-4</v>
      </c>
    </row>
    <row r="215" spans="10:23" x14ac:dyDescent="0.25">
      <c r="J215" t="s">
        <v>433</v>
      </c>
      <c r="R215">
        <v>0.05</v>
      </c>
      <c r="S215" s="1">
        <v>2.2200000000000001E-16</v>
      </c>
    </row>
    <row r="216" spans="10:23" x14ac:dyDescent="0.25">
      <c r="J216" t="s">
        <v>434</v>
      </c>
      <c r="K216" t="s">
        <v>435</v>
      </c>
      <c r="L216">
        <v>0</v>
      </c>
      <c r="M216" t="s">
        <v>822</v>
      </c>
      <c r="N216">
        <v>1E-3</v>
      </c>
      <c r="O216" t="s">
        <v>823</v>
      </c>
      <c r="P216">
        <v>0.01</v>
      </c>
      <c r="Q216" t="s">
        <v>824</v>
      </c>
    </row>
    <row r="218" spans="10:23" x14ac:dyDescent="0.25">
      <c r="J218" t="s">
        <v>442</v>
      </c>
      <c r="K218" t="s">
        <v>443</v>
      </c>
      <c r="L218" t="s">
        <v>430</v>
      </c>
      <c r="M218" t="s">
        <v>444</v>
      </c>
      <c r="N218">
        <v>29657</v>
      </c>
    </row>
    <row r="219" spans="10:23" x14ac:dyDescent="0.25">
      <c r="J219" t="s">
        <v>445</v>
      </c>
      <c r="K219" t="s">
        <v>443</v>
      </c>
      <c r="L219" t="s">
        <v>430</v>
      </c>
      <c r="M219" t="s">
        <v>444</v>
      </c>
      <c r="N219">
        <v>18852</v>
      </c>
    </row>
    <row r="220" spans="10:23" x14ac:dyDescent="0.25">
      <c r="J220" t="s">
        <v>446</v>
      </c>
      <c r="K220">
        <v>0.36431999999999998</v>
      </c>
      <c r="U220" t="s">
        <v>851</v>
      </c>
    </row>
    <row r="221" spans="10:23" x14ac:dyDescent="0.25">
      <c r="J221" t="s">
        <v>447</v>
      </c>
      <c r="K221" t="s">
        <v>446</v>
      </c>
      <c r="L221">
        <v>0.29521999999999998</v>
      </c>
      <c r="R221" t="s">
        <v>453</v>
      </c>
    </row>
    <row r="222" spans="10:23" x14ac:dyDescent="0.25">
      <c r="J222" t="s">
        <v>448</v>
      </c>
      <c r="K222">
        <v>30.1295</v>
      </c>
      <c r="L222" t="s">
        <v>449</v>
      </c>
      <c r="M222">
        <v>7</v>
      </c>
      <c r="N222" t="s">
        <v>450</v>
      </c>
      <c r="O222">
        <v>368</v>
      </c>
      <c r="P222" t="s">
        <v>451</v>
      </c>
      <c r="Q222" t="s">
        <v>452</v>
      </c>
    </row>
    <row r="223" spans="10:23" x14ac:dyDescent="0.25">
      <c r="J223" t="s">
        <v>841</v>
      </c>
    </row>
    <row r="225" spans="10:21" x14ac:dyDescent="0.25">
      <c r="J225" t="s">
        <v>841</v>
      </c>
      <c r="K225" t="s">
        <v>146</v>
      </c>
      <c r="S225" t="s">
        <v>413</v>
      </c>
    </row>
    <row r="227" spans="10:21" x14ac:dyDescent="0.25">
      <c r="J227" t="s">
        <v>654</v>
      </c>
      <c r="K227" t="s">
        <v>394</v>
      </c>
      <c r="S227" t="s">
        <v>403</v>
      </c>
    </row>
    <row r="228" spans="10:21" x14ac:dyDescent="0.25">
      <c r="J228" t="s">
        <v>867</v>
      </c>
    </row>
    <row r="229" spans="10:21" x14ac:dyDescent="0.25">
      <c r="J229" t="s">
        <v>396</v>
      </c>
      <c r="K229" t="s">
        <v>397</v>
      </c>
      <c r="L229" t="s">
        <v>398</v>
      </c>
      <c r="M229" t="s">
        <v>399</v>
      </c>
      <c r="N229" t="s">
        <v>400</v>
      </c>
    </row>
    <row r="230" spans="10:21" x14ac:dyDescent="0.25">
      <c r="T230" t="s">
        <v>403</v>
      </c>
    </row>
    <row r="231" spans="10:21" x14ac:dyDescent="0.25">
      <c r="J231" t="s">
        <v>401</v>
      </c>
      <c r="R231" t="s">
        <v>741</v>
      </c>
    </row>
    <row r="232" spans="10:21" x14ac:dyDescent="0.25">
      <c r="J232" t="s">
        <v>402</v>
      </c>
      <c r="K232" t="s">
        <v>403</v>
      </c>
      <c r="L232" t="s">
        <v>500</v>
      </c>
      <c r="M232" t="s">
        <v>405</v>
      </c>
      <c r="N232" t="s">
        <v>403</v>
      </c>
      <c r="O232" t="s">
        <v>501</v>
      </c>
      <c r="P232" t="s">
        <v>411</v>
      </c>
      <c r="Q232" t="s">
        <v>403</v>
      </c>
      <c r="U232" t="s">
        <v>843</v>
      </c>
    </row>
    <row r="233" spans="10:21" x14ac:dyDescent="0.25">
      <c r="R233" t="s">
        <v>848</v>
      </c>
      <c r="T233">
        <v>448</v>
      </c>
    </row>
    <row r="234" spans="10:21" x14ac:dyDescent="0.25">
      <c r="J234" t="s">
        <v>416</v>
      </c>
      <c r="K234" t="s">
        <v>417</v>
      </c>
      <c r="L234" t="s">
        <v>844</v>
      </c>
      <c r="M234" t="s">
        <v>403</v>
      </c>
      <c r="N234" t="s">
        <v>868</v>
      </c>
      <c r="O234" t="s">
        <v>846</v>
      </c>
      <c r="P234" t="s">
        <v>403</v>
      </c>
      <c r="Q234" t="s">
        <v>869</v>
      </c>
    </row>
    <row r="236" spans="10:21" x14ac:dyDescent="0.25">
      <c r="J236" t="s">
        <v>690</v>
      </c>
    </row>
    <row r="237" spans="10:21" x14ac:dyDescent="0.25">
      <c r="K237" t="s">
        <v>423</v>
      </c>
      <c r="L237" t="s">
        <v>424</v>
      </c>
      <c r="M237" t="s">
        <v>425</v>
      </c>
      <c r="N237" t="s">
        <v>426</v>
      </c>
      <c r="O237" t="s">
        <v>427</v>
      </c>
      <c r="P237" t="s">
        <v>425</v>
      </c>
      <c r="Q237" t="s">
        <v>428</v>
      </c>
    </row>
    <row r="238" spans="10:21" x14ac:dyDescent="0.25">
      <c r="J238">
        <v>-31.1874</v>
      </c>
      <c r="K238">
        <v>-4.4518899999999997</v>
      </c>
      <c r="L238">
        <v>0.23594000000000001</v>
      </c>
      <c r="M238">
        <v>5.0642699999999996</v>
      </c>
      <c r="N238">
        <v>32.018219999999999</v>
      </c>
    </row>
    <row r="240" spans="10:21" x14ac:dyDescent="0.25">
      <c r="J240" t="s">
        <v>695</v>
      </c>
    </row>
    <row r="241" spans="10:23" x14ac:dyDescent="0.25">
      <c r="K241" t="s">
        <v>350</v>
      </c>
      <c r="L241" t="s">
        <v>351</v>
      </c>
      <c r="M241" t="s">
        <v>352</v>
      </c>
      <c r="N241" t="s">
        <v>353</v>
      </c>
      <c r="O241" t="s">
        <v>354</v>
      </c>
      <c r="P241" t="s">
        <v>432</v>
      </c>
    </row>
    <row r="242" spans="10:23" x14ac:dyDescent="0.25">
      <c r="J242" t="s">
        <v>174</v>
      </c>
      <c r="K242">
        <v>-16.86279</v>
      </c>
      <c r="L242">
        <v>2.9167290000000001</v>
      </c>
      <c r="M242">
        <v>-5.7813999999999997</v>
      </c>
      <c r="N242" s="1">
        <v>1.4559999999999999E-8</v>
      </c>
      <c r="O242" t="s">
        <v>355</v>
      </c>
      <c r="V242" t="s">
        <v>851</v>
      </c>
      <c r="W242">
        <v>1</v>
      </c>
    </row>
    <row r="243" spans="10:23" x14ac:dyDescent="0.25">
      <c r="K243" s="1">
        <v>1.4559999999999999E-8</v>
      </c>
      <c r="N243" s="1"/>
      <c r="S243" t="s">
        <v>850</v>
      </c>
    </row>
    <row r="244" spans="10:23" x14ac:dyDescent="0.25">
      <c r="J244" t="s">
        <v>175</v>
      </c>
      <c r="K244">
        <v>1.214791</v>
      </c>
      <c r="L244">
        <v>0.101437</v>
      </c>
      <c r="M244">
        <v>11.9758</v>
      </c>
      <c r="N244" s="1">
        <v>2.2E-16</v>
      </c>
      <c r="O244" t="s">
        <v>355</v>
      </c>
    </row>
    <row r="245" spans="10:23" x14ac:dyDescent="0.25">
      <c r="K245" s="1">
        <v>2.2E-16</v>
      </c>
      <c r="N245" s="1"/>
    </row>
    <row r="246" spans="10:23" x14ac:dyDescent="0.25">
      <c r="J246" t="s">
        <v>176</v>
      </c>
      <c r="K246">
        <v>0.59604000000000001</v>
      </c>
      <c r="L246">
        <v>0.41106399999999998</v>
      </c>
      <c r="M246">
        <v>1.45</v>
      </c>
      <c r="N246">
        <v>0.14779999999999999</v>
      </c>
    </row>
    <row r="247" spans="10:23" x14ac:dyDescent="0.25">
      <c r="K247">
        <v>0.14779999999999999</v>
      </c>
    </row>
    <row r="248" spans="10:23" x14ac:dyDescent="0.25">
      <c r="J248" t="s">
        <v>357</v>
      </c>
      <c r="K248">
        <v>1.579521</v>
      </c>
      <c r="L248">
        <v>0.22351599999999999</v>
      </c>
      <c r="M248">
        <v>7.0667</v>
      </c>
      <c r="N248" s="1">
        <v>6.7290000000000001E-12</v>
      </c>
      <c r="O248" t="s">
        <v>355</v>
      </c>
    </row>
    <row r="249" spans="10:23" x14ac:dyDescent="0.25">
      <c r="K249" s="1">
        <v>6.7290000000000001E-12</v>
      </c>
      <c r="N249" s="1"/>
      <c r="T249">
        <v>0.1</v>
      </c>
      <c r="U249" t="s">
        <v>851</v>
      </c>
    </row>
    <row r="250" spans="10:23" x14ac:dyDescent="0.25">
      <c r="J250" t="s">
        <v>187</v>
      </c>
      <c r="K250">
        <v>-24.329899000000001</v>
      </c>
      <c r="L250">
        <v>2.353955</v>
      </c>
      <c r="M250">
        <v>-10.335800000000001</v>
      </c>
      <c r="N250" s="1">
        <v>2.2E-16</v>
      </c>
      <c r="O250" t="s">
        <v>355</v>
      </c>
    </row>
    <row r="251" spans="10:23" x14ac:dyDescent="0.25">
      <c r="K251" s="1">
        <v>2.2E-16</v>
      </c>
      <c r="N251" s="1"/>
    </row>
    <row r="252" spans="10:23" x14ac:dyDescent="0.25">
      <c r="J252" t="s">
        <v>358</v>
      </c>
      <c r="K252">
        <v>-27.927144999999999</v>
      </c>
      <c r="L252">
        <v>2.9011040000000001</v>
      </c>
      <c r="M252">
        <v>-9.6264000000000003</v>
      </c>
      <c r="N252" s="1">
        <v>2.2E-16</v>
      </c>
      <c r="O252" t="s">
        <v>355</v>
      </c>
    </row>
    <row r="253" spans="10:23" x14ac:dyDescent="0.25">
      <c r="K253" s="1">
        <v>2.2E-16</v>
      </c>
      <c r="N253" s="1"/>
    </row>
    <row r="254" spans="10:23" x14ac:dyDescent="0.25">
      <c r="J254" t="s">
        <v>849</v>
      </c>
      <c r="K254">
        <v>-0.200576</v>
      </c>
      <c r="L254">
        <v>1.8447999999999999E-2</v>
      </c>
      <c r="M254">
        <v>-10.872299999999999</v>
      </c>
      <c r="N254" s="1">
        <v>2.2E-16</v>
      </c>
      <c r="O254" t="s">
        <v>355</v>
      </c>
    </row>
    <row r="255" spans="10:23" x14ac:dyDescent="0.25">
      <c r="K255" s="1">
        <v>2.2E-16</v>
      </c>
      <c r="N255" s="1"/>
      <c r="R255">
        <v>0.05</v>
      </c>
      <c r="S255" s="1">
        <v>2.2200000000000001E-16</v>
      </c>
    </row>
    <row r="256" spans="10:23" x14ac:dyDescent="0.25">
      <c r="J256" t="s">
        <v>433</v>
      </c>
      <c r="S256" s="1"/>
    </row>
    <row r="257" spans="10:23" x14ac:dyDescent="0.25">
      <c r="J257" t="s">
        <v>434</v>
      </c>
      <c r="K257" t="s">
        <v>435</v>
      </c>
      <c r="L257">
        <v>0</v>
      </c>
      <c r="M257" t="s">
        <v>822</v>
      </c>
      <c r="N257">
        <v>1E-3</v>
      </c>
      <c r="O257" t="s">
        <v>823</v>
      </c>
      <c r="P257">
        <v>0.01</v>
      </c>
      <c r="Q257" t="s">
        <v>824</v>
      </c>
    </row>
    <row r="259" spans="10:23" x14ac:dyDescent="0.25">
      <c r="J259" t="s">
        <v>442</v>
      </c>
      <c r="K259" t="s">
        <v>443</v>
      </c>
      <c r="L259" t="s">
        <v>430</v>
      </c>
      <c r="M259" t="s">
        <v>444</v>
      </c>
      <c r="N259">
        <v>116410</v>
      </c>
    </row>
    <row r="260" spans="10:23" x14ac:dyDescent="0.25">
      <c r="J260" t="s">
        <v>445</v>
      </c>
      <c r="K260" t="s">
        <v>443</v>
      </c>
      <c r="L260" t="s">
        <v>430</v>
      </c>
      <c r="M260" t="s">
        <v>444</v>
      </c>
      <c r="N260">
        <v>41975</v>
      </c>
    </row>
    <row r="261" spans="10:23" x14ac:dyDescent="0.25">
      <c r="J261" t="s">
        <v>446</v>
      </c>
      <c r="K261">
        <v>0.63941999999999999</v>
      </c>
      <c r="U261" t="s">
        <v>843</v>
      </c>
    </row>
    <row r="262" spans="10:23" x14ac:dyDescent="0.25">
      <c r="J262" t="s">
        <v>447</v>
      </c>
      <c r="K262" t="s">
        <v>446</v>
      </c>
      <c r="L262">
        <v>0.61255000000000004</v>
      </c>
      <c r="R262" t="s">
        <v>453</v>
      </c>
      <c r="S262" t="s">
        <v>413</v>
      </c>
    </row>
    <row r="263" spans="10:23" x14ac:dyDescent="0.25">
      <c r="J263" t="s">
        <v>448</v>
      </c>
      <c r="K263">
        <v>105.38500000000001</v>
      </c>
      <c r="L263" t="s">
        <v>449</v>
      </c>
      <c r="M263">
        <v>7</v>
      </c>
      <c r="N263" t="s">
        <v>450</v>
      </c>
      <c r="O263">
        <v>416</v>
      </c>
      <c r="P263" t="s">
        <v>451</v>
      </c>
      <c r="Q263" t="s">
        <v>452</v>
      </c>
    </row>
    <row r="264" spans="10:23" x14ac:dyDescent="0.25">
      <c r="J264" t="s">
        <v>654</v>
      </c>
      <c r="K264" t="s">
        <v>468</v>
      </c>
      <c r="L264">
        <v>2000</v>
      </c>
      <c r="S264" t="s">
        <v>403</v>
      </c>
    </row>
    <row r="265" spans="10:23" x14ac:dyDescent="0.25">
      <c r="J265" t="s">
        <v>870</v>
      </c>
    </row>
    <row r="266" spans="10:23" x14ac:dyDescent="0.25">
      <c r="J266" t="s">
        <v>396</v>
      </c>
      <c r="K266" t="s">
        <v>397</v>
      </c>
      <c r="L266" t="s">
        <v>398</v>
      </c>
      <c r="M266" t="s">
        <v>399</v>
      </c>
      <c r="N266" t="s">
        <v>400</v>
      </c>
    </row>
    <row r="267" spans="10:23" x14ac:dyDescent="0.25">
      <c r="T267" t="s">
        <v>403</v>
      </c>
    </row>
    <row r="268" spans="10:23" x14ac:dyDescent="0.25">
      <c r="J268" t="s">
        <v>401</v>
      </c>
      <c r="R268" t="s">
        <v>741</v>
      </c>
    </row>
    <row r="269" spans="10:23" x14ac:dyDescent="0.25">
      <c r="J269" t="s">
        <v>402</v>
      </c>
      <c r="K269" t="s">
        <v>403</v>
      </c>
      <c r="L269" t="s">
        <v>500</v>
      </c>
      <c r="M269" t="s">
        <v>405</v>
      </c>
      <c r="N269" t="s">
        <v>403</v>
      </c>
      <c r="O269" t="s">
        <v>501</v>
      </c>
      <c r="P269" t="s">
        <v>411</v>
      </c>
      <c r="Q269" t="s">
        <v>403</v>
      </c>
      <c r="T269">
        <v>194</v>
      </c>
    </row>
    <row r="270" spans="10:23" x14ac:dyDescent="0.25">
      <c r="R270" t="s">
        <v>848</v>
      </c>
    </row>
    <row r="271" spans="10:23" x14ac:dyDescent="0.25">
      <c r="J271" t="s">
        <v>416</v>
      </c>
      <c r="K271" t="s">
        <v>417</v>
      </c>
      <c r="L271" t="s">
        <v>844</v>
      </c>
      <c r="M271" t="s">
        <v>403</v>
      </c>
      <c r="N271" t="s">
        <v>862</v>
      </c>
      <c r="O271" t="s">
        <v>846</v>
      </c>
      <c r="P271" t="s">
        <v>403</v>
      </c>
      <c r="Q271" t="s">
        <v>871</v>
      </c>
      <c r="V271" t="s">
        <v>851</v>
      </c>
      <c r="W271">
        <v>1</v>
      </c>
    </row>
    <row r="273" spans="10:21" x14ac:dyDescent="0.25">
      <c r="J273" t="s">
        <v>690</v>
      </c>
    </row>
    <row r="274" spans="10:21" x14ac:dyDescent="0.25">
      <c r="K274" t="s">
        <v>423</v>
      </c>
      <c r="L274" t="s">
        <v>424</v>
      </c>
      <c r="M274" t="s">
        <v>425</v>
      </c>
      <c r="N274" t="s">
        <v>426</v>
      </c>
      <c r="O274" t="s">
        <v>427</v>
      </c>
      <c r="P274" t="s">
        <v>425</v>
      </c>
      <c r="Q274" t="s">
        <v>428</v>
      </c>
    </row>
    <row r="275" spans="10:21" x14ac:dyDescent="0.25">
      <c r="J275">
        <v>-16.500640000000001</v>
      </c>
      <c r="K275">
        <v>-2.2865899999999999</v>
      </c>
      <c r="L275">
        <v>0.27593000000000001</v>
      </c>
      <c r="M275">
        <v>2.2402600000000001</v>
      </c>
      <c r="N275">
        <v>22.155860000000001</v>
      </c>
    </row>
    <row r="277" spans="10:21" x14ac:dyDescent="0.25">
      <c r="J277" t="s">
        <v>695</v>
      </c>
    </row>
    <row r="278" spans="10:21" x14ac:dyDescent="0.25">
      <c r="K278" t="s">
        <v>350</v>
      </c>
      <c r="L278" t="s">
        <v>351</v>
      </c>
      <c r="M278" t="s">
        <v>352</v>
      </c>
      <c r="N278" t="s">
        <v>353</v>
      </c>
      <c r="O278" t="s">
        <v>354</v>
      </c>
      <c r="P278" t="s">
        <v>432</v>
      </c>
      <c r="U278" t="s">
        <v>851</v>
      </c>
    </row>
    <row r="279" spans="10:21" x14ac:dyDescent="0.25">
      <c r="J279" t="s">
        <v>174</v>
      </c>
      <c r="K279">
        <v>26.837372999999999</v>
      </c>
      <c r="L279">
        <v>6.2300389999999997</v>
      </c>
      <c r="M279">
        <v>4.3076999999999996</v>
      </c>
      <c r="N279" s="1">
        <v>2.7990000000000001E-5</v>
      </c>
      <c r="O279" t="s">
        <v>355</v>
      </c>
      <c r="S279" t="s">
        <v>850</v>
      </c>
    </row>
    <row r="280" spans="10:21" x14ac:dyDescent="0.25">
      <c r="K280" s="1">
        <v>2.7990000000000001E-5</v>
      </c>
      <c r="N280" s="1"/>
    </row>
    <row r="281" spans="10:21" x14ac:dyDescent="0.25">
      <c r="J281" t="s">
        <v>175</v>
      </c>
      <c r="K281">
        <v>-0.405692</v>
      </c>
      <c r="L281">
        <v>0.11799999999999999</v>
      </c>
      <c r="M281">
        <v>-3.4380999999999999</v>
      </c>
      <c r="N281">
        <v>7.3870000000000001E-4</v>
      </c>
      <c r="O281" t="s">
        <v>355</v>
      </c>
    </row>
    <row r="282" spans="10:21" x14ac:dyDescent="0.25">
      <c r="K282">
        <v>7.3870000000000001E-4</v>
      </c>
    </row>
    <row r="283" spans="10:21" x14ac:dyDescent="0.25">
      <c r="J283" t="s">
        <v>176</v>
      </c>
      <c r="K283">
        <v>4.2131189999999998</v>
      </c>
      <c r="L283">
        <v>0.89889699999999995</v>
      </c>
      <c r="M283">
        <v>4.6870000000000003</v>
      </c>
      <c r="N283" s="1">
        <v>5.7039999999999999E-6</v>
      </c>
      <c r="O283" t="s">
        <v>355</v>
      </c>
    </row>
    <row r="284" spans="10:21" x14ac:dyDescent="0.25">
      <c r="K284" s="1">
        <v>5.7039999999999999E-6</v>
      </c>
      <c r="N284" s="1"/>
      <c r="T284">
        <v>0.1</v>
      </c>
    </row>
    <row r="285" spans="10:21" x14ac:dyDescent="0.25">
      <c r="J285" t="s">
        <v>357</v>
      </c>
      <c r="K285">
        <v>0.54098100000000005</v>
      </c>
      <c r="L285">
        <v>0.46432800000000002</v>
      </c>
      <c r="M285">
        <v>1.1651</v>
      </c>
      <c r="N285">
        <v>0.2456364</v>
      </c>
    </row>
    <row r="286" spans="10:21" x14ac:dyDescent="0.25">
      <c r="K286">
        <v>0.2456364</v>
      </c>
    </row>
    <row r="287" spans="10:21" x14ac:dyDescent="0.25">
      <c r="J287" t="s">
        <v>187</v>
      </c>
      <c r="K287">
        <v>-22.351765</v>
      </c>
      <c r="L287">
        <v>2.3273419999999998</v>
      </c>
      <c r="M287">
        <v>-9.6039999999999992</v>
      </c>
      <c r="N287" s="1">
        <v>2.2E-16</v>
      </c>
      <c r="O287" t="s">
        <v>355</v>
      </c>
    </row>
    <row r="288" spans="10:21" x14ac:dyDescent="0.25">
      <c r="K288" s="1">
        <v>2.2E-16</v>
      </c>
      <c r="N288" s="1"/>
      <c r="S288" s="1">
        <v>2.2200000000000001E-16</v>
      </c>
    </row>
    <row r="289" spans="10:21" x14ac:dyDescent="0.25">
      <c r="J289" t="s">
        <v>849</v>
      </c>
      <c r="K289">
        <v>-0.15907499999999999</v>
      </c>
      <c r="L289">
        <v>7.7678999999999998E-2</v>
      </c>
      <c r="M289">
        <v>-2.0478000000000001</v>
      </c>
      <c r="N289">
        <v>4.2132000000000003E-2</v>
      </c>
      <c r="O289" t="s">
        <v>356</v>
      </c>
      <c r="S289" s="1"/>
    </row>
    <row r="290" spans="10:21" x14ac:dyDescent="0.25">
      <c r="K290">
        <v>4.2132000000000003E-2</v>
      </c>
      <c r="R290">
        <v>0.05</v>
      </c>
    </row>
    <row r="291" spans="10:21" x14ac:dyDescent="0.25">
      <c r="J291" t="s">
        <v>433</v>
      </c>
    </row>
    <row r="292" spans="10:21" x14ac:dyDescent="0.25">
      <c r="J292" t="s">
        <v>434</v>
      </c>
      <c r="K292" t="s">
        <v>435</v>
      </c>
      <c r="L292">
        <v>0</v>
      </c>
      <c r="M292" t="s">
        <v>822</v>
      </c>
      <c r="N292">
        <v>1E-3</v>
      </c>
      <c r="O292" t="s">
        <v>823</v>
      </c>
      <c r="P292">
        <v>0.01</v>
      </c>
      <c r="Q292" t="s">
        <v>824</v>
      </c>
    </row>
    <row r="294" spans="10:21" x14ac:dyDescent="0.25">
      <c r="J294" t="s">
        <v>442</v>
      </c>
      <c r="K294" t="s">
        <v>443</v>
      </c>
      <c r="L294" t="s">
        <v>430</v>
      </c>
      <c r="M294" t="s">
        <v>444</v>
      </c>
      <c r="N294">
        <v>16728</v>
      </c>
    </row>
    <row r="295" spans="10:21" x14ac:dyDescent="0.25">
      <c r="J295" t="s">
        <v>445</v>
      </c>
      <c r="K295" t="s">
        <v>443</v>
      </c>
      <c r="L295" t="s">
        <v>430</v>
      </c>
      <c r="M295" t="s">
        <v>444</v>
      </c>
      <c r="N295">
        <v>3645.9</v>
      </c>
    </row>
    <row r="296" spans="10:21" x14ac:dyDescent="0.25">
      <c r="J296" t="s">
        <v>446</v>
      </c>
      <c r="K296">
        <v>0.78203999999999996</v>
      </c>
      <c r="S296" t="s">
        <v>413</v>
      </c>
      <c r="U296" t="s">
        <v>843</v>
      </c>
    </row>
    <row r="297" spans="10:21" x14ac:dyDescent="0.25">
      <c r="J297" t="s">
        <v>447</v>
      </c>
      <c r="K297" t="s">
        <v>446</v>
      </c>
      <c r="L297">
        <v>0.74961</v>
      </c>
      <c r="R297" t="s">
        <v>453</v>
      </c>
    </row>
    <row r="298" spans="10:21" x14ac:dyDescent="0.25">
      <c r="J298" t="s">
        <v>448</v>
      </c>
      <c r="K298">
        <v>100.46599999999999</v>
      </c>
      <c r="L298" t="s">
        <v>449</v>
      </c>
      <c r="M298">
        <v>6</v>
      </c>
      <c r="N298" t="s">
        <v>450</v>
      </c>
      <c r="O298">
        <v>168</v>
      </c>
      <c r="P298" t="s">
        <v>451</v>
      </c>
      <c r="Q298" t="s">
        <v>452</v>
      </c>
      <c r="S298" t="s">
        <v>403</v>
      </c>
    </row>
    <row r="299" spans="10:21" x14ac:dyDescent="0.25">
      <c r="J299" t="s">
        <v>654</v>
      </c>
      <c r="K299" t="s">
        <v>481</v>
      </c>
      <c r="L299">
        <v>2000</v>
      </c>
    </row>
    <row r="300" spans="10:21" x14ac:dyDescent="0.25">
      <c r="J300" t="s">
        <v>872</v>
      </c>
      <c r="T300" t="s">
        <v>403</v>
      </c>
    </row>
    <row r="301" spans="10:21" x14ac:dyDescent="0.25">
      <c r="J301" t="s">
        <v>396</v>
      </c>
      <c r="K301" t="s">
        <v>397</v>
      </c>
      <c r="L301" t="s">
        <v>398</v>
      </c>
      <c r="M301" t="s">
        <v>399</v>
      </c>
      <c r="N301" t="s">
        <v>400</v>
      </c>
    </row>
    <row r="302" spans="10:21" x14ac:dyDescent="0.25">
      <c r="T302">
        <v>254</v>
      </c>
    </row>
    <row r="303" spans="10:21" x14ac:dyDescent="0.25">
      <c r="J303" t="s">
        <v>401</v>
      </c>
      <c r="R303" t="s">
        <v>741</v>
      </c>
    </row>
    <row r="304" spans="10:21" x14ac:dyDescent="0.25">
      <c r="J304" t="s">
        <v>402</v>
      </c>
      <c r="K304" t="s">
        <v>403</v>
      </c>
      <c r="L304" t="s">
        <v>500</v>
      </c>
      <c r="M304" t="s">
        <v>405</v>
      </c>
      <c r="N304" t="s">
        <v>403</v>
      </c>
      <c r="O304" t="s">
        <v>501</v>
      </c>
      <c r="P304" t="s">
        <v>411</v>
      </c>
      <c r="Q304" t="s">
        <v>403</v>
      </c>
    </row>
    <row r="305" spans="10:23" x14ac:dyDescent="0.25">
      <c r="R305" t="s">
        <v>848</v>
      </c>
      <c r="W305">
        <v>1</v>
      </c>
    </row>
    <row r="306" spans="10:23" x14ac:dyDescent="0.25">
      <c r="J306" t="s">
        <v>416</v>
      </c>
      <c r="K306" t="s">
        <v>417</v>
      </c>
      <c r="L306" t="s">
        <v>844</v>
      </c>
      <c r="M306" t="s">
        <v>403</v>
      </c>
      <c r="N306" t="s">
        <v>868</v>
      </c>
      <c r="O306" t="s">
        <v>846</v>
      </c>
      <c r="P306" t="s">
        <v>403</v>
      </c>
      <c r="Q306" t="s">
        <v>873</v>
      </c>
      <c r="V306" t="s">
        <v>851</v>
      </c>
    </row>
    <row r="308" spans="10:23" x14ac:dyDescent="0.25">
      <c r="J308" t="s">
        <v>690</v>
      </c>
    </row>
    <row r="309" spans="10:23" x14ac:dyDescent="0.25">
      <c r="K309" t="s">
        <v>423</v>
      </c>
      <c r="L309" t="s">
        <v>424</v>
      </c>
      <c r="M309" t="s">
        <v>425</v>
      </c>
      <c r="N309" t="s">
        <v>426</v>
      </c>
      <c r="O309" t="s">
        <v>427</v>
      </c>
      <c r="P309" t="s">
        <v>425</v>
      </c>
      <c r="Q309" t="s">
        <v>428</v>
      </c>
    </row>
    <row r="310" spans="10:23" x14ac:dyDescent="0.25">
      <c r="J310">
        <v>-30.680679999999999</v>
      </c>
      <c r="K310">
        <v>-5.57247</v>
      </c>
      <c r="L310">
        <v>-0.25025999999999998</v>
      </c>
      <c r="M310">
        <v>5.2460100000000001</v>
      </c>
      <c r="N310">
        <v>30.37961</v>
      </c>
    </row>
    <row r="312" spans="10:23" x14ac:dyDescent="0.25">
      <c r="J312" t="s">
        <v>695</v>
      </c>
    </row>
    <row r="313" spans="10:23" x14ac:dyDescent="0.25">
      <c r="K313" t="s">
        <v>350</v>
      </c>
      <c r="L313" t="s">
        <v>351</v>
      </c>
      <c r="M313" t="s">
        <v>352</v>
      </c>
      <c r="N313" t="s">
        <v>353</v>
      </c>
      <c r="O313" t="s">
        <v>354</v>
      </c>
      <c r="P313" t="s">
        <v>432</v>
      </c>
      <c r="S313" t="s">
        <v>850</v>
      </c>
    </row>
    <row r="314" spans="10:23" x14ac:dyDescent="0.25">
      <c r="J314" t="s">
        <v>174</v>
      </c>
      <c r="K314">
        <v>-28.28012</v>
      </c>
      <c r="L314">
        <v>6.32782</v>
      </c>
      <c r="M314">
        <v>-4.4691999999999998</v>
      </c>
      <c r="N314" s="1">
        <v>1.2490000000000001E-5</v>
      </c>
      <c r="O314" t="s">
        <v>355</v>
      </c>
      <c r="U314" t="s">
        <v>851</v>
      </c>
    </row>
    <row r="315" spans="10:23" x14ac:dyDescent="0.25">
      <c r="K315" s="1">
        <v>1.2490000000000001E-5</v>
      </c>
      <c r="N315" s="1"/>
    </row>
    <row r="316" spans="10:23" x14ac:dyDescent="0.25">
      <c r="J316" t="s">
        <v>175</v>
      </c>
      <c r="K316">
        <v>2.0441199999999999</v>
      </c>
      <c r="L316">
        <v>0.29476999999999998</v>
      </c>
      <c r="M316">
        <v>6.9347000000000003</v>
      </c>
      <c r="N316" s="1">
        <v>4.3450000000000002E-11</v>
      </c>
      <c r="O316" t="s">
        <v>355</v>
      </c>
    </row>
    <row r="317" spans="10:23" x14ac:dyDescent="0.25">
      <c r="K317" s="1">
        <v>4.3450000000000002E-11</v>
      </c>
      <c r="N317" s="1"/>
      <c r="T317">
        <v>0.1</v>
      </c>
    </row>
    <row r="318" spans="10:23" x14ac:dyDescent="0.25">
      <c r="J318" t="s">
        <v>176</v>
      </c>
      <c r="K318">
        <v>0.59919</v>
      </c>
      <c r="L318">
        <v>2.60771</v>
      </c>
      <c r="M318">
        <v>0.2298</v>
      </c>
      <c r="N318">
        <v>0.81850000000000001</v>
      </c>
    </row>
    <row r="319" spans="10:23" x14ac:dyDescent="0.25">
      <c r="K319">
        <v>0.81850000000000001</v>
      </c>
    </row>
    <row r="320" spans="10:23" x14ac:dyDescent="0.25">
      <c r="J320" t="s">
        <v>357</v>
      </c>
      <c r="K320">
        <v>3.6989999999999998</v>
      </c>
      <c r="L320">
        <v>0.52981</v>
      </c>
      <c r="M320">
        <v>6.9817999999999998</v>
      </c>
      <c r="N320" s="1">
        <v>3.3030000000000001E-11</v>
      </c>
      <c r="O320" t="s">
        <v>355</v>
      </c>
    </row>
    <row r="321" spans="10:23" x14ac:dyDescent="0.25">
      <c r="K321" s="1">
        <v>3.3030000000000001E-11</v>
      </c>
      <c r="N321" s="1"/>
    </row>
    <row r="322" spans="10:23" x14ac:dyDescent="0.25">
      <c r="J322" t="s">
        <v>358</v>
      </c>
      <c r="K322">
        <v>-34.819740000000003</v>
      </c>
      <c r="L322">
        <v>6.8179100000000004</v>
      </c>
      <c r="M322">
        <v>-5.1071</v>
      </c>
      <c r="N322" s="1">
        <v>7.0119999999999995E-7</v>
      </c>
      <c r="O322" t="s">
        <v>355</v>
      </c>
    </row>
    <row r="323" spans="10:23" x14ac:dyDescent="0.25">
      <c r="K323" s="1">
        <v>7.0119999999999995E-7</v>
      </c>
      <c r="N323" s="1"/>
      <c r="S323" s="1">
        <v>2.2200000000000001E-16</v>
      </c>
    </row>
    <row r="324" spans="10:23" x14ac:dyDescent="0.25">
      <c r="J324" t="s">
        <v>849</v>
      </c>
      <c r="K324">
        <v>0.13406999999999999</v>
      </c>
      <c r="L324">
        <v>0.18340999999999999</v>
      </c>
      <c r="M324">
        <v>0.73099999999999998</v>
      </c>
      <c r="N324">
        <v>0.46560000000000001</v>
      </c>
      <c r="S324" s="1"/>
    </row>
    <row r="325" spans="10:23" x14ac:dyDescent="0.25">
      <c r="K325">
        <v>0.46560000000000001</v>
      </c>
      <c r="R325">
        <v>0.05</v>
      </c>
    </row>
    <row r="326" spans="10:23" x14ac:dyDescent="0.25">
      <c r="J326" t="s">
        <v>433</v>
      </c>
    </row>
    <row r="327" spans="10:23" x14ac:dyDescent="0.25">
      <c r="J327" t="s">
        <v>434</v>
      </c>
      <c r="K327" t="s">
        <v>435</v>
      </c>
      <c r="L327">
        <v>0</v>
      </c>
      <c r="M327" t="s">
        <v>822</v>
      </c>
      <c r="N327">
        <v>1E-3</v>
      </c>
      <c r="O327" t="s">
        <v>823</v>
      </c>
      <c r="P327">
        <v>0.01</v>
      </c>
      <c r="Q327" t="s">
        <v>824</v>
      </c>
    </row>
    <row r="329" spans="10:23" x14ac:dyDescent="0.25">
      <c r="J329" t="s">
        <v>442</v>
      </c>
      <c r="K329" t="s">
        <v>443</v>
      </c>
      <c r="L329" t="s">
        <v>430</v>
      </c>
      <c r="M329" t="s">
        <v>444</v>
      </c>
      <c r="N329">
        <v>79438</v>
      </c>
    </row>
    <row r="330" spans="10:23" x14ac:dyDescent="0.25">
      <c r="J330" t="s">
        <v>445</v>
      </c>
      <c r="K330" t="s">
        <v>443</v>
      </c>
      <c r="L330" t="s">
        <v>430</v>
      </c>
      <c r="M330" t="s">
        <v>444</v>
      </c>
      <c r="N330">
        <v>30042</v>
      </c>
    </row>
    <row r="331" spans="10:23" x14ac:dyDescent="0.25">
      <c r="J331" t="s">
        <v>446</v>
      </c>
      <c r="K331">
        <v>0.62182000000000004</v>
      </c>
      <c r="U331" t="s">
        <v>843</v>
      </c>
    </row>
    <row r="332" spans="10:23" x14ac:dyDescent="0.25">
      <c r="J332" t="s">
        <v>447</v>
      </c>
      <c r="K332" t="s">
        <v>446</v>
      </c>
      <c r="L332">
        <v>0.57094999999999996</v>
      </c>
      <c r="R332" t="s">
        <v>453</v>
      </c>
    </row>
    <row r="333" spans="10:23" x14ac:dyDescent="0.25">
      <c r="J333" t="s">
        <v>448</v>
      </c>
      <c r="K333">
        <v>61.111499999999999</v>
      </c>
      <c r="L333" t="s">
        <v>449</v>
      </c>
      <c r="M333">
        <v>6</v>
      </c>
      <c r="N333" t="s">
        <v>450</v>
      </c>
      <c r="O333">
        <v>223</v>
      </c>
      <c r="P333" t="s">
        <v>451</v>
      </c>
      <c r="Q333" t="s">
        <v>452</v>
      </c>
    </row>
    <row r="334" spans="10:23" x14ac:dyDescent="0.25">
      <c r="J334" t="s">
        <v>841</v>
      </c>
      <c r="W334">
        <v>1</v>
      </c>
    </row>
    <row r="335" spans="10:23" x14ac:dyDescent="0.25">
      <c r="S335" t="s">
        <v>413</v>
      </c>
    </row>
    <row r="336" spans="10:23" x14ac:dyDescent="0.25">
      <c r="J336" t="s">
        <v>841</v>
      </c>
      <c r="K336" t="s">
        <v>186</v>
      </c>
      <c r="V336" t="s">
        <v>851</v>
      </c>
    </row>
    <row r="337" spans="10:21" x14ac:dyDescent="0.25">
      <c r="S337" t="s">
        <v>403</v>
      </c>
    </row>
    <row r="338" spans="10:21" x14ac:dyDescent="0.25">
      <c r="J338" t="s">
        <v>654</v>
      </c>
      <c r="K338" t="s">
        <v>394</v>
      </c>
    </row>
    <row r="339" spans="10:21" x14ac:dyDescent="0.25">
      <c r="J339" t="s">
        <v>874</v>
      </c>
      <c r="T339" t="s">
        <v>403</v>
      </c>
    </row>
    <row r="340" spans="10:21" x14ac:dyDescent="0.25">
      <c r="J340" t="s">
        <v>396</v>
      </c>
      <c r="K340" t="s">
        <v>397</v>
      </c>
      <c r="L340" t="s">
        <v>398</v>
      </c>
      <c r="M340" t="s">
        <v>399</v>
      </c>
      <c r="N340" t="s">
        <v>400</v>
      </c>
    </row>
    <row r="341" spans="10:21" x14ac:dyDescent="0.25">
      <c r="T341">
        <v>227</v>
      </c>
    </row>
    <row r="342" spans="10:21" x14ac:dyDescent="0.25">
      <c r="J342" t="s">
        <v>401</v>
      </c>
      <c r="R342" t="s">
        <v>741</v>
      </c>
    </row>
    <row r="343" spans="10:21" x14ac:dyDescent="0.25">
      <c r="J343" t="s">
        <v>402</v>
      </c>
      <c r="K343" t="s">
        <v>403</v>
      </c>
      <c r="L343" t="s">
        <v>500</v>
      </c>
      <c r="M343" t="s">
        <v>405</v>
      </c>
      <c r="N343" t="s">
        <v>403</v>
      </c>
      <c r="O343" t="s">
        <v>501</v>
      </c>
      <c r="P343" t="s">
        <v>411</v>
      </c>
      <c r="Q343" t="s">
        <v>403</v>
      </c>
    </row>
    <row r="344" spans="10:21" x14ac:dyDescent="0.25">
      <c r="R344" t="s">
        <v>848</v>
      </c>
    </row>
    <row r="345" spans="10:21" x14ac:dyDescent="0.25">
      <c r="J345" t="s">
        <v>416</v>
      </c>
      <c r="K345" t="s">
        <v>417</v>
      </c>
      <c r="L345" t="s">
        <v>844</v>
      </c>
      <c r="M345" t="s">
        <v>403</v>
      </c>
      <c r="N345" t="s">
        <v>875</v>
      </c>
      <c r="O345" t="s">
        <v>846</v>
      </c>
      <c r="P345" t="s">
        <v>403</v>
      </c>
      <c r="Q345" t="s">
        <v>869</v>
      </c>
    </row>
    <row r="347" spans="10:21" x14ac:dyDescent="0.25">
      <c r="J347" t="s">
        <v>690</v>
      </c>
    </row>
    <row r="348" spans="10:21" x14ac:dyDescent="0.25">
      <c r="K348" t="s">
        <v>423</v>
      </c>
      <c r="L348" t="s">
        <v>424</v>
      </c>
      <c r="M348" t="s">
        <v>425</v>
      </c>
      <c r="N348" t="s">
        <v>426</v>
      </c>
      <c r="O348" t="s">
        <v>427</v>
      </c>
      <c r="P348" t="s">
        <v>425</v>
      </c>
      <c r="Q348" t="s">
        <v>428</v>
      </c>
      <c r="U348" t="s">
        <v>851</v>
      </c>
    </row>
    <row r="349" spans="10:21" x14ac:dyDescent="0.25">
      <c r="J349">
        <v>-40.588099999999997</v>
      </c>
      <c r="K349">
        <v>-7.5310499999999996</v>
      </c>
      <c r="L349">
        <v>0.69581000000000004</v>
      </c>
      <c r="M349">
        <v>6.66967</v>
      </c>
      <c r="N349">
        <v>30.15091</v>
      </c>
    </row>
    <row r="351" spans="10:21" x14ac:dyDescent="0.25">
      <c r="J351" t="s">
        <v>695</v>
      </c>
    </row>
    <row r="352" spans="10:21" x14ac:dyDescent="0.25">
      <c r="K352" t="s">
        <v>350</v>
      </c>
      <c r="L352" t="s">
        <v>351</v>
      </c>
      <c r="M352" t="s">
        <v>352</v>
      </c>
      <c r="N352" t="s">
        <v>353</v>
      </c>
      <c r="O352" t="s">
        <v>354</v>
      </c>
      <c r="P352" t="s">
        <v>432</v>
      </c>
    </row>
    <row r="353" spans="10:23" x14ac:dyDescent="0.25">
      <c r="J353" t="s">
        <v>174</v>
      </c>
      <c r="K353">
        <v>-23.033801</v>
      </c>
      <c r="L353">
        <v>4.5220399999999996</v>
      </c>
      <c r="M353">
        <v>-5.0937000000000001</v>
      </c>
      <c r="N353" s="1">
        <v>8.0039999999999999E-7</v>
      </c>
      <c r="O353" t="s">
        <v>355</v>
      </c>
      <c r="S353" t="s">
        <v>850</v>
      </c>
    </row>
    <row r="354" spans="10:23" x14ac:dyDescent="0.25">
      <c r="K354" s="1">
        <v>8.0039999999999999E-7</v>
      </c>
      <c r="N354" s="1"/>
    </row>
    <row r="355" spans="10:23" x14ac:dyDescent="0.25">
      <c r="J355" t="s">
        <v>175</v>
      </c>
      <c r="K355">
        <v>0.70228500000000005</v>
      </c>
      <c r="L355">
        <v>0.15931300000000001</v>
      </c>
      <c r="M355">
        <v>4.4081999999999999</v>
      </c>
      <c r="N355" s="1">
        <v>1.6880000000000001E-5</v>
      </c>
      <c r="O355" t="s">
        <v>355</v>
      </c>
    </row>
    <row r="356" spans="10:23" x14ac:dyDescent="0.25">
      <c r="K356" s="1">
        <v>1.6880000000000001E-5</v>
      </c>
      <c r="N356" s="1"/>
    </row>
    <row r="357" spans="10:23" x14ac:dyDescent="0.25">
      <c r="J357" t="s">
        <v>176</v>
      </c>
      <c r="K357">
        <v>3.3010329999999999</v>
      </c>
      <c r="L357">
        <v>0.75029599999999996</v>
      </c>
      <c r="M357">
        <v>4.3996000000000004</v>
      </c>
      <c r="N357" s="1">
        <v>1.7499999999999998E-5</v>
      </c>
      <c r="O357" t="s">
        <v>355</v>
      </c>
      <c r="T357">
        <v>0.1</v>
      </c>
    </row>
    <row r="358" spans="10:23" x14ac:dyDescent="0.25">
      <c r="K358" s="1">
        <v>1.7499999999999998E-5</v>
      </c>
      <c r="N358" s="1"/>
    </row>
    <row r="359" spans="10:23" x14ac:dyDescent="0.25">
      <c r="J359" t="s">
        <v>357</v>
      </c>
      <c r="K359">
        <v>0.59871300000000005</v>
      </c>
      <c r="L359">
        <v>0.56779299999999999</v>
      </c>
      <c r="M359">
        <v>1.0545</v>
      </c>
      <c r="N359">
        <v>0.29289999999999999</v>
      </c>
    </row>
    <row r="360" spans="10:23" x14ac:dyDescent="0.25">
      <c r="K360">
        <v>0.29289999999999999</v>
      </c>
      <c r="U360" t="s">
        <v>843</v>
      </c>
    </row>
    <row r="361" spans="10:23" x14ac:dyDescent="0.25">
      <c r="J361" t="s">
        <v>187</v>
      </c>
      <c r="K361">
        <v>-16.232354999999998</v>
      </c>
      <c r="L361">
        <v>3.4096899999999999</v>
      </c>
      <c r="M361">
        <v>-4.7606999999999999</v>
      </c>
      <c r="N361" s="1">
        <v>3.664E-6</v>
      </c>
      <c r="O361" t="s">
        <v>355</v>
      </c>
    </row>
    <row r="362" spans="10:23" x14ac:dyDescent="0.25">
      <c r="K362" s="1">
        <v>3.664E-6</v>
      </c>
      <c r="N362" s="1"/>
    </row>
    <row r="363" spans="10:23" x14ac:dyDescent="0.25">
      <c r="J363" t="s">
        <v>358</v>
      </c>
      <c r="K363">
        <v>-23.577441</v>
      </c>
      <c r="L363">
        <v>4.6030740000000003</v>
      </c>
      <c r="M363">
        <v>-5.1220999999999997</v>
      </c>
      <c r="N363" s="1">
        <v>7.0050000000000001E-7</v>
      </c>
      <c r="O363" t="s">
        <v>355</v>
      </c>
      <c r="W363">
        <v>1</v>
      </c>
    </row>
    <row r="364" spans="10:23" x14ac:dyDescent="0.25">
      <c r="K364" s="1">
        <v>7.0050000000000001E-7</v>
      </c>
      <c r="N364" s="1"/>
      <c r="S364" s="1">
        <v>2.2200000000000001E-16</v>
      </c>
    </row>
    <row r="365" spans="10:23" x14ac:dyDescent="0.25">
      <c r="J365" t="s">
        <v>849</v>
      </c>
      <c r="K365">
        <v>-0.37867099999999998</v>
      </c>
      <c r="L365">
        <v>7.1378999999999998E-2</v>
      </c>
      <c r="M365">
        <v>-5.3051000000000004</v>
      </c>
      <c r="N365" s="1">
        <v>2.9349999999999997E-7</v>
      </c>
      <c r="O365" t="s">
        <v>355</v>
      </c>
      <c r="S365" s="1"/>
      <c r="V365" t="s">
        <v>851</v>
      </c>
    </row>
    <row r="366" spans="10:23" x14ac:dyDescent="0.25">
      <c r="K366" s="1">
        <v>2.9349999999999997E-7</v>
      </c>
      <c r="N366" s="1"/>
      <c r="R366">
        <v>0.05</v>
      </c>
    </row>
    <row r="367" spans="10:23" x14ac:dyDescent="0.25">
      <c r="J367" t="s">
        <v>433</v>
      </c>
    </row>
    <row r="368" spans="10:23" x14ac:dyDescent="0.25">
      <c r="J368" t="s">
        <v>434</v>
      </c>
      <c r="K368" t="s">
        <v>435</v>
      </c>
      <c r="L368">
        <v>0</v>
      </c>
      <c r="M368" t="s">
        <v>822</v>
      </c>
      <c r="N368">
        <v>1E-3</v>
      </c>
      <c r="O368" t="s">
        <v>823</v>
      </c>
      <c r="P368">
        <v>0.01</v>
      </c>
      <c r="Q368" t="s">
        <v>824</v>
      </c>
    </row>
    <row r="370" spans="10:21" x14ac:dyDescent="0.25">
      <c r="J370" t="s">
        <v>442</v>
      </c>
      <c r="K370" t="s">
        <v>443</v>
      </c>
      <c r="L370" t="s">
        <v>430</v>
      </c>
      <c r="M370" t="s">
        <v>444</v>
      </c>
      <c r="N370">
        <v>70344</v>
      </c>
    </row>
    <row r="371" spans="10:21" x14ac:dyDescent="0.25">
      <c r="J371" t="s">
        <v>445</v>
      </c>
      <c r="K371" t="s">
        <v>443</v>
      </c>
      <c r="L371" t="s">
        <v>430</v>
      </c>
      <c r="M371" t="s">
        <v>444</v>
      </c>
      <c r="N371">
        <v>23817</v>
      </c>
    </row>
    <row r="372" spans="10:21" x14ac:dyDescent="0.25">
      <c r="J372" t="s">
        <v>446</v>
      </c>
      <c r="K372">
        <v>0.66142000000000001</v>
      </c>
      <c r="S372" t="s">
        <v>413</v>
      </c>
    </row>
    <row r="373" spans="10:21" x14ac:dyDescent="0.25">
      <c r="J373" t="s">
        <v>447</v>
      </c>
      <c r="K373" t="s">
        <v>446</v>
      </c>
      <c r="L373">
        <v>0.62305999999999995</v>
      </c>
      <c r="R373" t="s">
        <v>453</v>
      </c>
    </row>
    <row r="374" spans="10:21" x14ac:dyDescent="0.25">
      <c r="J374" t="s">
        <v>448</v>
      </c>
      <c r="K374">
        <v>56.652500000000003</v>
      </c>
      <c r="L374" t="s">
        <v>449</v>
      </c>
      <c r="M374">
        <v>7</v>
      </c>
      <c r="N374" t="s">
        <v>450</v>
      </c>
      <c r="O374">
        <v>203</v>
      </c>
      <c r="P374" t="s">
        <v>451</v>
      </c>
      <c r="Q374" t="s">
        <v>452</v>
      </c>
      <c r="S374" t="s">
        <v>403</v>
      </c>
    </row>
    <row r="375" spans="10:21" x14ac:dyDescent="0.25">
      <c r="J375" t="s">
        <v>654</v>
      </c>
      <c r="K375" t="s">
        <v>468</v>
      </c>
      <c r="L375">
        <v>2000</v>
      </c>
      <c r="T375" t="s">
        <v>403</v>
      </c>
    </row>
    <row r="376" spans="10:21" x14ac:dyDescent="0.25">
      <c r="J376" t="s">
        <v>876</v>
      </c>
    </row>
    <row r="377" spans="10:21" x14ac:dyDescent="0.25">
      <c r="J377" t="s">
        <v>396</v>
      </c>
      <c r="K377" t="s">
        <v>397</v>
      </c>
      <c r="L377" t="s">
        <v>398</v>
      </c>
      <c r="M377" t="s">
        <v>399</v>
      </c>
      <c r="N377" t="s">
        <v>400</v>
      </c>
      <c r="T377">
        <v>81</v>
      </c>
    </row>
    <row r="379" spans="10:21" x14ac:dyDescent="0.25">
      <c r="J379" t="s">
        <v>401</v>
      </c>
      <c r="R379" t="s">
        <v>741</v>
      </c>
      <c r="U379" t="s">
        <v>851</v>
      </c>
    </row>
    <row r="380" spans="10:21" x14ac:dyDescent="0.25">
      <c r="J380" t="s">
        <v>402</v>
      </c>
      <c r="K380" t="s">
        <v>403</v>
      </c>
      <c r="L380" t="s">
        <v>500</v>
      </c>
      <c r="M380" t="s">
        <v>405</v>
      </c>
      <c r="N380" t="s">
        <v>403</v>
      </c>
      <c r="O380" t="s">
        <v>501</v>
      </c>
      <c r="P380" t="s">
        <v>411</v>
      </c>
      <c r="Q380" t="s">
        <v>403</v>
      </c>
    </row>
    <row r="381" spans="10:21" x14ac:dyDescent="0.25">
      <c r="R381" t="s">
        <v>848</v>
      </c>
    </row>
    <row r="382" spans="10:21" x14ac:dyDescent="0.25">
      <c r="J382" t="s">
        <v>416</v>
      </c>
      <c r="K382" t="s">
        <v>417</v>
      </c>
      <c r="L382" t="s">
        <v>844</v>
      </c>
      <c r="M382" t="s">
        <v>403</v>
      </c>
      <c r="N382" t="s">
        <v>877</v>
      </c>
      <c r="O382" t="s">
        <v>846</v>
      </c>
      <c r="P382" t="s">
        <v>403</v>
      </c>
      <c r="Q382" t="s">
        <v>878</v>
      </c>
    </row>
    <row r="384" spans="10:21" x14ac:dyDescent="0.25">
      <c r="J384" t="s">
        <v>690</v>
      </c>
    </row>
    <row r="385" spans="10:21" x14ac:dyDescent="0.25">
      <c r="K385" t="s">
        <v>423</v>
      </c>
      <c r="L385" t="s">
        <v>424</v>
      </c>
      <c r="M385" t="s">
        <v>425</v>
      </c>
      <c r="N385" t="s">
        <v>426</v>
      </c>
      <c r="O385" t="s">
        <v>427</v>
      </c>
      <c r="P385" t="s">
        <v>425</v>
      </c>
      <c r="Q385" t="s">
        <v>428</v>
      </c>
    </row>
    <row r="386" spans="10:21" x14ac:dyDescent="0.25">
      <c r="J386">
        <v>-36.613680000000002</v>
      </c>
      <c r="K386">
        <v>-1.5278099999999999</v>
      </c>
      <c r="L386">
        <v>0.46969</v>
      </c>
      <c r="M386">
        <v>2.5808900000000001</v>
      </c>
      <c r="N386">
        <v>15.01914</v>
      </c>
    </row>
    <row r="388" spans="10:21" x14ac:dyDescent="0.25">
      <c r="J388" t="s">
        <v>695</v>
      </c>
    </row>
    <row r="389" spans="10:21" x14ac:dyDescent="0.25">
      <c r="K389" t="s">
        <v>350</v>
      </c>
      <c r="L389" t="s">
        <v>351</v>
      </c>
      <c r="M389" t="s">
        <v>352</v>
      </c>
      <c r="N389" t="s">
        <v>353</v>
      </c>
      <c r="O389" t="s">
        <v>354</v>
      </c>
      <c r="P389" t="s">
        <v>432</v>
      </c>
      <c r="S389" t="s">
        <v>850</v>
      </c>
    </row>
    <row r="390" spans="10:21" x14ac:dyDescent="0.25">
      <c r="J390" t="s">
        <v>174</v>
      </c>
      <c r="K390">
        <v>18.09149</v>
      </c>
      <c r="L390">
        <v>9.9060699999999997</v>
      </c>
      <c r="M390">
        <v>1.8263</v>
      </c>
      <c r="N390">
        <v>7.2330000000000005E-2</v>
      </c>
      <c r="O390" t="s">
        <v>461</v>
      </c>
    </row>
    <row r="391" spans="10:21" x14ac:dyDescent="0.25">
      <c r="K391">
        <v>7.2330000000000005E-2</v>
      </c>
    </row>
    <row r="392" spans="10:21" x14ac:dyDescent="0.25">
      <c r="J392" t="s">
        <v>175</v>
      </c>
      <c r="K392">
        <v>-0.41139999999999999</v>
      </c>
      <c r="L392">
        <v>0.25097999999999998</v>
      </c>
      <c r="M392">
        <v>-1.6392</v>
      </c>
      <c r="N392">
        <v>0.10593</v>
      </c>
      <c r="T392">
        <v>0.1</v>
      </c>
    </row>
    <row r="393" spans="10:21" x14ac:dyDescent="0.25">
      <c r="K393">
        <v>0.10593</v>
      </c>
    </row>
    <row r="394" spans="10:21" x14ac:dyDescent="0.25">
      <c r="J394" t="s">
        <v>176</v>
      </c>
      <c r="K394">
        <v>1.8469599999999999</v>
      </c>
      <c r="L394">
        <v>1.25177</v>
      </c>
      <c r="M394">
        <v>1.4755</v>
      </c>
      <c r="N394">
        <v>0.14484</v>
      </c>
    </row>
    <row r="395" spans="10:21" x14ac:dyDescent="0.25">
      <c r="K395">
        <v>0.14484</v>
      </c>
    </row>
    <row r="396" spans="10:21" x14ac:dyDescent="0.25">
      <c r="J396" t="s">
        <v>357</v>
      </c>
      <c r="K396">
        <v>-0.14030000000000001</v>
      </c>
      <c r="L396">
        <v>0.60933000000000004</v>
      </c>
      <c r="M396">
        <v>-0.2303</v>
      </c>
      <c r="N396">
        <v>0.81859999999999999</v>
      </c>
    </row>
    <row r="397" spans="10:21" x14ac:dyDescent="0.25">
      <c r="K397">
        <v>0.81859999999999999</v>
      </c>
    </row>
    <row r="398" spans="10:21" x14ac:dyDescent="0.25">
      <c r="J398" t="s">
        <v>187</v>
      </c>
      <c r="K398">
        <v>-11.95166</v>
      </c>
      <c r="L398">
        <v>2.58873</v>
      </c>
      <c r="M398">
        <v>-4.6167999999999996</v>
      </c>
      <c r="N398" s="1">
        <v>1.853E-5</v>
      </c>
      <c r="O398" t="s">
        <v>355</v>
      </c>
    </row>
    <row r="399" spans="10:21" x14ac:dyDescent="0.25">
      <c r="K399" s="1">
        <v>1.853E-5</v>
      </c>
      <c r="N399" s="1"/>
    </row>
    <row r="400" spans="10:21" x14ac:dyDescent="0.25">
      <c r="J400" t="s">
        <v>849</v>
      </c>
      <c r="K400">
        <v>-0.26051000000000002</v>
      </c>
      <c r="L400">
        <v>0.12709999999999999</v>
      </c>
      <c r="M400">
        <v>-2.0495999999999999</v>
      </c>
      <c r="N400">
        <v>4.4380000000000003E-2</v>
      </c>
      <c r="O400" t="s">
        <v>356</v>
      </c>
      <c r="U400" t="s">
        <v>843</v>
      </c>
    </row>
    <row r="401" spans="10:23" x14ac:dyDescent="0.25">
      <c r="K401">
        <v>4.4380000000000003E-2</v>
      </c>
      <c r="R401">
        <v>0.05</v>
      </c>
      <c r="W401">
        <v>1</v>
      </c>
    </row>
    <row r="402" spans="10:23" x14ac:dyDescent="0.25">
      <c r="J402" t="s">
        <v>433</v>
      </c>
    </row>
    <row r="403" spans="10:23" x14ac:dyDescent="0.25">
      <c r="J403" t="s">
        <v>434</v>
      </c>
      <c r="K403" t="s">
        <v>435</v>
      </c>
      <c r="L403">
        <v>0</v>
      </c>
      <c r="M403" t="s">
        <v>822</v>
      </c>
      <c r="N403">
        <v>1E-3</v>
      </c>
      <c r="O403" t="s">
        <v>823</v>
      </c>
      <c r="P403">
        <v>0.01</v>
      </c>
      <c r="Q403" t="s">
        <v>824</v>
      </c>
      <c r="V403" t="s">
        <v>851</v>
      </c>
    </row>
    <row r="405" spans="10:23" x14ac:dyDescent="0.25">
      <c r="J405" t="s">
        <v>442</v>
      </c>
      <c r="K405" t="s">
        <v>443</v>
      </c>
      <c r="L405" t="s">
        <v>430</v>
      </c>
      <c r="M405" t="s">
        <v>444</v>
      </c>
      <c r="N405">
        <v>4026.9</v>
      </c>
    </row>
    <row r="406" spans="10:23" x14ac:dyDescent="0.25">
      <c r="J406" t="s">
        <v>445</v>
      </c>
      <c r="K406" t="s">
        <v>443</v>
      </c>
      <c r="L406" t="s">
        <v>430</v>
      </c>
      <c r="M406" t="s">
        <v>444</v>
      </c>
      <c r="N406">
        <v>2674.6</v>
      </c>
    </row>
    <row r="407" spans="10:23" x14ac:dyDescent="0.25">
      <c r="J407" t="s">
        <v>446</v>
      </c>
      <c r="K407">
        <v>0.33581</v>
      </c>
      <c r="S407" t="s">
        <v>413</v>
      </c>
    </row>
    <row r="408" spans="10:23" x14ac:dyDescent="0.25">
      <c r="J408" t="s">
        <v>447</v>
      </c>
      <c r="K408" t="s">
        <v>446</v>
      </c>
      <c r="L408">
        <v>0.19492999999999999</v>
      </c>
      <c r="R408">
        <v>1.0295E-4</v>
      </c>
      <c r="T408" t="s">
        <v>403</v>
      </c>
    </row>
    <row r="409" spans="10:23" x14ac:dyDescent="0.25">
      <c r="J409" t="s">
        <v>448</v>
      </c>
      <c r="K409">
        <v>5.5616300000000001</v>
      </c>
      <c r="L409" t="s">
        <v>449</v>
      </c>
      <c r="M409">
        <v>6</v>
      </c>
      <c r="N409" t="s">
        <v>450</v>
      </c>
      <c r="O409">
        <v>66</v>
      </c>
      <c r="P409" t="s">
        <v>451</v>
      </c>
      <c r="Q409" t="s">
        <v>452</v>
      </c>
      <c r="S409" t="s">
        <v>403</v>
      </c>
    </row>
    <row r="410" spans="10:23" x14ac:dyDescent="0.25">
      <c r="J410" t="s">
        <v>654</v>
      </c>
      <c r="K410" t="s">
        <v>481</v>
      </c>
      <c r="L410">
        <v>2000</v>
      </c>
    </row>
    <row r="411" spans="10:23" x14ac:dyDescent="0.25">
      <c r="J411" t="s">
        <v>879</v>
      </c>
      <c r="T411">
        <v>146</v>
      </c>
    </row>
    <row r="412" spans="10:23" x14ac:dyDescent="0.25">
      <c r="J412" t="s">
        <v>396</v>
      </c>
      <c r="K412" t="s">
        <v>397</v>
      </c>
      <c r="L412" t="s">
        <v>398</v>
      </c>
      <c r="M412" t="s">
        <v>399</v>
      </c>
      <c r="N412" t="s">
        <v>400</v>
      </c>
    </row>
    <row r="414" spans="10:23" x14ac:dyDescent="0.25">
      <c r="J414" t="s">
        <v>401</v>
      </c>
      <c r="R414" t="s">
        <v>741</v>
      </c>
    </row>
    <row r="415" spans="10:23" x14ac:dyDescent="0.25">
      <c r="J415" t="s">
        <v>402</v>
      </c>
      <c r="K415" t="s">
        <v>403</v>
      </c>
      <c r="L415" t="s">
        <v>500</v>
      </c>
      <c r="M415" t="s">
        <v>405</v>
      </c>
      <c r="N415" t="s">
        <v>403</v>
      </c>
      <c r="O415" t="s">
        <v>501</v>
      </c>
      <c r="P415" t="s">
        <v>411</v>
      </c>
      <c r="Q415" t="s">
        <v>403</v>
      </c>
    </row>
    <row r="416" spans="10:23" x14ac:dyDescent="0.25">
      <c r="R416" t="s">
        <v>848</v>
      </c>
    </row>
    <row r="417" spans="10:23" x14ac:dyDescent="0.25">
      <c r="J417" t="s">
        <v>416</v>
      </c>
      <c r="K417" t="s">
        <v>417</v>
      </c>
      <c r="L417" t="s">
        <v>844</v>
      </c>
      <c r="M417" t="s">
        <v>403</v>
      </c>
      <c r="N417" t="s">
        <v>875</v>
      </c>
      <c r="O417" t="s">
        <v>846</v>
      </c>
      <c r="P417" t="s">
        <v>403</v>
      </c>
      <c r="Q417" t="s">
        <v>873</v>
      </c>
    </row>
    <row r="419" spans="10:23" x14ac:dyDescent="0.25">
      <c r="J419" t="s">
        <v>690</v>
      </c>
      <c r="U419" t="s">
        <v>851</v>
      </c>
    </row>
    <row r="420" spans="10:23" x14ac:dyDescent="0.25">
      <c r="K420" t="s">
        <v>423</v>
      </c>
      <c r="L420" t="s">
        <v>424</v>
      </c>
      <c r="M420" t="s">
        <v>425</v>
      </c>
      <c r="N420" t="s">
        <v>426</v>
      </c>
      <c r="O420" t="s">
        <v>427</v>
      </c>
      <c r="P420" t="s">
        <v>425</v>
      </c>
      <c r="Q420" t="s">
        <v>428</v>
      </c>
    </row>
    <row r="421" spans="10:23" x14ac:dyDescent="0.25">
      <c r="J421">
        <v>-20.689235</v>
      </c>
      <c r="K421">
        <v>-7.1949560000000004</v>
      </c>
      <c r="L421">
        <v>6.3340999999999995E-2</v>
      </c>
      <c r="M421">
        <v>8.4817909999999994</v>
      </c>
      <c r="N421">
        <v>24.88306</v>
      </c>
    </row>
    <row r="423" spans="10:23" x14ac:dyDescent="0.25">
      <c r="J423" t="s">
        <v>695</v>
      </c>
    </row>
    <row r="424" spans="10:23" x14ac:dyDescent="0.25">
      <c r="K424" t="s">
        <v>350</v>
      </c>
      <c r="L424" t="s">
        <v>351</v>
      </c>
      <c r="M424" t="s">
        <v>352</v>
      </c>
      <c r="N424" t="s">
        <v>353</v>
      </c>
      <c r="O424" t="s">
        <v>354</v>
      </c>
      <c r="P424" t="s">
        <v>432</v>
      </c>
      <c r="S424" t="s">
        <v>850</v>
      </c>
    </row>
    <row r="425" spans="10:23" x14ac:dyDescent="0.25">
      <c r="J425" t="s">
        <v>174</v>
      </c>
      <c r="K425">
        <v>-13.949769999999999</v>
      </c>
      <c r="L425">
        <v>8.3089399999999998</v>
      </c>
      <c r="M425">
        <v>-1.6789000000000001</v>
      </c>
      <c r="N425">
        <v>9.5710000000000003E-2</v>
      </c>
      <c r="O425" t="s">
        <v>461</v>
      </c>
    </row>
    <row r="426" spans="10:23" x14ac:dyDescent="0.25">
      <c r="K426">
        <v>9.5710000000000003E-2</v>
      </c>
      <c r="T426">
        <v>0.1</v>
      </c>
    </row>
    <row r="427" spans="10:23" x14ac:dyDescent="0.25">
      <c r="J427" t="s">
        <v>175</v>
      </c>
      <c r="K427">
        <v>0.16289000000000001</v>
      </c>
      <c r="L427">
        <v>0.40178000000000003</v>
      </c>
      <c r="M427">
        <v>0.40539999999999998</v>
      </c>
      <c r="N427">
        <v>0.68586999999999998</v>
      </c>
    </row>
    <row r="428" spans="10:23" x14ac:dyDescent="0.25">
      <c r="K428">
        <v>0.68586999999999998</v>
      </c>
    </row>
    <row r="429" spans="10:23" x14ac:dyDescent="0.25">
      <c r="J429" t="s">
        <v>176</v>
      </c>
      <c r="K429">
        <v>2.5124499999999999</v>
      </c>
      <c r="L429">
        <v>3.6475399999999998</v>
      </c>
      <c r="M429">
        <v>0.68879999999999997</v>
      </c>
      <c r="N429">
        <v>0.49224000000000001</v>
      </c>
    </row>
    <row r="430" spans="10:23" x14ac:dyDescent="0.25">
      <c r="K430">
        <v>0.49224000000000001</v>
      </c>
      <c r="W430">
        <v>1</v>
      </c>
    </row>
    <row r="431" spans="10:23" x14ac:dyDescent="0.25">
      <c r="J431" t="s">
        <v>357</v>
      </c>
      <c r="K431">
        <v>-1.13202</v>
      </c>
      <c r="L431">
        <v>0.8881</v>
      </c>
      <c r="M431">
        <v>-1.2746</v>
      </c>
      <c r="N431">
        <v>0.20483999999999999</v>
      </c>
    </row>
    <row r="432" spans="10:23" x14ac:dyDescent="0.25">
      <c r="K432">
        <v>0.20483999999999999</v>
      </c>
      <c r="U432" t="s">
        <v>843</v>
      </c>
      <c r="V432" t="s">
        <v>851</v>
      </c>
    </row>
    <row r="433" spans="10:20" x14ac:dyDescent="0.25">
      <c r="J433" t="s">
        <v>358</v>
      </c>
      <c r="K433">
        <v>-17.488530000000001</v>
      </c>
      <c r="L433">
        <v>8.0494299999999992</v>
      </c>
      <c r="M433">
        <v>-2.1726000000000001</v>
      </c>
      <c r="N433">
        <v>3.1719999999999998E-2</v>
      </c>
      <c r="O433" t="s">
        <v>356</v>
      </c>
    </row>
    <row r="434" spans="10:20" x14ac:dyDescent="0.25">
      <c r="K434">
        <v>3.1719999999999998E-2</v>
      </c>
      <c r="S434" s="1">
        <v>2.2200000000000001E-16</v>
      </c>
    </row>
    <row r="435" spans="10:20" x14ac:dyDescent="0.25">
      <c r="J435" t="s">
        <v>849</v>
      </c>
      <c r="K435">
        <v>-0.73697999999999997</v>
      </c>
      <c r="L435">
        <v>0.35069</v>
      </c>
      <c r="M435">
        <v>-2.1015000000000001</v>
      </c>
      <c r="N435">
        <v>3.764E-2</v>
      </c>
      <c r="O435" t="s">
        <v>356</v>
      </c>
      <c r="S435" s="1"/>
    </row>
    <row r="436" spans="10:20" x14ac:dyDescent="0.25">
      <c r="J436" t="s">
        <v>433</v>
      </c>
      <c r="K436">
        <v>3.764E-2</v>
      </c>
      <c r="R436">
        <v>0.05</v>
      </c>
    </row>
    <row r="437" spans="10:20" x14ac:dyDescent="0.25">
      <c r="J437" t="s">
        <v>434</v>
      </c>
      <c r="K437" t="s">
        <v>435</v>
      </c>
      <c r="L437">
        <v>0</v>
      </c>
      <c r="M437" t="s">
        <v>822</v>
      </c>
      <c r="N437">
        <v>1E-3</v>
      </c>
      <c r="O437" t="s">
        <v>823</v>
      </c>
      <c r="P437">
        <v>0.01</v>
      </c>
      <c r="Q437" t="s">
        <v>824</v>
      </c>
    </row>
    <row r="439" spans="10:20" x14ac:dyDescent="0.25">
      <c r="J439" t="s">
        <v>442</v>
      </c>
      <c r="K439" t="s">
        <v>443</v>
      </c>
      <c r="L439" t="s">
        <v>430</v>
      </c>
      <c r="M439" t="s">
        <v>444</v>
      </c>
      <c r="N439">
        <v>45461</v>
      </c>
    </row>
    <row r="440" spans="10:20" x14ac:dyDescent="0.25">
      <c r="J440" t="s">
        <v>445</v>
      </c>
      <c r="K440" t="s">
        <v>443</v>
      </c>
      <c r="L440" t="s">
        <v>430</v>
      </c>
      <c r="M440" t="s">
        <v>444</v>
      </c>
      <c r="N440">
        <v>15359</v>
      </c>
      <c r="S440" t="s">
        <v>888</v>
      </c>
    </row>
    <row r="441" spans="10:20" x14ac:dyDescent="0.25">
      <c r="J441" t="s">
        <v>446</v>
      </c>
      <c r="K441">
        <v>0.66215000000000002</v>
      </c>
      <c r="T441" t="s">
        <v>889</v>
      </c>
    </row>
    <row r="442" spans="10:20" x14ac:dyDescent="0.25">
      <c r="J442" t="s">
        <v>447</v>
      </c>
      <c r="K442" t="s">
        <v>446</v>
      </c>
      <c r="L442">
        <v>0.60172000000000003</v>
      </c>
      <c r="R442" t="s">
        <v>453</v>
      </c>
    </row>
    <row r="443" spans="10:20" x14ac:dyDescent="0.25">
      <c r="J443" t="s">
        <v>448</v>
      </c>
      <c r="K443">
        <v>40.1783</v>
      </c>
      <c r="L443" t="s">
        <v>449</v>
      </c>
      <c r="M443">
        <v>6</v>
      </c>
      <c r="N443" t="s">
        <v>450</v>
      </c>
      <c r="O443">
        <v>123</v>
      </c>
      <c r="P443" t="s">
        <v>451</v>
      </c>
      <c r="Q443" t="s">
        <v>452</v>
      </c>
    </row>
    <row r="444" spans="10:20" x14ac:dyDescent="0.25">
      <c r="J444" t="s">
        <v>841</v>
      </c>
    </row>
    <row r="446" spans="10:20" x14ac:dyDescent="0.25">
      <c r="J446" t="s">
        <v>880</v>
      </c>
    </row>
    <row r="447" spans="10:20" x14ac:dyDescent="0.25">
      <c r="R447" t="s">
        <v>887</v>
      </c>
    </row>
    <row r="448" spans="10:20" x14ac:dyDescent="0.25">
      <c r="J448" t="s">
        <v>649</v>
      </c>
      <c r="K448" t="s">
        <v>369</v>
      </c>
      <c r="L448" t="s">
        <v>881</v>
      </c>
      <c r="M448" t="s">
        <v>882</v>
      </c>
      <c r="N448" t="s">
        <v>883</v>
      </c>
      <c r="O448" t="s">
        <v>884</v>
      </c>
      <c r="P448" t="s">
        <v>885</v>
      </c>
      <c r="Q448" t="s">
        <v>886</v>
      </c>
    </row>
    <row r="449" spans="10:23" x14ac:dyDescent="0.25">
      <c r="S449" t="s">
        <v>413</v>
      </c>
      <c r="U449" t="s">
        <v>851</v>
      </c>
    </row>
    <row r="450" spans="10:23" x14ac:dyDescent="0.25">
      <c r="J450" t="s">
        <v>841</v>
      </c>
      <c r="K450" t="s">
        <v>127</v>
      </c>
    </row>
    <row r="451" spans="10:23" x14ac:dyDescent="0.25">
      <c r="S451" t="s">
        <v>403</v>
      </c>
      <c r="T451" t="s">
        <v>403</v>
      </c>
    </row>
    <row r="452" spans="10:23" x14ac:dyDescent="0.25">
      <c r="J452" t="s">
        <v>654</v>
      </c>
      <c r="K452" t="s">
        <v>394</v>
      </c>
    </row>
    <row r="453" spans="10:23" x14ac:dyDescent="0.25">
      <c r="J453" t="s">
        <v>890</v>
      </c>
      <c r="T453">
        <v>626</v>
      </c>
    </row>
    <row r="454" spans="10:23" x14ac:dyDescent="0.25">
      <c r="J454" t="s">
        <v>396</v>
      </c>
      <c r="K454" t="s">
        <v>397</v>
      </c>
      <c r="L454" t="s">
        <v>398</v>
      </c>
      <c r="M454" t="s">
        <v>399</v>
      </c>
      <c r="N454" t="s">
        <v>400</v>
      </c>
    </row>
    <row r="456" spans="10:23" x14ac:dyDescent="0.25">
      <c r="J456" t="s">
        <v>401</v>
      </c>
      <c r="R456" t="s">
        <v>741</v>
      </c>
    </row>
    <row r="457" spans="10:23" x14ac:dyDescent="0.25">
      <c r="J457" t="s">
        <v>402</v>
      </c>
      <c r="K457" t="s">
        <v>403</v>
      </c>
      <c r="L457" t="s">
        <v>500</v>
      </c>
      <c r="M457" t="s">
        <v>405</v>
      </c>
      <c r="N457" t="s">
        <v>403</v>
      </c>
      <c r="O457" t="s">
        <v>501</v>
      </c>
      <c r="P457" t="s">
        <v>411</v>
      </c>
      <c r="Q457" t="s">
        <v>403</v>
      </c>
    </row>
    <row r="458" spans="10:23" x14ac:dyDescent="0.25">
      <c r="R458" t="s">
        <v>848</v>
      </c>
    </row>
    <row r="459" spans="10:23" x14ac:dyDescent="0.25">
      <c r="J459" t="s">
        <v>416</v>
      </c>
      <c r="K459" t="s">
        <v>417</v>
      </c>
      <c r="L459" t="s">
        <v>844</v>
      </c>
      <c r="M459" t="s">
        <v>403</v>
      </c>
      <c r="N459" t="s">
        <v>891</v>
      </c>
      <c r="O459" t="s">
        <v>846</v>
      </c>
      <c r="P459" t="s">
        <v>403</v>
      </c>
      <c r="Q459" t="s">
        <v>847</v>
      </c>
      <c r="W459">
        <v>1</v>
      </c>
    </row>
    <row r="461" spans="10:23" x14ac:dyDescent="0.25">
      <c r="J461" t="s">
        <v>690</v>
      </c>
      <c r="U461" t="s">
        <v>843</v>
      </c>
      <c r="V461" t="s">
        <v>851</v>
      </c>
    </row>
    <row r="462" spans="10:23" x14ac:dyDescent="0.25">
      <c r="K462" t="s">
        <v>423</v>
      </c>
      <c r="L462" t="s">
        <v>424</v>
      </c>
      <c r="M462" t="s">
        <v>425</v>
      </c>
      <c r="N462" t="s">
        <v>426</v>
      </c>
      <c r="O462" t="s">
        <v>427</v>
      </c>
      <c r="P462" t="s">
        <v>425</v>
      </c>
      <c r="Q462" t="s">
        <v>428</v>
      </c>
    </row>
    <row r="463" spans="10:23" x14ac:dyDescent="0.25">
      <c r="J463">
        <v>-49.99868</v>
      </c>
      <c r="K463">
        <v>-9.5252199999999991</v>
      </c>
      <c r="L463">
        <v>-0.27178000000000002</v>
      </c>
      <c r="M463">
        <v>8.2844700000000007</v>
      </c>
      <c r="N463">
        <v>41.788110000000003</v>
      </c>
    </row>
    <row r="465" spans="10:21" x14ac:dyDescent="0.25">
      <c r="J465" t="s">
        <v>695</v>
      </c>
    </row>
    <row r="466" spans="10:21" x14ac:dyDescent="0.25">
      <c r="K466" t="s">
        <v>350</v>
      </c>
      <c r="L466" t="s">
        <v>351</v>
      </c>
      <c r="M466" t="s">
        <v>352</v>
      </c>
      <c r="N466" t="s">
        <v>353</v>
      </c>
      <c r="O466" t="s">
        <v>354</v>
      </c>
      <c r="P466" t="s">
        <v>432</v>
      </c>
    </row>
    <row r="467" spans="10:21" x14ac:dyDescent="0.25">
      <c r="J467" t="s">
        <v>174</v>
      </c>
      <c r="K467">
        <v>-5.6294599999999999</v>
      </c>
      <c r="L467">
        <v>4.3267699999999998</v>
      </c>
      <c r="M467">
        <v>-1.3010999999999999</v>
      </c>
      <c r="N467">
        <v>0.19370000000000001</v>
      </c>
      <c r="S467" t="s">
        <v>850</v>
      </c>
    </row>
    <row r="468" spans="10:21" x14ac:dyDescent="0.25">
      <c r="K468">
        <v>0.19370000000000001</v>
      </c>
    </row>
    <row r="469" spans="10:21" x14ac:dyDescent="0.25">
      <c r="J469" t="s">
        <v>175</v>
      </c>
      <c r="K469">
        <v>-0.11978999999999999</v>
      </c>
      <c r="L469">
        <v>0.15917000000000001</v>
      </c>
      <c r="M469">
        <v>-0.75260000000000005</v>
      </c>
      <c r="N469">
        <v>0.45200000000000001</v>
      </c>
      <c r="T469">
        <v>0.1</v>
      </c>
    </row>
    <row r="470" spans="10:21" x14ac:dyDescent="0.25">
      <c r="K470">
        <v>0.45200000000000001</v>
      </c>
    </row>
    <row r="471" spans="10:21" x14ac:dyDescent="0.25">
      <c r="J471" t="s">
        <v>176</v>
      </c>
      <c r="K471">
        <v>-1.61541</v>
      </c>
      <c r="L471">
        <v>1.0663400000000001</v>
      </c>
      <c r="M471">
        <v>-1.5148999999999999</v>
      </c>
      <c r="N471">
        <v>0.1303</v>
      </c>
    </row>
    <row r="472" spans="10:21" x14ac:dyDescent="0.25">
      <c r="K472">
        <v>0.1303</v>
      </c>
    </row>
    <row r="473" spans="10:21" x14ac:dyDescent="0.25">
      <c r="J473" t="s">
        <v>357</v>
      </c>
      <c r="K473">
        <v>0.79688000000000003</v>
      </c>
      <c r="L473">
        <v>0.64710999999999996</v>
      </c>
      <c r="M473">
        <v>1.2314000000000001</v>
      </c>
      <c r="N473">
        <v>0.21870000000000001</v>
      </c>
    </row>
    <row r="474" spans="10:21" x14ac:dyDescent="0.25">
      <c r="K474">
        <v>0.21870000000000001</v>
      </c>
    </row>
    <row r="475" spans="10:21" x14ac:dyDescent="0.25">
      <c r="J475" t="s">
        <v>187</v>
      </c>
      <c r="K475">
        <v>-14.53974</v>
      </c>
      <c r="L475">
        <v>3.4568300000000001</v>
      </c>
      <c r="M475">
        <v>-4.2061000000000002</v>
      </c>
      <c r="N475" s="1">
        <v>3.0069999999999998E-5</v>
      </c>
      <c r="O475" t="s">
        <v>355</v>
      </c>
    </row>
    <row r="476" spans="10:21" x14ac:dyDescent="0.25">
      <c r="K476" s="1">
        <v>3.0069999999999998E-5</v>
      </c>
      <c r="N476" s="1"/>
    </row>
    <row r="477" spans="10:21" x14ac:dyDescent="0.25">
      <c r="J477" t="s">
        <v>358</v>
      </c>
      <c r="K477">
        <v>-1.0159</v>
      </c>
      <c r="L477">
        <v>4.1075499999999998</v>
      </c>
      <c r="M477">
        <v>-0.24729999999999999</v>
      </c>
      <c r="N477">
        <v>0.80469999999999997</v>
      </c>
    </row>
    <row r="478" spans="10:21" x14ac:dyDescent="0.25">
      <c r="K478">
        <v>0.80469999999999997</v>
      </c>
      <c r="S478" s="1">
        <v>2.2200000000000001E-16</v>
      </c>
    </row>
    <row r="479" spans="10:21" x14ac:dyDescent="0.25">
      <c r="J479" t="s">
        <v>506</v>
      </c>
      <c r="K479">
        <v>-8.8336400000000008</v>
      </c>
      <c r="L479">
        <v>1.4069499999999999</v>
      </c>
      <c r="M479">
        <v>-6.2786</v>
      </c>
      <c r="N479" s="1">
        <v>6.671E-10</v>
      </c>
      <c r="O479" t="s">
        <v>355</v>
      </c>
      <c r="S479" s="1"/>
      <c r="U479" t="s">
        <v>851</v>
      </c>
    </row>
    <row r="480" spans="10:21" x14ac:dyDescent="0.25">
      <c r="K480" s="1">
        <v>6.671E-10</v>
      </c>
      <c r="N480" s="1"/>
      <c r="R480">
        <v>0.05</v>
      </c>
    </row>
    <row r="481" spans="10:23" x14ac:dyDescent="0.25">
      <c r="J481" t="s">
        <v>433</v>
      </c>
    </row>
    <row r="482" spans="10:23" x14ac:dyDescent="0.25">
      <c r="J482" t="s">
        <v>434</v>
      </c>
      <c r="K482" t="s">
        <v>435</v>
      </c>
      <c r="L482">
        <v>0</v>
      </c>
      <c r="M482" t="s">
        <v>822</v>
      </c>
      <c r="N482">
        <v>1E-3</v>
      </c>
      <c r="O482" t="s">
        <v>823</v>
      </c>
      <c r="P482">
        <v>0.01</v>
      </c>
      <c r="Q482" t="s">
        <v>824</v>
      </c>
    </row>
    <row r="483" spans="10:23" x14ac:dyDescent="0.25">
      <c r="T483" t="s">
        <v>403</v>
      </c>
    </row>
    <row r="484" spans="10:23" x14ac:dyDescent="0.25">
      <c r="J484" t="s">
        <v>442</v>
      </c>
      <c r="K484" t="s">
        <v>443</v>
      </c>
      <c r="L484" t="s">
        <v>430</v>
      </c>
      <c r="M484" t="s">
        <v>444</v>
      </c>
      <c r="N484">
        <v>263010</v>
      </c>
    </row>
    <row r="485" spans="10:23" x14ac:dyDescent="0.25">
      <c r="J485" t="s">
        <v>445</v>
      </c>
      <c r="K485" t="s">
        <v>443</v>
      </c>
      <c r="L485" t="s">
        <v>430</v>
      </c>
      <c r="M485" t="s">
        <v>444</v>
      </c>
      <c r="N485">
        <v>120300</v>
      </c>
    </row>
    <row r="486" spans="10:23" x14ac:dyDescent="0.25">
      <c r="J486" t="s">
        <v>446</v>
      </c>
      <c r="K486">
        <v>0.54259000000000002</v>
      </c>
      <c r="S486" t="s">
        <v>413</v>
      </c>
    </row>
    <row r="487" spans="10:23" x14ac:dyDescent="0.25">
      <c r="J487" t="s">
        <v>447</v>
      </c>
      <c r="K487" t="s">
        <v>446</v>
      </c>
      <c r="L487">
        <v>0.51048000000000004</v>
      </c>
      <c r="R487" t="s">
        <v>453</v>
      </c>
      <c r="T487">
        <v>261</v>
      </c>
    </row>
    <row r="488" spans="10:23" x14ac:dyDescent="0.25">
      <c r="J488" t="s">
        <v>448</v>
      </c>
      <c r="K488">
        <v>98.966499999999996</v>
      </c>
      <c r="L488" t="s">
        <v>449</v>
      </c>
      <c r="M488">
        <v>7</v>
      </c>
      <c r="N488" t="s">
        <v>450</v>
      </c>
      <c r="O488">
        <v>584</v>
      </c>
      <c r="P488" t="s">
        <v>451</v>
      </c>
      <c r="Q488" t="s">
        <v>452</v>
      </c>
      <c r="S488" t="s">
        <v>403</v>
      </c>
    </row>
    <row r="489" spans="10:23" x14ac:dyDescent="0.25">
      <c r="J489" t="s">
        <v>654</v>
      </c>
      <c r="K489" t="s">
        <v>468</v>
      </c>
      <c r="L489">
        <v>2000</v>
      </c>
      <c r="W489">
        <v>1</v>
      </c>
    </row>
    <row r="490" spans="10:23" x14ac:dyDescent="0.25">
      <c r="J490" t="s">
        <v>892</v>
      </c>
    </row>
    <row r="491" spans="10:23" x14ac:dyDescent="0.25">
      <c r="J491" t="s">
        <v>396</v>
      </c>
      <c r="K491" t="s">
        <v>397</v>
      </c>
      <c r="L491" t="s">
        <v>398</v>
      </c>
      <c r="M491" t="s">
        <v>399</v>
      </c>
      <c r="N491" t="s">
        <v>400</v>
      </c>
      <c r="V491" t="s">
        <v>851</v>
      </c>
    </row>
    <row r="492" spans="10:23" x14ac:dyDescent="0.25">
      <c r="U492" t="s">
        <v>843</v>
      </c>
    </row>
    <row r="493" spans="10:23" x14ac:dyDescent="0.25">
      <c r="J493" t="s">
        <v>401</v>
      </c>
      <c r="R493" t="s">
        <v>741</v>
      </c>
    </row>
    <row r="494" spans="10:23" x14ac:dyDescent="0.25">
      <c r="J494" t="s">
        <v>402</v>
      </c>
      <c r="K494" t="s">
        <v>403</v>
      </c>
      <c r="L494" t="s">
        <v>500</v>
      </c>
      <c r="M494" t="s">
        <v>405</v>
      </c>
      <c r="N494" t="s">
        <v>403</v>
      </c>
      <c r="O494" t="s">
        <v>501</v>
      </c>
      <c r="P494" t="s">
        <v>411</v>
      </c>
      <c r="Q494" t="s">
        <v>403</v>
      </c>
    </row>
    <row r="495" spans="10:23" x14ac:dyDescent="0.25">
      <c r="R495" t="s">
        <v>848</v>
      </c>
    </row>
    <row r="496" spans="10:23" x14ac:dyDescent="0.25">
      <c r="J496" t="s">
        <v>416</v>
      </c>
      <c r="K496" t="s">
        <v>417</v>
      </c>
      <c r="L496" t="s">
        <v>844</v>
      </c>
      <c r="M496" t="s">
        <v>403</v>
      </c>
      <c r="N496" t="s">
        <v>893</v>
      </c>
      <c r="O496" t="s">
        <v>846</v>
      </c>
      <c r="P496" t="s">
        <v>403</v>
      </c>
      <c r="Q496" t="s">
        <v>894</v>
      </c>
    </row>
    <row r="498" spans="10:20" x14ac:dyDescent="0.25">
      <c r="J498" t="s">
        <v>690</v>
      </c>
    </row>
    <row r="499" spans="10:20" x14ac:dyDescent="0.25">
      <c r="K499" t="s">
        <v>423</v>
      </c>
      <c r="L499" t="s">
        <v>424</v>
      </c>
      <c r="M499" t="s">
        <v>425</v>
      </c>
      <c r="N499" t="s">
        <v>426</v>
      </c>
      <c r="O499" t="s">
        <v>427</v>
      </c>
      <c r="P499" t="s">
        <v>425</v>
      </c>
      <c r="Q499" t="s">
        <v>428</v>
      </c>
    </row>
    <row r="500" spans="10:20" x14ac:dyDescent="0.25">
      <c r="J500">
        <v>-40.748910000000002</v>
      </c>
      <c r="K500">
        <v>-4.66662</v>
      </c>
      <c r="L500">
        <v>0.69123000000000001</v>
      </c>
      <c r="M500">
        <v>6.0783500000000004</v>
      </c>
      <c r="N500">
        <v>19.547740000000001</v>
      </c>
    </row>
    <row r="502" spans="10:20" x14ac:dyDescent="0.25">
      <c r="J502" t="s">
        <v>695</v>
      </c>
    </row>
    <row r="503" spans="10:20" x14ac:dyDescent="0.25">
      <c r="K503" t="s">
        <v>350</v>
      </c>
      <c r="L503" t="s">
        <v>351</v>
      </c>
      <c r="M503" t="s">
        <v>352</v>
      </c>
      <c r="N503" t="s">
        <v>353</v>
      </c>
      <c r="O503" t="s">
        <v>354</v>
      </c>
      <c r="P503" t="s">
        <v>432</v>
      </c>
      <c r="S503" t="s">
        <v>850</v>
      </c>
      <c r="T503">
        <v>0.1</v>
      </c>
    </row>
    <row r="504" spans="10:20" x14ac:dyDescent="0.25">
      <c r="J504" t="s">
        <v>174</v>
      </c>
      <c r="K504">
        <v>-15.63181</v>
      </c>
      <c r="L504">
        <v>10.06274</v>
      </c>
      <c r="M504">
        <v>-1.5533999999999999</v>
      </c>
      <c r="N504">
        <v>0.121725</v>
      </c>
    </row>
    <row r="505" spans="10:20" x14ac:dyDescent="0.25">
      <c r="K505">
        <v>0.121725</v>
      </c>
    </row>
    <row r="506" spans="10:20" x14ac:dyDescent="0.25">
      <c r="J506" t="s">
        <v>175</v>
      </c>
      <c r="K506">
        <v>-1.1489799999999999</v>
      </c>
      <c r="L506">
        <v>0.22369</v>
      </c>
      <c r="M506">
        <v>-5.1364999999999998</v>
      </c>
      <c r="N506" s="1">
        <v>6.0610000000000001E-7</v>
      </c>
      <c r="O506" t="s">
        <v>355</v>
      </c>
    </row>
    <row r="507" spans="10:20" x14ac:dyDescent="0.25">
      <c r="K507" s="1">
        <v>6.0610000000000001E-7</v>
      </c>
      <c r="N507" s="1"/>
    </row>
    <row r="508" spans="10:20" x14ac:dyDescent="0.25">
      <c r="J508" t="s">
        <v>176</v>
      </c>
      <c r="K508">
        <v>-4.8392400000000002</v>
      </c>
      <c r="L508">
        <v>1.7959499999999999</v>
      </c>
      <c r="M508">
        <v>-2.6945000000000001</v>
      </c>
      <c r="N508">
        <v>7.5810000000000001E-3</v>
      </c>
      <c r="O508" t="s">
        <v>467</v>
      </c>
    </row>
    <row r="509" spans="10:20" x14ac:dyDescent="0.25">
      <c r="K509">
        <v>7.5810000000000001E-3</v>
      </c>
    </row>
    <row r="510" spans="10:20" x14ac:dyDescent="0.25">
      <c r="J510" t="s">
        <v>357</v>
      </c>
      <c r="K510">
        <v>3.4347599999999998</v>
      </c>
      <c r="L510">
        <v>0.81208999999999998</v>
      </c>
      <c r="M510">
        <v>4.2294999999999998</v>
      </c>
      <c r="N510" s="1">
        <v>3.4079999999999999E-5</v>
      </c>
      <c r="O510" t="s">
        <v>355</v>
      </c>
    </row>
    <row r="511" spans="10:20" x14ac:dyDescent="0.25">
      <c r="K511" s="1">
        <v>3.4079999999999999E-5</v>
      </c>
      <c r="N511" s="1"/>
    </row>
    <row r="512" spans="10:20" x14ac:dyDescent="0.25">
      <c r="J512" t="s">
        <v>187</v>
      </c>
      <c r="K512">
        <v>-14.9831</v>
      </c>
      <c r="L512">
        <v>2.5955499999999998</v>
      </c>
      <c r="M512">
        <v>-5.7725999999999997</v>
      </c>
      <c r="N512" s="1">
        <v>2.5720000000000001E-8</v>
      </c>
      <c r="O512" t="s">
        <v>355</v>
      </c>
    </row>
    <row r="513" spans="10:23" x14ac:dyDescent="0.25">
      <c r="K513" s="1">
        <v>2.5720000000000001E-8</v>
      </c>
      <c r="N513" s="1"/>
      <c r="S513" s="1">
        <v>2.2200000000000001E-16</v>
      </c>
    </row>
    <row r="514" spans="10:23" x14ac:dyDescent="0.25">
      <c r="J514" t="s">
        <v>506</v>
      </c>
      <c r="K514">
        <v>-2.0503399999999998</v>
      </c>
      <c r="L514">
        <v>1.8900699999999999</v>
      </c>
      <c r="M514">
        <v>-1.0848</v>
      </c>
      <c r="N514">
        <v>0.279173</v>
      </c>
      <c r="S514" s="1"/>
    </row>
    <row r="515" spans="10:23" x14ac:dyDescent="0.25">
      <c r="K515">
        <v>0.279173</v>
      </c>
      <c r="R515">
        <v>0.05</v>
      </c>
    </row>
    <row r="516" spans="10:23" x14ac:dyDescent="0.25">
      <c r="J516" t="s">
        <v>433</v>
      </c>
      <c r="U516" t="s">
        <v>851</v>
      </c>
    </row>
    <row r="517" spans="10:23" x14ac:dyDescent="0.25">
      <c r="J517" t="s">
        <v>434</v>
      </c>
      <c r="K517" t="s">
        <v>435</v>
      </c>
      <c r="L517">
        <v>0</v>
      </c>
      <c r="M517" t="s">
        <v>822</v>
      </c>
      <c r="N517">
        <v>1E-3</v>
      </c>
      <c r="O517" t="s">
        <v>823</v>
      </c>
      <c r="P517">
        <v>0.01</v>
      </c>
      <c r="Q517" t="s">
        <v>824</v>
      </c>
    </row>
    <row r="518" spans="10:23" x14ac:dyDescent="0.25">
      <c r="T518" t="s">
        <v>403</v>
      </c>
    </row>
    <row r="519" spans="10:23" x14ac:dyDescent="0.25">
      <c r="J519" t="s">
        <v>442</v>
      </c>
      <c r="K519" t="s">
        <v>443</v>
      </c>
      <c r="L519" t="s">
        <v>430</v>
      </c>
      <c r="M519" t="s">
        <v>444</v>
      </c>
      <c r="N519">
        <v>41047</v>
      </c>
      <c r="W519">
        <v>1</v>
      </c>
    </row>
    <row r="520" spans="10:23" x14ac:dyDescent="0.25">
      <c r="J520" t="s">
        <v>445</v>
      </c>
      <c r="K520" t="s">
        <v>443</v>
      </c>
      <c r="L520" t="s">
        <v>430</v>
      </c>
      <c r="M520" t="s">
        <v>444</v>
      </c>
      <c r="N520">
        <v>22990</v>
      </c>
    </row>
    <row r="521" spans="10:23" x14ac:dyDescent="0.25">
      <c r="J521" t="s">
        <v>446</v>
      </c>
      <c r="K521">
        <v>0.43991999999999998</v>
      </c>
      <c r="S521" t="s">
        <v>413</v>
      </c>
    </row>
    <row r="522" spans="10:23" x14ac:dyDescent="0.25">
      <c r="J522" t="s">
        <v>447</v>
      </c>
      <c r="K522" t="s">
        <v>446</v>
      </c>
      <c r="L522">
        <v>0.35278999999999999</v>
      </c>
      <c r="R522" t="s">
        <v>453</v>
      </c>
      <c r="T522">
        <v>365</v>
      </c>
    </row>
    <row r="523" spans="10:23" x14ac:dyDescent="0.25">
      <c r="J523" t="s">
        <v>448</v>
      </c>
      <c r="K523">
        <v>29.4542</v>
      </c>
      <c r="L523" t="s">
        <v>449</v>
      </c>
      <c r="M523">
        <v>6</v>
      </c>
      <c r="N523" t="s">
        <v>450</v>
      </c>
      <c r="O523">
        <v>225</v>
      </c>
      <c r="P523" t="s">
        <v>451</v>
      </c>
      <c r="Q523" t="s">
        <v>452</v>
      </c>
      <c r="S523" t="s">
        <v>403</v>
      </c>
    </row>
    <row r="524" spans="10:23" x14ac:dyDescent="0.25">
      <c r="J524" t="s">
        <v>654</v>
      </c>
      <c r="K524" t="s">
        <v>481</v>
      </c>
      <c r="L524">
        <v>2000</v>
      </c>
      <c r="V524" t="s">
        <v>851</v>
      </c>
    </row>
    <row r="525" spans="10:23" x14ac:dyDescent="0.25">
      <c r="J525" t="s">
        <v>895</v>
      </c>
    </row>
    <row r="526" spans="10:23" x14ac:dyDescent="0.25">
      <c r="J526" t="s">
        <v>396</v>
      </c>
      <c r="K526" t="s">
        <v>397</v>
      </c>
      <c r="L526" t="s">
        <v>398</v>
      </c>
      <c r="M526" t="s">
        <v>399</v>
      </c>
      <c r="N526" t="s">
        <v>400</v>
      </c>
    </row>
    <row r="528" spans="10:23" x14ac:dyDescent="0.25">
      <c r="J528" t="s">
        <v>401</v>
      </c>
      <c r="R528" t="s">
        <v>741</v>
      </c>
      <c r="U528" t="s">
        <v>843</v>
      </c>
    </row>
    <row r="529" spans="10:20" x14ac:dyDescent="0.25">
      <c r="J529" t="s">
        <v>402</v>
      </c>
      <c r="K529" t="s">
        <v>403</v>
      </c>
      <c r="L529" t="s">
        <v>500</v>
      </c>
      <c r="M529" t="s">
        <v>405</v>
      </c>
      <c r="N529" t="s">
        <v>403</v>
      </c>
      <c r="O529" t="s">
        <v>501</v>
      </c>
      <c r="P529" t="s">
        <v>411</v>
      </c>
      <c r="Q529" t="s">
        <v>403</v>
      </c>
    </row>
    <row r="530" spans="10:20" x14ac:dyDescent="0.25">
      <c r="R530" t="s">
        <v>848</v>
      </c>
    </row>
    <row r="531" spans="10:20" x14ac:dyDescent="0.25">
      <c r="J531" t="s">
        <v>416</v>
      </c>
      <c r="K531" t="s">
        <v>417</v>
      </c>
      <c r="L531" t="s">
        <v>844</v>
      </c>
      <c r="M531" t="s">
        <v>403</v>
      </c>
      <c r="N531" t="s">
        <v>891</v>
      </c>
      <c r="O531" t="s">
        <v>846</v>
      </c>
      <c r="P531" t="s">
        <v>403</v>
      </c>
      <c r="Q531" t="s">
        <v>856</v>
      </c>
    </row>
    <row r="533" spans="10:20" x14ac:dyDescent="0.25">
      <c r="J533" t="s">
        <v>690</v>
      </c>
    </row>
    <row r="534" spans="10:20" x14ac:dyDescent="0.25">
      <c r="K534" t="s">
        <v>423</v>
      </c>
      <c r="L534" t="s">
        <v>424</v>
      </c>
      <c r="M534" t="s">
        <v>425</v>
      </c>
      <c r="N534" t="s">
        <v>426</v>
      </c>
      <c r="O534" t="s">
        <v>427</v>
      </c>
      <c r="P534" t="s">
        <v>425</v>
      </c>
      <c r="Q534" t="s">
        <v>428</v>
      </c>
    </row>
    <row r="535" spans="10:20" x14ac:dyDescent="0.25">
      <c r="J535">
        <v>-31.357500000000002</v>
      </c>
      <c r="K535">
        <v>-6.9383999999999997</v>
      </c>
      <c r="L535">
        <v>-1.0650999999999999</v>
      </c>
      <c r="M535">
        <v>6.8689</v>
      </c>
      <c r="N535">
        <v>46.6556</v>
      </c>
    </row>
    <row r="537" spans="10:20" x14ac:dyDescent="0.25">
      <c r="J537" t="s">
        <v>695</v>
      </c>
    </row>
    <row r="538" spans="10:20" x14ac:dyDescent="0.25">
      <c r="K538" t="s">
        <v>350</v>
      </c>
      <c r="L538" t="s">
        <v>351</v>
      </c>
      <c r="M538" t="s">
        <v>352</v>
      </c>
      <c r="N538" t="s">
        <v>353</v>
      </c>
      <c r="O538" t="s">
        <v>354</v>
      </c>
      <c r="P538" t="s">
        <v>432</v>
      </c>
      <c r="S538" t="s">
        <v>850</v>
      </c>
      <c r="T538">
        <v>0.1</v>
      </c>
    </row>
    <row r="539" spans="10:20" x14ac:dyDescent="0.25">
      <c r="J539" t="s">
        <v>174</v>
      </c>
      <c r="K539">
        <v>-17.625119999999999</v>
      </c>
      <c r="L539">
        <v>3.67117</v>
      </c>
      <c r="M539">
        <v>-4.8010000000000002</v>
      </c>
      <c r="N539" s="1">
        <v>2.4159999999999998E-6</v>
      </c>
      <c r="O539" t="s">
        <v>355</v>
      </c>
    </row>
    <row r="540" spans="10:20" x14ac:dyDescent="0.25">
      <c r="K540" s="1">
        <v>2.4159999999999998E-6</v>
      </c>
      <c r="N540" s="1"/>
    </row>
    <row r="541" spans="10:20" x14ac:dyDescent="0.25">
      <c r="J541" t="s">
        <v>175</v>
      </c>
      <c r="K541">
        <v>0.67223999999999995</v>
      </c>
      <c r="L541">
        <v>0.14515</v>
      </c>
      <c r="M541">
        <v>4.6315</v>
      </c>
      <c r="N541" s="1">
        <v>5.2639999999999999E-6</v>
      </c>
      <c r="O541" t="s">
        <v>355</v>
      </c>
    </row>
    <row r="542" spans="10:20" x14ac:dyDescent="0.25">
      <c r="K542" s="1">
        <v>5.2639999999999999E-6</v>
      </c>
      <c r="N542" s="1"/>
    </row>
    <row r="543" spans="10:20" x14ac:dyDescent="0.25">
      <c r="J543" t="s">
        <v>176</v>
      </c>
      <c r="K543">
        <v>4.8851800000000001</v>
      </c>
      <c r="L543">
        <v>1.8403099999999999</v>
      </c>
      <c r="M543">
        <v>2.6545000000000001</v>
      </c>
      <c r="N543">
        <v>8.3339999999999994E-3</v>
      </c>
      <c r="O543" t="s">
        <v>467</v>
      </c>
    </row>
    <row r="544" spans="10:20" x14ac:dyDescent="0.25">
      <c r="K544">
        <v>8.3339999999999994E-3</v>
      </c>
    </row>
    <row r="545" spans="10:23" x14ac:dyDescent="0.25">
      <c r="J545" t="s">
        <v>357</v>
      </c>
      <c r="K545">
        <v>0.12393999999999999</v>
      </c>
      <c r="L545">
        <v>0.48431000000000002</v>
      </c>
      <c r="M545">
        <v>0.25590000000000002</v>
      </c>
      <c r="N545">
        <v>0.79819099999999998</v>
      </c>
    </row>
    <row r="546" spans="10:23" x14ac:dyDescent="0.25">
      <c r="K546">
        <v>0.79819099999999998</v>
      </c>
    </row>
    <row r="547" spans="10:23" x14ac:dyDescent="0.25">
      <c r="J547" t="s">
        <v>358</v>
      </c>
      <c r="K547">
        <v>-19.479320000000001</v>
      </c>
      <c r="L547">
        <v>4.3195800000000002</v>
      </c>
      <c r="M547">
        <v>-4.5095000000000001</v>
      </c>
      <c r="N547" s="1">
        <v>9.0929999999999992E-6</v>
      </c>
      <c r="O547" t="s">
        <v>355</v>
      </c>
    </row>
    <row r="548" spans="10:23" x14ac:dyDescent="0.25">
      <c r="K548" s="1">
        <v>9.0929999999999992E-6</v>
      </c>
      <c r="N548" s="1"/>
      <c r="S548" s="1">
        <v>2.2200000000000001E-16</v>
      </c>
      <c r="U548" t="s">
        <v>851</v>
      </c>
    </row>
    <row r="549" spans="10:23" x14ac:dyDescent="0.25">
      <c r="J549" t="s">
        <v>506</v>
      </c>
      <c r="K549">
        <v>-1.3031299999999999</v>
      </c>
      <c r="L549">
        <v>1.6636</v>
      </c>
      <c r="M549">
        <v>-0.7833</v>
      </c>
      <c r="N549">
        <v>0.43401400000000001</v>
      </c>
      <c r="S549" s="1"/>
      <c r="W549">
        <v>1</v>
      </c>
    </row>
    <row r="550" spans="10:23" x14ac:dyDescent="0.25">
      <c r="J550" t="s">
        <v>433</v>
      </c>
      <c r="K550">
        <v>0.43401400000000001</v>
      </c>
      <c r="R550">
        <v>0.05</v>
      </c>
    </row>
    <row r="551" spans="10:23" x14ac:dyDescent="0.25">
      <c r="J551" t="s">
        <v>434</v>
      </c>
      <c r="K551" t="s">
        <v>435</v>
      </c>
      <c r="L551">
        <v>0</v>
      </c>
      <c r="M551" t="s">
        <v>822</v>
      </c>
      <c r="N551">
        <v>1E-3</v>
      </c>
      <c r="O551" t="s">
        <v>823</v>
      </c>
      <c r="P551">
        <v>0.01</v>
      </c>
      <c r="Q551" t="s">
        <v>824</v>
      </c>
    </row>
    <row r="553" spans="10:23" x14ac:dyDescent="0.25">
      <c r="J553" t="s">
        <v>442</v>
      </c>
      <c r="K553" t="s">
        <v>443</v>
      </c>
      <c r="L553" t="s">
        <v>430</v>
      </c>
      <c r="M553" t="s">
        <v>444</v>
      </c>
      <c r="N553">
        <v>75005</v>
      </c>
      <c r="T553" t="s">
        <v>403</v>
      </c>
    </row>
    <row r="554" spans="10:23" x14ac:dyDescent="0.25">
      <c r="J554" t="s">
        <v>445</v>
      </c>
      <c r="K554" t="s">
        <v>443</v>
      </c>
      <c r="L554" t="s">
        <v>430</v>
      </c>
      <c r="M554" t="s">
        <v>444</v>
      </c>
      <c r="N554">
        <v>43357</v>
      </c>
      <c r="V554" t="s">
        <v>851</v>
      </c>
    </row>
    <row r="555" spans="10:23" x14ac:dyDescent="0.25">
      <c r="J555" t="s">
        <v>446</v>
      </c>
      <c r="K555">
        <v>0.42193999999999998</v>
      </c>
      <c r="S555" t="s">
        <v>413</v>
      </c>
    </row>
    <row r="556" spans="10:23" x14ac:dyDescent="0.25">
      <c r="J556" t="s">
        <v>447</v>
      </c>
      <c r="K556" t="s">
        <v>446</v>
      </c>
      <c r="L556">
        <v>0.35056999999999999</v>
      </c>
      <c r="R556" t="s">
        <v>453</v>
      </c>
    </row>
    <row r="557" spans="10:23" x14ac:dyDescent="0.25">
      <c r="J557" t="s">
        <v>448</v>
      </c>
      <c r="K557">
        <v>39.415700000000001</v>
      </c>
      <c r="L557" t="s">
        <v>449</v>
      </c>
      <c r="M557">
        <v>6</v>
      </c>
      <c r="N557" t="s">
        <v>450</v>
      </c>
      <c r="O557">
        <v>324</v>
      </c>
      <c r="P557" t="s">
        <v>451</v>
      </c>
      <c r="Q557" t="s">
        <v>452</v>
      </c>
      <c r="S557" t="s">
        <v>403</v>
      </c>
      <c r="T557">
        <v>405</v>
      </c>
    </row>
    <row r="558" spans="10:23" x14ac:dyDescent="0.25">
      <c r="J558" t="s">
        <v>654</v>
      </c>
      <c r="K558" t="s">
        <v>510</v>
      </c>
      <c r="L558" t="s">
        <v>857</v>
      </c>
    </row>
    <row r="559" spans="10:23" x14ac:dyDescent="0.25">
      <c r="J559" t="s">
        <v>896</v>
      </c>
    </row>
    <row r="560" spans="10:23" x14ac:dyDescent="0.25">
      <c r="J560" t="s">
        <v>396</v>
      </c>
      <c r="K560" t="s">
        <v>397</v>
      </c>
      <c r="L560" t="s">
        <v>398</v>
      </c>
      <c r="M560" t="s">
        <v>399</v>
      </c>
      <c r="N560" t="s">
        <v>400</v>
      </c>
      <c r="U560" t="s">
        <v>843</v>
      </c>
    </row>
    <row r="562" spans="10:20" x14ac:dyDescent="0.25">
      <c r="J562" t="s">
        <v>401</v>
      </c>
      <c r="R562" t="s">
        <v>741</v>
      </c>
    </row>
    <row r="563" spans="10:20" x14ac:dyDescent="0.25">
      <c r="J563" t="s">
        <v>402</v>
      </c>
      <c r="K563" t="s">
        <v>403</v>
      </c>
      <c r="L563" t="s">
        <v>500</v>
      </c>
      <c r="M563" t="s">
        <v>405</v>
      </c>
      <c r="N563" t="s">
        <v>403</v>
      </c>
      <c r="O563" t="s">
        <v>501</v>
      </c>
      <c r="P563" t="s">
        <v>411</v>
      </c>
      <c r="Q563" t="s">
        <v>403</v>
      </c>
    </row>
    <row r="564" spans="10:20" x14ac:dyDescent="0.25">
      <c r="R564" t="s">
        <v>848</v>
      </c>
    </row>
    <row r="565" spans="10:20" x14ac:dyDescent="0.25">
      <c r="J565" t="s">
        <v>416</v>
      </c>
      <c r="K565" t="s">
        <v>417</v>
      </c>
      <c r="L565" t="s">
        <v>844</v>
      </c>
      <c r="M565" t="s">
        <v>403</v>
      </c>
      <c r="N565" t="s">
        <v>862</v>
      </c>
      <c r="O565" t="s">
        <v>846</v>
      </c>
      <c r="P565" t="s">
        <v>403</v>
      </c>
      <c r="Q565" t="s">
        <v>897</v>
      </c>
    </row>
    <row r="567" spans="10:20" x14ac:dyDescent="0.25">
      <c r="J567" t="s">
        <v>690</v>
      </c>
    </row>
    <row r="568" spans="10:20" x14ac:dyDescent="0.25">
      <c r="K568" t="s">
        <v>423</v>
      </c>
      <c r="L568" t="s">
        <v>424</v>
      </c>
      <c r="M568" t="s">
        <v>425</v>
      </c>
      <c r="N568" t="s">
        <v>426</v>
      </c>
      <c r="O568" t="s">
        <v>427</v>
      </c>
      <c r="P568" t="s">
        <v>425</v>
      </c>
      <c r="Q568" t="s">
        <v>428</v>
      </c>
    </row>
    <row r="569" spans="10:20" x14ac:dyDescent="0.25">
      <c r="J569">
        <v>-54.222610000000003</v>
      </c>
      <c r="K569">
        <v>-9.7285699999999995</v>
      </c>
      <c r="L569">
        <v>-0.12195</v>
      </c>
      <c r="M569">
        <v>8.7012099999999997</v>
      </c>
      <c r="N569">
        <v>37.110320000000002</v>
      </c>
    </row>
    <row r="571" spans="10:20" x14ac:dyDescent="0.25">
      <c r="J571" t="s">
        <v>695</v>
      </c>
    </row>
    <row r="572" spans="10:20" x14ac:dyDescent="0.25">
      <c r="K572" t="s">
        <v>350</v>
      </c>
      <c r="L572" t="s">
        <v>351</v>
      </c>
      <c r="M572" t="s">
        <v>352</v>
      </c>
      <c r="N572" t="s">
        <v>353</v>
      </c>
      <c r="O572" t="s">
        <v>354</v>
      </c>
      <c r="P572" t="s">
        <v>432</v>
      </c>
    </row>
    <row r="573" spans="10:20" x14ac:dyDescent="0.25">
      <c r="J573" t="s">
        <v>174</v>
      </c>
      <c r="K573">
        <v>-5.4257099999999996</v>
      </c>
      <c r="L573">
        <v>4.09992</v>
      </c>
      <c r="M573">
        <v>-1.3233999999999999</v>
      </c>
      <c r="N573">
        <v>0.18651000000000001</v>
      </c>
      <c r="S573" t="s">
        <v>850</v>
      </c>
      <c r="T573">
        <v>0.1</v>
      </c>
    </row>
    <row r="574" spans="10:20" x14ac:dyDescent="0.25">
      <c r="K574">
        <v>0.18651000000000001</v>
      </c>
    </row>
    <row r="575" spans="10:20" x14ac:dyDescent="0.25">
      <c r="J575" t="s">
        <v>175</v>
      </c>
      <c r="K575">
        <v>-0.19900999999999999</v>
      </c>
      <c r="L575">
        <v>0.18862000000000001</v>
      </c>
      <c r="M575">
        <v>-1.0550999999999999</v>
      </c>
      <c r="N575">
        <v>0.29207</v>
      </c>
    </row>
    <row r="576" spans="10:20" x14ac:dyDescent="0.25">
      <c r="K576">
        <v>0.29207</v>
      </c>
    </row>
    <row r="577" spans="10:23" x14ac:dyDescent="0.25">
      <c r="J577" t="s">
        <v>176</v>
      </c>
      <c r="K577">
        <v>-0.93537000000000003</v>
      </c>
      <c r="L577">
        <v>1.47132</v>
      </c>
      <c r="M577">
        <v>-0.63570000000000004</v>
      </c>
      <c r="N577">
        <v>0.52534000000000003</v>
      </c>
    </row>
    <row r="578" spans="10:23" x14ac:dyDescent="0.25">
      <c r="K578">
        <v>0.52534000000000003</v>
      </c>
      <c r="U578" t="s">
        <v>851</v>
      </c>
    </row>
    <row r="579" spans="10:23" x14ac:dyDescent="0.25">
      <c r="J579" t="s">
        <v>357</v>
      </c>
      <c r="K579">
        <v>0.68671000000000004</v>
      </c>
      <c r="L579">
        <v>0.35300999999999999</v>
      </c>
      <c r="M579">
        <v>1.9453</v>
      </c>
      <c r="N579">
        <v>5.2479999999999999E-2</v>
      </c>
      <c r="O579" t="s">
        <v>461</v>
      </c>
    </row>
    <row r="580" spans="10:23" x14ac:dyDescent="0.25">
      <c r="K580">
        <v>5.2479999999999999E-2</v>
      </c>
    </row>
    <row r="581" spans="10:23" x14ac:dyDescent="0.25">
      <c r="J581" t="s">
        <v>187</v>
      </c>
      <c r="K581">
        <v>-19.474229999999999</v>
      </c>
      <c r="L581">
        <v>3.7651300000000001</v>
      </c>
      <c r="M581">
        <v>-5.1722999999999999</v>
      </c>
      <c r="N581" s="1">
        <v>3.7590000000000002E-7</v>
      </c>
      <c r="O581" t="s">
        <v>355</v>
      </c>
    </row>
    <row r="582" spans="10:23" x14ac:dyDescent="0.25">
      <c r="K582" s="1">
        <v>3.7590000000000002E-7</v>
      </c>
      <c r="N582" s="1"/>
    </row>
    <row r="583" spans="10:23" x14ac:dyDescent="0.25">
      <c r="J583" t="s">
        <v>358</v>
      </c>
      <c r="K583">
        <v>-7.6819999999999999E-2</v>
      </c>
      <c r="L583">
        <v>4.22384</v>
      </c>
      <c r="M583">
        <v>-1.8200000000000001E-2</v>
      </c>
      <c r="N583">
        <v>0.98550000000000004</v>
      </c>
      <c r="W583">
        <v>1</v>
      </c>
    </row>
    <row r="584" spans="10:23" x14ac:dyDescent="0.25">
      <c r="K584">
        <v>0.98550000000000004</v>
      </c>
      <c r="S584" s="1">
        <v>2.2200000000000001E-16</v>
      </c>
    </row>
    <row r="585" spans="10:23" x14ac:dyDescent="0.25">
      <c r="J585" t="s">
        <v>506</v>
      </c>
      <c r="K585">
        <v>-10.78966</v>
      </c>
      <c r="L585">
        <v>1.2328300000000001</v>
      </c>
      <c r="M585">
        <v>-8.7520000000000007</v>
      </c>
      <c r="N585" s="1">
        <v>2.2E-16</v>
      </c>
      <c r="O585" t="s">
        <v>355</v>
      </c>
      <c r="S585" s="1"/>
    </row>
    <row r="586" spans="10:23" x14ac:dyDescent="0.25">
      <c r="K586" s="1">
        <v>2.2E-16</v>
      </c>
      <c r="N586" s="1"/>
      <c r="R586">
        <v>0.05</v>
      </c>
      <c r="T586" t="s">
        <v>403</v>
      </c>
    </row>
    <row r="587" spans="10:23" x14ac:dyDescent="0.25">
      <c r="J587" t="s">
        <v>433</v>
      </c>
    </row>
    <row r="588" spans="10:23" x14ac:dyDescent="0.25">
      <c r="J588" t="s">
        <v>434</v>
      </c>
      <c r="K588" t="s">
        <v>435</v>
      </c>
      <c r="L588">
        <v>0</v>
      </c>
      <c r="M588" t="s">
        <v>822</v>
      </c>
      <c r="N588">
        <v>1E-3</v>
      </c>
      <c r="O588" t="s">
        <v>823</v>
      </c>
      <c r="P588">
        <v>0.01</v>
      </c>
      <c r="Q588" t="s">
        <v>824</v>
      </c>
    </row>
    <row r="590" spans="10:23" x14ac:dyDescent="0.25">
      <c r="J590" t="s">
        <v>442</v>
      </c>
      <c r="K590" t="s">
        <v>443</v>
      </c>
      <c r="L590" t="s">
        <v>430</v>
      </c>
      <c r="M590" t="s">
        <v>444</v>
      </c>
      <c r="N590">
        <v>237010</v>
      </c>
    </row>
    <row r="591" spans="10:23" x14ac:dyDescent="0.25">
      <c r="J591" t="s">
        <v>445</v>
      </c>
      <c r="K591" t="s">
        <v>443</v>
      </c>
      <c r="L591" t="s">
        <v>430</v>
      </c>
      <c r="M591" t="s">
        <v>444</v>
      </c>
      <c r="N591">
        <v>78497</v>
      </c>
    </row>
    <row r="592" spans="10:23" x14ac:dyDescent="0.25">
      <c r="J592" t="s">
        <v>446</v>
      </c>
      <c r="K592">
        <v>0.66879999999999995</v>
      </c>
      <c r="S592" t="s">
        <v>413</v>
      </c>
    </row>
    <row r="593" spans="10:22" x14ac:dyDescent="0.25">
      <c r="J593" t="s">
        <v>447</v>
      </c>
      <c r="K593" t="s">
        <v>446</v>
      </c>
      <c r="L593">
        <v>0.64600999999999997</v>
      </c>
      <c r="R593" t="s">
        <v>453</v>
      </c>
    </row>
    <row r="594" spans="10:22" x14ac:dyDescent="0.25">
      <c r="J594" t="s">
        <v>448</v>
      </c>
      <c r="K594">
        <v>109.042</v>
      </c>
      <c r="L594" t="s">
        <v>449</v>
      </c>
      <c r="M594">
        <v>7</v>
      </c>
      <c r="N594" t="s">
        <v>450</v>
      </c>
      <c r="O594">
        <v>378</v>
      </c>
      <c r="P594" t="s">
        <v>451</v>
      </c>
      <c r="Q594" t="s">
        <v>452</v>
      </c>
      <c r="S594" t="s">
        <v>403</v>
      </c>
    </row>
    <row r="595" spans="10:22" x14ac:dyDescent="0.25">
      <c r="J595" t="s">
        <v>654</v>
      </c>
      <c r="K595" t="s">
        <v>516</v>
      </c>
      <c r="L595" t="s">
        <v>857</v>
      </c>
    </row>
    <row r="596" spans="10:22" x14ac:dyDescent="0.25">
      <c r="J596" t="s">
        <v>898</v>
      </c>
    </row>
    <row r="597" spans="10:22" x14ac:dyDescent="0.25">
      <c r="J597" t="s">
        <v>396</v>
      </c>
      <c r="K597" t="s">
        <v>397</v>
      </c>
      <c r="L597" t="s">
        <v>398</v>
      </c>
      <c r="M597" t="s">
        <v>399</v>
      </c>
      <c r="N597" t="s">
        <v>400</v>
      </c>
    </row>
    <row r="599" spans="10:22" x14ac:dyDescent="0.25">
      <c r="J599" t="s">
        <v>401</v>
      </c>
      <c r="R599" t="s">
        <v>741</v>
      </c>
    </row>
    <row r="600" spans="10:22" x14ac:dyDescent="0.25">
      <c r="J600" t="s">
        <v>402</v>
      </c>
      <c r="K600" t="s">
        <v>403</v>
      </c>
      <c r="L600" t="s">
        <v>500</v>
      </c>
      <c r="M600" t="s">
        <v>405</v>
      </c>
      <c r="N600" t="s">
        <v>403</v>
      </c>
      <c r="O600" t="s">
        <v>501</v>
      </c>
      <c r="P600" t="s">
        <v>411</v>
      </c>
      <c r="Q600" t="s">
        <v>403</v>
      </c>
    </row>
    <row r="601" spans="10:22" x14ac:dyDescent="0.25">
      <c r="R601" t="s">
        <v>848</v>
      </c>
      <c r="T601">
        <v>90</v>
      </c>
      <c r="V601" t="s">
        <v>851</v>
      </c>
    </row>
    <row r="602" spans="10:22" x14ac:dyDescent="0.25">
      <c r="J602" t="s">
        <v>416</v>
      </c>
      <c r="K602" t="s">
        <v>417</v>
      </c>
      <c r="L602" t="s">
        <v>844</v>
      </c>
      <c r="M602" t="s">
        <v>403</v>
      </c>
      <c r="N602" t="s">
        <v>899</v>
      </c>
      <c r="O602" t="s">
        <v>846</v>
      </c>
      <c r="P602" t="s">
        <v>403</v>
      </c>
      <c r="Q602" t="s">
        <v>900</v>
      </c>
    </row>
    <row r="604" spans="10:22" x14ac:dyDescent="0.25">
      <c r="J604" t="s">
        <v>690</v>
      </c>
    </row>
    <row r="605" spans="10:22" x14ac:dyDescent="0.25">
      <c r="K605" t="s">
        <v>423</v>
      </c>
      <c r="L605" t="s">
        <v>424</v>
      </c>
      <c r="M605" t="s">
        <v>425</v>
      </c>
      <c r="N605" t="s">
        <v>426</v>
      </c>
      <c r="O605" t="s">
        <v>427</v>
      </c>
      <c r="P605" t="s">
        <v>425</v>
      </c>
      <c r="Q605" t="s">
        <v>428</v>
      </c>
    </row>
    <row r="606" spans="10:22" x14ac:dyDescent="0.25">
      <c r="J606">
        <v>-31.005269999999999</v>
      </c>
      <c r="K606">
        <v>-6.0515499999999998</v>
      </c>
      <c r="L606">
        <v>-0.26704</v>
      </c>
      <c r="M606">
        <v>5.5799399999999997</v>
      </c>
      <c r="N606">
        <v>25.705680000000001</v>
      </c>
    </row>
    <row r="607" spans="10:22" x14ac:dyDescent="0.25">
      <c r="U607" t="s">
        <v>843</v>
      </c>
    </row>
    <row r="608" spans="10:22" x14ac:dyDescent="0.25">
      <c r="J608" t="s">
        <v>695</v>
      </c>
    </row>
    <row r="609" spans="10:23" x14ac:dyDescent="0.25">
      <c r="K609" t="s">
        <v>350</v>
      </c>
      <c r="L609" t="s">
        <v>351</v>
      </c>
      <c r="M609" t="s">
        <v>352</v>
      </c>
      <c r="N609" t="s">
        <v>353</v>
      </c>
      <c r="O609" t="s">
        <v>354</v>
      </c>
      <c r="P609" t="s">
        <v>432</v>
      </c>
    </row>
    <row r="610" spans="10:23" x14ac:dyDescent="0.25">
      <c r="J610" t="s">
        <v>174</v>
      </c>
      <c r="K610">
        <v>-15.695325</v>
      </c>
      <c r="L610">
        <v>2.7160489999999999</v>
      </c>
      <c r="M610">
        <v>-5.7786999999999997</v>
      </c>
      <c r="N610" s="1">
        <v>1.473E-7</v>
      </c>
      <c r="O610" t="s">
        <v>355</v>
      </c>
      <c r="S610" t="s">
        <v>850</v>
      </c>
    </row>
    <row r="611" spans="10:23" x14ac:dyDescent="0.25">
      <c r="K611" s="1">
        <v>1.473E-7</v>
      </c>
      <c r="N611" s="1"/>
    </row>
    <row r="612" spans="10:23" x14ac:dyDescent="0.25">
      <c r="J612" t="s">
        <v>175</v>
      </c>
      <c r="K612">
        <v>0.283771</v>
      </c>
      <c r="L612">
        <v>8.4232000000000001E-2</v>
      </c>
      <c r="M612">
        <v>3.3689</v>
      </c>
      <c r="N612">
        <v>1.175E-3</v>
      </c>
      <c r="O612" t="s">
        <v>467</v>
      </c>
      <c r="W612">
        <v>1</v>
      </c>
    </row>
    <row r="613" spans="10:23" x14ac:dyDescent="0.25">
      <c r="K613">
        <v>1.175E-3</v>
      </c>
    </row>
    <row r="614" spans="10:23" x14ac:dyDescent="0.25">
      <c r="J614" t="s">
        <v>176</v>
      </c>
      <c r="K614">
        <v>-4.4341470000000003</v>
      </c>
      <c r="L614">
        <v>2.5366759999999999</v>
      </c>
      <c r="M614">
        <v>-1.748</v>
      </c>
      <c r="N614">
        <v>8.4395999999999999E-2</v>
      </c>
      <c r="O614" t="s">
        <v>461</v>
      </c>
    </row>
    <row r="615" spans="10:23" x14ac:dyDescent="0.25">
      <c r="K615">
        <v>8.4395999999999999E-2</v>
      </c>
    </row>
    <row r="616" spans="10:23" x14ac:dyDescent="0.25">
      <c r="J616" t="s">
        <v>357</v>
      </c>
      <c r="K616">
        <v>1.013933</v>
      </c>
      <c r="L616">
        <v>0.84513899999999997</v>
      </c>
      <c r="M616">
        <v>1.1997</v>
      </c>
      <c r="N616">
        <v>0.233879</v>
      </c>
    </row>
    <row r="617" spans="10:23" x14ac:dyDescent="0.25">
      <c r="K617">
        <v>0.233879</v>
      </c>
    </row>
    <row r="618" spans="10:23" x14ac:dyDescent="0.25">
      <c r="J618" t="s">
        <v>187</v>
      </c>
      <c r="K618">
        <v>-7.7001229999999996</v>
      </c>
      <c r="L618">
        <v>4.9839960000000003</v>
      </c>
      <c r="M618">
        <v>-1.5449999999999999</v>
      </c>
      <c r="N618">
        <v>0.12640100000000001</v>
      </c>
    </row>
    <row r="619" spans="10:23" x14ac:dyDescent="0.25">
      <c r="K619">
        <v>0.12640100000000001</v>
      </c>
      <c r="T619">
        <v>0.1</v>
      </c>
    </row>
    <row r="620" spans="10:23" x14ac:dyDescent="0.25">
      <c r="J620" t="s">
        <v>358</v>
      </c>
      <c r="K620">
        <v>-12.499586000000001</v>
      </c>
      <c r="L620">
        <v>1.739528</v>
      </c>
      <c r="M620">
        <v>-7.1856</v>
      </c>
      <c r="N620" s="1">
        <v>3.4860000000000002E-10</v>
      </c>
      <c r="O620" t="s">
        <v>355</v>
      </c>
    </row>
    <row r="621" spans="10:23" x14ac:dyDescent="0.25">
      <c r="K621" s="1">
        <v>3.4860000000000002E-10</v>
      </c>
      <c r="N621" s="1"/>
    </row>
    <row r="622" spans="10:23" x14ac:dyDescent="0.25">
      <c r="J622" t="s">
        <v>506</v>
      </c>
      <c r="K622">
        <v>-4.2870200000000001</v>
      </c>
      <c r="L622">
        <v>3.6015329999999999</v>
      </c>
      <c r="M622">
        <v>-1.1902999999999999</v>
      </c>
      <c r="N622">
        <v>0.23752599999999999</v>
      </c>
    </row>
    <row r="623" spans="10:23" x14ac:dyDescent="0.25">
      <c r="K623">
        <v>0.23752599999999999</v>
      </c>
      <c r="R623">
        <v>0.05</v>
      </c>
    </row>
    <row r="624" spans="10:23" x14ac:dyDescent="0.25">
      <c r="J624" t="s">
        <v>433</v>
      </c>
    </row>
    <row r="625" spans="10:22" x14ac:dyDescent="0.25">
      <c r="J625" t="s">
        <v>434</v>
      </c>
      <c r="K625" t="s">
        <v>435</v>
      </c>
      <c r="L625">
        <v>0</v>
      </c>
      <c r="M625" t="s">
        <v>822</v>
      </c>
      <c r="N625">
        <v>1E-3</v>
      </c>
      <c r="O625" t="s">
        <v>823</v>
      </c>
      <c r="P625">
        <v>0.01</v>
      </c>
      <c r="Q625" t="s">
        <v>824</v>
      </c>
    </row>
    <row r="627" spans="10:22" x14ac:dyDescent="0.25">
      <c r="J627" t="s">
        <v>442</v>
      </c>
      <c r="K627" t="s">
        <v>443</v>
      </c>
      <c r="L627" t="s">
        <v>430</v>
      </c>
      <c r="M627" t="s">
        <v>444</v>
      </c>
      <c r="N627">
        <v>20186</v>
      </c>
      <c r="U627" t="s">
        <v>851</v>
      </c>
    </row>
    <row r="628" spans="10:22" x14ac:dyDescent="0.25">
      <c r="J628" t="s">
        <v>445</v>
      </c>
      <c r="K628" t="s">
        <v>443</v>
      </c>
      <c r="L628" t="s">
        <v>430</v>
      </c>
      <c r="M628" t="s">
        <v>444</v>
      </c>
      <c r="N628">
        <v>12019</v>
      </c>
    </row>
    <row r="629" spans="10:22" x14ac:dyDescent="0.25">
      <c r="J629" t="s">
        <v>446</v>
      </c>
      <c r="K629">
        <v>0.40456999999999999</v>
      </c>
      <c r="S629" t="s">
        <v>413</v>
      </c>
    </row>
    <row r="630" spans="10:22" x14ac:dyDescent="0.25">
      <c r="J630" t="s">
        <v>447</v>
      </c>
      <c r="K630" t="s">
        <v>446</v>
      </c>
      <c r="L630">
        <v>0.3206</v>
      </c>
      <c r="R630" s="1">
        <v>6.0198999999999995E-7</v>
      </c>
      <c r="V630" t="s">
        <v>851</v>
      </c>
    </row>
    <row r="631" spans="10:22" x14ac:dyDescent="0.25">
      <c r="J631" t="s">
        <v>448</v>
      </c>
      <c r="K631">
        <v>7.5712400000000004</v>
      </c>
      <c r="L631" t="s">
        <v>449</v>
      </c>
      <c r="M631">
        <v>7</v>
      </c>
      <c r="N631" t="s">
        <v>450</v>
      </c>
      <c r="O631">
        <v>78</v>
      </c>
      <c r="P631" t="s">
        <v>451</v>
      </c>
      <c r="Q631" t="s">
        <v>452</v>
      </c>
      <c r="S631" t="s">
        <v>403</v>
      </c>
      <c r="T631" t="s">
        <v>403</v>
      </c>
    </row>
    <row r="632" spans="10:22" x14ac:dyDescent="0.25">
      <c r="J632" t="s">
        <v>654</v>
      </c>
      <c r="K632" t="s">
        <v>521</v>
      </c>
      <c r="L632" t="s">
        <v>857</v>
      </c>
    </row>
    <row r="633" spans="10:22" x14ac:dyDescent="0.25">
      <c r="J633" t="s">
        <v>901</v>
      </c>
    </row>
    <row r="634" spans="10:22" x14ac:dyDescent="0.25">
      <c r="J634" t="s">
        <v>396</v>
      </c>
      <c r="K634" t="s">
        <v>397</v>
      </c>
      <c r="L634" t="s">
        <v>398</v>
      </c>
      <c r="M634" t="s">
        <v>399</v>
      </c>
      <c r="N634" t="s">
        <v>400</v>
      </c>
    </row>
    <row r="635" spans="10:22" x14ac:dyDescent="0.25">
      <c r="T635">
        <v>131</v>
      </c>
    </row>
    <row r="636" spans="10:22" x14ac:dyDescent="0.25">
      <c r="J636" t="s">
        <v>401</v>
      </c>
      <c r="R636" t="s">
        <v>741</v>
      </c>
    </row>
    <row r="637" spans="10:22" x14ac:dyDescent="0.25">
      <c r="J637" t="s">
        <v>402</v>
      </c>
      <c r="K637" t="s">
        <v>403</v>
      </c>
      <c r="L637" t="s">
        <v>500</v>
      </c>
      <c r="M637" t="s">
        <v>405</v>
      </c>
      <c r="N637" t="s">
        <v>403</v>
      </c>
      <c r="O637" t="s">
        <v>501</v>
      </c>
      <c r="P637" t="s">
        <v>411</v>
      </c>
      <c r="Q637" t="s">
        <v>403</v>
      </c>
    </row>
    <row r="638" spans="10:22" x14ac:dyDescent="0.25">
      <c r="R638" t="s">
        <v>848</v>
      </c>
    </row>
    <row r="639" spans="10:22" x14ac:dyDescent="0.25">
      <c r="J639" t="s">
        <v>416</v>
      </c>
      <c r="K639" t="s">
        <v>417</v>
      </c>
      <c r="L639" t="s">
        <v>844</v>
      </c>
      <c r="M639" t="s">
        <v>403</v>
      </c>
      <c r="N639" t="s">
        <v>902</v>
      </c>
      <c r="O639" t="s">
        <v>846</v>
      </c>
      <c r="P639" t="s">
        <v>403</v>
      </c>
      <c r="Q639" t="s">
        <v>847</v>
      </c>
    </row>
    <row r="640" spans="10:22" x14ac:dyDescent="0.25">
      <c r="U640" t="s">
        <v>843</v>
      </c>
    </row>
    <row r="641" spans="10:23" x14ac:dyDescent="0.25">
      <c r="J641" t="s">
        <v>690</v>
      </c>
      <c r="W641">
        <v>1</v>
      </c>
    </row>
    <row r="642" spans="10:23" x14ac:dyDescent="0.25">
      <c r="K642" t="s">
        <v>423</v>
      </c>
      <c r="L642" t="s">
        <v>424</v>
      </c>
      <c r="M642" t="s">
        <v>425</v>
      </c>
      <c r="N642" t="s">
        <v>426</v>
      </c>
      <c r="O642" t="s">
        <v>427</v>
      </c>
      <c r="P642" t="s">
        <v>425</v>
      </c>
      <c r="Q642" t="s">
        <v>428</v>
      </c>
    </row>
    <row r="643" spans="10:23" x14ac:dyDescent="0.25">
      <c r="J643">
        <v>-24.820830000000001</v>
      </c>
      <c r="K643">
        <v>-2.3695499999999998</v>
      </c>
      <c r="L643">
        <v>0.61985000000000001</v>
      </c>
      <c r="M643">
        <v>3.0370699999999999</v>
      </c>
      <c r="N643">
        <v>14.91075</v>
      </c>
    </row>
    <row r="645" spans="10:23" x14ac:dyDescent="0.25">
      <c r="J645" t="s">
        <v>695</v>
      </c>
    </row>
    <row r="646" spans="10:23" x14ac:dyDescent="0.25">
      <c r="K646" t="s">
        <v>350</v>
      </c>
      <c r="L646" t="s">
        <v>351</v>
      </c>
      <c r="M646" t="s">
        <v>352</v>
      </c>
      <c r="N646" t="s">
        <v>353</v>
      </c>
      <c r="O646" t="s">
        <v>354</v>
      </c>
      <c r="P646" t="s">
        <v>432</v>
      </c>
    </row>
    <row r="647" spans="10:23" x14ac:dyDescent="0.25">
      <c r="J647" t="s">
        <v>174</v>
      </c>
      <c r="K647">
        <v>-11.913830000000001</v>
      </c>
      <c r="L647">
        <v>3.26078</v>
      </c>
      <c r="M647">
        <v>-3.6537000000000002</v>
      </c>
      <c r="N647">
        <v>3.9219999999999999E-4</v>
      </c>
      <c r="O647" t="s">
        <v>355</v>
      </c>
      <c r="S647" t="s">
        <v>850</v>
      </c>
    </row>
    <row r="648" spans="10:23" x14ac:dyDescent="0.25">
      <c r="K648">
        <v>3.9219999999999999E-4</v>
      </c>
    </row>
    <row r="649" spans="10:23" x14ac:dyDescent="0.25">
      <c r="J649" t="s">
        <v>175</v>
      </c>
      <c r="K649">
        <v>0.36527999999999999</v>
      </c>
      <c r="L649">
        <v>0.11418</v>
      </c>
      <c r="M649">
        <v>3.1991000000000001</v>
      </c>
      <c r="N649">
        <v>1.7857000000000001E-3</v>
      </c>
      <c r="O649" t="s">
        <v>467</v>
      </c>
    </row>
    <row r="650" spans="10:23" x14ac:dyDescent="0.25">
      <c r="K650">
        <v>1.7857000000000001E-3</v>
      </c>
    </row>
    <row r="651" spans="10:23" x14ac:dyDescent="0.25">
      <c r="J651" t="s">
        <v>176</v>
      </c>
      <c r="K651">
        <v>-0.94982999999999995</v>
      </c>
      <c r="L651">
        <v>0.69874000000000003</v>
      </c>
      <c r="M651">
        <v>-1.3593</v>
      </c>
      <c r="N651">
        <v>0.1767223</v>
      </c>
    </row>
    <row r="652" spans="10:23" x14ac:dyDescent="0.25">
      <c r="K652">
        <v>0.1767223</v>
      </c>
    </row>
    <row r="653" spans="10:23" x14ac:dyDescent="0.25">
      <c r="J653" t="s">
        <v>357</v>
      </c>
      <c r="K653">
        <v>1.7674000000000001</v>
      </c>
      <c r="L653">
        <v>0.45056000000000002</v>
      </c>
      <c r="M653">
        <v>3.9226000000000001</v>
      </c>
      <c r="N653">
        <v>1.5009999999999999E-4</v>
      </c>
      <c r="O653" t="s">
        <v>355</v>
      </c>
      <c r="T653">
        <v>0.1</v>
      </c>
    </row>
    <row r="654" spans="10:23" x14ac:dyDescent="0.25">
      <c r="K654">
        <v>1.5009999999999999E-4</v>
      </c>
    </row>
    <row r="655" spans="10:23" x14ac:dyDescent="0.25">
      <c r="J655" t="s">
        <v>187</v>
      </c>
      <c r="K655">
        <v>-0.84677000000000002</v>
      </c>
      <c r="L655">
        <v>4.7938499999999999</v>
      </c>
      <c r="M655">
        <v>-0.17660000000000001</v>
      </c>
      <c r="N655">
        <v>0.8601065</v>
      </c>
    </row>
    <row r="656" spans="10:23" x14ac:dyDescent="0.25">
      <c r="K656">
        <v>0.8601065</v>
      </c>
    </row>
    <row r="657" spans="10:22" x14ac:dyDescent="0.25">
      <c r="J657" t="s">
        <v>358</v>
      </c>
      <c r="K657">
        <v>-9.5696300000000001</v>
      </c>
      <c r="L657">
        <v>3.5018799999999999</v>
      </c>
      <c r="M657">
        <v>-2.7326999999999999</v>
      </c>
      <c r="N657">
        <v>7.2829000000000001E-3</v>
      </c>
      <c r="O657" t="s">
        <v>467</v>
      </c>
      <c r="U657" t="s">
        <v>851</v>
      </c>
    </row>
    <row r="658" spans="10:22" x14ac:dyDescent="0.25">
      <c r="K658">
        <v>7.2829000000000001E-3</v>
      </c>
    </row>
    <row r="659" spans="10:22" x14ac:dyDescent="0.25">
      <c r="J659" t="s">
        <v>506</v>
      </c>
      <c r="K659">
        <v>3.5425900000000001</v>
      </c>
      <c r="L659">
        <v>1.06948</v>
      </c>
      <c r="M659">
        <v>3.3123999999999998</v>
      </c>
      <c r="N659">
        <v>1.2396E-3</v>
      </c>
      <c r="O659" t="s">
        <v>467</v>
      </c>
      <c r="V659" t="s">
        <v>851</v>
      </c>
    </row>
    <row r="660" spans="10:22" x14ac:dyDescent="0.25">
      <c r="K660">
        <v>1.2396E-3</v>
      </c>
      <c r="R660">
        <v>0.05</v>
      </c>
    </row>
    <row r="661" spans="10:22" x14ac:dyDescent="0.25">
      <c r="J661" t="s">
        <v>433</v>
      </c>
    </row>
    <row r="662" spans="10:22" x14ac:dyDescent="0.25">
      <c r="J662" t="s">
        <v>434</v>
      </c>
      <c r="K662" t="s">
        <v>435</v>
      </c>
      <c r="L662">
        <v>0</v>
      </c>
      <c r="M662" t="s">
        <v>822</v>
      </c>
      <c r="N662">
        <v>1E-3</v>
      </c>
      <c r="O662" t="s">
        <v>823</v>
      </c>
      <c r="P662">
        <v>0.01</v>
      </c>
      <c r="Q662" t="s">
        <v>824</v>
      </c>
    </row>
    <row r="664" spans="10:22" x14ac:dyDescent="0.25">
      <c r="J664" t="s">
        <v>442</v>
      </c>
      <c r="K664" t="s">
        <v>443</v>
      </c>
      <c r="L664" t="s">
        <v>430</v>
      </c>
      <c r="M664" t="s">
        <v>444</v>
      </c>
      <c r="N664">
        <v>5819.7</v>
      </c>
    </row>
    <row r="665" spans="10:22" x14ac:dyDescent="0.25">
      <c r="J665" t="s">
        <v>445</v>
      </c>
      <c r="K665" t="s">
        <v>443</v>
      </c>
      <c r="L665" t="s">
        <v>430</v>
      </c>
      <c r="M665" t="s">
        <v>444</v>
      </c>
      <c r="N665">
        <v>3530.1</v>
      </c>
    </row>
    <row r="666" spans="10:22" x14ac:dyDescent="0.25">
      <c r="J666" t="s">
        <v>446</v>
      </c>
      <c r="K666">
        <v>0.39343</v>
      </c>
    </row>
    <row r="667" spans="10:22" x14ac:dyDescent="0.25">
      <c r="J667" t="s">
        <v>447</v>
      </c>
      <c r="K667" t="s">
        <v>446</v>
      </c>
      <c r="L667">
        <v>0.30829000000000001</v>
      </c>
      <c r="R667" s="1">
        <v>3.4784999999999999E-10</v>
      </c>
    </row>
    <row r="668" spans="10:22" x14ac:dyDescent="0.25">
      <c r="J668" t="s">
        <v>448</v>
      </c>
      <c r="K668">
        <v>10.563000000000001</v>
      </c>
      <c r="L668" t="s">
        <v>449</v>
      </c>
      <c r="M668">
        <v>7</v>
      </c>
      <c r="N668" t="s">
        <v>450</v>
      </c>
      <c r="O668">
        <v>114</v>
      </c>
      <c r="P668" t="s">
        <v>451</v>
      </c>
      <c r="Q668" t="s">
        <v>452</v>
      </c>
    </row>
    <row r="669" spans="10:22" x14ac:dyDescent="0.25">
      <c r="J669" t="s">
        <v>841</v>
      </c>
      <c r="T669" t="s">
        <v>403</v>
      </c>
    </row>
    <row r="670" spans="10:22" x14ac:dyDescent="0.25">
      <c r="S670" t="s">
        <v>413</v>
      </c>
      <c r="U670" t="s">
        <v>843</v>
      </c>
    </row>
    <row r="671" spans="10:22" x14ac:dyDescent="0.25">
      <c r="J671" t="s">
        <v>841</v>
      </c>
      <c r="K671" t="s">
        <v>146</v>
      </c>
    </row>
    <row r="672" spans="10:22" x14ac:dyDescent="0.25">
      <c r="S672" t="s">
        <v>403</v>
      </c>
      <c r="T672">
        <v>336</v>
      </c>
    </row>
    <row r="673" spans="10:23" x14ac:dyDescent="0.25">
      <c r="J673" t="s">
        <v>654</v>
      </c>
      <c r="K673" t="s">
        <v>394</v>
      </c>
    </row>
    <row r="674" spans="10:23" x14ac:dyDescent="0.25">
      <c r="J674" t="s">
        <v>903</v>
      </c>
    </row>
    <row r="675" spans="10:23" x14ac:dyDescent="0.25">
      <c r="J675" t="s">
        <v>396</v>
      </c>
      <c r="K675" t="s">
        <v>397</v>
      </c>
      <c r="L675" t="s">
        <v>398</v>
      </c>
      <c r="M675" t="s">
        <v>399</v>
      </c>
      <c r="N675" t="s">
        <v>400</v>
      </c>
      <c r="W675">
        <v>1</v>
      </c>
    </row>
    <row r="677" spans="10:23" x14ac:dyDescent="0.25">
      <c r="J677" t="s">
        <v>401</v>
      </c>
      <c r="R677" t="s">
        <v>741</v>
      </c>
    </row>
    <row r="678" spans="10:23" x14ac:dyDescent="0.25">
      <c r="J678" t="s">
        <v>402</v>
      </c>
      <c r="K678" t="s">
        <v>403</v>
      </c>
      <c r="L678" t="s">
        <v>500</v>
      </c>
      <c r="M678" t="s">
        <v>405</v>
      </c>
      <c r="N678" t="s">
        <v>403</v>
      </c>
      <c r="O678" t="s">
        <v>501</v>
      </c>
      <c r="P678" t="s">
        <v>411</v>
      </c>
      <c r="Q678" t="s">
        <v>403</v>
      </c>
    </row>
    <row r="679" spans="10:23" x14ac:dyDescent="0.25">
      <c r="R679" t="s">
        <v>848</v>
      </c>
    </row>
    <row r="680" spans="10:23" x14ac:dyDescent="0.25">
      <c r="J680" t="s">
        <v>416</v>
      </c>
      <c r="K680" t="s">
        <v>417</v>
      </c>
      <c r="L680" t="s">
        <v>844</v>
      </c>
      <c r="M680" t="s">
        <v>403</v>
      </c>
      <c r="N680" t="s">
        <v>875</v>
      </c>
      <c r="O680" t="s">
        <v>846</v>
      </c>
      <c r="P680" t="s">
        <v>403</v>
      </c>
      <c r="Q680" t="s">
        <v>904</v>
      </c>
    </row>
    <row r="682" spans="10:23" x14ac:dyDescent="0.25">
      <c r="J682" t="s">
        <v>690</v>
      </c>
    </row>
    <row r="683" spans="10:23" x14ac:dyDescent="0.25">
      <c r="K683" t="s">
        <v>423</v>
      </c>
      <c r="L683" t="s">
        <v>424</v>
      </c>
      <c r="M683" t="s">
        <v>425</v>
      </c>
      <c r="N683" t="s">
        <v>426</v>
      </c>
      <c r="O683" t="s">
        <v>427</v>
      </c>
      <c r="P683" t="s">
        <v>425</v>
      </c>
      <c r="Q683" t="s">
        <v>428</v>
      </c>
    </row>
    <row r="684" spans="10:23" x14ac:dyDescent="0.25">
      <c r="J684">
        <v>-30.592569999999998</v>
      </c>
      <c r="K684">
        <v>-4.6725300000000001</v>
      </c>
      <c r="L684">
        <v>0.27248</v>
      </c>
      <c r="M684">
        <v>5.5649600000000001</v>
      </c>
      <c r="N684">
        <v>30.044419999999999</v>
      </c>
    </row>
    <row r="686" spans="10:23" x14ac:dyDescent="0.25">
      <c r="J686" t="s">
        <v>695</v>
      </c>
    </row>
    <row r="687" spans="10:23" x14ac:dyDescent="0.25">
      <c r="K687" t="s">
        <v>350</v>
      </c>
      <c r="L687" t="s">
        <v>351</v>
      </c>
      <c r="M687" t="s">
        <v>352</v>
      </c>
      <c r="N687" t="s">
        <v>353</v>
      </c>
      <c r="O687" t="s">
        <v>354</v>
      </c>
      <c r="P687" t="s">
        <v>432</v>
      </c>
      <c r="U687" t="s">
        <v>851</v>
      </c>
    </row>
    <row r="688" spans="10:23" x14ac:dyDescent="0.25">
      <c r="J688" t="s">
        <v>174</v>
      </c>
      <c r="K688">
        <v>-17.42108</v>
      </c>
      <c r="L688">
        <v>3.4774099999999999</v>
      </c>
      <c r="M688">
        <v>-5.0098000000000003</v>
      </c>
      <c r="N688" s="1">
        <v>9.1399999999999995E-7</v>
      </c>
      <c r="O688" t="s">
        <v>355</v>
      </c>
      <c r="S688" t="s">
        <v>850</v>
      </c>
    </row>
    <row r="689" spans="10:23" x14ac:dyDescent="0.25">
      <c r="K689" s="1">
        <v>9.1399999999999995E-7</v>
      </c>
      <c r="N689" s="1"/>
    </row>
    <row r="690" spans="10:23" x14ac:dyDescent="0.25">
      <c r="J690" t="s">
        <v>175</v>
      </c>
      <c r="K690">
        <v>1.1178300000000001</v>
      </c>
      <c r="L690">
        <v>0.12031</v>
      </c>
      <c r="M690">
        <v>9.2911999999999999</v>
      </c>
      <c r="N690" s="1">
        <v>2.2E-16</v>
      </c>
      <c r="O690" t="s">
        <v>355</v>
      </c>
    </row>
    <row r="691" spans="10:23" x14ac:dyDescent="0.25">
      <c r="K691" s="1">
        <v>2.2E-16</v>
      </c>
      <c r="N691" s="1"/>
    </row>
    <row r="692" spans="10:23" x14ac:dyDescent="0.25">
      <c r="J692" t="s">
        <v>176</v>
      </c>
      <c r="K692">
        <v>0.30393999999999999</v>
      </c>
      <c r="L692">
        <v>0.52798</v>
      </c>
      <c r="M692">
        <v>0.57569999999999999</v>
      </c>
      <c r="N692">
        <v>0.56530000000000002</v>
      </c>
      <c r="T692">
        <v>0.1</v>
      </c>
    </row>
    <row r="693" spans="10:23" x14ac:dyDescent="0.25">
      <c r="K693">
        <v>0.56530000000000002</v>
      </c>
      <c r="V693" t="s">
        <v>851</v>
      </c>
    </row>
    <row r="694" spans="10:23" x14ac:dyDescent="0.25">
      <c r="J694" t="s">
        <v>357</v>
      </c>
      <c r="K694">
        <v>1.9492</v>
      </c>
      <c r="L694">
        <v>0.38012000000000001</v>
      </c>
      <c r="M694">
        <v>5.1277999999999997</v>
      </c>
      <c r="N694" s="1">
        <v>5.1559999999999998E-7</v>
      </c>
      <c r="O694" t="s">
        <v>355</v>
      </c>
      <c r="S694" s="1">
        <v>2.2200000000000001E-16</v>
      </c>
    </row>
    <row r="695" spans="10:23" x14ac:dyDescent="0.25">
      <c r="K695" s="1">
        <v>5.1559999999999998E-7</v>
      </c>
      <c r="N695" s="1"/>
    </row>
    <row r="696" spans="10:23" x14ac:dyDescent="0.25">
      <c r="J696" t="s">
        <v>187</v>
      </c>
      <c r="K696">
        <v>-22.013439999999999</v>
      </c>
      <c r="L696">
        <v>3.0083500000000001</v>
      </c>
      <c r="M696">
        <v>-7.3174000000000001</v>
      </c>
      <c r="N696" s="1">
        <v>2.1539999999999999E-12</v>
      </c>
      <c r="O696" t="s">
        <v>355</v>
      </c>
    </row>
    <row r="697" spans="10:23" x14ac:dyDescent="0.25">
      <c r="K697" s="1">
        <v>2.1539999999999999E-12</v>
      </c>
      <c r="N697" s="1"/>
    </row>
    <row r="698" spans="10:23" x14ac:dyDescent="0.25">
      <c r="J698" t="s">
        <v>358</v>
      </c>
      <c r="K698">
        <v>-23.964880000000001</v>
      </c>
      <c r="L698">
        <v>3.2388499999999998</v>
      </c>
      <c r="M698">
        <v>-7.3992000000000004</v>
      </c>
      <c r="N698" s="1">
        <v>1.2789999999999999E-12</v>
      </c>
      <c r="O698" t="s">
        <v>355</v>
      </c>
    </row>
    <row r="699" spans="10:23" x14ac:dyDescent="0.25">
      <c r="K699" s="1">
        <v>1.2789999999999999E-12</v>
      </c>
      <c r="N699" s="1"/>
    </row>
    <row r="700" spans="10:23" x14ac:dyDescent="0.25">
      <c r="J700" t="s">
        <v>506</v>
      </c>
      <c r="K700">
        <v>-2.7945700000000002</v>
      </c>
      <c r="L700">
        <v>0.43286000000000002</v>
      </c>
      <c r="M700">
        <v>-6.4561000000000002</v>
      </c>
      <c r="N700" s="1">
        <v>4.1080000000000002E-10</v>
      </c>
      <c r="O700" t="s">
        <v>355</v>
      </c>
    </row>
    <row r="701" spans="10:23" x14ac:dyDescent="0.25">
      <c r="J701" t="s">
        <v>433</v>
      </c>
      <c r="K701" s="1">
        <v>4.1080000000000002E-10</v>
      </c>
      <c r="R701">
        <v>0.05</v>
      </c>
    </row>
    <row r="702" spans="10:23" x14ac:dyDescent="0.25">
      <c r="J702" t="s">
        <v>434</v>
      </c>
      <c r="K702" t="s">
        <v>435</v>
      </c>
      <c r="L702">
        <v>0</v>
      </c>
      <c r="M702" t="s">
        <v>822</v>
      </c>
      <c r="N702">
        <v>1E-3</v>
      </c>
      <c r="O702" t="s">
        <v>823</v>
      </c>
      <c r="P702">
        <v>0.01</v>
      </c>
      <c r="Q702" t="s">
        <v>824</v>
      </c>
    </row>
    <row r="703" spans="10:23" x14ac:dyDescent="0.25">
      <c r="S703" t="s">
        <v>413</v>
      </c>
      <c r="U703" t="s">
        <v>843</v>
      </c>
    </row>
    <row r="704" spans="10:23" x14ac:dyDescent="0.25">
      <c r="J704" t="s">
        <v>442</v>
      </c>
      <c r="K704" t="s">
        <v>443</v>
      </c>
      <c r="L704" t="s">
        <v>430</v>
      </c>
      <c r="M704" t="s">
        <v>444</v>
      </c>
      <c r="N704">
        <v>83546</v>
      </c>
      <c r="T704" t="s">
        <v>403</v>
      </c>
      <c r="W704">
        <v>1</v>
      </c>
    </row>
    <row r="705" spans="10:20" x14ac:dyDescent="0.25">
      <c r="J705" t="s">
        <v>445</v>
      </c>
      <c r="K705" t="s">
        <v>443</v>
      </c>
      <c r="L705" t="s">
        <v>430</v>
      </c>
      <c r="M705" t="s">
        <v>444</v>
      </c>
      <c r="N705">
        <v>34560</v>
      </c>
      <c r="S705" t="s">
        <v>403</v>
      </c>
    </row>
    <row r="706" spans="10:20" x14ac:dyDescent="0.25">
      <c r="J706" t="s">
        <v>446</v>
      </c>
      <c r="K706">
        <v>0.58633000000000002</v>
      </c>
      <c r="T706">
        <v>149</v>
      </c>
    </row>
    <row r="707" spans="10:20" x14ac:dyDescent="0.25">
      <c r="J707" t="s">
        <v>447</v>
      </c>
      <c r="K707" t="s">
        <v>446</v>
      </c>
      <c r="L707">
        <v>0.55584</v>
      </c>
      <c r="R707" t="s">
        <v>453</v>
      </c>
    </row>
    <row r="708" spans="10:20" x14ac:dyDescent="0.25">
      <c r="J708" t="s">
        <v>448</v>
      </c>
      <c r="K708">
        <v>63.175400000000003</v>
      </c>
      <c r="L708" t="s">
        <v>449</v>
      </c>
      <c r="M708">
        <v>7</v>
      </c>
      <c r="N708" t="s">
        <v>450</v>
      </c>
      <c r="O708">
        <v>312</v>
      </c>
      <c r="P708" t="s">
        <v>451</v>
      </c>
      <c r="Q708" t="s">
        <v>452</v>
      </c>
    </row>
    <row r="709" spans="10:20" x14ac:dyDescent="0.25">
      <c r="J709" t="s">
        <v>654</v>
      </c>
      <c r="K709" t="s">
        <v>468</v>
      </c>
      <c r="L709">
        <v>2000</v>
      </c>
    </row>
    <row r="710" spans="10:20" x14ac:dyDescent="0.25">
      <c r="J710" t="s">
        <v>905</v>
      </c>
    </row>
    <row r="711" spans="10:20" x14ac:dyDescent="0.25">
      <c r="J711" t="s">
        <v>396</v>
      </c>
      <c r="K711" t="s">
        <v>397</v>
      </c>
      <c r="L711" t="s">
        <v>398</v>
      </c>
      <c r="M711" t="s">
        <v>399</v>
      </c>
      <c r="N711" t="s">
        <v>400</v>
      </c>
    </row>
    <row r="713" spans="10:20" x14ac:dyDescent="0.25">
      <c r="J713" t="s">
        <v>401</v>
      </c>
      <c r="R713" t="s">
        <v>741</v>
      </c>
    </row>
    <row r="714" spans="10:20" x14ac:dyDescent="0.25">
      <c r="J714" t="s">
        <v>402</v>
      </c>
      <c r="K714" t="s">
        <v>403</v>
      </c>
      <c r="L714" t="s">
        <v>500</v>
      </c>
      <c r="M714" t="s">
        <v>405</v>
      </c>
      <c r="N714" t="s">
        <v>403</v>
      </c>
      <c r="O714" t="s">
        <v>501</v>
      </c>
      <c r="P714" t="s">
        <v>411</v>
      </c>
      <c r="Q714" t="s">
        <v>403</v>
      </c>
    </row>
    <row r="715" spans="10:20" x14ac:dyDescent="0.25">
      <c r="R715" t="s">
        <v>848</v>
      </c>
    </row>
    <row r="716" spans="10:20" x14ac:dyDescent="0.25">
      <c r="J716" t="s">
        <v>416</v>
      </c>
      <c r="K716" t="s">
        <v>417</v>
      </c>
      <c r="L716" t="s">
        <v>844</v>
      </c>
      <c r="M716" t="s">
        <v>403</v>
      </c>
      <c r="N716" t="s">
        <v>906</v>
      </c>
      <c r="O716" t="s">
        <v>846</v>
      </c>
      <c r="P716" t="s">
        <v>403</v>
      </c>
      <c r="Q716" t="s">
        <v>907</v>
      </c>
    </row>
    <row r="718" spans="10:20" x14ac:dyDescent="0.25">
      <c r="J718" t="s">
        <v>690</v>
      </c>
    </row>
    <row r="719" spans="10:20" x14ac:dyDescent="0.25">
      <c r="K719" t="s">
        <v>423</v>
      </c>
      <c r="L719" t="s">
        <v>424</v>
      </c>
      <c r="M719" t="s">
        <v>425</v>
      </c>
      <c r="N719" t="s">
        <v>426</v>
      </c>
      <c r="O719" t="s">
        <v>427</v>
      </c>
      <c r="P719" t="s">
        <v>425</v>
      </c>
      <c r="Q719" t="s">
        <v>428</v>
      </c>
    </row>
    <row r="720" spans="10:20" x14ac:dyDescent="0.25">
      <c r="J720">
        <v>-14.364979999999999</v>
      </c>
      <c r="K720">
        <v>-2.28647</v>
      </c>
      <c r="L720">
        <v>0.27632000000000001</v>
      </c>
      <c r="M720">
        <v>1.83989</v>
      </c>
      <c r="N720">
        <v>21.43544</v>
      </c>
      <c r="S720" t="s">
        <v>850</v>
      </c>
    </row>
    <row r="721" spans="10:23" x14ac:dyDescent="0.25">
      <c r="T721">
        <v>0.1</v>
      </c>
      <c r="U721" t="s">
        <v>851</v>
      </c>
    </row>
    <row r="722" spans="10:23" x14ac:dyDescent="0.25">
      <c r="J722" t="s">
        <v>695</v>
      </c>
      <c r="V722" t="s">
        <v>851</v>
      </c>
    </row>
    <row r="723" spans="10:23" x14ac:dyDescent="0.25">
      <c r="K723" t="s">
        <v>350</v>
      </c>
      <c r="L723" t="s">
        <v>351</v>
      </c>
      <c r="M723" t="s">
        <v>352</v>
      </c>
      <c r="N723" t="s">
        <v>353</v>
      </c>
      <c r="O723" t="s">
        <v>354</v>
      </c>
      <c r="P723" t="s">
        <v>432</v>
      </c>
    </row>
    <row r="724" spans="10:23" x14ac:dyDescent="0.25">
      <c r="J724" t="s">
        <v>174</v>
      </c>
      <c r="K724">
        <v>2.3921899999999998</v>
      </c>
      <c r="L724">
        <v>8.8447300000000002</v>
      </c>
      <c r="M724">
        <v>0.27050000000000002</v>
      </c>
      <c r="N724">
        <v>0.78723799999999999</v>
      </c>
    </row>
    <row r="725" spans="10:23" x14ac:dyDescent="0.25">
      <c r="K725">
        <v>0.78723799999999999</v>
      </c>
    </row>
    <row r="726" spans="10:23" x14ac:dyDescent="0.25">
      <c r="J726" t="s">
        <v>175</v>
      </c>
      <c r="K726">
        <v>-0.27998000000000001</v>
      </c>
      <c r="L726">
        <v>0.16284999999999999</v>
      </c>
      <c r="M726">
        <v>-1.7192000000000001</v>
      </c>
      <c r="N726">
        <v>8.7986999999999996E-2</v>
      </c>
      <c r="O726" t="s">
        <v>461</v>
      </c>
    </row>
    <row r="727" spans="10:23" x14ac:dyDescent="0.25">
      <c r="K727">
        <v>8.7986999999999996E-2</v>
      </c>
      <c r="S727" s="1">
        <v>2.2200000000000001E-16</v>
      </c>
    </row>
    <row r="728" spans="10:23" x14ac:dyDescent="0.25">
      <c r="J728" t="s">
        <v>176</v>
      </c>
      <c r="K728">
        <v>-0.66598999999999997</v>
      </c>
      <c r="L728">
        <v>1.39669</v>
      </c>
      <c r="M728">
        <v>-0.4768</v>
      </c>
      <c r="N728">
        <v>0.63429100000000005</v>
      </c>
      <c r="S728" s="1"/>
    </row>
    <row r="729" spans="10:23" x14ac:dyDescent="0.25">
      <c r="K729">
        <v>0.63429100000000005</v>
      </c>
    </row>
    <row r="730" spans="10:23" x14ac:dyDescent="0.25">
      <c r="J730" t="s">
        <v>357</v>
      </c>
      <c r="K730">
        <v>2.2641399999999998</v>
      </c>
      <c r="L730">
        <v>0.40551999999999999</v>
      </c>
      <c r="M730">
        <v>5.5831999999999997</v>
      </c>
      <c r="N730" s="1">
        <v>1.3510000000000001E-7</v>
      </c>
      <c r="O730" t="s">
        <v>355</v>
      </c>
    </row>
    <row r="731" spans="10:23" x14ac:dyDescent="0.25">
      <c r="K731" s="1">
        <v>1.3510000000000001E-7</v>
      </c>
      <c r="N731" s="1"/>
    </row>
    <row r="732" spans="10:23" x14ac:dyDescent="0.25">
      <c r="J732" t="s">
        <v>187</v>
      </c>
      <c r="K732">
        <v>-19.759180000000001</v>
      </c>
      <c r="L732">
        <v>2.6731799999999999</v>
      </c>
      <c r="M732">
        <v>-7.3916000000000004</v>
      </c>
      <c r="N732" s="1">
        <v>1.6669999999999999E-11</v>
      </c>
      <c r="O732" t="s">
        <v>355</v>
      </c>
    </row>
    <row r="733" spans="10:23" x14ac:dyDescent="0.25">
      <c r="K733" s="1">
        <v>1.6669999999999999E-11</v>
      </c>
      <c r="N733" s="1"/>
      <c r="T733" t="s">
        <v>403</v>
      </c>
      <c r="U733" t="s">
        <v>843</v>
      </c>
      <c r="W733">
        <v>1</v>
      </c>
    </row>
    <row r="734" spans="10:23" x14ac:dyDescent="0.25">
      <c r="J734" t="s">
        <v>506</v>
      </c>
      <c r="K734">
        <v>2.7244100000000002</v>
      </c>
      <c r="L734">
        <v>0.82691000000000003</v>
      </c>
      <c r="M734">
        <v>3.2947000000000002</v>
      </c>
      <c r="N734">
        <v>1.2750000000000001E-3</v>
      </c>
      <c r="O734" t="s">
        <v>467</v>
      </c>
    </row>
    <row r="735" spans="10:23" x14ac:dyDescent="0.25">
      <c r="K735">
        <v>1.2750000000000001E-3</v>
      </c>
      <c r="R735">
        <v>0.05</v>
      </c>
    </row>
    <row r="736" spans="10:23" x14ac:dyDescent="0.25">
      <c r="J736" t="s">
        <v>433</v>
      </c>
    </row>
    <row r="737" spans="10:22" x14ac:dyDescent="0.25">
      <c r="J737" t="s">
        <v>434</v>
      </c>
      <c r="K737" t="s">
        <v>435</v>
      </c>
      <c r="L737">
        <v>0</v>
      </c>
      <c r="M737" t="s">
        <v>822</v>
      </c>
      <c r="N737">
        <v>1E-3</v>
      </c>
      <c r="O737" t="s">
        <v>823</v>
      </c>
      <c r="P737">
        <v>0.01</v>
      </c>
      <c r="Q737" t="s">
        <v>824</v>
      </c>
    </row>
    <row r="739" spans="10:22" x14ac:dyDescent="0.25">
      <c r="J739" t="s">
        <v>442</v>
      </c>
      <c r="K739" t="s">
        <v>443</v>
      </c>
      <c r="L739" t="s">
        <v>430</v>
      </c>
      <c r="M739" t="s">
        <v>444</v>
      </c>
      <c r="N739">
        <v>12080</v>
      </c>
    </row>
    <row r="740" spans="10:22" x14ac:dyDescent="0.25">
      <c r="J740" t="s">
        <v>445</v>
      </c>
      <c r="K740" t="s">
        <v>443</v>
      </c>
      <c r="L740" t="s">
        <v>430</v>
      </c>
      <c r="M740" t="s">
        <v>444</v>
      </c>
      <c r="N740">
        <v>2865.5</v>
      </c>
    </row>
    <row r="741" spans="10:22" x14ac:dyDescent="0.25">
      <c r="J741" t="s">
        <v>446</v>
      </c>
      <c r="K741">
        <v>0.76280000000000003</v>
      </c>
    </row>
    <row r="742" spans="10:22" x14ac:dyDescent="0.25">
      <c r="J742" t="s">
        <v>447</v>
      </c>
      <c r="K742" t="s">
        <v>446</v>
      </c>
      <c r="L742">
        <v>0.72572999999999999</v>
      </c>
      <c r="R742" t="s">
        <v>453</v>
      </c>
    </row>
    <row r="743" spans="10:22" x14ac:dyDescent="0.25">
      <c r="J743" t="s">
        <v>448</v>
      </c>
      <c r="K743">
        <v>68.603300000000004</v>
      </c>
      <c r="L743" t="s">
        <v>449</v>
      </c>
      <c r="M743">
        <v>6</v>
      </c>
      <c r="N743" t="s">
        <v>450</v>
      </c>
      <c r="O743">
        <v>128</v>
      </c>
      <c r="P743" t="s">
        <v>451</v>
      </c>
      <c r="Q743" t="s">
        <v>452</v>
      </c>
    </row>
    <row r="744" spans="10:22" x14ac:dyDescent="0.25">
      <c r="J744" t="s">
        <v>654</v>
      </c>
      <c r="K744" t="s">
        <v>481</v>
      </c>
      <c r="L744">
        <v>2000</v>
      </c>
    </row>
    <row r="745" spans="10:22" x14ac:dyDescent="0.25">
      <c r="J745" t="s">
        <v>908</v>
      </c>
    </row>
    <row r="746" spans="10:22" x14ac:dyDescent="0.25">
      <c r="J746" t="s">
        <v>396</v>
      </c>
      <c r="K746" t="s">
        <v>397</v>
      </c>
      <c r="L746" t="s">
        <v>398</v>
      </c>
      <c r="M746" t="s">
        <v>399</v>
      </c>
      <c r="N746" t="s">
        <v>400</v>
      </c>
    </row>
    <row r="748" spans="10:22" x14ac:dyDescent="0.25">
      <c r="J748" t="s">
        <v>401</v>
      </c>
      <c r="R748" t="s">
        <v>741</v>
      </c>
    </row>
    <row r="749" spans="10:22" x14ac:dyDescent="0.25">
      <c r="J749" t="s">
        <v>402</v>
      </c>
      <c r="K749" t="s">
        <v>403</v>
      </c>
      <c r="L749" t="s">
        <v>500</v>
      </c>
      <c r="M749" t="s">
        <v>405</v>
      </c>
      <c r="N749" t="s">
        <v>403</v>
      </c>
      <c r="O749" t="s">
        <v>501</v>
      </c>
      <c r="P749" t="s">
        <v>411</v>
      </c>
      <c r="Q749" t="s">
        <v>403</v>
      </c>
    </row>
    <row r="750" spans="10:22" x14ac:dyDescent="0.25">
      <c r="R750" t="s">
        <v>848</v>
      </c>
      <c r="T750">
        <v>187</v>
      </c>
    </row>
    <row r="751" spans="10:22" x14ac:dyDescent="0.25">
      <c r="J751" t="s">
        <v>581</v>
      </c>
      <c r="K751" t="s">
        <v>417</v>
      </c>
      <c r="L751" t="s">
        <v>844</v>
      </c>
      <c r="M751" t="s">
        <v>403</v>
      </c>
      <c r="N751" t="s">
        <v>875</v>
      </c>
      <c r="O751" t="s">
        <v>846</v>
      </c>
      <c r="P751" t="s">
        <v>403</v>
      </c>
      <c r="Q751" t="s">
        <v>909</v>
      </c>
      <c r="V751" t="s">
        <v>851</v>
      </c>
    </row>
    <row r="753" spans="10:21" x14ac:dyDescent="0.25">
      <c r="J753" t="s">
        <v>690</v>
      </c>
      <c r="S753" t="s">
        <v>413</v>
      </c>
    </row>
    <row r="754" spans="10:21" x14ac:dyDescent="0.25">
      <c r="K754" t="s">
        <v>423</v>
      </c>
      <c r="L754" t="s">
        <v>424</v>
      </c>
      <c r="M754" t="s">
        <v>425</v>
      </c>
      <c r="N754" t="s">
        <v>426</v>
      </c>
      <c r="O754" t="s">
        <v>427</v>
      </c>
      <c r="P754" t="s">
        <v>425</v>
      </c>
      <c r="Q754" t="s">
        <v>428</v>
      </c>
    </row>
    <row r="755" spans="10:21" x14ac:dyDescent="0.25">
      <c r="J755">
        <v>-29.258240000000001</v>
      </c>
      <c r="K755">
        <v>-6.3168100000000003</v>
      </c>
      <c r="L755">
        <v>-0.46081</v>
      </c>
      <c r="M755">
        <v>6.6954099999999999</v>
      </c>
      <c r="N755">
        <v>28.047000000000001</v>
      </c>
      <c r="S755" t="s">
        <v>403</v>
      </c>
    </row>
    <row r="757" spans="10:21" x14ac:dyDescent="0.25">
      <c r="J757" t="s">
        <v>695</v>
      </c>
    </row>
    <row r="758" spans="10:21" x14ac:dyDescent="0.25">
      <c r="K758" t="s">
        <v>350</v>
      </c>
      <c r="L758" t="s">
        <v>351</v>
      </c>
      <c r="M758" t="s">
        <v>352</v>
      </c>
      <c r="N758" t="s">
        <v>353</v>
      </c>
      <c r="O758" t="s">
        <v>354</v>
      </c>
      <c r="P758" t="s">
        <v>432</v>
      </c>
    </row>
    <row r="759" spans="10:21" x14ac:dyDescent="0.25">
      <c r="J759" t="s">
        <v>174</v>
      </c>
      <c r="K759">
        <v>-24.970780000000001</v>
      </c>
      <c r="L759">
        <v>4.9800000000000004</v>
      </c>
      <c r="M759">
        <v>-5.0141999999999998</v>
      </c>
      <c r="N759" s="1">
        <v>1.3710000000000001E-6</v>
      </c>
      <c r="O759" t="s">
        <v>355</v>
      </c>
    </row>
    <row r="760" spans="10:21" x14ac:dyDescent="0.25">
      <c r="K760" s="1">
        <v>1.3710000000000001E-6</v>
      </c>
      <c r="N760" s="1"/>
    </row>
    <row r="761" spans="10:21" x14ac:dyDescent="0.25">
      <c r="J761" t="s">
        <v>175</v>
      </c>
      <c r="K761">
        <v>1.79359</v>
      </c>
      <c r="L761">
        <v>0.26477000000000001</v>
      </c>
      <c r="M761">
        <v>6.7740999999999998</v>
      </c>
      <c r="N761" s="1">
        <v>2.1340000000000001E-10</v>
      </c>
      <c r="O761" t="s">
        <v>355</v>
      </c>
    </row>
    <row r="762" spans="10:21" x14ac:dyDescent="0.25">
      <c r="K762" s="1">
        <v>2.1340000000000001E-10</v>
      </c>
      <c r="N762" s="1"/>
    </row>
    <row r="763" spans="10:21" x14ac:dyDescent="0.25">
      <c r="J763" t="s">
        <v>176</v>
      </c>
      <c r="K763">
        <v>-1.1911799999999999</v>
      </c>
      <c r="L763">
        <v>1.8361400000000001</v>
      </c>
      <c r="M763">
        <v>-0.64870000000000005</v>
      </c>
      <c r="N763">
        <v>0.51739999999999997</v>
      </c>
    </row>
    <row r="764" spans="10:21" x14ac:dyDescent="0.25">
      <c r="K764">
        <v>0.51739999999999997</v>
      </c>
    </row>
    <row r="765" spans="10:21" x14ac:dyDescent="0.25">
      <c r="J765" t="s">
        <v>357</v>
      </c>
      <c r="K765">
        <v>3.57118</v>
      </c>
      <c r="L765">
        <v>0.59736</v>
      </c>
      <c r="M765">
        <v>5.9782000000000002</v>
      </c>
      <c r="N765" s="1">
        <v>1.366E-8</v>
      </c>
      <c r="O765" t="s">
        <v>355</v>
      </c>
    </row>
    <row r="766" spans="10:21" x14ac:dyDescent="0.25">
      <c r="K766" s="1">
        <v>1.366E-8</v>
      </c>
      <c r="N766" s="1"/>
      <c r="U766" t="s">
        <v>851</v>
      </c>
    </row>
    <row r="767" spans="10:21" x14ac:dyDescent="0.25">
      <c r="J767" t="s">
        <v>358</v>
      </c>
      <c r="K767">
        <v>-28.268039999999999</v>
      </c>
      <c r="L767">
        <v>6.8555700000000002</v>
      </c>
      <c r="M767">
        <v>-4.1234000000000002</v>
      </c>
      <c r="N767" s="1">
        <v>5.9190000000000001E-5</v>
      </c>
      <c r="O767" t="s">
        <v>355</v>
      </c>
    </row>
    <row r="768" spans="10:21" x14ac:dyDescent="0.25">
      <c r="K768" s="1">
        <v>5.9190000000000001E-5</v>
      </c>
      <c r="N768" s="1"/>
    </row>
    <row r="769" spans="10:23" x14ac:dyDescent="0.25">
      <c r="J769" t="s">
        <v>506</v>
      </c>
      <c r="K769">
        <v>-0.24409</v>
      </c>
      <c r="L769">
        <v>1.90177</v>
      </c>
      <c r="M769">
        <v>-0.12839999999999999</v>
      </c>
      <c r="N769">
        <v>0.89800000000000002</v>
      </c>
      <c r="W769">
        <v>1</v>
      </c>
    </row>
    <row r="770" spans="10:23" x14ac:dyDescent="0.25">
      <c r="J770" t="s">
        <v>433</v>
      </c>
      <c r="K770">
        <v>0.89800000000000002</v>
      </c>
      <c r="R770">
        <v>0.05</v>
      </c>
      <c r="S770" t="s">
        <v>850</v>
      </c>
      <c r="T770">
        <v>0.1</v>
      </c>
    </row>
    <row r="771" spans="10:23" x14ac:dyDescent="0.25">
      <c r="J771" t="s">
        <v>434</v>
      </c>
      <c r="K771" t="s">
        <v>435</v>
      </c>
      <c r="L771">
        <v>0</v>
      </c>
      <c r="M771" t="s">
        <v>822</v>
      </c>
      <c r="N771">
        <v>1E-3</v>
      </c>
      <c r="O771" t="s">
        <v>823</v>
      </c>
      <c r="P771">
        <v>0.01</v>
      </c>
      <c r="Q771" t="s">
        <v>824</v>
      </c>
    </row>
    <row r="773" spans="10:23" x14ac:dyDescent="0.25">
      <c r="J773" t="s">
        <v>442</v>
      </c>
      <c r="K773" t="s">
        <v>443</v>
      </c>
      <c r="L773" t="s">
        <v>430</v>
      </c>
      <c r="M773" t="s">
        <v>444</v>
      </c>
      <c r="N773">
        <v>56817</v>
      </c>
    </row>
    <row r="774" spans="10:23" x14ac:dyDescent="0.25">
      <c r="J774" t="s">
        <v>445</v>
      </c>
      <c r="K774" t="s">
        <v>443</v>
      </c>
      <c r="L774" t="s">
        <v>430</v>
      </c>
      <c r="M774" t="s">
        <v>444</v>
      </c>
      <c r="N774">
        <v>23811</v>
      </c>
    </row>
    <row r="775" spans="10:23" x14ac:dyDescent="0.25">
      <c r="J775" t="s">
        <v>446</v>
      </c>
      <c r="K775">
        <v>0.58091999999999999</v>
      </c>
    </row>
    <row r="776" spans="10:23" x14ac:dyDescent="0.25">
      <c r="J776" t="s">
        <v>447</v>
      </c>
      <c r="K776" t="s">
        <v>446</v>
      </c>
      <c r="L776">
        <v>0.52471000000000001</v>
      </c>
      <c r="R776" t="s">
        <v>453</v>
      </c>
    </row>
    <row r="777" spans="10:23" x14ac:dyDescent="0.25">
      <c r="J777" t="s">
        <v>448</v>
      </c>
      <c r="K777">
        <v>37.889299999999999</v>
      </c>
      <c r="L777" t="s">
        <v>449</v>
      </c>
      <c r="M777">
        <v>6</v>
      </c>
      <c r="N777" t="s">
        <v>450</v>
      </c>
      <c r="O777">
        <v>164</v>
      </c>
      <c r="P777" t="s">
        <v>451</v>
      </c>
      <c r="Q777" t="s">
        <v>452</v>
      </c>
      <c r="S777" s="1">
        <v>2.2200000000000001E-16</v>
      </c>
    </row>
    <row r="778" spans="10:23" x14ac:dyDescent="0.25">
      <c r="J778" t="s">
        <v>841</v>
      </c>
      <c r="S778" s="1"/>
      <c r="U778" t="s">
        <v>843</v>
      </c>
    </row>
    <row r="780" spans="10:23" x14ac:dyDescent="0.25">
      <c r="J780" t="s">
        <v>841</v>
      </c>
      <c r="K780" t="s">
        <v>186</v>
      </c>
    </row>
    <row r="782" spans="10:23" x14ac:dyDescent="0.25">
      <c r="J782" t="s">
        <v>654</v>
      </c>
      <c r="K782" t="s">
        <v>394</v>
      </c>
    </row>
    <row r="783" spans="10:23" x14ac:dyDescent="0.25">
      <c r="J783" t="s">
        <v>910</v>
      </c>
    </row>
    <row r="784" spans="10:23" x14ac:dyDescent="0.25">
      <c r="J784" t="s">
        <v>396</v>
      </c>
      <c r="K784" t="s">
        <v>397</v>
      </c>
      <c r="L784" t="s">
        <v>398</v>
      </c>
      <c r="M784" t="s">
        <v>399</v>
      </c>
      <c r="N784" t="s">
        <v>400</v>
      </c>
    </row>
    <row r="786" spans="10:23" x14ac:dyDescent="0.25">
      <c r="J786" t="s">
        <v>401</v>
      </c>
      <c r="R786" t="s">
        <v>741</v>
      </c>
    </row>
    <row r="787" spans="10:23" x14ac:dyDescent="0.25">
      <c r="J787" t="s">
        <v>402</v>
      </c>
      <c r="K787" t="s">
        <v>403</v>
      </c>
      <c r="L787" t="s">
        <v>500</v>
      </c>
      <c r="M787" t="s">
        <v>405</v>
      </c>
      <c r="N787" t="s">
        <v>403</v>
      </c>
      <c r="O787" t="s">
        <v>501</v>
      </c>
      <c r="P787" t="s">
        <v>411</v>
      </c>
      <c r="Q787" t="s">
        <v>403</v>
      </c>
      <c r="T787" t="s">
        <v>403</v>
      </c>
      <c r="V787" t="s">
        <v>851</v>
      </c>
    </row>
    <row r="788" spans="10:23" x14ac:dyDescent="0.25">
      <c r="R788" t="s">
        <v>848</v>
      </c>
    </row>
    <row r="789" spans="10:23" x14ac:dyDescent="0.25">
      <c r="J789" t="s">
        <v>416</v>
      </c>
      <c r="K789" t="s">
        <v>417</v>
      </c>
      <c r="L789" t="s">
        <v>844</v>
      </c>
      <c r="M789" t="s">
        <v>403</v>
      </c>
      <c r="N789" t="s">
        <v>911</v>
      </c>
      <c r="O789" t="s">
        <v>846</v>
      </c>
      <c r="P789" t="s">
        <v>403</v>
      </c>
      <c r="Q789" t="s">
        <v>869</v>
      </c>
      <c r="T789">
        <v>188</v>
      </c>
    </row>
    <row r="791" spans="10:23" x14ac:dyDescent="0.25">
      <c r="J791" t="s">
        <v>690</v>
      </c>
      <c r="S791" t="s">
        <v>413</v>
      </c>
    </row>
    <row r="792" spans="10:23" x14ac:dyDescent="0.25">
      <c r="K792" t="s">
        <v>423</v>
      </c>
      <c r="L792" t="s">
        <v>424</v>
      </c>
      <c r="M792" t="s">
        <v>425</v>
      </c>
      <c r="N792" t="s">
        <v>426</v>
      </c>
      <c r="O792" t="s">
        <v>427</v>
      </c>
      <c r="P792" t="s">
        <v>425</v>
      </c>
      <c r="Q792" t="s">
        <v>428</v>
      </c>
    </row>
    <row r="793" spans="10:23" x14ac:dyDescent="0.25">
      <c r="J793">
        <v>-42.244770000000003</v>
      </c>
      <c r="K793">
        <v>-7.2091900000000004</v>
      </c>
      <c r="L793">
        <v>0.62046000000000001</v>
      </c>
      <c r="M793">
        <v>7.7294900000000002</v>
      </c>
      <c r="N793">
        <v>32.82432</v>
      </c>
      <c r="S793" t="s">
        <v>403</v>
      </c>
    </row>
    <row r="795" spans="10:23" x14ac:dyDescent="0.25">
      <c r="J795" t="s">
        <v>695</v>
      </c>
      <c r="U795" t="s">
        <v>851</v>
      </c>
    </row>
    <row r="796" spans="10:23" x14ac:dyDescent="0.25">
      <c r="K796" t="s">
        <v>350</v>
      </c>
      <c r="L796" t="s">
        <v>351</v>
      </c>
      <c r="M796" t="s">
        <v>352</v>
      </c>
      <c r="N796" t="s">
        <v>353</v>
      </c>
      <c r="O796" t="s">
        <v>354</v>
      </c>
      <c r="P796" t="s">
        <v>432</v>
      </c>
    </row>
    <row r="797" spans="10:23" x14ac:dyDescent="0.25">
      <c r="J797" t="s">
        <v>174</v>
      </c>
      <c r="K797">
        <v>-24.156310000000001</v>
      </c>
      <c r="L797">
        <v>5.4272099999999996</v>
      </c>
      <c r="M797">
        <v>-4.4509999999999996</v>
      </c>
      <c r="N797" s="1">
        <v>1.552E-5</v>
      </c>
      <c r="O797" t="s">
        <v>355</v>
      </c>
      <c r="W797">
        <v>1</v>
      </c>
    </row>
    <row r="798" spans="10:23" x14ac:dyDescent="0.25">
      <c r="K798" s="1">
        <v>1.552E-5</v>
      </c>
      <c r="N798" s="1"/>
    </row>
    <row r="799" spans="10:23" x14ac:dyDescent="0.25">
      <c r="J799" t="s">
        <v>175</v>
      </c>
      <c r="K799">
        <v>0.56894</v>
      </c>
      <c r="L799">
        <v>0.17071</v>
      </c>
      <c r="M799">
        <v>3.3327</v>
      </c>
      <c r="N799">
        <v>1.0578E-3</v>
      </c>
      <c r="O799" t="s">
        <v>467</v>
      </c>
    </row>
    <row r="800" spans="10:23" x14ac:dyDescent="0.25">
      <c r="K800">
        <v>1.0578E-3</v>
      </c>
    </row>
    <row r="801" spans="10:22" x14ac:dyDescent="0.25">
      <c r="J801" t="s">
        <v>176</v>
      </c>
      <c r="K801">
        <v>2.4623200000000001</v>
      </c>
      <c r="L801">
        <v>0.90076000000000001</v>
      </c>
      <c r="M801">
        <v>2.7336</v>
      </c>
      <c r="N801">
        <v>6.9360000000000003E-3</v>
      </c>
      <c r="O801" t="s">
        <v>467</v>
      </c>
    </row>
    <row r="802" spans="10:22" x14ac:dyDescent="0.25">
      <c r="K802">
        <v>6.9360000000000003E-3</v>
      </c>
    </row>
    <row r="803" spans="10:22" x14ac:dyDescent="0.25">
      <c r="J803" t="s">
        <v>357</v>
      </c>
      <c r="K803">
        <v>1.5142500000000001</v>
      </c>
      <c r="L803">
        <v>0.44438</v>
      </c>
      <c r="M803">
        <v>3.4076</v>
      </c>
      <c r="N803">
        <v>8.2030000000000004E-4</v>
      </c>
      <c r="O803" t="s">
        <v>355</v>
      </c>
    </row>
    <row r="804" spans="10:22" x14ac:dyDescent="0.25">
      <c r="K804">
        <v>8.2030000000000004E-4</v>
      </c>
    </row>
    <row r="805" spans="10:22" x14ac:dyDescent="0.25">
      <c r="J805" t="s">
        <v>187</v>
      </c>
      <c r="K805">
        <v>-12.472720000000001</v>
      </c>
      <c r="L805">
        <v>3.2036099999999998</v>
      </c>
      <c r="M805">
        <v>-3.8933</v>
      </c>
      <c r="N805">
        <v>1.4239999999999999E-4</v>
      </c>
      <c r="O805" t="s">
        <v>355</v>
      </c>
      <c r="U805" t="s">
        <v>916</v>
      </c>
    </row>
    <row r="806" spans="10:22" x14ac:dyDescent="0.25">
      <c r="K806">
        <v>1.4239999999999999E-4</v>
      </c>
    </row>
    <row r="807" spans="10:22" x14ac:dyDescent="0.25">
      <c r="J807" t="s">
        <v>358</v>
      </c>
      <c r="K807">
        <v>-20.923120000000001</v>
      </c>
      <c r="L807">
        <v>5.67</v>
      </c>
      <c r="M807">
        <v>-3.6901000000000002</v>
      </c>
      <c r="N807">
        <v>3.0249999999999998E-4</v>
      </c>
      <c r="O807" t="s">
        <v>355</v>
      </c>
      <c r="T807">
        <v>0.1</v>
      </c>
    </row>
    <row r="808" spans="10:22" x14ac:dyDescent="0.25">
      <c r="K808">
        <v>3.0249999999999998E-4</v>
      </c>
    </row>
    <row r="809" spans="10:22" x14ac:dyDescent="0.25">
      <c r="J809" t="s">
        <v>506</v>
      </c>
      <c r="K809">
        <v>-4.2098800000000001</v>
      </c>
      <c r="L809">
        <v>1.26868</v>
      </c>
      <c r="M809">
        <v>-3.3182999999999998</v>
      </c>
      <c r="N809">
        <v>1.1103E-3</v>
      </c>
      <c r="O809" t="s">
        <v>467</v>
      </c>
      <c r="S809" t="s">
        <v>850</v>
      </c>
    </row>
    <row r="810" spans="10:22" x14ac:dyDescent="0.25">
      <c r="J810" t="s">
        <v>433</v>
      </c>
      <c r="K810">
        <v>1.1103E-3</v>
      </c>
      <c r="R810">
        <v>0.05</v>
      </c>
    </row>
    <row r="811" spans="10:22" x14ac:dyDescent="0.25">
      <c r="J811" t="s">
        <v>434</v>
      </c>
      <c r="K811" t="s">
        <v>435</v>
      </c>
      <c r="L811">
        <v>0</v>
      </c>
      <c r="M811" t="s">
        <v>822</v>
      </c>
      <c r="N811">
        <v>1E-3</v>
      </c>
      <c r="O811" t="s">
        <v>823</v>
      </c>
      <c r="P811">
        <v>0.01</v>
      </c>
      <c r="Q811" t="s">
        <v>824</v>
      </c>
    </row>
    <row r="813" spans="10:22" x14ac:dyDescent="0.25">
      <c r="J813" t="s">
        <v>442</v>
      </c>
      <c r="K813" t="s">
        <v>443</v>
      </c>
      <c r="L813" t="s">
        <v>430</v>
      </c>
      <c r="M813" t="s">
        <v>444</v>
      </c>
      <c r="N813">
        <v>55129</v>
      </c>
    </row>
    <row r="814" spans="10:22" x14ac:dyDescent="0.25">
      <c r="J814" t="s">
        <v>445</v>
      </c>
      <c r="K814" t="s">
        <v>443</v>
      </c>
      <c r="L814" t="s">
        <v>430</v>
      </c>
      <c r="M814" t="s">
        <v>444</v>
      </c>
      <c r="N814">
        <v>23160</v>
      </c>
      <c r="U814" t="s">
        <v>843</v>
      </c>
    </row>
    <row r="815" spans="10:22" x14ac:dyDescent="0.25">
      <c r="J815" t="s">
        <v>446</v>
      </c>
      <c r="K815">
        <v>0.57989999999999997</v>
      </c>
      <c r="V815" t="s">
        <v>851</v>
      </c>
    </row>
    <row r="816" spans="10:22" x14ac:dyDescent="0.25">
      <c r="J816" t="s">
        <v>447</v>
      </c>
      <c r="K816" t="s">
        <v>446</v>
      </c>
      <c r="L816">
        <v>0.53239000000000003</v>
      </c>
      <c r="R816" t="s">
        <v>453</v>
      </c>
    </row>
    <row r="817" spans="10:23" x14ac:dyDescent="0.25">
      <c r="J817" t="s">
        <v>448</v>
      </c>
      <c r="K817">
        <v>33.129600000000003</v>
      </c>
      <c r="L817" t="s">
        <v>449</v>
      </c>
      <c r="M817">
        <v>7</v>
      </c>
      <c r="N817" t="s">
        <v>450</v>
      </c>
      <c r="O817">
        <v>168</v>
      </c>
      <c r="P817" t="s">
        <v>451</v>
      </c>
      <c r="Q817" t="s">
        <v>452</v>
      </c>
      <c r="S817" s="1">
        <v>2.2200000000000001E-16</v>
      </c>
    </row>
    <row r="818" spans="10:23" x14ac:dyDescent="0.25">
      <c r="J818" t="s">
        <v>654</v>
      </c>
      <c r="K818" t="s">
        <v>468</v>
      </c>
      <c r="L818">
        <v>2000</v>
      </c>
      <c r="S818" s="1"/>
    </row>
    <row r="819" spans="10:23" x14ac:dyDescent="0.25">
      <c r="J819" t="s">
        <v>912</v>
      </c>
      <c r="T819" t="s">
        <v>403</v>
      </c>
    </row>
    <row r="820" spans="10:23" x14ac:dyDescent="0.25">
      <c r="J820" t="s">
        <v>396</v>
      </c>
      <c r="K820" t="s">
        <v>397</v>
      </c>
      <c r="L820" t="s">
        <v>398</v>
      </c>
      <c r="M820" t="s">
        <v>399</v>
      </c>
      <c r="N820" t="s">
        <v>400</v>
      </c>
    </row>
    <row r="821" spans="10:23" x14ac:dyDescent="0.25">
      <c r="T821">
        <v>71</v>
      </c>
    </row>
    <row r="822" spans="10:23" x14ac:dyDescent="0.25">
      <c r="J822" t="s">
        <v>401</v>
      </c>
      <c r="R822" t="s">
        <v>741</v>
      </c>
    </row>
    <row r="823" spans="10:23" x14ac:dyDescent="0.25">
      <c r="J823" t="s">
        <v>402</v>
      </c>
      <c r="K823" t="s">
        <v>403</v>
      </c>
      <c r="L823" t="s">
        <v>500</v>
      </c>
      <c r="M823" t="s">
        <v>405</v>
      </c>
      <c r="N823" t="s">
        <v>403</v>
      </c>
      <c r="O823" t="s">
        <v>501</v>
      </c>
      <c r="P823" t="s">
        <v>411</v>
      </c>
      <c r="Q823" t="s">
        <v>403</v>
      </c>
    </row>
    <row r="824" spans="10:23" x14ac:dyDescent="0.25">
      <c r="R824" t="s">
        <v>848</v>
      </c>
    </row>
    <row r="825" spans="10:23" x14ac:dyDescent="0.25">
      <c r="J825" t="s">
        <v>416</v>
      </c>
      <c r="K825" t="s">
        <v>417</v>
      </c>
      <c r="L825" t="s">
        <v>844</v>
      </c>
      <c r="M825" t="s">
        <v>403</v>
      </c>
      <c r="N825" t="s">
        <v>913</v>
      </c>
      <c r="O825" t="s">
        <v>846</v>
      </c>
      <c r="P825" t="s">
        <v>403</v>
      </c>
      <c r="Q825" t="s">
        <v>878</v>
      </c>
    </row>
    <row r="826" spans="10:23" x14ac:dyDescent="0.25">
      <c r="W826">
        <v>1</v>
      </c>
    </row>
    <row r="827" spans="10:23" x14ac:dyDescent="0.25">
      <c r="J827" t="s">
        <v>690</v>
      </c>
      <c r="S827" t="s">
        <v>413</v>
      </c>
    </row>
    <row r="828" spans="10:23" x14ac:dyDescent="0.25">
      <c r="K828" t="s">
        <v>423</v>
      </c>
      <c r="L828" t="s">
        <v>424</v>
      </c>
      <c r="M828" t="s">
        <v>425</v>
      </c>
      <c r="N828" t="s">
        <v>426</v>
      </c>
      <c r="O828" t="s">
        <v>427</v>
      </c>
      <c r="P828" t="s">
        <v>425</v>
      </c>
      <c r="Q828" t="s">
        <v>428</v>
      </c>
    </row>
    <row r="829" spans="10:23" x14ac:dyDescent="0.25">
      <c r="J829">
        <v>-31.295439999999999</v>
      </c>
      <c r="K829">
        <v>-2.4624199999999998</v>
      </c>
      <c r="L829">
        <v>0.98038000000000003</v>
      </c>
      <c r="M829">
        <v>3.1293199999999999</v>
      </c>
      <c r="N829">
        <v>15.345940000000001</v>
      </c>
      <c r="S829" t="s">
        <v>403</v>
      </c>
    </row>
    <row r="831" spans="10:23" x14ac:dyDescent="0.25">
      <c r="J831" t="s">
        <v>695</v>
      </c>
    </row>
    <row r="832" spans="10:23" x14ac:dyDescent="0.25">
      <c r="K832" t="s">
        <v>350</v>
      </c>
      <c r="L832" t="s">
        <v>351</v>
      </c>
      <c r="M832" t="s">
        <v>352</v>
      </c>
      <c r="N832" t="s">
        <v>353</v>
      </c>
      <c r="O832" t="s">
        <v>354</v>
      </c>
      <c r="P832" t="s">
        <v>432</v>
      </c>
      <c r="U832" t="s">
        <v>851</v>
      </c>
    </row>
    <row r="833" spans="10:22" x14ac:dyDescent="0.25">
      <c r="J833" t="s">
        <v>174</v>
      </c>
      <c r="K833">
        <v>-30.23676</v>
      </c>
      <c r="L833">
        <v>18.414380000000001</v>
      </c>
      <c r="M833">
        <v>-1.6419999999999999</v>
      </c>
      <c r="N833">
        <v>0.10609</v>
      </c>
    </row>
    <row r="834" spans="10:22" x14ac:dyDescent="0.25">
      <c r="K834">
        <v>0.10609</v>
      </c>
    </row>
    <row r="835" spans="10:22" x14ac:dyDescent="0.25">
      <c r="J835" t="s">
        <v>175</v>
      </c>
      <c r="K835">
        <v>2.179E-2</v>
      </c>
      <c r="L835">
        <v>0.19599</v>
      </c>
      <c r="M835">
        <v>0.11119999999999999</v>
      </c>
      <c r="N835">
        <v>0.91186999999999996</v>
      </c>
    </row>
    <row r="836" spans="10:22" x14ac:dyDescent="0.25">
      <c r="K836">
        <v>0.91186999999999996</v>
      </c>
    </row>
    <row r="837" spans="10:22" x14ac:dyDescent="0.25">
      <c r="J837" t="s">
        <v>176</v>
      </c>
      <c r="K837">
        <v>-6.5696000000000003</v>
      </c>
      <c r="L837">
        <v>5.3905000000000003</v>
      </c>
      <c r="M837">
        <v>-1.2186999999999999</v>
      </c>
      <c r="N837">
        <v>0.22796</v>
      </c>
    </row>
    <row r="838" spans="10:22" x14ac:dyDescent="0.25">
      <c r="K838">
        <v>0.22796</v>
      </c>
      <c r="T838">
        <v>0.1</v>
      </c>
    </row>
    <row r="839" spans="10:22" x14ac:dyDescent="0.25">
      <c r="J839" t="s">
        <v>357</v>
      </c>
      <c r="K839">
        <v>3.1634500000000001</v>
      </c>
      <c r="L839">
        <v>1.3224100000000001</v>
      </c>
      <c r="M839">
        <v>2.3921999999999999</v>
      </c>
      <c r="N839">
        <v>2.0070000000000001E-2</v>
      </c>
      <c r="O839" t="s">
        <v>356</v>
      </c>
    </row>
    <row r="840" spans="10:22" x14ac:dyDescent="0.25">
      <c r="K840">
        <v>2.0070000000000001E-2</v>
      </c>
    </row>
    <row r="841" spans="10:22" x14ac:dyDescent="0.25">
      <c r="J841" t="s">
        <v>187</v>
      </c>
      <c r="K841">
        <v>-8.5869800000000005</v>
      </c>
      <c r="L841">
        <v>3.25223</v>
      </c>
      <c r="M841">
        <v>-2.6402999999999999</v>
      </c>
      <c r="N841">
        <v>1.0670000000000001E-2</v>
      </c>
      <c r="O841" t="s">
        <v>356</v>
      </c>
    </row>
    <row r="842" spans="10:22" x14ac:dyDescent="0.25">
      <c r="K842">
        <v>1.0670000000000001E-2</v>
      </c>
    </row>
    <row r="843" spans="10:22" x14ac:dyDescent="0.25">
      <c r="J843" t="s">
        <v>506</v>
      </c>
      <c r="K843">
        <v>6.13605</v>
      </c>
      <c r="L843">
        <v>4.4152100000000001</v>
      </c>
      <c r="M843">
        <v>1.3897999999999999</v>
      </c>
      <c r="N843">
        <v>0.17000999999999999</v>
      </c>
    </row>
    <row r="844" spans="10:22" x14ac:dyDescent="0.25">
      <c r="K844">
        <v>0.17000999999999999</v>
      </c>
      <c r="R844">
        <v>0.05</v>
      </c>
      <c r="S844" t="s">
        <v>850</v>
      </c>
      <c r="U844" t="s">
        <v>843</v>
      </c>
      <c r="V844" t="s">
        <v>851</v>
      </c>
    </row>
    <row r="845" spans="10:22" x14ac:dyDescent="0.25">
      <c r="J845" t="s">
        <v>433</v>
      </c>
    </row>
    <row r="846" spans="10:22" x14ac:dyDescent="0.25">
      <c r="J846" t="s">
        <v>434</v>
      </c>
      <c r="K846" t="s">
        <v>435</v>
      </c>
      <c r="L846">
        <v>0</v>
      </c>
      <c r="M846" t="s">
        <v>822</v>
      </c>
      <c r="N846">
        <v>1E-3</v>
      </c>
      <c r="O846" t="s">
        <v>823</v>
      </c>
      <c r="P846">
        <v>0.01</v>
      </c>
      <c r="Q846" t="s">
        <v>824</v>
      </c>
    </row>
    <row r="848" spans="10:22" x14ac:dyDescent="0.25">
      <c r="J848" t="s">
        <v>442</v>
      </c>
      <c r="K848" t="s">
        <v>443</v>
      </c>
      <c r="L848" t="s">
        <v>430</v>
      </c>
      <c r="M848" t="s">
        <v>444</v>
      </c>
      <c r="N848">
        <v>3518.1</v>
      </c>
    </row>
    <row r="849" spans="10:23" x14ac:dyDescent="0.25">
      <c r="J849" t="s">
        <v>445</v>
      </c>
      <c r="K849" t="s">
        <v>443</v>
      </c>
      <c r="L849" t="s">
        <v>430</v>
      </c>
      <c r="M849" t="s">
        <v>444</v>
      </c>
      <c r="N849">
        <v>2308.1999999999998</v>
      </c>
    </row>
    <row r="850" spans="10:23" x14ac:dyDescent="0.25">
      <c r="J850" t="s">
        <v>446</v>
      </c>
      <c r="K850">
        <v>0.34389999999999998</v>
      </c>
      <c r="T850" t="s">
        <v>403</v>
      </c>
    </row>
    <row r="851" spans="10:23" x14ac:dyDescent="0.25">
      <c r="J851" t="s">
        <v>447</v>
      </c>
      <c r="K851" t="s">
        <v>446</v>
      </c>
      <c r="L851">
        <v>0.19425999999999999</v>
      </c>
      <c r="R851">
        <v>3.6771999999999998E-4</v>
      </c>
    </row>
    <row r="852" spans="10:23" x14ac:dyDescent="0.25">
      <c r="J852" t="s">
        <v>448</v>
      </c>
      <c r="K852">
        <v>4.9795100000000003</v>
      </c>
      <c r="L852" t="s">
        <v>449</v>
      </c>
      <c r="M852">
        <v>6</v>
      </c>
      <c r="N852" t="s">
        <v>450</v>
      </c>
      <c r="O852">
        <v>57</v>
      </c>
      <c r="P852" t="s">
        <v>451</v>
      </c>
      <c r="Q852" t="s">
        <v>452</v>
      </c>
      <c r="T852">
        <v>117</v>
      </c>
    </row>
    <row r="853" spans="10:23" x14ac:dyDescent="0.25">
      <c r="J853" t="s">
        <v>654</v>
      </c>
      <c r="K853" t="s">
        <v>481</v>
      </c>
      <c r="L853">
        <v>2000</v>
      </c>
    </row>
    <row r="854" spans="10:23" x14ac:dyDescent="0.25">
      <c r="J854" t="s">
        <v>914</v>
      </c>
    </row>
    <row r="855" spans="10:23" x14ac:dyDescent="0.25">
      <c r="J855" t="s">
        <v>396</v>
      </c>
      <c r="K855" t="s">
        <v>397</v>
      </c>
      <c r="L855" t="s">
        <v>398</v>
      </c>
      <c r="M855" t="s">
        <v>399</v>
      </c>
      <c r="N855" t="s">
        <v>400</v>
      </c>
      <c r="W855">
        <v>1</v>
      </c>
    </row>
    <row r="857" spans="10:23" x14ac:dyDescent="0.25">
      <c r="J857" t="s">
        <v>401</v>
      </c>
      <c r="R857" t="s">
        <v>741</v>
      </c>
    </row>
    <row r="858" spans="10:23" x14ac:dyDescent="0.25">
      <c r="J858" t="s">
        <v>402</v>
      </c>
      <c r="K858" t="s">
        <v>403</v>
      </c>
      <c r="L858" t="s">
        <v>500</v>
      </c>
      <c r="M858" t="s">
        <v>405</v>
      </c>
      <c r="N858" t="s">
        <v>403</v>
      </c>
      <c r="O858" t="s">
        <v>501</v>
      </c>
      <c r="P858" t="s">
        <v>411</v>
      </c>
      <c r="Q858" t="s">
        <v>403</v>
      </c>
    </row>
    <row r="859" spans="10:23" x14ac:dyDescent="0.25">
      <c r="R859" t="s">
        <v>848</v>
      </c>
      <c r="S859" t="s">
        <v>413</v>
      </c>
    </row>
    <row r="860" spans="10:23" x14ac:dyDescent="0.25">
      <c r="J860" t="s">
        <v>416</v>
      </c>
      <c r="K860" t="s">
        <v>417</v>
      </c>
      <c r="L860" t="s">
        <v>844</v>
      </c>
      <c r="M860" t="s">
        <v>403</v>
      </c>
      <c r="N860" t="s">
        <v>911</v>
      </c>
      <c r="O860" t="s">
        <v>846</v>
      </c>
      <c r="P860" t="s">
        <v>403</v>
      </c>
      <c r="Q860" t="s">
        <v>873</v>
      </c>
      <c r="U860" t="s">
        <v>851</v>
      </c>
    </row>
    <row r="862" spans="10:23" x14ac:dyDescent="0.25">
      <c r="J862" t="s">
        <v>690</v>
      </c>
      <c r="S862" t="s">
        <v>403</v>
      </c>
    </row>
    <row r="863" spans="10:23" x14ac:dyDescent="0.25">
      <c r="K863" t="s">
        <v>423</v>
      </c>
      <c r="L863" t="s">
        <v>424</v>
      </c>
      <c r="M863" t="s">
        <v>425</v>
      </c>
      <c r="N863" t="s">
        <v>426</v>
      </c>
      <c r="O863" t="s">
        <v>427</v>
      </c>
      <c r="P863" t="s">
        <v>425</v>
      </c>
      <c r="Q863" t="s">
        <v>428</v>
      </c>
    </row>
    <row r="864" spans="10:23" x14ac:dyDescent="0.25">
      <c r="J864">
        <v>-30.790500000000002</v>
      </c>
      <c r="K864">
        <v>-6.7330500000000004</v>
      </c>
      <c r="L864">
        <v>-0.57926</v>
      </c>
      <c r="M864">
        <v>8.0371100000000002</v>
      </c>
      <c r="N864">
        <v>25.346679999999999</v>
      </c>
    </row>
    <row r="866" spans="10:22" x14ac:dyDescent="0.25">
      <c r="J866" t="s">
        <v>695</v>
      </c>
    </row>
    <row r="867" spans="10:22" x14ac:dyDescent="0.25">
      <c r="K867" t="s">
        <v>350</v>
      </c>
      <c r="L867" t="s">
        <v>351</v>
      </c>
      <c r="M867" t="s">
        <v>352</v>
      </c>
      <c r="N867" t="s">
        <v>353</v>
      </c>
      <c r="O867" t="s">
        <v>354</v>
      </c>
      <c r="P867" t="s">
        <v>432</v>
      </c>
      <c r="T867">
        <v>0.1</v>
      </c>
    </row>
    <row r="868" spans="10:22" x14ac:dyDescent="0.25">
      <c r="J868" t="s">
        <v>174</v>
      </c>
      <c r="K868">
        <v>-29.339200000000002</v>
      </c>
      <c r="L868">
        <v>8.1253399999999996</v>
      </c>
      <c r="M868">
        <v>-3.6107999999999998</v>
      </c>
      <c r="N868">
        <v>4.8329999999999998E-4</v>
      </c>
      <c r="O868" t="s">
        <v>355</v>
      </c>
    </row>
    <row r="869" spans="10:22" x14ac:dyDescent="0.25">
      <c r="K869">
        <v>4.8329999999999998E-4</v>
      </c>
    </row>
    <row r="870" spans="10:22" x14ac:dyDescent="0.25">
      <c r="J870" t="s">
        <v>175</v>
      </c>
      <c r="K870">
        <v>0.80940000000000001</v>
      </c>
      <c r="L870">
        <v>0.28365000000000001</v>
      </c>
      <c r="M870">
        <v>2.8534999999999999</v>
      </c>
      <c r="N870">
        <v>5.2766000000000002E-3</v>
      </c>
      <c r="O870" t="s">
        <v>467</v>
      </c>
    </row>
    <row r="871" spans="10:22" x14ac:dyDescent="0.25">
      <c r="K871">
        <v>5.2766000000000002E-3</v>
      </c>
    </row>
    <row r="872" spans="10:22" x14ac:dyDescent="0.25">
      <c r="J872" t="s">
        <v>176</v>
      </c>
      <c r="K872">
        <v>8.8990799999999997</v>
      </c>
      <c r="L872">
        <v>3.6300300000000001</v>
      </c>
      <c r="M872">
        <v>2.4514999999999998</v>
      </c>
      <c r="N872">
        <v>1.5996E-2</v>
      </c>
      <c r="O872" t="s">
        <v>356</v>
      </c>
      <c r="U872" t="s">
        <v>843</v>
      </c>
    </row>
    <row r="873" spans="10:22" x14ac:dyDescent="0.25">
      <c r="K873">
        <v>1.5996E-2</v>
      </c>
      <c r="V873" t="s">
        <v>851</v>
      </c>
    </row>
    <row r="874" spans="10:22" x14ac:dyDescent="0.25">
      <c r="J874" t="s">
        <v>357</v>
      </c>
      <c r="K874">
        <v>-0.31280000000000002</v>
      </c>
      <c r="L874">
        <v>1.0615399999999999</v>
      </c>
      <c r="M874">
        <v>-0.29470000000000002</v>
      </c>
      <c r="N874">
        <v>0.76887280000000002</v>
      </c>
    </row>
    <row r="875" spans="10:22" x14ac:dyDescent="0.25">
      <c r="K875">
        <v>0.76887280000000002</v>
      </c>
    </row>
    <row r="876" spans="10:22" x14ac:dyDescent="0.25">
      <c r="J876" t="s">
        <v>358</v>
      </c>
      <c r="K876">
        <v>-33.073480000000004</v>
      </c>
      <c r="L876">
        <v>11.337389999999999</v>
      </c>
      <c r="M876">
        <v>-2.9171999999999998</v>
      </c>
      <c r="N876">
        <v>4.3793E-3</v>
      </c>
      <c r="O876" t="s">
        <v>467</v>
      </c>
    </row>
    <row r="877" spans="10:22" x14ac:dyDescent="0.25">
      <c r="K877">
        <v>4.3793E-3</v>
      </c>
      <c r="S877" t="s">
        <v>850</v>
      </c>
      <c r="T877" t="s">
        <v>888</v>
      </c>
    </row>
    <row r="878" spans="10:22" x14ac:dyDescent="0.25">
      <c r="J878" t="s">
        <v>506</v>
      </c>
      <c r="K878">
        <v>-0.45871000000000001</v>
      </c>
      <c r="L878">
        <v>2.80206</v>
      </c>
      <c r="M878">
        <v>-0.16370000000000001</v>
      </c>
      <c r="N878">
        <v>0.87030110000000005</v>
      </c>
    </row>
    <row r="879" spans="10:22" x14ac:dyDescent="0.25">
      <c r="K879">
        <v>0.87030110000000005</v>
      </c>
      <c r="R879">
        <v>0.05</v>
      </c>
    </row>
    <row r="880" spans="10:22" x14ac:dyDescent="0.25">
      <c r="J880" t="s">
        <v>433</v>
      </c>
    </row>
    <row r="881" spans="10:23" x14ac:dyDescent="0.25">
      <c r="J881" t="s">
        <v>434</v>
      </c>
      <c r="K881" t="s">
        <v>435</v>
      </c>
      <c r="L881">
        <v>0</v>
      </c>
      <c r="M881" t="s">
        <v>822</v>
      </c>
      <c r="N881">
        <v>1E-3</v>
      </c>
      <c r="O881" t="s">
        <v>823</v>
      </c>
      <c r="P881">
        <v>0.01</v>
      </c>
      <c r="Q881" t="s">
        <v>824</v>
      </c>
    </row>
    <row r="883" spans="10:23" x14ac:dyDescent="0.25">
      <c r="J883" t="s">
        <v>442</v>
      </c>
      <c r="K883" t="s">
        <v>443</v>
      </c>
      <c r="L883" t="s">
        <v>430</v>
      </c>
      <c r="M883" t="s">
        <v>444</v>
      </c>
      <c r="N883">
        <v>36201</v>
      </c>
      <c r="S883" s="1">
        <v>2.2200000000000001E-16</v>
      </c>
    </row>
    <row r="884" spans="10:23" x14ac:dyDescent="0.25">
      <c r="J884" t="s">
        <v>445</v>
      </c>
      <c r="K884" t="s">
        <v>443</v>
      </c>
      <c r="L884" t="s">
        <v>430</v>
      </c>
      <c r="M884" t="s">
        <v>444</v>
      </c>
      <c r="N884">
        <v>14176</v>
      </c>
      <c r="W884">
        <v>1</v>
      </c>
    </row>
    <row r="885" spans="10:23" x14ac:dyDescent="0.25">
      <c r="J885" t="s">
        <v>446</v>
      </c>
      <c r="K885">
        <v>0.60840000000000005</v>
      </c>
    </row>
    <row r="886" spans="10:23" x14ac:dyDescent="0.25">
      <c r="J886" t="s">
        <v>447</v>
      </c>
      <c r="K886" t="s">
        <v>446</v>
      </c>
      <c r="L886">
        <v>0.53647</v>
      </c>
      <c r="R886" t="s">
        <v>453</v>
      </c>
      <c r="T886" t="s">
        <v>403</v>
      </c>
    </row>
    <row r="887" spans="10:23" x14ac:dyDescent="0.25">
      <c r="J887" t="s">
        <v>448</v>
      </c>
      <c r="K887">
        <v>25.375499999999999</v>
      </c>
      <c r="L887" t="s">
        <v>449</v>
      </c>
      <c r="M887">
        <v>6</v>
      </c>
      <c r="N887" t="s">
        <v>450</v>
      </c>
      <c r="O887">
        <v>98</v>
      </c>
      <c r="P887" t="s">
        <v>451</v>
      </c>
      <c r="Q887" t="s">
        <v>452</v>
      </c>
    </row>
    <row r="888" spans="10:23" x14ac:dyDescent="0.25">
      <c r="J888" t="s">
        <v>841</v>
      </c>
    </row>
    <row r="889" spans="10:23" x14ac:dyDescent="0.25">
      <c r="J889" t="s">
        <v>880</v>
      </c>
      <c r="U889" t="s">
        <v>851</v>
      </c>
    </row>
    <row r="890" spans="10:23" x14ac:dyDescent="0.25">
      <c r="R890" t="s">
        <v>886</v>
      </c>
    </row>
    <row r="891" spans="10:23" x14ac:dyDescent="0.25">
      <c r="J891" t="s">
        <v>649</v>
      </c>
      <c r="K891" t="s">
        <v>581</v>
      </c>
      <c r="L891" t="s">
        <v>369</v>
      </c>
      <c r="M891" t="s">
        <v>881</v>
      </c>
      <c r="N891" t="s">
        <v>882</v>
      </c>
      <c r="O891" t="s">
        <v>883</v>
      </c>
      <c r="P891" t="s">
        <v>884</v>
      </c>
      <c r="Q891" t="s">
        <v>885</v>
      </c>
    </row>
    <row r="893" spans="10:23" x14ac:dyDescent="0.25">
      <c r="J893" t="s">
        <v>841</v>
      </c>
      <c r="K893" t="s">
        <v>917</v>
      </c>
    </row>
    <row r="895" spans="10:23" x14ac:dyDescent="0.25">
      <c r="J895" t="s">
        <v>654</v>
      </c>
      <c r="K895" t="s">
        <v>394</v>
      </c>
    </row>
    <row r="896" spans="10:23" x14ac:dyDescent="0.25">
      <c r="J896" t="s">
        <v>918</v>
      </c>
    </row>
    <row r="897" spans="10:22" x14ac:dyDescent="0.25">
      <c r="J897" t="s">
        <v>396</v>
      </c>
      <c r="K897" t="s">
        <v>397</v>
      </c>
      <c r="L897" t="s">
        <v>398</v>
      </c>
      <c r="M897" t="s">
        <v>399</v>
      </c>
      <c r="N897" t="s">
        <v>400</v>
      </c>
    </row>
    <row r="899" spans="10:22" x14ac:dyDescent="0.25">
      <c r="J899" t="s">
        <v>401</v>
      </c>
      <c r="R899" t="s">
        <v>741</v>
      </c>
    </row>
    <row r="900" spans="10:22" x14ac:dyDescent="0.25">
      <c r="J900" t="s">
        <v>402</v>
      </c>
      <c r="K900" t="s">
        <v>403</v>
      </c>
      <c r="L900" t="s">
        <v>500</v>
      </c>
      <c r="M900" t="s">
        <v>405</v>
      </c>
      <c r="N900" t="s">
        <v>403</v>
      </c>
      <c r="O900" t="s">
        <v>501</v>
      </c>
      <c r="P900" t="s">
        <v>411</v>
      </c>
      <c r="Q900" t="s">
        <v>403</v>
      </c>
    </row>
    <row r="901" spans="10:22" x14ac:dyDescent="0.25">
      <c r="R901" t="s">
        <v>848</v>
      </c>
      <c r="T901">
        <v>390</v>
      </c>
      <c r="U901" t="s">
        <v>843</v>
      </c>
    </row>
    <row r="902" spans="10:22" x14ac:dyDescent="0.25">
      <c r="J902" t="s">
        <v>581</v>
      </c>
      <c r="K902" t="s">
        <v>417</v>
      </c>
      <c r="L902" t="s">
        <v>844</v>
      </c>
      <c r="M902" t="s">
        <v>403</v>
      </c>
      <c r="N902" t="s">
        <v>919</v>
      </c>
      <c r="O902" t="s">
        <v>846</v>
      </c>
      <c r="P902" t="s">
        <v>403</v>
      </c>
      <c r="Q902" t="s">
        <v>906</v>
      </c>
      <c r="V902" t="s">
        <v>851</v>
      </c>
    </row>
    <row r="903" spans="10:22" x14ac:dyDescent="0.25">
      <c r="S903" t="s">
        <v>915</v>
      </c>
    </row>
    <row r="904" spans="10:22" x14ac:dyDescent="0.25">
      <c r="J904" t="s">
        <v>690</v>
      </c>
    </row>
    <row r="905" spans="10:22" x14ac:dyDescent="0.25">
      <c r="K905" t="s">
        <v>423</v>
      </c>
      <c r="L905" t="s">
        <v>424</v>
      </c>
      <c r="M905" t="s">
        <v>425</v>
      </c>
      <c r="N905" t="s">
        <v>426</v>
      </c>
      <c r="O905" t="s">
        <v>427</v>
      </c>
      <c r="P905" t="s">
        <v>425</v>
      </c>
      <c r="Q905" t="s">
        <v>428</v>
      </c>
    </row>
    <row r="906" spans="10:22" x14ac:dyDescent="0.25">
      <c r="J906">
        <v>-44.576799999999999</v>
      </c>
      <c r="K906">
        <v>-8.8802000000000003</v>
      </c>
      <c r="L906">
        <v>-1.6857</v>
      </c>
      <c r="M906">
        <v>7.4611999999999998</v>
      </c>
      <c r="N906">
        <v>48.457799999999999</v>
      </c>
    </row>
    <row r="908" spans="10:22" x14ac:dyDescent="0.25">
      <c r="J908" t="s">
        <v>695</v>
      </c>
    </row>
    <row r="909" spans="10:22" x14ac:dyDescent="0.25">
      <c r="K909" t="s">
        <v>350</v>
      </c>
      <c r="L909" t="s">
        <v>351</v>
      </c>
      <c r="M909" t="s">
        <v>352</v>
      </c>
      <c r="N909" t="s">
        <v>353</v>
      </c>
      <c r="O909" t="s">
        <v>354</v>
      </c>
      <c r="P909" t="s">
        <v>432</v>
      </c>
    </row>
    <row r="910" spans="10:22" x14ac:dyDescent="0.25">
      <c r="J910" t="s">
        <v>174</v>
      </c>
      <c r="K910">
        <v>-8.4671500000000002</v>
      </c>
      <c r="L910">
        <v>3.66289</v>
      </c>
      <c r="M910">
        <v>-2.3115999999999999</v>
      </c>
      <c r="N910">
        <v>2.137E-2</v>
      </c>
      <c r="O910" t="s">
        <v>356</v>
      </c>
    </row>
    <row r="911" spans="10:22" x14ac:dyDescent="0.25">
      <c r="K911">
        <v>2.137E-2</v>
      </c>
    </row>
    <row r="912" spans="10:22" x14ac:dyDescent="0.25">
      <c r="J912" t="s">
        <v>175</v>
      </c>
      <c r="K912">
        <v>0.16592999999999999</v>
      </c>
      <c r="L912">
        <v>0.16394</v>
      </c>
      <c r="M912">
        <v>1.0122</v>
      </c>
      <c r="N912">
        <v>0.31213000000000002</v>
      </c>
    </row>
    <row r="913" spans="10:23" x14ac:dyDescent="0.25">
      <c r="K913">
        <v>0.31213000000000002</v>
      </c>
    </row>
    <row r="914" spans="10:23" x14ac:dyDescent="0.25">
      <c r="J914" t="s">
        <v>176</v>
      </c>
      <c r="K914">
        <v>2.9259900000000001</v>
      </c>
      <c r="L914">
        <v>1.1404099999999999</v>
      </c>
      <c r="M914">
        <v>2.5657000000000001</v>
      </c>
      <c r="N914">
        <v>1.0699999999999999E-2</v>
      </c>
      <c r="O914" t="s">
        <v>356</v>
      </c>
    </row>
    <row r="915" spans="10:23" x14ac:dyDescent="0.25">
      <c r="K915">
        <v>1.0699999999999999E-2</v>
      </c>
      <c r="S915" t="s">
        <v>413</v>
      </c>
    </row>
    <row r="916" spans="10:23" x14ac:dyDescent="0.25">
      <c r="J916" t="s">
        <v>357</v>
      </c>
      <c r="K916">
        <v>-0.27210000000000001</v>
      </c>
      <c r="L916">
        <v>0.65627999999999997</v>
      </c>
      <c r="M916">
        <v>-0.41460000000000002</v>
      </c>
      <c r="N916">
        <v>0.67867999999999995</v>
      </c>
      <c r="T916">
        <v>0.1</v>
      </c>
    </row>
    <row r="917" spans="10:23" x14ac:dyDescent="0.25">
      <c r="K917">
        <v>0.67867999999999995</v>
      </c>
      <c r="S917" t="s">
        <v>403</v>
      </c>
    </row>
    <row r="918" spans="10:23" x14ac:dyDescent="0.25">
      <c r="J918" t="s">
        <v>358</v>
      </c>
      <c r="K918">
        <v>-7.76919</v>
      </c>
      <c r="L918">
        <v>3.86252</v>
      </c>
      <c r="M918">
        <v>-2.0114000000000001</v>
      </c>
      <c r="N918">
        <v>4.5030000000000001E-2</v>
      </c>
      <c r="O918" t="s">
        <v>356</v>
      </c>
      <c r="U918" t="s">
        <v>851</v>
      </c>
    </row>
    <row r="919" spans="10:23" x14ac:dyDescent="0.25">
      <c r="K919">
        <v>4.5030000000000001E-2</v>
      </c>
    </row>
    <row r="920" spans="10:23" x14ac:dyDescent="0.25">
      <c r="J920" t="s">
        <v>506</v>
      </c>
      <c r="K920">
        <v>-8.1992200000000004</v>
      </c>
      <c r="L920">
        <v>1.34826</v>
      </c>
      <c r="M920">
        <v>-6.0812999999999997</v>
      </c>
      <c r="N920" s="1">
        <v>3.0589999999999999E-9</v>
      </c>
      <c r="O920" t="s">
        <v>355</v>
      </c>
      <c r="W920">
        <v>1</v>
      </c>
    </row>
    <row r="921" spans="10:23" x14ac:dyDescent="0.25">
      <c r="K921" s="1">
        <v>3.0589999999999999E-9</v>
      </c>
      <c r="N921" s="1"/>
      <c r="R921">
        <v>0.05</v>
      </c>
    </row>
    <row r="922" spans="10:23" x14ac:dyDescent="0.25">
      <c r="J922" t="s">
        <v>433</v>
      </c>
    </row>
    <row r="923" spans="10:23" x14ac:dyDescent="0.25">
      <c r="J923" t="s">
        <v>434</v>
      </c>
      <c r="K923" t="s">
        <v>435</v>
      </c>
      <c r="L923">
        <v>0</v>
      </c>
      <c r="M923" t="s">
        <v>822</v>
      </c>
      <c r="N923">
        <v>1E-3</v>
      </c>
      <c r="O923" t="s">
        <v>823</v>
      </c>
      <c r="P923">
        <v>0.01</v>
      </c>
      <c r="Q923" t="s">
        <v>824</v>
      </c>
    </row>
    <row r="925" spans="10:23" x14ac:dyDescent="0.25">
      <c r="J925" t="s">
        <v>442</v>
      </c>
      <c r="K925" t="s">
        <v>443</v>
      </c>
      <c r="L925" t="s">
        <v>430</v>
      </c>
      <c r="M925" t="s">
        <v>444</v>
      </c>
      <c r="N925">
        <v>141220</v>
      </c>
    </row>
    <row r="926" spans="10:23" x14ac:dyDescent="0.25">
      <c r="J926" t="s">
        <v>445</v>
      </c>
      <c r="K926" t="s">
        <v>443</v>
      </c>
      <c r="L926" t="s">
        <v>430</v>
      </c>
      <c r="M926" t="s">
        <v>444</v>
      </c>
      <c r="N926">
        <v>72208</v>
      </c>
    </row>
    <row r="927" spans="10:23" x14ac:dyDescent="0.25">
      <c r="J927" t="s">
        <v>446</v>
      </c>
      <c r="K927">
        <v>0.48869000000000001</v>
      </c>
    </row>
    <row r="928" spans="10:23" x14ac:dyDescent="0.25">
      <c r="J928" t="s">
        <v>447</v>
      </c>
      <c r="K928" t="s">
        <v>446</v>
      </c>
      <c r="L928">
        <v>0.44441000000000003</v>
      </c>
      <c r="R928" t="s">
        <v>453</v>
      </c>
    </row>
    <row r="929" spans="10:22" x14ac:dyDescent="0.25">
      <c r="J929" t="s">
        <v>448</v>
      </c>
      <c r="K929">
        <v>57.026299999999999</v>
      </c>
      <c r="L929" t="s">
        <v>449</v>
      </c>
      <c r="M929">
        <v>6</v>
      </c>
      <c r="N929" t="s">
        <v>450</v>
      </c>
      <c r="O929">
        <v>358</v>
      </c>
      <c r="P929" t="s">
        <v>451</v>
      </c>
      <c r="Q929" t="s">
        <v>452</v>
      </c>
    </row>
    <row r="930" spans="10:22" x14ac:dyDescent="0.25">
      <c r="J930" t="s">
        <v>654</v>
      </c>
      <c r="K930" t="s">
        <v>468</v>
      </c>
      <c r="L930">
        <v>2000</v>
      </c>
      <c r="U930" t="s">
        <v>843</v>
      </c>
    </row>
    <row r="931" spans="10:22" x14ac:dyDescent="0.25">
      <c r="J931" t="s">
        <v>920</v>
      </c>
    </row>
    <row r="932" spans="10:22" x14ac:dyDescent="0.25">
      <c r="J932" t="s">
        <v>396</v>
      </c>
      <c r="K932" t="s">
        <v>397</v>
      </c>
      <c r="L932" t="s">
        <v>398</v>
      </c>
      <c r="M932" t="s">
        <v>399</v>
      </c>
      <c r="N932" t="s">
        <v>400</v>
      </c>
      <c r="S932" t="s">
        <v>850</v>
      </c>
      <c r="T932" t="s">
        <v>403</v>
      </c>
    </row>
    <row r="934" spans="10:22" x14ac:dyDescent="0.25">
      <c r="J934" t="s">
        <v>401</v>
      </c>
      <c r="R934" t="s">
        <v>741</v>
      </c>
      <c r="T934">
        <v>208</v>
      </c>
    </row>
    <row r="935" spans="10:22" x14ac:dyDescent="0.25">
      <c r="J935" t="s">
        <v>402</v>
      </c>
      <c r="K935" t="s">
        <v>403</v>
      </c>
      <c r="L935" t="s">
        <v>500</v>
      </c>
      <c r="M935" t="s">
        <v>405</v>
      </c>
      <c r="N935" t="s">
        <v>403</v>
      </c>
      <c r="O935" t="s">
        <v>501</v>
      </c>
      <c r="P935" t="s">
        <v>411</v>
      </c>
      <c r="Q935" t="s">
        <v>403</v>
      </c>
    </row>
    <row r="936" spans="10:22" x14ac:dyDescent="0.25">
      <c r="R936" t="s">
        <v>848</v>
      </c>
    </row>
    <row r="937" spans="10:22" x14ac:dyDescent="0.25">
      <c r="J937" t="s">
        <v>581</v>
      </c>
      <c r="K937" t="s">
        <v>417</v>
      </c>
      <c r="L937" t="s">
        <v>844</v>
      </c>
      <c r="M937" t="s">
        <v>403</v>
      </c>
      <c r="N937" t="s">
        <v>919</v>
      </c>
      <c r="O937" t="s">
        <v>846</v>
      </c>
      <c r="P937" t="s">
        <v>403</v>
      </c>
      <c r="Q937" t="s">
        <v>913</v>
      </c>
    </row>
    <row r="938" spans="10:22" x14ac:dyDescent="0.25">
      <c r="S938" s="1">
        <v>2.2200000000000001E-16</v>
      </c>
      <c r="V938" t="s">
        <v>851</v>
      </c>
    </row>
    <row r="939" spans="10:22" x14ac:dyDescent="0.25">
      <c r="J939" t="s">
        <v>690</v>
      </c>
    </row>
    <row r="940" spans="10:22" x14ac:dyDescent="0.25">
      <c r="K940" t="s">
        <v>423</v>
      </c>
      <c r="L940" t="s">
        <v>424</v>
      </c>
      <c r="M940" t="s">
        <v>425</v>
      </c>
      <c r="N940" t="s">
        <v>426</v>
      </c>
      <c r="O940" t="s">
        <v>427</v>
      </c>
      <c r="P940" t="s">
        <v>425</v>
      </c>
      <c r="Q940" t="s">
        <v>428</v>
      </c>
    </row>
    <row r="941" spans="10:22" x14ac:dyDescent="0.25">
      <c r="J941">
        <v>-40.666179999999997</v>
      </c>
      <c r="K941">
        <v>-6.8852200000000003</v>
      </c>
      <c r="L941">
        <v>0.61197999999999997</v>
      </c>
      <c r="M941">
        <v>7.6110699999999998</v>
      </c>
      <c r="N941">
        <v>35.970219999999998</v>
      </c>
    </row>
    <row r="943" spans="10:22" x14ac:dyDescent="0.25">
      <c r="J943" t="s">
        <v>695</v>
      </c>
    </row>
    <row r="944" spans="10:22" x14ac:dyDescent="0.25">
      <c r="K944" t="s">
        <v>350</v>
      </c>
      <c r="L944" t="s">
        <v>351</v>
      </c>
      <c r="M944" t="s">
        <v>352</v>
      </c>
      <c r="N944" t="s">
        <v>353</v>
      </c>
      <c r="O944" t="s">
        <v>354</v>
      </c>
      <c r="P944" t="s">
        <v>432</v>
      </c>
    </row>
    <row r="945" spans="10:23" x14ac:dyDescent="0.25">
      <c r="J945" t="s">
        <v>174</v>
      </c>
      <c r="K945">
        <v>10.734920000000001</v>
      </c>
      <c r="L945">
        <v>7.4742300000000004</v>
      </c>
      <c r="M945">
        <v>1.4362999999999999</v>
      </c>
      <c r="N945">
        <v>0.15268999999999999</v>
      </c>
    </row>
    <row r="946" spans="10:23" x14ac:dyDescent="0.25">
      <c r="K946">
        <v>0.15268999999999999</v>
      </c>
    </row>
    <row r="947" spans="10:23" x14ac:dyDescent="0.25">
      <c r="J947" t="s">
        <v>175</v>
      </c>
      <c r="K947">
        <v>-1.66754</v>
      </c>
      <c r="L947">
        <v>0.29674</v>
      </c>
      <c r="M947">
        <v>-5.6195000000000004</v>
      </c>
      <c r="N947" s="1">
        <v>7.3239999999999999E-8</v>
      </c>
      <c r="O947" t="s">
        <v>355</v>
      </c>
    </row>
    <row r="948" spans="10:23" x14ac:dyDescent="0.25">
      <c r="K948" s="1">
        <v>7.3239999999999999E-8</v>
      </c>
      <c r="N948" s="1"/>
      <c r="T948">
        <v>0.1</v>
      </c>
      <c r="U948" t="s">
        <v>851</v>
      </c>
      <c r="W948">
        <v>1</v>
      </c>
    </row>
    <row r="949" spans="10:23" x14ac:dyDescent="0.25">
      <c r="J949" t="s">
        <v>176</v>
      </c>
      <c r="K949">
        <v>4.0568600000000004</v>
      </c>
      <c r="L949">
        <v>2.5600499999999999</v>
      </c>
      <c r="M949">
        <v>1.5847</v>
      </c>
      <c r="N949">
        <v>0.11482000000000001</v>
      </c>
      <c r="S949" t="s">
        <v>413</v>
      </c>
    </row>
    <row r="950" spans="10:23" x14ac:dyDescent="0.25">
      <c r="K950">
        <v>0.11482000000000001</v>
      </c>
    </row>
    <row r="951" spans="10:23" x14ac:dyDescent="0.25">
      <c r="J951" t="s">
        <v>357</v>
      </c>
      <c r="K951">
        <v>-3.1746099999999999</v>
      </c>
      <c r="L951">
        <v>2.0625</v>
      </c>
      <c r="M951">
        <v>-1.5391999999999999</v>
      </c>
      <c r="N951">
        <v>0.12554000000000001</v>
      </c>
    </row>
    <row r="952" spans="10:23" x14ac:dyDescent="0.25">
      <c r="K952">
        <v>0.12554000000000001</v>
      </c>
      <c r="S952" t="s">
        <v>403</v>
      </c>
    </row>
    <row r="953" spans="10:23" x14ac:dyDescent="0.25">
      <c r="J953" t="s">
        <v>506</v>
      </c>
      <c r="K953">
        <v>-5.27346</v>
      </c>
      <c r="L953">
        <v>2.6716099999999998</v>
      </c>
      <c r="M953">
        <v>-1.9739</v>
      </c>
      <c r="N953">
        <v>4.9950000000000001E-2</v>
      </c>
      <c r="O953" t="s">
        <v>356</v>
      </c>
    </row>
    <row r="954" spans="10:23" x14ac:dyDescent="0.25">
      <c r="K954">
        <v>4.9950000000000001E-2</v>
      </c>
      <c r="R954">
        <v>0.05</v>
      </c>
    </row>
    <row r="955" spans="10:23" x14ac:dyDescent="0.25">
      <c r="J955" t="s">
        <v>433</v>
      </c>
    </row>
    <row r="956" spans="10:23" x14ac:dyDescent="0.25">
      <c r="J956" t="s">
        <v>434</v>
      </c>
      <c r="K956" t="s">
        <v>435</v>
      </c>
      <c r="L956">
        <v>0</v>
      </c>
      <c r="M956" t="s">
        <v>822</v>
      </c>
      <c r="N956">
        <v>1E-3</v>
      </c>
      <c r="O956" t="s">
        <v>823</v>
      </c>
      <c r="P956">
        <v>0.01</v>
      </c>
      <c r="Q956" t="s">
        <v>824</v>
      </c>
    </row>
    <row r="958" spans="10:23" x14ac:dyDescent="0.25">
      <c r="J958" t="s">
        <v>442</v>
      </c>
      <c r="K958" t="s">
        <v>443</v>
      </c>
      <c r="L958" t="s">
        <v>430</v>
      </c>
      <c r="M958" t="s">
        <v>444</v>
      </c>
      <c r="N958">
        <v>41233</v>
      </c>
    </row>
    <row r="959" spans="10:23" x14ac:dyDescent="0.25">
      <c r="J959" t="s">
        <v>445</v>
      </c>
      <c r="K959" t="s">
        <v>443</v>
      </c>
      <c r="L959" t="s">
        <v>430</v>
      </c>
      <c r="M959" t="s">
        <v>444</v>
      </c>
      <c r="N959">
        <v>31442</v>
      </c>
    </row>
    <row r="960" spans="10:23" x14ac:dyDescent="0.25">
      <c r="J960" t="s">
        <v>446</v>
      </c>
      <c r="K960">
        <v>0.23746</v>
      </c>
    </row>
    <row r="961" spans="10:22" x14ac:dyDescent="0.25">
      <c r="J961" t="s">
        <v>447</v>
      </c>
      <c r="K961" t="s">
        <v>446</v>
      </c>
      <c r="L961">
        <v>0.10822</v>
      </c>
      <c r="R961" s="1">
        <v>2.9691E-9</v>
      </c>
      <c r="T961" t="s">
        <v>403</v>
      </c>
    </row>
    <row r="962" spans="10:22" x14ac:dyDescent="0.25">
      <c r="J962" t="s">
        <v>448</v>
      </c>
      <c r="K962">
        <v>11.023899999999999</v>
      </c>
      <c r="L962" t="s">
        <v>449</v>
      </c>
      <c r="M962">
        <v>5</v>
      </c>
      <c r="N962" t="s">
        <v>450</v>
      </c>
      <c r="O962">
        <v>177</v>
      </c>
      <c r="P962" t="s">
        <v>451</v>
      </c>
      <c r="Q962" t="s">
        <v>452</v>
      </c>
    </row>
    <row r="963" spans="10:22" x14ac:dyDescent="0.25">
      <c r="J963" t="s">
        <v>654</v>
      </c>
      <c r="K963" t="s">
        <v>481</v>
      </c>
      <c r="L963">
        <v>2000</v>
      </c>
    </row>
    <row r="964" spans="10:22" x14ac:dyDescent="0.25">
      <c r="J964" t="s">
        <v>921</v>
      </c>
    </row>
    <row r="965" spans="10:22" x14ac:dyDescent="0.25">
      <c r="J965" t="s">
        <v>396</v>
      </c>
      <c r="K965" t="s">
        <v>397</v>
      </c>
      <c r="L965" t="s">
        <v>398</v>
      </c>
      <c r="M965" t="s">
        <v>399</v>
      </c>
      <c r="N965" t="s">
        <v>400</v>
      </c>
      <c r="T965">
        <v>182</v>
      </c>
    </row>
    <row r="966" spans="10:22" x14ac:dyDescent="0.25">
      <c r="S966" t="s">
        <v>850</v>
      </c>
      <c r="V966" t="s">
        <v>851</v>
      </c>
    </row>
    <row r="967" spans="10:22" x14ac:dyDescent="0.25">
      <c r="J967" t="s">
        <v>401</v>
      </c>
      <c r="R967" t="s">
        <v>741</v>
      </c>
      <c r="U967" t="s">
        <v>843</v>
      </c>
    </row>
    <row r="968" spans="10:22" x14ac:dyDescent="0.25">
      <c r="J968" t="s">
        <v>402</v>
      </c>
      <c r="K968" t="s">
        <v>403</v>
      </c>
      <c r="L968" t="s">
        <v>500</v>
      </c>
      <c r="M968" t="s">
        <v>405</v>
      </c>
      <c r="N968" t="s">
        <v>403</v>
      </c>
      <c r="O968" t="s">
        <v>501</v>
      </c>
      <c r="P968" t="s">
        <v>411</v>
      </c>
      <c r="Q968" t="s">
        <v>403</v>
      </c>
    </row>
    <row r="969" spans="10:22" x14ac:dyDescent="0.25">
      <c r="R969" t="s">
        <v>848</v>
      </c>
    </row>
    <row r="970" spans="10:22" x14ac:dyDescent="0.25">
      <c r="J970" t="s">
        <v>581</v>
      </c>
      <c r="K970" t="s">
        <v>417</v>
      </c>
      <c r="L970" t="s">
        <v>844</v>
      </c>
      <c r="M970" t="s">
        <v>403</v>
      </c>
      <c r="N970" t="s">
        <v>919</v>
      </c>
      <c r="O970" t="s">
        <v>846</v>
      </c>
      <c r="P970" t="s">
        <v>403</v>
      </c>
      <c r="Q970" t="s">
        <v>922</v>
      </c>
    </row>
    <row r="972" spans="10:22" x14ac:dyDescent="0.25">
      <c r="J972" t="s">
        <v>690</v>
      </c>
    </row>
    <row r="973" spans="10:22" x14ac:dyDescent="0.25">
      <c r="K973" t="s">
        <v>423</v>
      </c>
      <c r="L973" t="s">
        <v>424</v>
      </c>
      <c r="M973" t="s">
        <v>425</v>
      </c>
      <c r="N973" t="s">
        <v>426</v>
      </c>
      <c r="O973" t="s">
        <v>427</v>
      </c>
      <c r="P973" t="s">
        <v>425</v>
      </c>
      <c r="Q973" t="s">
        <v>428</v>
      </c>
    </row>
    <row r="974" spans="10:22" x14ac:dyDescent="0.25">
      <c r="J974">
        <v>-27.07366</v>
      </c>
      <c r="K974">
        <v>-5.5342700000000002</v>
      </c>
      <c r="L974">
        <v>-0.36018</v>
      </c>
      <c r="M974">
        <v>5.2205700000000004</v>
      </c>
      <c r="N974">
        <v>28.561</v>
      </c>
    </row>
    <row r="976" spans="10:22" x14ac:dyDescent="0.25">
      <c r="J976" t="s">
        <v>695</v>
      </c>
    </row>
    <row r="977" spans="10:23" x14ac:dyDescent="0.25">
      <c r="K977" t="s">
        <v>350</v>
      </c>
      <c r="L977" t="s">
        <v>351</v>
      </c>
      <c r="M977" t="s">
        <v>352</v>
      </c>
      <c r="N977" t="s">
        <v>353</v>
      </c>
      <c r="O977" t="s">
        <v>354</v>
      </c>
      <c r="P977" t="s">
        <v>432</v>
      </c>
      <c r="W977">
        <v>1</v>
      </c>
    </row>
    <row r="978" spans="10:23" x14ac:dyDescent="0.25">
      <c r="J978" t="s">
        <v>174</v>
      </c>
      <c r="K978">
        <v>-53.551600000000001</v>
      </c>
      <c r="L978">
        <v>26.788900000000002</v>
      </c>
      <c r="M978">
        <v>-1.9990000000000001</v>
      </c>
      <c r="N978">
        <v>4.7410000000000001E-2</v>
      </c>
      <c r="O978" t="s">
        <v>356</v>
      </c>
    </row>
    <row r="979" spans="10:23" x14ac:dyDescent="0.25">
      <c r="K979">
        <v>4.7410000000000001E-2</v>
      </c>
    </row>
    <row r="980" spans="10:23" x14ac:dyDescent="0.25">
      <c r="J980" t="s">
        <v>175</v>
      </c>
      <c r="K980">
        <v>2.6476999999999999</v>
      </c>
      <c r="L980">
        <v>1.4094</v>
      </c>
      <c r="M980">
        <v>1.8786</v>
      </c>
      <c r="N980">
        <v>6.2239999999999997E-2</v>
      </c>
      <c r="O980" t="s">
        <v>461</v>
      </c>
    </row>
    <row r="981" spans="10:23" x14ac:dyDescent="0.25">
      <c r="K981">
        <v>6.2239999999999997E-2</v>
      </c>
    </row>
    <row r="982" spans="10:23" x14ac:dyDescent="0.25">
      <c r="J982" t="s">
        <v>176</v>
      </c>
      <c r="K982">
        <v>-49.351799999999997</v>
      </c>
      <c r="L982">
        <v>39.736600000000003</v>
      </c>
      <c r="M982">
        <v>-1.242</v>
      </c>
      <c r="N982">
        <v>0.21618999999999999</v>
      </c>
      <c r="S982" t="s">
        <v>413</v>
      </c>
      <c r="T982">
        <v>0.1</v>
      </c>
    </row>
    <row r="983" spans="10:23" x14ac:dyDescent="0.25">
      <c r="K983">
        <v>0.21618999999999999</v>
      </c>
    </row>
    <row r="984" spans="10:23" x14ac:dyDescent="0.25">
      <c r="J984" t="s">
        <v>357</v>
      </c>
      <c r="K984">
        <v>5.8348000000000004</v>
      </c>
      <c r="L984">
        <v>3.9990000000000001</v>
      </c>
      <c r="M984">
        <v>1.4591000000000001</v>
      </c>
      <c r="N984">
        <v>0.14663999999999999</v>
      </c>
      <c r="U984" t="s">
        <v>851</v>
      </c>
    </row>
    <row r="985" spans="10:23" x14ac:dyDescent="0.25">
      <c r="K985">
        <v>0.14663999999999999</v>
      </c>
      <c r="S985" t="s">
        <v>403</v>
      </c>
    </row>
    <row r="986" spans="10:23" x14ac:dyDescent="0.25">
      <c r="J986" t="s">
        <v>358</v>
      </c>
      <c r="K986">
        <v>-32.630400000000002</v>
      </c>
      <c r="L986">
        <v>12.539</v>
      </c>
      <c r="M986">
        <v>-2.6023000000000001</v>
      </c>
      <c r="N986">
        <v>1.0189999999999999E-2</v>
      </c>
      <c r="O986" t="s">
        <v>356</v>
      </c>
    </row>
    <row r="987" spans="10:23" x14ac:dyDescent="0.25">
      <c r="K987">
        <v>1.0189999999999999E-2</v>
      </c>
    </row>
    <row r="988" spans="10:23" x14ac:dyDescent="0.25">
      <c r="J988" t="s">
        <v>506</v>
      </c>
      <c r="K988">
        <v>-3.1059000000000001</v>
      </c>
      <c r="L988">
        <v>1.6337999999999999</v>
      </c>
      <c r="M988">
        <v>-1.901</v>
      </c>
      <c r="N988">
        <v>5.9220000000000002E-2</v>
      </c>
      <c r="O988" t="s">
        <v>461</v>
      </c>
    </row>
    <row r="989" spans="10:23" x14ac:dyDescent="0.25">
      <c r="K989">
        <v>5.9220000000000002E-2</v>
      </c>
      <c r="R989">
        <v>0.05</v>
      </c>
    </row>
    <row r="990" spans="10:23" x14ac:dyDescent="0.25">
      <c r="J990" t="s">
        <v>433</v>
      </c>
    </row>
    <row r="991" spans="10:23" x14ac:dyDescent="0.25">
      <c r="J991" t="s">
        <v>434</v>
      </c>
      <c r="K991" t="s">
        <v>435</v>
      </c>
      <c r="L991">
        <v>0</v>
      </c>
      <c r="M991" t="s">
        <v>822</v>
      </c>
      <c r="N991">
        <v>1E-3</v>
      </c>
      <c r="O991" t="s">
        <v>823</v>
      </c>
      <c r="P991">
        <v>0.01</v>
      </c>
      <c r="Q991" t="s">
        <v>824</v>
      </c>
    </row>
    <row r="993" spans="10:22" x14ac:dyDescent="0.25">
      <c r="J993" t="s">
        <v>442</v>
      </c>
      <c r="K993" t="s">
        <v>443</v>
      </c>
      <c r="L993" t="s">
        <v>430</v>
      </c>
      <c r="M993" t="s">
        <v>444</v>
      </c>
      <c r="N993">
        <v>20410</v>
      </c>
    </row>
    <row r="994" spans="10:22" x14ac:dyDescent="0.25">
      <c r="J994" t="s">
        <v>445</v>
      </c>
      <c r="K994" t="s">
        <v>443</v>
      </c>
      <c r="L994" t="s">
        <v>430</v>
      </c>
      <c r="M994" t="s">
        <v>444</v>
      </c>
      <c r="N994">
        <v>12938</v>
      </c>
      <c r="T994" t="s">
        <v>403</v>
      </c>
    </row>
    <row r="995" spans="10:22" x14ac:dyDescent="0.25">
      <c r="J995" t="s">
        <v>446</v>
      </c>
      <c r="K995">
        <v>0.36608000000000002</v>
      </c>
      <c r="V995" t="s">
        <v>851</v>
      </c>
    </row>
    <row r="996" spans="10:22" x14ac:dyDescent="0.25">
      <c r="J996" t="s">
        <v>447</v>
      </c>
      <c r="K996" t="s">
        <v>446</v>
      </c>
      <c r="L996">
        <v>0.23507</v>
      </c>
      <c r="R996" s="1">
        <v>5.8299000000000002E-13</v>
      </c>
      <c r="U996" t="s">
        <v>843</v>
      </c>
    </row>
    <row r="997" spans="10:22" x14ac:dyDescent="0.25">
      <c r="J997" t="s">
        <v>448</v>
      </c>
      <c r="K997">
        <v>14.4373</v>
      </c>
      <c r="L997" t="s">
        <v>449</v>
      </c>
      <c r="M997">
        <v>6</v>
      </c>
      <c r="N997" t="s">
        <v>450</v>
      </c>
      <c r="O997">
        <v>150</v>
      </c>
      <c r="P997" t="s">
        <v>451</v>
      </c>
      <c r="Q997" t="s">
        <v>452</v>
      </c>
    </row>
    <row r="998" spans="10:22" x14ac:dyDescent="0.25">
      <c r="J998" t="s">
        <v>654</v>
      </c>
      <c r="K998" t="s">
        <v>510</v>
      </c>
      <c r="L998" t="s">
        <v>857</v>
      </c>
      <c r="T998">
        <v>285</v>
      </c>
    </row>
    <row r="999" spans="10:22" x14ac:dyDescent="0.25">
      <c r="J999" t="s">
        <v>923</v>
      </c>
    </row>
    <row r="1000" spans="10:22" x14ac:dyDescent="0.25">
      <c r="J1000" t="s">
        <v>396</v>
      </c>
      <c r="K1000" t="s">
        <v>397</v>
      </c>
      <c r="L1000" t="s">
        <v>398</v>
      </c>
      <c r="M1000" t="s">
        <v>399</v>
      </c>
      <c r="N1000" t="s">
        <v>400</v>
      </c>
      <c r="S1000" t="s">
        <v>850</v>
      </c>
    </row>
    <row r="1002" spans="10:22" x14ac:dyDescent="0.25">
      <c r="J1002" t="s">
        <v>401</v>
      </c>
      <c r="R1002" t="s">
        <v>741</v>
      </c>
    </row>
    <row r="1003" spans="10:22" x14ac:dyDescent="0.25">
      <c r="J1003" t="s">
        <v>402</v>
      </c>
      <c r="K1003" t="s">
        <v>403</v>
      </c>
      <c r="L1003" t="s">
        <v>500</v>
      </c>
      <c r="M1003" t="s">
        <v>405</v>
      </c>
      <c r="N1003" t="s">
        <v>403</v>
      </c>
      <c r="O1003" t="s">
        <v>501</v>
      </c>
      <c r="P1003" t="s">
        <v>411</v>
      </c>
      <c r="Q1003" t="s">
        <v>403</v>
      </c>
    </row>
    <row r="1004" spans="10:22" x14ac:dyDescent="0.25">
      <c r="R1004" t="s">
        <v>848</v>
      </c>
    </row>
    <row r="1005" spans="10:22" x14ac:dyDescent="0.25">
      <c r="J1005" t="s">
        <v>581</v>
      </c>
      <c r="K1005" t="s">
        <v>417</v>
      </c>
      <c r="L1005" t="s">
        <v>844</v>
      </c>
      <c r="M1005" t="s">
        <v>403</v>
      </c>
      <c r="N1005" t="s">
        <v>924</v>
      </c>
      <c r="O1005" t="s">
        <v>846</v>
      </c>
      <c r="P1005" t="s">
        <v>403</v>
      </c>
      <c r="Q1005" t="s">
        <v>906</v>
      </c>
    </row>
    <row r="1007" spans="10:22" x14ac:dyDescent="0.25">
      <c r="J1007" t="s">
        <v>690</v>
      </c>
    </row>
    <row r="1008" spans="10:22" x14ac:dyDescent="0.25">
      <c r="K1008" t="s">
        <v>423</v>
      </c>
      <c r="L1008" t="s">
        <v>424</v>
      </c>
      <c r="M1008" t="s">
        <v>425</v>
      </c>
      <c r="N1008" t="s">
        <v>426</v>
      </c>
      <c r="O1008" t="s">
        <v>427</v>
      </c>
      <c r="P1008" t="s">
        <v>425</v>
      </c>
      <c r="Q1008" t="s">
        <v>428</v>
      </c>
    </row>
    <row r="1009" spans="10:23" x14ac:dyDescent="0.25">
      <c r="J1009">
        <v>-48.179200000000002</v>
      </c>
      <c r="K1009">
        <v>-9.3331999999999997</v>
      </c>
      <c r="L1009">
        <v>-1.2363999999999999</v>
      </c>
      <c r="M1009">
        <v>8.15</v>
      </c>
      <c r="N1009">
        <v>45.582799999999999</v>
      </c>
    </row>
    <row r="1010" spans="10:23" x14ac:dyDescent="0.25">
      <c r="W1010">
        <v>1</v>
      </c>
    </row>
    <row r="1011" spans="10:23" x14ac:dyDescent="0.25">
      <c r="J1011" t="s">
        <v>695</v>
      </c>
    </row>
    <row r="1012" spans="10:23" x14ac:dyDescent="0.25">
      <c r="K1012" t="s">
        <v>350</v>
      </c>
      <c r="L1012" t="s">
        <v>351</v>
      </c>
      <c r="M1012" t="s">
        <v>352</v>
      </c>
      <c r="N1012" t="s">
        <v>353</v>
      </c>
      <c r="O1012" t="s">
        <v>354</v>
      </c>
      <c r="P1012" t="s">
        <v>432</v>
      </c>
      <c r="U1012" t="s">
        <v>851</v>
      </c>
    </row>
    <row r="1013" spans="10:23" x14ac:dyDescent="0.25">
      <c r="J1013" t="s">
        <v>174</v>
      </c>
      <c r="K1013">
        <v>-8.9337499999999999</v>
      </c>
      <c r="L1013">
        <v>4.3152799999999996</v>
      </c>
      <c r="M1013">
        <v>-2.0703</v>
      </c>
      <c r="N1013">
        <v>3.9414999999999999E-2</v>
      </c>
      <c r="O1013" t="s">
        <v>356</v>
      </c>
    </row>
    <row r="1014" spans="10:23" x14ac:dyDescent="0.25">
      <c r="K1014">
        <v>3.9414999999999999E-2</v>
      </c>
      <c r="S1014" t="s">
        <v>413</v>
      </c>
    </row>
    <row r="1015" spans="10:23" x14ac:dyDescent="0.25">
      <c r="J1015" t="s">
        <v>175</v>
      </c>
      <c r="K1015">
        <v>0.14169999999999999</v>
      </c>
      <c r="L1015">
        <v>0.19449</v>
      </c>
      <c r="M1015">
        <v>0.72860000000000003</v>
      </c>
      <c r="N1015">
        <v>0.46692899999999998</v>
      </c>
      <c r="T1015">
        <v>0.1</v>
      </c>
    </row>
    <row r="1016" spans="10:23" x14ac:dyDescent="0.25">
      <c r="K1016">
        <v>0.46692899999999998</v>
      </c>
      <c r="S1016" t="s">
        <v>403</v>
      </c>
    </row>
    <row r="1017" spans="10:23" x14ac:dyDescent="0.25">
      <c r="J1017" t="s">
        <v>176</v>
      </c>
      <c r="K1017">
        <v>3.9433799999999999</v>
      </c>
      <c r="L1017">
        <v>1.41991</v>
      </c>
      <c r="M1017">
        <v>2.7772000000000001</v>
      </c>
      <c r="N1017">
        <v>5.8820000000000001E-3</v>
      </c>
      <c r="O1017" t="s">
        <v>467</v>
      </c>
    </row>
    <row r="1018" spans="10:23" x14ac:dyDescent="0.25">
      <c r="K1018">
        <v>5.8820000000000001E-3</v>
      </c>
    </row>
    <row r="1019" spans="10:23" x14ac:dyDescent="0.25">
      <c r="J1019" t="s">
        <v>357</v>
      </c>
      <c r="K1019">
        <v>-0.24634</v>
      </c>
      <c r="L1019">
        <v>0.71260999999999997</v>
      </c>
      <c r="M1019">
        <v>-0.34570000000000001</v>
      </c>
      <c r="N1019">
        <v>0.72985900000000004</v>
      </c>
    </row>
    <row r="1020" spans="10:23" x14ac:dyDescent="0.25">
      <c r="K1020">
        <v>0.72985900000000004</v>
      </c>
    </row>
    <row r="1021" spans="10:23" x14ac:dyDescent="0.25">
      <c r="J1021" t="s">
        <v>358</v>
      </c>
      <c r="K1021">
        <v>-7.1206500000000004</v>
      </c>
      <c r="L1021">
        <v>4.2111499999999999</v>
      </c>
      <c r="M1021">
        <v>-1.6909000000000001</v>
      </c>
      <c r="N1021">
        <v>9.2052999999999996E-2</v>
      </c>
      <c r="O1021" t="s">
        <v>461</v>
      </c>
    </row>
    <row r="1022" spans="10:23" x14ac:dyDescent="0.25">
      <c r="K1022">
        <v>9.2052999999999996E-2</v>
      </c>
    </row>
    <row r="1023" spans="10:23" x14ac:dyDescent="0.25">
      <c r="J1023" t="s">
        <v>506</v>
      </c>
      <c r="K1023">
        <v>-9.4624299999999995</v>
      </c>
      <c r="L1023">
        <v>1.34982</v>
      </c>
      <c r="M1023">
        <v>-7.0102000000000002</v>
      </c>
      <c r="N1023" s="1">
        <v>2.046E-11</v>
      </c>
      <c r="O1023" t="s">
        <v>355</v>
      </c>
    </row>
    <row r="1024" spans="10:23" x14ac:dyDescent="0.25">
      <c r="K1024" s="1">
        <v>2.046E-11</v>
      </c>
      <c r="N1024" s="1"/>
      <c r="R1024">
        <v>0.05</v>
      </c>
      <c r="U1024" t="s">
        <v>843</v>
      </c>
    </row>
    <row r="1025" spans="10:23" x14ac:dyDescent="0.25">
      <c r="J1025" t="s">
        <v>433</v>
      </c>
    </row>
    <row r="1026" spans="10:23" x14ac:dyDescent="0.25">
      <c r="J1026" t="s">
        <v>434</v>
      </c>
      <c r="K1026" t="s">
        <v>435</v>
      </c>
      <c r="L1026">
        <v>0</v>
      </c>
      <c r="M1026" t="s">
        <v>822</v>
      </c>
      <c r="N1026">
        <v>1E-3</v>
      </c>
      <c r="O1026" t="s">
        <v>823</v>
      </c>
      <c r="P1026">
        <v>0.01</v>
      </c>
      <c r="Q1026" t="s">
        <v>824</v>
      </c>
    </row>
    <row r="1027" spans="10:23" x14ac:dyDescent="0.25">
      <c r="T1027" t="s">
        <v>403</v>
      </c>
    </row>
    <row r="1028" spans="10:23" x14ac:dyDescent="0.25">
      <c r="J1028" t="s">
        <v>442</v>
      </c>
      <c r="K1028" t="s">
        <v>443</v>
      </c>
      <c r="L1028" t="s">
        <v>430</v>
      </c>
      <c r="M1028" t="s">
        <v>444</v>
      </c>
      <c r="N1028">
        <v>126200</v>
      </c>
      <c r="V1028" t="s">
        <v>851</v>
      </c>
    </row>
    <row r="1029" spans="10:23" x14ac:dyDescent="0.25">
      <c r="J1029" t="s">
        <v>445</v>
      </c>
      <c r="K1029" t="s">
        <v>443</v>
      </c>
      <c r="L1029" t="s">
        <v>430</v>
      </c>
      <c r="M1029" t="s">
        <v>444</v>
      </c>
      <c r="N1029">
        <v>54811</v>
      </c>
    </row>
    <row r="1030" spans="10:23" x14ac:dyDescent="0.25">
      <c r="J1030" t="s">
        <v>446</v>
      </c>
      <c r="K1030">
        <v>0.56569999999999998</v>
      </c>
    </row>
    <row r="1031" spans="10:23" x14ac:dyDescent="0.25">
      <c r="J1031" t="s">
        <v>447</v>
      </c>
      <c r="K1031" t="s">
        <v>446</v>
      </c>
      <c r="L1031">
        <v>0.52561000000000002</v>
      </c>
      <c r="R1031" t="s">
        <v>453</v>
      </c>
    </row>
    <row r="1032" spans="10:23" x14ac:dyDescent="0.25">
      <c r="J1032" t="s">
        <v>448</v>
      </c>
      <c r="K1032">
        <v>56.4437</v>
      </c>
      <c r="L1032" t="s">
        <v>449</v>
      </c>
      <c r="M1032">
        <v>6</v>
      </c>
      <c r="N1032" t="s">
        <v>450</v>
      </c>
      <c r="O1032">
        <v>260</v>
      </c>
      <c r="P1032" t="s">
        <v>451</v>
      </c>
      <c r="Q1032" t="s">
        <v>452</v>
      </c>
    </row>
    <row r="1033" spans="10:23" x14ac:dyDescent="0.25">
      <c r="J1033" t="s">
        <v>654</v>
      </c>
      <c r="K1033" t="s">
        <v>516</v>
      </c>
      <c r="L1033" t="s">
        <v>857</v>
      </c>
    </row>
    <row r="1034" spans="10:23" x14ac:dyDescent="0.25">
      <c r="J1034" t="s">
        <v>925</v>
      </c>
    </row>
    <row r="1035" spans="10:23" x14ac:dyDescent="0.25">
      <c r="J1035" t="s">
        <v>396</v>
      </c>
      <c r="K1035" t="s">
        <v>397</v>
      </c>
      <c r="L1035" t="s">
        <v>398</v>
      </c>
      <c r="M1035" t="s">
        <v>399</v>
      </c>
      <c r="N1035" t="s">
        <v>400</v>
      </c>
    </row>
    <row r="1037" spans="10:23" x14ac:dyDescent="0.25">
      <c r="J1037" t="s">
        <v>401</v>
      </c>
      <c r="R1037" t="s">
        <v>741</v>
      </c>
    </row>
    <row r="1038" spans="10:23" x14ac:dyDescent="0.25">
      <c r="J1038" t="s">
        <v>402</v>
      </c>
      <c r="K1038" t="s">
        <v>403</v>
      </c>
      <c r="L1038" t="s">
        <v>500</v>
      </c>
      <c r="M1038" t="s">
        <v>405</v>
      </c>
      <c r="N1038" t="s">
        <v>403</v>
      </c>
      <c r="O1038" t="s">
        <v>501</v>
      </c>
      <c r="P1038" t="s">
        <v>411</v>
      </c>
      <c r="Q1038" t="s">
        <v>403</v>
      </c>
      <c r="W1038">
        <v>1</v>
      </c>
    </row>
    <row r="1039" spans="10:23" x14ac:dyDescent="0.25">
      <c r="R1039" t="s">
        <v>848</v>
      </c>
      <c r="T1039">
        <v>60</v>
      </c>
    </row>
    <row r="1040" spans="10:23" x14ac:dyDescent="0.25">
      <c r="J1040" t="s">
        <v>581</v>
      </c>
      <c r="K1040" t="s">
        <v>417</v>
      </c>
      <c r="L1040" t="s">
        <v>844</v>
      </c>
      <c r="M1040" t="s">
        <v>403</v>
      </c>
      <c r="N1040" t="s">
        <v>926</v>
      </c>
      <c r="O1040" t="s">
        <v>846</v>
      </c>
      <c r="P1040" t="s">
        <v>403</v>
      </c>
      <c r="Q1040" t="s">
        <v>906</v>
      </c>
    </row>
    <row r="1041" spans="10:21" x14ac:dyDescent="0.25">
      <c r="S1041" t="s">
        <v>850</v>
      </c>
      <c r="U1041" t="s">
        <v>851</v>
      </c>
    </row>
    <row r="1042" spans="10:21" x14ac:dyDescent="0.25">
      <c r="J1042" t="s">
        <v>690</v>
      </c>
    </row>
    <row r="1043" spans="10:21" x14ac:dyDescent="0.25">
      <c r="K1043" t="s">
        <v>423</v>
      </c>
      <c r="L1043" t="s">
        <v>424</v>
      </c>
      <c r="M1043" t="s">
        <v>425</v>
      </c>
      <c r="N1043" t="s">
        <v>426</v>
      </c>
      <c r="O1043" t="s">
        <v>427</v>
      </c>
      <c r="P1043" t="s">
        <v>425</v>
      </c>
      <c r="Q1043" t="s">
        <v>428</v>
      </c>
    </row>
    <row r="1044" spans="10:21" x14ac:dyDescent="0.25">
      <c r="J1044">
        <v>-21.745699999999999</v>
      </c>
      <c r="K1044">
        <v>-7.4482600000000003</v>
      </c>
      <c r="L1044">
        <v>-0.79063000000000005</v>
      </c>
      <c r="M1044">
        <v>5.3483000000000001</v>
      </c>
      <c r="N1044">
        <v>34.479050000000001</v>
      </c>
    </row>
    <row r="1046" spans="10:21" x14ac:dyDescent="0.25">
      <c r="J1046" t="s">
        <v>695</v>
      </c>
    </row>
    <row r="1047" spans="10:21" x14ac:dyDescent="0.25">
      <c r="K1047" t="s">
        <v>350</v>
      </c>
      <c r="L1047" t="s">
        <v>351</v>
      </c>
      <c r="M1047" t="s">
        <v>352</v>
      </c>
      <c r="N1047" t="s">
        <v>353</v>
      </c>
      <c r="O1047" t="s">
        <v>354</v>
      </c>
      <c r="P1047" t="s">
        <v>432</v>
      </c>
      <c r="S1047" s="1">
        <v>2.2200000000000001E-16</v>
      </c>
    </row>
    <row r="1048" spans="10:21" x14ac:dyDescent="0.25">
      <c r="J1048" t="s">
        <v>174</v>
      </c>
      <c r="K1048">
        <v>-20.74933</v>
      </c>
      <c r="L1048">
        <v>4.1051000000000002</v>
      </c>
      <c r="M1048">
        <v>-5.0545</v>
      </c>
      <c r="N1048" s="1">
        <v>6.156E-6</v>
      </c>
      <c r="O1048" t="s">
        <v>355</v>
      </c>
    </row>
    <row r="1049" spans="10:21" x14ac:dyDescent="0.25">
      <c r="K1049" s="1">
        <v>6.156E-6</v>
      </c>
      <c r="N1049" s="1"/>
    </row>
    <row r="1050" spans="10:21" x14ac:dyDescent="0.25">
      <c r="J1050" t="s">
        <v>175</v>
      </c>
      <c r="K1050">
        <v>0.65774999999999995</v>
      </c>
      <c r="L1050">
        <v>0.19461999999999999</v>
      </c>
      <c r="M1050">
        <v>3.3795999999999999</v>
      </c>
      <c r="N1050">
        <v>1.415E-3</v>
      </c>
      <c r="O1050" t="s">
        <v>467</v>
      </c>
    </row>
    <row r="1051" spans="10:21" x14ac:dyDescent="0.25">
      <c r="K1051">
        <v>1.415E-3</v>
      </c>
    </row>
    <row r="1052" spans="10:21" x14ac:dyDescent="0.25">
      <c r="J1052" t="s">
        <v>176</v>
      </c>
      <c r="K1052">
        <v>0.47355999999999998</v>
      </c>
      <c r="L1052">
        <v>1.56593</v>
      </c>
      <c r="M1052">
        <v>0.3024</v>
      </c>
      <c r="N1052">
        <v>0.76359299999999997</v>
      </c>
    </row>
    <row r="1053" spans="10:21" x14ac:dyDescent="0.25">
      <c r="K1053">
        <v>0.76359299999999997</v>
      </c>
    </row>
    <row r="1054" spans="10:21" x14ac:dyDescent="0.25">
      <c r="J1054" t="s">
        <v>357</v>
      </c>
      <c r="K1054">
        <v>0.12393</v>
      </c>
      <c r="L1054">
        <v>1.8480700000000001</v>
      </c>
      <c r="M1054">
        <v>6.7100000000000007E-2</v>
      </c>
      <c r="N1054">
        <v>0.946801</v>
      </c>
      <c r="S1054" t="s">
        <v>413</v>
      </c>
      <c r="T1054">
        <v>0.1</v>
      </c>
    </row>
    <row r="1055" spans="10:21" x14ac:dyDescent="0.25">
      <c r="K1055">
        <v>0.946801</v>
      </c>
    </row>
    <row r="1056" spans="10:21" x14ac:dyDescent="0.25">
      <c r="J1056" t="s">
        <v>358</v>
      </c>
      <c r="K1056">
        <v>-19.746189999999999</v>
      </c>
      <c r="L1056">
        <v>3.61199</v>
      </c>
      <c r="M1056">
        <v>-5.4668000000000001</v>
      </c>
      <c r="N1056" s="1">
        <v>1.4559999999999999E-6</v>
      </c>
      <c r="O1056" t="s">
        <v>355</v>
      </c>
    </row>
    <row r="1057" spans="10:23" x14ac:dyDescent="0.25">
      <c r="K1057" s="1">
        <v>1.4559999999999999E-6</v>
      </c>
      <c r="N1057" s="1"/>
    </row>
    <row r="1058" spans="10:23" x14ac:dyDescent="0.25">
      <c r="J1058" t="s">
        <v>506</v>
      </c>
      <c r="K1058">
        <v>-2.4653800000000001</v>
      </c>
      <c r="L1058">
        <v>3.5916899999999998</v>
      </c>
      <c r="M1058">
        <v>-0.68640000000000001</v>
      </c>
      <c r="N1058">
        <v>0.49562400000000001</v>
      </c>
      <c r="S1058" t="s">
        <v>403</v>
      </c>
      <c r="V1058" t="s">
        <v>851</v>
      </c>
    </row>
    <row r="1059" spans="10:23" x14ac:dyDescent="0.25">
      <c r="K1059">
        <v>0.49562400000000001</v>
      </c>
      <c r="R1059">
        <v>0.05</v>
      </c>
    </row>
    <row r="1060" spans="10:23" x14ac:dyDescent="0.25">
      <c r="J1060" t="s">
        <v>433</v>
      </c>
      <c r="U1060" t="s">
        <v>843</v>
      </c>
    </row>
    <row r="1061" spans="10:23" x14ac:dyDescent="0.25">
      <c r="J1061" t="s">
        <v>434</v>
      </c>
      <c r="K1061" t="s">
        <v>435</v>
      </c>
      <c r="L1061">
        <v>0</v>
      </c>
      <c r="M1061" t="s">
        <v>822</v>
      </c>
      <c r="N1061">
        <v>1E-3</v>
      </c>
      <c r="O1061" t="s">
        <v>823</v>
      </c>
      <c r="P1061">
        <v>0.01</v>
      </c>
      <c r="Q1061" t="s">
        <v>824</v>
      </c>
    </row>
    <row r="1063" spans="10:23" x14ac:dyDescent="0.25">
      <c r="J1063" t="s">
        <v>442</v>
      </c>
      <c r="K1063" t="s">
        <v>443</v>
      </c>
      <c r="L1063" t="s">
        <v>430</v>
      </c>
      <c r="M1063" t="s">
        <v>444</v>
      </c>
      <c r="N1063">
        <v>13452</v>
      </c>
    </row>
    <row r="1064" spans="10:23" x14ac:dyDescent="0.25">
      <c r="J1064" t="s">
        <v>445</v>
      </c>
      <c r="K1064" t="s">
        <v>443</v>
      </c>
      <c r="L1064" t="s">
        <v>430</v>
      </c>
      <c r="M1064" t="s">
        <v>444</v>
      </c>
      <c r="N1064">
        <v>7924.2</v>
      </c>
    </row>
    <row r="1065" spans="10:23" x14ac:dyDescent="0.25">
      <c r="J1065" t="s">
        <v>446</v>
      </c>
      <c r="K1065">
        <v>0.41091</v>
      </c>
    </row>
    <row r="1066" spans="10:23" x14ac:dyDescent="0.25">
      <c r="J1066" t="s">
        <v>447</v>
      </c>
      <c r="K1066" t="s">
        <v>446</v>
      </c>
      <c r="L1066">
        <v>0.30487999999999998</v>
      </c>
      <c r="R1066">
        <v>1.1885E-4</v>
      </c>
    </row>
    <row r="1067" spans="10:23" x14ac:dyDescent="0.25">
      <c r="J1067" t="s">
        <v>448</v>
      </c>
      <c r="K1067">
        <v>5.8128700000000002</v>
      </c>
      <c r="L1067" t="s">
        <v>449</v>
      </c>
      <c r="M1067">
        <v>6</v>
      </c>
      <c r="N1067" t="s">
        <v>450</v>
      </c>
      <c r="O1067">
        <v>50</v>
      </c>
      <c r="P1067" t="s">
        <v>451</v>
      </c>
      <c r="Q1067" t="s">
        <v>452</v>
      </c>
      <c r="W1067">
        <v>1</v>
      </c>
    </row>
    <row r="1068" spans="10:23" x14ac:dyDescent="0.25">
      <c r="J1068" t="s">
        <v>654</v>
      </c>
      <c r="K1068" t="s">
        <v>521</v>
      </c>
      <c r="L1068" t="s">
        <v>857</v>
      </c>
    </row>
    <row r="1069" spans="10:23" x14ac:dyDescent="0.25">
      <c r="J1069" t="s">
        <v>654</v>
      </c>
      <c r="K1069" t="s">
        <v>927</v>
      </c>
      <c r="L1069" t="s">
        <v>928</v>
      </c>
    </row>
    <row r="1071" spans="10:23" x14ac:dyDescent="0.25">
      <c r="J1071" t="s">
        <v>841</v>
      </c>
    </row>
    <row r="1073" spans="10:22" x14ac:dyDescent="0.25">
      <c r="J1073" t="s">
        <v>841</v>
      </c>
      <c r="K1073" t="s">
        <v>128</v>
      </c>
    </row>
    <row r="1074" spans="10:22" x14ac:dyDescent="0.25">
      <c r="T1074" t="s">
        <v>403</v>
      </c>
    </row>
    <row r="1075" spans="10:22" x14ac:dyDescent="0.25">
      <c r="J1075" t="s">
        <v>654</v>
      </c>
      <c r="K1075" t="s">
        <v>394</v>
      </c>
    </row>
    <row r="1076" spans="10:22" x14ac:dyDescent="0.25">
      <c r="J1076" t="s">
        <v>929</v>
      </c>
      <c r="S1076" t="s">
        <v>850</v>
      </c>
    </row>
    <row r="1077" spans="10:22" x14ac:dyDescent="0.25">
      <c r="J1077" t="s">
        <v>396</v>
      </c>
      <c r="K1077" t="s">
        <v>397</v>
      </c>
      <c r="L1077" t="s">
        <v>398</v>
      </c>
      <c r="M1077" t="s">
        <v>399</v>
      </c>
      <c r="N1077" t="s">
        <v>400</v>
      </c>
      <c r="U1077" t="s">
        <v>851</v>
      </c>
    </row>
    <row r="1078" spans="10:22" x14ac:dyDescent="0.25">
      <c r="T1078">
        <v>225</v>
      </c>
    </row>
    <row r="1079" spans="10:22" x14ac:dyDescent="0.25">
      <c r="J1079" t="s">
        <v>401</v>
      </c>
      <c r="R1079" t="s">
        <v>741</v>
      </c>
    </row>
    <row r="1080" spans="10:22" x14ac:dyDescent="0.25">
      <c r="J1080" t="s">
        <v>402</v>
      </c>
      <c r="K1080" t="s">
        <v>403</v>
      </c>
      <c r="L1080" t="s">
        <v>500</v>
      </c>
      <c r="M1080" t="s">
        <v>405</v>
      </c>
      <c r="N1080" t="s">
        <v>403</v>
      </c>
      <c r="O1080" t="s">
        <v>501</v>
      </c>
      <c r="P1080" t="s">
        <v>411</v>
      </c>
      <c r="Q1080" t="s">
        <v>403</v>
      </c>
    </row>
    <row r="1081" spans="10:22" x14ac:dyDescent="0.25">
      <c r="R1081" t="s">
        <v>848</v>
      </c>
    </row>
    <row r="1082" spans="10:22" x14ac:dyDescent="0.25">
      <c r="J1082" t="s">
        <v>581</v>
      </c>
      <c r="K1082" t="s">
        <v>417</v>
      </c>
      <c r="L1082" t="s">
        <v>844</v>
      </c>
      <c r="M1082" t="s">
        <v>403</v>
      </c>
      <c r="N1082" t="s">
        <v>906</v>
      </c>
      <c r="O1082" t="s">
        <v>846</v>
      </c>
      <c r="P1082" t="s">
        <v>403</v>
      </c>
      <c r="Q1082" t="s">
        <v>906</v>
      </c>
    </row>
    <row r="1084" spans="10:22" x14ac:dyDescent="0.25">
      <c r="J1084" t="s">
        <v>690</v>
      </c>
    </row>
    <row r="1085" spans="10:22" x14ac:dyDescent="0.25">
      <c r="K1085" t="s">
        <v>423</v>
      </c>
      <c r="L1085" t="s">
        <v>424</v>
      </c>
      <c r="M1085" t="s">
        <v>425</v>
      </c>
      <c r="N1085" t="s">
        <v>426</v>
      </c>
      <c r="O1085" t="s">
        <v>427</v>
      </c>
      <c r="P1085" t="s">
        <v>425</v>
      </c>
      <c r="Q1085" t="s">
        <v>428</v>
      </c>
    </row>
    <row r="1086" spans="10:22" x14ac:dyDescent="0.25">
      <c r="J1086">
        <v>-26.640385999999999</v>
      </c>
      <c r="K1086">
        <v>-5.1147289999999996</v>
      </c>
      <c r="L1086">
        <v>-7.5842000000000007E-2</v>
      </c>
      <c r="M1086">
        <v>5.5547269999999997</v>
      </c>
      <c r="N1086">
        <v>27.345594999999999</v>
      </c>
    </row>
    <row r="1087" spans="10:22" x14ac:dyDescent="0.25">
      <c r="V1087" t="s">
        <v>851</v>
      </c>
    </row>
    <row r="1088" spans="10:22" x14ac:dyDescent="0.25">
      <c r="J1088" t="s">
        <v>695</v>
      </c>
    </row>
    <row r="1089" spans="10:23" x14ac:dyDescent="0.25">
      <c r="K1089" t="s">
        <v>350</v>
      </c>
      <c r="L1089" t="s">
        <v>351</v>
      </c>
      <c r="M1089" t="s">
        <v>352</v>
      </c>
      <c r="N1089" t="s">
        <v>353</v>
      </c>
      <c r="O1089" t="s">
        <v>354</v>
      </c>
      <c r="P1089" t="s">
        <v>432</v>
      </c>
    </row>
    <row r="1090" spans="10:23" x14ac:dyDescent="0.25">
      <c r="J1090" t="s">
        <v>174</v>
      </c>
      <c r="K1090">
        <v>-20.278279999999999</v>
      </c>
      <c r="L1090">
        <v>3.6448999999999998</v>
      </c>
      <c r="M1090">
        <v>-5.5635000000000003</v>
      </c>
      <c r="N1090" s="1">
        <v>8.245E-8</v>
      </c>
      <c r="O1090" t="s">
        <v>355</v>
      </c>
    </row>
    <row r="1091" spans="10:23" x14ac:dyDescent="0.25">
      <c r="K1091" s="1">
        <v>8.245E-8</v>
      </c>
      <c r="N1091" s="1"/>
      <c r="U1091" t="s">
        <v>843</v>
      </c>
    </row>
    <row r="1092" spans="10:23" x14ac:dyDescent="0.25">
      <c r="J1092" t="s">
        <v>175</v>
      </c>
      <c r="K1092">
        <v>1.49061</v>
      </c>
      <c r="L1092">
        <v>0.17934</v>
      </c>
      <c r="M1092">
        <v>8.3115000000000006</v>
      </c>
      <c r="N1092" s="1">
        <v>1.3170000000000001E-14</v>
      </c>
      <c r="O1092" t="s">
        <v>355</v>
      </c>
    </row>
    <row r="1093" spans="10:23" x14ac:dyDescent="0.25">
      <c r="K1093" s="1">
        <v>1.3170000000000001E-14</v>
      </c>
      <c r="N1093" s="1"/>
    </row>
    <row r="1094" spans="10:23" x14ac:dyDescent="0.25">
      <c r="J1094" t="s">
        <v>176</v>
      </c>
      <c r="K1094">
        <v>-1.50379</v>
      </c>
      <c r="L1094">
        <v>0.80369999999999997</v>
      </c>
      <c r="M1094">
        <v>-1.8711</v>
      </c>
      <c r="N1094">
        <v>6.2766000000000002E-2</v>
      </c>
      <c r="O1094" t="s">
        <v>461</v>
      </c>
    </row>
    <row r="1095" spans="10:23" x14ac:dyDescent="0.25">
      <c r="K1095">
        <v>6.2766000000000002E-2</v>
      </c>
    </row>
    <row r="1096" spans="10:23" x14ac:dyDescent="0.25">
      <c r="J1096" t="s">
        <v>357</v>
      </c>
      <c r="K1096">
        <v>3.3718699999999999</v>
      </c>
      <c r="L1096">
        <v>0.59797</v>
      </c>
      <c r="M1096">
        <v>5.6387999999999998</v>
      </c>
      <c r="N1096" s="1">
        <v>5.6570000000000003E-8</v>
      </c>
      <c r="O1096" t="s">
        <v>355</v>
      </c>
      <c r="T1096">
        <v>0.1</v>
      </c>
    </row>
    <row r="1097" spans="10:23" x14ac:dyDescent="0.25">
      <c r="K1097" s="1">
        <v>5.6570000000000003E-8</v>
      </c>
      <c r="N1097" s="1"/>
    </row>
    <row r="1098" spans="10:23" x14ac:dyDescent="0.25">
      <c r="J1098" t="s">
        <v>358</v>
      </c>
      <c r="K1098">
        <v>-22.48255</v>
      </c>
      <c r="L1098">
        <v>3.3283200000000002</v>
      </c>
      <c r="M1098">
        <v>-6.7549000000000001</v>
      </c>
      <c r="N1098" s="1">
        <v>1.462E-10</v>
      </c>
      <c r="O1098" t="s">
        <v>355</v>
      </c>
    </row>
    <row r="1099" spans="10:23" x14ac:dyDescent="0.25">
      <c r="K1099" s="1">
        <v>1.462E-10</v>
      </c>
      <c r="N1099" s="1"/>
    </row>
    <row r="1100" spans="10:23" x14ac:dyDescent="0.25">
      <c r="J1100" t="s">
        <v>506</v>
      </c>
      <c r="K1100">
        <v>-1.7766299999999999</v>
      </c>
      <c r="L1100">
        <v>0.53378999999999999</v>
      </c>
      <c r="M1100">
        <v>-3.3283</v>
      </c>
      <c r="N1100">
        <v>1.0369999999999999E-3</v>
      </c>
      <c r="O1100" t="s">
        <v>467</v>
      </c>
    </row>
    <row r="1101" spans="10:23" x14ac:dyDescent="0.25">
      <c r="K1101">
        <v>1.0369999999999999E-3</v>
      </c>
      <c r="R1101">
        <v>0.05</v>
      </c>
      <c r="S1101" t="s">
        <v>413</v>
      </c>
    </row>
    <row r="1102" spans="10:23" x14ac:dyDescent="0.25">
      <c r="J1102" t="s">
        <v>433</v>
      </c>
    </row>
    <row r="1103" spans="10:23" x14ac:dyDescent="0.25">
      <c r="J1103" t="s">
        <v>434</v>
      </c>
      <c r="K1103" t="s">
        <v>435</v>
      </c>
      <c r="L1103">
        <v>0</v>
      </c>
      <c r="M1103" t="s">
        <v>822</v>
      </c>
      <c r="N1103">
        <v>1E-3</v>
      </c>
      <c r="O1103" t="s">
        <v>823</v>
      </c>
      <c r="P1103">
        <v>0.01</v>
      </c>
      <c r="Q1103" t="s">
        <v>824</v>
      </c>
      <c r="S1103" t="s">
        <v>403</v>
      </c>
    </row>
    <row r="1104" spans="10:23" x14ac:dyDescent="0.25">
      <c r="W1104">
        <v>1</v>
      </c>
    </row>
    <row r="1105" spans="10:21" x14ac:dyDescent="0.25">
      <c r="J1105" t="s">
        <v>442</v>
      </c>
      <c r="K1105" t="s">
        <v>443</v>
      </c>
      <c r="L1105" t="s">
        <v>430</v>
      </c>
      <c r="M1105" t="s">
        <v>444</v>
      </c>
      <c r="N1105">
        <v>57391</v>
      </c>
    </row>
    <row r="1106" spans="10:21" x14ac:dyDescent="0.25">
      <c r="J1106" t="s">
        <v>445</v>
      </c>
      <c r="K1106" t="s">
        <v>443</v>
      </c>
      <c r="L1106" t="s">
        <v>430</v>
      </c>
      <c r="M1106" t="s">
        <v>444</v>
      </c>
      <c r="N1106">
        <v>22536</v>
      </c>
    </row>
    <row r="1107" spans="10:21" x14ac:dyDescent="0.25">
      <c r="J1107" t="s">
        <v>446</v>
      </c>
      <c r="K1107">
        <v>0.60733000000000004</v>
      </c>
      <c r="U1107" t="s">
        <v>851</v>
      </c>
    </row>
    <row r="1108" spans="10:21" x14ac:dyDescent="0.25">
      <c r="J1108" t="s">
        <v>447</v>
      </c>
      <c r="K1108" t="s">
        <v>446</v>
      </c>
      <c r="L1108">
        <v>0.56882999999999995</v>
      </c>
      <c r="R1108" t="s">
        <v>453</v>
      </c>
    </row>
    <row r="1109" spans="10:21" x14ac:dyDescent="0.25">
      <c r="J1109" t="s">
        <v>448</v>
      </c>
      <c r="K1109">
        <v>52.585700000000003</v>
      </c>
      <c r="L1109" t="s">
        <v>449</v>
      </c>
      <c r="M1109">
        <v>6</v>
      </c>
      <c r="N1109" t="s">
        <v>450</v>
      </c>
      <c r="O1109">
        <v>204</v>
      </c>
      <c r="P1109" t="s">
        <v>451</v>
      </c>
      <c r="Q1109" t="s">
        <v>452</v>
      </c>
      <c r="T1109" t="s">
        <v>403</v>
      </c>
    </row>
    <row r="1110" spans="10:21" x14ac:dyDescent="0.25">
      <c r="J1110" t="s">
        <v>654</v>
      </c>
      <c r="K1110" t="s">
        <v>468</v>
      </c>
      <c r="L1110">
        <v>2000</v>
      </c>
    </row>
    <row r="1111" spans="10:21" x14ac:dyDescent="0.25">
      <c r="J1111" t="s">
        <v>930</v>
      </c>
    </row>
    <row r="1112" spans="10:21" x14ac:dyDescent="0.25">
      <c r="J1112" t="s">
        <v>396</v>
      </c>
      <c r="K1112" t="s">
        <v>397</v>
      </c>
      <c r="L1112" t="s">
        <v>398</v>
      </c>
      <c r="M1112" t="s">
        <v>399</v>
      </c>
      <c r="N1112" t="s">
        <v>400</v>
      </c>
    </row>
    <row r="1113" spans="10:21" x14ac:dyDescent="0.25">
      <c r="T1113">
        <v>120</v>
      </c>
    </row>
    <row r="1114" spans="10:21" x14ac:dyDescent="0.25">
      <c r="J1114" t="s">
        <v>401</v>
      </c>
      <c r="R1114" t="s">
        <v>741</v>
      </c>
    </row>
    <row r="1115" spans="10:21" x14ac:dyDescent="0.25">
      <c r="J1115" t="s">
        <v>402</v>
      </c>
      <c r="K1115" t="s">
        <v>403</v>
      </c>
      <c r="L1115" t="s">
        <v>500</v>
      </c>
      <c r="M1115" t="s">
        <v>405</v>
      </c>
      <c r="N1115" t="s">
        <v>403</v>
      </c>
      <c r="O1115" t="s">
        <v>501</v>
      </c>
      <c r="P1115" t="s">
        <v>411</v>
      </c>
      <c r="Q1115" t="s">
        <v>403</v>
      </c>
    </row>
    <row r="1116" spans="10:21" x14ac:dyDescent="0.25">
      <c r="R1116" t="s">
        <v>848</v>
      </c>
    </row>
    <row r="1117" spans="10:21" x14ac:dyDescent="0.25">
      <c r="J1117" t="s">
        <v>581</v>
      </c>
      <c r="K1117" t="s">
        <v>417</v>
      </c>
      <c r="L1117" t="s">
        <v>844</v>
      </c>
      <c r="M1117" t="s">
        <v>403</v>
      </c>
      <c r="N1117" t="s">
        <v>906</v>
      </c>
      <c r="O1117" t="s">
        <v>846</v>
      </c>
      <c r="P1117" t="s">
        <v>403</v>
      </c>
      <c r="Q1117" t="s">
        <v>913</v>
      </c>
    </row>
    <row r="1118" spans="10:21" x14ac:dyDescent="0.25">
      <c r="S1118" t="s">
        <v>850</v>
      </c>
    </row>
    <row r="1119" spans="10:21" x14ac:dyDescent="0.25">
      <c r="J1119" t="s">
        <v>690</v>
      </c>
      <c r="U1119" t="s">
        <v>843</v>
      </c>
    </row>
    <row r="1120" spans="10:21" x14ac:dyDescent="0.25">
      <c r="K1120" t="s">
        <v>423</v>
      </c>
      <c r="L1120" t="s">
        <v>424</v>
      </c>
      <c r="M1120" t="s">
        <v>425</v>
      </c>
      <c r="N1120" t="s">
        <v>426</v>
      </c>
      <c r="O1120" t="s">
        <v>427</v>
      </c>
      <c r="P1120" t="s">
        <v>425</v>
      </c>
      <c r="Q1120" t="s">
        <v>428</v>
      </c>
    </row>
    <row r="1121" spans="10:23" x14ac:dyDescent="0.25">
      <c r="J1121">
        <v>-11.34577</v>
      </c>
      <c r="K1121">
        <v>-0.99961999999999995</v>
      </c>
      <c r="L1121">
        <v>0.52292000000000005</v>
      </c>
      <c r="M1121">
        <v>1.50844</v>
      </c>
      <c r="N1121">
        <v>5.5250500000000002</v>
      </c>
    </row>
    <row r="1123" spans="10:23" x14ac:dyDescent="0.25">
      <c r="J1123" t="s">
        <v>695</v>
      </c>
    </row>
    <row r="1124" spans="10:23" x14ac:dyDescent="0.25">
      <c r="K1124" t="s">
        <v>350</v>
      </c>
      <c r="L1124" t="s">
        <v>351</v>
      </c>
      <c r="M1124" t="s">
        <v>352</v>
      </c>
      <c r="N1124" t="s">
        <v>353</v>
      </c>
      <c r="O1124" t="s">
        <v>354</v>
      </c>
      <c r="P1124" t="s">
        <v>432</v>
      </c>
      <c r="S1124" s="1">
        <v>2.2200000000000001E-16</v>
      </c>
      <c r="V1124" t="s">
        <v>851</v>
      </c>
    </row>
    <row r="1125" spans="10:23" x14ac:dyDescent="0.25">
      <c r="J1125" t="s">
        <v>174</v>
      </c>
      <c r="K1125">
        <v>3.5387</v>
      </c>
      <c r="L1125">
        <v>2.10527</v>
      </c>
      <c r="M1125">
        <v>1.6809000000000001</v>
      </c>
      <c r="N1125">
        <v>9.5909999999999995E-2</v>
      </c>
      <c r="O1125" t="s">
        <v>461</v>
      </c>
    </row>
    <row r="1126" spans="10:23" x14ac:dyDescent="0.25">
      <c r="K1126">
        <v>9.5909999999999995E-2</v>
      </c>
    </row>
    <row r="1127" spans="10:23" x14ac:dyDescent="0.25">
      <c r="J1127" t="s">
        <v>175</v>
      </c>
      <c r="K1127">
        <v>-0.14080999999999999</v>
      </c>
      <c r="L1127">
        <v>0.10213</v>
      </c>
      <c r="M1127">
        <v>-1.3788</v>
      </c>
      <c r="N1127">
        <v>0.17102999999999999</v>
      </c>
    </row>
    <row r="1128" spans="10:23" x14ac:dyDescent="0.25">
      <c r="K1128">
        <v>0.17102999999999999</v>
      </c>
    </row>
    <row r="1129" spans="10:23" x14ac:dyDescent="0.25">
      <c r="J1129" t="s">
        <v>176</v>
      </c>
      <c r="K1129">
        <v>0.92908000000000002</v>
      </c>
      <c r="L1129">
        <v>0.96281000000000005</v>
      </c>
      <c r="M1129">
        <v>0.96499999999999997</v>
      </c>
      <c r="N1129">
        <v>0.33689000000000002</v>
      </c>
    </row>
    <row r="1130" spans="10:23" x14ac:dyDescent="0.25">
      <c r="K1130">
        <v>0.33689000000000002</v>
      </c>
      <c r="T1130">
        <v>0.1</v>
      </c>
    </row>
    <row r="1131" spans="10:23" x14ac:dyDescent="0.25">
      <c r="J1131" t="s">
        <v>357</v>
      </c>
      <c r="K1131">
        <v>-0.69040999999999997</v>
      </c>
      <c r="L1131">
        <v>0.53166000000000002</v>
      </c>
      <c r="M1131">
        <v>-1.2986</v>
      </c>
      <c r="N1131">
        <v>0.19707</v>
      </c>
      <c r="S1131" t="s">
        <v>413</v>
      </c>
    </row>
    <row r="1132" spans="10:23" x14ac:dyDescent="0.25">
      <c r="K1132">
        <v>0.19707</v>
      </c>
      <c r="W1132">
        <v>1</v>
      </c>
    </row>
    <row r="1133" spans="10:23" x14ac:dyDescent="0.25">
      <c r="J1133" t="s">
        <v>506</v>
      </c>
      <c r="K1133">
        <v>0.67313000000000001</v>
      </c>
      <c r="L1133">
        <v>0.53069</v>
      </c>
      <c r="M1133">
        <v>1.2684</v>
      </c>
      <c r="N1133">
        <v>0.20760000000000001</v>
      </c>
    </row>
    <row r="1134" spans="10:23" x14ac:dyDescent="0.25">
      <c r="K1134">
        <v>0.20760000000000001</v>
      </c>
      <c r="R1134">
        <v>0.05</v>
      </c>
    </row>
    <row r="1135" spans="10:23" x14ac:dyDescent="0.25">
      <c r="J1135" t="s">
        <v>433</v>
      </c>
      <c r="S1135" t="s">
        <v>403</v>
      </c>
    </row>
    <row r="1136" spans="10:23" x14ac:dyDescent="0.25">
      <c r="J1136" t="s">
        <v>434</v>
      </c>
      <c r="K1136" t="s">
        <v>435</v>
      </c>
      <c r="L1136">
        <v>0</v>
      </c>
      <c r="M1136" t="s">
        <v>822</v>
      </c>
      <c r="N1136">
        <v>1E-3</v>
      </c>
      <c r="O1136" t="s">
        <v>823</v>
      </c>
      <c r="P1136">
        <v>0.01</v>
      </c>
      <c r="Q1136" t="s">
        <v>824</v>
      </c>
      <c r="U1136" t="s">
        <v>851</v>
      </c>
    </row>
    <row r="1138" spans="10:22" x14ac:dyDescent="0.25">
      <c r="J1138" t="s">
        <v>442</v>
      </c>
      <c r="K1138" t="s">
        <v>443</v>
      </c>
      <c r="L1138" t="s">
        <v>430</v>
      </c>
      <c r="M1138" t="s">
        <v>444</v>
      </c>
      <c r="N1138">
        <v>905.89</v>
      </c>
    </row>
    <row r="1139" spans="10:22" x14ac:dyDescent="0.25">
      <c r="J1139" t="s">
        <v>445</v>
      </c>
      <c r="K1139" t="s">
        <v>443</v>
      </c>
      <c r="L1139" t="s">
        <v>430</v>
      </c>
      <c r="M1139" t="s">
        <v>444</v>
      </c>
      <c r="N1139">
        <v>839.06</v>
      </c>
    </row>
    <row r="1140" spans="10:22" x14ac:dyDescent="0.25">
      <c r="J1140" t="s">
        <v>446</v>
      </c>
      <c r="K1140">
        <v>7.3776999999999995E-2</v>
      </c>
    </row>
    <row r="1141" spans="10:22" x14ac:dyDescent="0.25">
      <c r="J1141" t="s">
        <v>447</v>
      </c>
      <c r="K1141" t="s">
        <v>446</v>
      </c>
      <c r="L1141">
        <v>-0.10221</v>
      </c>
      <c r="R1141">
        <v>0.16893</v>
      </c>
    </row>
    <row r="1142" spans="10:22" x14ac:dyDescent="0.25">
      <c r="J1142" t="s">
        <v>448</v>
      </c>
      <c r="K1142">
        <v>1.5930800000000001</v>
      </c>
      <c r="L1142" t="s">
        <v>449</v>
      </c>
      <c r="M1142">
        <v>5</v>
      </c>
      <c r="N1142" t="s">
        <v>450</v>
      </c>
      <c r="O1142">
        <v>100</v>
      </c>
      <c r="P1142" t="s">
        <v>451</v>
      </c>
      <c r="Q1142" t="s">
        <v>452</v>
      </c>
      <c r="T1142" t="s">
        <v>403</v>
      </c>
    </row>
    <row r="1143" spans="10:22" x14ac:dyDescent="0.25">
      <c r="J1143" t="s">
        <v>654</v>
      </c>
      <c r="K1143" t="s">
        <v>481</v>
      </c>
      <c r="L1143">
        <v>2000</v>
      </c>
    </row>
    <row r="1144" spans="10:22" x14ac:dyDescent="0.25">
      <c r="J1144" t="s">
        <v>931</v>
      </c>
      <c r="T1144">
        <v>105</v>
      </c>
    </row>
    <row r="1145" spans="10:22" x14ac:dyDescent="0.25">
      <c r="J1145" t="s">
        <v>396</v>
      </c>
      <c r="K1145" t="s">
        <v>397</v>
      </c>
      <c r="L1145" t="s">
        <v>398</v>
      </c>
      <c r="M1145" t="s">
        <v>399</v>
      </c>
      <c r="N1145" t="s">
        <v>400</v>
      </c>
    </row>
    <row r="1147" spans="10:22" x14ac:dyDescent="0.25">
      <c r="J1147" t="s">
        <v>401</v>
      </c>
      <c r="R1147" t="s">
        <v>741</v>
      </c>
      <c r="U1147" t="s">
        <v>916</v>
      </c>
    </row>
    <row r="1148" spans="10:22" x14ac:dyDescent="0.25">
      <c r="J1148" t="s">
        <v>402</v>
      </c>
      <c r="K1148" t="s">
        <v>403</v>
      </c>
      <c r="L1148" t="s">
        <v>500</v>
      </c>
      <c r="M1148" t="s">
        <v>405</v>
      </c>
      <c r="N1148" t="s">
        <v>403</v>
      </c>
      <c r="O1148" t="s">
        <v>501</v>
      </c>
      <c r="P1148" t="s">
        <v>411</v>
      </c>
      <c r="Q1148" t="s">
        <v>403</v>
      </c>
    </row>
    <row r="1149" spans="10:22" x14ac:dyDescent="0.25">
      <c r="R1149" t="s">
        <v>848</v>
      </c>
    </row>
    <row r="1150" spans="10:22" x14ac:dyDescent="0.25">
      <c r="J1150" t="s">
        <v>581</v>
      </c>
      <c r="K1150" t="s">
        <v>417</v>
      </c>
      <c r="L1150" t="s">
        <v>844</v>
      </c>
      <c r="M1150" t="s">
        <v>403</v>
      </c>
      <c r="N1150" t="s">
        <v>906</v>
      </c>
      <c r="O1150" t="s">
        <v>846</v>
      </c>
      <c r="P1150" t="s">
        <v>403</v>
      </c>
      <c r="Q1150" t="s">
        <v>922</v>
      </c>
    </row>
    <row r="1152" spans="10:22" x14ac:dyDescent="0.25">
      <c r="J1152" t="s">
        <v>690</v>
      </c>
      <c r="S1152" t="s">
        <v>850</v>
      </c>
      <c r="V1152" t="s">
        <v>851</v>
      </c>
    </row>
    <row r="1153" spans="10:23" x14ac:dyDescent="0.25">
      <c r="K1153" t="s">
        <v>423</v>
      </c>
      <c r="L1153" t="s">
        <v>424</v>
      </c>
      <c r="M1153" t="s">
        <v>425</v>
      </c>
      <c r="N1153" t="s">
        <v>426</v>
      </c>
      <c r="O1153" t="s">
        <v>427</v>
      </c>
      <c r="P1153" t="s">
        <v>425</v>
      </c>
      <c r="Q1153" t="s">
        <v>428</v>
      </c>
    </row>
    <row r="1154" spans="10:23" x14ac:dyDescent="0.25">
      <c r="J1154">
        <v>-32.800735099999997</v>
      </c>
      <c r="K1154">
        <v>-5.1844321000000004</v>
      </c>
      <c r="L1154">
        <v>-8.6139000000000007E-3</v>
      </c>
      <c r="M1154">
        <v>6.7730817999999999</v>
      </c>
      <c r="N1154">
        <v>30.290955400000001</v>
      </c>
    </row>
    <row r="1156" spans="10:23" x14ac:dyDescent="0.25">
      <c r="J1156" t="s">
        <v>695</v>
      </c>
    </row>
    <row r="1157" spans="10:23" x14ac:dyDescent="0.25">
      <c r="K1157" t="s">
        <v>350</v>
      </c>
      <c r="L1157" t="s">
        <v>351</v>
      </c>
      <c r="M1157" t="s">
        <v>352</v>
      </c>
      <c r="N1157" t="s">
        <v>353</v>
      </c>
      <c r="O1157" t="s">
        <v>354</v>
      </c>
      <c r="P1157" t="s">
        <v>432</v>
      </c>
      <c r="U1157" t="s">
        <v>843</v>
      </c>
    </row>
    <row r="1158" spans="10:23" x14ac:dyDescent="0.25">
      <c r="J1158" t="s">
        <v>174</v>
      </c>
      <c r="K1158">
        <v>146.23929999999999</v>
      </c>
      <c r="L1158">
        <v>44.215600000000002</v>
      </c>
      <c r="M1158">
        <v>3.3073999999999999</v>
      </c>
      <c r="N1158">
        <v>1.3872000000000001E-3</v>
      </c>
      <c r="O1158" t="s">
        <v>467</v>
      </c>
    </row>
    <row r="1159" spans="10:23" x14ac:dyDescent="0.25">
      <c r="K1159">
        <v>1.3872000000000001E-3</v>
      </c>
    </row>
    <row r="1160" spans="10:23" x14ac:dyDescent="0.25">
      <c r="J1160" t="s">
        <v>175</v>
      </c>
      <c r="K1160">
        <v>-7.1727999999999996</v>
      </c>
      <c r="L1160">
        <v>2.2259000000000002</v>
      </c>
      <c r="M1160">
        <v>-3.2223999999999999</v>
      </c>
      <c r="N1160">
        <v>1.81E-3</v>
      </c>
      <c r="O1160" t="s">
        <v>467</v>
      </c>
    </row>
    <row r="1161" spans="10:23" x14ac:dyDescent="0.25">
      <c r="K1161">
        <v>1.81E-3</v>
      </c>
      <c r="W1161">
        <v>1</v>
      </c>
    </row>
    <row r="1162" spans="10:23" x14ac:dyDescent="0.25">
      <c r="J1162" t="s">
        <v>176</v>
      </c>
      <c r="K1162">
        <v>273.27449999999999</v>
      </c>
      <c r="L1162">
        <v>68.846999999999994</v>
      </c>
      <c r="M1162">
        <v>3.9693000000000001</v>
      </c>
      <c r="N1162">
        <v>1.5129999999999999E-4</v>
      </c>
      <c r="O1162" t="s">
        <v>355</v>
      </c>
    </row>
    <row r="1163" spans="10:23" x14ac:dyDescent="0.25">
      <c r="K1163">
        <v>1.5129999999999999E-4</v>
      </c>
    </row>
    <row r="1164" spans="10:23" x14ac:dyDescent="0.25">
      <c r="J1164" t="s">
        <v>357</v>
      </c>
      <c r="K1164">
        <v>-23.171199999999999</v>
      </c>
      <c r="L1164">
        <v>6.8151000000000002</v>
      </c>
      <c r="M1164">
        <v>-3.4</v>
      </c>
      <c r="N1164">
        <v>1.0333E-3</v>
      </c>
      <c r="O1164" t="s">
        <v>467</v>
      </c>
      <c r="S1164" t="s">
        <v>413</v>
      </c>
    </row>
    <row r="1165" spans="10:23" x14ac:dyDescent="0.25">
      <c r="K1165">
        <v>1.0333E-3</v>
      </c>
      <c r="T1165">
        <v>0.1</v>
      </c>
    </row>
    <row r="1166" spans="10:23" x14ac:dyDescent="0.25">
      <c r="J1166" t="s">
        <v>358</v>
      </c>
      <c r="K1166">
        <v>37.639000000000003</v>
      </c>
      <c r="L1166">
        <v>15.3432</v>
      </c>
      <c r="M1166">
        <v>2.4531000000000001</v>
      </c>
      <c r="N1166">
        <v>1.62297E-2</v>
      </c>
      <c r="O1166" t="s">
        <v>356</v>
      </c>
    </row>
    <row r="1167" spans="10:23" x14ac:dyDescent="0.25">
      <c r="K1167">
        <v>1.62297E-2</v>
      </c>
    </row>
    <row r="1168" spans="10:23" x14ac:dyDescent="0.25">
      <c r="J1168" t="s">
        <v>506</v>
      </c>
      <c r="K1168">
        <v>4.7839</v>
      </c>
      <c r="L1168">
        <v>2.7414999999999998</v>
      </c>
      <c r="M1168">
        <v>1.7450000000000001</v>
      </c>
      <c r="N1168">
        <v>8.46417E-2</v>
      </c>
      <c r="O1168" t="s">
        <v>461</v>
      </c>
      <c r="S1168" t="s">
        <v>403</v>
      </c>
    </row>
    <row r="1169" spans="10:22" x14ac:dyDescent="0.25">
      <c r="K1169">
        <v>8.46417E-2</v>
      </c>
      <c r="R1169">
        <v>0.05</v>
      </c>
    </row>
    <row r="1170" spans="10:22" x14ac:dyDescent="0.25">
      <c r="J1170" t="s">
        <v>433</v>
      </c>
    </row>
    <row r="1171" spans="10:22" x14ac:dyDescent="0.25">
      <c r="J1171" t="s">
        <v>434</v>
      </c>
      <c r="K1171" t="s">
        <v>435</v>
      </c>
      <c r="L1171">
        <v>0</v>
      </c>
      <c r="M1171" t="s">
        <v>822</v>
      </c>
      <c r="N1171">
        <v>1E-3</v>
      </c>
      <c r="O1171" t="s">
        <v>823</v>
      </c>
      <c r="P1171">
        <v>0.01</v>
      </c>
      <c r="Q1171" t="s">
        <v>824</v>
      </c>
    </row>
    <row r="1173" spans="10:22" x14ac:dyDescent="0.25">
      <c r="J1173" t="s">
        <v>442</v>
      </c>
      <c r="K1173" t="s">
        <v>443</v>
      </c>
      <c r="L1173" t="s">
        <v>430</v>
      </c>
      <c r="M1173" t="s">
        <v>444</v>
      </c>
      <c r="N1173">
        <v>18332</v>
      </c>
    </row>
    <row r="1174" spans="10:22" x14ac:dyDescent="0.25">
      <c r="J1174" t="s">
        <v>445</v>
      </c>
      <c r="K1174" t="s">
        <v>443</v>
      </c>
      <c r="L1174" t="s">
        <v>430</v>
      </c>
      <c r="M1174" t="s">
        <v>444</v>
      </c>
      <c r="N1174">
        <v>10681</v>
      </c>
      <c r="U1174" t="s">
        <v>851</v>
      </c>
    </row>
    <row r="1175" spans="10:22" x14ac:dyDescent="0.25">
      <c r="J1175" t="s">
        <v>446</v>
      </c>
      <c r="K1175">
        <v>0.41737000000000002</v>
      </c>
    </row>
    <row r="1176" spans="10:22" x14ac:dyDescent="0.25">
      <c r="J1176" t="s">
        <v>447</v>
      </c>
      <c r="K1176" t="s">
        <v>446</v>
      </c>
      <c r="L1176">
        <v>0.27865000000000001</v>
      </c>
      <c r="R1176" s="1">
        <v>2.4633E-8</v>
      </c>
    </row>
    <row r="1177" spans="10:22" x14ac:dyDescent="0.25">
      <c r="J1177" t="s">
        <v>448</v>
      </c>
      <c r="K1177">
        <v>10.0291</v>
      </c>
      <c r="L1177" t="s">
        <v>449</v>
      </c>
      <c r="M1177">
        <v>6</v>
      </c>
      <c r="N1177" t="s">
        <v>450</v>
      </c>
      <c r="O1177">
        <v>84</v>
      </c>
      <c r="P1177" t="s">
        <v>451</v>
      </c>
      <c r="Q1177" t="s">
        <v>452</v>
      </c>
    </row>
    <row r="1178" spans="10:22" x14ac:dyDescent="0.25">
      <c r="J1178" t="s">
        <v>841</v>
      </c>
    </row>
    <row r="1180" spans="10:22" x14ac:dyDescent="0.25">
      <c r="J1180" t="s">
        <v>841</v>
      </c>
      <c r="K1180" t="s">
        <v>932</v>
      </c>
    </row>
    <row r="1181" spans="10:22" x14ac:dyDescent="0.25">
      <c r="T1181" t="s">
        <v>403</v>
      </c>
      <c r="V1181" t="s">
        <v>851</v>
      </c>
    </row>
    <row r="1182" spans="10:22" x14ac:dyDescent="0.25">
      <c r="J1182" t="s">
        <v>654</v>
      </c>
      <c r="K1182" t="s">
        <v>394</v>
      </c>
    </row>
    <row r="1183" spans="10:22" x14ac:dyDescent="0.25">
      <c r="J1183" t="s">
        <v>933</v>
      </c>
      <c r="T1183">
        <v>120</v>
      </c>
    </row>
    <row r="1184" spans="10:22" x14ac:dyDescent="0.25">
      <c r="J1184" t="s">
        <v>396</v>
      </c>
      <c r="K1184" t="s">
        <v>397</v>
      </c>
      <c r="L1184" t="s">
        <v>398</v>
      </c>
      <c r="M1184" t="s">
        <v>399</v>
      </c>
      <c r="N1184" t="s">
        <v>400</v>
      </c>
    </row>
    <row r="1186" spans="10:23" x14ac:dyDescent="0.25">
      <c r="J1186" t="s">
        <v>401</v>
      </c>
      <c r="R1186" t="s">
        <v>741</v>
      </c>
      <c r="S1186" t="s">
        <v>850</v>
      </c>
      <c r="U1186" t="s">
        <v>843</v>
      </c>
    </row>
    <row r="1187" spans="10:23" x14ac:dyDescent="0.25">
      <c r="J1187" t="s">
        <v>402</v>
      </c>
      <c r="K1187" t="s">
        <v>403</v>
      </c>
      <c r="L1187" t="s">
        <v>500</v>
      </c>
      <c r="M1187" t="s">
        <v>405</v>
      </c>
      <c r="N1187" t="s">
        <v>403</v>
      </c>
      <c r="O1187" t="s">
        <v>501</v>
      </c>
      <c r="P1187" t="s">
        <v>411</v>
      </c>
      <c r="Q1187" t="s">
        <v>403</v>
      </c>
    </row>
    <row r="1188" spans="10:23" x14ac:dyDescent="0.25">
      <c r="R1188" t="s">
        <v>848</v>
      </c>
    </row>
    <row r="1189" spans="10:23" x14ac:dyDescent="0.25">
      <c r="J1189" t="s">
        <v>581</v>
      </c>
      <c r="K1189" t="s">
        <v>417</v>
      </c>
      <c r="L1189" t="s">
        <v>844</v>
      </c>
      <c r="M1189" t="s">
        <v>403</v>
      </c>
      <c r="N1189" t="s">
        <v>913</v>
      </c>
      <c r="O1189" t="s">
        <v>846</v>
      </c>
      <c r="P1189" t="s">
        <v>403</v>
      </c>
      <c r="Q1189" t="s">
        <v>906</v>
      </c>
    </row>
    <row r="1190" spans="10:23" x14ac:dyDescent="0.25">
      <c r="W1190">
        <v>1</v>
      </c>
    </row>
    <row r="1191" spans="10:23" x14ac:dyDescent="0.25">
      <c r="J1191" t="s">
        <v>690</v>
      </c>
    </row>
    <row r="1192" spans="10:23" x14ac:dyDescent="0.25">
      <c r="K1192" t="s">
        <v>423</v>
      </c>
      <c r="L1192" t="s">
        <v>424</v>
      </c>
      <c r="M1192" t="s">
        <v>425</v>
      </c>
      <c r="N1192" t="s">
        <v>426</v>
      </c>
      <c r="O1192" t="s">
        <v>427</v>
      </c>
      <c r="P1192" t="s">
        <v>425</v>
      </c>
      <c r="Q1192" t="s">
        <v>428</v>
      </c>
    </row>
    <row r="1193" spans="10:23" x14ac:dyDescent="0.25">
      <c r="J1193">
        <v>-36.367629999999998</v>
      </c>
      <c r="K1193">
        <v>-7.4110699999999996</v>
      </c>
      <c r="L1193">
        <v>0.41637000000000002</v>
      </c>
      <c r="M1193">
        <v>7.9631400000000001</v>
      </c>
      <c r="N1193">
        <v>29.19068</v>
      </c>
    </row>
    <row r="1195" spans="10:23" x14ac:dyDescent="0.25">
      <c r="J1195" t="s">
        <v>695</v>
      </c>
    </row>
    <row r="1196" spans="10:23" x14ac:dyDescent="0.25">
      <c r="K1196" t="s">
        <v>350</v>
      </c>
      <c r="L1196" t="s">
        <v>351</v>
      </c>
      <c r="M1196" t="s">
        <v>352</v>
      </c>
      <c r="N1196" t="s">
        <v>353</v>
      </c>
      <c r="O1196" t="s">
        <v>354</v>
      </c>
      <c r="P1196" t="s">
        <v>432</v>
      </c>
    </row>
    <row r="1197" spans="10:23" x14ac:dyDescent="0.25">
      <c r="J1197" t="s">
        <v>174</v>
      </c>
      <c r="K1197">
        <v>-28.176300000000001</v>
      </c>
      <c r="L1197">
        <v>6.9715100000000003</v>
      </c>
      <c r="M1197">
        <v>-4.0415999999999999</v>
      </c>
      <c r="N1197">
        <v>1.008E-4</v>
      </c>
      <c r="O1197" t="s">
        <v>355</v>
      </c>
    </row>
    <row r="1198" spans="10:23" x14ac:dyDescent="0.25">
      <c r="K1198">
        <v>1.008E-4</v>
      </c>
    </row>
    <row r="1199" spans="10:23" x14ac:dyDescent="0.25">
      <c r="J1199" t="s">
        <v>175</v>
      </c>
      <c r="K1199">
        <v>0.84979000000000005</v>
      </c>
      <c r="L1199">
        <v>0.25335000000000002</v>
      </c>
      <c r="M1199">
        <v>3.3542999999999998</v>
      </c>
      <c r="N1199">
        <v>1.1048E-3</v>
      </c>
      <c r="O1199" t="s">
        <v>467</v>
      </c>
    </row>
    <row r="1200" spans="10:23" x14ac:dyDescent="0.25">
      <c r="K1200">
        <v>1.1048E-3</v>
      </c>
    </row>
    <row r="1201" spans="10:22" x14ac:dyDescent="0.25">
      <c r="J1201" t="s">
        <v>176</v>
      </c>
      <c r="K1201">
        <v>3.2564799999999998</v>
      </c>
      <c r="L1201">
        <v>0.96196999999999999</v>
      </c>
      <c r="M1201">
        <v>3.3852000000000002</v>
      </c>
      <c r="N1201">
        <v>9.9829999999999993E-4</v>
      </c>
      <c r="O1201" t="s">
        <v>355</v>
      </c>
    </row>
    <row r="1202" spans="10:22" x14ac:dyDescent="0.25">
      <c r="K1202">
        <v>9.9829999999999993E-4</v>
      </c>
    </row>
    <row r="1203" spans="10:22" x14ac:dyDescent="0.25">
      <c r="J1203" t="s">
        <v>357</v>
      </c>
      <c r="K1203">
        <v>1.93984</v>
      </c>
      <c r="L1203">
        <v>0.86328000000000005</v>
      </c>
      <c r="M1203">
        <v>2.2471000000000001</v>
      </c>
      <c r="N1203">
        <v>2.6708599999999999E-2</v>
      </c>
      <c r="O1203" t="s">
        <v>356</v>
      </c>
      <c r="T1203">
        <v>0.1</v>
      </c>
      <c r="U1203" t="s">
        <v>851</v>
      </c>
    </row>
    <row r="1204" spans="10:22" x14ac:dyDescent="0.25">
      <c r="K1204">
        <v>2.6708599999999999E-2</v>
      </c>
    </row>
    <row r="1205" spans="10:22" x14ac:dyDescent="0.25">
      <c r="J1205" t="s">
        <v>358</v>
      </c>
      <c r="K1205">
        <v>-29.131830000000001</v>
      </c>
      <c r="L1205">
        <v>4.9603799999999998</v>
      </c>
      <c r="M1205">
        <v>-5.8728999999999996</v>
      </c>
      <c r="N1205" s="1">
        <v>4.9829999999999997E-8</v>
      </c>
      <c r="O1205" t="s">
        <v>355</v>
      </c>
    </row>
    <row r="1206" spans="10:22" x14ac:dyDescent="0.25">
      <c r="K1206" s="1">
        <v>4.9829999999999997E-8</v>
      </c>
      <c r="N1206" s="1"/>
    </row>
    <row r="1207" spans="10:22" x14ac:dyDescent="0.25">
      <c r="J1207" t="s">
        <v>506</v>
      </c>
      <c r="K1207">
        <v>-2.54583</v>
      </c>
      <c r="L1207">
        <v>1.1770400000000001</v>
      </c>
      <c r="M1207">
        <v>-2.1629</v>
      </c>
      <c r="N1207">
        <v>3.2795600000000001E-2</v>
      </c>
      <c r="O1207" t="s">
        <v>356</v>
      </c>
      <c r="S1207" t="s">
        <v>413</v>
      </c>
    </row>
    <row r="1208" spans="10:22" x14ac:dyDescent="0.25">
      <c r="K1208">
        <v>3.2795600000000001E-2</v>
      </c>
      <c r="R1208">
        <v>0.05</v>
      </c>
    </row>
    <row r="1209" spans="10:22" x14ac:dyDescent="0.25">
      <c r="J1209" t="s">
        <v>433</v>
      </c>
    </row>
    <row r="1210" spans="10:22" x14ac:dyDescent="0.25">
      <c r="J1210" t="s">
        <v>434</v>
      </c>
      <c r="K1210" t="s">
        <v>435</v>
      </c>
      <c r="L1210">
        <v>0</v>
      </c>
      <c r="M1210" t="s">
        <v>822</v>
      </c>
      <c r="N1210">
        <v>1E-3</v>
      </c>
      <c r="O1210" t="s">
        <v>823</v>
      </c>
      <c r="P1210">
        <v>0.01</v>
      </c>
      <c r="Q1210" t="s">
        <v>824</v>
      </c>
      <c r="S1210" t="s">
        <v>403</v>
      </c>
      <c r="V1210" t="s">
        <v>851</v>
      </c>
    </row>
    <row r="1212" spans="10:22" x14ac:dyDescent="0.25">
      <c r="J1212" t="s">
        <v>442</v>
      </c>
      <c r="K1212" t="s">
        <v>443</v>
      </c>
      <c r="L1212" t="s">
        <v>430</v>
      </c>
      <c r="M1212" t="s">
        <v>444</v>
      </c>
      <c r="N1212">
        <v>42747</v>
      </c>
    </row>
    <row r="1213" spans="10:22" x14ac:dyDescent="0.25">
      <c r="J1213" t="s">
        <v>445</v>
      </c>
      <c r="K1213" t="s">
        <v>443</v>
      </c>
      <c r="L1213" t="s">
        <v>430</v>
      </c>
      <c r="M1213" t="s">
        <v>444</v>
      </c>
      <c r="N1213">
        <v>16455</v>
      </c>
    </row>
    <row r="1214" spans="10:22" x14ac:dyDescent="0.25">
      <c r="J1214" t="s">
        <v>446</v>
      </c>
      <c r="K1214">
        <v>0.61507000000000001</v>
      </c>
    </row>
    <row r="1215" spans="10:22" x14ac:dyDescent="0.25">
      <c r="J1215" t="s">
        <v>447</v>
      </c>
      <c r="K1215" t="s">
        <v>446</v>
      </c>
      <c r="L1215">
        <v>0.56786000000000003</v>
      </c>
      <c r="R1215" t="s">
        <v>453</v>
      </c>
      <c r="T1215" t="s">
        <v>403</v>
      </c>
      <c r="U1215" t="s">
        <v>843</v>
      </c>
    </row>
    <row r="1216" spans="10:22" x14ac:dyDescent="0.25">
      <c r="J1216" t="s">
        <v>448</v>
      </c>
      <c r="K1216">
        <v>28.228899999999999</v>
      </c>
      <c r="L1216" t="s">
        <v>449</v>
      </c>
      <c r="M1216">
        <v>6</v>
      </c>
      <c r="N1216" t="s">
        <v>450</v>
      </c>
      <c r="O1216">
        <v>106</v>
      </c>
      <c r="P1216" t="s">
        <v>451</v>
      </c>
      <c r="Q1216" t="s">
        <v>452</v>
      </c>
    </row>
    <row r="1217" spans="10:23" x14ac:dyDescent="0.25">
      <c r="J1217" t="s">
        <v>654</v>
      </c>
      <c r="K1217" t="s">
        <v>468</v>
      </c>
      <c r="L1217">
        <v>2000</v>
      </c>
      <c r="T1217">
        <v>64</v>
      </c>
    </row>
    <row r="1218" spans="10:23" x14ac:dyDescent="0.25">
      <c r="J1218" t="s">
        <v>934</v>
      </c>
    </row>
    <row r="1219" spans="10:23" x14ac:dyDescent="0.25">
      <c r="J1219" t="s">
        <v>396</v>
      </c>
      <c r="K1219" t="s">
        <v>397</v>
      </c>
      <c r="L1219" t="s">
        <v>398</v>
      </c>
      <c r="M1219" t="s">
        <v>399</v>
      </c>
      <c r="N1219" t="s">
        <v>400</v>
      </c>
      <c r="W1219">
        <v>1</v>
      </c>
    </row>
    <row r="1221" spans="10:23" x14ac:dyDescent="0.25">
      <c r="J1221" t="s">
        <v>401</v>
      </c>
      <c r="R1221" t="s">
        <v>741</v>
      </c>
    </row>
    <row r="1222" spans="10:23" x14ac:dyDescent="0.25">
      <c r="J1222" t="s">
        <v>402</v>
      </c>
      <c r="K1222" t="s">
        <v>403</v>
      </c>
      <c r="L1222" t="s">
        <v>500</v>
      </c>
      <c r="M1222" t="s">
        <v>405</v>
      </c>
      <c r="N1222" t="s">
        <v>403</v>
      </c>
      <c r="O1222" t="s">
        <v>501</v>
      </c>
      <c r="P1222" t="s">
        <v>411</v>
      </c>
      <c r="Q1222" t="s">
        <v>403</v>
      </c>
    </row>
    <row r="1223" spans="10:23" x14ac:dyDescent="0.25">
      <c r="R1223" t="s">
        <v>848</v>
      </c>
    </row>
    <row r="1224" spans="10:23" x14ac:dyDescent="0.25">
      <c r="J1224" t="s">
        <v>581</v>
      </c>
      <c r="K1224" t="s">
        <v>417</v>
      </c>
      <c r="L1224" t="s">
        <v>844</v>
      </c>
      <c r="M1224" t="s">
        <v>403</v>
      </c>
      <c r="N1224" t="s">
        <v>913</v>
      </c>
      <c r="O1224" t="s">
        <v>846</v>
      </c>
      <c r="P1224" t="s">
        <v>403</v>
      </c>
      <c r="Q1224" t="s">
        <v>913</v>
      </c>
    </row>
    <row r="1225" spans="10:23" x14ac:dyDescent="0.25">
      <c r="S1225" t="s">
        <v>850</v>
      </c>
    </row>
    <row r="1226" spans="10:23" x14ac:dyDescent="0.25">
      <c r="J1226" t="s">
        <v>690</v>
      </c>
    </row>
    <row r="1227" spans="10:23" x14ac:dyDescent="0.25">
      <c r="K1227" t="s">
        <v>423</v>
      </c>
      <c r="L1227" t="s">
        <v>424</v>
      </c>
      <c r="M1227" t="s">
        <v>425</v>
      </c>
      <c r="N1227" t="s">
        <v>426</v>
      </c>
      <c r="O1227" t="s">
        <v>427</v>
      </c>
      <c r="P1227" t="s">
        <v>425</v>
      </c>
      <c r="Q1227" t="s">
        <v>428</v>
      </c>
    </row>
    <row r="1228" spans="10:23" x14ac:dyDescent="0.25">
      <c r="J1228">
        <v>-28.070550000000001</v>
      </c>
      <c r="K1228">
        <v>-3.40876</v>
      </c>
      <c r="L1228">
        <v>0.46722999999999998</v>
      </c>
      <c r="M1228">
        <v>3.4401799999999998</v>
      </c>
      <c r="N1228">
        <v>10.388780000000001</v>
      </c>
    </row>
    <row r="1230" spans="10:23" x14ac:dyDescent="0.25">
      <c r="J1230" t="s">
        <v>695</v>
      </c>
    </row>
    <row r="1231" spans="10:23" x14ac:dyDescent="0.25">
      <c r="K1231" t="s">
        <v>350</v>
      </c>
      <c r="L1231" t="s">
        <v>351</v>
      </c>
      <c r="M1231" t="s">
        <v>352</v>
      </c>
      <c r="N1231" t="s">
        <v>353</v>
      </c>
      <c r="O1231" t="s">
        <v>354</v>
      </c>
      <c r="P1231" t="s">
        <v>432</v>
      </c>
      <c r="S1231" s="1">
        <v>2.2200000000000001E-16</v>
      </c>
    </row>
    <row r="1232" spans="10:23" x14ac:dyDescent="0.25">
      <c r="J1232" t="s">
        <v>174</v>
      </c>
      <c r="K1232">
        <v>7.5903299999999998</v>
      </c>
      <c r="L1232">
        <v>5.1318900000000003</v>
      </c>
      <c r="M1232">
        <v>1.4791000000000001</v>
      </c>
      <c r="N1232">
        <v>0.14527999999999999</v>
      </c>
      <c r="T1232">
        <v>0.1</v>
      </c>
      <c r="U1232" t="s">
        <v>851</v>
      </c>
    </row>
    <row r="1233" spans="10:22" x14ac:dyDescent="0.25">
      <c r="K1233">
        <v>0.14527999999999999</v>
      </c>
    </row>
    <row r="1234" spans="10:22" x14ac:dyDescent="0.25">
      <c r="J1234" t="s">
        <v>175</v>
      </c>
      <c r="K1234">
        <v>-1.0790900000000001</v>
      </c>
      <c r="L1234">
        <v>0.46476000000000001</v>
      </c>
      <c r="M1234">
        <v>-2.3218000000000001</v>
      </c>
      <c r="N1234">
        <v>2.427E-2</v>
      </c>
      <c r="O1234" t="s">
        <v>356</v>
      </c>
    </row>
    <row r="1235" spans="10:22" x14ac:dyDescent="0.25">
      <c r="K1235">
        <v>2.427E-2</v>
      </c>
    </row>
    <row r="1236" spans="10:22" x14ac:dyDescent="0.25">
      <c r="J1236" t="s">
        <v>176</v>
      </c>
      <c r="K1236">
        <v>-1.70791</v>
      </c>
      <c r="L1236">
        <v>1.73674</v>
      </c>
      <c r="M1236">
        <v>-0.98340000000000005</v>
      </c>
      <c r="N1236">
        <v>0.33006000000000002</v>
      </c>
    </row>
    <row r="1237" spans="10:22" x14ac:dyDescent="0.25">
      <c r="K1237">
        <v>0.33006000000000002</v>
      </c>
    </row>
    <row r="1238" spans="10:22" x14ac:dyDescent="0.25">
      <c r="J1238" t="s">
        <v>357</v>
      </c>
      <c r="K1238">
        <v>1.8837600000000001</v>
      </c>
      <c r="L1238">
        <v>1.4328099999999999</v>
      </c>
      <c r="M1238">
        <v>1.3147</v>
      </c>
      <c r="N1238">
        <v>0.19447999999999999</v>
      </c>
      <c r="S1238" t="s">
        <v>413</v>
      </c>
    </row>
    <row r="1239" spans="10:22" x14ac:dyDescent="0.25">
      <c r="K1239">
        <v>0.19447999999999999</v>
      </c>
      <c r="V1239" t="s">
        <v>851</v>
      </c>
    </row>
    <row r="1240" spans="10:22" x14ac:dyDescent="0.25">
      <c r="J1240" t="s">
        <v>506</v>
      </c>
      <c r="K1240">
        <v>6.1642099999999997</v>
      </c>
      <c r="L1240">
        <v>3.95594</v>
      </c>
      <c r="M1240">
        <v>1.5582</v>
      </c>
      <c r="N1240">
        <v>0.12537000000000001</v>
      </c>
    </row>
    <row r="1241" spans="10:22" x14ac:dyDescent="0.25">
      <c r="K1241">
        <v>0.12537000000000001</v>
      </c>
      <c r="R1241">
        <v>0.05</v>
      </c>
    </row>
    <row r="1242" spans="10:22" x14ac:dyDescent="0.25">
      <c r="J1242" t="s">
        <v>433</v>
      </c>
      <c r="S1242" t="s">
        <v>403</v>
      </c>
    </row>
    <row r="1243" spans="10:22" x14ac:dyDescent="0.25">
      <c r="J1243" t="s">
        <v>434</v>
      </c>
      <c r="K1243" t="s">
        <v>435</v>
      </c>
      <c r="L1243">
        <v>0</v>
      </c>
      <c r="M1243" t="s">
        <v>822</v>
      </c>
      <c r="N1243">
        <v>1E-3</v>
      </c>
      <c r="O1243" t="s">
        <v>823</v>
      </c>
      <c r="P1243">
        <v>0.01</v>
      </c>
      <c r="Q1243" t="s">
        <v>824</v>
      </c>
    </row>
    <row r="1244" spans="10:22" x14ac:dyDescent="0.25">
      <c r="T1244" t="s">
        <v>403</v>
      </c>
      <c r="U1244" t="s">
        <v>843</v>
      </c>
    </row>
    <row r="1245" spans="10:22" x14ac:dyDescent="0.25">
      <c r="J1245" t="s">
        <v>442</v>
      </c>
      <c r="K1245" t="s">
        <v>443</v>
      </c>
      <c r="L1245" t="s">
        <v>430</v>
      </c>
      <c r="M1245" t="s">
        <v>444</v>
      </c>
      <c r="N1245">
        <v>2601.4</v>
      </c>
    </row>
    <row r="1246" spans="10:22" x14ac:dyDescent="0.25">
      <c r="J1246" t="s">
        <v>445</v>
      </c>
      <c r="K1246" t="s">
        <v>443</v>
      </c>
      <c r="L1246" t="s">
        <v>430</v>
      </c>
      <c r="M1246" t="s">
        <v>444</v>
      </c>
      <c r="N1246">
        <v>2016.8</v>
      </c>
      <c r="T1246">
        <v>56</v>
      </c>
    </row>
    <row r="1247" spans="10:22" x14ac:dyDescent="0.25">
      <c r="J1247" t="s">
        <v>446</v>
      </c>
      <c r="K1247">
        <v>0.22474</v>
      </c>
    </row>
    <row r="1248" spans="10:22" x14ac:dyDescent="0.25">
      <c r="J1248" t="s">
        <v>447</v>
      </c>
      <c r="K1248" t="s">
        <v>446</v>
      </c>
      <c r="L1248">
        <v>4.2321999999999999E-2</v>
      </c>
      <c r="R1248">
        <v>2.0296999999999999E-2</v>
      </c>
    </row>
    <row r="1249" spans="10:23" x14ac:dyDescent="0.25">
      <c r="J1249" t="s">
        <v>448</v>
      </c>
      <c r="K1249">
        <v>2.95682</v>
      </c>
      <c r="L1249" t="s">
        <v>449</v>
      </c>
      <c r="M1249">
        <v>5</v>
      </c>
      <c r="N1249" t="s">
        <v>450</v>
      </c>
      <c r="O1249">
        <v>51</v>
      </c>
      <c r="P1249" t="s">
        <v>451</v>
      </c>
      <c r="Q1249" t="s">
        <v>452</v>
      </c>
    </row>
    <row r="1250" spans="10:23" x14ac:dyDescent="0.25">
      <c r="J1250" t="s">
        <v>654</v>
      </c>
      <c r="K1250" t="s">
        <v>481</v>
      </c>
      <c r="L1250">
        <v>2000</v>
      </c>
    </row>
    <row r="1251" spans="10:23" x14ac:dyDescent="0.25">
      <c r="J1251" t="s">
        <v>935</v>
      </c>
    </row>
    <row r="1252" spans="10:23" x14ac:dyDescent="0.25">
      <c r="J1252" t="s">
        <v>396</v>
      </c>
      <c r="K1252" t="s">
        <v>397</v>
      </c>
      <c r="L1252" t="s">
        <v>398</v>
      </c>
      <c r="M1252" t="s">
        <v>399</v>
      </c>
      <c r="N1252" t="s">
        <v>400</v>
      </c>
    </row>
    <row r="1254" spans="10:23" x14ac:dyDescent="0.25">
      <c r="J1254" t="s">
        <v>401</v>
      </c>
      <c r="R1254" t="s">
        <v>741</v>
      </c>
    </row>
    <row r="1255" spans="10:23" x14ac:dyDescent="0.25">
      <c r="J1255" t="s">
        <v>402</v>
      </c>
      <c r="K1255" t="s">
        <v>403</v>
      </c>
      <c r="L1255" t="s">
        <v>500</v>
      </c>
      <c r="M1255" t="s">
        <v>405</v>
      </c>
      <c r="N1255" t="s">
        <v>403</v>
      </c>
      <c r="O1255" t="s">
        <v>501</v>
      </c>
      <c r="P1255" t="s">
        <v>411</v>
      </c>
      <c r="Q1255" t="s">
        <v>403</v>
      </c>
      <c r="W1255">
        <v>1</v>
      </c>
    </row>
    <row r="1256" spans="10:23" x14ac:dyDescent="0.25">
      <c r="R1256" t="s">
        <v>848</v>
      </c>
    </row>
    <row r="1257" spans="10:23" x14ac:dyDescent="0.25">
      <c r="J1257" t="s">
        <v>581</v>
      </c>
      <c r="K1257" t="s">
        <v>417</v>
      </c>
      <c r="L1257" t="s">
        <v>844</v>
      </c>
      <c r="M1257" t="s">
        <v>403</v>
      </c>
      <c r="N1257" t="s">
        <v>913</v>
      </c>
      <c r="O1257" t="s">
        <v>846</v>
      </c>
      <c r="P1257" t="s">
        <v>403</v>
      </c>
      <c r="Q1257" t="s">
        <v>922</v>
      </c>
    </row>
    <row r="1259" spans="10:23" x14ac:dyDescent="0.25">
      <c r="J1259" t="s">
        <v>690</v>
      </c>
      <c r="S1259" t="s">
        <v>850</v>
      </c>
    </row>
    <row r="1260" spans="10:23" x14ac:dyDescent="0.25">
      <c r="K1260" t="s">
        <v>423</v>
      </c>
      <c r="L1260" t="s">
        <v>424</v>
      </c>
      <c r="M1260" t="s">
        <v>425</v>
      </c>
      <c r="N1260" t="s">
        <v>426</v>
      </c>
      <c r="O1260" t="s">
        <v>427</v>
      </c>
      <c r="P1260" t="s">
        <v>425</v>
      </c>
      <c r="Q1260" t="s">
        <v>428</v>
      </c>
    </row>
    <row r="1261" spans="10:23" x14ac:dyDescent="0.25">
      <c r="J1261">
        <v>-19.4544</v>
      </c>
      <c r="K1261">
        <v>-6.4408200000000004</v>
      </c>
      <c r="L1261">
        <v>0.30975000000000003</v>
      </c>
      <c r="M1261">
        <v>5.0280300000000002</v>
      </c>
      <c r="N1261">
        <v>29.93909</v>
      </c>
      <c r="U1261" t="s">
        <v>851</v>
      </c>
    </row>
    <row r="1263" spans="10:23" x14ac:dyDescent="0.25">
      <c r="J1263" t="s">
        <v>695</v>
      </c>
      <c r="T1263">
        <v>0.1</v>
      </c>
    </row>
    <row r="1264" spans="10:23" x14ac:dyDescent="0.25">
      <c r="K1264" t="s">
        <v>350</v>
      </c>
      <c r="L1264" t="s">
        <v>351</v>
      </c>
      <c r="M1264" t="s">
        <v>352</v>
      </c>
      <c r="N1264" t="s">
        <v>353</v>
      </c>
      <c r="O1264" t="s">
        <v>354</v>
      </c>
      <c r="P1264" t="s">
        <v>432</v>
      </c>
    </row>
    <row r="1265" spans="10:22" x14ac:dyDescent="0.25">
      <c r="J1265" t="s">
        <v>174</v>
      </c>
      <c r="K1265">
        <v>-84.180139999999994</v>
      </c>
      <c r="L1265">
        <v>20.391670000000001</v>
      </c>
      <c r="M1265">
        <v>-4.1281999999999996</v>
      </c>
      <c r="N1265">
        <v>1.697E-4</v>
      </c>
      <c r="O1265" t="s">
        <v>355</v>
      </c>
    </row>
    <row r="1266" spans="10:22" x14ac:dyDescent="0.25">
      <c r="K1266">
        <v>1.697E-4</v>
      </c>
    </row>
    <row r="1267" spans="10:22" x14ac:dyDescent="0.25">
      <c r="J1267" t="s">
        <v>175</v>
      </c>
      <c r="K1267">
        <v>3.9535800000000001</v>
      </c>
      <c r="L1267">
        <v>1.0982799999999999</v>
      </c>
      <c r="M1267">
        <v>3.5998000000000001</v>
      </c>
      <c r="N1267">
        <v>8.342E-4</v>
      </c>
      <c r="O1267" t="s">
        <v>355</v>
      </c>
    </row>
    <row r="1268" spans="10:22" x14ac:dyDescent="0.25">
      <c r="K1268">
        <v>8.342E-4</v>
      </c>
    </row>
    <row r="1269" spans="10:22" x14ac:dyDescent="0.25">
      <c r="J1269" t="s">
        <v>176</v>
      </c>
      <c r="K1269">
        <v>-43.222380000000001</v>
      </c>
      <c r="L1269">
        <v>21.991810000000001</v>
      </c>
      <c r="M1269">
        <v>-1.9654</v>
      </c>
      <c r="N1269">
        <v>5.6005399999999997E-2</v>
      </c>
      <c r="O1269" t="s">
        <v>461</v>
      </c>
    </row>
    <row r="1270" spans="10:22" x14ac:dyDescent="0.25">
      <c r="K1270">
        <v>5.6005399999999997E-2</v>
      </c>
    </row>
    <row r="1271" spans="10:22" x14ac:dyDescent="0.25">
      <c r="J1271" t="s">
        <v>357</v>
      </c>
      <c r="K1271">
        <v>7.4141000000000004</v>
      </c>
      <c r="L1271">
        <v>3.0750799999999998</v>
      </c>
      <c r="M1271">
        <v>2.411</v>
      </c>
      <c r="N1271">
        <v>2.0360699999999999E-2</v>
      </c>
      <c r="O1271" t="s">
        <v>356</v>
      </c>
      <c r="S1271" t="s">
        <v>413</v>
      </c>
    </row>
    <row r="1272" spans="10:22" x14ac:dyDescent="0.25">
      <c r="K1272">
        <v>2.0360699999999999E-2</v>
      </c>
    </row>
    <row r="1273" spans="10:22" x14ac:dyDescent="0.25">
      <c r="J1273" t="s">
        <v>358</v>
      </c>
      <c r="K1273">
        <v>-64.086190000000002</v>
      </c>
      <c r="L1273">
        <v>13.18577</v>
      </c>
      <c r="M1273">
        <v>-4.8602999999999996</v>
      </c>
      <c r="N1273" s="1">
        <v>1.6739999999999999E-5</v>
      </c>
      <c r="O1273" t="s">
        <v>355</v>
      </c>
      <c r="U1273" t="s">
        <v>843</v>
      </c>
    </row>
    <row r="1274" spans="10:22" x14ac:dyDescent="0.25">
      <c r="K1274" s="1">
        <v>1.6739999999999999E-5</v>
      </c>
      <c r="N1274" s="1"/>
    </row>
    <row r="1275" spans="10:22" x14ac:dyDescent="0.25">
      <c r="J1275" t="s">
        <v>506</v>
      </c>
      <c r="K1275">
        <v>0.85629</v>
      </c>
      <c r="L1275">
        <v>2.3428499999999999</v>
      </c>
      <c r="M1275">
        <v>0.36549999999999999</v>
      </c>
      <c r="N1275">
        <v>0.71658029999999995</v>
      </c>
      <c r="S1275" t="s">
        <v>403</v>
      </c>
      <c r="T1275" t="s">
        <v>888</v>
      </c>
      <c r="V1275" t="s">
        <v>851</v>
      </c>
    </row>
    <row r="1276" spans="10:22" x14ac:dyDescent="0.25">
      <c r="K1276">
        <v>0.71658029999999995</v>
      </c>
      <c r="R1276">
        <v>0.05</v>
      </c>
    </row>
    <row r="1277" spans="10:22" x14ac:dyDescent="0.25">
      <c r="J1277" t="s">
        <v>433</v>
      </c>
    </row>
    <row r="1278" spans="10:22" x14ac:dyDescent="0.25">
      <c r="J1278" t="s">
        <v>434</v>
      </c>
      <c r="K1278" t="s">
        <v>435</v>
      </c>
      <c r="L1278">
        <v>0</v>
      </c>
      <c r="M1278" t="s">
        <v>822</v>
      </c>
      <c r="N1278">
        <v>1E-3</v>
      </c>
      <c r="O1278" t="s">
        <v>823</v>
      </c>
      <c r="P1278">
        <v>0.01</v>
      </c>
      <c r="Q1278" t="s">
        <v>824</v>
      </c>
    </row>
    <row r="1280" spans="10:22" x14ac:dyDescent="0.25">
      <c r="J1280" t="s">
        <v>442</v>
      </c>
      <c r="K1280" t="s">
        <v>443</v>
      </c>
      <c r="L1280" t="s">
        <v>430</v>
      </c>
      <c r="M1280" t="s">
        <v>444</v>
      </c>
      <c r="N1280">
        <v>14023</v>
      </c>
    </row>
    <row r="1281" spans="10:23" x14ac:dyDescent="0.25">
      <c r="J1281" t="s">
        <v>445</v>
      </c>
      <c r="K1281" t="s">
        <v>443</v>
      </c>
      <c r="L1281" t="s">
        <v>430</v>
      </c>
      <c r="M1281" t="s">
        <v>444</v>
      </c>
      <c r="N1281">
        <v>5405.2</v>
      </c>
    </row>
    <row r="1282" spans="10:23" x14ac:dyDescent="0.25">
      <c r="J1282" t="s">
        <v>446</v>
      </c>
      <c r="K1282">
        <v>0.61455000000000004</v>
      </c>
    </row>
    <row r="1283" spans="10:23" x14ac:dyDescent="0.25">
      <c r="J1283" t="s">
        <v>447</v>
      </c>
      <c r="K1283" t="s">
        <v>446</v>
      </c>
      <c r="L1283">
        <v>0.49524000000000001</v>
      </c>
      <c r="R1283" s="1">
        <v>2.0435E-7</v>
      </c>
      <c r="W1283">
        <v>1</v>
      </c>
    </row>
    <row r="1284" spans="10:23" x14ac:dyDescent="0.25">
      <c r="J1284" t="s">
        <v>448</v>
      </c>
      <c r="K1284">
        <v>11.160399999999999</v>
      </c>
      <c r="L1284" t="s">
        <v>449</v>
      </c>
      <c r="M1284">
        <v>6</v>
      </c>
      <c r="N1284" t="s">
        <v>450</v>
      </c>
      <c r="O1284">
        <v>42</v>
      </c>
      <c r="P1284" t="s">
        <v>451</v>
      </c>
      <c r="Q1284" t="s">
        <v>452</v>
      </c>
      <c r="T1284" t="s">
        <v>403</v>
      </c>
    </row>
    <row r="1285" spans="10:23" x14ac:dyDescent="0.25">
      <c r="J1285" t="s">
        <v>841</v>
      </c>
    </row>
    <row r="1287" spans="10:23" x14ac:dyDescent="0.25">
      <c r="J1287" t="s">
        <v>880</v>
      </c>
    </row>
    <row r="1288" spans="10:23" x14ac:dyDescent="0.25">
      <c r="R1288" t="s">
        <v>937</v>
      </c>
    </row>
    <row r="1289" spans="10:23" x14ac:dyDescent="0.25">
      <c r="J1289" t="s">
        <v>649</v>
      </c>
      <c r="K1289" t="s">
        <v>581</v>
      </c>
      <c r="L1289" t="s">
        <v>369</v>
      </c>
      <c r="M1289" t="s">
        <v>881</v>
      </c>
      <c r="N1289" t="s">
        <v>882</v>
      </c>
      <c r="O1289" t="s">
        <v>883</v>
      </c>
      <c r="P1289" t="s">
        <v>884</v>
      </c>
      <c r="Q1289" t="s">
        <v>936</v>
      </c>
    </row>
    <row r="1290" spans="10:23" x14ac:dyDescent="0.25">
      <c r="U1290" t="s">
        <v>851</v>
      </c>
    </row>
    <row r="1291" spans="10:23" x14ac:dyDescent="0.25">
      <c r="J1291" t="s">
        <v>841</v>
      </c>
      <c r="K1291" t="s">
        <v>917</v>
      </c>
    </row>
    <row r="1293" spans="10:23" x14ac:dyDescent="0.25">
      <c r="J1293" t="s">
        <v>654</v>
      </c>
      <c r="K1293" t="s">
        <v>394</v>
      </c>
    </row>
    <row r="1294" spans="10:23" x14ac:dyDescent="0.25">
      <c r="J1294" t="s">
        <v>938</v>
      </c>
    </row>
    <row r="1295" spans="10:23" x14ac:dyDescent="0.25">
      <c r="J1295" t="s">
        <v>396</v>
      </c>
      <c r="K1295" t="s">
        <v>397</v>
      </c>
      <c r="L1295" t="s">
        <v>398</v>
      </c>
      <c r="M1295" t="s">
        <v>399</v>
      </c>
      <c r="N1295" t="s">
        <v>400</v>
      </c>
    </row>
    <row r="1297" spans="10:23" x14ac:dyDescent="0.25">
      <c r="J1297" t="s">
        <v>401</v>
      </c>
      <c r="R1297" t="s">
        <v>741</v>
      </c>
    </row>
    <row r="1298" spans="10:23" x14ac:dyDescent="0.25">
      <c r="J1298" t="s">
        <v>402</v>
      </c>
      <c r="K1298" t="s">
        <v>403</v>
      </c>
      <c r="L1298" t="s">
        <v>500</v>
      </c>
      <c r="M1298" t="s">
        <v>405</v>
      </c>
      <c r="N1298" t="s">
        <v>403</v>
      </c>
      <c r="O1298" t="s">
        <v>501</v>
      </c>
      <c r="P1298" t="s">
        <v>411</v>
      </c>
      <c r="Q1298" t="s">
        <v>403</v>
      </c>
    </row>
    <row r="1299" spans="10:23" x14ac:dyDescent="0.25">
      <c r="R1299" t="s">
        <v>848</v>
      </c>
      <c r="T1299">
        <v>825</v>
      </c>
    </row>
    <row r="1300" spans="10:23" x14ac:dyDescent="0.25">
      <c r="J1300" t="s">
        <v>581</v>
      </c>
      <c r="K1300" t="s">
        <v>417</v>
      </c>
      <c r="L1300" t="s">
        <v>844</v>
      </c>
      <c r="M1300" t="s">
        <v>403</v>
      </c>
      <c r="N1300" t="s">
        <v>939</v>
      </c>
      <c r="O1300" t="s">
        <v>846</v>
      </c>
      <c r="P1300" t="s">
        <v>403</v>
      </c>
      <c r="Q1300" t="s">
        <v>906</v>
      </c>
    </row>
    <row r="1302" spans="10:23" x14ac:dyDescent="0.25">
      <c r="J1302" t="s">
        <v>690</v>
      </c>
    </row>
    <row r="1303" spans="10:23" x14ac:dyDescent="0.25">
      <c r="K1303" t="s">
        <v>423</v>
      </c>
      <c r="L1303" t="s">
        <v>424</v>
      </c>
      <c r="M1303" t="s">
        <v>425</v>
      </c>
      <c r="N1303" t="s">
        <v>426</v>
      </c>
      <c r="O1303" t="s">
        <v>427</v>
      </c>
      <c r="P1303" t="s">
        <v>425</v>
      </c>
      <c r="Q1303" t="s">
        <v>428</v>
      </c>
      <c r="V1303" t="s">
        <v>851</v>
      </c>
    </row>
    <row r="1304" spans="10:23" x14ac:dyDescent="0.25">
      <c r="J1304">
        <v>-34.413269999999997</v>
      </c>
      <c r="K1304">
        <v>-7.2608499999999996</v>
      </c>
      <c r="L1304">
        <v>-0.66361999999999999</v>
      </c>
      <c r="M1304">
        <v>6.98698</v>
      </c>
      <c r="N1304">
        <v>43.740560000000002</v>
      </c>
    </row>
    <row r="1305" spans="10:23" x14ac:dyDescent="0.25">
      <c r="S1305" t="s">
        <v>850</v>
      </c>
    </row>
    <row r="1306" spans="10:23" x14ac:dyDescent="0.25">
      <c r="J1306" t="s">
        <v>695</v>
      </c>
    </row>
    <row r="1307" spans="10:23" x14ac:dyDescent="0.25">
      <c r="K1307" t="s">
        <v>350</v>
      </c>
      <c r="L1307" t="s">
        <v>351</v>
      </c>
      <c r="M1307" t="s">
        <v>352</v>
      </c>
      <c r="N1307" t="s">
        <v>353</v>
      </c>
      <c r="O1307" t="s">
        <v>354</v>
      </c>
      <c r="P1307" t="s">
        <v>432</v>
      </c>
    </row>
    <row r="1308" spans="10:23" x14ac:dyDescent="0.25">
      <c r="J1308" t="s">
        <v>174</v>
      </c>
      <c r="K1308">
        <v>-8.6044239999999999</v>
      </c>
      <c r="L1308">
        <v>2.6255259999999998</v>
      </c>
      <c r="M1308">
        <v>-3.2772000000000001</v>
      </c>
      <c r="N1308">
        <v>1.0957E-3</v>
      </c>
      <c r="O1308" t="s">
        <v>467</v>
      </c>
    </row>
    <row r="1309" spans="10:23" x14ac:dyDescent="0.25">
      <c r="K1309">
        <v>1.0957E-3</v>
      </c>
    </row>
    <row r="1310" spans="10:23" x14ac:dyDescent="0.25">
      <c r="J1310" t="s">
        <v>175</v>
      </c>
      <c r="K1310">
        <v>-2.4698999999999999E-2</v>
      </c>
      <c r="L1310">
        <v>0.124177</v>
      </c>
      <c r="M1310">
        <v>-0.19889999999999999</v>
      </c>
      <c r="N1310">
        <v>0.84239050000000004</v>
      </c>
      <c r="U1310" t="s">
        <v>843</v>
      </c>
    </row>
    <row r="1311" spans="10:23" x14ac:dyDescent="0.25">
      <c r="K1311">
        <v>0.84239050000000004</v>
      </c>
    </row>
    <row r="1312" spans="10:23" x14ac:dyDescent="0.25">
      <c r="J1312" t="s">
        <v>176</v>
      </c>
      <c r="K1312">
        <v>2.007638</v>
      </c>
      <c r="L1312">
        <v>0.76540200000000003</v>
      </c>
      <c r="M1312">
        <v>2.6230000000000002</v>
      </c>
      <c r="N1312">
        <v>8.8900999999999997E-3</v>
      </c>
      <c r="O1312" t="s">
        <v>467</v>
      </c>
      <c r="W1312">
        <v>1</v>
      </c>
    </row>
    <row r="1313" spans="10:21" x14ac:dyDescent="0.25">
      <c r="K1313">
        <v>8.8900999999999997E-3</v>
      </c>
    </row>
    <row r="1314" spans="10:21" x14ac:dyDescent="0.25">
      <c r="J1314" t="s">
        <v>357</v>
      </c>
      <c r="K1314">
        <v>-0.96950999999999998</v>
      </c>
      <c r="L1314">
        <v>0.426151</v>
      </c>
      <c r="M1314">
        <v>-2.2749999999999999</v>
      </c>
      <c r="N1314">
        <v>2.31798E-2</v>
      </c>
      <c r="O1314" t="s">
        <v>356</v>
      </c>
      <c r="T1314">
        <v>0.1</v>
      </c>
    </row>
    <row r="1315" spans="10:21" x14ac:dyDescent="0.25">
      <c r="K1315">
        <v>2.31798E-2</v>
      </c>
    </row>
    <row r="1316" spans="10:21" x14ac:dyDescent="0.25">
      <c r="J1316" t="s">
        <v>358</v>
      </c>
      <c r="K1316">
        <v>-9.54861</v>
      </c>
      <c r="L1316">
        <v>2.597302</v>
      </c>
      <c r="M1316">
        <v>-3.6764000000000001</v>
      </c>
      <c r="N1316">
        <v>2.5310000000000003E-4</v>
      </c>
      <c r="O1316" t="s">
        <v>355</v>
      </c>
      <c r="S1316" t="s">
        <v>915</v>
      </c>
    </row>
    <row r="1317" spans="10:21" x14ac:dyDescent="0.25">
      <c r="K1317">
        <v>2.5310000000000003E-4</v>
      </c>
    </row>
    <row r="1318" spans="10:21" x14ac:dyDescent="0.25">
      <c r="J1318" t="s">
        <v>849</v>
      </c>
      <c r="K1318">
        <v>-0.61864300000000005</v>
      </c>
      <c r="L1318">
        <v>6.1435999999999998E-2</v>
      </c>
      <c r="M1318">
        <v>-10.069699999999999</v>
      </c>
      <c r="N1318" s="1">
        <v>2.2E-16</v>
      </c>
      <c r="O1318" t="s">
        <v>355</v>
      </c>
    </row>
    <row r="1319" spans="10:21" x14ac:dyDescent="0.25">
      <c r="K1319" s="1">
        <v>2.2E-16</v>
      </c>
      <c r="N1319" s="1"/>
      <c r="R1319">
        <v>0.05</v>
      </c>
    </row>
    <row r="1320" spans="10:21" x14ac:dyDescent="0.25">
      <c r="J1320" t="s">
        <v>433</v>
      </c>
    </row>
    <row r="1321" spans="10:21" x14ac:dyDescent="0.25">
      <c r="J1321" t="s">
        <v>434</v>
      </c>
      <c r="K1321" t="s">
        <v>435</v>
      </c>
      <c r="L1321">
        <v>0</v>
      </c>
      <c r="M1321" t="s">
        <v>822</v>
      </c>
      <c r="N1321">
        <v>1E-3</v>
      </c>
      <c r="O1321" t="s">
        <v>823</v>
      </c>
      <c r="P1321">
        <v>0.01</v>
      </c>
      <c r="Q1321" t="s">
        <v>824</v>
      </c>
    </row>
    <row r="1323" spans="10:21" x14ac:dyDescent="0.25">
      <c r="J1323" t="s">
        <v>442</v>
      </c>
      <c r="K1323" t="s">
        <v>443</v>
      </c>
      <c r="L1323" t="s">
        <v>430</v>
      </c>
      <c r="M1323" t="s">
        <v>444</v>
      </c>
      <c r="N1323">
        <v>251540</v>
      </c>
    </row>
    <row r="1324" spans="10:21" x14ac:dyDescent="0.25">
      <c r="J1324" t="s">
        <v>445</v>
      </c>
      <c r="K1324" t="s">
        <v>443</v>
      </c>
      <c r="L1324" t="s">
        <v>430</v>
      </c>
      <c r="M1324" t="s">
        <v>444</v>
      </c>
      <c r="N1324">
        <v>109920</v>
      </c>
    </row>
    <row r="1325" spans="10:21" x14ac:dyDescent="0.25">
      <c r="J1325" t="s">
        <v>446</v>
      </c>
      <c r="K1325">
        <v>0.56299999999999994</v>
      </c>
    </row>
    <row r="1326" spans="10:21" x14ac:dyDescent="0.25">
      <c r="J1326" t="s">
        <v>447</v>
      </c>
      <c r="K1326" t="s">
        <v>446</v>
      </c>
      <c r="L1326">
        <v>0.52868000000000004</v>
      </c>
      <c r="R1326" t="s">
        <v>453</v>
      </c>
      <c r="T1326" t="s">
        <v>403</v>
      </c>
    </row>
    <row r="1327" spans="10:21" x14ac:dyDescent="0.25">
      <c r="J1327" t="s">
        <v>448</v>
      </c>
      <c r="K1327">
        <v>164.04599999999999</v>
      </c>
      <c r="L1327" t="s">
        <v>449</v>
      </c>
      <c r="M1327">
        <v>6</v>
      </c>
      <c r="N1327" t="s">
        <v>450</v>
      </c>
      <c r="O1327">
        <v>764</v>
      </c>
      <c r="P1327" t="s">
        <v>451</v>
      </c>
      <c r="Q1327" t="s">
        <v>452</v>
      </c>
      <c r="U1327" t="s">
        <v>851</v>
      </c>
    </row>
    <row r="1328" spans="10:21" x14ac:dyDescent="0.25">
      <c r="J1328" t="s">
        <v>654</v>
      </c>
      <c r="K1328" t="s">
        <v>468</v>
      </c>
      <c r="L1328">
        <v>2000</v>
      </c>
      <c r="T1328">
        <v>440</v>
      </c>
    </row>
    <row r="1329" spans="10:22" x14ac:dyDescent="0.25">
      <c r="J1329" t="s">
        <v>940</v>
      </c>
    </row>
    <row r="1330" spans="10:22" x14ac:dyDescent="0.25">
      <c r="J1330" t="s">
        <v>396</v>
      </c>
      <c r="K1330" t="s">
        <v>397</v>
      </c>
      <c r="L1330" t="s">
        <v>398</v>
      </c>
      <c r="M1330" t="s">
        <v>399</v>
      </c>
      <c r="N1330" t="s">
        <v>400</v>
      </c>
    </row>
    <row r="1331" spans="10:22" x14ac:dyDescent="0.25">
      <c r="S1331" t="s">
        <v>413</v>
      </c>
    </row>
    <row r="1332" spans="10:22" x14ac:dyDescent="0.25">
      <c r="J1332" t="s">
        <v>401</v>
      </c>
      <c r="R1332" t="s">
        <v>741</v>
      </c>
      <c r="V1332" t="s">
        <v>851</v>
      </c>
    </row>
    <row r="1333" spans="10:22" x14ac:dyDescent="0.25">
      <c r="J1333" t="s">
        <v>402</v>
      </c>
      <c r="K1333" t="s">
        <v>403</v>
      </c>
      <c r="L1333" t="s">
        <v>500</v>
      </c>
      <c r="M1333" t="s">
        <v>405</v>
      </c>
      <c r="N1333" t="s">
        <v>403</v>
      </c>
      <c r="O1333" t="s">
        <v>501</v>
      </c>
      <c r="P1333" t="s">
        <v>411</v>
      </c>
      <c r="Q1333" t="s">
        <v>403</v>
      </c>
      <c r="S1333" t="s">
        <v>403</v>
      </c>
    </row>
    <row r="1334" spans="10:22" x14ac:dyDescent="0.25">
      <c r="R1334" t="s">
        <v>848</v>
      </c>
    </row>
    <row r="1335" spans="10:22" x14ac:dyDescent="0.25">
      <c r="J1335" t="s">
        <v>581</v>
      </c>
      <c r="K1335" t="s">
        <v>417</v>
      </c>
      <c r="L1335" t="s">
        <v>844</v>
      </c>
      <c r="M1335" t="s">
        <v>403</v>
      </c>
      <c r="N1335" t="s">
        <v>939</v>
      </c>
      <c r="O1335" t="s">
        <v>846</v>
      </c>
      <c r="P1335" t="s">
        <v>403</v>
      </c>
      <c r="Q1335" t="s">
        <v>913</v>
      </c>
    </row>
    <row r="1337" spans="10:22" x14ac:dyDescent="0.25">
      <c r="J1337" t="s">
        <v>690</v>
      </c>
    </row>
    <row r="1338" spans="10:22" x14ac:dyDescent="0.25">
      <c r="K1338" t="s">
        <v>423</v>
      </c>
      <c r="L1338" t="s">
        <v>424</v>
      </c>
      <c r="M1338" t="s">
        <v>425</v>
      </c>
      <c r="N1338" t="s">
        <v>426</v>
      </c>
      <c r="O1338" t="s">
        <v>427</v>
      </c>
      <c r="P1338" t="s">
        <v>425</v>
      </c>
      <c r="Q1338" t="s">
        <v>428</v>
      </c>
    </row>
    <row r="1339" spans="10:22" x14ac:dyDescent="0.25">
      <c r="J1339">
        <v>-35.525399999999998</v>
      </c>
      <c r="K1339">
        <v>-6.1551999999999998</v>
      </c>
      <c r="L1339">
        <v>1.0777000000000001</v>
      </c>
      <c r="M1339">
        <v>5.7248000000000001</v>
      </c>
      <c r="N1339">
        <v>37.8431</v>
      </c>
      <c r="U1339" t="s">
        <v>843</v>
      </c>
    </row>
    <row r="1341" spans="10:22" x14ac:dyDescent="0.25">
      <c r="J1341" t="s">
        <v>695</v>
      </c>
    </row>
    <row r="1342" spans="10:22" x14ac:dyDescent="0.25">
      <c r="K1342" t="s">
        <v>350</v>
      </c>
      <c r="L1342" t="s">
        <v>351</v>
      </c>
      <c r="M1342" t="s">
        <v>352</v>
      </c>
      <c r="N1342" t="s">
        <v>353</v>
      </c>
      <c r="O1342" t="s">
        <v>354</v>
      </c>
      <c r="P1342" t="s">
        <v>432</v>
      </c>
    </row>
    <row r="1343" spans="10:22" x14ac:dyDescent="0.25">
      <c r="J1343" t="s">
        <v>174</v>
      </c>
      <c r="K1343">
        <v>9.1148209999999992</v>
      </c>
      <c r="L1343">
        <v>5.1416329999999997</v>
      </c>
      <c r="M1343">
        <v>1.7726999999999999</v>
      </c>
      <c r="N1343">
        <v>7.7071500000000001E-2</v>
      </c>
      <c r="O1343" t="s">
        <v>461</v>
      </c>
    </row>
    <row r="1344" spans="10:22" x14ac:dyDescent="0.25">
      <c r="K1344">
        <v>7.7071500000000001E-2</v>
      </c>
    </row>
    <row r="1345" spans="10:23" x14ac:dyDescent="0.25">
      <c r="J1345" t="s">
        <v>175</v>
      </c>
      <c r="K1345">
        <v>-1.3097399999999999</v>
      </c>
      <c r="L1345">
        <v>0.182646</v>
      </c>
      <c r="M1345">
        <v>-7.1708999999999996</v>
      </c>
      <c r="N1345" s="1">
        <v>3.9170000000000004E-12</v>
      </c>
      <c r="O1345" t="s">
        <v>355</v>
      </c>
      <c r="T1345">
        <v>0.1</v>
      </c>
      <c r="W1345">
        <v>1</v>
      </c>
    </row>
    <row r="1346" spans="10:23" x14ac:dyDescent="0.25">
      <c r="K1346" s="1">
        <v>3.9170000000000004E-12</v>
      </c>
      <c r="N1346" s="1"/>
    </row>
    <row r="1347" spans="10:23" x14ac:dyDescent="0.25">
      <c r="J1347" t="s">
        <v>176</v>
      </c>
      <c r="K1347">
        <v>3.365154</v>
      </c>
      <c r="L1347">
        <v>1.2999480000000001</v>
      </c>
      <c r="M1347">
        <v>2.5886999999999998</v>
      </c>
      <c r="N1347">
        <v>1.00042E-2</v>
      </c>
      <c r="O1347" t="s">
        <v>356</v>
      </c>
    </row>
    <row r="1348" spans="10:23" x14ac:dyDescent="0.25">
      <c r="K1348">
        <v>1.00042E-2</v>
      </c>
      <c r="S1348" t="s">
        <v>850</v>
      </c>
    </row>
    <row r="1349" spans="10:23" x14ac:dyDescent="0.25">
      <c r="J1349" t="s">
        <v>357</v>
      </c>
      <c r="K1349">
        <v>-3.7390919999999999</v>
      </c>
      <c r="L1349">
        <v>1.067312</v>
      </c>
      <c r="M1349">
        <v>-3.5032999999999999</v>
      </c>
      <c r="N1349">
        <v>5.1429999999999998E-4</v>
      </c>
      <c r="O1349" t="s">
        <v>355</v>
      </c>
    </row>
    <row r="1350" spans="10:23" x14ac:dyDescent="0.25">
      <c r="K1350">
        <v>5.1429999999999998E-4</v>
      </c>
    </row>
    <row r="1351" spans="10:23" x14ac:dyDescent="0.25">
      <c r="J1351" t="s">
        <v>849</v>
      </c>
      <c r="K1351">
        <v>-0.48608200000000001</v>
      </c>
      <c r="L1351">
        <v>9.5461000000000004E-2</v>
      </c>
      <c r="M1351">
        <v>-5.0919999999999996</v>
      </c>
      <c r="N1351" s="1">
        <v>5.5889999999999996E-7</v>
      </c>
      <c r="O1351" t="s">
        <v>355</v>
      </c>
    </row>
    <row r="1352" spans="10:23" x14ac:dyDescent="0.25">
      <c r="K1352" s="1">
        <v>5.5889999999999996E-7</v>
      </c>
      <c r="N1352" s="1"/>
      <c r="R1352">
        <v>0.05</v>
      </c>
    </row>
    <row r="1353" spans="10:23" x14ac:dyDescent="0.25">
      <c r="J1353" t="s">
        <v>433</v>
      </c>
    </row>
    <row r="1354" spans="10:23" x14ac:dyDescent="0.25">
      <c r="J1354" t="s">
        <v>434</v>
      </c>
      <c r="K1354" t="s">
        <v>435</v>
      </c>
      <c r="L1354">
        <v>0</v>
      </c>
      <c r="M1354" t="s">
        <v>822</v>
      </c>
      <c r="N1354">
        <v>1E-3</v>
      </c>
      <c r="O1354" t="s">
        <v>823</v>
      </c>
      <c r="P1354">
        <v>0.01</v>
      </c>
      <c r="Q1354" t="s">
        <v>824</v>
      </c>
      <c r="S1354" s="1">
        <v>2.2200000000000001E-16</v>
      </c>
    </row>
    <row r="1355" spans="10:23" x14ac:dyDescent="0.25">
      <c r="U1355" t="s">
        <v>851</v>
      </c>
    </row>
    <row r="1356" spans="10:23" x14ac:dyDescent="0.25">
      <c r="J1356" t="s">
        <v>442</v>
      </c>
      <c r="K1356" t="s">
        <v>443</v>
      </c>
      <c r="L1356" t="s">
        <v>430</v>
      </c>
      <c r="M1356" t="s">
        <v>444</v>
      </c>
      <c r="N1356">
        <v>64121</v>
      </c>
    </row>
    <row r="1357" spans="10:23" x14ac:dyDescent="0.25">
      <c r="J1357" t="s">
        <v>445</v>
      </c>
      <c r="K1357" t="s">
        <v>443</v>
      </c>
      <c r="L1357" t="s">
        <v>430</v>
      </c>
      <c r="M1357" t="s">
        <v>444</v>
      </c>
      <c r="N1357">
        <v>45596</v>
      </c>
    </row>
    <row r="1358" spans="10:23" x14ac:dyDescent="0.25">
      <c r="J1358" t="s">
        <v>446</v>
      </c>
      <c r="K1358">
        <v>0.28889999999999999</v>
      </c>
    </row>
    <row r="1359" spans="10:23" x14ac:dyDescent="0.25">
      <c r="J1359" t="s">
        <v>447</v>
      </c>
      <c r="K1359" t="s">
        <v>446</v>
      </c>
      <c r="L1359">
        <v>0.17849999999999999</v>
      </c>
      <c r="R1359" t="s">
        <v>453</v>
      </c>
      <c r="T1359" t="s">
        <v>403</v>
      </c>
    </row>
    <row r="1360" spans="10:23" x14ac:dyDescent="0.25">
      <c r="J1360" t="s">
        <v>448</v>
      </c>
      <c r="K1360">
        <v>30.877300000000002</v>
      </c>
      <c r="L1360" t="s">
        <v>449</v>
      </c>
      <c r="M1360">
        <v>5</v>
      </c>
      <c r="N1360" t="s">
        <v>450</v>
      </c>
      <c r="O1360">
        <v>380</v>
      </c>
      <c r="P1360" t="s">
        <v>451</v>
      </c>
      <c r="Q1360" t="s">
        <v>452</v>
      </c>
      <c r="S1360" t="s">
        <v>413</v>
      </c>
    </row>
    <row r="1361" spans="10:23" x14ac:dyDescent="0.25">
      <c r="J1361" t="s">
        <v>654</v>
      </c>
      <c r="K1361" t="s">
        <v>481</v>
      </c>
      <c r="L1361">
        <v>2000</v>
      </c>
      <c r="T1361">
        <v>385</v>
      </c>
    </row>
    <row r="1362" spans="10:23" x14ac:dyDescent="0.25">
      <c r="J1362" t="s">
        <v>941</v>
      </c>
    </row>
    <row r="1363" spans="10:23" x14ac:dyDescent="0.25">
      <c r="J1363" t="s">
        <v>396</v>
      </c>
      <c r="K1363" t="s">
        <v>397</v>
      </c>
      <c r="L1363" t="s">
        <v>398</v>
      </c>
      <c r="M1363" t="s">
        <v>399</v>
      </c>
      <c r="N1363" t="s">
        <v>400</v>
      </c>
    </row>
    <row r="1364" spans="10:23" x14ac:dyDescent="0.25">
      <c r="S1364" t="s">
        <v>403</v>
      </c>
    </row>
    <row r="1365" spans="10:23" x14ac:dyDescent="0.25">
      <c r="J1365" t="s">
        <v>401</v>
      </c>
      <c r="R1365" t="s">
        <v>741</v>
      </c>
      <c r="V1365" t="s">
        <v>851</v>
      </c>
    </row>
    <row r="1366" spans="10:23" x14ac:dyDescent="0.25">
      <c r="J1366" t="s">
        <v>402</v>
      </c>
      <c r="K1366" t="s">
        <v>403</v>
      </c>
      <c r="L1366" t="s">
        <v>500</v>
      </c>
      <c r="M1366" t="s">
        <v>405</v>
      </c>
      <c r="N1366" t="s">
        <v>403</v>
      </c>
      <c r="O1366" t="s">
        <v>501</v>
      </c>
      <c r="P1366" t="s">
        <v>411</v>
      </c>
      <c r="Q1366" t="s">
        <v>403</v>
      </c>
    </row>
    <row r="1367" spans="10:23" x14ac:dyDescent="0.25">
      <c r="R1367" t="s">
        <v>848</v>
      </c>
      <c r="U1367" t="s">
        <v>843</v>
      </c>
    </row>
    <row r="1368" spans="10:23" x14ac:dyDescent="0.25">
      <c r="J1368" t="s">
        <v>581</v>
      </c>
      <c r="K1368" t="s">
        <v>417</v>
      </c>
      <c r="L1368" t="s">
        <v>844</v>
      </c>
      <c r="M1368" t="s">
        <v>403</v>
      </c>
      <c r="N1368" t="s">
        <v>939</v>
      </c>
      <c r="O1368" t="s">
        <v>846</v>
      </c>
      <c r="P1368" t="s">
        <v>403</v>
      </c>
      <c r="Q1368" t="s">
        <v>922</v>
      </c>
    </row>
    <row r="1370" spans="10:23" x14ac:dyDescent="0.25">
      <c r="J1370" t="s">
        <v>690</v>
      </c>
    </row>
    <row r="1371" spans="10:23" x14ac:dyDescent="0.25">
      <c r="K1371" t="s">
        <v>423</v>
      </c>
      <c r="L1371" t="s">
        <v>424</v>
      </c>
      <c r="M1371" t="s">
        <v>425</v>
      </c>
      <c r="N1371" t="s">
        <v>426</v>
      </c>
      <c r="O1371" t="s">
        <v>427</v>
      </c>
      <c r="P1371" t="s">
        <v>425</v>
      </c>
      <c r="Q1371" t="s">
        <v>428</v>
      </c>
    </row>
    <row r="1372" spans="10:23" x14ac:dyDescent="0.25">
      <c r="J1372">
        <v>-27.363499999999998</v>
      </c>
      <c r="K1372">
        <v>-5.8635999999999999</v>
      </c>
      <c r="L1372">
        <v>-7.3499999999999996E-2</v>
      </c>
      <c r="M1372">
        <v>5.4029999999999996</v>
      </c>
      <c r="N1372">
        <v>30.546700000000001</v>
      </c>
    </row>
    <row r="1373" spans="10:23" x14ac:dyDescent="0.25">
      <c r="W1373">
        <v>1</v>
      </c>
    </row>
    <row r="1374" spans="10:23" x14ac:dyDescent="0.25">
      <c r="J1374" t="s">
        <v>695</v>
      </c>
    </row>
    <row r="1375" spans="10:23" x14ac:dyDescent="0.25">
      <c r="K1375" t="s">
        <v>350</v>
      </c>
      <c r="L1375" t="s">
        <v>351</v>
      </c>
      <c r="M1375" t="s">
        <v>352</v>
      </c>
      <c r="N1375" t="s">
        <v>353</v>
      </c>
      <c r="O1375" t="s">
        <v>354</v>
      </c>
      <c r="P1375" t="s">
        <v>432</v>
      </c>
    </row>
    <row r="1376" spans="10:23" x14ac:dyDescent="0.25">
      <c r="J1376" t="s">
        <v>174</v>
      </c>
      <c r="K1376">
        <v>-46.746540000000003</v>
      </c>
      <c r="L1376">
        <v>15.29358</v>
      </c>
      <c r="M1376">
        <v>-3.0566</v>
      </c>
      <c r="N1376">
        <v>2.4247000000000001E-3</v>
      </c>
      <c r="O1376" t="s">
        <v>467</v>
      </c>
      <c r="T1376">
        <v>0.1</v>
      </c>
    </row>
    <row r="1377" spans="10:21" x14ac:dyDescent="0.25">
      <c r="K1377">
        <v>2.4247000000000001E-3</v>
      </c>
    </row>
    <row r="1378" spans="10:21" x14ac:dyDescent="0.25">
      <c r="J1378" t="s">
        <v>175</v>
      </c>
      <c r="K1378">
        <v>2.1421399999999999</v>
      </c>
      <c r="L1378">
        <v>0.80091000000000001</v>
      </c>
      <c r="M1378">
        <v>2.6745999999999999</v>
      </c>
      <c r="N1378">
        <v>7.8607E-3</v>
      </c>
      <c r="O1378" t="s">
        <v>467</v>
      </c>
    </row>
    <row r="1379" spans="10:21" x14ac:dyDescent="0.25">
      <c r="K1379">
        <v>7.8607E-3</v>
      </c>
    </row>
    <row r="1380" spans="10:21" x14ac:dyDescent="0.25">
      <c r="J1380" t="s">
        <v>176</v>
      </c>
      <c r="K1380">
        <v>-37.105510000000002</v>
      </c>
      <c r="L1380">
        <v>21.025690000000001</v>
      </c>
      <c r="M1380">
        <v>-1.7647999999999999</v>
      </c>
      <c r="N1380">
        <v>7.8544500000000003E-2</v>
      </c>
      <c r="O1380" t="s">
        <v>461</v>
      </c>
    </row>
    <row r="1381" spans="10:21" x14ac:dyDescent="0.25">
      <c r="K1381">
        <v>7.8544500000000003E-2</v>
      </c>
      <c r="S1381" t="s">
        <v>850</v>
      </c>
    </row>
    <row r="1382" spans="10:21" x14ac:dyDescent="0.25">
      <c r="J1382" t="s">
        <v>357</v>
      </c>
      <c r="K1382">
        <v>4.3915600000000001</v>
      </c>
      <c r="L1382">
        <v>2.2385100000000002</v>
      </c>
      <c r="M1382">
        <v>1.9618</v>
      </c>
      <c r="N1382">
        <v>5.0638599999999999E-2</v>
      </c>
      <c r="O1382" t="s">
        <v>461</v>
      </c>
    </row>
    <row r="1383" spans="10:21" x14ac:dyDescent="0.25">
      <c r="K1383">
        <v>5.0638599999999999E-2</v>
      </c>
    </row>
    <row r="1384" spans="10:21" x14ac:dyDescent="0.25">
      <c r="J1384" t="s">
        <v>358</v>
      </c>
      <c r="K1384">
        <v>-29.024429999999999</v>
      </c>
      <c r="L1384">
        <v>7.8830600000000004</v>
      </c>
      <c r="M1384">
        <v>-3.6819000000000002</v>
      </c>
      <c r="N1384">
        <v>2.7109999999999998E-4</v>
      </c>
      <c r="O1384" t="s">
        <v>355</v>
      </c>
      <c r="U1384" t="s">
        <v>851</v>
      </c>
    </row>
    <row r="1385" spans="10:21" x14ac:dyDescent="0.25">
      <c r="K1385">
        <v>2.7109999999999998E-4</v>
      </c>
    </row>
    <row r="1386" spans="10:21" x14ac:dyDescent="0.25">
      <c r="J1386" t="s">
        <v>849</v>
      </c>
      <c r="K1386">
        <v>-0.36881000000000003</v>
      </c>
      <c r="L1386">
        <v>0.14279</v>
      </c>
      <c r="M1386">
        <v>-2.5828000000000002</v>
      </c>
      <c r="N1386">
        <v>1.02372E-2</v>
      </c>
      <c r="O1386" t="s">
        <v>356</v>
      </c>
    </row>
    <row r="1387" spans="10:21" x14ac:dyDescent="0.25">
      <c r="K1387">
        <v>1.02372E-2</v>
      </c>
      <c r="R1387">
        <v>0.05</v>
      </c>
      <c r="S1387" s="1">
        <v>2.2200000000000001E-16</v>
      </c>
    </row>
    <row r="1388" spans="10:21" x14ac:dyDescent="0.25">
      <c r="J1388" t="s">
        <v>433</v>
      </c>
      <c r="T1388" t="s">
        <v>403</v>
      </c>
    </row>
    <row r="1389" spans="10:21" x14ac:dyDescent="0.25">
      <c r="J1389" t="s">
        <v>434</v>
      </c>
      <c r="K1389" t="s">
        <v>435</v>
      </c>
      <c r="L1389">
        <v>0</v>
      </c>
      <c r="M1389" t="s">
        <v>822</v>
      </c>
      <c r="N1389">
        <v>1E-3</v>
      </c>
      <c r="O1389" t="s">
        <v>823</v>
      </c>
      <c r="P1389">
        <v>0.01</v>
      </c>
      <c r="Q1389" t="s">
        <v>824</v>
      </c>
    </row>
    <row r="1391" spans="10:21" x14ac:dyDescent="0.25">
      <c r="J1391" t="s">
        <v>442</v>
      </c>
      <c r="K1391" t="s">
        <v>443</v>
      </c>
      <c r="L1391" t="s">
        <v>430</v>
      </c>
      <c r="M1391" t="s">
        <v>444</v>
      </c>
      <c r="N1391">
        <v>50965</v>
      </c>
    </row>
    <row r="1392" spans="10:21" x14ac:dyDescent="0.25">
      <c r="J1392" t="s">
        <v>445</v>
      </c>
      <c r="K1392" t="s">
        <v>443</v>
      </c>
      <c r="L1392" t="s">
        <v>430</v>
      </c>
      <c r="M1392" t="s">
        <v>444</v>
      </c>
      <c r="N1392">
        <v>29567</v>
      </c>
    </row>
    <row r="1393" spans="10:23" x14ac:dyDescent="0.25">
      <c r="J1393" t="s">
        <v>446</v>
      </c>
      <c r="K1393">
        <v>0.41985</v>
      </c>
      <c r="V1393" t="s">
        <v>851</v>
      </c>
    </row>
    <row r="1394" spans="10:23" x14ac:dyDescent="0.25">
      <c r="J1394" t="s">
        <v>447</v>
      </c>
      <c r="K1394" t="s">
        <v>446</v>
      </c>
      <c r="L1394">
        <v>0.31241999999999998</v>
      </c>
      <c r="R1394" t="s">
        <v>453</v>
      </c>
    </row>
    <row r="1395" spans="10:23" x14ac:dyDescent="0.25">
      <c r="J1395" t="s">
        <v>448</v>
      </c>
      <c r="K1395">
        <v>39.0794</v>
      </c>
      <c r="L1395" t="s">
        <v>449</v>
      </c>
      <c r="M1395">
        <v>6</v>
      </c>
      <c r="N1395" t="s">
        <v>450</v>
      </c>
      <c r="O1395">
        <v>324</v>
      </c>
      <c r="P1395" t="s">
        <v>451</v>
      </c>
      <c r="Q1395" t="s">
        <v>452</v>
      </c>
    </row>
    <row r="1396" spans="10:23" x14ac:dyDescent="0.25">
      <c r="J1396" t="s">
        <v>654</v>
      </c>
      <c r="K1396" t="s">
        <v>510</v>
      </c>
      <c r="L1396" t="s">
        <v>857</v>
      </c>
    </row>
    <row r="1397" spans="10:23" x14ac:dyDescent="0.25">
      <c r="J1397" t="s">
        <v>942</v>
      </c>
    </row>
    <row r="1398" spans="10:23" x14ac:dyDescent="0.25">
      <c r="J1398" t="s">
        <v>396</v>
      </c>
      <c r="K1398" t="s">
        <v>397</v>
      </c>
      <c r="L1398" t="s">
        <v>398</v>
      </c>
      <c r="M1398" t="s">
        <v>399</v>
      </c>
      <c r="N1398" t="s">
        <v>400</v>
      </c>
    </row>
    <row r="1400" spans="10:23" x14ac:dyDescent="0.25">
      <c r="J1400" t="s">
        <v>401</v>
      </c>
      <c r="R1400" t="s">
        <v>741</v>
      </c>
      <c r="U1400" t="s">
        <v>843</v>
      </c>
    </row>
    <row r="1401" spans="10:23" x14ac:dyDescent="0.25">
      <c r="J1401" t="s">
        <v>402</v>
      </c>
      <c r="K1401" t="s">
        <v>403</v>
      </c>
      <c r="L1401" t="s">
        <v>500</v>
      </c>
      <c r="M1401" t="s">
        <v>405</v>
      </c>
      <c r="N1401" t="s">
        <v>403</v>
      </c>
      <c r="O1401" t="s">
        <v>501</v>
      </c>
      <c r="P1401" t="s">
        <v>411</v>
      </c>
      <c r="Q1401" t="s">
        <v>403</v>
      </c>
    </row>
    <row r="1402" spans="10:23" x14ac:dyDescent="0.25">
      <c r="R1402" t="s">
        <v>848</v>
      </c>
      <c r="T1402">
        <v>435</v>
      </c>
      <c r="W1402">
        <v>1</v>
      </c>
    </row>
    <row r="1403" spans="10:23" x14ac:dyDescent="0.25">
      <c r="J1403" t="s">
        <v>581</v>
      </c>
      <c r="K1403" t="s">
        <v>417</v>
      </c>
      <c r="L1403" t="s">
        <v>844</v>
      </c>
      <c r="M1403" t="s">
        <v>403</v>
      </c>
      <c r="N1403" t="s">
        <v>943</v>
      </c>
      <c r="O1403" t="s">
        <v>846</v>
      </c>
      <c r="P1403" t="s">
        <v>403</v>
      </c>
      <c r="Q1403" t="s">
        <v>906</v>
      </c>
    </row>
    <row r="1405" spans="10:23" x14ac:dyDescent="0.25">
      <c r="J1405" t="s">
        <v>690</v>
      </c>
      <c r="S1405" t="s">
        <v>413</v>
      </c>
    </row>
    <row r="1406" spans="10:23" x14ac:dyDescent="0.25">
      <c r="K1406" t="s">
        <v>423</v>
      </c>
      <c r="L1406" t="s">
        <v>424</v>
      </c>
      <c r="M1406" t="s">
        <v>425</v>
      </c>
      <c r="N1406" t="s">
        <v>426</v>
      </c>
      <c r="O1406" t="s">
        <v>427</v>
      </c>
      <c r="P1406" t="s">
        <v>425</v>
      </c>
      <c r="Q1406" t="s">
        <v>428</v>
      </c>
    </row>
    <row r="1407" spans="10:23" x14ac:dyDescent="0.25">
      <c r="J1407">
        <v>-35.890500000000003</v>
      </c>
      <c r="K1407">
        <v>-8.6336999999999993</v>
      </c>
      <c r="L1407">
        <v>-1.1043000000000001</v>
      </c>
      <c r="M1407">
        <v>7.7742000000000004</v>
      </c>
      <c r="N1407">
        <v>41.289400000000001</v>
      </c>
      <c r="S1407" t="s">
        <v>403</v>
      </c>
    </row>
    <row r="1409" spans="10:22" x14ac:dyDescent="0.25">
      <c r="J1409" t="s">
        <v>695</v>
      </c>
    </row>
    <row r="1410" spans="10:22" x14ac:dyDescent="0.25">
      <c r="K1410" t="s">
        <v>350</v>
      </c>
      <c r="L1410" t="s">
        <v>351</v>
      </c>
      <c r="M1410" t="s">
        <v>352</v>
      </c>
      <c r="N1410" t="s">
        <v>353</v>
      </c>
      <c r="O1410" t="s">
        <v>354</v>
      </c>
      <c r="P1410" t="s">
        <v>432</v>
      </c>
    </row>
    <row r="1411" spans="10:22" x14ac:dyDescent="0.25">
      <c r="J1411" t="s">
        <v>174</v>
      </c>
      <c r="K1411">
        <v>-4.6937730000000002</v>
      </c>
      <c r="L1411">
        <v>3.3614869999999999</v>
      </c>
      <c r="M1411">
        <v>-1.3963000000000001</v>
      </c>
      <c r="N1411">
        <v>0.16338710000000001</v>
      </c>
    </row>
    <row r="1412" spans="10:22" x14ac:dyDescent="0.25">
      <c r="K1412">
        <v>0.16338710000000001</v>
      </c>
    </row>
    <row r="1413" spans="10:22" x14ac:dyDescent="0.25">
      <c r="J1413" t="s">
        <v>175</v>
      </c>
      <c r="K1413">
        <v>-0.26510499999999998</v>
      </c>
      <c r="L1413">
        <v>0.17530899999999999</v>
      </c>
      <c r="M1413">
        <v>-1.5122</v>
      </c>
      <c r="N1413">
        <v>0.131269</v>
      </c>
    </row>
    <row r="1414" spans="10:22" x14ac:dyDescent="0.25">
      <c r="K1414">
        <v>0.131269</v>
      </c>
    </row>
    <row r="1415" spans="10:22" x14ac:dyDescent="0.25">
      <c r="J1415" t="s">
        <v>176</v>
      </c>
      <c r="K1415">
        <v>4.0317809999999996</v>
      </c>
      <c r="L1415">
        <v>1.1871350000000001</v>
      </c>
      <c r="M1415">
        <v>3.3961999999999999</v>
      </c>
      <c r="N1415">
        <v>7.5159999999999995E-4</v>
      </c>
      <c r="O1415" t="s">
        <v>355</v>
      </c>
    </row>
    <row r="1416" spans="10:22" x14ac:dyDescent="0.25">
      <c r="K1416">
        <v>7.5159999999999995E-4</v>
      </c>
    </row>
    <row r="1417" spans="10:22" x14ac:dyDescent="0.25">
      <c r="J1417" t="s">
        <v>357</v>
      </c>
      <c r="K1417">
        <v>-1.9560770000000001</v>
      </c>
      <c r="L1417">
        <v>0.62766200000000005</v>
      </c>
      <c r="M1417">
        <v>-3.1164000000000001</v>
      </c>
      <c r="N1417">
        <v>1.9624999999999998E-3</v>
      </c>
      <c r="O1417" t="s">
        <v>467</v>
      </c>
      <c r="T1417">
        <v>0.1</v>
      </c>
      <c r="U1417" t="s">
        <v>851</v>
      </c>
    </row>
    <row r="1418" spans="10:22" x14ac:dyDescent="0.25">
      <c r="K1418">
        <v>1.9624999999999998E-3</v>
      </c>
    </row>
    <row r="1419" spans="10:22" x14ac:dyDescent="0.25">
      <c r="J1419" t="s">
        <v>358</v>
      </c>
      <c r="K1419">
        <v>-9.8008830000000007</v>
      </c>
      <c r="L1419">
        <v>3.3265699999999998</v>
      </c>
      <c r="M1419">
        <v>-2.9462000000000002</v>
      </c>
      <c r="N1419">
        <v>3.4047000000000001E-3</v>
      </c>
      <c r="O1419" t="s">
        <v>467</v>
      </c>
    </row>
    <row r="1420" spans="10:22" x14ac:dyDescent="0.25">
      <c r="K1420">
        <v>3.4047000000000001E-3</v>
      </c>
    </row>
    <row r="1421" spans="10:22" x14ac:dyDescent="0.25">
      <c r="J1421" t="s">
        <v>849</v>
      </c>
      <c r="K1421">
        <v>-0.69511999999999996</v>
      </c>
      <c r="L1421">
        <v>6.5296999999999994E-2</v>
      </c>
      <c r="M1421">
        <v>-10.6455</v>
      </c>
      <c r="N1421" s="1">
        <v>2.2E-16</v>
      </c>
      <c r="O1421" t="s">
        <v>355</v>
      </c>
    </row>
    <row r="1422" spans="10:22" x14ac:dyDescent="0.25">
      <c r="K1422" s="1">
        <v>2.2E-16</v>
      </c>
      <c r="N1422" s="1"/>
      <c r="R1422">
        <v>0.05</v>
      </c>
      <c r="V1422" t="s">
        <v>851</v>
      </c>
    </row>
    <row r="1423" spans="10:22" x14ac:dyDescent="0.25">
      <c r="J1423" t="s">
        <v>433</v>
      </c>
    </row>
    <row r="1424" spans="10:22" x14ac:dyDescent="0.25">
      <c r="J1424" t="s">
        <v>434</v>
      </c>
      <c r="K1424" t="s">
        <v>435</v>
      </c>
      <c r="L1424">
        <v>0</v>
      </c>
      <c r="M1424" t="s">
        <v>822</v>
      </c>
      <c r="N1424">
        <v>1E-3</v>
      </c>
      <c r="O1424" t="s">
        <v>823</v>
      </c>
      <c r="P1424">
        <v>0.01</v>
      </c>
      <c r="Q1424" t="s">
        <v>824</v>
      </c>
    </row>
    <row r="1425" spans="10:21" x14ac:dyDescent="0.25">
      <c r="S1425" t="s">
        <v>850</v>
      </c>
    </row>
    <row r="1426" spans="10:21" x14ac:dyDescent="0.25">
      <c r="J1426" t="s">
        <v>442</v>
      </c>
      <c r="K1426" t="s">
        <v>443</v>
      </c>
      <c r="L1426" t="s">
        <v>430</v>
      </c>
      <c r="M1426" t="s">
        <v>444</v>
      </c>
      <c r="N1426">
        <v>189510</v>
      </c>
    </row>
    <row r="1427" spans="10:21" x14ac:dyDescent="0.25">
      <c r="J1427" t="s">
        <v>445</v>
      </c>
      <c r="K1427" t="s">
        <v>443</v>
      </c>
      <c r="L1427" t="s">
        <v>430</v>
      </c>
      <c r="M1427" t="s">
        <v>444</v>
      </c>
      <c r="N1427">
        <v>71233</v>
      </c>
    </row>
    <row r="1428" spans="10:21" x14ac:dyDescent="0.25">
      <c r="J1428" t="s">
        <v>446</v>
      </c>
      <c r="K1428">
        <v>0.62412000000000001</v>
      </c>
    </row>
    <row r="1429" spans="10:21" x14ac:dyDescent="0.25">
      <c r="J1429" t="s">
        <v>447</v>
      </c>
      <c r="K1429" t="s">
        <v>446</v>
      </c>
      <c r="L1429">
        <v>0.59216999999999997</v>
      </c>
      <c r="R1429" t="s">
        <v>453</v>
      </c>
      <c r="T1429" t="s">
        <v>403</v>
      </c>
      <c r="U1429" t="s">
        <v>843</v>
      </c>
    </row>
    <row r="1430" spans="10:21" x14ac:dyDescent="0.25">
      <c r="J1430" t="s">
        <v>448</v>
      </c>
      <c r="K1430">
        <v>110.694</v>
      </c>
      <c r="L1430" t="s">
        <v>449</v>
      </c>
      <c r="M1430">
        <v>6</v>
      </c>
      <c r="N1430" t="s">
        <v>450</v>
      </c>
      <c r="O1430">
        <v>400</v>
      </c>
      <c r="P1430" t="s">
        <v>451</v>
      </c>
      <c r="Q1430" t="s">
        <v>452</v>
      </c>
    </row>
    <row r="1431" spans="10:21" x14ac:dyDescent="0.25">
      <c r="J1431" t="s">
        <v>654</v>
      </c>
      <c r="K1431" t="s">
        <v>516</v>
      </c>
      <c r="L1431" t="s">
        <v>857</v>
      </c>
      <c r="S1431" s="1">
        <v>2.2200000000000001E-16</v>
      </c>
      <c r="T1431">
        <v>240</v>
      </c>
    </row>
    <row r="1432" spans="10:21" x14ac:dyDescent="0.25">
      <c r="J1432" t="s">
        <v>944</v>
      </c>
    </row>
    <row r="1433" spans="10:21" x14ac:dyDescent="0.25">
      <c r="J1433" t="s">
        <v>396</v>
      </c>
      <c r="K1433" t="s">
        <v>397</v>
      </c>
      <c r="L1433" t="s">
        <v>398</v>
      </c>
      <c r="M1433" t="s">
        <v>399</v>
      </c>
      <c r="N1433" t="s">
        <v>400</v>
      </c>
    </row>
    <row r="1435" spans="10:21" x14ac:dyDescent="0.25">
      <c r="J1435" t="s">
        <v>401</v>
      </c>
      <c r="R1435" t="s">
        <v>741</v>
      </c>
    </row>
    <row r="1436" spans="10:21" x14ac:dyDescent="0.25">
      <c r="J1436" t="s">
        <v>402</v>
      </c>
      <c r="K1436" t="s">
        <v>403</v>
      </c>
      <c r="L1436" t="s">
        <v>500</v>
      </c>
      <c r="M1436" t="s">
        <v>405</v>
      </c>
      <c r="N1436" t="s">
        <v>403</v>
      </c>
      <c r="O1436" t="s">
        <v>501</v>
      </c>
      <c r="P1436" t="s">
        <v>411</v>
      </c>
      <c r="Q1436" t="s">
        <v>403</v>
      </c>
    </row>
    <row r="1437" spans="10:21" x14ac:dyDescent="0.25">
      <c r="R1437" t="s">
        <v>848</v>
      </c>
      <c r="S1437" t="s">
        <v>413</v>
      </c>
    </row>
    <row r="1438" spans="10:21" x14ac:dyDescent="0.25">
      <c r="J1438" t="s">
        <v>581</v>
      </c>
      <c r="K1438" t="s">
        <v>417</v>
      </c>
      <c r="L1438" t="s">
        <v>844</v>
      </c>
      <c r="M1438" t="s">
        <v>403</v>
      </c>
      <c r="N1438" t="s">
        <v>945</v>
      </c>
      <c r="O1438" t="s">
        <v>846</v>
      </c>
      <c r="P1438" t="s">
        <v>403</v>
      </c>
      <c r="Q1438" t="s">
        <v>906</v>
      </c>
    </row>
    <row r="1439" spans="10:21" x14ac:dyDescent="0.25">
      <c r="S1439" t="s">
        <v>403</v>
      </c>
    </row>
    <row r="1440" spans="10:21" x14ac:dyDescent="0.25">
      <c r="J1440" t="s">
        <v>690</v>
      </c>
    </row>
    <row r="1441" spans="10:21" x14ac:dyDescent="0.25">
      <c r="K1441" t="s">
        <v>423</v>
      </c>
      <c r="L1441" t="s">
        <v>424</v>
      </c>
      <c r="M1441" t="s">
        <v>425</v>
      </c>
      <c r="N1441" t="s">
        <v>426</v>
      </c>
      <c r="O1441" t="s">
        <v>427</v>
      </c>
      <c r="P1441" t="s">
        <v>425</v>
      </c>
      <c r="Q1441" t="s">
        <v>428</v>
      </c>
    </row>
    <row r="1442" spans="10:21" x14ac:dyDescent="0.25">
      <c r="J1442">
        <v>-28.803650000000001</v>
      </c>
      <c r="K1442">
        <v>-6.5818399999999997</v>
      </c>
      <c r="L1442">
        <v>-0.27017999999999998</v>
      </c>
      <c r="M1442">
        <v>5.7130299999999998</v>
      </c>
      <c r="N1442">
        <v>35.238289999999999</v>
      </c>
    </row>
    <row r="1444" spans="10:21" x14ac:dyDescent="0.25">
      <c r="J1444" t="s">
        <v>695</v>
      </c>
    </row>
    <row r="1445" spans="10:21" x14ac:dyDescent="0.25">
      <c r="K1445" t="s">
        <v>350</v>
      </c>
      <c r="L1445" t="s">
        <v>351</v>
      </c>
      <c r="M1445" t="s">
        <v>352</v>
      </c>
      <c r="N1445" t="s">
        <v>353</v>
      </c>
      <c r="O1445" t="s">
        <v>354</v>
      </c>
      <c r="P1445" t="s">
        <v>432</v>
      </c>
      <c r="U1445" t="s">
        <v>851</v>
      </c>
    </row>
    <row r="1446" spans="10:21" x14ac:dyDescent="0.25">
      <c r="J1446" t="s">
        <v>174</v>
      </c>
      <c r="K1446">
        <v>-21.526620000000001</v>
      </c>
      <c r="L1446">
        <v>3.9802900000000001</v>
      </c>
      <c r="M1446">
        <v>-5.4082999999999997</v>
      </c>
      <c r="N1446" s="1">
        <v>1.667E-7</v>
      </c>
      <c r="O1446" t="s">
        <v>355</v>
      </c>
      <c r="T1446">
        <v>0.1</v>
      </c>
    </row>
    <row r="1447" spans="10:21" x14ac:dyDescent="0.25">
      <c r="K1447" s="1">
        <v>1.667E-7</v>
      </c>
      <c r="N1447" s="1"/>
    </row>
    <row r="1448" spans="10:21" x14ac:dyDescent="0.25">
      <c r="J1448" t="s">
        <v>175</v>
      </c>
      <c r="K1448">
        <v>0.48916999999999999</v>
      </c>
      <c r="L1448">
        <v>0.20061999999999999</v>
      </c>
      <c r="M1448">
        <v>2.4382999999999999</v>
      </c>
      <c r="N1448">
        <v>1.5554999999999999E-2</v>
      </c>
      <c r="O1448" t="s">
        <v>356</v>
      </c>
    </row>
    <row r="1449" spans="10:21" x14ac:dyDescent="0.25">
      <c r="K1449">
        <v>1.5554999999999999E-2</v>
      </c>
    </row>
    <row r="1450" spans="10:21" x14ac:dyDescent="0.25">
      <c r="J1450" t="s">
        <v>176</v>
      </c>
      <c r="K1450">
        <v>0.15747</v>
      </c>
      <c r="L1450">
        <v>1.02542</v>
      </c>
      <c r="M1450">
        <v>0.15359999999999999</v>
      </c>
      <c r="N1450">
        <v>0.87809300000000001</v>
      </c>
    </row>
    <row r="1451" spans="10:21" x14ac:dyDescent="0.25">
      <c r="K1451">
        <v>0.87809300000000001</v>
      </c>
    </row>
    <row r="1452" spans="10:21" x14ac:dyDescent="0.25">
      <c r="J1452" t="s">
        <v>357</v>
      </c>
      <c r="K1452">
        <v>0.38280999999999998</v>
      </c>
      <c r="L1452">
        <v>0.74217</v>
      </c>
      <c r="M1452">
        <v>0.51580000000000004</v>
      </c>
      <c r="N1452">
        <v>0.60651600000000006</v>
      </c>
    </row>
    <row r="1453" spans="10:21" x14ac:dyDescent="0.25">
      <c r="K1453">
        <v>0.60651600000000006</v>
      </c>
    </row>
    <row r="1454" spans="10:21" x14ac:dyDescent="0.25">
      <c r="J1454" t="s">
        <v>358</v>
      </c>
      <c r="K1454">
        <v>-19.448619999999998</v>
      </c>
      <c r="L1454">
        <v>3.9735399999999998</v>
      </c>
      <c r="M1454">
        <v>-4.8944999999999999</v>
      </c>
      <c r="N1454" s="1">
        <v>1.916E-6</v>
      </c>
      <c r="O1454" t="s">
        <v>355</v>
      </c>
    </row>
    <row r="1455" spans="10:21" x14ac:dyDescent="0.25">
      <c r="K1455" s="1">
        <v>1.916E-6</v>
      </c>
      <c r="N1455" s="1"/>
    </row>
    <row r="1456" spans="10:21" x14ac:dyDescent="0.25">
      <c r="J1456" t="s">
        <v>849</v>
      </c>
      <c r="K1456">
        <v>-0.36429</v>
      </c>
      <c r="L1456">
        <v>0.11666</v>
      </c>
      <c r="M1456">
        <v>-3.1225999999999998</v>
      </c>
      <c r="N1456">
        <v>2.036E-3</v>
      </c>
      <c r="O1456" t="s">
        <v>467</v>
      </c>
    </row>
    <row r="1457" spans="10:21" x14ac:dyDescent="0.25">
      <c r="J1457" t="s">
        <v>433</v>
      </c>
      <c r="K1457">
        <v>2.036E-3</v>
      </c>
      <c r="R1457">
        <v>0.05</v>
      </c>
      <c r="S1457" t="s">
        <v>850</v>
      </c>
    </row>
    <row r="1458" spans="10:21" x14ac:dyDescent="0.25">
      <c r="J1458" t="s">
        <v>434</v>
      </c>
      <c r="K1458" t="s">
        <v>435</v>
      </c>
      <c r="L1458">
        <v>0</v>
      </c>
      <c r="M1458" t="s">
        <v>822</v>
      </c>
      <c r="N1458">
        <v>1E-3</v>
      </c>
      <c r="O1458" t="s">
        <v>823</v>
      </c>
      <c r="P1458">
        <v>0.01</v>
      </c>
      <c r="Q1458" t="s">
        <v>824</v>
      </c>
    </row>
    <row r="1459" spans="10:21" x14ac:dyDescent="0.25">
      <c r="U1459" t="s">
        <v>843</v>
      </c>
    </row>
    <row r="1460" spans="10:21" x14ac:dyDescent="0.25">
      <c r="J1460" t="s">
        <v>442</v>
      </c>
      <c r="K1460" t="s">
        <v>443</v>
      </c>
      <c r="L1460" t="s">
        <v>430</v>
      </c>
      <c r="M1460" t="s">
        <v>444</v>
      </c>
      <c r="N1460">
        <v>55391</v>
      </c>
    </row>
    <row r="1461" spans="10:21" x14ac:dyDescent="0.25">
      <c r="J1461" t="s">
        <v>445</v>
      </c>
      <c r="K1461" t="s">
        <v>443</v>
      </c>
      <c r="L1461" t="s">
        <v>430</v>
      </c>
      <c r="M1461" t="s">
        <v>444</v>
      </c>
      <c r="N1461">
        <v>25842</v>
      </c>
    </row>
    <row r="1462" spans="10:21" x14ac:dyDescent="0.25">
      <c r="J1462" t="s">
        <v>446</v>
      </c>
      <c r="K1462">
        <v>0.53346000000000005</v>
      </c>
    </row>
    <row r="1463" spans="10:21" x14ac:dyDescent="0.25">
      <c r="J1463" t="s">
        <v>447</v>
      </c>
      <c r="K1463" t="s">
        <v>446</v>
      </c>
      <c r="L1463">
        <v>0.48852000000000001</v>
      </c>
      <c r="R1463" t="s">
        <v>453</v>
      </c>
      <c r="S1463" s="1">
        <v>2.2200000000000001E-16</v>
      </c>
    </row>
    <row r="1464" spans="10:21" x14ac:dyDescent="0.25">
      <c r="J1464" t="s">
        <v>448</v>
      </c>
      <c r="K1464">
        <v>41.545000000000002</v>
      </c>
      <c r="L1464" t="s">
        <v>449</v>
      </c>
      <c r="M1464">
        <v>6</v>
      </c>
      <c r="N1464" t="s">
        <v>450</v>
      </c>
      <c r="O1464">
        <v>218</v>
      </c>
      <c r="P1464" t="s">
        <v>451</v>
      </c>
      <c r="Q1464" t="s">
        <v>452</v>
      </c>
    </row>
    <row r="1465" spans="10:21" x14ac:dyDescent="0.25">
      <c r="J1465" t="s">
        <v>654</v>
      </c>
      <c r="K1465" t="s">
        <v>521</v>
      </c>
      <c r="L1465" t="s">
        <v>857</v>
      </c>
    </row>
    <row r="1466" spans="10:21" x14ac:dyDescent="0.25">
      <c r="J1466" t="s">
        <v>654</v>
      </c>
      <c r="K1466" t="s">
        <v>927</v>
      </c>
      <c r="L1466" t="s">
        <v>928</v>
      </c>
      <c r="T1466" t="s">
        <v>403</v>
      </c>
    </row>
    <row r="1468" spans="10:21" x14ac:dyDescent="0.25">
      <c r="J1468" t="s">
        <v>841</v>
      </c>
    </row>
    <row r="1470" spans="10:21" x14ac:dyDescent="0.25">
      <c r="J1470" t="s">
        <v>841</v>
      </c>
      <c r="K1470" t="s">
        <v>128</v>
      </c>
    </row>
    <row r="1472" spans="10:21" x14ac:dyDescent="0.25">
      <c r="J1472" t="s">
        <v>654</v>
      </c>
      <c r="K1472" t="s">
        <v>394</v>
      </c>
    </row>
    <row r="1473" spans="10:21" x14ac:dyDescent="0.25">
      <c r="J1473" t="s">
        <v>946</v>
      </c>
    </row>
    <row r="1474" spans="10:21" x14ac:dyDescent="0.25">
      <c r="J1474" t="s">
        <v>396</v>
      </c>
      <c r="K1474" t="s">
        <v>397</v>
      </c>
      <c r="L1474" t="s">
        <v>398</v>
      </c>
      <c r="M1474" t="s">
        <v>399</v>
      </c>
      <c r="N1474" t="s">
        <v>400</v>
      </c>
    </row>
    <row r="1476" spans="10:21" x14ac:dyDescent="0.25">
      <c r="J1476" t="s">
        <v>401</v>
      </c>
      <c r="R1476" t="s">
        <v>741</v>
      </c>
      <c r="U1476" t="s">
        <v>851</v>
      </c>
    </row>
    <row r="1477" spans="10:21" x14ac:dyDescent="0.25">
      <c r="J1477" t="s">
        <v>402</v>
      </c>
      <c r="K1477" t="s">
        <v>403</v>
      </c>
      <c r="L1477" t="s">
        <v>500</v>
      </c>
      <c r="M1477" t="s">
        <v>405</v>
      </c>
      <c r="N1477" t="s">
        <v>403</v>
      </c>
      <c r="O1477" t="s">
        <v>501</v>
      </c>
      <c r="P1477" t="s">
        <v>411</v>
      </c>
      <c r="Q1477" t="s">
        <v>403</v>
      </c>
    </row>
    <row r="1478" spans="10:21" x14ac:dyDescent="0.25">
      <c r="R1478" t="s">
        <v>848</v>
      </c>
      <c r="T1478">
        <v>285</v>
      </c>
    </row>
    <row r="1479" spans="10:21" x14ac:dyDescent="0.25">
      <c r="J1479" t="s">
        <v>581</v>
      </c>
      <c r="K1479" t="s">
        <v>417</v>
      </c>
      <c r="L1479" t="s">
        <v>844</v>
      </c>
      <c r="M1479" t="s">
        <v>403</v>
      </c>
      <c r="N1479" t="s">
        <v>924</v>
      </c>
      <c r="O1479" t="s">
        <v>846</v>
      </c>
      <c r="P1479" t="s">
        <v>403</v>
      </c>
      <c r="Q1479" t="s">
        <v>906</v>
      </c>
      <c r="S1479" t="s">
        <v>413</v>
      </c>
    </row>
    <row r="1481" spans="10:21" x14ac:dyDescent="0.25">
      <c r="J1481" t="s">
        <v>690</v>
      </c>
      <c r="S1481" t="s">
        <v>403</v>
      </c>
    </row>
    <row r="1482" spans="10:21" x14ac:dyDescent="0.25">
      <c r="K1482" t="s">
        <v>423</v>
      </c>
      <c r="L1482" t="s">
        <v>424</v>
      </c>
      <c r="M1482" t="s">
        <v>425</v>
      </c>
      <c r="N1482" t="s">
        <v>426</v>
      </c>
      <c r="O1482" t="s">
        <v>427</v>
      </c>
      <c r="P1482" t="s">
        <v>425</v>
      </c>
      <c r="Q1482" t="s">
        <v>428</v>
      </c>
    </row>
    <row r="1483" spans="10:21" x14ac:dyDescent="0.25">
      <c r="J1483">
        <v>-30.257400000000001</v>
      </c>
      <c r="K1483">
        <v>-4.8119300000000003</v>
      </c>
      <c r="L1483">
        <v>0.55996999999999997</v>
      </c>
      <c r="M1483">
        <v>4.5138400000000001</v>
      </c>
      <c r="N1483">
        <v>29.720880000000001</v>
      </c>
    </row>
    <row r="1485" spans="10:21" x14ac:dyDescent="0.25">
      <c r="J1485" t="s">
        <v>695</v>
      </c>
    </row>
    <row r="1486" spans="10:21" x14ac:dyDescent="0.25">
      <c r="K1486" t="s">
        <v>350</v>
      </c>
      <c r="L1486" t="s">
        <v>351</v>
      </c>
      <c r="M1486" t="s">
        <v>352</v>
      </c>
      <c r="N1486" t="s">
        <v>353</v>
      </c>
      <c r="O1486" t="s">
        <v>354</v>
      </c>
      <c r="P1486" t="s">
        <v>432</v>
      </c>
    </row>
    <row r="1487" spans="10:21" x14ac:dyDescent="0.25">
      <c r="J1487" t="s">
        <v>174</v>
      </c>
      <c r="K1487">
        <v>-18.186230999999999</v>
      </c>
      <c r="L1487">
        <v>2.957837</v>
      </c>
      <c r="M1487">
        <v>-6.1485000000000003</v>
      </c>
      <c r="N1487" s="1">
        <v>2.9309999999999999E-9</v>
      </c>
      <c r="O1487" t="s">
        <v>355</v>
      </c>
    </row>
    <row r="1488" spans="10:21" x14ac:dyDescent="0.25">
      <c r="K1488" s="1">
        <v>2.9309999999999999E-9</v>
      </c>
      <c r="N1488" s="1"/>
    </row>
    <row r="1489" spans="10:20" x14ac:dyDescent="0.25">
      <c r="J1489" t="s">
        <v>175</v>
      </c>
      <c r="K1489">
        <v>1.5293330000000001</v>
      </c>
      <c r="L1489">
        <v>0.158722</v>
      </c>
      <c r="M1489">
        <v>9.6353000000000009</v>
      </c>
      <c r="N1489" s="1">
        <v>2.2E-16</v>
      </c>
      <c r="O1489" t="s">
        <v>355</v>
      </c>
    </row>
    <row r="1490" spans="10:20" x14ac:dyDescent="0.25">
      <c r="K1490" s="1">
        <v>2.2E-16</v>
      </c>
      <c r="N1490" s="1"/>
    </row>
    <row r="1491" spans="10:20" x14ac:dyDescent="0.25">
      <c r="J1491" t="s">
        <v>176</v>
      </c>
      <c r="K1491">
        <v>-1.2823819999999999</v>
      </c>
      <c r="L1491">
        <v>0.67971599999999999</v>
      </c>
      <c r="M1491">
        <v>-1.8866000000000001</v>
      </c>
      <c r="N1491">
        <v>6.0319999999999999E-2</v>
      </c>
      <c r="O1491" t="s">
        <v>461</v>
      </c>
    </row>
    <row r="1492" spans="10:20" x14ac:dyDescent="0.25">
      <c r="K1492">
        <v>6.0319999999999999E-2</v>
      </c>
    </row>
    <row r="1493" spans="10:20" x14ac:dyDescent="0.25">
      <c r="J1493" t="s">
        <v>357</v>
      </c>
      <c r="K1493">
        <v>3.079189</v>
      </c>
      <c r="L1493">
        <v>0.55132599999999998</v>
      </c>
      <c r="M1493">
        <v>5.5850999999999997</v>
      </c>
      <c r="N1493" s="1">
        <v>5.8789999999999999E-8</v>
      </c>
      <c r="O1493" t="s">
        <v>355</v>
      </c>
      <c r="T1493">
        <v>0.1</v>
      </c>
    </row>
    <row r="1494" spans="10:20" x14ac:dyDescent="0.25">
      <c r="K1494" s="1">
        <v>5.8789999999999999E-8</v>
      </c>
      <c r="N1494" s="1"/>
    </row>
    <row r="1495" spans="10:20" x14ac:dyDescent="0.25">
      <c r="J1495" t="s">
        <v>358</v>
      </c>
      <c r="K1495">
        <v>-25.998809000000001</v>
      </c>
      <c r="L1495">
        <v>2.8882129999999999</v>
      </c>
      <c r="M1495">
        <v>-9.0016999999999996</v>
      </c>
      <c r="N1495" s="1">
        <v>2.2E-16</v>
      </c>
      <c r="O1495" t="s">
        <v>355</v>
      </c>
    </row>
    <row r="1496" spans="10:20" x14ac:dyDescent="0.25">
      <c r="K1496" s="1">
        <v>2.2E-16</v>
      </c>
      <c r="N1496" s="1"/>
    </row>
    <row r="1497" spans="10:20" x14ac:dyDescent="0.25">
      <c r="J1497" t="s">
        <v>849</v>
      </c>
      <c r="K1497">
        <v>-0.101406</v>
      </c>
      <c r="L1497">
        <v>2.1378000000000001E-2</v>
      </c>
      <c r="M1497">
        <v>-4.7434000000000003</v>
      </c>
      <c r="N1497" s="1">
        <v>3.4690000000000002E-6</v>
      </c>
      <c r="O1497" t="s">
        <v>355</v>
      </c>
    </row>
    <row r="1498" spans="10:20" x14ac:dyDescent="0.25">
      <c r="K1498" s="1">
        <v>3.4690000000000002E-6</v>
      </c>
      <c r="N1498" s="1"/>
      <c r="R1498">
        <v>0.05</v>
      </c>
    </row>
    <row r="1499" spans="10:20" x14ac:dyDescent="0.25">
      <c r="J1499" t="s">
        <v>433</v>
      </c>
    </row>
    <row r="1500" spans="10:20" x14ac:dyDescent="0.25">
      <c r="J1500" t="s">
        <v>434</v>
      </c>
      <c r="K1500" t="s">
        <v>435</v>
      </c>
      <c r="L1500">
        <v>0</v>
      </c>
      <c r="M1500" t="s">
        <v>822</v>
      </c>
      <c r="N1500">
        <v>1E-3</v>
      </c>
      <c r="O1500" t="s">
        <v>823</v>
      </c>
      <c r="P1500">
        <v>0.01</v>
      </c>
      <c r="Q1500" t="s">
        <v>824</v>
      </c>
      <c r="S1500" t="s">
        <v>850</v>
      </c>
    </row>
    <row r="1502" spans="10:20" x14ac:dyDescent="0.25">
      <c r="J1502" t="s">
        <v>442</v>
      </c>
      <c r="K1502" t="s">
        <v>443</v>
      </c>
      <c r="L1502" t="s">
        <v>430</v>
      </c>
      <c r="M1502" t="s">
        <v>444</v>
      </c>
      <c r="N1502">
        <v>72916</v>
      </c>
    </row>
    <row r="1503" spans="10:20" x14ac:dyDescent="0.25">
      <c r="J1503" t="s">
        <v>445</v>
      </c>
      <c r="K1503" t="s">
        <v>443</v>
      </c>
      <c r="L1503" t="s">
        <v>430</v>
      </c>
      <c r="M1503" t="s">
        <v>444</v>
      </c>
      <c r="N1503">
        <v>26303</v>
      </c>
    </row>
    <row r="1504" spans="10:20" x14ac:dyDescent="0.25">
      <c r="J1504" t="s">
        <v>446</v>
      </c>
      <c r="K1504">
        <v>0.63927</v>
      </c>
    </row>
    <row r="1505" spans="10:20" x14ac:dyDescent="0.25">
      <c r="J1505" t="s">
        <v>447</v>
      </c>
      <c r="K1505" t="s">
        <v>446</v>
      </c>
      <c r="L1505">
        <v>0.60597000000000001</v>
      </c>
      <c r="R1505" t="s">
        <v>453</v>
      </c>
      <c r="T1505" t="s">
        <v>403</v>
      </c>
    </row>
    <row r="1506" spans="10:20" x14ac:dyDescent="0.25">
      <c r="J1506" t="s">
        <v>448</v>
      </c>
      <c r="K1506">
        <v>76.793400000000005</v>
      </c>
      <c r="L1506" t="s">
        <v>449</v>
      </c>
      <c r="M1506">
        <v>6</v>
      </c>
      <c r="N1506" t="s">
        <v>450</v>
      </c>
      <c r="O1506">
        <v>260</v>
      </c>
      <c r="P1506" t="s">
        <v>451</v>
      </c>
      <c r="Q1506" t="s">
        <v>452</v>
      </c>
      <c r="S1506" s="1">
        <v>2.2200000000000001E-16</v>
      </c>
    </row>
    <row r="1507" spans="10:20" x14ac:dyDescent="0.25">
      <c r="J1507" t="s">
        <v>654</v>
      </c>
      <c r="K1507" t="s">
        <v>468</v>
      </c>
      <c r="L1507">
        <v>2000</v>
      </c>
      <c r="T1507">
        <v>152</v>
      </c>
    </row>
    <row r="1508" spans="10:20" x14ac:dyDescent="0.25">
      <c r="J1508" t="s">
        <v>947</v>
      </c>
    </row>
    <row r="1509" spans="10:20" x14ac:dyDescent="0.25">
      <c r="J1509" t="s">
        <v>396</v>
      </c>
      <c r="K1509" t="s">
        <v>397</v>
      </c>
      <c r="L1509" t="s">
        <v>398</v>
      </c>
      <c r="M1509" t="s">
        <v>399</v>
      </c>
      <c r="N1509" t="s">
        <v>400</v>
      </c>
    </row>
    <row r="1511" spans="10:20" x14ac:dyDescent="0.25">
      <c r="J1511" t="s">
        <v>401</v>
      </c>
      <c r="R1511" t="s">
        <v>741</v>
      </c>
    </row>
    <row r="1512" spans="10:20" x14ac:dyDescent="0.25">
      <c r="J1512" t="s">
        <v>402</v>
      </c>
      <c r="K1512" t="s">
        <v>403</v>
      </c>
      <c r="L1512" t="s">
        <v>500</v>
      </c>
      <c r="M1512" t="s">
        <v>405</v>
      </c>
      <c r="N1512" t="s">
        <v>403</v>
      </c>
      <c r="O1512" t="s">
        <v>501</v>
      </c>
      <c r="P1512" t="s">
        <v>411</v>
      </c>
      <c r="Q1512" t="s">
        <v>403</v>
      </c>
    </row>
    <row r="1513" spans="10:20" x14ac:dyDescent="0.25">
      <c r="R1513" t="s">
        <v>848</v>
      </c>
    </row>
    <row r="1514" spans="10:20" x14ac:dyDescent="0.25">
      <c r="J1514" t="s">
        <v>581</v>
      </c>
      <c r="K1514" t="s">
        <v>417</v>
      </c>
      <c r="L1514" t="s">
        <v>844</v>
      </c>
      <c r="M1514" t="s">
        <v>403</v>
      </c>
      <c r="N1514" t="s">
        <v>924</v>
      </c>
      <c r="O1514" t="s">
        <v>846</v>
      </c>
      <c r="P1514" t="s">
        <v>403</v>
      </c>
      <c r="Q1514" t="s">
        <v>913</v>
      </c>
    </row>
    <row r="1516" spans="10:20" x14ac:dyDescent="0.25">
      <c r="J1516" t="s">
        <v>690</v>
      </c>
    </row>
    <row r="1517" spans="10:20" x14ac:dyDescent="0.25">
      <c r="K1517" t="s">
        <v>423</v>
      </c>
      <c r="L1517" t="s">
        <v>424</v>
      </c>
      <c r="M1517" t="s">
        <v>425</v>
      </c>
      <c r="N1517" t="s">
        <v>426</v>
      </c>
      <c r="O1517" t="s">
        <v>427</v>
      </c>
      <c r="P1517" t="s">
        <v>425</v>
      </c>
      <c r="Q1517" t="s">
        <v>428</v>
      </c>
    </row>
    <row r="1518" spans="10:20" x14ac:dyDescent="0.25">
      <c r="J1518">
        <v>-11.67507</v>
      </c>
      <c r="K1518">
        <v>-0.91334000000000004</v>
      </c>
      <c r="L1518">
        <v>0.24801000000000001</v>
      </c>
      <c r="M1518">
        <v>1.1640699999999999</v>
      </c>
      <c r="N1518">
        <v>5.5003399999999996</v>
      </c>
    </row>
    <row r="1519" spans="10:20" x14ac:dyDescent="0.25">
      <c r="S1519" t="s">
        <v>413</v>
      </c>
    </row>
    <row r="1520" spans="10:20" x14ac:dyDescent="0.25">
      <c r="J1520" t="s">
        <v>695</v>
      </c>
    </row>
    <row r="1521" spans="10:20" x14ac:dyDescent="0.25">
      <c r="K1521" t="s">
        <v>350</v>
      </c>
      <c r="L1521" t="s">
        <v>351</v>
      </c>
      <c r="M1521" t="s">
        <v>352</v>
      </c>
      <c r="N1521" t="s">
        <v>353</v>
      </c>
      <c r="O1521" t="s">
        <v>354</v>
      </c>
      <c r="P1521" t="s">
        <v>432</v>
      </c>
    </row>
    <row r="1522" spans="10:20" x14ac:dyDescent="0.25">
      <c r="J1522" t="s">
        <v>174</v>
      </c>
      <c r="K1522">
        <v>5.7116309999999997</v>
      </c>
      <c r="L1522">
        <v>1.6744950000000001</v>
      </c>
      <c r="M1522">
        <v>3.411</v>
      </c>
      <c r="N1522">
        <v>8.6660000000000003E-4</v>
      </c>
      <c r="O1522" t="s">
        <v>355</v>
      </c>
      <c r="S1522" t="s">
        <v>403</v>
      </c>
    </row>
    <row r="1523" spans="10:20" x14ac:dyDescent="0.25">
      <c r="K1523">
        <v>8.6660000000000003E-4</v>
      </c>
      <c r="T1523">
        <v>0.1</v>
      </c>
    </row>
    <row r="1524" spans="10:20" x14ac:dyDescent="0.25">
      <c r="J1524" t="s">
        <v>175</v>
      </c>
      <c r="K1524">
        <v>-1.3084E-2</v>
      </c>
      <c r="L1524">
        <v>6.1734999999999998E-2</v>
      </c>
      <c r="M1524">
        <v>-0.21190000000000001</v>
      </c>
      <c r="N1524">
        <v>0.83248900000000003</v>
      </c>
    </row>
    <row r="1525" spans="10:20" x14ac:dyDescent="0.25">
      <c r="K1525">
        <v>0.83248900000000003</v>
      </c>
    </row>
    <row r="1526" spans="10:20" x14ac:dyDescent="0.25">
      <c r="J1526" t="s">
        <v>176</v>
      </c>
      <c r="K1526">
        <v>1.97722</v>
      </c>
      <c r="L1526">
        <v>0.79903500000000005</v>
      </c>
      <c r="M1526">
        <v>2.4744999999999999</v>
      </c>
      <c r="N1526">
        <v>1.46505E-2</v>
      </c>
      <c r="O1526" t="s">
        <v>356</v>
      </c>
    </row>
    <row r="1527" spans="10:20" x14ac:dyDescent="0.25">
      <c r="K1527">
        <v>1.46505E-2</v>
      </c>
    </row>
    <row r="1528" spans="10:20" x14ac:dyDescent="0.25">
      <c r="J1528" t="s">
        <v>357</v>
      </c>
      <c r="K1528">
        <v>-1.5637350000000001</v>
      </c>
      <c r="L1528">
        <v>0.51036700000000002</v>
      </c>
      <c r="M1528">
        <v>-3.0638999999999998</v>
      </c>
      <c r="N1528">
        <v>2.6641E-3</v>
      </c>
      <c r="O1528" t="s">
        <v>467</v>
      </c>
    </row>
    <row r="1529" spans="10:20" x14ac:dyDescent="0.25">
      <c r="K1529">
        <v>2.6641E-3</v>
      </c>
    </row>
    <row r="1530" spans="10:20" x14ac:dyDescent="0.25">
      <c r="J1530" t="s">
        <v>849</v>
      </c>
      <c r="K1530">
        <v>-1.6896999999999999E-2</v>
      </c>
      <c r="L1530">
        <v>2.9118000000000002E-2</v>
      </c>
      <c r="M1530">
        <v>-0.58030000000000004</v>
      </c>
      <c r="N1530">
        <v>0.56274170000000001</v>
      </c>
    </row>
    <row r="1531" spans="10:20" x14ac:dyDescent="0.25">
      <c r="K1531">
        <v>0.56274170000000001</v>
      </c>
      <c r="R1531">
        <v>0.05</v>
      </c>
    </row>
    <row r="1532" spans="10:20" x14ac:dyDescent="0.25">
      <c r="J1532" t="s">
        <v>433</v>
      </c>
    </row>
    <row r="1533" spans="10:20" x14ac:dyDescent="0.25">
      <c r="J1533" t="s">
        <v>434</v>
      </c>
      <c r="K1533" t="s">
        <v>435</v>
      </c>
      <c r="L1533">
        <v>0</v>
      </c>
      <c r="M1533" t="s">
        <v>822</v>
      </c>
      <c r="N1533">
        <v>1E-3</v>
      </c>
      <c r="O1533" t="s">
        <v>823</v>
      </c>
      <c r="P1533">
        <v>0.01</v>
      </c>
      <c r="Q1533" t="s">
        <v>824</v>
      </c>
    </row>
    <row r="1535" spans="10:20" x14ac:dyDescent="0.25">
      <c r="J1535" t="s">
        <v>442</v>
      </c>
      <c r="K1535" t="s">
        <v>443</v>
      </c>
      <c r="L1535" t="s">
        <v>430</v>
      </c>
      <c r="M1535" t="s">
        <v>444</v>
      </c>
      <c r="N1535">
        <v>882.71</v>
      </c>
      <c r="T1535" t="s">
        <v>403</v>
      </c>
    </row>
    <row r="1536" spans="10:20" x14ac:dyDescent="0.25">
      <c r="J1536" t="s">
        <v>445</v>
      </c>
      <c r="K1536" t="s">
        <v>443</v>
      </c>
      <c r="L1536" t="s">
        <v>430</v>
      </c>
      <c r="M1536" t="s">
        <v>444</v>
      </c>
      <c r="N1536">
        <v>798.19</v>
      </c>
    </row>
    <row r="1537" spans="10:20" x14ac:dyDescent="0.25">
      <c r="J1537" t="s">
        <v>446</v>
      </c>
      <c r="K1537">
        <v>9.5754000000000006E-2</v>
      </c>
      <c r="T1537">
        <v>133</v>
      </c>
    </row>
    <row r="1538" spans="10:20" x14ac:dyDescent="0.25">
      <c r="J1538" t="s">
        <v>447</v>
      </c>
      <c r="K1538" t="s">
        <v>446</v>
      </c>
      <c r="L1538">
        <v>-6.6726999999999995E-2</v>
      </c>
      <c r="R1538">
        <v>2.3073E-2</v>
      </c>
    </row>
    <row r="1539" spans="10:20" x14ac:dyDescent="0.25">
      <c r="J1539" t="s">
        <v>448</v>
      </c>
      <c r="K1539">
        <v>2.7109000000000001</v>
      </c>
      <c r="L1539" t="s">
        <v>449</v>
      </c>
      <c r="M1539">
        <v>5</v>
      </c>
      <c r="N1539" t="s">
        <v>450</v>
      </c>
      <c r="O1539">
        <v>128</v>
      </c>
      <c r="P1539" t="s">
        <v>451</v>
      </c>
      <c r="Q1539" t="s">
        <v>452</v>
      </c>
    </row>
    <row r="1540" spans="10:20" x14ac:dyDescent="0.25">
      <c r="J1540" t="s">
        <v>654</v>
      </c>
      <c r="K1540" t="s">
        <v>481</v>
      </c>
      <c r="L1540">
        <v>2000</v>
      </c>
    </row>
    <row r="1541" spans="10:20" x14ac:dyDescent="0.25">
      <c r="J1541" t="s">
        <v>948</v>
      </c>
      <c r="S1541" t="s">
        <v>850</v>
      </c>
    </row>
    <row r="1542" spans="10:20" x14ac:dyDescent="0.25">
      <c r="J1542" t="s">
        <v>396</v>
      </c>
      <c r="K1542" t="s">
        <v>397</v>
      </c>
      <c r="L1542" t="s">
        <v>398</v>
      </c>
      <c r="M1542" t="s">
        <v>399</v>
      </c>
      <c r="N1542" t="s">
        <v>400</v>
      </c>
    </row>
    <row r="1544" spans="10:20" x14ac:dyDescent="0.25">
      <c r="J1544" t="s">
        <v>401</v>
      </c>
      <c r="R1544" t="s">
        <v>741</v>
      </c>
    </row>
    <row r="1545" spans="10:20" x14ac:dyDescent="0.25">
      <c r="J1545" t="s">
        <v>402</v>
      </c>
      <c r="K1545" t="s">
        <v>403</v>
      </c>
      <c r="L1545" t="s">
        <v>500</v>
      </c>
      <c r="M1545" t="s">
        <v>405</v>
      </c>
      <c r="N1545" t="s">
        <v>403</v>
      </c>
      <c r="O1545" t="s">
        <v>501</v>
      </c>
      <c r="P1545" t="s">
        <v>411</v>
      </c>
      <c r="Q1545" t="s">
        <v>403</v>
      </c>
    </row>
    <row r="1546" spans="10:20" x14ac:dyDescent="0.25">
      <c r="R1546" t="s">
        <v>848</v>
      </c>
    </row>
    <row r="1547" spans="10:20" x14ac:dyDescent="0.25">
      <c r="J1547" t="s">
        <v>581</v>
      </c>
      <c r="K1547" t="s">
        <v>417</v>
      </c>
      <c r="L1547" t="s">
        <v>844</v>
      </c>
      <c r="M1547" t="s">
        <v>403</v>
      </c>
      <c r="N1547" t="s">
        <v>924</v>
      </c>
      <c r="O1547" t="s">
        <v>846</v>
      </c>
      <c r="P1547" t="s">
        <v>403</v>
      </c>
      <c r="Q1547" t="s">
        <v>922</v>
      </c>
      <c r="S1547" s="1">
        <v>2.2200000000000001E-16</v>
      </c>
    </row>
    <row r="1549" spans="10:20" x14ac:dyDescent="0.25">
      <c r="J1549" t="s">
        <v>690</v>
      </c>
    </row>
    <row r="1550" spans="10:20" x14ac:dyDescent="0.25">
      <c r="K1550" t="s">
        <v>423</v>
      </c>
      <c r="L1550" t="s">
        <v>424</v>
      </c>
      <c r="M1550" t="s">
        <v>425</v>
      </c>
      <c r="N1550" t="s">
        <v>426</v>
      </c>
      <c r="O1550" t="s">
        <v>427</v>
      </c>
      <c r="P1550" t="s">
        <v>425</v>
      </c>
      <c r="Q1550" t="s">
        <v>428</v>
      </c>
    </row>
    <row r="1551" spans="10:20" x14ac:dyDescent="0.25">
      <c r="J1551">
        <v>-34.11421</v>
      </c>
      <c r="K1551">
        <v>-5.38009</v>
      </c>
      <c r="L1551">
        <v>0.79632000000000003</v>
      </c>
      <c r="M1551">
        <v>6.2028400000000001</v>
      </c>
      <c r="N1551">
        <v>31.57348</v>
      </c>
    </row>
    <row r="1553" spans="10:20" x14ac:dyDescent="0.25">
      <c r="J1553" t="s">
        <v>695</v>
      </c>
      <c r="S1553" t="s">
        <v>413</v>
      </c>
      <c r="T1553">
        <v>0.1</v>
      </c>
    </row>
    <row r="1554" spans="10:20" x14ac:dyDescent="0.25">
      <c r="K1554" t="s">
        <v>350</v>
      </c>
      <c r="L1554" t="s">
        <v>351</v>
      </c>
      <c r="M1554" t="s">
        <v>352</v>
      </c>
      <c r="N1554" t="s">
        <v>353</v>
      </c>
      <c r="O1554" t="s">
        <v>354</v>
      </c>
      <c r="P1554" t="s">
        <v>432</v>
      </c>
    </row>
    <row r="1555" spans="10:20" x14ac:dyDescent="0.25">
      <c r="J1555" t="s">
        <v>174</v>
      </c>
      <c r="K1555">
        <v>170.77360999999999</v>
      </c>
      <c r="L1555">
        <v>35.273560000000003</v>
      </c>
      <c r="M1555">
        <v>4.8414000000000001</v>
      </c>
      <c r="N1555" s="1">
        <v>4.3220000000000003E-6</v>
      </c>
      <c r="O1555" t="s">
        <v>355</v>
      </c>
      <c r="S1555" t="s">
        <v>403</v>
      </c>
    </row>
    <row r="1556" spans="10:20" x14ac:dyDescent="0.25">
      <c r="K1556" s="1">
        <v>4.3220000000000003E-6</v>
      </c>
      <c r="N1556" s="1"/>
    </row>
    <row r="1557" spans="10:20" x14ac:dyDescent="0.25">
      <c r="J1557" t="s">
        <v>175</v>
      </c>
      <c r="K1557">
        <v>-8.3256499999999996</v>
      </c>
      <c r="L1557">
        <v>1.76905</v>
      </c>
      <c r="M1557">
        <v>-4.7062999999999997</v>
      </c>
      <c r="N1557" s="1">
        <v>7.5220000000000001E-6</v>
      </c>
      <c r="O1557" t="s">
        <v>355</v>
      </c>
    </row>
    <row r="1558" spans="10:20" x14ac:dyDescent="0.25">
      <c r="K1558" s="1">
        <v>7.5220000000000001E-6</v>
      </c>
      <c r="N1558" s="1"/>
    </row>
    <row r="1559" spans="10:20" x14ac:dyDescent="0.25">
      <c r="J1559" t="s">
        <v>176</v>
      </c>
      <c r="K1559">
        <v>309.09965</v>
      </c>
      <c r="L1559">
        <v>52.369370000000004</v>
      </c>
      <c r="M1559">
        <v>5.9023000000000003</v>
      </c>
      <c r="N1559" s="1">
        <v>4.1939999999999997E-8</v>
      </c>
      <c r="O1559" t="s">
        <v>355</v>
      </c>
    </row>
    <row r="1560" spans="10:20" x14ac:dyDescent="0.25">
      <c r="K1560" s="1">
        <v>4.1939999999999997E-8</v>
      </c>
      <c r="N1560" s="1"/>
    </row>
    <row r="1561" spans="10:20" x14ac:dyDescent="0.25">
      <c r="J1561" t="s">
        <v>357</v>
      </c>
      <c r="K1561">
        <v>-26.647739999999999</v>
      </c>
      <c r="L1561">
        <v>5.2055400000000001</v>
      </c>
      <c r="M1561">
        <v>-5.1191000000000004</v>
      </c>
      <c r="N1561" s="1">
        <v>1.347E-6</v>
      </c>
      <c r="O1561" t="s">
        <v>355</v>
      </c>
    </row>
    <row r="1562" spans="10:20" x14ac:dyDescent="0.25">
      <c r="K1562" s="1">
        <v>1.347E-6</v>
      </c>
      <c r="N1562" s="1"/>
    </row>
    <row r="1563" spans="10:20" x14ac:dyDescent="0.25">
      <c r="J1563" t="s">
        <v>358</v>
      </c>
      <c r="K1563">
        <v>46.37603</v>
      </c>
      <c r="L1563">
        <v>13.731780000000001</v>
      </c>
      <c r="M1563">
        <v>3.3773</v>
      </c>
      <c r="N1563">
        <v>1.0189999999999999E-3</v>
      </c>
      <c r="O1563" t="s">
        <v>467</v>
      </c>
    </row>
    <row r="1564" spans="10:20" x14ac:dyDescent="0.25">
      <c r="K1564">
        <v>1.0189999999999999E-3</v>
      </c>
    </row>
    <row r="1565" spans="10:20" x14ac:dyDescent="0.25">
      <c r="J1565" t="s">
        <v>849</v>
      </c>
      <c r="K1565">
        <v>0.44796999999999998</v>
      </c>
      <c r="L1565">
        <v>0.20152999999999999</v>
      </c>
      <c r="M1565">
        <v>2.2227999999999999</v>
      </c>
      <c r="N1565">
        <v>2.8309999999999998E-2</v>
      </c>
      <c r="O1565" t="s">
        <v>356</v>
      </c>
    </row>
    <row r="1566" spans="10:20" x14ac:dyDescent="0.25">
      <c r="K1566">
        <v>2.8309999999999998E-2</v>
      </c>
      <c r="R1566">
        <v>0.05</v>
      </c>
    </row>
    <row r="1567" spans="10:20" x14ac:dyDescent="0.25">
      <c r="J1567" t="s">
        <v>433</v>
      </c>
    </row>
    <row r="1568" spans="10:20" x14ac:dyDescent="0.25">
      <c r="J1568" t="s">
        <v>434</v>
      </c>
      <c r="K1568" t="s">
        <v>435</v>
      </c>
      <c r="L1568">
        <v>0</v>
      </c>
      <c r="M1568" t="s">
        <v>822</v>
      </c>
      <c r="N1568">
        <v>1E-3</v>
      </c>
      <c r="O1568" t="s">
        <v>823</v>
      </c>
      <c r="P1568">
        <v>0.01</v>
      </c>
      <c r="Q1568" t="s">
        <v>824</v>
      </c>
    </row>
    <row r="1569" spans="10:20" x14ac:dyDescent="0.25">
      <c r="T1569" t="s">
        <v>403</v>
      </c>
    </row>
    <row r="1570" spans="10:20" x14ac:dyDescent="0.25">
      <c r="J1570" t="s">
        <v>442</v>
      </c>
      <c r="K1570" t="s">
        <v>443</v>
      </c>
      <c r="L1570" t="s">
        <v>430</v>
      </c>
      <c r="M1570" t="s">
        <v>444</v>
      </c>
      <c r="N1570">
        <v>26023</v>
      </c>
    </row>
    <row r="1571" spans="10:20" x14ac:dyDescent="0.25">
      <c r="J1571" t="s">
        <v>445</v>
      </c>
      <c r="K1571" t="s">
        <v>443</v>
      </c>
      <c r="L1571" t="s">
        <v>430</v>
      </c>
      <c r="M1571" t="s">
        <v>444</v>
      </c>
      <c r="N1571">
        <v>12820</v>
      </c>
    </row>
    <row r="1572" spans="10:20" x14ac:dyDescent="0.25">
      <c r="J1572" t="s">
        <v>446</v>
      </c>
      <c r="K1572">
        <v>0.50736999999999999</v>
      </c>
    </row>
    <row r="1573" spans="10:20" x14ac:dyDescent="0.25">
      <c r="J1573" t="s">
        <v>447</v>
      </c>
      <c r="K1573" t="s">
        <v>446</v>
      </c>
      <c r="L1573">
        <v>0.39789999999999998</v>
      </c>
      <c r="R1573" s="1">
        <v>1.0224E-14</v>
      </c>
    </row>
    <row r="1574" spans="10:20" x14ac:dyDescent="0.25">
      <c r="J1574" t="s">
        <v>448</v>
      </c>
      <c r="K1574">
        <v>18.538599999999999</v>
      </c>
      <c r="L1574" t="s">
        <v>449</v>
      </c>
      <c r="M1574">
        <v>6</v>
      </c>
      <c r="N1574" t="s">
        <v>450</v>
      </c>
      <c r="O1574">
        <v>108</v>
      </c>
      <c r="P1574" t="s">
        <v>451</v>
      </c>
      <c r="Q1574" t="s">
        <v>452</v>
      </c>
    </row>
    <row r="1575" spans="10:20" x14ac:dyDescent="0.25">
      <c r="J1575" t="s">
        <v>841</v>
      </c>
    </row>
    <row r="1577" spans="10:20" x14ac:dyDescent="0.25">
      <c r="J1577" t="s">
        <v>841</v>
      </c>
      <c r="K1577" t="s">
        <v>932</v>
      </c>
    </row>
    <row r="1579" spans="10:20" x14ac:dyDescent="0.25">
      <c r="J1579" t="s">
        <v>654</v>
      </c>
      <c r="K1579" t="s">
        <v>394</v>
      </c>
    </row>
    <row r="1580" spans="10:20" x14ac:dyDescent="0.25">
      <c r="J1580" t="s">
        <v>949</v>
      </c>
    </row>
    <row r="1581" spans="10:20" x14ac:dyDescent="0.25">
      <c r="J1581" t="s">
        <v>396</v>
      </c>
      <c r="K1581" t="s">
        <v>397</v>
      </c>
      <c r="L1581" t="s">
        <v>398</v>
      </c>
      <c r="M1581" t="s">
        <v>399</v>
      </c>
      <c r="N1581" t="s">
        <v>400</v>
      </c>
    </row>
    <row r="1583" spans="10:20" x14ac:dyDescent="0.25">
      <c r="J1583" t="s">
        <v>401</v>
      </c>
      <c r="R1583" t="s">
        <v>741</v>
      </c>
    </row>
    <row r="1584" spans="10:20" x14ac:dyDescent="0.25">
      <c r="J1584" t="s">
        <v>402</v>
      </c>
      <c r="K1584" t="s">
        <v>403</v>
      </c>
      <c r="L1584" t="s">
        <v>500</v>
      </c>
      <c r="M1584" t="s">
        <v>405</v>
      </c>
      <c r="N1584" t="s">
        <v>403</v>
      </c>
      <c r="O1584" t="s">
        <v>501</v>
      </c>
      <c r="P1584" t="s">
        <v>411</v>
      </c>
      <c r="Q1584" t="s">
        <v>403</v>
      </c>
    </row>
    <row r="1585" spans="10:20" x14ac:dyDescent="0.25">
      <c r="R1585" t="s">
        <v>848</v>
      </c>
      <c r="S1585" t="s">
        <v>850</v>
      </c>
      <c r="T1585">
        <v>120</v>
      </c>
    </row>
    <row r="1586" spans="10:20" x14ac:dyDescent="0.25">
      <c r="J1586" t="s">
        <v>581</v>
      </c>
      <c r="K1586" t="s">
        <v>417</v>
      </c>
      <c r="L1586" t="s">
        <v>844</v>
      </c>
      <c r="M1586" t="s">
        <v>403</v>
      </c>
      <c r="N1586" t="s">
        <v>913</v>
      </c>
      <c r="O1586" t="s">
        <v>846</v>
      </c>
      <c r="P1586" t="s">
        <v>403</v>
      </c>
      <c r="Q1586" t="s">
        <v>906</v>
      </c>
    </row>
    <row r="1588" spans="10:20" x14ac:dyDescent="0.25">
      <c r="J1588" t="s">
        <v>690</v>
      </c>
    </row>
    <row r="1589" spans="10:20" x14ac:dyDescent="0.25">
      <c r="K1589" t="s">
        <v>423</v>
      </c>
      <c r="L1589" t="s">
        <v>424</v>
      </c>
      <c r="M1589" t="s">
        <v>425</v>
      </c>
      <c r="N1589" t="s">
        <v>426</v>
      </c>
      <c r="O1589" t="s">
        <v>427</v>
      </c>
      <c r="P1589" t="s">
        <v>425</v>
      </c>
      <c r="Q1589" t="s">
        <v>428</v>
      </c>
    </row>
    <row r="1590" spans="10:20" x14ac:dyDescent="0.25">
      <c r="J1590">
        <v>-23.212199999999999</v>
      </c>
      <c r="K1590">
        <v>-6.7141999999999999</v>
      </c>
      <c r="L1590">
        <v>-1.044</v>
      </c>
      <c r="M1590">
        <v>6.8213999999999997</v>
      </c>
      <c r="N1590">
        <v>27.290400000000002</v>
      </c>
    </row>
    <row r="1592" spans="10:20" x14ac:dyDescent="0.25">
      <c r="J1592" t="s">
        <v>695</v>
      </c>
    </row>
    <row r="1593" spans="10:20" x14ac:dyDescent="0.25">
      <c r="K1593" t="s">
        <v>350</v>
      </c>
      <c r="L1593" t="s">
        <v>351</v>
      </c>
      <c r="M1593" t="s">
        <v>352</v>
      </c>
      <c r="N1593" t="s">
        <v>353</v>
      </c>
      <c r="O1593" t="s">
        <v>354</v>
      </c>
      <c r="P1593" t="s">
        <v>432</v>
      </c>
    </row>
    <row r="1594" spans="10:20" x14ac:dyDescent="0.25">
      <c r="J1594" t="s">
        <v>174</v>
      </c>
      <c r="K1594">
        <v>-21.683648999999999</v>
      </c>
      <c r="L1594">
        <v>7.0323710000000004</v>
      </c>
      <c r="M1594">
        <v>-3.0834000000000001</v>
      </c>
      <c r="N1594">
        <v>2.6091999999999999E-3</v>
      </c>
      <c r="O1594" t="s">
        <v>467</v>
      </c>
    </row>
    <row r="1595" spans="10:20" x14ac:dyDescent="0.25">
      <c r="K1595">
        <v>2.6091999999999999E-3</v>
      </c>
    </row>
    <row r="1596" spans="10:20" x14ac:dyDescent="0.25">
      <c r="J1596" t="s">
        <v>175</v>
      </c>
      <c r="K1596">
        <v>0.50089099999999998</v>
      </c>
      <c r="L1596">
        <v>0.30705100000000002</v>
      </c>
      <c r="M1596">
        <v>1.6313</v>
      </c>
      <c r="N1596">
        <v>0.1057956</v>
      </c>
    </row>
    <row r="1597" spans="10:20" x14ac:dyDescent="0.25">
      <c r="K1597">
        <v>0.1057956</v>
      </c>
    </row>
    <row r="1598" spans="10:20" x14ac:dyDescent="0.25">
      <c r="J1598" t="s">
        <v>176</v>
      </c>
      <c r="K1598">
        <v>4.143821</v>
      </c>
      <c r="L1598">
        <v>1.2135119999999999</v>
      </c>
      <c r="M1598">
        <v>3.4146999999999998</v>
      </c>
      <c r="N1598">
        <v>9.0580000000000001E-4</v>
      </c>
      <c r="O1598" t="s">
        <v>355</v>
      </c>
      <c r="S1598" t="s">
        <v>413</v>
      </c>
    </row>
    <row r="1599" spans="10:20" x14ac:dyDescent="0.25">
      <c r="K1599">
        <v>9.0580000000000001E-4</v>
      </c>
    </row>
    <row r="1600" spans="10:20" x14ac:dyDescent="0.25">
      <c r="J1600" t="s">
        <v>357</v>
      </c>
      <c r="K1600">
        <v>-0.59515399999999996</v>
      </c>
      <c r="L1600">
        <v>1.330962</v>
      </c>
      <c r="M1600">
        <v>-0.44719999999999999</v>
      </c>
      <c r="N1600">
        <v>0.65567120000000001</v>
      </c>
      <c r="S1600" t="s">
        <v>403</v>
      </c>
      <c r="T1600">
        <v>0.1</v>
      </c>
    </row>
    <row r="1601" spans="10:20" x14ac:dyDescent="0.25">
      <c r="K1601">
        <v>0.65567120000000001</v>
      </c>
    </row>
    <row r="1602" spans="10:20" x14ac:dyDescent="0.25">
      <c r="J1602" t="s">
        <v>358</v>
      </c>
      <c r="K1602">
        <v>-31.323962000000002</v>
      </c>
      <c r="L1602">
        <v>4.2348990000000004</v>
      </c>
      <c r="M1602">
        <v>-7.3966000000000003</v>
      </c>
      <c r="N1602" s="1">
        <v>3.4329999999999999E-11</v>
      </c>
      <c r="O1602" t="s">
        <v>355</v>
      </c>
    </row>
    <row r="1603" spans="10:20" x14ac:dyDescent="0.25">
      <c r="K1603" s="1">
        <v>3.4329999999999999E-11</v>
      </c>
      <c r="N1603" s="1"/>
    </row>
    <row r="1604" spans="10:20" x14ac:dyDescent="0.25">
      <c r="J1604" t="s">
        <v>849</v>
      </c>
      <c r="K1604">
        <v>-0.44885000000000003</v>
      </c>
      <c r="L1604">
        <v>9.5974000000000004E-2</v>
      </c>
      <c r="M1604">
        <v>-4.6768000000000001</v>
      </c>
      <c r="N1604" s="1">
        <v>8.6300000000000004E-6</v>
      </c>
      <c r="O1604" t="s">
        <v>355</v>
      </c>
    </row>
    <row r="1605" spans="10:20" x14ac:dyDescent="0.25">
      <c r="K1605" s="1">
        <v>8.6300000000000004E-6</v>
      </c>
      <c r="N1605" s="1"/>
      <c r="R1605">
        <v>0.05</v>
      </c>
    </row>
    <row r="1606" spans="10:20" x14ac:dyDescent="0.25">
      <c r="J1606" t="s">
        <v>433</v>
      </c>
    </row>
    <row r="1607" spans="10:20" x14ac:dyDescent="0.25">
      <c r="J1607" t="s">
        <v>434</v>
      </c>
      <c r="K1607" t="s">
        <v>435</v>
      </c>
      <c r="L1607">
        <v>0</v>
      </c>
      <c r="M1607" t="s">
        <v>822</v>
      </c>
      <c r="N1607">
        <v>1E-3</v>
      </c>
      <c r="O1607" t="s">
        <v>823</v>
      </c>
      <c r="P1607">
        <v>0.01</v>
      </c>
      <c r="Q1607" t="s">
        <v>824</v>
      </c>
    </row>
    <row r="1609" spans="10:20" x14ac:dyDescent="0.25">
      <c r="J1609" t="s">
        <v>442</v>
      </c>
      <c r="K1609" t="s">
        <v>443</v>
      </c>
      <c r="L1609" t="s">
        <v>430</v>
      </c>
      <c r="M1609" t="s">
        <v>444</v>
      </c>
      <c r="N1609">
        <v>49653</v>
      </c>
    </row>
    <row r="1610" spans="10:20" x14ac:dyDescent="0.25">
      <c r="J1610" t="s">
        <v>445</v>
      </c>
      <c r="K1610" t="s">
        <v>443</v>
      </c>
      <c r="L1610" t="s">
        <v>430</v>
      </c>
      <c r="M1610" t="s">
        <v>444</v>
      </c>
      <c r="N1610">
        <v>12166</v>
      </c>
    </row>
    <row r="1611" spans="10:20" x14ac:dyDescent="0.25">
      <c r="J1611" t="s">
        <v>446</v>
      </c>
      <c r="K1611">
        <v>0.75497000000000003</v>
      </c>
    </row>
    <row r="1612" spans="10:20" x14ac:dyDescent="0.25">
      <c r="J1612" t="s">
        <v>447</v>
      </c>
      <c r="K1612" t="s">
        <v>446</v>
      </c>
      <c r="L1612">
        <v>0.72492000000000001</v>
      </c>
      <c r="R1612" t="s">
        <v>453</v>
      </c>
      <c r="T1612" t="s">
        <v>403</v>
      </c>
    </row>
    <row r="1613" spans="10:20" x14ac:dyDescent="0.25">
      <c r="J1613" t="s">
        <v>448</v>
      </c>
      <c r="K1613">
        <v>54.434399999999997</v>
      </c>
      <c r="L1613" t="s">
        <v>449</v>
      </c>
      <c r="M1613">
        <v>6</v>
      </c>
      <c r="N1613" t="s">
        <v>450</v>
      </c>
      <c r="O1613">
        <v>106</v>
      </c>
      <c r="P1613" t="s">
        <v>451</v>
      </c>
      <c r="Q1613" t="s">
        <v>452</v>
      </c>
    </row>
    <row r="1614" spans="10:20" x14ac:dyDescent="0.25">
      <c r="J1614" t="s">
        <v>654</v>
      </c>
      <c r="K1614" t="s">
        <v>468</v>
      </c>
      <c r="L1614">
        <v>2000</v>
      </c>
      <c r="T1614">
        <v>64</v>
      </c>
    </row>
    <row r="1615" spans="10:20" x14ac:dyDescent="0.25">
      <c r="J1615" t="s">
        <v>950</v>
      </c>
    </row>
    <row r="1616" spans="10:20" x14ac:dyDescent="0.25">
      <c r="J1616" t="s">
        <v>396</v>
      </c>
      <c r="K1616" t="s">
        <v>397</v>
      </c>
      <c r="L1616" t="s">
        <v>398</v>
      </c>
      <c r="M1616" t="s">
        <v>399</v>
      </c>
      <c r="N1616" t="s">
        <v>400</v>
      </c>
    </row>
    <row r="1618" spans="10:20" x14ac:dyDescent="0.25">
      <c r="J1618" t="s">
        <v>401</v>
      </c>
      <c r="R1618" t="s">
        <v>741</v>
      </c>
    </row>
    <row r="1619" spans="10:20" x14ac:dyDescent="0.25">
      <c r="J1619" t="s">
        <v>402</v>
      </c>
      <c r="K1619" t="s">
        <v>403</v>
      </c>
      <c r="L1619" t="s">
        <v>500</v>
      </c>
      <c r="M1619" t="s">
        <v>405</v>
      </c>
      <c r="N1619" t="s">
        <v>403</v>
      </c>
      <c r="O1619" t="s">
        <v>501</v>
      </c>
      <c r="P1619" t="s">
        <v>411</v>
      </c>
      <c r="Q1619" t="s">
        <v>403</v>
      </c>
    </row>
    <row r="1620" spans="10:20" x14ac:dyDescent="0.25">
      <c r="R1620" t="s">
        <v>848</v>
      </c>
      <c r="S1620" t="s">
        <v>850</v>
      </c>
    </row>
    <row r="1621" spans="10:20" x14ac:dyDescent="0.25">
      <c r="J1621" t="s">
        <v>581</v>
      </c>
      <c r="K1621" t="s">
        <v>417</v>
      </c>
      <c r="L1621" t="s">
        <v>844</v>
      </c>
      <c r="M1621" t="s">
        <v>403</v>
      </c>
      <c r="N1621" t="s">
        <v>913</v>
      </c>
      <c r="O1621" t="s">
        <v>846</v>
      </c>
      <c r="P1621" t="s">
        <v>403</v>
      </c>
      <c r="Q1621" t="s">
        <v>913</v>
      </c>
    </row>
    <row r="1623" spans="10:20" x14ac:dyDescent="0.25">
      <c r="J1623" t="s">
        <v>690</v>
      </c>
    </row>
    <row r="1624" spans="10:20" x14ac:dyDescent="0.25">
      <c r="K1624" t="s">
        <v>423</v>
      </c>
      <c r="L1624" t="s">
        <v>424</v>
      </c>
      <c r="M1624" t="s">
        <v>425</v>
      </c>
      <c r="N1624" t="s">
        <v>426</v>
      </c>
      <c r="O1624" t="s">
        <v>427</v>
      </c>
      <c r="P1624" t="s">
        <v>425</v>
      </c>
      <c r="Q1624" t="s">
        <v>428</v>
      </c>
    </row>
    <row r="1625" spans="10:20" x14ac:dyDescent="0.25">
      <c r="J1625">
        <v>-7.4156469999999999</v>
      </c>
      <c r="K1625">
        <v>-2.4789789999999998</v>
      </c>
      <c r="L1625">
        <v>-1.3494000000000001E-2</v>
      </c>
      <c r="M1625">
        <v>1.916517</v>
      </c>
      <c r="N1625">
        <v>7.6894119999999999</v>
      </c>
    </row>
    <row r="1627" spans="10:20" x14ac:dyDescent="0.25">
      <c r="J1627" t="s">
        <v>695</v>
      </c>
    </row>
    <row r="1628" spans="10:20" x14ac:dyDescent="0.25">
      <c r="K1628" t="s">
        <v>350</v>
      </c>
      <c r="L1628" t="s">
        <v>351</v>
      </c>
      <c r="M1628" t="s">
        <v>352</v>
      </c>
      <c r="N1628" t="s">
        <v>353</v>
      </c>
      <c r="O1628" t="s">
        <v>354</v>
      </c>
      <c r="P1628" t="s">
        <v>432</v>
      </c>
      <c r="T1628">
        <v>0.1</v>
      </c>
    </row>
    <row r="1629" spans="10:20" x14ac:dyDescent="0.25">
      <c r="J1629" t="s">
        <v>174</v>
      </c>
      <c r="K1629">
        <v>18.91855</v>
      </c>
      <c r="L1629">
        <v>6.4301680000000001</v>
      </c>
      <c r="M1629">
        <v>2.9422000000000001</v>
      </c>
      <c r="N1629">
        <v>4.8929999999999998E-3</v>
      </c>
      <c r="O1629" t="s">
        <v>467</v>
      </c>
    </row>
    <row r="1630" spans="10:20" x14ac:dyDescent="0.25">
      <c r="K1630">
        <v>4.8929999999999998E-3</v>
      </c>
    </row>
    <row r="1631" spans="10:20" x14ac:dyDescent="0.25">
      <c r="J1631" t="s">
        <v>175</v>
      </c>
      <c r="K1631">
        <v>-0.47673599999999999</v>
      </c>
      <c r="L1631">
        <v>0.181613</v>
      </c>
      <c r="M1631">
        <v>-2.625</v>
      </c>
      <c r="N1631">
        <v>1.1405999999999999E-2</v>
      </c>
      <c r="O1631" t="s">
        <v>356</v>
      </c>
    </row>
    <row r="1632" spans="10:20" x14ac:dyDescent="0.25">
      <c r="K1632">
        <v>1.1405999999999999E-2</v>
      </c>
    </row>
    <row r="1633" spans="10:20" x14ac:dyDescent="0.25">
      <c r="J1633" t="s">
        <v>176</v>
      </c>
      <c r="K1633">
        <v>3.9178500000000001</v>
      </c>
      <c r="L1633">
        <v>1.7269680000000001</v>
      </c>
      <c r="M1633">
        <v>2.2686000000000002</v>
      </c>
      <c r="N1633">
        <v>2.7553999999999999E-2</v>
      </c>
      <c r="O1633" t="s">
        <v>356</v>
      </c>
    </row>
    <row r="1634" spans="10:20" x14ac:dyDescent="0.25">
      <c r="K1634">
        <v>2.7553999999999999E-2</v>
      </c>
    </row>
    <row r="1635" spans="10:20" x14ac:dyDescent="0.25">
      <c r="J1635" t="s">
        <v>357</v>
      </c>
      <c r="K1635">
        <v>-3.6225149999999999</v>
      </c>
      <c r="L1635">
        <v>1.2188680000000001</v>
      </c>
      <c r="M1635">
        <v>-2.972</v>
      </c>
      <c r="N1635">
        <v>4.5059999999999996E-3</v>
      </c>
      <c r="O1635" t="s">
        <v>467</v>
      </c>
    </row>
    <row r="1636" spans="10:20" x14ac:dyDescent="0.25">
      <c r="K1636">
        <v>4.5059999999999996E-3</v>
      </c>
      <c r="S1636" t="s">
        <v>413</v>
      </c>
    </row>
    <row r="1637" spans="10:20" x14ac:dyDescent="0.25">
      <c r="J1637" t="s">
        <v>849</v>
      </c>
      <c r="K1637">
        <v>-0.13944500000000001</v>
      </c>
      <c r="L1637">
        <v>6.8788000000000002E-2</v>
      </c>
      <c r="M1637">
        <v>-2.0272000000000001</v>
      </c>
      <c r="N1637">
        <v>4.7885999999999998E-2</v>
      </c>
      <c r="O1637" t="s">
        <v>356</v>
      </c>
    </row>
    <row r="1638" spans="10:20" x14ac:dyDescent="0.25">
      <c r="K1638">
        <v>4.7885999999999998E-2</v>
      </c>
      <c r="R1638">
        <v>0.05</v>
      </c>
      <c r="S1638" t="s">
        <v>403</v>
      </c>
    </row>
    <row r="1639" spans="10:20" x14ac:dyDescent="0.25">
      <c r="J1639" t="s">
        <v>433</v>
      </c>
    </row>
    <row r="1640" spans="10:20" x14ac:dyDescent="0.25">
      <c r="J1640" t="s">
        <v>434</v>
      </c>
      <c r="K1640" t="s">
        <v>435</v>
      </c>
      <c r="L1640">
        <v>0</v>
      </c>
      <c r="M1640" t="s">
        <v>822</v>
      </c>
      <c r="N1640">
        <v>1E-3</v>
      </c>
      <c r="O1640" t="s">
        <v>823</v>
      </c>
      <c r="P1640">
        <v>0.01</v>
      </c>
      <c r="Q1640" t="s">
        <v>824</v>
      </c>
    </row>
    <row r="1642" spans="10:20" x14ac:dyDescent="0.25">
      <c r="J1642" t="s">
        <v>442</v>
      </c>
      <c r="K1642" t="s">
        <v>443</v>
      </c>
      <c r="L1642" t="s">
        <v>430</v>
      </c>
      <c r="M1642" t="s">
        <v>444</v>
      </c>
      <c r="N1642">
        <v>1249.7</v>
      </c>
    </row>
    <row r="1643" spans="10:20" x14ac:dyDescent="0.25">
      <c r="J1643" t="s">
        <v>445</v>
      </c>
      <c r="K1643" t="s">
        <v>443</v>
      </c>
      <c r="L1643" t="s">
        <v>430</v>
      </c>
      <c r="M1643" t="s">
        <v>444</v>
      </c>
      <c r="N1643">
        <v>830.78</v>
      </c>
      <c r="T1643" t="s">
        <v>403</v>
      </c>
    </row>
    <row r="1644" spans="10:20" x14ac:dyDescent="0.25">
      <c r="J1644" t="s">
        <v>446</v>
      </c>
      <c r="K1644">
        <v>0.33522000000000002</v>
      </c>
    </row>
    <row r="1645" spans="10:20" x14ac:dyDescent="0.25">
      <c r="J1645" t="s">
        <v>447</v>
      </c>
      <c r="K1645" t="s">
        <v>446</v>
      </c>
      <c r="L1645">
        <v>0.17879999999999999</v>
      </c>
      <c r="R1645">
        <v>6.7807999999999996E-4</v>
      </c>
      <c r="T1645">
        <v>56</v>
      </c>
    </row>
    <row r="1646" spans="10:20" x14ac:dyDescent="0.25">
      <c r="J1646" t="s">
        <v>448</v>
      </c>
      <c r="K1646">
        <v>5.1434800000000003</v>
      </c>
      <c r="L1646" t="s">
        <v>449</v>
      </c>
      <c r="M1646">
        <v>5</v>
      </c>
      <c r="N1646" t="s">
        <v>450</v>
      </c>
      <c r="O1646">
        <v>51</v>
      </c>
      <c r="P1646" t="s">
        <v>451</v>
      </c>
      <c r="Q1646" t="s">
        <v>452</v>
      </c>
    </row>
    <row r="1647" spans="10:20" x14ac:dyDescent="0.25">
      <c r="J1647" t="s">
        <v>654</v>
      </c>
      <c r="K1647" t="s">
        <v>481</v>
      </c>
      <c r="L1647">
        <v>2000</v>
      </c>
    </row>
    <row r="1648" spans="10:20" x14ac:dyDescent="0.25">
      <c r="J1648" t="s">
        <v>951</v>
      </c>
    </row>
    <row r="1649" spans="10:20" x14ac:dyDescent="0.25">
      <c r="J1649" t="s">
        <v>396</v>
      </c>
      <c r="K1649" t="s">
        <v>397</v>
      </c>
      <c r="L1649" t="s">
        <v>398</v>
      </c>
      <c r="M1649" t="s">
        <v>399</v>
      </c>
      <c r="N1649" t="s">
        <v>400</v>
      </c>
    </row>
    <row r="1651" spans="10:20" x14ac:dyDescent="0.25">
      <c r="J1651" t="s">
        <v>401</v>
      </c>
      <c r="R1651" t="s">
        <v>741</v>
      </c>
    </row>
    <row r="1652" spans="10:20" x14ac:dyDescent="0.25">
      <c r="J1652" t="s">
        <v>402</v>
      </c>
      <c r="K1652" t="s">
        <v>403</v>
      </c>
      <c r="L1652" t="s">
        <v>500</v>
      </c>
      <c r="M1652" t="s">
        <v>405</v>
      </c>
      <c r="N1652" t="s">
        <v>403</v>
      </c>
      <c r="O1652" t="s">
        <v>501</v>
      </c>
      <c r="P1652" t="s">
        <v>411</v>
      </c>
      <c r="Q1652" t="s">
        <v>403</v>
      </c>
    </row>
    <row r="1653" spans="10:20" x14ac:dyDescent="0.25">
      <c r="R1653" t="s">
        <v>848</v>
      </c>
    </row>
    <row r="1654" spans="10:20" x14ac:dyDescent="0.25">
      <c r="J1654" t="s">
        <v>581</v>
      </c>
      <c r="K1654" t="s">
        <v>417</v>
      </c>
      <c r="L1654" t="s">
        <v>844</v>
      </c>
      <c r="M1654" t="s">
        <v>403</v>
      </c>
      <c r="N1654" t="s">
        <v>913</v>
      </c>
      <c r="O1654" t="s">
        <v>846</v>
      </c>
      <c r="P1654" t="s">
        <v>403</v>
      </c>
      <c r="Q1654" t="s">
        <v>922</v>
      </c>
    </row>
    <row r="1656" spans="10:20" x14ac:dyDescent="0.25">
      <c r="J1656" t="s">
        <v>690</v>
      </c>
    </row>
    <row r="1657" spans="10:20" x14ac:dyDescent="0.25">
      <c r="K1657" t="s">
        <v>423</v>
      </c>
      <c r="L1657" t="s">
        <v>424</v>
      </c>
      <c r="M1657" t="s">
        <v>425</v>
      </c>
      <c r="N1657" t="s">
        <v>426</v>
      </c>
      <c r="O1657" t="s">
        <v>427</v>
      </c>
      <c r="P1657" t="s">
        <v>425</v>
      </c>
      <c r="Q1657" t="s">
        <v>428</v>
      </c>
    </row>
    <row r="1658" spans="10:20" x14ac:dyDescent="0.25">
      <c r="J1658">
        <v>-14.1595</v>
      </c>
      <c r="K1658">
        <v>-4.8376000000000001</v>
      </c>
      <c r="L1658">
        <v>-1.0869</v>
      </c>
      <c r="M1658">
        <v>4.5556999999999999</v>
      </c>
      <c r="N1658">
        <v>14.854200000000001</v>
      </c>
    </row>
    <row r="1659" spans="10:20" x14ac:dyDescent="0.25">
      <c r="S1659" t="s">
        <v>850</v>
      </c>
    </row>
    <row r="1660" spans="10:20" x14ac:dyDescent="0.25">
      <c r="J1660" t="s">
        <v>695</v>
      </c>
      <c r="T1660">
        <v>0.1</v>
      </c>
    </row>
    <row r="1661" spans="10:20" x14ac:dyDescent="0.25">
      <c r="K1661" t="s">
        <v>350</v>
      </c>
      <c r="L1661" t="s">
        <v>351</v>
      </c>
      <c r="M1661" t="s">
        <v>352</v>
      </c>
      <c r="N1661" t="s">
        <v>353</v>
      </c>
      <c r="O1661" t="s">
        <v>354</v>
      </c>
      <c r="P1661" t="s">
        <v>432</v>
      </c>
    </row>
    <row r="1662" spans="10:20" x14ac:dyDescent="0.25">
      <c r="J1662" t="s">
        <v>174</v>
      </c>
      <c r="K1662">
        <v>-41.544759999999997</v>
      </c>
      <c r="L1662">
        <v>20.44774</v>
      </c>
      <c r="M1662">
        <v>-2.0318000000000001</v>
      </c>
      <c r="N1662">
        <v>4.8536000000000003E-2</v>
      </c>
      <c r="O1662" t="s">
        <v>356</v>
      </c>
    </row>
    <row r="1663" spans="10:20" x14ac:dyDescent="0.25">
      <c r="K1663">
        <v>4.8536000000000003E-2</v>
      </c>
    </row>
    <row r="1664" spans="10:20" x14ac:dyDescent="0.25">
      <c r="J1664" t="s">
        <v>175</v>
      </c>
      <c r="K1664">
        <v>1.80985</v>
      </c>
      <c r="L1664">
        <v>1.1566700000000001</v>
      </c>
      <c r="M1664">
        <v>1.5647</v>
      </c>
      <c r="N1664">
        <v>0.12515599999999999</v>
      </c>
    </row>
    <row r="1665" spans="10:19" x14ac:dyDescent="0.25">
      <c r="K1665">
        <v>0.12515599999999999</v>
      </c>
      <c r="S1665" s="1">
        <v>2.2200000000000001E-16</v>
      </c>
    </row>
    <row r="1666" spans="10:19" x14ac:dyDescent="0.25">
      <c r="J1666" t="s">
        <v>176</v>
      </c>
      <c r="K1666">
        <v>-45.573610000000002</v>
      </c>
      <c r="L1666">
        <v>29.277329999999999</v>
      </c>
      <c r="M1666">
        <v>-1.5566</v>
      </c>
      <c r="N1666">
        <v>0.12706500000000001</v>
      </c>
    </row>
    <row r="1667" spans="10:19" x14ac:dyDescent="0.25">
      <c r="K1667">
        <v>0.12706500000000001</v>
      </c>
    </row>
    <row r="1668" spans="10:19" x14ac:dyDescent="0.25">
      <c r="J1668" t="s">
        <v>357</v>
      </c>
      <c r="K1668">
        <v>4.8139200000000004</v>
      </c>
      <c r="L1668">
        <v>3.35392</v>
      </c>
      <c r="M1668">
        <v>1.4353</v>
      </c>
      <c r="N1668">
        <v>0.15860299999999999</v>
      </c>
    </row>
    <row r="1669" spans="10:19" x14ac:dyDescent="0.25">
      <c r="K1669">
        <v>0.15860299999999999</v>
      </c>
    </row>
    <row r="1670" spans="10:19" x14ac:dyDescent="0.25">
      <c r="J1670" t="s">
        <v>358</v>
      </c>
      <c r="K1670">
        <v>-25.783829999999998</v>
      </c>
      <c r="L1670">
        <v>10.86228</v>
      </c>
      <c r="M1670">
        <v>-2.3736999999999999</v>
      </c>
      <c r="N1670">
        <v>2.2259999999999999E-2</v>
      </c>
      <c r="O1670" t="s">
        <v>356</v>
      </c>
    </row>
    <row r="1671" spans="10:19" x14ac:dyDescent="0.25">
      <c r="K1671">
        <v>2.2259999999999999E-2</v>
      </c>
      <c r="S1671" t="s">
        <v>413</v>
      </c>
    </row>
    <row r="1672" spans="10:19" x14ac:dyDescent="0.25">
      <c r="J1672" t="s">
        <v>849</v>
      </c>
      <c r="K1672">
        <v>-1.3571500000000001</v>
      </c>
      <c r="L1672">
        <v>0.41571999999999998</v>
      </c>
      <c r="M1672">
        <v>-3.2646000000000002</v>
      </c>
      <c r="N1672">
        <v>2.1849999999999999E-3</v>
      </c>
      <c r="O1672" t="s">
        <v>467</v>
      </c>
    </row>
    <row r="1673" spans="10:19" x14ac:dyDescent="0.25">
      <c r="K1673">
        <v>2.1849999999999999E-3</v>
      </c>
      <c r="R1673">
        <v>0.05</v>
      </c>
      <c r="S1673" t="s">
        <v>403</v>
      </c>
    </row>
    <row r="1674" spans="10:19" x14ac:dyDescent="0.25">
      <c r="J1674" t="s">
        <v>433</v>
      </c>
    </row>
    <row r="1675" spans="10:19" x14ac:dyDescent="0.25">
      <c r="J1675" t="s">
        <v>434</v>
      </c>
      <c r="K1675" t="s">
        <v>435</v>
      </c>
      <c r="L1675">
        <v>0</v>
      </c>
      <c r="M1675" t="s">
        <v>822</v>
      </c>
      <c r="N1675">
        <v>1E-3</v>
      </c>
      <c r="O1675" t="s">
        <v>823</v>
      </c>
      <c r="P1675">
        <v>0.01</v>
      </c>
      <c r="Q1675" t="s">
        <v>824</v>
      </c>
    </row>
    <row r="1677" spans="10:19" x14ac:dyDescent="0.25">
      <c r="J1677" t="s">
        <v>442</v>
      </c>
      <c r="K1677" t="s">
        <v>443</v>
      </c>
      <c r="L1677" t="s">
        <v>430</v>
      </c>
      <c r="M1677" t="s">
        <v>444</v>
      </c>
      <c r="N1677">
        <v>14661</v>
      </c>
    </row>
    <row r="1678" spans="10:19" x14ac:dyDescent="0.25">
      <c r="J1678" t="s">
        <v>445</v>
      </c>
      <c r="K1678" t="s">
        <v>443</v>
      </c>
      <c r="L1678" t="s">
        <v>430</v>
      </c>
      <c r="M1678" t="s">
        <v>444</v>
      </c>
      <c r="N1678">
        <v>2932.2</v>
      </c>
    </row>
    <row r="1679" spans="10:19" x14ac:dyDescent="0.25">
      <c r="J1679" t="s">
        <v>446</v>
      </c>
      <c r="K1679">
        <v>0.79998999999999998</v>
      </c>
    </row>
    <row r="1680" spans="10:19" x14ac:dyDescent="0.25">
      <c r="J1680" t="s">
        <v>447</v>
      </c>
      <c r="K1680" t="s">
        <v>446</v>
      </c>
      <c r="L1680">
        <v>0.73807999999999996</v>
      </c>
      <c r="R1680" s="1">
        <v>3.4769000000000001E-13</v>
      </c>
    </row>
    <row r="1681" spans="10:19" x14ac:dyDescent="0.25">
      <c r="J1681" t="s">
        <v>448</v>
      </c>
      <c r="K1681">
        <v>27.9984</v>
      </c>
      <c r="L1681" t="s">
        <v>449</v>
      </c>
      <c r="M1681">
        <v>6</v>
      </c>
      <c r="N1681" t="s">
        <v>450</v>
      </c>
      <c r="O1681">
        <v>42</v>
      </c>
      <c r="P1681" t="s">
        <v>451</v>
      </c>
      <c r="Q1681" t="s">
        <v>452</v>
      </c>
    </row>
    <row r="1682" spans="10:19" x14ac:dyDescent="0.25">
      <c r="J1682" t="s">
        <v>841</v>
      </c>
    </row>
    <row r="1692" spans="10:19" x14ac:dyDescent="0.25">
      <c r="S1692" t="s">
        <v>850</v>
      </c>
    </row>
    <row r="1704" spans="19:19" x14ac:dyDescent="0.25">
      <c r="S1704" t="s">
        <v>413</v>
      </c>
    </row>
    <row r="1706" spans="19:19" x14ac:dyDescent="0.25">
      <c r="S1706" t="s">
        <v>403</v>
      </c>
    </row>
    <row r="1725" spans="19:19" x14ac:dyDescent="0.25">
      <c r="S1725" t="s">
        <v>850</v>
      </c>
    </row>
  </sheetData>
  <mergeCells count="6">
    <mergeCell ref="B2:D2"/>
    <mergeCell ref="E2:G2"/>
    <mergeCell ref="B23:D23"/>
    <mergeCell ref="E23:G23"/>
    <mergeCell ref="B1:G1"/>
    <mergeCell ref="B22:G2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X66"/>
  <sheetViews>
    <sheetView zoomScale="85" workbookViewId="0">
      <selection activeCell="A3" sqref="A3"/>
    </sheetView>
  </sheetViews>
  <sheetFormatPr defaultColWidth="8.85546875" defaultRowHeight="15" x14ac:dyDescent="0.25"/>
  <sheetData>
    <row r="1" spans="1:24" x14ac:dyDescent="0.25">
      <c r="A1" s="34"/>
      <c r="B1" s="276" t="s">
        <v>953</v>
      </c>
      <c r="C1" s="277"/>
      <c r="D1" s="277"/>
      <c r="E1" s="277"/>
      <c r="F1" s="277"/>
      <c r="G1" s="277"/>
      <c r="K1" s="275" t="s">
        <v>953</v>
      </c>
      <c r="L1" s="275"/>
      <c r="M1" s="275"/>
      <c r="N1" s="275"/>
      <c r="O1" s="275"/>
      <c r="P1" s="275"/>
      <c r="S1" s="275" t="s">
        <v>957</v>
      </c>
      <c r="T1" s="275"/>
      <c r="U1" s="275"/>
      <c r="V1" s="275"/>
      <c r="W1" s="275"/>
      <c r="X1" s="275"/>
    </row>
    <row r="2" spans="1:24" x14ac:dyDescent="0.25">
      <c r="A2" s="34"/>
      <c r="B2" s="276" t="s">
        <v>198</v>
      </c>
      <c r="C2" s="277"/>
      <c r="D2" s="276" t="s">
        <v>199</v>
      </c>
      <c r="E2" s="277"/>
      <c r="F2" s="276" t="s">
        <v>533</v>
      </c>
      <c r="G2" s="277"/>
      <c r="K2" s="275" t="s">
        <v>198</v>
      </c>
      <c r="L2" s="275"/>
      <c r="M2" s="275"/>
      <c r="N2" s="275"/>
      <c r="O2" s="275"/>
      <c r="P2" s="274"/>
      <c r="S2" s="275" t="s">
        <v>198</v>
      </c>
      <c r="T2" s="275"/>
      <c r="U2" s="275"/>
      <c r="V2" s="275"/>
      <c r="W2" s="275"/>
      <c r="X2" s="274"/>
    </row>
    <row r="3" spans="1:24" ht="60" x14ac:dyDescent="0.25">
      <c r="A3" s="34"/>
      <c r="B3" s="35" t="s">
        <v>192</v>
      </c>
      <c r="C3" s="35" t="s">
        <v>193</v>
      </c>
      <c r="D3" s="35" t="s">
        <v>192</v>
      </c>
      <c r="E3" s="35" t="s">
        <v>193</v>
      </c>
      <c r="F3" s="35" t="s">
        <v>192</v>
      </c>
      <c r="G3" s="35" t="s">
        <v>193</v>
      </c>
      <c r="K3" s="274" t="s">
        <v>192</v>
      </c>
      <c r="L3" s="274"/>
      <c r="M3" s="274"/>
      <c r="N3" s="274" t="s">
        <v>193</v>
      </c>
      <c r="O3" s="274"/>
      <c r="P3" s="274"/>
      <c r="S3" s="274" t="s">
        <v>192</v>
      </c>
      <c r="T3" s="274"/>
      <c r="U3" s="274"/>
      <c r="V3" s="274" t="s">
        <v>193</v>
      </c>
      <c r="W3" s="274"/>
      <c r="X3" s="274"/>
    </row>
    <row r="4" spans="1:24" x14ac:dyDescent="0.25">
      <c r="A4" s="36" t="s">
        <v>174</v>
      </c>
      <c r="B4" s="37" t="s">
        <v>1004</v>
      </c>
      <c r="C4" s="37">
        <v>-6.8230000000000004</v>
      </c>
      <c r="D4" s="37">
        <v>-21.527000000000001</v>
      </c>
      <c r="E4" s="37">
        <v>-21.411000000000001</v>
      </c>
      <c r="F4" s="38"/>
      <c r="G4" s="37">
        <v>-6.2229999999999999</v>
      </c>
      <c r="K4" t="s">
        <v>127</v>
      </c>
      <c r="L4" t="s">
        <v>194</v>
      </c>
      <c r="M4" t="s">
        <v>186</v>
      </c>
      <c r="N4" t="s">
        <v>127</v>
      </c>
      <c r="O4" t="s">
        <v>146</v>
      </c>
      <c r="P4" t="s">
        <v>186</v>
      </c>
      <c r="S4" t="s">
        <v>127</v>
      </c>
      <c r="T4" t="s">
        <v>194</v>
      </c>
      <c r="U4" t="s">
        <v>186</v>
      </c>
      <c r="V4" t="s">
        <v>127</v>
      </c>
      <c r="W4" t="s">
        <v>146</v>
      </c>
      <c r="X4" t="s">
        <v>186</v>
      </c>
    </row>
    <row r="5" spans="1:24" x14ac:dyDescent="0.25">
      <c r="A5" s="39"/>
      <c r="B5" s="40">
        <v>0.16300000000000001</v>
      </c>
      <c r="C5" s="40">
        <v>2.4E-2</v>
      </c>
      <c r="D5" s="40">
        <v>0</v>
      </c>
      <c r="E5" s="40">
        <v>0</v>
      </c>
      <c r="F5" s="41"/>
      <c r="G5" s="40">
        <v>4.0000000000000001E-3</v>
      </c>
      <c r="J5" t="s">
        <v>174</v>
      </c>
      <c r="K5" s="2">
        <v>-4.6937730000000002</v>
      </c>
      <c r="L5" s="2" t="s">
        <v>813</v>
      </c>
      <c r="M5" s="2" t="s">
        <v>813</v>
      </c>
      <c r="N5" s="2">
        <v>-6.8227469999999997</v>
      </c>
      <c r="O5" s="2" t="s">
        <v>813</v>
      </c>
      <c r="P5" s="2" t="s">
        <v>813</v>
      </c>
      <c r="R5" t="s">
        <v>174</v>
      </c>
      <c r="S5" s="2">
        <v>-8.9337499999999999</v>
      </c>
      <c r="T5" s="2" t="s">
        <v>813</v>
      </c>
      <c r="U5" s="2" t="s">
        <v>813</v>
      </c>
      <c r="V5" s="2">
        <v>-5.4257099999999996</v>
      </c>
      <c r="W5" s="2" t="s">
        <v>813</v>
      </c>
      <c r="X5" s="2" t="s">
        <v>813</v>
      </c>
    </row>
    <row r="6" spans="1:24" x14ac:dyDescent="0.25">
      <c r="A6" s="36" t="s">
        <v>175</v>
      </c>
      <c r="B6" s="37">
        <v>-0.26500000000000001</v>
      </c>
      <c r="C6" s="37">
        <v>-0.23200000000000001</v>
      </c>
      <c r="D6" s="37">
        <v>0.48899999999999999</v>
      </c>
      <c r="E6" s="37">
        <v>0.40799999999999997</v>
      </c>
      <c r="F6" s="38"/>
      <c r="G6" s="37">
        <v>6.9000000000000006E-2</v>
      </c>
      <c r="K6" s="2">
        <v>0.16338710000000001</v>
      </c>
      <c r="L6" s="2" t="s">
        <v>813</v>
      </c>
      <c r="M6" s="2" t="s">
        <v>813</v>
      </c>
      <c r="N6" s="2">
        <v>2.384E-2</v>
      </c>
      <c r="O6" s="2" t="s">
        <v>813</v>
      </c>
      <c r="P6" s="2" t="s">
        <v>813</v>
      </c>
      <c r="S6" s="2">
        <v>3.9414999999999999E-2</v>
      </c>
      <c r="T6" s="2" t="s">
        <v>813</v>
      </c>
      <c r="U6" s="2" t="s">
        <v>813</v>
      </c>
      <c r="V6" s="2">
        <v>0.18651000000000001</v>
      </c>
      <c r="W6" s="2" t="s">
        <v>813</v>
      </c>
      <c r="X6" s="2" t="s">
        <v>813</v>
      </c>
    </row>
    <row r="7" spans="1:24" x14ac:dyDescent="0.25">
      <c r="A7" s="39"/>
      <c r="B7" s="40">
        <v>0.13100000000000001</v>
      </c>
      <c r="C7" s="40">
        <v>0.105</v>
      </c>
      <c r="D7" s="40">
        <v>1.6E-2</v>
      </c>
      <c r="E7" s="40">
        <v>1E-3</v>
      </c>
      <c r="F7" s="41"/>
      <c r="G7" s="40">
        <v>0.44700000000000001</v>
      </c>
      <c r="J7" t="s">
        <v>175</v>
      </c>
      <c r="K7" s="2">
        <v>-0.26510499999999998</v>
      </c>
      <c r="L7" s="2" t="s">
        <v>813</v>
      </c>
      <c r="M7" s="2" t="s">
        <v>813</v>
      </c>
      <c r="N7" s="2">
        <v>-0.232294</v>
      </c>
      <c r="O7" s="2" t="s">
        <v>813</v>
      </c>
      <c r="P7" s="2" t="s">
        <v>813</v>
      </c>
      <c r="R7" t="s">
        <v>175</v>
      </c>
      <c r="S7" s="2">
        <v>0.14169999999999999</v>
      </c>
      <c r="T7" s="2" t="s">
        <v>813</v>
      </c>
      <c r="U7" s="2" t="s">
        <v>813</v>
      </c>
      <c r="V7" s="2">
        <v>-0.19900999999999999</v>
      </c>
      <c r="W7" s="2" t="s">
        <v>813</v>
      </c>
      <c r="X7" s="2" t="s">
        <v>813</v>
      </c>
    </row>
    <row r="8" spans="1:24" x14ac:dyDescent="0.25">
      <c r="A8" s="36" t="s">
        <v>176</v>
      </c>
      <c r="B8" s="37">
        <v>4.032</v>
      </c>
      <c r="C8" s="37">
        <v>-2.4780000000000002</v>
      </c>
      <c r="D8" s="37">
        <v>0.157</v>
      </c>
      <c r="E8" s="37">
        <v>-3.48</v>
      </c>
      <c r="F8" s="38"/>
      <c r="G8" s="37">
        <v>-0.57499999999999996</v>
      </c>
      <c r="K8" s="2">
        <v>0.131269</v>
      </c>
      <c r="L8" s="2" t="s">
        <v>813</v>
      </c>
      <c r="M8" s="2" t="s">
        <v>813</v>
      </c>
      <c r="N8" s="2">
        <v>0.10507</v>
      </c>
      <c r="O8" s="2" t="s">
        <v>813</v>
      </c>
      <c r="P8" s="2" t="s">
        <v>813</v>
      </c>
      <c r="S8" s="2">
        <v>0.46692899999999998</v>
      </c>
      <c r="T8" s="2" t="s">
        <v>813</v>
      </c>
      <c r="U8" s="2" t="s">
        <v>813</v>
      </c>
      <c r="V8" s="2">
        <v>0.29207</v>
      </c>
      <c r="W8" s="2" t="s">
        <v>813</v>
      </c>
      <c r="X8" s="2" t="s">
        <v>813</v>
      </c>
    </row>
    <row r="9" spans="1:24" x14ac:dyDescent="0.25">
      <c r="A9" s="39"/>
      <c r="B9" s="40">
        <v>1E-3</v>
      </c>
      <c r="C9" s="40">
        <v>1.6E-2</v>
      </c>
      <c r="D9" s="40">
        <v>0.878</v>
      </c>
      <c r="E9" s="40">
        <v>1E-3</v>
      </c>
      <c r="F9" s="41"/>
      <c r="G9" s="40">
        <v>0.20200000000000001</v>
      </c>
      <c r="J9" t="s">
        <v>176</v>
      </c>
      <c r="K9" s="2">
        <v>4.0317809999999996</v>
      </c>
      <c r="L9" s="2" t="s">
        <v>813</v>
      </c>
      <c r="M9" s="2" t="s">
        <v>813</v>
      </c>
      <c r="N9" s="2">
        <v>-2.4782649999999999</v>
      </c>
      <c r="O9" s="2" t="s">
        <v>813</v>
      </c>
      <c r="P9" s="2" t="s">
        <v>813</v>
      </c>
      <c r="R9" t="s">
        <v>176</v>
      </c>
      <c r="S9" s="2">
        <v>3.9433799999999999</v>
      </c>
      <c r="T9" s="2" t="s">
        <v>813</v>
      </c>
      <c r="U9" s="2" t="s">
        <v>813</v>
      </c>
      <c r="V9" s="2">
        <v>-0.93537000000000003</v>
      </c>
      <c r="W9" s="2" t="s">
        <v>813</v>
      </c>
      <c r="X9" s="2" t="s">
        <v>813</v>
      </c>
    </row>
    <row r="10" spans="1:24" x14ac:dyDescent="0.25">
      <c r="A10" s="36" t="s">
        <v>357</v>
      </c>
      <c r="B10" s="37">
        <v>-1.956</v>
      </c>
      <c r="C10" s="37">
        <v>0.82099999999999995</v>
      </c>
      <c r="D10" s="37">
        <v>0.38300000000000001</v>
      </c>
      <c r="E10" s="37">
        <v>1.617</v>
      </c>
      <c r="F10" s="38"/>
      <c r="G10" s="37">
        <v>0.29699999999999999</v>
      </c>
      <c r="K10" s="2">
        <v>7.5159999999999995E-4</v>
      </c>
      <c r="L10" s="2" t="s">
        <v>813</v>
      </c>
      <c r="M10" s="2" t="s">
        <v>813</v>
      </c>
      <c r="N10" s="2">
        <v>1.5800000000000002E-2</v>
      </c>
      <c r="O10" s="2" t="s">
        <v>813</v>
      </c>
      <c r="P10" s="2" t="s">
        <v>813</v>
      </c>
      <c r="S10" s="2">
        <v>5.8820000000000001E-3</v>
      </c>
      <c r="T10" s="2" t="s">
        <v>813</v>
      </c>
      <c r="U10" s="2" t="s">
        <v>813</v>
      </c>
      <c r="V10" s="2">
        <v>0.52534000000000003</v>
      </c>
      <c r="W10" s="2" t="s">
        <v>813</v>
      </c>
      <c r="X10" s="2" t="s">
        <v>813</v>
      </c>
    </row>
    <row r="11" spans="1:24" x14ac:dyDescent="0.25">
      <c r="A11" s="39"/>
      <c r="B11" s="40">
        <v>2E-3</v>
      </c>
      <c r="C11" s="40">
        <v>3.5000000000000003E-2</v>
      </c>
      <c r="D11" s="40">
        <v>0.60699999999999998</v>
      </c>
      <c r="E11" s="40">
        <v>2E-3</v>
      </c>
      <c r="F11" s="41"/>
      <c r="G11" s="40">
        <v>0.248</v>
      </c>
      <c r="J11" t="s">
        <v>357</v>
      </c>
      <c r="K11" s="2">
        <v>-1.9560770000000001</v>
      </c>
      <c r="L11" s="2" t="s">
        <v>813</v>
      </c>
      <c r="M11" s="2" t="s">
        <v>813</v>
      </c>
      <c r="N11" s="2">
        <v>0.82070200000000004</v>
      </c>
      <c r="O11" s="2" t="s">
        <v>813</v>
      </c>
      <c r="P11" s="2" t="s">
        <v>813</v>
      </c>
      <c r="R11" t="s">
        <v>357</v>
      </c>
      <c r="S11" s="2">
        <v>-0.24634</v>
      </c>
      <c r="T11" s="2" t="s">
        <v>813</v>
      </c>
      <c r="U11" s="2" t="s">
        <v>813</v>
      </c>
      <c r="V11" s="2">
        <v>0.68671000000000004</v>
      </c>
      <c r="W11" s="2" t="s">
        <v>813</v>
      </c>
      <c r="X11" s="2" t="s">
        <v>813</v>
      </c>
    </row>
    <row r="12" spans="1:24" x14ac:dyDescent="0.25">
      <c r="A12" s="36" t="s">
        <v>187</v>
      </c>
      <c r="B12" s="34"/>
      <c r="C12" s="37">
        <v>-14.177</v>
      </c>
      <c r="D12" s="34"/>
      <c r="E12" s="37">
        <v>-0.47899999999999998</v>
      </c>
      <c r="F12" s="38"/>
      <c r="G12" s="37">
        <v>10.252000000000001</v>
      </c>
      <c r="K12" s="2">
        <v>1.9624999999999998E-3</v>
      </c>
      <c r="L12" s="2" t="s">
        <v>813</v>
      </c>
      <c r="M12" s="2" t="s">
        <v>813</v>
      </c>
      <c r="N12" s="2">
        <v>3.4840000000000003E-2</v>
      </c>
      <c r="O12" s="2" t="s">
        <v>813</v>
      </c>
      <c r="P12" s="2" t="s">
        <v>813</v>
      </c>
      <c r="S12" s="2">
        <v>0.72985900000000004</v>
      </c>
      <c r="T12" s="2" t="s">
        <v>813</v>
      </c>
      <c r="U12" s="2" t="s">
        <v>813</v>
      </c>
      <c r="V12" s="2">
        <v>5.2479999999999999E-2</v>
      </c>
      <c r="W12" s="2" t="s">
        <v>813</v>
      </c>
      <c r="X12" s="2" t="s">
        <v>813</v>
      </c>
    </row>
    <row r="13" spans="1:24" x14ac:dyDescent="0.25">
      <c r="A13" s="39"/>
      <c r="B13" s="39"/>
      <c r="C13" s="40">
        <v>0</v>
      </c>
      <c r="D13" s="39"/>
      <c r="E13" s="40">
        <v>0.88900000000000001</v>
      </c>
      <c r="F13" s="41"/>
      <c r="G13" s="40">
        <v>0</v>
      </c>
      <c r="J13" t="s">
        <v>187</v>
      </c>
      <c r="K13" s="2"/>
      <c r="L13" s="2" t="s">
        <v>813</v>
      </c>
      <c r="M13" s="2" t="s">
        <v>813</v>
      </c>
      <c r="N13" s="2">
        <v>-14.176819999999999</v>
      </c>
      <c r="O13" s="2" t="s">
        <v>813</v>
      </c>
      <c r="P13" s="2" t="s">
        <v>813</v>
      </c>
      <c r="R13" t="s">
        <v>187</v>
      </c>
      <c r="S13" s="2"/>
      <c r="T13" s="2" t="s">
        <v>813</v>
      </c>
      <c r="U13" s="2" t="s">
        <v>813</v>
      </c>
      <c r="V13" s="2">
        <v>-19.474229999999999</v>
      </c>
      <c r="W13" s="2" t="s">
        <v>813</v>
      </c>
      <c r="X13" s="2" t="s">
        <v>813</v>
      </c>
    </row>
    <row r="14" spans="1:24" x14ac:dyDescent="0.25">
      <c r="A14" s="36" t="s">
        <v>358</v>
      </c>
      <c r="B14" s="37">
        <v>-9.8010000000000002</v>
      </c>
      <c r="C14" s="37">
        <v>-3.79</v>
      </c>
      <c r="D14" s="37">
        <v>-19.449000000000002</v>
      </c>
      <c r="E14" s="37">
        <v>-15.935</v>
      </c>
      <c r="F14" s="38"/>
      <c r="G14" s="37">
        <v>-3.5070000000000001</v>
      </c>
      <c r="K14" s="2"/>
      <c r="L14" s="2" t="s">
        <v>813</v>
      </c>
      <c r="M14" s="2" t="s">
        <v>813</v>
      </c>
      <c r="N14" s="2">
        <v>1.3679999999999999E-5</v>
      </c>
      <c r="O14" s="2" t="s">
        <v>813</v>
      </c>
      <c r="P14" s="2" t="s">
        <v>813</v>
      </c>
      <c r="S14" s="2"/>
      <c r="T14" s="2" t="s">
        <v>813</v>
      </c>
      <c r="U14" s="2" t="s">
        <v>813</v>
      </c>
      <c r="V14" s="2">
        <v>3.7590000000000002E-7</v>
      </c>
      <c r="W14" s="2" t="s">
        <v>813</v>
      </c>
      <c r="X14" s="2" t="s">
        <v>813</v>
      </c>
    </row>
    <row r="15" spans="1:24" x14ac:dyDescent="0.25">
      <c r="A15" s="39"/>
      <c r="B15" s="40">
        <v>3.0000000000000001E-3</v>
      </c>
      <c r="C15" s="40">
        <v>0.23899999999999999</v>
      </c>
      <c r="D15" s="40">
        <v>0</v>
      </c>
      <c r="E15" s="40">
        <v>0</v>
      </c>
      <c r="F15" s="41"/>
      <c r="G15" s="40">
        <v>0.106</v>
      </c>
      <c r="J15" t="s">
        <v>358</v>
      </c>
      <c r="K15" s="2">
        <v>-9.8008830000000007</v>
      </c>
      <c r="L15" s="2" t="s">
        <v>813</v>
      </c>
      <c r="M15" s="2" t="s">
        <v>813</v>
      </c>
      <c r="N15" s="2">
        <v>-3.7903250000000002</v>
      </c>
      <c r="O15" s="2" t="s">
        <v>813</v>
      </c>
      <c r="P15" s="2" t="s">
        <v>813</v>
      </c>
      <c r="R15" t="s">
        <v>358</v>
      </c>
      <c r="S15" s="2">
        <v>-7.1206500000000004</v>
      </c>
      <c r="T15" s="2" t="s">
        <v>813</v>
      </c>
      <c r="U15" s="2" t="s">
        <v>813</v>
      </c>
      <c r="V15" s="2">
        <v>-7.6819999999999999E-2</v>
      </c>
      <c r="W15" s="2" t="s">
        <v>813</v>
      </c>
      <c r="X15" s="2" t="s">
        <v>813</v>
      </c>
    </row>
    <row r="16" spans="1:24" x14ac:dyDescent="0.25">
      <c r="A16" s="36" t="s">
        <v>181</v>
      </c>
      <c r="B16" s="37">
        <v>-0.69499999999999995</v>
      </c>
      <c r="C16" s="37">
        <v>-0.65400000000000003</v>
      </c>
      <c r="D16" s="37">
        <v>-0.36399999999999999</v>
      </c>
      <c r="E16" s="37">
        <v>-0.36299999999999999</v>
      </c>
      <c r="F16" s="38"/>
      <c r="G16" s="37">
        <v>-0.312</v>
      </c>
      <c r="K16" s="2">
        <v>3.4047000000000001E-3</v>
      </c>
      <c r="L16" s="2" t="s">
        <v>813</v>
      </c>
      <c r="M16" s="2" t="s">
        <v>813</v>
      </c>
      <c r="N16" s="2">
        <v>0.23884</v>
      </c>
      <c r="O16" s="2" t="s">
        <v>813</v>
      </c>
      <c r="P16" s="2" t="s">
        <v>813</v>
      </c>
      <c r="S16" s="2">
        <v>9.2052999999999996E-2</v>
      </c>
      <c r="T16" s="2" t="s">
        <v>813</v>
      </c>
      <c r="U16" s="2" t="s">
        <v>813</v>
      </c>
      <c r="V16" s="2">
        <v>0.98550000000000004</v>
      </c>
      <c r="W16" s="2" t="s">
        <v>813</v>
      </c>
      <c r="X16" s="2" t="s">
        <v>813</v>
      </c>
    </row>
    <row r="17" spans="1:24" x14ac:dyDescent="0.25">
      <c r="A17" s="39"/>
      <c r="B17" s="40">
        <v>0</v>
      </c>
      <c r="C17" s="40">
        <v>0</v>
      </c>
      <c r="D17" s="40">
        <v>2E-3</v>
      </c>
      <c r="E17" s="40">
        <v>1E-3</v>
      </c>
      <c r="F17" s="41"/>
      <c r="G17" s="40">
        <v>0</v>
      </c>
      <c r="J17" t="s">
        <v>181</v>
      </c>
      <c r="K17" s="2">
        <v>-0.69511999999999996</v>
      </c>
      <c r="L17" s="2" t="s">
        <v>813</v>
      </c>
      <c r="M17" s="2" t="s">
        <v>813</v>
      </c>
      <c r="N17" s="2">
        <v>-0.65443600000000002</v>
      </c>
      <c r="O17" s="2" t="s">
        <v>813</v>
      </c>
      <c r="P17" s="2" t="s">
        <v>813</v>
      </c>
      <c r="R17" s="25" t="s">
        <v>952</v>
      </c>
      <c r="S17" s="2">
        <v>-9.4624299999999995</v>
      </c>
      <c r="T17" s="2" t="s">
        <v>813</v>
      </c>
      <c r="U17" s="2" t="s">
        <v>813</v>
      </c>
      <c r="V17" s="2">
        <v>-10.78966</v>
      </c>
      <c r="W17" s="2" t="s">
        <v>813</v>
      </c>
      <c r="X17" s="2" t="s">
        <v>813</v>
      </c>
    </row>
    <row r="18" spans="1:24" x14ac:dyDescent="0.25">
      <c r="A18" s="36" t="s">
        <v>189</v>
      </c>
      <c r="B18" s="36" t="s">
        <v>197</v>
      </c>
      <c r="C18" s="36" t="s">
        <v>197</v>
      </c>
      <c r="D18" s="36" t="s">
        <v>197</v>
      </c>
      <c r="E18" s="37">
        <v>0.46827000000000002</v>
      </c>
      <c r="F18" s="36"/>
      <c r="G18" s="36" t="s">
        <v>197</v>
      </c>
      <c r="K18" s="2">
        <v>2.2E-16</v>
      </c>
      <c r="L18" s="2" t="s">
        <v>813</v>
      </c>
      <c r="M18" s="2" t="s">
        <v>813</v>
      </c>
      <c r="N18" s="2">
        <v>2.2E-16</v>
      </c>
      <c r="O18" s="2" t="s">
        <v>813</v>
      </c>
      <c r="P18" s="2" t="s">
        <v>813</v>
      </c>
      <c r="S18" s="2">
        <v>2.046E-11</v>
      </c>
      <c r="T18" s="2" t="s">
        <v>813</v>
      </c>
      <c r="U18" s="2" t="s">
        <v>813</v>
      </c>
      <c r="V18" s="2">
        <v>2.2E-16</v>
      </c>
      <c r="W18" s="2" t="s">
        <v>813</v>
      </c>
      <c r="X18" s="2" t="s">
        <v>813</v>
      </c>
    </row>
    <row r="19" spans="1:24" x14ac:dyDescent="0.25">
      <c r="A19" s="36" t="s">
        <v>190</v>
      </c>
      <c r="B19" s="37">
        <v>435</v>
      </c>
      <c r="C19" s="37">
        <v>635</v>
      </c>
      <c r="D19" s="37">
        <v>240</v>
      </c>
      <c r="E19" s="37">
        <v>329</v>
      </c>
      <c r="F19" s="36"/>
      <c r="G19" s="37">
        <v>409</v>
      </c>
      <c r="J19" t="s">
        <v>189</v>
      </c>
      <c r="K19" s="2" t="s">
        <v>197</v>
      </c>
      <c r="L19" s="2" t="s">
        <v>813</v>
      </c>
      <c r="M19" s="2" t="s">
        <v>813</v>
      </c>
      <c r="N19" s="2" t="s">
        <v>197</v>
      </c>
      <c r="O19" s="2" t="s">
        <v>813</v>
      </c>
      <c r="P19" s="2" t="s">
        <v>813</v>
      </c>
      <c r="R19" t="s">
        <v>189</v>
      </c>
      <c r="S19" t="s">
        <v>197</v>
      </c>
      <c r="T19" s="2" t="s">
        <v>813</v>
      </c>
      <c r="U19" s="2" t="s">
        <v>813</v>
      </c>
      <c r="V19" t="s">
        <v>197</v>
      </c>
      <c r="W19" s="2" t="s">
        <v>813</v>
      </c>
      <c r="X19" s="2" t="s">
        <v>813</v>
      </c>
    </row>
    <row r="20" spans="1:24" x14ac:dyDescent="0.25">
      <c r="A20" s="36" t="s">
        <v>191</v>
      </c>
      <c r="B20" s="37">
        <v>0.59199999999999997</v>
      </c>
      <c r="C20" s="37">
        <v>0.67</v>
      </c>
      <c r="D20" s="37">
        <v>0.48899999999999999</v>
      </c>
      <c r="E20" s="37">
        <v>0.46800000000000003</v>
      </c>
      <c r="F20" s="36"/>
      <c r="G20" s="37">
        <v>0.29499999999999998</v>
      </c>
      <c r="J20" t="s">
        <v>190</v>
      </c>
      <c r="K20">
        <v>435</v>
      </c>
      <c r="L20" s="2" t="s">
        <v>813</v>
      </c>
      <c r="M20" s="2" t="s">
        <v>813</v>
      </c>
      <c r="N20">
        <v>635</v>
      </c>
      <c r="O20" s="2" t="s">
        <v>813</v>
      </c>
      <c r="P20" s="2" t="s">
        <v>813</v>
      </c>
      <c r="R20" t="s">
        <v>190</v>
      </c>
      <c r="S20">
        <v>285</v>
      </c>
      <c r="T20" s="2" t="s">
        <v>813</v>
      </c>
      <c r="U20" s="2" t="s">
        <v>813</v>
      </c>
      <c r="V20">
        <v>405</v>
      </c>
      <c r="W20" s="2" t="s">
        <v>813</v>
      </c>
      <c r="X20" s="2" t="s">
        <v>813</v>
      </c>
    </row>
    <row r="21" spans="1:24" x14ac:dyDescent="0.25">
      <c r="A21" s="34"/>
      <c r="B21" s="34"/>
      <c r="C21" s="34"/>
      <c r="D21" s="34"/>
      <c r="E21" s="34"/>
      <c r="F21" s="34"/>
      <c r="G21" s="34"/>
      <c r="J21" t="s">
        <v>191</v>
      </c>
      <c r="K21" s="2">
        <v>0.59216999999999997</v>
      </c>
      <c r="L21" s="2" t="s">
        <v>813</v>
      </c>
      <c r="M21" s="2" t="s">
        <v>813</v>
      </c>
      <c r="N21" s="2">
        <v>0.67013</v>
      </c>
      <c r="O21" s="2" t="s">
        <v>813</v>
      </c>
      <c r="P21" s="2" t="s">
        <v>813</v>
      </c>
      <c r="R21" t="s">
        <v>191</v>
      </c>
      <c r="S21" s="2">
        <v>0.52561000000000002</v>
      </c>
      <c r="T21" s="2" t="s">
        <v>813</v>
      </c>
      <c r="U21" s="2" t="s">
        <v>813</v>
      </c>
      <c r="V21" s="2">
        <v>0.64600999999999997</v>
      </c>
      <c r="W21" s="2" t="s">
        <v>813</v>
      </c>
      <c r="X21" s="2" t="s">
        <v>813</v>
      </c>
    </row>
    <row r="22" spans="1:24" x14ac:dyDescent="0.25">
      <c r="A22" s="34"/>
      <c r="B22" s="276" t="s">
        <v>954</v>
      </c>
      <c r="C22" s="277"/>
      <c r="D22" s="277"/>
      <c r="E22" s="277"/>
      <c r="F22" s="277"/>
      <c r="G22" s="277"/>
    </row>
    <row r="23" spans="1:24" x14ac:dyDescent="0.25">
      <c r="A23" s="34"/>
      <c r="B23" s="276" t="s">
        <v>198</v>
      </c>
      <c r="C23" s="277"/>
      <c r="D23" s="276" t="s">
        <v>199</v>
      </c>
      <c r="E23" s="277"/>
      <c r="F23" s="276" t="s">
        <v>533</v>
      </c>
      <c r="G23" s="277"/>
      <c r="K23" s="275" t="s">
        <v>955</v>
      </c>
      <c r="L23" s="275"/>
      <c r="M23" s="275"/>
      <c r="N23" s="275"/>
      <c r="O23" s="275"/>
      <c r="P23" s="275"/>
      <c r="S23" s="275" t="s">
        <v>958</v>
      </c>
      <c r="T23" s="275"/>
      <c r="U23" s="275"/>
      <c r="V23" s="275"/>
      <c r="W23" s="275"/>
      <c r="X23" s="275"/>
    </row>
    <row r="24" spans="1:24" ht="60" x14ac:dyDescent="0.25">
      <c r="A24" s="34"/>
      <c r="B24" s="35" t="s">
        <v>192</v>
      </c>
      <c r="C24" s="35" t="s">
        <v>193</v>
      </c>
      <c r="D24" s="35" t="s">
        <v>192</v>
      </c>
      <c r="E24" s="35" t="s">
        <v>193</v>
      </c>
      <c r="F24" s="35" t="s">
        <v>192</v>
      </c>
      <c r="G24" s="35" t="s">
        <v>193</v>
      </c>
      <c r="K24" s="275" t="s">
        <v>199</v>
      </c>
      <c r="L24" s="275"/>
      <c r="M24" s="275"/>
      <c r="N24" s="275"/>
      <c r="O24" s="275"/>
      <c r="P24" s="274"/>
      <c r="S24" s="275" t="s">
        <v>199</v>
      </c>
      <c r="T24" s="275"/>
      <c r="U24" s="275"/>
      <c r="V24" s="275"/>
      <c r="W24" s="275"/>
      <c r="X24" s="274"/>
    </row>
    <row r="25" spans="1:24" x14ac:dyDescent="0.25">
      <c r="A25" s="36" t="s">
        <v>174</v>
      </c>
      <c r="B25" s="37">
        <v>-8.9339999999999993</v>
      </c>
      <c r="C25" s="37">
        <v>-5.4260000000000002</v>
      </c>
      <c r="D25" s="37">
        <v>-20.748999999999999</v>
      </c>
      <c r="E25" s="37">
        <v>-15.695</v>
      </c>
      <c r="F25" s="35"/>
      <c r="G25" s="37">
        <v>-11.914</v>
      </c>
      <c r="K25" s="274" t="s">
        <v>192</v>
      </c>
      <c r="L25" s="274"/>
      <c r="M25" s="274"/>
      <c r="N25" s="274" t="s">
        <v>193</v>
      </c>
      <c r="O25" s="274"/>
      <c r="P25" s="274"/>
      <c r="S25" s="274" t="s">
        <v>192</v>
      </c>
      <c r="T25" s="274"/>
      <c r="U25" s="274"/>
      <c r="V25" s="274" t="s">
        <v>193</v>
      </c>
      <c r="W25" s="274"/>
      <c r="X25" s="274"/>
    </row>
    <row r="26" spans="1:24" x14ac:dyDescent="0.25">
      <c r="A26" s="33"/>
      <c r="B26" s="40">
        <v>3.9E-2</v>
      </c>
      <c r="C26" s="40">
        <v>0.187</v>
      </c>
      <c r="D26" s="40">
        <v>0</v>
      </c>
      <c r="E26" s="40">
        <v>0</v>
      </c>
      <c r="F26" s="42"/>
      <c r="G26" s="40">
        <v>0</v>
      </c>
      <c r="K26" t="s">
        <v>127</v>
      </c>
      <c r="L26" t="s">
        <v>194</v>
      </c>
      <c r="M26" t="s">
        <v>186</v>
      </c>
      <c r="N26" t="s">
        <v>127</v>
      </c>
      <c r="O26" t="s">
        <v>146</v>
      </c>
      <c r="P26" t="s">
        <v>186</v>
      </c>
      <c r="S26" t="s">
        <v>127</v>
      </c>
      <c r="T26" t="s">
        <v>194</v>
      </c>
      <c r="U26" t="s">
        <v>186</v>
      </c>
      <c r="V26" t="s">
        <v>127</v>
      </c>
      <c r="W26" t="s">
        <v>146</v>
      </c>
      <c r="X26" t="s">
        <v>186</v>
      </c>
    </row>
    <row r="27" spans="1:24" x14ac:dyDescent="0.25">
      <c r="A27" s="36" t="s">
        <v>175</v>
      </c>
      <c r="B27" s="37">
        <v>0.14199999999999999</v>
      </c>
      <c r="C27" s="37">
        <v>-0.19900000000000001</v>
      </c>
      <c r="D27" s="37">
        <v>0.65800000000000003</v>
      </c>
      <c r="E27" s="37">
        <v>0.28399999999999997</v>
      </c>
      <c r="F27" s="35"/>
      <c r="G27" s="37">
        <v>0.36499999999999999</v>
      </c>
      <c r="J27" t="s">
        <v>174</v>
      </c>
      <c r="K27" s="2">
        <v>-21.526620000000001</v>
      </c>
      <c r="L27" s="2" t="s">
        <v>813</v>
      </c>
      <c r="M27" s="2" t="s">
        <v>813</v>
      </c>
      <c r="N27" s="2">
        <v>-21.41114</v>
      </c>
      <c r="O27" s="2" t="s">
        <v>813</v>
      </c>
      <c r="P27" s="2" t="s">
        <v>813</v>
      </c>
      <c r="R27" t="s">
        <v>174</v>
      </c>
      <c r="S27" s="2">
        <v>-20.74933</v>
      </c>
      <c r="T27" s="2" t="s">
        <v>813</v>
      </c>
      <c r="U27" s="2" t="s">
        <v>813</v>
      </c>
      <c r="V27" s="2">
        <v>-15.695325</v>
      </c>
      <c r="W27" s="2" t="s">
        <v>813</v>
      </c>
      <c r="X27" s="2" t="s">
        <v>813</v>
      </c>
    </row>
    <row r="28" spans="1:24" x14ac:dyDescent="0.25">
      <c r="A28" s="33"/>
      <c r="B28" s="40">
        <v>0.46700000000000003</v>
      </c>
      <c r="C28" s="40">
        <v>0.29199999999999998</v>
      </c>
      <c r="D28" s="40">
        <v>1E-3</v>
      </c>
      <c r="E28" s="40">
        <v>1E-3</v>
      </c>
      <c r="F28" s="42"/>
      <c r="G28" s="40">
        <v>2E-3</v>
      </c>
      <c r="K28" s="2">
        <v>1.667E-7</v>
      </c>
      <c r="L28" s="2" t="s">
        <v>813</v>
      </c>
      <c r="M28" s="2" t="s">
        <v>813</v>
      </c>
      <c r="N28" s="2">
        <v>2.1320000000000001E-9</v>
      </c>
      <c r="O28" s="2" t="s">
        <v>813</v>
      </c>
      <c r="P28" s="2" t="s">
        <v>813</v>
      </c>
      <c r="S28" s="2">
        <v>6.156E-6</v>
      </c>
      <c r="T28" s="2" t="s">
        <v>813</v>
      </c>
      <c r="U28" s="2" t="s">
        <v>813</v>
      </c>
      <c r="V28" s="2">
        <v>1.473E-7</v>
      </c>
      <c r="W28" s="2" t="s">
        <v>813</v>
      </c>
      <c r="X28" s="2" t="s">
        <v>813</v>
      </c>
    </row>
    <row r="29" spans="1:24" x14ac:dyDescent="0.25">
      <c r="A29" s="36" t="s">
        <v>176</v>
      </c>
      <c r="B29" s="37">
        <v>3.9430000000000001</v>
      </c>
      <c r="C29" s="37">
        <v>-0.93500000000000005</v>
      </c>
      <c r="D29" s="37">
        <v>0.47399999999999998</v>
      </c>
      <c r="E29" s="37">
        <v>-4.4340000000000002</v>
      </c>
      <c r="F29" s="35"/>
      <c r="G29" s="37">
        <v>-0.95</v>
      </c>
      <c r="J29" t="s">
        <v>175</v>
      </c>
      <c r="K29" s="2">
        <v>0.48916999999999999</v>
      </c>
      <c r="L29" s="2" t="s">
        <v>813</v>
      </c>
      <c r="M29" s="2" t="s">
        <v>813</v>
      </c>
      <c r="N29" s="2">
        <v>0.40786</v>
      </c>
      <c r="O29" s="2" t="s">
        <v>813</v>
      </c>
      <c r="P29" s="2" t="s">
        <v>813</v>
      </c>
      <c r="R29" t="s">
        <v>175</v>
      </c>
      <c r="S29" s="2">
        <v>0.65774999999999995</v>
      </c>
      <c r="T29" s="2" t="s">
        <v>813</v>
      </c>
      <c r="U29" s="2" t="s">
        <v>813</v>
      </c>
      <c r="V29" s="2">
        <v>0.283771</v>
      </c>
      <c r="W29" s="2" t="s">
        <v>813</v>
      </c>
      <c r="X29" s="2" t="s">
        <v>813</v>
      </c>
    </row>
    <row r="30" spans="1:24" x14ac:dyDescent="0.25">
      <c r="A30" s="33"/>
      <c r="B30" s="40">
        <v>6.0000000000000001E-3</v>
      </c>
      <c r="C30" s="40">
        <v>0.52500000000000002</v>
      </c>
      <c r="D30" s="40">
        <v>0.76400000000000001</v>
      </c>
      <c r="E30" s="40">
        <v>8.4000000000000005E-2</v>
      </c>
      <c r="F30" s="42"/>
      <c r="G30" s="40">
        <v>0.17699999999999999</v>
      </c>
      <c r="K30" s="2">
        <v>1.5554999999999999E-2</v>
      </c>
      <c r="L30" s="2" t="s">
        <v>813</v>
      </c>
      <c r="M30" s="2" t="s">
        <v>813</v>
      </c>
      <c r="N30" s="2">
        <v>6.223E-4</v>
      </c>
      <c r="O30" s="2" t="s">
        <v>813</v>
      </c>
      <c r="P30" s="2" t="s">
        <v>813</v>
      </c>
      <c r="S30" s="2">
        <v>1.415E-3</v>
      </c>
      <c r="T30" s="2" t="s">
        <v>813</v>
      </c>
      <c r="U30" s="2" t="s">
        <v>813</v>
      </c>
      <c r="V30" s="2">
        <v>1.175E-3</v>
      </c>
      <c r="W30" s="2" t="s">
        <v>813</v>
      </c>
      <c r="X30" s="2" t="s">
        <v>813</v>
      </c>
    </row>
    <row r="31" spans="1:24" x14ac:dyDescent="0.25">
      <c r="A31" s="36" t="s">
        <v>357</v>
      </c>
      <c r="B31" s="37">
        <v>-0.246</v>
      </c>
      <c r="C31" s="37">
        <v>0.68700000000000006</v>
      </c>
      <c r="D31" s="37">
        <v>0.124</v>
      </c>
      <c r="E31" s="37">
        <v>1.014</v>
      </c>
      <c r="F31" s="35"/>
      <c r="G31" s="37">
        <v>1.7669999999999999</v>
      </c>
      <c r="J31" t="s">
        <v>176</v>
      </c>
      <c r="K31" s="2">
        <v>0.15747</v>
      </c>
      <c r="L31" s="2" t="s">
        <v>813</v>
      </c>
      <c r="M31" s="2" t="s">
        <v>813</v>
      </c>
      <c r="N31" s="2">
        <v>-3.48007</v>
      </c>
      <c r="O31" s="2" t="s">
        <v>813</v>
      </c>
      <c r="P31" s="2" t="s">
        <v>813</v>
      </c>
      <c r="R31" t="s">
        <v>176</v>
      </c>
      <c r="S31" s="2">
        <v>0.47355999999999998</v>
      </c>
      <c r="T31" s="2" t="s">
        <v>813</v>
      </c>
      <c r="U31" s="2" t="s">
        <v>813</v>
      </c>
      <c r="V31" s="2">
        <v>-4.4341470000000003</v>
      </c>
      <c r="W31" s="2" t="s">
        <v>813</v>
      </c>
      <c r="X31" s="2" t="s">
        <v>813</v>
      </c>
    </row>
    <row r="32" spans="1:24" x14ac:dyDescent="0.25">
      <c r="A32" s="33"/>
      <c r="B32" s="40">
        <v>0.73</v>
      </c>
      <c r="C32" s="40">
        <v>5.1999999999999998E-2</v>
      </c>
      <c r="D32" s="40">
        <v>0.94699999999999995</v>
      </c>
      <c r="E32" s="40">
        <v>0.23400000000000001</v>
      </c>
      <c r="F32" s="42"/>
      <c r="G32" s="40">
        <v>0</v>
      </c>
      <c r="K32" s="2">
        <v>0.87809300000000001</v>
      </c>
      <c r="L32" s="2" t="s">
        <v>813</v>
      </c>
      <c r="M32" s="2" t="s">
        <v>813</v>
      </c>
      <c r="N32" s="2">
        <v>1.4989999999999999E-3</v>
      </c>
      <c r="O32" s="2" t="s">
        <v>813</v>
      </c>
      <c r="P32" s="2" t="s">
        <v>813</v>
      </c>
      <c r="S32" s="2">
        <v>0.76359299999999997</v>
      </c>
      <c r="T32" s="2" t="s">
        <v>813</v>
      </c>
      <c r="U32" s="2" t="s">
        <v>813</v>
      </c>
      <c r="V32" s="2">
        <v>8.4395999999999999E-2</v>
      </c>
      <c r="W32" s="2" t="s">
        <v>813</v>
      </c>
      <c r="X32" s="2" t="s">
        <v>813</v>
      </c>
    </row>
    <row r="33" spans="1:24" x14ac:dyDescent="0.25">
      <c r="A33" s="36" t="s">
        <v>187</v>
      </c>
      <c r="B33" s="34"/>
      <c r="C33" s="37">
        <v>-19.474</v>
      </c>
      <c r="D33" s="34"/>
      <c r="E33" s="37">
        <v>-7.7</v>
      </c>
      <c r="F33" s="35"/>
      <c r="G33" s="37">
        <v>-0.84699999999999998</v>
      </c>
      <c r="J33" t="s">
        <v>357</v>
      </c>
      <c r="K33" s="2">
        <v>0.38280999999999998</v>
      </c>
      <c r="L33" s="2" t="s">
        <v>813</v>
      </c>
      <c r="M33" s="2" t="s">
        <v>813</v>
      </c>
      <c r="N33" s="2">
        <v>1.6166700000000001</v>
      </c>
      <c r="O33" s="2" t="s">
        <v>813</v>
      </c>
      <c r="P33" s="2" t="s">
        <v>813</v>
      </c>
      <c r="R33" t="s">
        <v>357</v>
      </c>
      <c r="S33" s="2">
        <v>0.12393</v>
      </c>
      <c r="T33" s="2" t="s">
        <v>813</v>
      </c>
      <c r="U33" s="2" t="s">
        <v>813</v>
      </c>
      <c r="V33" s="2">
        <v>1.013933</v>
      </c>
      <c r="W33" s="2" t="s">
        <v>813</v>
      </c>
      <c r="X33" s="2" t="s">
        <v>813</v>
      </c>
    </row>
    <row r="34" spans="1:24" x14ac:dyDescent="0.25">
      <c r="A34" s="33"/>
      <c r="B34" s="33"/>
      <c r="C34" s="40">
        <v>0</v>
      </c>
      <c r="D34" s="33"/>
      <c r="E34" s="40">
        <v>0.126</v>
      </c>
      <c r="F34" s="42"/>
      <c r="G34" s="43">
        <v>0.86</v>
      </c>
      <c r="K34" s="2">
        <v>0.60651600000000006</v>
      </c>
      <c r="L34" s="2" t="s">
        <v>813</v>
      </c>
      <c r="M34" s="2" t="s">
        <v>813</v>
      </c>
      <c r="N34" s="2">
        <v>1.8741999999999999E-3</v>
      </c>
      <c r="O34" s="2" t="s">
        <v>813</v>
      </c>
      <c r="P34" s="2" t="s">
        <v>813</v>
      </c>
      <c r="S34" s="2">
        <v>0.946801</v>
      </c>
      <c r="T34" s="2" t="s">
        <v>813</v>
      </c>
      <c r="U34" s="2" t="s">
        <v>813</v>
      </c>
      <c r="V34" s="2">
        <v>0.233879</v>
      </c>
      <c r="W34" s="2" t="s">
        <v>813</v>
      </c>
      <c r="X34" s="2" t="s">
        <v>813</v>
      </c>
    </row>
    <row r="35" spans="1:24" x14ac:dyDescent="0.25">
      <c r="A35" s="36" t="s">
        <v>358</v>
      </c>
      <c r="B35" s="37">
        <v>-7.1210000000000004</v>
      </c>
      <c r="C35" s="37">
        <v>-7.6999999999999999E-2</v>
      </c>
      <c r="D35" s="37">
        <v>-19.745999999999999</v>
      </c>
      <c r="E35" s="37">
        <v>-12.5</v>
      </c>
      <c r="F35" s="35"/>
      <c r="G35" s="37">
        <v>-9.57</v>
      </c>
      <c r="J35" t="s">
        <v>187</v>
      </c>
      <c r="K35" s="2"/>
      <c r="L35" s="2" t="s">
        <v>813</v>
      </c>
      <c r="M35" s="2" t="s">
        <v>813</v>
      </c>
      <c r="N35" s="2">
        <v>-0.47867999999999999</v>
      </c>
      <c r="O35" s="2" t="s">
        <v>813</v>
      </c>
      <c r="P35" s="2" t="s">
        <v>813</v>
      </c>
      <c r="R35" t="s">
        <v>187</v>
      </c>
      <c r="S35" s="2"/>
      <c r="T35" s="2" t="s">
        <v>813</v>
      </c>
      <c r="U35" s="2" t="s">
        <v>813</v>
      </c>
      <c r="V35" s="2">
        <v>-7.7001229999999996</v>
      </c>
      <c r="W35" s="2" t="s">
        <v>813</v>
      </c>
      <c r="X35" s="2" t="s">
        <v>813</v>
      </c>
    </row>
    <row r="36" spans="1:24" x14ac:dyDescent="0.25">
      <c r="A36" s="33"/>
      <c r="B36" s="40">
        <v>9.1999999999999998E-2</v>
      </c>
      <c r="C36" s="40">
        <v>0.98599999999999999</v>
      </c>
      <c r="D36" s="40">
        <v>0</v>
      </c>
      <c r="E36" s="40">
        <v>0</v>
      </c>
      <c r="F36" s="42"/>
      <c r="G36" s="40">
        <v>7.0000000000000001E-3</v>
      </c>
      <c r="K36" s="2"/>
      <c r="L36" s="2" t="s">
        <v>813</v>
      </c>
      <c r="M36" s="2" t="s">
        <v>813</v>
      </c>
      <c r="N36" s="2">
        <v>0.88858009999999998</v>
      </c>
      <c r="O36" s="2" t="s">
        <v>813</v>
      </c>
      <c r="P36" s="2" t="s">
        <v>813</v>
      </c>
      <c r="S36" s="2"/>
      <c r="T36" s="2" t="s">
        <v>813</v>
      </c>
      <c r="U36" s="2" t="s">
        <v>813</v>
      </c>
      <c r="V36" s="2">
        <v>0.12640100000000001</v>
      </c>
      <c r="W36" s="2" t="s">
        <v>813</v>
      </c>
      <c r="X36" s="2" t="s">
        <v>813</v>
      </c>
    </row>
    <row r="37" spans="1:24" x14ac:dyDescent="0.25">
      <c r="A37" s="36" t="s">
        <v>952</v>
      </c>
      <c r="B37" s="37">
        <v>-9.4619999999999997</v>
      </c>
      <c r="C37" s="37">
        <v>-10.79</v>
      </c>
      <c r="D37" s="37">
        <v>-2.4649999999999999</v>
      </c>
      <c r="E37" s="37">
        <v>-4.2869999999999999</v>
      </c>
      <c r="F37" s="35"/>
      <c r="G37" s="37">
        <v>3.5430000000000001</v>
      </c>
      <c r="J37" t="s">
        <v>358</v>
      </c>
      <c r="K37" s="2">
        <v>-19.448619999999998</v>
      </c>
      <c r="L37" s="2" t="s">
        <v>813</v>
      </c>
      <c r="M37" s="2" t="s">
        <v>813</v>
      </c>
      <c r="N37" s="2">
        <v>-15.93547</v>
      </c>
      <c r="O37" s="2" t="s">
        <v>813</v>
      </c>
      <c r="P37" s="2" t="s">
        <v>813</v>
      </c>
      <c r="R37" t="s">
        <v>358</v>
      </c>
      <c r="S37" s="2">
        <v>-19.746189999999999</v>
      </c>
      <c r="T37" s="2" t="s">
        <v>813</v>
      </c>
      <c r="U37" s="2" t="s">
        <v>813</v>
      </c>
      <c r="V37" s="2">
        <v>-12.499586000000001</v>
      </c>
      <c r="W37" s="2" t="s">
        <v>813</v>
      </c>
      <c r="X37" s="2" t="s">
        <v>813</v>
      </c>
    </row>
    <row r="38" spans="1:24" x14ac:dyDescent="0.25">
      <c r="A38" s="33"/>
      <c r="B38" s="40">
        <v>0</v>
      </c>
      <c r="C38" s="40">
        <v>0</v>
      </c>
      <c r="D38" s="40">
        <v>0.496</v>
      </c>
      <c r="E38" s="40">
        <v>0.23799999999999999</v>
      </c>
      <c r="F38" s="42"/>
      <c r="G38" s="40">
        <v>1E-3</v>
      </c>
      <c r="K38" s="2">
        <v>1.916E-6</v>
      </c>
      <c r="L38" s="2" t="s">
        <v>813</v>
      </c>
      <c r="M38" s="2" t="s">
        <v>813</v>
      </c>
      <c r="N38" s="2">
        <v>1.189E-6</v>
      </c>
      <c r="O38" s="2" t="s">
        <v>813</v>
      </c>
      <c r="P38" s="2" t="s">
        <v>813</v>
      </c>
      <c r="S38" s="2">
        <v>1.4559999999999999E-6</v>
      </c>
      <c r="T38" s="2" t="s">
        <v>813</v>
      </c>
      <c r="U38" s="2" t="s">
        <v>813</v>
      </c>
      <c r="V38" s="2">
        <v>3.4860000000000002E-10</v>
      </c>
      <c r="W38" s="2" t="s">
        <v>813</v>
      </c>
      <c r="X38" s="2" t="s">
        <v>813</v>
      </c>
    </row>
    <row r="39" spans="1:24" x14ac:dyDescent="0.25">
      <c r="A39" s="36" t="s">
        <v>189</v>
      </c>
      <c r="B39" s="36" t="s">
        <v>197</v>
      </c>
      <c r="C39" s="36" t="s">
        <v>197</v>
      </c>
      <c r="D39" s="36" t="s">
        <v>197</v>
      </c>
      <c r="E39" s="36" t="s">
        <v>197</v>
      </c>
      <c r="F39" s="35"/>
      <c r="G39" s="36" t="s">
        <v>197</v>
      </c>
      <c r="J39" t="s">
        <v>181</v>
      </c>
      <c r="K39" s="2">
        <v>-0.36429</v>
      </c>
      <c r="L39" s="2" t="s">
        <v>813</v>
      </c>
      <c r="M39" s="2" t="s">
        <v>813</v>
      </c>
      <c r="N39" s="2">
        <v>-0.36252000000000001</v>
      </c>
      <c r="O39" s="2" t="s">
        <v>813</v>
      </c>
      <c r="P39" s="2" t="s">
        <v>813</v>
      </c>
      <c r="R39" s="25" t="s">
        <v>952</v>
      </c>
      <c r="S39" s="2">
        <v>-2.4653800000000001</v>
      </c>
      <c r="T39" s="2" t="s">
        <v>813</v>
      </c>
      <c r="U39" s="2" t="s">
        <v>813</v>
      </c>
      <c r="V39" s="2">
        <v>-4.2870200000000001</v>
      </c>
      <c r="W39" s="2" t="s">
        <v>813</v>
      </c>
      <c r="X39" s="2" t="s">
        <v>813</v>
      </c>
    </row>
    <row r="40" spans="1:24" x14ac:dyDescent="0.25">
      <c r="A40" s="36" t="s">
        <v>190</v>
      </c>
      <c r="B40" s="37">
        <v>285</v>
      </c>
      <c r="C40" s="37">
        <v>405</v>
      </c>
      <c r="D40" s="37">
        <v>60</v>
      </c>
      <c r="E40" s="37">
        <v>90</v>
      </c>
      <c r="F40" s="35"/>
      <c r="G40" s="37">
        <v>131</v>
      </c>
      <c r="K40" s="2">
        <v>2.036E-3</v>
      </c>
      <c r="L40" s="2" t="s">
        <v>813</v>
      </c>
      <c r="M40" s="2" t="s">
        <v>813</v>
      </c>
      <c r="N40" s="2">
        <v>7.8689999999999999E-4</v>
      </c>
      <c r="O40" s="2" t="s">
        <v>813</v>
      </c>
      <c r="P40" s="2" t="s">
        <v>813</v>
      </c>
      <c r="S40" s="2">
        <v>0.49562400000000001</v>
      </c>
      <c r="T40" s="2" t="s">
        <v>813</v>
      </c>
      <c r="U40" s="2" t="s">
        <v>813</v>
      </c>
      <c r="V40" s="2">
        <v>0.23752599999999999</v>
      </c>
      <c r="W40" s="2" t="s">
        <v>813</v>
      </c>
      <c r="X40" s="2" t="s">
        <v>813</v>
      </c>
    </row>
    <row r="41" spans="1:24" x14ac:dyDescent="0.25">
      <c r="A41" s="36" t="s">
        <v>191</v>
      </c>
      <c r="B41" s="37">
        <v>0.52600000000000002</v>
      </c>
      <c r="C41" s="37">
        <v>0.64600000000000002</v>
      </c>
      <c r="D41" s="37">
        <v>0.30499999999999999</v>
      </c>
      <c r="E41" s="37">
        <v>0.32100000000000001</v>
      </c>
      <c r="F41" s="35"/>
      <c r="G41" s="37">
        <v>0.308</v>
      </c>
      <c r="J41" t="s">
        <v>189</v>
      </c>
      <c r="K41" t="s">
        <v>197</v>
      </c>
      <c r="L41" s="2" t="s">
        <v>813</v>
      </c>
      <c r="M41" s="2" t="s">
        <v>813</v>
      </c>
      <c r="N41">
        <v>0.46827000000000002</v>
      </c>
      <c r="O41" s="2" t="s">
        <v>813</v>
      </c>
      <c r="P41" s="2" t="s">
        <v>813</v>
      </c>
      <c r="R41" t="s">
        <v>189</v>
      </c>
      <c r="S41" t="s">
        <v>197</v>
      </c>
      <c r="T41" s="2" t="s">
        <v>813</v>
      </c>
      <c r="U41" s="2" t="s">
        <v>813</v>
      </c>
      <c r="V41" t="s">
        <v>197</v>
      </c>
      <c r="W41" s="2" t="s">
        <v>813</v>
      </c>
      <c r="X41" s="2" t="s">
        <v>813</v>
      </c>
    </row>
    <row r="42" spans="1:24" x14ac:dyDescent="0.25">
      <c r="J42" t="s">
        <v>190</v>
      </c>
      <c r="K42">
        <v>240</v>
      </c>
      <c r="L42" s="2" t="s">
        <v>813</v>
      </c>
      <c r="M42" s="2" t="s">
        <v>813</v>
      </c>
      <c r="N42">
        <v>329</v>
      </c>
      <c r="O42" s="2" t="s">
        <v>813</v>
      </c>
      <c r="P42" s="2" t="s">
        <v>813</v>
      </c>
      <c r="R42" t="s">
        <v>190</v>
      </c>
      <c r="S42">
        <v>60</v>
      </c>
      <c r="T42" s="2" t="s">
        <v>813</v>
      </c>
      <c r="U42" s="2" t="s">
        <v>813</v>
      </c>
      <c r="V42">
        <v>90</v>
      </c>
      <c r="W42" s="2" t="s">
        <v>813</v>
      </c>
      <c r="X42" s="2" t="s">
        <v>813</v>
      </c>
    </row>
    <row r="43" spans="1:24" x14ac:dyDescent="0.25">
      <c r="J43" t="s">
        <v>191</v>
      </c>
      <c r="K43" s="2">
        <v>0.48852000000000001</v>
      </c>
      <c r="L43" s="2" t="s">
        <v>813</v>
      </c>
      <c r="M43" s="2" t="s">
        <v>813</v>
      </c>
      <c r="N43" s="2">
        <v>0.46827000000000002</v>
      </c>
      <c r="O43" s="2" t="s">
        <v>813</v>
      </c>
      <c r="P43" s="2" t="s">
        <v>813</v>
      </c>
      <c r="R43" t="s">
        <v>191</v>
      </c>
      <c r="S43" s="2">
        <v>0.30487999999999998</v>
      </c>
      <c r="T43" s="2" t="s">
        <v>813</v>
      </c>
      <c r="U43" s="2" t="s">
        <v>813</v>
      </c>
      <c r="V43" s="2">
        <v>0.3206</v>
      </c>
      <c r="W43" s="2" t="s">
        <v>813</v>
      </c>
      <c r="X43" s="2" t="s">
        <v>813</v>
      </c>
    </row>
    <row r="46" spans="1:24" x14ac:dyDescent="0.25">
      <c r="K46" s="275" t="s">
        <v>956</v>
      </c>
      <c r="L46" s="275"/>
      <c r="M46" s="275"/>
      <c r="N46" s="275"/>
      <c r="O46" s="275"/>
      <c r="P46" s="275"/>
      <c r="S46" s="275" t="s">
        <v>959</v>
      </c>
      <c r="T46" s="275"/>
      <c r="U46" s="275"/>
      <c r="V46" s="275"/>
      <c r="W46" s="275"/>
      <c r="X46" s="275"/>
    </row>
    <row r="47" spans="1:24" x14ac:dyDescent="0.25">
      <c r="K47" s="275" t="s">
        <v>533</v>
      </c>
      <c r="L47" s="275"/>
      <c r="M47" s="275"/>
      <c r="N47" s="275"/>
      <c r="O47" s="275"/>
      <c r="P47" s="274"/>
      <c r="S47" s="275" t="s">
        <v>533</v>
      </c>
      <c r="T47" s="275"/>
      <c r="U47" s="275"/>
      <c r="V47" s="275"/>
      <c r="W47" s="275"/>
      <c r="X47" s="274"/>
    </row>
    <row r="48" spans="1:24" x14ac:dyDescent="0.25">
      <c r="K48" s="274" t="s">
        <v>192</v>
      </c>
      <c r="L48" s="274"/>
      <c r="M48" s="274"/>
      <c r="N48" s="274" t="s">
        <v>193</v>
      </c>
      <c r="O48" s="274"/>
      <c r="P48" s="274"/>
      <c r="S48" s="274" t="s">
        <v>192</v>
      </c>
      <c r="T48" s="274"/>
      <c r="U48" s="274"/>
      <c r="V48" s="274" t="s">
        <v>193</v>
      </c>
      <c r="W48" s="274"/>
      <c r="X48" s="274"/>
    </row>
    <row r="49" spans="10:24" x14ac:dyDescent="0.25">
      <c r="K49" t="s">
        <v>127</v>
      </c>
      <c r="L49" t="s">
        <v>194</v>
      </c>
      <c r="M49" t="s">
        <v>186</v>
      </c>
      <c r="N49" t="s">
        <v>127</v>
      </c>
      <c r="O49" t="s">
        <v>146</v>
      </c>
      <c r="P49" t="s">
        <v>186</v>
      </c>
      <c r="S49" t="s">
        <v>127</v>
      </c>
      <c r="T49" t="s">
        <v>194</v>
      </c>
      <c r="U49" t="s">
        <v>186</v>
      </c>
      <c r="V49" t="s">
        <v>127</v>
      </c>
      <c r="W49" t="s">
        <v>146</v>
      </c>
      <c r="X49" t="s">
        <v>186</v>
      </c>
    </row>
    <row r="50" spans="10:24" x14ac:dyDescent="0.25">
      <c r="J50" t="s">
        <v>174</v>
      </c>
      <c r="K50" s="2" t="s">
        <v>813</v>
      </c>
      <c r="L50" s="2" t="s">
        <v>813</v>
      </c>
      <c r="M50" s="2" t="s">
        <v>813</v>
      </c>
      <c r="N50" s="2">
        <v>-6.2225640000000002</v>
      </c>
      <c r="O50" s="2" t="s">
        <v>813</v>
      </c>
      <c r="P50" s="2" t="s">
        <v>813</v>
      </c>
      <c r="R50" t="s">
        <v>174</v>
      </c>
      <c r="S50" s="2" t="s">
        <v>813</v>
      </c>
      <c r="T50" s="2" t="s">
        <v>813</v>
      </c>
      <c r="U50" s="2" t="s">
        <v>813</v>
      </c>
      <c r="V50" s="2">
        <v>-11.913830000000001</v>
      </c>
      <c r="W50" s="2" t="s">
        <v>813</v>
      </c>
      <c r="X50" s="2" t="s">
        <v>813</v>
      </c>
    </row>
    <row r="51" spans="10:24" x14ac:dyDescent="0.25">
      <c r="K51" s="2" t="s">
        <v>813</v>
      </c>
      <c r="L51" s="2" t="s">
        <v>813</v>
      </c>
      <c r="M51" s="2" t="s">
        <v>813</v>
      </c>
      <c r="N51" s="2">
        <v>4.3512000000000004E-3</v>
      </c>
      <c r="O51" s="2" t="s">
        <v>813</v>
      </c>
      <c r="P51" s="2" t="s">
        <v>813</v>
      </c>
      <c r="S51" s="2" t="s">
        <v>813</v>
      </c>
      <c r="T51" s="2" t="s">
        <v>813</v>
      </c>
      <c r="U51" s="2" t="s">
        <v>813</v>
      </c>
      <c r="V51" s="2">
        <v>3.9219999999999999E-4</v>
      </c>
      <c r="W51" s="2" t="s">
        <v>813</v>
      </c>
      <c r="X51" s="2" t="s">
        <v>813</v>
      </c>
    </row>
    <row r="52" spans="10:24" x14ac:dyDescent="0.25">
      <c r="J52" t="s">
        <v>175</v>
      </c>
      <c r="K52" s="2" t="s">
        <v>813</v>
      </c>
      <c r="L52" s="2" t="s">
        <v>813</v>
      </c>
      <c r="M52" s="2" t="s">
        <v>813</v>
      </c>
      <c r="N52" s="2">
        <v>6.8583000000000005E-2</v>
      </c>
      <c r="O52" s="2" t="s">
        <v>813</v>
      </c>
      <c r="P52" s="2" t="s">
        <v>813</v>
      </c>
      <c r="R52" t="s">
        <v>175</v>
      </c>
      <c r="S52" s="2" t="s">
        <v>813</v>
      </c>
      <c r="T52" s="2" t="s">
        <v>813</v>
      </c>
      <c r="U52" s="2" t="s">
        <v>813</v>
      </c>
      <c r="V52" s="2">
        <v>0.36527999999999999</v>
      </c>
      <c r="W52" s="2" t="s">
        <v>813</v>
      </c>
      <c r="X52" s="2" t="s">
        <v>813</v>
      </c>
    </row>
    <row r="53" spans="10:24" x14ac:dyDescent="0.25">
      <c r="K53" s="2" t="s">
        <v>813</v>
      </c>
      <c r="L53" s="2" t="s">
        <v>813</v>
      </c>
      <c r="M53" s="2" t="s">
        <v>813</v>
      </c>
      <c r="N53" s="2">
        <v>0.4471755</v>
      </c>
      <c r="O53" s="2" t="s">
        <v>813</v>
      </c>
      <c r="P53" s="2" t="s">
        <v>813</v>
      </c>
      <c r="S53" s="2" t="s">
        <v>813</v>
      </c>
      <c r="T53" s="2" t="s">
        <v>813</v>
      </c>
      <c r="U53" s="2" t="s">
        <v>813</v>
      </c>
      <c r="V53" s="2">
        <v>1.7857000000000001E-3</v>
      </c>
      <c r="W53" s="2" t="s">
        <v>813</v>
      </c>
      <c r="X53" s="2" t="s">
        <v>813</v>
      </c>
    </row>
    <row r="54" spans="10:24" x14ac:dyDescent="0.25">
      <c r="J54" t="s">
        <v>176</v>
      </c>
      <c r="K54" s="2" t="s">
        <v>813</v>
      </c>
      <c r="L54" s="2" t="s">
        <v>813</v>
      </c>
      <c r="M54" s="2" t="s">
        <v>813</v>
      </c>
      <c r="N54" s="2">
        <v>-0.574959</v>
      </c>
      <c r="O54" s="2" t="s">
        <v>813</v>
      </c>
      <c r="P54" s="2" t="s">
        <v>813</v>
      </c>
      <c r="R54" t="s">
        <v>176</v>
      </c>
      <c r="S54" s="2" t="s">
        <v>813</v>
      </c>
      <c r="T54" s="2" t="s">
        <v>813</v>
      </c>
      <c r="U54" s="2" t="s">
        <v>813</v>
      </c>
      <c r="V54" s="2">
        <v>-0.94982999999999995</v>
      </c>
      <c r="W54" s="2" t="s">
        <v>813</v>
      </c>
      <c r="X54" s="2" t="s">
        <v>813</v>
      </c>
    </row>
    <row r="55" spans="10:24" x14ac:dyDescent="0.25">
      <c r="K55" s="2" t="s">
        <v>813</v>
      </c>
      <c r="L55" s="2" t="s">
        <v>813</v>
      </c>
      <c r="M55" s="2" t="s">
        <v>813</v>
      </c>
      <c r="N55" s="2">
        <v>0.20249439999999999</v>
      </c>
      <c r="O55" s="2" t="s">
        <v>813</v>
      </c>
      <c r="P55" s="2" t="s">
        <v>813</v>
      </c>
      <c r="S55" s="2" t="s">
        <v>813</v>
      </c>
      <c r="T55" s="2" t="s">
        <v>813</v>
      </c>
      <c r="U55" s="2" t="s">
        <v>813</v>
      </c>
      <c r="V55" s="2">
        <v>0.1767223</v>
      </c>
      <c r="W55" s="2" t="s">
        <v>813</v>
      </c>
      <c r="X55" s="2" t="s">
        <v>813</v>
      </c>
    </row>
    <row r="56" spans="10:24" x14ac:dyDescent="0.25">
      <c r="J56" t="s">
        <v>357</v>
      </c>
      <c r="K56" s="2" t="s">
        <v>813</v>
      </c>
      <c r="L56" s="2" t="s">
        <v>813</v>
      </c>
      <c r="M56" s="2" t="s">
        <v>813</v>
      </c>
      <c r="N56" s="2">
        <v>0.29671999999999998</v>
      </c>
      <c r="O56" s="2" t="s">
        <v>813</v>
      </c>
      <c r="P56" s="2" t="s">
        <v>813</v>
      </c>
      <c r="R56" t="s">
        <v>357</v>
      </c>
      <c r="S56" s="2" t="s">
        <v>813</v>
      </c>
      <c r="T56" s="2" t="s">
        <v>813</v>
      </c>
      <c r="U56" s="2" t="s">
        <v>813</v>
      </c>
      <c r="V56" s="2">
        <v>1.7674000000000001</v>
      </c>
      <c r="W56" s="2" t="s">
        <v>813</v>
      </c>
      <c r="X56" s="2" t="s">
        <v>813</v>
      </c>
    </row>
    <row r="57" spans="10:24" x14ac:dyDescent="0.25">
      <c r="K57" s="2" t="s">
        <v>813</v>
      </c>
      <c r="L57" s="2" t="s">
        <v>813</v>
      </c>
      <c r="M57" s="2" t="s">
        <v>813</v>
      </c>
      <c r="N57" s="2">
        <v>0.24754970000000001</v>
      </c>
      <c r="O57" s="2" t="s">
        <v>813</v>
      </c>
      <c r="P57" s="2" t="s">
        <v>813</v>
      </c>
      <c r="S57" s="2" t="s">
        <v>813</v>
      </c>
      <c r="T57" s="2" t="s">
        <v>813</v>
      </c>
      <c r="U57" s="2" t="s">
        <v>813</v>
      </c>
      <c r="V57" s="2">
        <v>1.5009999999999999E-4</v>
      </c>
      <c r="W57" s="2" t="s">
        <v>813</v>
      </c>
      <c r="X57" s="2" t="s">
        <v>813</v>
      </c>
    </row>
    <row r="58" spans="10:24" x14ac:dyDescent="0.25">
      <c r="J58" t="s">
        <v>187</v>
      </c>
      <c r="K58" s="2" t="s">
        <v>813</v>
      </c>
      <c r="L58" s="2" t="s">
        <v>813</v>
      </c>
      <c r="M58" s="2" t="s">
        <v>813</v>
      </c>
      <c r="N58" s="2">
        <v>10.25198</v>
      </c>
      <c r="O58" s="2" t="s">
        <v>813</v>
      </c>
      <c r="P58" s="2" t="s">
        <v>813</v>
      </c>
      <c r="R58" t="s">
        <v>187</v>
      </c>
      <c r="S58" s="2" t="s">
        <v>813</v>
      </c>
      <c r="T58" s="2" t="s">
        <v>813</v>
      </c>
      <c r="U58" s="2" t="s">
        <v>813</v>
      </c>
      <c r="V58" s="2">
        <v>-0.84677000000000002</v>
      </c>
      <c r="W58" s="2" t="s">
        <v>813</v>
      </c>
      <c r="X58" s="2" t="s">
        <v>813</v>
      </c>
    </row>
    <row r="59" spans="10:24" x14ac:dyDescent="0.25">
      <c r="K59" s="2" t="s">
        <v>813</v>
      </c>
      <c r="L59" s="2" t="s">
        <v>813</v>
      </c>
      <c r="M59" s="2" t="s">
        <v>813</v>
      </c>
      <c r="N59" s="2">
        <v>2.134E-15</v>
      </c>
      <c r="O59" s="2" t="s">
        <v>813</v>
      </c>
      <c r="P59" s="2" t="s">
        <v>813</v>
      </c>
      <c r="S59" s="2" t="s">
        <v>813</v>
      </c>
      <c r="T59" s="2" t="s">
        <v>813</v>
      </c>
      <c r="U59" s="2" t="s">
        <v>813</v>
      </c>
      <c r="V59" s="2">
        <v>0.8601065</v>
      </c>
      <c r="W59" s="2" t="s">
        <v>813</v>
      </c>
      <c r="X59" s="2" t="s">
        <v>813</v>
      </c>
    </row>
    <row r="60" spans="10:24" x14ac:dyDescent="0.25">
      <c r="J60" t="s">
        <v>358</v>
      </c>
      <c r="K60" s="2" t="s">
        <v>813</v>
      </c>
      <c r="L60" s="2" t="s">
        <v>813</v>
      </c>
      <c r="M60" s="2" t="s">
        <v>813</v>
      </c>
      <c r="N60" s="2">
        <v>-3.5068229999999998</v>
      </c>
      <c r="O60" s="2" t="s">
        <v>813</v>
      </c>
      <c r="P60" s="2" t="s">
        <v>813</v>
      </c>
      <c r="R60" t="s">
        <v>358</v>
      </c>
      <c r="S60" s="2" t="s">
        <v>813</v>
      </c>
      <c r="T60" s="2" t="s">
        <v>813</v>
      </c>
      <c r="U60" s="2" t="s">
        <v>813</v>
      </c>
      <c r="V60" s="2">
        <v>-9.5696300000000001</v>
      </c>
      <c r="W60" s="2" t="s">
        <v>813</v>
      </c>
      <c r="X60" s="2" t="s">
        <v>813</v>
      </c>
    </row>
    <row r="61" spans="10:24" x14ac:dyDescent="0.25">
      <c r="K61" s="2" t="s">
        <v>813</v>
      </c>
      <c r="L61" s="2" t="s">
        <v>813</v>
      </c>
      <c r="M61" s="2" t="s">
        <v>813</v>
      </c>
      <c r="N61" s="2">
        <v>0.1057453</v>
      </c>
      <c r="O61" s="2" t="s">
        <v>813</v>
      </c>
      <c r="P61" s="2" t="s">
        <v>813</v>
      </c>
      <c r="S61" s="2" t="s">
        <v>813</v>
      </c>
      <c r="T61" s="2" t="s">
        <v>813</v>
      </c>
      <c r="U61" s="2" t="s">
        <v>813</v>
      </c>
      <c r="V61" s="2">
        <v>7.2829000000000001E-3</v>
      </c>
      <c r="W61" s="2" t="s">
        <v>813</v>
      </c>
      <c r="X61" s="2" t="s">
        <v>813</v>
      </c>
    </row>
    <row r="62" spans="10:24" x14ac:dyDescent="0.25">
      <c r="J62" t="s">
        <v>181</v>
      </c>
      <c r="K62" s="2" t="s">
        <v>813</v>
      </c>
      <c r="L62" s="2" t="s">
        <v>813</v>
      </c>
      <c r="M62" s="2" t="s">
        <v>813</v>
      </c>
      <c r="N62" s="2">
        <v>-0.31220100000000001</v>
      </c>
      <c r="O62" s="2" t="s">
        <v>813</v>
      </c>
      <c r="P62" s="2" t="s">
        <v>813</v>
      </c>
      <c r="R62" s="25" t="s">
        <v>952</v>
      </c>
      <c r="S62" s="2" t="s">
        <v>813</v>
      </c>
      <c r="T62" s="2" t="s">
        <v>813</v>
      </c>
      <c r="U62" s="2" t="s">
        <v>813</v>
      </c>
      <c r="V62" s="2">
        <v>3.5425900000000001</v>
      </c>
      <c r="W62" s="2" t="s">
        <v>813</v>
      </c>
      <c r="X62" s="2" t="s">
        <v>813</v>
      </c>
    </row>
    <row r="63" spans="10:24" x14ac:dyDescent="0.25">
      <c r="K63" s="2" t="s">
        <v>813</v>
      </c>
      <c r="L63" s="2" t="s">
        <v>813</v>
      </c>
      <c r="M63" s="2" t="s">
        <v>813</v>
      </c>
      <c r="N63" s="2">
        <v>2.2020000000000001E-4</v>
      </c>
      <c r="O63" s="2" t="s">
        <v>813</v>
      </c>
      <c r="P63" s="2" t="s">
        <v>813</v>
      </c>
      <c r="S63" s="2" t="s">
        <v>813</v>
      </c>
      <c r="T63" s="2" t="s">
        <v>813</v>
      </c>
      <c r="U63" s="2" t="s">
        <v>813</v>
      </c>
      <c r="V63" s="2">
        <v>1.2396E-3</v>
      </c>
      <c r="W63" s="2" t="s">
        <v>813</v>
      </c>
      <c r="X63" s="2" t="s">
        <v>813</v>
      </c>
    </row>
    <row r="64" spans="10:24" x14ac:dyDescent="0.25">
      <c r="J64" t="s">
        <v>189</v>
      </c>
      <c r="K64" s="2" t="s">
        <v>813</v>
      </c>
      <c r="L64" s="2" t="s">
        <v>813</v>
      </c>
      <c r="M64" s="2" t="s">
        <v>813</v>
      </c>
      <c r="N64" t="s">
        <v>197</v>
      </c>
      <c r="O64" s="2" t="s">
        <v>813</v>
      </c>
      <c r="P64" s="2" t="s">
        <v>813</v>
      </c>
      <c r="R64" t="s">
        <v>189</v>
      </c>
      <c r="S64" s="2" t="s">
        <v>813</v>
      </c>
      <c r="T64" s="2" t="s">
        <v>813</v>
      </c>
      <c r="U64" s="2" t="s">
        <v>813</v>
      </c>
      <c r="V64" t="s">
        <v>197</v>
      </c>
      <c r="W64" s="2" t="s">
        <v>813</v>
      </c>
      <c r="X64" s="2" t="s">
        <v>813</v>
      </c>
    </row>
    <row r="65" spans="10:24" x14ac:dyDescent="0.25">
      <c r="J65" t="s">
        <v>190</v>
      </c>
      <c r="K65" s="2" t="s">
        <v>813</v>
      </c>
      <c r="L65" s="2" t="s">
        <v>813</v>
      </c>
      <c r="M65" s="2" t="s">
        <v>813</v>
      </c>
      <c r="N65">
        <v>409</v>
      </c>
      <c r="O65" s="2" t="s">
        <v>813</v>
      </c>
      <c r="P65" s="2" t="s">
        <v>813</v>
      </c>
      <c r="R65" t="s">
        <v>190</v>
      </c>
      <c r="S65" s="2" t="s">
        <v>813</v>
      </c>
      <c r="T65" s="2" t="s">
        <v>813</v>
      </c>
      <c r="U65" s="2" t="s">
        <v>813</v>
      </c>
      <c r="V65">
        <v>131</v>
      </c>
      <c r="W65" s="2" t="s">
        <v>813</v>
      </c>
      <c r="X65" s="2" t="s">
        <v>813</v>
      </c>
    </row>
    <row r="66" spans="10:24" x14ac:dyDescent="0.25">
      <c r="J66" t="s">
        <v>191</v>
      </c>
      <c r="K66" s="2" t="s">
        <v>813</v>
      </c>
      <c r="L66" s="2" t="s">
        <v>813</v>
      </c>
      <c r="M66" s="2" t="s">
        <v>813</v>
      </c>
      <c r="N66" s="2">
        <v>0.29521999999999998</v>
      </c>
      <c r="O66" s="2" t="s">
        <v>813</v>
      </c>
      <c r="P66" s="2" t="s">
        <v>813</v>
      </c>
      <c r="R66" t="s">
        <v>191</v>
      </c>
      <c r="S66" s="2" t="s">
        <v>813</v>
      </c>
      <c r="T66" s="2" t="s">
        <v>813</v>
      </c>
      <c r="U66" s="2" t="s">
        <v>813</v>
      </c>
      <c r="V66" s="2">
        <v>0.30829000000000001</v>
      </c>
      <c r="W66" s="2" t="s">
        <v>813</v>
      </c>
      <c r="X66" s="2" t="s">
        <v>813</v>
      </c>
    </row>
  </sheetData>
  <mergeCells count="32">
    <mergeCell ref="B23:C23"/>
    <mergeCell ref="D23:E23"/>
    <mergeCell ref="F23:G23"/>
    <mergeCell ref="B1:G1"/>
    <mergeCell ref="B2:C2"/>
    <mergeCell ref="D2:E2"/>
    <mergeCell ref="F2:G2"/>
    <mergeCell ref="B22:G22"/>
    <mergeCell ref="K25:M25"/>
    <mergeCell ref="N25:P25"/>
    <mergeCell ref="K47:P47"/>
    <mergeCell ref="S47:X47"/>
    <mergeCell ref="K48:M48"/>
    <mergeCell ref="N48:P48"/>
    <mergeCell ref="S48:U48"/>
    <mergeCell ref="V48:X48"/>
    <mergeCell ref="K1:P1"/>
    <mergeCell ref="S1:X1"/>
    <mergeCell ref="K23:P23"/>
    <mergeCell ref="K46:P46"/>
    <mergeCell ref="S23:X23"/>
    <mergeCell ref="S46:X46"/>
    <mergeCell ref="S2:X2"/>
    <mergeCell ref="S3:U3"/>
    <mergeCell ref="V3:X3"/>
    <mergeCell ref="S24:X24"/>
    <mergeCell ref="S25:U25"/>
    <mergeCell ref="V25:X25"/>
    <mergeCell ref="K2:P2"/>
    <mergeCell ref="K3:M3"/>
    <mergeCell ref="N3:P3"/>
    <mergeCell ref="K24:P24"/>
  </mergeCells>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43"/>
  <sheetViews>
    <sheetView workbookViewId="0">
      <selection activeCell="D27" sqref="D27"/>
    </sheetView>
  </sheetViews>
  <sheetFormatPr defaultColWidth="8.85546875" defaultRowHeight="15" x14ac:dyDescent="0.25"/>
  <sheetData>
    <row r="1" spans="1:15" x14ac:dyDescent="0.25">
      <c r="B1" s="275" t="s">
        <v>953</v>
      </c>
      <c r="C1" s="275"/>
      <c r="D1" s="275"/>
      <c r="E1" s="275"/>
      <c r="F1" s="275"/>
      <c r="G1" s="275"/>
      <c r="J1" s="275" t="s">
        <v>960</v>
      </c>
      <c r="K1" s="275"/>
      <c r="L1" s="275"/>
      <c r="M1" s="275"/>
      <c r="N1" s="275"/>
      <c r="O1" s="275"/>
    </row>
    <row r="2" spans="1:15" x14ac:dyDescent="0.25">
      <c r="B2" s="275" t="s">
        <v>204</v>
      </c>
      <c r="C2" s="275"/>
      <c r="D2" s="275"/>
      <c r="E2" s="275"/>
      <c r="F2" s="275"/>
      <c r="G2" s="275"/>
      <c r="J2" s="275" t="s">
        <v>204</v>
      </c>
      <c r="K2" s="275"/>
      <c r="L2" s="275"/>
      <c r="M2" s="275"/>
      <c r="N2" s="275"/>
      <c r="O2" s="275"/>
    </row>
    <row r="3" spans="1:15" x14ac:dyDescent="0.25">
      <c r="B3" s="274" t="s">
        <v>200</v>
      </c>
      <c r="C3" s="274"/>
      <c r="D3" s="274"/>
      <c r="E3" s="274" t="s">
        <v>201</v>
      </c>
      <c r="F3" s="274"/>
      <c r="G3" s="274"/>
      <c r="J3" s="274" t="s">
        <v>200</v>
      </c>
      <c r="K3" s="274"/>
      <c r="L3" s="274"/>
      <c r="M3" s="274" t="s">
        <v>201</v>
      </c>
      <c r="N3" s="274"/>
      <c r="O3" s="274"/>
    </row>
    <row r="4" spans="1:15" x14ac:dyDescent="0.25">
      <c r="B4" t="s">
        <v>127</v>
      </c>
      <c r="C4" t="s">
        <v>194</v>
      </c>
      <c r="D4" t="s">
        <v>186</v>
      </c>
      <c r="E4" t="s">
        <v>127</v>
      </c>
      <c r="F4" t="s">
        <v>146</v>
      </c>
      <c r="G4" t="s">
        <v>186</v>
      </c>
      <c r="J4" t="s">
        <v>127</v>
      </c>
      <c r="K4" t="s">
        <v>194</v>
      </c>
      <c r="L4" t="s">
        <v>186</v>
      </c>
      <c r="M4" t="s">
        <v>127</v>
      </c>
      <c r="N4" t="s">
        <v>146</v>
      </c>
      <c r="O4" t="s">
        <v>186</v>
      </c>
    </row>
    <row r="5" spans="1:15" x14ac:dyDescent="0.25">
      <c r="A5" t="s">
        <v>174</v>
      </c>
      <c r="B5" s="2">
        <v>9.1148209999999992</v>
      </c>
      <c r="C5" s="2">
        <v>5.7116309999999997</v>
      </c>
      <c r="D5" s="2">
        <v>18.91855</v>
      </c>
      <c r="E5" s="2">
        <v>-21.489909999999998</v>
      </c>
      <c r="F5" s="2">
        <v>26.837372999999999</v>
      </c>
      <c r="G5" s="2">
        <v>18.09149</v>
      </c>
      <c r="I5" t="s">
        <v>174</v>
      </c>
      <c r="J5" s="2">
        <v>10.734920000000001</v>
      </c>
      <c r="K5" s="2">
        <v>3.5387</v>
      </c>
      <c r="L5" s="2">
        <v>7.5903299999999998</v>
      </c>
      <c r="M5" s="2">
        <v>-15.63181</v>
      </c>
      <c r="N5" s="2">
        <v>2.3921899999999998</v>
      </c>
      <c r="O5" s="2">
        <v>-30.23676</v>
      </c>
    </row>
    <row r="6" spans="1:15" x14ac:dyDescent="0.25">
      <c r="B6" s="2">
        <v>7.7071500000000001E-2</v>
      </c>
      <c r="C6" s="2">
        <v>8.6660000000000003E-4</v>
      </c>
      <c r="D6" s="2">
        <v>4.8929999999999998E-3</v>
      </c>
      <c r="E6" s="2">
        <v>8.685E-3</v>
      </c>
      <c r="F6" s="2">
        <v>2.7990000000000001E-5</v>
      </c>
      <c r="G6" s="2">
        <v>7.2330000000000005E-2</v>
      </c>
      <c r="J6" s="2">
        <v>0.15268999999999999</v>
      </c>
      <c r="K6" s="2">
        <v>9.5909999999999995E-2</v>
      </c>
      <c r="L6" s="2">
        <v>0.14527999999999999</v>
      </c>
      <c r="M6" s="2">
        <v>0.121725</v>
      </c>
      <c r="N6" s="2">
        <v>0.78723799999999999</v>
      </c>
      <c r="O6" s="2">
        <v>0.10609</v>
      </c>
    </row>
    <row r="7" spans="1:15" x14ac:dyDescent="0.25">
      <c r="A7" t="s">
        <v>175</v>
      </c>
      <c r="B7" s="2">
        <v>-1.3097399999999999</v>
      </c>
      <c r="C7" s="2">
        <v>-1.3084E-2</v>
      </c>
      <c r="D7" s="2">
        <v>-0.47673599999999999</v>
      </c>
      <c r="E7" s="2">
        <v>-0.58421000000000001</v>
      </c>
      <c r="F7" s="2">
        <v>-0.405692</v>
      </c>
      <c r="G7" s="2">
        <v>-0.41139999999999999</v>
      </c>
      <c r="I7" t="s">
        <v>175</v>
      </c>
      <c r="J7" s="2">
        <v>-1.66754</v>
      </c>
      <c r="K7" s="2">
        <v>-0.14080999999999999</v>
      </c>
      <c r="L7" s="2">
        <v>-1.0790900000000001</v>
      </c>
      <c r="M7" s="2">
        <v>-1.1489799999999999</v>
      </c>
      <c r="N7" s="2">
        <v>-0.27998000000000001</v>
      </c>
      <c r="O7" s="2">
        <v>2.179E-2</v>
      </c>
    </row>
    <row r="8" spans="1:15" x14ac:dyDescent="0.25">
      <c r="B8" s="2">
        <v>3.9170000000000004E-12</v>
      </c>
      <c r="C8" s="2">
        <v>0.83248900000000003</v>
      </c>
      <c r="D8" s="2">
        <v>1.1405999999999999E-2</v>
      </c>
      <c r="E8" s="2">
        <v>4.6150000000000002E-3</v>
      </c>
      <c r="F8" s="2">
        <v>7.3870000000000001E-4</v>
      </c>
      <c r="G8" s="2">
        <v>0.10593</v>
      </c>
      <c r="J8" s="2">
        <v>7.3239999999999999E-8</v>
      </c>
      <c r="K8" s="2">
        <v>0.17102999999999999</v>
      </c>
      <c r="L8" s="2">
        <v>2.427E-2</v>
      </c>
      <c r="M8" s="2">
        <v>6.0610000000000001E-7</v>
      </c>
      <c r="N8" s="2">
        <v>8.7986999999999996E-2</v>
      </c>
      <c r="O8" s="2">
        <v>0.91186999999999996</v>
      </c>
    </row>
    <row r="9" spans="1:15" x14ac:dyDescent="0.25">
      <c r="A9" t="s">
        <v>176</v>
      </c>
      <c r="B9" s="2">
        <v>3.365154</v>
      </c>
      <c r="C9" s="2">
        <v>1.97722</v>
      </c>
      <c r="D9" s="2">
        <v>3.9178500000000001</v>
      </c>
      <c r="E9" s="2">
        <v>-4.1506800000000004</v>
      </c>
      <c r="F9" s="2">
        <v>4.2131189999999998</v>
      </c>
      <c r="G9" s="2">
        <v>1.8469599999999999</v>
      </c>
      <c r="I9" t="s">
        <v>176</v>
      </c>
      <c r="J9" s="2">
        <v>4.0568600000000004</v>
      </c>
      <c r="K9" s="2">
        <v>0.92908000000000002</v>
      </c>
      <c r="L9" s="2">
        <v>-1.70791</v>
      </c>
      <c r="M9" s="2">
        <v>-4.8392400000000002</v>
      </c>
      <c r="N9" s="2">
        <v>-0.66598999999999997</v>
      </c>
      <c r="O9" s="2">
        <v>-6.5696000000000003</v>
      </c>
    </row>
    <row r="10" spans="1:15" x14ac:dyDescent="0.25">
      <c r="B10" s="2">
        <v>1.00042E-2</v>
      </c>
      <c r="C10" s="2">
        <v>1.46505E-2</v>
      </c>
      <c r="D10" s="2">
        <v>2.7553999999999999E-2</v>
      </c>
      <c r="E10" s="2">
        <v>3.3300000000000002E-4</v>
      </c>
      <c r="F10" s="2">
        <v>5.7039999999999999E-6</v>
      </c>
      <c r="G10" s="2">
        <v>0.14484</v>
      </c>
      <c r="J10" s="2">
        <v>0.11482000000000001</v>
      </c>
      <c r="K10" s="2">
        <v>0.33689000000000002</v>
      </c>
      <c r="L10" s="2">
        <v>0.33006000000000002</v>
      </c>
      <c r="M10" s="2">
        <v>7.5810000000000001E-3</v>
      </c>
      <c r="N10" s="2">
        <v>0.63429100000000005</v>
      </c>
      <c r="O10" s="2">
        <v>0.22796</v>
      </c>
    </row>
    <row r="11" spans="1:15" x14ac:dyDescent="0.25">
      <c r="A11" t="s">
        <v>357</v>
      </c>
      <c r="B11" s="2">
        <v>-3.7390919999999999</v>
      </c>
      <c r="C11" s="2">
        <v>-1.5637350000000001</v>
      </c>
      <c r="D11" s="2">
        <v>-3.6225149999999999</v>
      </c>
      <c r="E11" s="2">
        <v>2.7290399999999999</v>
      </c>
      <c r="F11" s="2">
        <v>0.54098100000000005</v>
      </c>
      <c r="G11" s="2">
        <v>-0.14030000000000001</v>
      </c>
      <c r="I11" t="s">
        <v>357</v>
      </c>
      <c r="J11" s="2">
        <v>-3.1746099999999999</v>
      </c>
      <c r="K11" s="2">
        <v>-0.69040999999999997</v>
      </c>
      <c r="L11" s="2">
        <v>1.8837600000000001</v>
      </c>
      <c r="M11" s="2">
        <v>3.4347599999999998</v>
      </c>
      <c r="N11" s="2">
        <v>2.2641399999999998</v>
      </c>
      <c r="O11" s="2">
        <v>3.1634500000000001</v>
      </c>
    </row>
    <row r="12" spans="1:15" x14ac:dyDescent="0.25">
      <c r="B12" s="2">
        <v>5.1429999999999998E-4</v>
      </c>
      <c r="C12" s="2">
        <v>2.6641E-3</v>
      </c>
      <c r="D12" s="2">
        <v>4.5059999999999996E-3</v>
      </c>
      <c r="E12" s="2">
        <v>3.0730000000000001E-7</v>
      </c>
      <c r="F12" s="2">
        <v>0.2456364</v>
      </c>
      <c r="G12" s="2">
        <v>0.81859999999999999</v>
      </c>
      <c r="J12" s="2">
        <v>0.12554000000000001</v>
      </c>
      <c r="K12" s="2">
        <v>0.19707</v>
      </c>
      <c r="L12" s="2">
        <v>0.19447999999999999</v>
      </c>
      <c r="M12" s="2">
        <v>3.4079999999999999E-5</v>
      </c>
      <c r="N12" s="2">
        <v>1.3510000000000001E-7</v>
      </c>
      <c r="O12" s="2">
        <v>2.0070000000000001E-2</v>
      </c>
    </row>
    <row r="13" spans="1:15" x14ac:dyDescent="0.25">
      <c r="A13" t="s">
        <v>187</v>
      </c>
      <c r="B13" s="2"/>
      <c r="C13" s="2"/>
      <c r="D13" s="2"/>
      <c r="E13" s="2">
        <v>-11.453609999999999</v>
      </c>
      <c r="F13" s="2">
        <v>-22.351765</v>
      </c>
      <c r="G13" s="2">
        <v>-11.95166</v>
      </c>
      <c r="I13" t="s">
        <v>187</v>
      </c>
      <c r="J13" s="2"/>
      <c r="K13" s="2"/>
      <c r="L13" s="2"/>
      <c r="M13" s="2">
        <v>-14.9831</v>
      </c>
      <c r="N13" s="2">
        <v>-19.759180000000001</v>
      </c>
      <c r="O13" s="2">
        <v>-8.5869800000000005</v>
      </c>
    </row>
    <row r="14" spans="1:15" x14ac:dyDescent="0.25">
      <c r="B14" s="2"/>
      <c r="C14" s="2"/>
      <c r="D14" s="2"/>
      <c r="E14" s="2">
        <v>5.6820000000000002E-7</v>
      </c>
      <c r="F14" s="2">
        <v>2.2E-16</v>
      </c>
      <c r="G14" s="2">
        <v>1.853E-5</v>
      </c>
      <c r="J14" s="2"/>
      <c r="K14" s="2"/>
      <c r="L14" s="2"/>
      <c r="M14" s="2">
        <v>2.5720000000000001E-8</v>
      </c>
      <c r="N14" s="2">
        <v>1.6669999999999999E-11</v>
      </c>
      <c r="O14" s="2">
        <v>1.0670000000000001E-2</v>
      </c>
    </row>
    <row r="15" spans="1:15" x14ac:dyDescent="0.25">
      <c r="A15" t="s">
        <v>358</v>
      </c>
      <c r="B15" s="2"/>
      <c r="C15" s="2"/>
      <c r="D15" s="2"/>
      <c r="E15" s="2"/>
      <c r="F15" s="2"/>
      <c r="G15" s="2"/>
      <c r="I15" t="s">
        <v>358</v>
      </c>
      <c r="J15" s="2"/>
      <c r="K15" s="2"/>
      <c r="L15" s="2"/>
      <c r="M15" s="2"/>
      <c r="N15" s="2"/>
      <c r="O15" s="2"/>
    </row>
    <row r="16" spans="1:15" x14ac:dyDescent="0.25">
      <c r="B16" s="2"/>
      <c r="C16" s="2"/>
      <c r="D16" s="2"/>
      <c r="E16" s="2"/>
      <c r="F16" s="2"/>
      <c r="G16" s="2"/>
      <c r="J16" s="2"/>
      <c r="K16" s="2"/>
      <c r="L16" s="2"/>
      <c r="M16" s="2"/>
      <c r="N16" s="2"/>
      <c r="O16" s="2"/>
    </row>
    <row r="17" spans="1:15" x14ac:dyDescent="0.25">
      <c r="A17" t="s">
        <v>181</v>
      </c>
      <c r="B17" s="2">
        <v>-0.48608200000000001</v>
      </c>
      <c r="C17" s="2">
        <v>-1.6896999999999999E-2</v>
      </c>
      <c r="D17" s="2">
        <v>-0.13944500000000001</v>
      </c>
      <c r="E17" s="2">
        <v>-0.29285</v>
      </c>
      <c r="F17" s="2">
        <v>-0.15907499999999999</v>
      </c>
      <c r="G17" s="2">
        <v>-0.26051000000000002</v>
      </c>
      <c r="I17" s="25" t="s">
        <v>952</v>
      </c>
      <c r="J17" s="2">
        <v>-5.27346</v>
      </c>
      <c r="K17" s="2">
        <v>0.67313000000000001</v>
      </c>
      <c r="L17" s="2">
        <v>6.1642099999999997</v>
      </c>
      <c r="M17" s="2">
        <v>-2.0503399999999998</v>
      </c>
      <c r="N17" s="2">
        <v>2.7244100000000002</v>
      </c>
      <c r="O17" s="2">
        <v>6.13605</v>
      </c>
    </row>
    <row r="18" spans="1:15" x14ac:dyDescent="0.25">
      <c r="B18" s="2">
        <v>5.5889999999999996E-7</v>
      </c>
      <c r="C18" s="2">
        <v>0.56274170000000001</v>
      </c>
      <c r="D18" s="2">
        <v>4.7885999999999998E-2</v>
      </c>
      <c r="E18" s="2">
        <v>6.9410000000000001E-3</v>
      </c>
      <c r="F18" s="2">
        <v>4.2132000000000003E-2</v>
      </c>
      <c r="G18" s="2">
        <v>4.4380000000000003E-2</v>
      </c>
      <c r="J18" s="2">
        <v>4.9950000000000001E-2</v>
      </c>
      <c r="K18" s="2">
        <v>0.20760000000000001</v>
      </c>
      <c r="L18" s="2">
        <v>0.12537000000000001</v>
      </c>
      <c r="M18" s="2">
        <v>0.279173</v>
      </c>
      <c r="N18" s="2">
        <v>1.2750000000000001E-3</v>
      </c>
      <c r="O18" s="2">
        <v>0.17000999999999999</v>
      </c>
    </row>
    <row r="19" spans="1:15" x14ac:dyDescent="0.25">
      <c r="A19" t="s">
        <v>189</v>
      </c>
      <c r="B19" t="s">
        <v>197</v>
      </c>
      <c r="C19" t="s">
        <v>197</v>
      </c>
      <c r="D19" t="s">
        <v>197</v>
      </c>
      <c r="E19" t="s">
        <v>197</v>
      </c>
      <c r="F19" t="s">
        <v>197</v>
      </c>
      <c r="G19" t="s">
        <v>197</v>
      </c>
      <c r="I19" t="s">
        <v>189</v>
      </c>
      <c r="J19" t="s">
        <v>197</v>
      </c>
      <c r="K19" t="s">
        <v>197</v>
      </c>
      <c r="L19" t="s">
        <v>197</v>
      </c>
      <c r="M19" t="s">
        <v>197</v>
      </c>
      <c r="N19" t="s">
        <v>197</v>
      </c>
      <c r="O19" t="s">
        <v>197</v>
      </c>
    </row>
    <row r="20" spans="1:15" x14ac:dyDescent="0.25">
      <c r="A20" t="s">
        <v>190</v>
      </c>
      <c r="B20">
        <v>440</v>
      </c>
      <c r="C20">
        <v>152</v>
      </c>
      <c r="D20">
        <v>64</v>
      </c>
      <c r="E20">
        <v>505</v>
      </c>
      <c r="F20">
        <v>194</v>
      </c>
      <c r="G20">
        <v>81</v>
      </c>
      <c r="I20" t="s">
        <v>190</v>
      </c>
      <c r="J20">
        <v>208</v>
      </c>
      <c r="K20">
        <v>120</v>
      </c>
      <c r="L20">
        <v>64</v>
      </c>
      <c r="M20">
        <v>261</v>
      </c>
      <c r="N20">
        <v>149</v>
      </c>
      <c r="O20">
        <v>71</v>
      </c>
    </row>
    <row r="21" spans="1:15" x14ac:dyDescent="0.25">
      <c r="A21" t="s">
        <v>191</v>
      </c>
      <c r="B21" s="2">
        <v>0.17849999999999999</v>
      </c>
      <c r="C21" s="2">
        <v>-6.6726999999999995E-2</v>
      </c>
      <c r="D21" s="2">
        <v>0.17879999999999999</v>
      </c>
      <c r="E21" s="2">
        <v>0.25623000000000001</v>
      </c>
      <c r="F21" s="2">
        <v>0.74961</v>
      </c>
      <c r="G21" s="2">
        <v>0.19492999999999999</v>
      </c>
      <c r="I21" t="s">
        <v>191</v>
      </c>
      <c r="J21" s="2">
        <v>0.10822</v>
      </c>
      <c r="K21" s="2">
        <v>-0.10221</v>
      </c>
      <c r="L21" s="2">
        <v>4.2321999999999999E-2</v>
      </c>
      <c r="M21" s="2">
        <v>0.35278999999999999</v>
      </c>
      <c r="N21" s="2">
        <v>0.72572999999999999</v>
      </c>
      <c r="O21" s="2">
        <v>0.34389999999999998</v>
      </c>
    </row>
    <row r="23" spans="1:15" x14ac:dyDescent="0.25">
      <c r="B23" s="275" t="s">
        <v>955</v>
      </c>
      <c r="C23" s="275"/>
      <c r="D23" s="275"/>
      <c r="E23" s="275"/>
      <c r="F23" s="275"/>
      <c r="G23" s="275"/>
      <c r="J23" s="275" t="s">
        <v>957</v>
      </c>
      <c r="K23" s="275"/>
      <c r="L23" s="275"/>
      <c r="M23" s="275"/>
      <c r="N23" s="275"/>
      <c r="O23" s="275"/>
    </row>
    <row r="24" spans="1:15" x14ac:dyDescent="0.25">
      <c r="B24" s="275" t="s">
        <v>205</v>
      </c>
      <c r="C24" s="275"/>
      <c r="D24" s="275"/>
      <c r="E24" s="275"/>
      <c r="F24" s="275"/>
      <c r="G24" s="275"/>
      <c r="J24" s="275" t="s">
        <v>205</v>
      </c>
      <c r="K24" s="275"/>
      <c r="L24" s="275"/>
      <c r="M24" s="275"/>
      <c r="N24" s="275"/>
      <c r="O24" s="275"/>
    </row>
    <row r="25" spans="1:15" x14ac:dyDescent="0.25">
      <c r="B25" s="274" t="s">
        <v>202</v>
      </c>
      <c r="C25" s="274"/>
      <c r="D25" s="274"/>
      <c r="E25" s="274" t="s">
        <v>203</v>
      </c>
      <c r="F25" s="274"/>
      <c r="G25" s="274"/>
      <c r="J25" s="274" t="s">
        <v>202</v>
      </c>
      <c r="K25" s="274"/>
      <c r="L25" s="274"/>
      <c r="M25" s="274" t="s">
        <v>203</v>
      </c>
      <c r="N25" s="274"/>
      <c r="O25" s="274"/>
    </row>
    <row r="26" spans="1:15" x14ac:dyDescent="0.25">
      <c r="B26" t="s">
        <v>127</v>
      </c>
      <c r="C26" t="s">
        <v>194</v>
      </c>
      <c r="D26" t="s">
        <v>186</v>
      </c>
      <c r="E26" t="s">
        <v>127</v>
      </c>
      <c r="F26" t="s">
        <v>146</v>
      </c>
      <c r="G26" t="s">
        <v>186</v>
      </c>
      <c r="J26" t="s">
        <v>127</v>
      </c>
      <c r="K26" t="s">
        <v>194</v>
      </c>
      <c r="L26" t="s">
        <v>186</v>
      </c>
      <c r="M26" t="s">
        <v>127</v>
      </c>
      <c r="N26" t="s">
        <v>146</v>
      </c>
      <c r="O26" t="s">
        <v>186</v>
      </c>
    </row>
    <row r="27" spans="1:15" x14ac:dyDescent="0.25">
      <c r="A27" t="s">
        <v>174</v>
      </c>
      <c r="B27" s="2">
        <v>-46.746540000000003</v>
      </c>
      <c r="C27" s="2">
        <v>170.77360999999999</v>
      </c>
      <c r="D27" s="2">
        <v>-41.544759999999997</v>
      </c>
      <c r="E27" s="2">
        <v>-11.436351</v>
      </c>
      <c r="F27" s="2">
        <v>-28.28012</v>
      </c>
      <c r="G27" s="2">
        <v>-13.949769999999999</v>
      </c>
      <c r="I27" t="s">
        <v>174</v>
      </c>
      <c r="J27" s="2">
        <v>-53.551600000000001</v>
      </c>
      <c r="K27" s="2">
        <v>146.23929999999999</v>
      </c>
      <c r="L27" s="2">
        <v>-84.180139999999994</v>
      </c>
      <c r="M27" s="2">
        <v>-17.625119999999999</v>
      </c>
      <c r="N27" s="2">
        <v>-24.970780000000001</v>
      </c>
      <c r="O27" s="2">
        <v>-29.339200000000002</v>
      </c>
    </row>
    <row r="28" spans="1:15" x14ac:dyDescent="0.25">
      <c r="B28" s="2">
        <v>2.4247000000000001E-3</v>
      </c>
      <c r="C28" s="2">
        <v>4.3220000000000003E-6</v>
      </c>
      <c r="D28" s="2">
        <v>4.8536000000000003E-2</v>
      </c>
      <c r="E28" s="2">
        <v>2.1859999999999999E-6</v>
      </c>
      <c r="F28" s="2">
        <v>1.2490000000000001E-5</v>
      </c>
      <c r="G28" s="2">
        <v>9.5710000000000003E-2</v>
      </c>
      <c r="J28" s="2">
        <v>4.7410000000000001E-2</v>
      </c>
      <c r="K28" s="2">
        <v>1.3872000000000001E-3</v>
      </c>
      <c r="L28" s="2">
        <v>1.697E-4</v>
      </c>
      <c r="M28" s="2">
        <v>2.4159999999999998E-6</v>
      </c>
      <c r="N28" s="2">
        <v>1.3710000000000001E-6</v>
      </c>
      <c r="O28" s="2">
        <v>4.8329999999999998E-4</v>
      </c>
    </row>
    <row r="29" spans="1:15" x14ac:dyDescent="0.25">
      <c r="A29" t="s">
        <v>175</v>
      </c>
      <c r="B29" s="2">
        <v>2.1421399999999999</v>
      </c>
      <c r="C29" s="2">
        <v>-8.3256499999999996</v>
      </c>
      <c r="D29" s="2">
        <v>1.80985</v>
      </c>
      <c r="E29" s="2">
        <v>0.21231700000000001</v>
      </c>
      <c r="F29" s="2">
        <v>2.0441199999999999</v>
      </c>
      <c r="G29" s="2">
        <v>0.16289000000000001</v>
      </c>
      <c r="I29" t="s">
        <v>175</v>
      </c>
      <c r="J29" s="2">
        <v>2.6476999999999999</v>
      </c>
      <c r="K29" s="2">
        <v>-7.1727999999999996</v>
      </c>
      <c r="L29" s="2">
        <v>3.9535800000000001</v>
      </c>
      <c r="M29" s="2">
        <v>0.67223999999999995</v>
      </c>
      <c r="N29" s="2">
        <v>1.79359</v>
      </c>
      <c r="O29" s="2">
        <v>0.80940000000000001</v>
      </c>
    </row>
    <row r="30" spans="1:15" x14ac:dyDescent="0.25">
      <c r="B30" s="2">
        <v>7.8607E-3</v>
      </c>
      <c r="C30" s="2">
        <v>7.5220000000000001E-6</v>
      </c>
      <c r="D30" s="2">
        <v>0.12515599999999999</v>
      </c>
      <c r="E30" s="2">
        <v>2.8099599999999999E-2</v>
      </c>
      <c r="F30" s="2">
        <v>4.3450000000000002E-11</v>
      </c>
      <c r="G30" s="2">
        <v>0.68586999999999998</v>
      </c>
      <c r="J30" s="2">
        <v>6.2239999999999997E-2</v>
      </c>
      <c r="K30" s="2">
        <v>1.81E-3</v>
      </c>
      <c r="L30" s="2">
        <v>8.342E-4</v>
      </c>
      <c r="M30" s="2">
        <v>5.2639999999999999E-6</v>
      </c>
      <c r="N30" s="2">
        <v>2.1340000000000001E-10</v>
      </c>
      <c r="O30" s="2">
        <v>5.2766000000000002E-3</v>
      </c>
    </row>
    <row r="31" spans="1:15" x14ac:dyDescent="0.25">
      <c r="A31" t="s">
        <v>176</v>
      </c>
      <c r="B31" s="2">
        <v>-37.105510000000002</v>
      </c>
      <c r="C31" s="2">
        <v>309.09965</v>
      </c>
      <c r="D31" s="2">
        <v>-45.573610000000002</v>
      </c>
      <c r="E31" s="2">
        <v>1.2202660000000001</v>
      </c>
      <c r="F31" s="2">
        <v>0.59919</v>
      </c>
      <c r="G31" s="2">
        <v>2.5124499999999999</v>
      </c>
      <c r="I31" t="s">
        <v>176</v>
      </c>
      <c r="J31" s="2">
        <v>-49.351799999999997</v>
      </c>
      <c r="K31" s="2">
        <v>273.27449999999999</v>
      </c>
      <c r="L31" s="2">
        <v>-43.222380000000001</v>
      </c>
      <c r="M31" s="2">
        <v>4.8851800000000001</v>
      </c>
      <c r="N31" s="2">
        <v>-1.1911799999999999</v>
      </c>
      <c r="O31" s="2">
        <v>8.8990799999999997</v>
      </c>
    </row>
    <row r="32" spans="1:15" x14ac:dyDescent="0.25">
      <c r="B32" s="2">
        <v>7.8544500000000003E-2</v>
      </c>
      <c r="C32" s="2">
        <v>4.1939999999999997E-8</v>
      </c>
      <c r="D32" s="2">
        <v>0.12706500000000001</v>
      </c>
      <c r="E32" s="2">
        <v>0.2605558</v>
      </c>
      <c r="F32" s="2">
        <v>0.81850000000000001</v>
      </c>
      <c r="G32" s="2">
        <v>0.49224000000000001</v>
      </c>
      <c r="J32" s="2">
        <v>0.21618999999999999</v>
      </c>
      <c r="K32" s="2">
        <v>1.5129999999999999E-4</v>
      </c>
      <c r="L32" s="2">
        <v>5.6005399999999997E-2</v>
      </c>
      <c r="M32" s="2">
        <v>8.3339999999999994E-3</v>
      </c>
      <c r="N32" s="2">
        <v>0.51739999999999997</v>
      </c>
      <c r="O32" s="2">
        <v>1.5996E-2</v>
      </c>
    </row>
    <row r="33" spans="1:15" x14ac:dyDescent="0.25">
      <c r="A33" t="s">
        <v>357</v>
      </c>
      <c r="B33" s="2">
        <v>4.3915600000000001</v>
      </c>
      <c r="C33" s="2">
        <v>-26.647739999999999</v>
      </c>
      <c r="D33" s="2">
        <v>4.8139200000000004</v>
      </c>
      <c r="E33" s="2">
        <v>-0.16217500000000001</v>
      </c>
      <c r="F33" s="2">
        <v>3.6989999999999998</v>
      </c>
      <c r="G33" s="2">
        <v>-1.13202</v>
      </c>
      <c r="I33" t="s">
        <v>357</v>
      </c>
      <c r="J33" s="2">
        <v>5.8348000000000004</v>
      </c>
      <c r="K33" s="2">
        <v>-23.171199999999999</v>
      </c>
      <c r="L33" s="2">
        <v>7.4141000000000004</v>
      </c>
      <c r="M33" s="2">
        <v>0.12393999999999999</v>
      </c>
      <c r="N33" s="2">
        <v>3.57118</v>
      </c>
      <c r="O33" s="2">
        <v>-0.31280000000000002</v>
      </c>
    </row>
    <row r="34" spans="1:15" x14ac:dyDescent="0.25">
      <c r="B34" s="2">
        <v>5.0638599999999999E-2</v>
      </c>
      <c r="C34" s="2">
        <v>1.347E-6</v>
      </c>
      <c r="D34" s="2">
        <v>0.15860299999999999</v>
      </c>
      <c r="E34" s="2">
        <v>0.62134670000000003</v>
      </c>
      <c r="F34" s="2">
        <v>3.3030000000000001E-11</v>
      </c>
      <c r="G34" s="2">
        <v>0.20483999999999999</v>
      </c>
      <c r="J34" s="2">
        <v>0.14663999999999999</v>
      </c>
      <c r="K34" s="2">
        <v>1.0333E-3</v>
      </c>
      <c r="L34" s="2">
        <v>2.0360699999999999E-2</v>
      </c>
      <c r="M34" s="2">
        <v>0.79819099999999998</v>
      </c>
      <c r="N34" s="2">
        <v>1.366E-8</v>
      </c>
      <c r="O34" s="2">
        <v>0.76887280000000002</v>
      </c>
    </row>
    <row r="35" spans="1:15" x14ac:dyDescent="0.25">
      <c r="A35" t="s">
        <v>187</v>
      </c>
      <c r="B35" s="2"/>
      <c r="C35" s="2"/>
      <c r="D35" s="2">
        <v>-25.783829999999998</v>
      </c>
      <c r="E35" s="2"/>
      <c r="F35" s="2"/>
      <c r="G35" s="2"/>
      <c r="I35" t="s">
        <v>187</v>
      </c>
      <c r="J35" s="2"/>
      <c r="K35" s="2"/>
      <c r="L35" s="2"/>
      <c r="M35" s="2"/>
      <c r="N35" s="2"/>
      <c r="O35" s="2"/>
    </row>
    <row r="36" spans="1:15" x14ac:dyDescent="0.25">
      <c r="B36" s="2"/>
      <c r="C36" s="2"/>
      <c r="D36" s="2">
        <v>2.2259999999999999E-2</v>
      </c>
      <c r="E36" s="2"/>
      <c r="F36" s="2"/>
      <c r="G36" s="2"/>
      <c r="J36" s="2"/>
      <c r="K36" s="2"/>
      <c r="L36" s="2"/>
      <c r="M36" s="2"/>
      <c r="N36" s="2"/>
      <c r="O36" s="2"/>
    </row>
    <row r="37" spans="1:15" x14ac:dyDescent="0.25">
      <c r="A37" t="s">
        <v>358</v>
      </c>
      <c r="B37" s="2">
        <v>-29.024429999999999</v>
      </c>
      <c r="C37" s="2">
        <v>46.37603</v>
      </c>
      <c r="D37" s="2">
        <v>-1.3571500000000001</v>
      </c>
      <c r="E37" s="2">
        <v>-10.884821000000001</v>
      </c>
      <c r="F37" s="2">
        <v>-34.819740000000003</v>
      </c>
      <c r="G37" s="2">
        <v>-17.488530000000001</v>
      </c>
      <c r="I37" t="s">
        <v>358</v>
      </c>
      <c r="J37" s="2">
        <v>-32.630400000000002</v>
      </c>
      <c r="K37" s="2">
        <v>37.639000000000003</v>
      </c>
      <c r="L37" s="2">
        <v>-64.086190000000002</v>
      </c>
      <c r="M37" s="2">
        <v>-19.479320000000001</v>
      </c>
      <c r="N37" s="2">
        <v>-28.268039999999999</v>
      </c>
      <c r="O37" s="2">
        <v>-33.073480000000004</v>
      </c>
    </row>
    <row r="38" spans="1:15" x14ac:dyDescent="0.25">
      <c r="B38" s="2">
        <v>2.7109999999999998E-4</v>
      </c>
      <c r="C38" s="2">
        <v>1.0189999999999999E-3</v>
      </c>
      <c r="D38" s="2">
        <v>2.1849999999999999E-3</v>
      </c>
      <c r="E38" s="2">
        <v>1.998E-4</v>
      </c>
      <c r="F38" s="2">
        <v>7.0119999999999995E-7</v>
      </c>
      <c r="G38" s="2">
        <v>3.1719999999999998E-2</v>
      </c>
      <c r="J38" s="2">
        <v>1.0189999999999999E-2</v>
      </c>
      <c r="K38" s="2">
        <v>1.62297E-2</v>
      </c>
      <c r="L38" s="2">
        <v>1.6739999999999999E-5</v>
      </c>
      <c r="M38" s="2">
        <v>9.0929999999999992E-6</v>
      </c>
      <c r="N38" s="2">
        <v>5.9190000000000001E-5</v>
      </c>
      <c r="O38" s="2">
        <v>4.3793E-3</v>
      </c>
    </row>
    <row r="39" spans="1:15" x14ac:dyDescent="0.25">
      <c r="A39" t="s">
        <v>181</v>
      </c>
      <c r="B39" s="2">
        <v>-0.36881000000000003</v>
      </c>
      <c r="C39" s="2">
        <v>0.44796999999999998</v>
      </c>
      <c r="D39" s="2"/>
      <c r="E39" s="2">
        <v>-0.41889100000000001</v>
      </c>
      <c r="F39" s="2">
        <v>0.13406999999999999</v>
      </c>
      <c r="G39" s="2">
        <v>-0.73697999999999997</v>
      </c>
      <c r="I39" s="25" t="s">
        <v>952</v>
      </c>
      <c r="J39" s="2">
        <v>-3.1059000000000001</v>
      </c>
      <c r="K39" s="2">
        <v>4.7839</v>
      </c>
      <c r="L39" s="2">
        <v>0.85629</v>
      </c>
      <c r="M39" s="2">
        <v>-1.3031299999999999</v>
      </c>
      <c r="N39" s="2">
        <v>-0.24409</v>
      </c>
      <c r="O39" s="2">
        <v>-0.45871000000000001</v>
      </c>
    </row>
    <row r="40" spans="1:15" x14ac:dyDescent="0.25">
      <c r="B40" s="2">
        <v>1.02372E-2</v>
      </c>
      <c r="C40" s="2">
        <v>2.8309999999999998E-2</v>
      </c>
      <c r="D40" s="2"/>
      <c r="E40" s="2">
        <v>1.08E-5</v>
      </c>
      <c r="F40" s="2">
        <v>0.46560000000000001</v>
      </c>
      <c r="G40" s="2">
        <v>3.764E-2</v>
      </c>
      <c r="J40" s="2">
        <v>5.9220000000000002E-2</v>
      </c>
      <c r="K40" s="2">
        <v>8.46417E-2</v>
      </c>
      <c r="L40" s="2">
        <v>0.71658029999999995</v>
      </c>
      <c r="M40" s="2">
        <v>0.43401400000000001</v>
      </c>
      <c r="N40" s="2">
        <v>0.89800000000000002</v>
      </c>
      <c r="O40" s="2">
        <v>0.87030110000000005</v>
      </c>
    </row>
    <row r="41" spans="1:15" x14ac:dyDescent="0.25">
      <c r="A41" t="s">
        <v>189</v>
      </c>
      <c r="B41" t="s">
        <v>197</v>
      </c>
      <c r="C41" t="s">
        <v>197</v>
      </c>
      <c r="D41" t="s">
        <v>197</v>
      </c>
      <c r="E41" t="s">
        <v>197</v>
      </c>
      <c r="F41" t="s">
        <v>197</v>
      </c>
      <c r="G41" t="s">
        <v>197</v>
      </c>
      <c r="I41" t="s">
        <v>189</v>
      </c>
      <c r="J41" t="s">
        <v>197</v>
      </c>
      <c r="K41" t="s">
        <v>197</v>
      </c>
      <c r="L41" t="s">
        <v>197</v>
      </c>
      <c r="M41" t="s">
        <v>197</v>
      </c>
      <c r="N41" t="s">
        <v>197</v>
      </c>
      <c r="O41" t="s">
        <v>197</v>
      </c>
    </row>
    <row r="42" spans="1:15" x14ac:dyDescent="0.25">
      <c r="A42" t="s">
        <v>190</v>
      </c>
      <c r="B42">
        <v>385</v>
      </c>
      <c r="C42">
        <v>133</v>
      </c>
      <c r="D42">
        <v>56</v>
      </c>
      <c r="E42">
        <v>868</v>
      </c>
      <c r="F42">
        <v>254</v>
      </c>
      <c r="G42">
        <v>146</v>
      </c>
      <c r="I42" t="s">
        <v>190</v>
      </c>
      <c r="J42">
        <v>182</v>
      </c>
      <c r="K42">
        <v>105</v>
      </c>
      <c r="L42">
        <v>56</v>
      </c>
      <c r="M42">
        <v>365</v>
      </c>
      <c r="N42">
        <v>187</v>
      </c>
      <c r="O42">
        <v>117</v>
      </c>
    </row>
    <row r="43" spans="1:15" x14ac:dyDescent="0.25">
      <c r="A43" t="s">
        <v>191</v>
      </c>
      <c r="B43" s="2">
        <v>0.31241999999999998</v>
      </c>
      <c r="C43" s="2">
        <v>0.39789999999999998</v>
      </c>
      <c r="D43" s="2">
        <v>0.73807999999999996</v>
      </c>
      <c r="E43" s="2">
        <v>0.41652</v>
      </c>
      <c r="F43" s="2">
        <v>0.57094999999999996</v>
      </c>
      <c r="G43" s="2">
        <v>0.60172000000000003</v>
      </c>
      <c r="I43" t="s">
        <v>191</v>
      </c>
      <c r="J43" s="2">
        <v>0.23507</v>
      </c>
      <c r="K43" s="2">
        <v>0.27865000000000001</v>
      </c>
      <c r="L43" s="2">
        <v>0.49524000000000001</v>
      </c>
      <c r="M43" s="2">
        <v>0.35056999999999999</v>
      </c>
      <c r="N43" s="2">
        <v>0.52471000000000001</v>
      </c>
      <c r="O43" s="2">
        <v>0.53647</v>
      </c>
    </row>
  </sheetData>
  <mergeCells count="16">
    <mergeCell ref="J24:O24"/>
    <mergeCell ref="J25:L25"/>
    <mergeCell ref="M25:O25"/>
    <mergeCell ref="B2:G2"/>
    <mergeCell ref="B3:D3"/>
    <mergeCell ref="E3:G3"/>
    <mergeCell ref="B24:G24"/>
    <mergeCell ref="B25:D25"/>
    <mergeCell ref="E25:G25"/>
    <mergeCell ref="B1:G1"/>
    <mergeCell ref="B23:G23"/>
    <mergeCell ref="J1:O1"/>
    <mergeCell ref="J23:O23"/>
    <mergeCell ref="J2:O2"/>
    <mergeCell ref="J3:L3"/>
    <mergeCell ref="M3:O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V90"/>
  <sheetViews>
    <sheetView zoomScale="83" zoomScaleNormal="200" workbookViewId="0">
      <selection activeCell="J29" sqref="J29"/>
    </sheetView>
  </sheetViews>
  <sheetFormatPr defaultColWidth="8.85546875" defaultRowHeight="15" x14ac:dyDescent="0.25"/>
  <sheetData>
    <row r="1" spans="1:48" x14ac:dyDescent="0.25">
      <c r="P1" s="34"/>
      <c r="Q1" s="276" t="s">
        <v>1005</v>
      </c>
      <c r="R1" s="277"/>
      <c r="S1" s="277"/>
      <c r="T1" s="277"/>
      <c r="U1" s="277"/>
      <c r="V1" s="277"/>
      <c r="Y1" s="22"/>
      <c r="Z1" s="26" t="s">
        <v>996</v>
      </c>
      <c r="AA1" s="26"/>
      <c r="AB1" s="26"/>
      <c r="AC1" s="26"/>
      <c r="AD1" s="26"/>
      <c r="AE1" s="26"/>
      <c r="AI1" s="26" t="s">
        <v>996</v>
      </c>
      <c r="AJ1" s="26"/>
      <c r="AK1" s="26"/>
      <c r="AL1" s="26"/>
      <c r="AM1" s="26"/>
      <c r="AN1" s="26"/>
      <c r="AQ1" s="26" t="s">
        <v>996</v>
      </c>
      <c r="AR1" s="26"/>
      <c r="AS1" s="26"/>
      <c r="AT1" s="26"/>
      <c r="AU1" s="26"/>
      <c r="AV1" s="26"/>
    </row>
    <row r="2" spans="1:48" x14ac:dyDescent="0.25">
      <c r="A2" s="34"/>
      <c r="B2" s="276" t="s">
        <v>955</v>
      </c>
      <c r="C2" s="277"/>
      <c r="D2" s="277"/>
      <c r="E2" s="277"/>
      <c r="F2" s="277"/>
      <c r="G2" s="277"/>
      <c r="P2" s="34"/>
      <c r="Q2" s="276" t="s">
        <v>198</v>
      </c>
      <c r="R2" s="277"/>
      <c r="S2" s="276" t="s">
        <v>199</v>
      </c>
      <c r="T2" s="277"/>
      <c r="U2" s="276" t="s">
        <v>533</v>
      </c>
      <c r="V2" s="277"/>
      <c r="Y2" s="22"/>
      <c r="Z2" s="26" t="s">
        <v>198</v>
      </c>
      <c r="AA2" s="26"/>
      <c r="AB2" s="26"/>
      <c r="AC2" s="26"/>
      <c r="AD2" s="26"/>
      <c r="AE2" s="27"/>
      <c r="AI2" s="26" t="s">
        <v>198</v>
      </c>
      <c r="AJ2" s="26"/>
      <c r="AK2" s="26"/>
      <c r="AL2" s="26"/>
      <c r="AM2" s="26"/>
      <c r="AN2" s="27"/>
      <c r="AQ2" s="26" t="s">
        <v>198</v>
      </c>
      <c r="AR2" s="26"/>
      <c r="AS2" s="26"/>
      <c r="AT2" s="26"/>
      <c r="AU2" s="26"/>
      <c r="AV2" s="27"/>
    </row>
    <row r="3" spans="1:48" ht="60" x14ac:dyDescent="0.25">
      <c r="A3" s="34"/>
      <c r="B3" s="53" t="s">
        <v>198</v>
      </c>
      <c r="C3" s="53" t="s">
        <v>199</v>
      </c>
      <c r="D3" s="53" t="s">
        <v>533</v>
      </c>
      <c r="E3" s="51"/>
      <c r="G3" s="51"/>
      <c r="P3" s="34"/>
      <c r="Q3" s="35" t="s">
        <v>192</v>
      </c>
      <c r="R3" s="35" t="s">
        <v>193</v>
      </c>
      <c r="S3" s="35" t="s">
        <v>192</v>
      </c>
      <c r="T3" s="35" t="s">
        <v>193</v>
      </c>
      <c r="U3" s="35" t="s">
        <v>192</v>
      </c>
      <c r="V3" s="35" t="s">
        <v>193</v>
      </c>
      <c r="Y3" s="23"/>
      <c r="Z3" s="27" t="s">
        <v>192</v>
      </c>
      <c r="AA3" s="27"/>
      <c r="AB3" s="27"/>
      <c r="AC3" s="27" t="s">
        <v>193</v>
      </c>
      <c r="AD3" s="27"/>
      <c r="AE3" s="27"/>
      <c r="AI3" s="27" t="s">
        <v>192</v>
      </c>
      <c r="AJ3" s="27"/>
      <c r="AK3" s="27"/>
      <c r="AL3" s="27" t="s">
        <v>193</v>
      </c>
      <c r="AM3" s="27"/>
      <c r="AN3" s="27"/>
      <c r="AQ3" s="27" t="s">
        <v>192</v>
      </c>
      <c r="AR3" s="27"/>
      <c r="AS3" s="27"/>
      <c r="AT3" s="27" t="s">
        <v>193</v>
      </c>
      <c r="AU3" s="27"/>
      <c r="AV3" s="27"/>
    </row>
    <row r="4" spans="1:48" ht="60" x14ac:dyDescent="0.25">
      <c r="A4" s="34"/>
      <c r="B4" s="35" t="s">
        <v>193</v>
      </c>
      <c r="C4" s="35" t="s">
        <v>193</v>
      </c>
      <c r="D4" s="35" t="s">
        <v>193</v>
      </c>
      <c r="E4" s="35"/>
      <c r="F4" s="35"/>
      <c r="G4" s="35"/>
      <c r="P4" t="s">
        <v>174</v>
      </c>
      <c r="Q4" s="2">
        <v>-28.75084</v>
      </c>
      <c r="R4" s="2">
        <v>-24.54421</v>
      </c>
      <c r="S4" s="2">
        <v>-24.66836</v>
      </c>
      <c r="T4" s="2">
        <v>-25.711549999999999</v>
      </c>
      <c r="V4" s="2">
        <v>-13.197709</v>
      </c>
      <c r="Z4" t="s">
        <v>127</v>
      </c>
      <c r="AA4" t="s">
        <v>194</v>
      </c>
      <c r="AB4" t="s">
        <v>186</v>
      </c>
      <c r="AC4" t="s">
        <v>127</v>
      </c>
      <c r="AD4" t="s">
        <v>146</v>
      </c>
      <c r="AE4" t="s">
        <v>186</v>
      </c>
      <c r="AI4" t="s">
        <v>127</v>
      </c>
      <c r="AJ4" t="s">
        <v>194</v>
      </c>
      <c r="AK4" t="s">
        <v>186</v>
      </c>
      <c r="AL4" t="s">
        <v>127</v>
      </c>
      <c r="AM4" t="s">
        <v>146</v>
      </c>
      <c r="AN4" t="s">
        <v>186</v>
      </c>
      <c r="AQ4" t="s">
        <v>127</v>
      </c>
      <c r="AR4" t="s">
        <v>194</v>
      </c>
      <c r="AS4" t="s">
        <v>186</v>
      </c>
      <c r="AT4" t="s">
        <v>127</v>
      </c>
      <c r="AU4" t="s">
        <v>146</v>
      </c>
      <c r="AV4" t="s">
        <v>186</v>
      </c>
    </row>
    <row r="5" spans="1:48" x14ac:dyDescent="0.25">
      <c r="A5" t="s">
        <v>174</v>
      </c>
      <c r="B5" s="2">
        <v>-9.2811483999999993</v>
      </c>
      <c r="C5" s="2">
        <v>-17.487169999999999</v>
      </c>
      <c r="D5" s="2">
        <v>-5.6788499999999997</v>
      </c>
      <c r="E5" s="2"/>
      <c r="F5" s="2"/>
      <c r="G5" s="2"/>
      <c r="P5" s="44"/>
      <c r="Q5" s="45">
        <v>2.2E-16</v>
      </c>
      <c r="R5" s="45">
        <v>2.2E-16</v>
      </c>
      <c r="S5" s="45">
        <v>3.4870000000000001E-15</v>
      </c>
      <c r="T5" s="45">
        <v>2.2E-16</v>
      </c>
      <c r="U5" s="44"/>
      <c r="V5" s="45">
        <v>1.44E-6</v>
      </c>
      <c r="Y5" t="s">
        <v>174</v>
      </c>
      <c r="Z5" s="2">
        <v>-28.75084</v>
      </c>
      <c r="AA5" s="2" t="s">
        <v>1003</v>
      </c>
      <c r="AB5" s="2" t="s">
        <v>1003</v>
      </c>
      <c r="AC5" s="2">
        <v>-24.54421</v>
      </c>
      <c r="AD5" s="2" t="s">
        <v>1003</v>
      </c>
      <c r="AE5" s="2" t="s">
        <v>1003</v>
      </c>
      <c r="AH5" t="s">
        <v>174</v>
      </c>
      <c r="AI5" s="2">
        <v>-2.9191310000000001</v>
      </c>
      <c r="AJ5" s="2" t="s">
        <v>1003</v>
      </c>
      <c r="AK5" s="2" t="s">
        <v>1003</v>
      </c>
      <c r="AL5" s="2">
        <v>-9.2811483999999993</v>
      </c>
      <c r="AM5" s="2" t="s">
        <v>1003</v>
      </c>
      <c r="AN5" s="2" t="s">
        <v>1003</v>
      </c>
      <c r="AP5" t="s">
        <v>174</v>
      </c>
      <c r="AQ5" s="2">
        <v>-4.9901799999999996</v>
      </c>
      <c r="AR5" s="2" t="s">
        <v>1003</v>
      </c>
      <c r="AS5" s="2" t="s">
        <v>1003</v>
      </c>
      <c r="AT5" s="2">
        <v>-5.8953199999999999</v>
      </c>
      <c r="AU5" s="2" t="s">
        <v>1003</v>
      </c>
      <c r="AV5" s="2" t="s">
        <v>1003</v>
      </c>
    </row>
    <row r="6" spans="1:48" x14ac:dyDescent="0.25">
      <c r="A6" s="44"/>
      <c r="B6" s="45">
        <v>4.5380000000000004E-3</v>
      </c>
      <c r="C6" s="45">
        <v>3.1209999999999998E-6</v>
      </c>
      <c r="D6" s="45">
        <v>3.06267E-2</v>
      </c>
      <c r="E6" s="45"/>
      <c r="F6" s="45"/>
      <c r="G6" s="45"/>
      <c r="P6" t="s">
        <v>175</v>
      </c>
      <c r="Q6" s="2">
        <v>1.12059</v>
      </c>
      <c r="R6" s="2">
        <v>0.69757999999999998</v>
      </c>
      <c r="S6" s="2">
        <v>0.59792999999999996</v>
      </c>
      <c r="T6" s="2">
        <v>0.64017000000000002</v>
      </c>
      <c r="V6" s="2">
        <v>0.38881500000000002</v>
      </c>
      <c r="Z6" s="2">
        <v>2.2E-16</v>
      </c>
      <c r="AA6" s="2" t="s">
        <v>1003</v>
      </c>
      <c r="AB6" s="2" t="s">
        <v>1003</v>
      </c>
      <c r="AC6" s="2">
        <v>2.2E-16</v>
      </c>
      <c r="AD6" s="2" t="s">
        <v>1003</v>
      </c>
      <c r="AE6" s="2" t="s">
        <v>1003</v>
      </c>
      <c r="AI6" s="2">
        <v>0.411605</v>
      </c>
      <c r="AJ6" s="2" t="s">
        <v>1003</v>
      </c>
      <c r="AK6" s="2" t="s">
        <v>1003</v>
      </c>
      <c r="AL6" s="2">
        <v>4.5380000000000004E-3</v>
      </c>
      <c r="AM6" s="2" t="s">
        <v>1003</v>
      </c>
      <c r="AN6" s="2" t="s">
        <v>1003</v>
      </c>
      <c r="AQ6" s="2">
        <v>0.27273969999999997</v>
      </c>
      <c r="AR6" s="2" t="s">
        <v>1003</v>
      </c>
      <c r="AS6" s="2" t="s">
        <v>1003</v>
      </c>
      <c r="AT6" s="2">
        <v>0.16796939999999999</v>
      </c>
      <c r="AU6" s="2" t="s">
        <v>1003</v>
      </c>
      <c r="AV6" s="2" t="s">
        <v>1003</v>
      </c>
    </row>
    <row r="7" spans="1:48" x14ac:dyDescent="0.25">
      <c r="A7" t="s">
        <v>175</v>
      </c>
      <c r="B7" s="2">
        <v>1.5227600000000001E-2</v>
      </c>
      <c r="C7" s="2">
        <v>0.22635</v>
      </c>
      <c r="D7" s="2">
        <v>0.12323000000000001</v>
      </c>
      <c r="E7" s="2"/>
      <c r="F7" s="2"/>
      <c r="G7" s="2"/>
      <c r="P7" s="44"/>
      <c r="Q7" s="45">
        <v>5.3459999999999999E-10</v>
      </c>
      <c r="R7" s="45">
        <v>1.715E-5</v>
      </c>
      <c r="S7" s="45">
        <v>8.3580000000000001E-7</v>
      </c>
      <c r="T7" s="45">
        <v>5.6720000000000005E-7</v>
      </c>
      <c r="U7" s="44"/>
      <c r="V7" s="45">
        <v>2.9770000000000001E-5</v>
      </c>
      <c r="Y7" t="s">
        <v>175</v>
      </c>
      <c r="Z7" s="2">
        <v>1.12059</v>
      </c>
      <c r="AA7" s="2" t="s">
        <v>1003</v>
      </c>
      <c r="AB7" s="2" t="s">
        <v>1003</v>
      </c>
      <c r="AC7" s="2">
        <v>0.69757999999999998</v>
      </c>
      <c r="AD7" s="2" t="s">
        <v>1003</v>
      </c>
      <c r="AE7" s="2" t="s">
        <v>1003</v>
      </c>
      <c r="AH7" t="s">
        <v>175</v>
      </c>
      <c r="AI7" s="2">
        <v>-0.383739</v>
      </c>
      <c r="AJ7" s="2" t="s">
        <v>1003</v>
      </c>
      <c r="AK7" s="2" t="s">
        <v>1003</v>
      </c>
      <c r="AL7" s="2">
        <v>1.5227600000000001E-2</v>
      </c>
      <c r="AM7" s="2" t="s">
        <v>1003</v>
      </c>
      <c r="AN7" s="2" t="s">
        <v>1003</v>
      </c>
      <c r="AP7" t="s">
        <v>175</v>
      </c>
      <c r="AQ7" s="2">
        <v>-0.153</v>
      </c>
      <c r="AR7" s="2" t="s">
        <v>1003</v>
      </c>
      <c r="AS7" s="2" t="s">
        <v>1003</v>
      </c>
      <c r="AT7" s="2">
        <v>-4.0649999999999999E-2</v>
      </c>
      <c r="AU7" s="2" t="s">
        <v>1003</v>
      </c>
      <c r="AV7" s="2" t="s">
        <v>1003</v>
      </c>
    </row>
    <row r="8" spans="1:48" x14ac:dyDescent="0.25">
      <c r="A8" s="44"/>
      <c r="B8" s="45">
        <v>0.92540999999999995</v>
      </c>
      <c r="C8" s="45">
        <v>0.15373600000000001</v>
      </c>
      <c r="D8" s="45">
        <v>0.38163209999999997</v>
      </c>
      <c r="E8" s="45"/>
      <c r="F8" s="45"/>
      <c r="G8" s="45"/>
      <c r="P8" t="s">
        <v>176</v>
      </c>
      <c r="Q8" s="2">
        <v>2.26396</v>
      </c>
      <c r="R8" s="2">
        <v>0.15966</v>
      </c>
      <c r="S8" s="2">
        <v>1.1779200000000001</v>
      </c>
      <c r="T8" s="2">
        <v>-0.72477999999999998</v>
      </c>
      <c r="V8" s="2">
        <v>-0.18313499999999999</v>
      </c>
      <c r="Z8" s="2">
        <v>5.3459999999999999E-10</v>
      </c>
      <c r="AA8" s="2" t="s">
        <v>1003</v>
      </c>
      <c r="AB8" s="2" t="s">
        <v>1003</v>
      </c>
      <c r="AC8" s="2">
        <v>1.715E-5</v>
      </c>
      <c r="AD8" s="2" t="s">
        <v>1003</v>
      </c>
      <c r="AE8" s="2" t="s">
        <v>1003</v>
      </c>
      <c r="AI8" s="2">
        <v>5.2842399999999998E-2</v>
      </c>
      <c r="AJ8" s="2" t="s">
        <v>1003</v>
      </c>
      <c r="AK8" s="2" t="s">
        <v>1003</v>
      </c>
      <c r="AL8" s="2">
        <v>0.92540999999999995</v>
      </c>
      <c r="AM8" s="2" t="s">
        <v>1003</v>
      </c>
      <c r="AN8" s="2" t="s">
        <v>1003</v>
      </c>
      <c r="AQ8" s="2">
        <v>0.48193720000000001</v>
      </c>
      <c r="AR8" s="2" t="s">
        <v>1003</v>
      </c>
      <c r="AS8" s="2" t="s">
        <v>1003</v>
      </c>
      <c r="AT8" s="2">
        <v>0.84055190000000002</v>
      </c>
      <c r="AU8" s="2" t="s">
        <v>1003</v>
      </c>
      <c r="AV8" s="2" t="s">
        <v>1003</v>
      </c>
    </row>
    <row r="9" spans="1:48" x14ac:dyDescent="0.25">
      <c r="A9" t="s">
        <v>176</v>
      </c>
      <c r="B9" s="2">
        <v>0.32311909999999999</v>
      </c>
      <c r="C9" s="2">
        <v>-1.52017</v>
      </c>
      <c r="D9" s="2">
        <v>-2.9876299999999998</v>
      </c>
      <c r="E9" s="2"/>
      <c r="F9" s="2"/>
      <c r="G9" s="2"/>
      <c r="P9" s="44"/>
      <c r="Q9" s="45">
        <v>4.5539999999999997E-2</v>
      </c>
      <c r="R9" s="45">
        <v>0.87860000000000005</v>
      </c>
      <c r="S9" s="45">
        <v>0.2741111</v>
      </c>
      <c r="T9" s="45">
        <v>0.49559999999999998</v>
      </c>
      <c r="U9" s="44"/>
      <c r="V9" s="45">
        <v>0.64414210000000005</v>
      </c>
      <c r="Y9" t="s">
        <v>176</v>
      </c>
      <c r="Z9" s="2">
        <v>2.26396</v>
      </c>
      <c r="AA9" s="2" t="s">
        <v>1003</v>
      </c>
      <c r="AB9" s="2" t="s">
        <v>1003</v>
      </c>
      <c r="AC9" s="2">
        <v>0.15966</v>
      </c>
      <c r="AD9" s="2" t="s">
        <v>1003</v>
      </c>
      <c r="AE9" s="2" t="s">
        <v>1003</v>
      </c>
      <c r="AH9" t="s">
        <v>176</v>
      </c>
      <c r="AI9" s="2">
        <v>4.6223910000000004</v>
      </c>
      <c r="AJ9" s="2" t="s">
        <v>1003</v>
      </c>
      <c r="AK9" s="2" t="s">
        <v>1003</v>
      </c>
      <c r="AL9" s="2">
        <v>0.32311909999999999</v>
      </c>
      <c r="AM9" s="2" t="s">
        <v>1003</v>
      </c>
      <c r="AN9" s="2" t="s">
        <v>1003</v>
      </c>
      <c r="AP9" t="s">
        <v>176</v>
      </c>
      <c r="AQ9" s="2">
        <v>5.0753000000000004</v>
      </c>
      <c r="AR9" s="2" t="s">
        <v>1003</v>
      </c>
      <c r="AS9" s="2" t="s">
        <v>1003</v>
      </c>
      <c r="AT9" s="2">
        <v>2.2092999999999998</v>
      </c>
      <c r="AU9" s="2" t="s">
        <v>1003</v>
      </c>
      <c r="AV9" s="2" t="s">
        <v>1003</v>
      </c>
    </row>
    <row r="10" spans="1:48" x14ac:dyDescent="0.25">
      <c r="A10" s="44"/>
      <c r="B10" s="45">
        <v>0.75281100000000001</v>
      </c>
      <c r="C10" s="45">
        <v>0.35113519999999998</v>
      </c>
      <c r="D10" s="45">
        <v>7.1219999999999996E-4</v>
      </c>
      <c r="E10" s="45"/>
      <c r="F10" s="45"/>
      <c r="G10" s="45"/>
      <c r="P10" t="s">
        <v>357</v>
      </c>
      <c r="Q10" s="2">
        <v>4.2489100000000004</v>
      </c>
      <c r="R10" s="2">
        <v>4.5737100000000002</v>
      </c>
      <c r="S10" s="2">
        <v>0.47766999999999998</v>
      </c>
      <c r="T10" s="2">
        <v>1.43099</v>
      </c>
      <c r="V10" s="2">
        <v>1.325717</v>
      </c>
      <c r="Z10" s="2">
        <v>4.5539999999999997E-2</v>
      </c>
      <c r="AA10" s="2" t="s">
        <v>1003</v>
      </c>
      <c r="AB10" s="2" t="s">
        <v>1003</v>
      </c>
      <c r="AC10" s="2">
        <v>0.87860000000000005</v>
      </c>
      <c r="AD10" s="2" t="s">
        <v>1003</v>
      </c>
      <c r="AE10" s="2" t="s">
        <v>1003</v>
      </c>
      <c r="AI10" s="2">
        <v>6.4539999999999997E-4</v>
      </c>
      <c r="AJ10" s="2" t="s">
        <v>1003</v>
      </c>
      <c r="AK10" s="2" t="s">
        <v>1003</v>
      </c>
      <c r="AL10" s="2">
        <v>0.75281100000000001</v>
      </c>
      <c r="AM10" s="2" t="s">
        <v>1003</v>
      </c>
      <c r="AN10" s="2" t="s">
        <v>1003</v>
      </c>
      <c r="AQ10" s="2">
        <v>1.7101E-3</v>
      </c>
      <c r="AR10" s="2" t="s">
        <v>1003</v>
      </c>
      <c r="AS10" s="2" t="s">
        <v>1003</v>
      </c>
      <c r="AT10" s="2">
        <v>0.137901</v>
      </c>
      <c r="AU10" s="2" t="s">
        <v>1003</v>
      </c>
      <c r="AV10" s="2" t="s">
        <v>1003</v>
      </c>
    </row>
    <row r="11" spans="1:48" x14ac:dyDescent="0.25">
      <c r="A11" t="s">
        <v>357</v>
      </c>
      <c r="B11" s="2">
        <v>1.2104052000000001</v>
      </c>
      <c r="C11" s="2">
        <v>0.56503000000000003</v>
      </c>
      <c r="D11" s="2">
        <v>1.10883</v>
      </c>
      <c r="E11" s="2"/>
      <c r="F11" s="2"/>
      <c r="G11" s="2"/>
      <c r="P11" s="44"/>
      <c r="Q11" s="45">
        <v>4.2930000000000001E-10</v>
      </c>
      <c r="R11" s="45">
        <v>1.007E-14</v>
      </c>
      <c r="S11" s="45">
        <v>0.34934680000000001</v>
      </c>
      <c r="T11" s="45">
        <v>6.4889999999999997E-5</v>
      </c>
      <c r="U11" s="44"/>
      <c r="V11" s="45">
        <v>1.351E-4</v>
      </c>
      <c r="Y11" t="s">
        <v>357</v>
      </c>
      <c r="Z11" s="2">
        <v>4.2489100000000004</v>
      </c>
      <c r="AA11" s="2" t="s">
        <v>1003</v>
      </c>
      <c r="AB11" s="2" t="s">
        <v>1003</v>
      </c>
      <c r="AC11" s="2">
        <v>4.5737100000000002</v>
      </c>
      <c r="AD11" s="2" t="s">
        <v>1003</v>
      </c>
      <c r="AE11" s="2" t="s">
        <v>1003</v>
      </c>
      <c r="AH11" t="s">
        <v>357</v>
      </c>
      <c r="AI11" s="2">
        <v>-1.4606300000000001</v>
      </c>
      <c r="AJ11" s="2" t="s">
        <v>1003</v>
      </c>
      <c r="AK11" s="2" t="s">
        <v>1003</v>
      </c>
      <c r="AL11" s="2">
        <v>1.2104052000000001</v>
      </c>
      <c r="AM11" s="2" t="s">
        <v>1003</v>
      </c>
      <c r="AN11" s="2" t="s">
        <v>1003</v>
      </c>
      <c r="AP11" t="s">
        <v>357</v>
      </c>
      <c r="AQ11" s="2">
        <v>-0.19577</v>
      </c>
      <c r="AR11" s="2" t="s">
        <v>1003</v>
      </c>
      <c r="AS11" s="2" t="s">
        <v>1003</v>
      </c>
      <c r="AT11" s="2">
        <v>1.09188</v>
      </c>
      <c r="AU11" s="2" t="s">
        <v>1003</v>
      </c>
      <c r="AV11" s="2" t="s">
        <v>1003</v>
      </c>
    </row>
    <row r="12" spans="1:48" x14ac:dyDescent="0.25">
      <c r="A12" s="44"/>
      <c r="B12" s="45">
        <v>2.0147999999999999E-2</v>
      </c>
      <c r="C12" s="45">
        <v>0.43534640000000002</v>
      </c>
      <c r="D12" s="45">
        <v>2.72663E-2</v>
      </c>
      <c r="E12" s="45"/>
      <c r="F12" s="45"/>
      <c r="G12" s="45"/>
      <c r="P12" t="s">
        <v>187</v>
      </c>
      <c r="Q12" s="2"/>
      <c r="R12" s="2">
        <v>-10.996370000000001</v>
      </c>
      <c r="S12" s="2"/>
      <c r="T12" s="2">
        <v>-2.4378899999999999</v>
      </c>
      <c r="V12" s="2">
        <v>-1.9680169999999999</v>
      </c>
      <c r="Z12" s="2">
        <v>4.2930000000000001E-10</v>
      </c>
      <c r="AA12" s="2" t="s">
        <v>1003</v>
      </c>
      <c r="AB12" s="2" t="s">
        <v>1003</v>
      </c>
      <c r="AC12" s="2">
        <v>1.007E-14</v>
      </c>
      <c r="AD12" s="2" t="s">
        <v>1003</v>
      </c>
      <c r="AE12" s="2" t="s">
        <v>1003</v>
      </c>
      <c r="AI12" s="2">
        <v>3.4675499999999998E-2</v>
      </c>
      <c r="AJ12" s="2" t="s">
        <v>1003</v>
      </c>
      <c r="AK12" s="2" t="s">
        <v>1003</v>
      </c>
      <c r="AL12" s="2">
        <v>2.0147999999999999E-2</v>
      </c>
      <c r="AM12" s="2" t="s">
        <v>1003</v>
      </c>
      <c r="AN12" s="2" t="s">
        <v>1003</v>
      </c>
      <c r="AQ12" s="2">
        <v>0.80750599999999995</v>
      </c>
      <c r="AR12" s="2" t="s">
        <v>1003</v>
      </c>
      <c r="AS12" s="2" t="s">
        <v>1003</v>
      </c>
      <c r="AT12" s="2">
        <v>4.1178600000000003E-2</v>
      </c>
      <c r="AU12" s="2" t="s">
        <v>1003</v>
      </c>
      <c r="AV12" s="2" t="s">
        <v>1003</v>
      </c>
    </row>
    <row r="13" spans="1:48" x14ac:dyDescent="0.25">
      <c r="A13" t="s">
        <v>187</v>
      </c>
      <c r="B13" s="2">
        <v>-18.612964300000002</v>
      </c>
      <c r="C13" s="2">
        <v>-5.4018899999999999</v>
      </c>
      <c r="D13" s="2">
        <v>11.97457</v>
      </c>
      <c r="E13" s="2"/>
      <c r="F13" s="2"/>
      <c r="G13" s="2"/>
      <c r="P13" s="44"/>
      <c r="Q13" s="45"/>
      <c r="R13" s="45">
        <v>1.7390000000000001E-5</v>
      </c>
      <c r="S13" s="45"/>
      <c r="T13" s="45">
        <v>0.28749999999999998</v>
      </c>
      <c r="U13" s="44"/>
      <c r="V13" s="45">
        <v>0.45365339999999998</v>
      </c>
      <c r="Y13" t="s">
        <v>187</v>
      </c>
      <c r="Z13" s="2"/>
      <c r="AA13" s="2" t="s">
        <v>1003</v>
      </c>
      <c r="AB13" s="2" t="s">
        <v>1003</v>
      </c>
      <c r="AC13" s="2">
        <v>-10.996370000000001</v>
      </c>
      <c r="AD13" s="2" t="s">
        <v>1003</v>
      </c>
      <c r="AE13" s="2" t="s">
        <v>1003</v>
      </c>
      <c r="AH13" t="s">
        <v>187</v>
      </c>
      <c r="AI13" s="2"/>
      <c r="AJ13" s="2" t="s">
        <v>1003</v>
      </c>
      <c r="AK13" s="2" t="s">
        <v>1003</v>
      </c>
      <c r="AL13" s="2">
        <v>-18.612964300000002</v>
      </c>
      <c r="AM13" s="2" t="s">
        <v>1003</v>
      </c>
      <c r="AN13" s="2" t="s">
        <v>1003</v>
      </c>
      <c r="AP13" t="s">
        <v>187</v>
      </c>
      <c r="AQ13" s="2"/>
      <c r="AR13" s="2" t="s">
        <v>1003</v>
      </c>
      <c r="AS13" s="2" t="s">
        <v>1003</v>
      </c>
      <c r="AT13" s="2">
        <v>-22.81737</v>
      </c>
      <c r="AU13" s="2" t="s">
        <v>1003</v>
      </c>
      <c r="AV13" s="2" t="s">
        <v>1003</v>
      </c>
    </row>
    <row r="14" spans="1:48" x14ac:dyDescent="0.25">
      <c r="A14" s="44"/>
      <c r="B14" s="45">
        <v>5.2029999999999995E-10</v>
      </c>
      <c r="C14" s="45">
        <v>0.2189304</v>
      </c>
      <c r="D14" s="45">
        <v>4.6690000000000002E-5</v>
      </c>
      <c r="E14" s="45"/>
      <c r="F14" s="45"/>
      <c r="G14" s="45"/>
      <c r="P14" t="s">
        <v>358</v>
      </c>
      <c r="Q14" s="2">
        <v>-32.306510000000003</v>
      </c>
      <c r="R14" s="2">
        <v>-29.2456</v>
      </c>
      <c r="S14" s="2">
        <v>-29.7378</v>
      </c>
      <c r="T14" s="2">
        <v>-27.199110000000001</v>
      </c>
      <c r="V14" s="2">
        <v>-10.234139000000001</v>
      </c>
      <c r="Z14" s="2"/>
      <c r="AA14" s="2" t="s">
        <v>1003</v>
      </c>
      <c r="AB14" s="2" t="s">
        <v>1003</v>
      </c>
      <c r="AC14" s="2">
        <v>1.7390000000000001E-5</v>
      </c>
      <c r="AD14" s="2" t="s">
        <v>1003</v>
      </c>
      <c r="AE14" s="2" t="s">
        <v>1003</v>
      </c>
      <c r="AI14" s="2"/>
      <c r="AJ14" s="2" t="s">
        <v>1003</v>
      </c>
      <c r="AK14" s="2" t="s">
        <v>1003</v>
      </c>
      <c r="AL14" s="2">
        <v>5.2029999999999995E-10</v>
      </c>
      <c r="AM14" s="2" t="s">
        <v>1003</v>
      </c>
      <c r="AN14" s="2" t="s">
        <v>1003</v>
      </c>
      <c r="AQ14" s="2"/>
      <c r="AR14" s="2" t="s">
        <v>1003</v>
      </c>
      <c r="AS14" s="2" t="s">
        <v>1003</v>
      </c>
      <c r="AT14" s="2">
        <v>1.5900000000000001E-11</v>
      </c>
      <c r="AU14" s="2" t="s">
        <v>1003</v>
      </c>
      <c r="AV14" s="2" t="s">
        <v>1003</v>
      </c>
    </row>
    <row r="15" spans="1:48" x14ac:dyDescent="0.25">
      <c r="A15" t="s">
        <v>358</v>
      </c>
      <c r="B15" s="2">
        <v>-11.050656200000001</v>
      </c>
      <c r="C15" s="2">
        <v>-17.863880000000002</v>
      </c>
      <c r="D15" s="2">
        <v>2.3396499999999998</v>
      </c>
      <c r="E15" s="2"/>
      <c r="F15" s="2"/>
      <c r="G15" s="2"/>
      <c r="P15" s="44"/>
      <c r="Q15" s="45">
        <v>2.2E-16</v>
      </c>
      <c r="R15" s="45">
        <v>2.2E-16</v>
      </c>
      <c r="S15" s="45">
        <v>4.7780000000000005E-10</v>
      </c>
      <c r="T15" s="45">
        <v>1.79E-12</v>
      </c>
      <c r="U15" s="44"/>
      <c r="V15" s="45">
        <v>2.8360000000000001E-4</v>
      </c>
      <c r="Y15" t="s">
        <v>358</v>
      </c>
      <c r="Z15" s="2">
        <v>-32.306510000000003</v>
      </c>
      <c r="AA15" s="2" t="s">
        <v>1003</v>
      </c>
      <c r="AB15" s="2" t="s">
        <v>1003</v>
      </c>
      <c r="AC15" s="2">
        <v>-29.2456</v>
      </c>
      <c r="AD15" s="2" t="s">
        <v>1003</v>
      </c>
      <c r="AE15" s="2" t="s">
        <v>1003</v>
      </c>
      <c r="AH15" t="s">
        <v>358</v>
      </c>
      <c r="AI15" s="2">
        <v>-11.536059</v>
      </c>
      <c r="AJ15" s="2" t="s">
        <v>1003</v>
      </c>
      <c r="AK15" s="2" t="s">
        <v>1003</v>
      </c>
      <c r="AL15" s="2">
        <v>-11.050656200000001</v>
      </c>
      <c r="AM15" s="2" t="s">
        <v>1003</v>
      </c>
      <c r="AN15" s="2" t="s">
        <v>1003</v>
      </c>
      <c r="AP15" t="s">
        <v>358</v>
      </c>
      <c r="AQ15" s="2">
        <v>-11.533950000000001</v>
      </c>
      <c r="AR15" s="2" t="s">
        <v>1003</v>
      </c>
      <c r="AS15" s="2" t="s">
        <v>1003</v>
      </c>
      <c r="AT15" s="2">
        <v>-9.4256499999999992</v>
      </c>
      <c r="AU15" s="2" t="s">
        <v>1003</v>
      </c>
      <c r="AV15" s="2" t="s">
        <v>1003</v>
      </c>
    </row>
    <row r="16" spans="1:48" x14ac:dyDescent="0.25">
      <c r="A16" s="44"/>
      <c r="B16" s="45">
        <v>3.7959999999999999E-3</v>
      </c>
      <c r="C16" s="45">
        <v>9.1580000000000003E-4</v>
      </c>
      <c r="D16" s="45">
        <v>0.36941950000000001</v>
      </c>
      <c r="E16" s="45"/>
      <c r="F16" s="45"/>
      <c r="G16" s="45"/>
      <c r="P16" t="s">
        <v>997</v>
      </c>
      <c r="Q16" s="2">
        <v>-1.90306</v>
      </c>
      <c r="R16" s="2">
        <v>-2.4095200000000001</v>
      </c>
      <c r="S16" s="2">
        <v>-1.1217600000000001</v>
      </c>
      <c r="T16" s="2">
        <v>-1.0644499999999999</v>
      </c>
      <c r="V16" s="2">
        <v>-0.20276</v>
      </c>
      <c r="Z16" s="2">
        <v>2.2E-16</v>
      </c>
      <c r="AA16" s="2" t="s">
        <v>1003</v>
      </c>
      <c r="AB16" s="2" t="s">
        <v>1003</v>
      </c>
      <c r="AC16" s="2">
        <v>2.2E-16</v>
      </c>
      <c r="AD16" s="2" t="s">
        <v>1003</v>
      </c>
      <c r="AE16" s="2" t="s">
        <v>1003</v>
      </c>
      <c r="AI16" s="2">
        <v>3.1362999999999999E-3</v>
      </c>
      <c r="AJ16" s="2" t="s">
        <v>1003</v>
      </c>
      <c r="AK16" s="2" t="s">
        <v>1003</v>
      </c>
      <c r="AL16" s="2">
        <v>3.7959999999999999E-3</v>
      </c>
      <c r="AM16" s="2" t="s">
        <v>1003</v>
      </c>
      <c r="AN16" s="2" t="s">
        <v>1003</v>
      </c>
      <c r="AQ16" s="2">
        <v>5.55516E-2</v>
      </c>
      <c r="AR16" s="2" t="s">
        <v>1003</v>
      </c>
      <c r="AS16" s="2" t="s">
        <v>1003</v>
      </c>
      <c r="AT16" s="2">
        <v>9.7249600000000005E-2</v>
      </c>
      <c r="AU16" s="2" t="s">
        <v>1003</v>
      </c>
      <c r="AV16" s="2" t="s">
        <v>1003</v>
      </c>
    </row>
    <row r="17" spans="1:48" x14ac:dyDescent="0.25">
      <c r="A17" t="s">
        <v>997</v>
      </c>
      <c r="B17" s="2">
        <v>-0.70934509999999995</v>
      </c>
      <c r="C17" s="2">
        <v>-0.58879000000000004</v>
      </c>
      <c r="D17" s="2">
        <v>0.18573999999999999</v>
      </c>
      <c r="E17" s="2"/>
      <c r="F17" s="2"/>
      <c r="G17" s="2"/>
      <c r="P17" s="44"/>
      <c r="Q17" s="45">
        <v>4.3430000000000004E-9</v>
      </c>
      <c r="R17" s="45">
        <v>2.2E-16</v>
      </c>
      <c r="S17" s="45">
        <v>1.3019999999999999E-4</v>
      </c>
      <c r="T17" s="45">
        <v>2.6619999999999999E-5</v>
      </c>
      <c r="U17" s="44"/>
      <c r="V17" s="45">
        <v>0.11305270000000001</v>
      </c>
      <c r="Y17" t="s">
        <v>997</v>
      </c>
      <c r="Z17" s="2">
        <v>-1.90306</v>
      </c>
      <c r="AA17" s="2" t="s">
        <v>1003</v>
      </c>
      <c r="AB17" s="2" t="s">
        <v>1003</v>
      </c>
      <c r="AC17" s="2">
        <v>-2.4095200000000001</v>
      </c>
      <c r="AD17" s="2" t="s">
        <v>1003</v>
      </c>
      <c r="AE17" s="2" t="s">
        <v>1003</v>
      </c>
      <c r="AH17" t="s">
        <v>997</v>
      </c>
      <c r="AI17" s="2">
        <v>-0.26989000000000002</v>
      </c>
      <c r="AJ17" s="2" t="s">
        <v>1003</v>
      </c>
      <c r="AK17" s="2" t="s">
        <v>1003</v>
      </c>
      <c r="AL17" s="2">
        <v>-0.70934509999999995</v>
      </c>
      <c r="AM17" s="2" t="s">
        <v>1003</v>
      </c>
      <c r="AN17" s="2" t="s">
        <v>1003</v>
      </c>
      <c r="AP17" t="s">
        <v>997</v>
      </c>
      <c r="AQ17" s="2">
        <v>-0.51604000000000005</v>
      </c>
      <c r="AR17" s="2" t="s">
        <v>1003</v>
      </c>
      <c r="AS17" s="2" t="s">
        <v>1003</v>
      </c>
      <c r="AT17" s="2">
        <v>-0.94208000000000003</v>
      </c>
      <c r="AU17" s="2" t="s">
        <v>1003</v>
      </c>
      <c r="AV17" s="2" t="s">
        <v>1003</v>
      </c>
    </row>
    <row r="18" spans="1:48" x14ac:dyDescent="0.25">
      <c r="A18" s="44"/>
      <c r="B18" s="45">
        <v>4.8380000000000003E-3</v>
      </c>
      <c r="C18" s="45">
        <v>3.0456799999999999E-2</v>
      </c>
      <c r="D18" s="45">
        <v>0.45132369999999999</v>
      </c>
      <c r="E18" s="45"/>
      <c r="F18" s="45"/>
      <c r="G18" s="45"/>
      <c r="P18" t="s">
        <v>998</v>
      </c>
      <c r="Q18" s="2">
        <v>-0.45551000000000003</v>
      </c>
      <c r="R18" s="2">
        <v>0.24787000000000001</v>
      </c>
      <c r="S18" s="2">
        <v>0.16841999999999999</v>
      </c>
      <c r="T18" s="2">
        <v>0.29896</v>
      </c>
      <c r="V18" s="2">
        <v>0.45548899999999998</v>
      </c>
      <c r="Z18" s="2">
        <v>4.3430000000000004E-9</v>
      </c>
      <c r="AA18" s="2" t="s">
        <v>1003</v>
      </c>
      <c r="AB18" s="2" t="s">
        <v>1003</v>
      </c>
      <c r="AC18" s="2">
        <v>2.2E-16</v>
      </c>
      <c r="AD18" s="2" t="s">
        <v>1003</v>
      </c>
      <c r="AE18" s="2" t="s">
        <v>1003</v>
      </c>
      <c r="AI18" s="2">
        <v>0.31838919999999998</v>
      </c>
      <c r="AJ18" s="2" t="s">
        <v>1003</v>
      </c>
      <c r="AK18" s="2" t="s">
        <v>1003</v>
      </c>
      <c r="AL18" s="2">
        <v>4.8380000000000003E-3</v>
      </c>
      <c r="AM18" s="2" t="s">
        <v>1003</v>
      </c>
      <c r="AN18" s="2" t="s">
        <v>1003</v>
      </c>
      <c r="AQ18" s="2">
        <v>0.10250040000000001</v>
      </c>
      <c r="AR18" s="2" t="s">
        <v>1003</v>
      </c>
      <c r="AS18" s="2" t="s">
        <v>1003</v>
      </c>
      <c r="AT18" s="2">
        <v>6.9360000000000005E-4</v>
      </c>
      <c r="AU18" s="2" t="s">
        <v>1003</v>
      </c>
      <c r="AV18" s="2" t="s">
        <v>1003</v>
      </c>
    </row>
    <row r="19" spans="1:48" x14ac:dyDescent="0.25">
      <c r="A19" t="s">
        <v>998</v>
      </c>
      <c r="B19" s="2">
        <v>3.2466999999999999E-3</v>
      </c>
      <c r="C19" s="2">
        <v>0.16084000000000001</v>
      </c>
      <c r="D19" s="2">
        <v>0.23422999999999999</v>
      </c>
      <c r="E19" s="2"/>
      <c r="F19" s="2"/>
      <c r="G19" s="2"/>
      <c r="P19" s="44"/>
      <c r="Q19" s="45">
        <v>0.47833999999999999</v>
      </c>
      <c r="R19" s="45">
        <v>0.31919999999999998</v>
      </c>
      <c r="S19" s="45">
        <v>0.5843469</v>
      </c>
      <c r="T19" s="45">
        <v>0.33610000000000001</v>
      </c>
      <c r="U19" s="44"/>
      <c r="V19" s="45">
        <v>3.1426000000000003E-2</v>
      </c>
      <c r="Y19" t="s">
        <v>998</v>
      </c>
      <c r="Z19" s="2">
        <v>-0.45551000000000003</v>
      </c>
      <c r="AA19" s="2" t="s">
        <v>1003</v>
      </c>
      <c r="AB19" s="2" t="s">
        <v>1003</v>
      </c>
      <c r="AC19" s="2">
        <v>0.24787000000000001</v>
      </c>
      <c r="AD19" s="2" t="s">
        <v>1003</v>
      </c>
      <c r="AE19" s="2" t="s">
        <v>1003</v>
      </c>
      <c r="AH19" t="s">
        <v>998</v>
      </c>
      <c r="AI19" s="2">
        <v>-1.378973</v>
      </c>
      <c r="AJ19" s="2" t="s">
        <v>1003</v>
      </c>
      <c r="AK19" s="2" t="s">
        <v>1003</v>
      </c>
      <c r="AL19" s="2">
        <v>3.2466999999999999E-3</v>
      </c>
      <c r="AM19" s="2" t="s">
        <v>1003</v>
      </c>
      <c r="AN19" s="2" t="s">
        <v>1003</v>
      </c>
      <c r="AP19" t="s">
        <v>998</v>
      </c>
      <c r="AQ19" s="2">
        <v>-2.9492500000000001</v>
      </c>
      <c r="AR19" s="2" t="s">
        <v>1003</v>
      </c>
      <c r="AS19" s="2" t="s">
        <v>1003</v>
      </c>
      <c r="AT19" s="2">
        <v>-0.35466999999999999</v>
      </c>
      <c r="AU19" s="2" t="s">
        <v>1003</v>
      </c>
      <c r="AV19" s="2" t="s">
        <v>1003</v>
      </c>
    </row>
    <row r="20" spans="1:48" x14ac:dyDescent="0.25">
      <c r="A20" s="44"/>
      <c r="B20" s="45">
        <v>0.99221999999999999</v>
      </c>
      <c r="C20" s="45">
        <v>0.60075979999999995</v>
      </c>
      <c r="D20" s="45">
        <v>0.59227430000000003</v>
      </c>
      <c r="E20" s="45"/>
      <c r="F20" s="45"/>
      <c r="G20" s="45"/>
      <c r="P20" t="s">
        <v>999</v>
      </c>
      <c r="Q20" s="2">
        <v>-0.1162</v>
      </c>
      <c r="R20" s="2">
        <v>0.43041000000000001</v>
      </c>
      <c r="S20" s="2">
        <v>-0.63058999999999998</v>
      </c>
      <c r="T20" s="2">
        <v>-0.2402</v>
      </c>
      <c r="V20" s="2">
        <v>6.3830999999999999E-2</v>
      </c>
      <c r="Z20" s="2">
        <v>0.47833999999999999</v>
      </c>
      <c r="AA20" s="2" t="s">
        <v>1003</v>
      </c>
      <c r="AB20" s="2" t="s">
        <v>1003</v>
      </c>
      <c r="AC20" s="2">
        <v>0.31919999999999998</v>
      </c>
      <c r="AD20" s="2" t="s">
        <v>1003</v>
      </c>
      <c r="AE20" s="2" t="s">
        <v>1003</v>
      </c>
      <c r="AI20" s="2">
        <v>1.36177E-2</v>
      </c>
      <c r="AJ20" s="2" t="s">
        <v>1003</v>
      </c>
      <c r="AK20" s="2" t="s">
        <v>1003</v>
      </c>
      <c r="AL20" s="2">
        <v>0.99221999999999999</v>
      </c>
      <c r="AM20" s="2" t="s">
        <v>1003</v>
      </c>
      <c r="AN20" s="2" t="s">
        <v>1003</v>
      </c>
      <c r="AQ20" s="2">
        <v>7.1640000000000004E-6</v>
      </c>
      <c r="AR20" s="2" t="s">
        <v>1003</v>
      </c>
      <c r="AS20" s="2" t="s">
        <v>1003</v>
      </c>
      <c r="AT20" s="2">
        <v>0.18314830000000001</v>
      </c>
      <c r="AU20" s="2" t="s">
        <v>1003</v>
      </c>
      <c r="AV20" s="2" t="s">
        <v>1003</v>
      </c>
    </row>
    <row r="21" spans="1:48" x14ac:dyDescent="0.25">
      <c r="A21" t="s">
        <v>999</v>
      </c>
      <c r="B21" s="2">
        <v>-0.19510440000000001</v>
      </c>
      <c r="C21" s="2">
        <v>-0.49643999999999999</v>
      </c>
      <c r="D21" s="2">
        <v>-0.51173999999999997</v>
      </c>
      <c r="E21" s="2"/>
      <c r="F21" s="2"/>
      <c r="G21" s="2"/>
      <c r="P21" s="44"/>
      <c r="Q21" s="45">
        <v>0.77898999999999996</v>
      </c>
      <c r="R21" s="45">
        <v>0.17399999999999999</v>
      </c>
      <c r="S21" s="45">
        <v>2.1442000000000002E-3</v>
      </c>
      <c r="T21" s="45">
        <v>0.17799999999999999</v>
      </c>
      <c r="U21" s="44"/>
      <c r="V21" s="45">
        <v>0.3942058</v>
      </c>
      <c r="Y21" t="s">
        <v>999</v>
      </c>
      <c r="Z21" s="2">
        <v>-0.1162</v>
      </c>
      <c r="AA21" s="2" t="s">
        <v>1003</v>
      </c>
      <c r="AB21" s="2" t="s">
        <v>1003</v>
      </c>
      <c r="AC21" s="2">
        <v>0.43041000000000001</v>
      </c>
      <c r="AD21" s="2" t="s">
        <v>1003</v>
      </c>
      <c r="AE21" s="2" t="s">
        <v>1003</v>
      </c>
      <c r="AH21" t="s">
        <v>999</v>
      </c>
      <c r="AI21" s="2">
        <v>-0.104424</v>
      </c>
      <c r="AJ21" s="2" t="s">
        <v>1003</v>
      </c>
      <c r="AK21" s="2" t="s">
        <v>1003</v>
      </c>
      <c r="AL21" s="2">
        <v>-0.19510440000000001</v>
      </c>
      <c r="AM21" s="2" t="s">
        <v>1003</v>
      </c>
      <c r="AN21" s="2" t="s">
        <v>1003</v>
      </c>
      <c r="AP21" t="s">
        <v>999</v>
      </c>
      <c r="AQ21" s="2">
        <v>-0.38114999999999999</v>
      </c>
      <c r="AR21" s="2" t="s">
        <v>1003</v>
      </c>
      <c r="AS21" s="2" t="s">
        <v>1003</v>
      </c>
      <c r="AT21" s="2">
        <v>0.27962999999999999</v>
      </c>
      <c r="AU21" s="2" t="s">
        <v>1003</v>
      </c>
      <c r="AV21" s="2" t="s">
        <v>1003</v>
      </c>
    </row>
    <row r="22" spans="1:48" x14ac:dyDescent="0.25">
      <c r="A22" s="44"/>
      <c r="B22" s="45">
        <v>0.54000899999999996</v>
      </c>
      <c r="C22" s="45">
        <v>8.9120000000000001E-5</v>
      </c>
      <c r="D22" s="45">
        <v>6.1554600000000001E-2</v>
      </c>
      <c r="E22" s="45"/>
      <c r="F22" s="45"/>
      <c r="G22" s="45"/>
      <c r="P22" t="s">
        <v>189</v>
      </c>
      <c r="Q22" t="s">
        <v>197</v>
      </c>
      <c r="R22" t="s">
        <v>197</v>
      </c>
      <c r="S22" t="s">
        <v>197</v>
      </c>
      <c r="T22" t="s">
        <v>197</v>
      </c>
      <c r="V22" t="s">
        <v>197</v>
      </c>
      <c r="Z22" s="2">
        <v>0.77898999999999996</v>
      </c>
      <c r="AA22" s="2" t="s">
        <v>1003</v>
      </c>
      <c r="AB22" s="2" t="s">
        <v>1003</v>
      </c>
      <c r="AC22" s="2">
        <v>0.17399999999999999</v>
      </c>
      <c r="AD22" s="2" t="s">
        <v>1003</v>
      </c>
      <c r="AE22" s="2" t="s">
        <v>1003</v>
      </c>
      <c r="AI22" s="2">
        <v>0.76393100000000003</v>
      </c>
      <c r="AJ22" s="2" t="s">
        <v>1003</v>
      </c>
      <c r="AK22" s="2" t="s">
        <v>1003</v>
      </c>
      <c r="AL22" s="2">
        <v>0.54000899999999996</v>
      </c>
      <c r="AM22" s="2" t="s">
        <v>1003</v>
      </c>
      <c r="AN22" s="2" t="s">
        <v>1003</v>
      </c>
      <c r="AQ22" s="2">
        <v>0.42914930000000001</v>
      </c>
      <c r="AR22" s="2" t="s">
        <v>1003</v>
      </c>
      <c r="AS22" s="2" t="s">
        <v>1003</v>
      </c>
      <c r="AT22" s="2">
        <v>0.58748319999999998</v>
      </c>
      <c r="AU22" s="2" t="s">
        <v>1003</v>
      </c>
      <c r="AV22" s="2" t="s">
        <v>1003</v>
      </c>
    </row>
    <row r="23" spans="1:48" x14ac:dyDescent="0.25">
      <c r="A23" t="s">
        <v>629</v>
      </c>
      <c r="B23" s="2">
        <v>20.5106553</v>
      </c>
      <c r="C23" s="2">
        <v>27.961179999999999</v>
      </c>
      <c r="D23" s="2">
        <v>7.1926699999999997</v>
      </c>
      <c r="E23" s="2"/>
      <c r="F23" s="2"/>
      <c r="G23" s="2"/>
      <c r="P23" t="s">
        <v>190</v>
      </c>
      <c r="Q23">
        <v>450</v>
      </c>
      <c r="R23">
        <v>639</v>
      </c>
      <c r="S23">
        <v>255</v>
      </c>
      <c r="T23">
        <v>354</v>
      </c>
      <c r="V23">
        <v>427</v>
      </c>
      <c r="Y23" t="s">
        <v>189</v>
      </c>
      <c r="Z23" t="s">
        <v>197</v>
      </c>
      <c r="AA23" s="2" t="s">
        <v>1003</v>
      </c>
      <c r="AB23" s="2" t="s">
        <v>1003</v>
      </c>
      <c r="AC23" t="s">
        <v>197</v>
      </c>
      <c r="AD23" s="2" t="s">
        <v>1003</v>
      </c>
      <c r="AE23" s="2" t="s">
        <v>1003</v>
      </c>
      <c r="AH23" t="s">
        <v>629</v>
      </c>
      <c r="AI23" s="2">
        <v>59.011941999999998</v>
      </c>
      <c r="AJ23" s="2" t="s">
        <v>1003</v>
      </c>
      <c r="AK23" s="2" t="s">
        <v>1003</v>
      </c>
      <c r="AL23" s="2">
        <v>20.5106553</v>
      </c>
      <c r="AM23" s="2" t="s">
        <v>1003</v>
      </c>
      <c r="AN23" s="2" t="s">
        <v>1003</v>
      </c>
      <c r="AP23" t="s">
        <v>629</v>
      </c>
      <c r="AQ23" s="2">
        <v>105.23115</v>
      </c>
      <c r="AR23" s="2" t="s">
        <v>1003</v>
      </c>
      <c r="AS23" s="2" t="s">
        <v>1003</v>
      </c>
      <c r="AT23" s="2">
        <v>42.057929999999999</v>
      </c>
      <c r="AU23" s="2" t="s">
        <v>1003</v>
      </c>
      <c r="AV23" s="2" t="s">
        <v>1003</v>
      </c>
    </row>
    <row r="24" spans="1:48" x14ac:dyDescent="0.25">
      <c r="A24" s="44"/>
      <c r="B24" s="45">
        <v>7.4243000000000003E-2</v>
      </c>
      <c r="C24" s="45">
        <v>7.9632000000000001E-3</v>
      </c>
      <c r="D24" s="45">
        <v>0.1987672</v>
      </c>
      <c r="E24" s="45"/>
      <c r="F24" s="45"/>
      <c r="G24" s="45"/>
      <c r="P24" t="s">
        <v>191</v>
      </c>
      <c r="Q24" s="2">
        <v>0.46538000000000002</v>
      </c>
      <c r="R24" s="2">
        <v>0.59907999999999995</v>
      </c>
      <c r="S24" s="2">
        <v>0.54544000000000004</v>
      </c>
      <c r="T24" s="2">
        <v>0.54208000000000001</v>
      </c>
      <c r="V24" s="2">
        <v>0.22702</v>
      </c>
      <c r="Y24" t="s">
        <v>190</v>
      </c>
      <c r="Z24">
        <v>450</v>
      </c>
      <c r="AA24" s="2" t="s">
        <v>1003</v>
      </c>
      <c r="AB24" s="2" t="s">
        <v>1003</v>
      </c>
      <c r="AC24">
        <v>639</v>
      </c>
      <c r="AD24" s="2" t="s">
        <v>1003</v>
      </c>
      <c r="AE24" s="2" t="s">
        <v>1003</v>
      </c>
      <c r="AI24" s="2">
        <v>3.391E-4</v>
      </c>
      <c r="AJ24" s="2" t="s">
        <v>1003</v>
      </c>
      <c r="AK24" s="2" t="s">
        <v>1003</v>
      </c>
      <c r="AL24" s="2">
        <v>7.4243000000000003E-2</v>
      </c>
      <c r="AM24" s="2" t="s">
        <v>1003</v>
      </c>
      <c r="AN24" s="2" t="s">
        <v>1003</v>
      </c>
      <c r="AQ24" s="2">
        <v>3.512E-6</v>
      </c>
      <c r="AR24" s="2" t="s">
        <v>1003</v>
      </c>
      <c r="AS24" s="2" t="s">
        <v>1003</v>
      </c>
      <c r="AT24" s="2">
        <v>2.7381800000000001E-2</v>
      </c>
      <c r="AU24" s="2" t="s">
        <v>1003</v>
      </c>
      <c r="AV24" s="2" t="s">
        <v>1003</v>
      </c>
    </row>
    <row r="25" spans="1:48" x14ac:dyDescent="0.25">
      <c r="A25" t="s">
        <v>181</v>
      </c>
      <c r="B25" s="2">
        <v>-0.5243139</v>
      </c>
      <c r="C25" s="2">
        <v>-0.37895000000000001</v>
      </c>
      <c r="D25" s="2">
        <v>-0.51439999999999997</v>
      </c>
      <c r="E25" s="2"/>
      <c r="F25" s="2"/>
      <c r="G25" s="2"/>
      <c r="Y25" t="s">
        <v>191</v>
      </c>
      <c r="Z25" s="2">
        <v>0.46538000000000002</v>
      </c>
      <c r="AA25" s="2" t="s">
        <v>1003</v>
      </c>
      <c r="AB25" s="2" t="s">
        <v>1003</v>
      </c>
      <c r="AC25" s="2">
        <v>0.59907999999999995</v>
      </c>
      <c r="AD25" s="2" t="s">
        <v>1003</v>
      </c>
      <c r="AE25" s="2" t="s">
        <v>1003</v>
      </c>
      <c r="AH25" t="s">
        <v>181</v>
      </c>
      <c r="AI25" s="2">
        <v>-0.619614</v>
      </c>
      <c r="AJ25" s="2" t="s">
        <v>1003</v>
      </c>
      <c r="AK25" s="2" t="s">
        <v>1003</v>
      </c>
      <c r="AL25" s="2">
        <v>-0.5243139</v>
      </c>
      <c r="AM25" s="2" t="s">
        <v>1003</v>
      </c>
      <c r="AN25" s="2" t="s">
        <v>1003</v>
      </c>
      <c r="AP25" s="25" t="s">
        <v>952</v>
      </c>
      <c r="AQ25" s="2">
        <v>-6.7505199999999999</v>
      </c>
      <c r="AR25" s="2" t="s">
        <v>1003</v>
      </c>
      <c r="AS25" s="2" t="s">
        <v>1003</v>
      </c>
      <c r="AT25" s="2">
        <v>-7.89147</v>
      </c>
      <c r="AU25" s="2" t="s">
        <v>1003</v>
      </c>
      <c r="AV25" s="2" t="s">
        <v>1003</v>
      </c>
    </row>
    <row r="26" spans="1:48" x14ac:dyDescent="0.25">
      <c r="A26" s="44"/>
      <c r="B26" s="45">
        <v>2.5049999999999999E-13</v>
      </c>
      <c r="C26" s="45">
        <v>6.2474000000000002E-3</v>
      </c>
      <c r="D26" s="45">
        <v>3.098E-4</v>
      </c>
      <c r="E26" s="45"/>
      <c r="F26" s="45"/>
      <c r="G26" s="45"/>
      <c r="P26" s="34"/>
      <c r="Q26" s="276" t="s">
        <v>955</v>
      </c>
      <c r="R26" s="277"/>
      <c r="S26" s="277"/>
      <c r="T26" s="277"/>
      <c r="U26" s="277"/>
      <c r="V26" s="277"/>
      <c r="AI26" s="2">
        <v>8.5899999999999996E-16</v>
      </c>
      <c r="AJ26" s="2" t="s">
        <v>1003</v>
      </c>
      <c r="AK26" s="2" t="s">
        <v>1003</v>
      </c>
      <c r="AL26" s="2">
        <v>2.5049999999999999E-13</v>
      </c>
      <c r="AM26" s="2" t="s">
        <v>1003</v>
      </c>
      <c r="AN26" s="2" t="s">
        <v>1003</v>
      </c>
      <c r="AQ26" s="2">
        <v>1.5139999999999999E-4</v>
      </c>
      <c r="AR26" s="2" t="s">
        <v>1003</v>
      </c>
      <c r="AS26" s="2" t="s">
        <v>1003</v>
      </c>
      <c r="AT26" s="2">
        <v>1.6470000000000001E-6</v>
      </c>
      <c r="AU26" s="2" t="s">
        <v>1003</v>
      </c>
      <c r="AV26" s="2" t="s">
        <v>1003</v>
      </c>
    </row>
    <row r="27" spans="1:48" x14ac:dyDescent="0.25">
      <c r="A27" t="s">
        <v>189</v>
      </c>
      <c r="B27" t="s">
        <v>197</v>
      </c>
      <c r="C27" t="s">
        <v>197</v>
      </c>
      <c r="D27" t="s">
        <v>197</v>
      </c>
      <c r="F27" s="2"/>
      <c r="P27" s="34"/>
      <c r="Q27" s="276" t="s">
        <v>198</v>
      </c>
      <c r="R27" s="277"/>
      <c r="S27" s="276" t="s">
        <v>199</v>
      </c>
      <c r="T27" s="277"/>
      <c r="U27" s="276" t="s">
        <v>533</v>
      </c>
      <c r="V27" s="277"/>
      <c r="AH27" t="s">
        <v>189</v>
      </c>
      <c r="AI27" t="s">
        <v>197</v>
      </c>
      <c r="AJ27" s="2" t="s">
        <v>1003</v>
      </c>
      <c r="AK27" s="2" t="s">
        <v>1003</v>
      </c>
      <c r="AL27" t="s">
        <v>197</v>
      </c>
      <c r="AM27" s="2" t="s">
        <v>1003</v>
      </c>
      <c r="AN27" s="2" t="s">
        <v>1003</v>
      </c>
      <c r="AP27" t="s">
        <v>189</v>
      </c>
      <c r="AQ27" t="s">
        <v>197</v>
      </c>
      <c r="AR27" s="2" t="s">
        <v>1003</v>
      </c>
      <c r="AS27" s="2" t="s">
        <v>1003</v>
      </c>
      <c r="AT27" t="s">
        <v>197</v>
      </c>
      <c r="AU27" s="2" t="s">
        <v>1003</v>
      </c>
      <c r="AV27" s="2" t="s">
        <v>1003</v>
      </c>
    </row>
    <row r="28" spans="1:48" ht="60" x14ac:dyDescent="0.25">
      <c r="A28" t="s">
        <v>190</v>
      </c>
      <c r="B28">
        <v>590</v>
      </c>
      <c r="C28">
        <v>282</v>
      </c>
      <c r="D28">
        <v>202</v>
      </c>
      <c r="F28" s="2"/>
      <c r="P28" s="34"/>
      <c r="Q28" s="35" t="s">
        <v>192</v>
      </c>
      <c r="R28" s="35" t="s">
        <v>193</v>
      </c>
      <c r="S28" s="35" t="s">
        <v>192</v>
      </c>
      <c r="T28" s="35" t="s">
        <v>193</v>
      </c>
      <c r="U28" s="35" t="s">
        <v>192</v>
      </c>
      <c r="V28" s="35" t="s">
        <v>193</v>
      </c>
      <c r="AH28" t="s">
        <v>190</v>
      </c>
      <c r="AI28">
        <v>390</v>
      </c>
      <c r="AJ28" s="2" t="s">
        <v>1003</v>
      </c>
      <c r="AK28" s="2" t="s">
        <v>1003</v>
      </c>
      <c r="AL28">
        <v>590</v>
      </c>
      <c r="AM28" s="2" t="s">
        <v>1003</v>
      </c>
      <c r="AN28" s="2" t="s">
        <v>1003</v>
      </c>
      <c r="AP28" t="s">
        <v>190</v>
      </c>
      <c r="AQ28">
        <v>255</v>
      </c>
      <c r="AR28" s="2" t="s">
        <v>1003</v>
      </c>
      <c r="AS28" s="2" t="s">
        <v>1003</v>
      </c>
      <c r="AT28">
        <v>373</v>
      </c>
      <c r="AU28" s="2" t="s">
        <v>1003</v>
      </c>
      <c r="AV28" s="2" t="s">
        <v>1003</v>
      </c>
    </row>
    <row r="29" spans="1:48" x14ac:dyDescent="0.25">
      <c r="A29" t="s">
        <v>191</v>
      </c>
      <c r="B29" s="2">
        <v>0.69979000000000002</v>
      </c>
      <c r="C29" s="2">
        <v>0.56930000000000003</v>
      </c>
      <c r="D29" s="2">
        <v>0.23336000000000001</v>
      </c>
      <c r="E29" s="2"/>
      <c r="F29" s="2"/>
      <c r="G29" s="2"/>
      <c r="P29" t="s">
        <v>174</v>
      </c>
      <c r="Q29" s="2">
        <v>-2.9191310000000001</v>
      </c>
      <c r="R29" s="2">
        <v>-9.2811483999999993</v>
      </c>
      <c r="S29" s="2">
        <v>-18.98095</v>
      </c>
      <c r="T29" s="2">
        <v>-17.487169999999999</v>
      </c>
      <c r="U29" s="2"/>
      <c r="V29" s="2">
        <v>-5.6788499999999997</v>
      </c>
      <c r="AH29" t="s">
        <v>191</v>
      </c>
      <c r="AI29" s="2">
        <v>0.63821000000000006</v>
      </c>
      <c r="AJ29" s="2" t="s">
        <v>1003</v>
      </c>
      <c r="AK29" s="2" t="s">
        <v>1003</v>
      </c>
      <c r="AL29" s="2">
        <v>0.69979000000000002</v>
      </c>
      <c r="AM29" s="2" t="s">
        <v>1003</v>
      </c>
      <c r="AN29" s="2" t="s">
        <v>1003</v>
      </c>
      <c r="AP29" t="s">
        <v>191</v>
      </c>
      <c r="AQ29" s="2">
        <v>0.64242999999999995</v>
      </c>
      <c r="AR29" s="2" t="s">
        <v>1003</v>
      </c>
      <c r="AS29" s="2" t="s">
        <v>1003</v>
      </c>
      <c r="AT29" s="2">
        <v>0.69472999999999996</v>
      </c>
      <c r="AU29" s="2" t="s">
        <v>1003</v>
      </c>
      <c r="AV29" s="2" t="s">
        <v>1003</v>
      </c>
    </row>
    <row r="30" spans="1:48" x14ac:dyDescent="0.25">
      <c r="B30" s="2"/>
      <c r="C30" s="2"/>
      <c r="D30" s="2"/>
      <c r="E30" s="2"/>
      <c r="F30" s="2"/>
      <c r="G30" s="2"/>
      <c r="P30" s="44"/>
      <c r="Q30" s="45">
        <v>0.411605</v>
      </c>
      <c r="R30" s="45">
        <v>4.5380000000000004E-3</v>
      </c>
      <c r="S30" s="45">
        <v>1.8899999999999999E-5</v>
      </c>
      <c r="T30" s="45">
        <v>3.1209999999999998E-6</v>
      </c>
      <c r="U30" s="45"/>
      <c r="V30" s="45">
        <v>3.06267E-2</v>
      </c>
    </row>
    <row r="31" spans="1:48" x14ac:dyDescent="0.25">
      <c r="A31" s="34"/>
      <c r="B31" s="276"/>
      <c r="C31" s="277"/>
      <c r="D31" s="277"/>
      <c r="E31" s="277"/>
      <c r="F31" s="277"/>
      <c r="G31" s="277"/>
      <c r="P31" t="s">
        <v>175</v>
      </c>
      <c r="Q31" s="2">
        <v>-0.383739</v>
      </c>
      <c r="R31" s="2">
        <v>1.5227600000000001E-2</v>
      </c>
      <c r="S31" s="2">
        <v>0.25731999999999999</v>
      </c>
      <c r="T31" s="2">
        <v>0.22635</v>
      </c>
      <c r="U31" s="2"/>
      <c r="V31" s="2">
        <v>0.12323000000000001</v>
      </c>
      <c r="Z31" s="26" t="s">
        <v>1000</v>
      </c>
      <c r="AA31" s="26"/>
      <c r="AB31" s="26"/>
      <c r="AC31" s="26"/>
      <c r="AD31" s="26"/>
      <c r="AE31" s="26"/>
      <c r="AI31" s="26" t="s">
        <v>1000</v>
      </c>
      <c r="AJ31" s="26"/>
      <c r="AK31" s="26"/>
      <c r="AL31" s="26"/>
      <c r="AM31" s="26"/>
      <c r="AN31" s="26"/>
      <c r="AQ31" s="26" t="s">
        <v>1000</v>
      </c>
      <c r="AR31" s="26"/>
      <c r="AS31" s="26"/>
      <c r="AT31" s="26"/>
      <c r="AU31" s="26"/>
      <c r="AV31" s="26"/>
    </row>
    <row r="32" spans="1:48" x14ac:dyDescent="0.25">
      <c r="A32" s="34"/>
      <c r="B32" s="276"/>
      <c r="C32" s="277"/>
      <c r="D32" s="276"/>
      <c r="E32" s="277"/>
      <c r="F32" s="276"/>
      <c r="G32" s="277"/>
      <c r="P32" s="44"/>
      <c r="Q32" s="45">
        <v>5.2842399999999998E-2</v>
      </c>
      <c r="R32" s="45">
        <v>0.92540999999999995</v>
      </c>
      <c r="S32" s="45">
        <v>0.157835</v>
      </c>
      <c r="T32" s="45">
        <v>0.15373600000000001</v>
      </c>
      <c r="U32" s="45"/>
      <c r="V32" s="45">
        <v>0.38163209999999997</v>
      </c>
      <c r="Z32" s="26" t="s">
        <v>199</v>
      </c>
      <c r="AA32" s="26"/>
      <c r="AB32" s="26"/>
      <c r="AC32" s="26"/>
      <c r="AD32" s="26"/>
      <c r="AE32" s="27"/>
      <c r="AI32" s="26" t="s">
        <v>199</v>
      </c>
      <c r="AJ32" s="26"/>
      <c r="AK32" s="26"/>
      <c r="AL32" s="26"/>
      <c r="AM32" s="26"/>
      <c r="AN32" s="27"/>
      <c r="AQ32" s="26" t="s">
        <v>199</v>
      </c>
      <c r="AR32" s="26"/>
      <c r="AS32" s="26"/>
      <c r="AT32" s="26"/>
      <c r="AU32" s="26"/>
      <c r="AV32" s="27"/>
    </row>
    <row r="33" spans="1:48" x14ac:dyDescent="0.25">
      <c r="A33" s="34"/>
      <c r="B33" s="35"/>
      <c r="C33" s="35"/>
      <c r="D33" s="35"/>
      <c r="E33" s="35"/>
      <c r="F33" s="35"/>
      <c r="G33" s="35"/>
      <c r="P33" t="s">
        <v>176</v>
      </c>
      <c r="Q33" s="2">
        <v>4.6223910000000004</v>
      </c>
      <c r="R33" s="2">
        <v>0.32311909999999999</v>
      </c>
      <c r="S33" s="2">
        <v>0.32146999999999998</v>
      </c>
      <c r="T33" s="2">
        <v>-1.52017</v>
      </c>
      <c r="U33" s="2"/>
      <c r="V33" s="2">
        <v>-2.9876299999999998</v>
      </c>
      <c r="Z33" s="27" t="s">
        <v>192</v>
      </c>
      <c r="AA33" s="27"/>
      <c r="AB33" s="27"/>
      <c r="AC33" s="27" t="s">
        <v>193</v>
      </c>
      <c r="AD33" s="27"/>
      <c r="AE33" s="27"/>
      <c r="AI33" s="27" t="s">
        <v>192</v>
      </c>
      <c r="AJ33" s="27"/>
      <c r="AK33" s="27"/>
      <c r="AL33" s="27" t="s">
        <v>193</v>
      </c>
      <c r="AM33" s="27"/>
      <c r="AN33" s="27"/>
      <c r="AQ33" s="27" t="s">
        <v>192</v>
      </c>
      <c r="AR33" s="27"/>
      <c r="AS33" s="27"/>
      <c r="AT33" s="27" t="s">
        <v>193</v>
      </c>
      <c r="AU33" s="27"/>
      <c r="AV33" s="27"/>
    </row>
    <row r="34" spans="1:48" x14ac:dyDescent="0.25">
      <c r="B34" s="2"/>
      <c r="C34" s="2"/>
      <c r="D34" s="2"/>
      <c r="E34" s="2"/>
      <c r="G34" s="2"/>
      <c r="P34" s="44"/>
      <c r="Q34" s="45">
        <v>6.4539999999999997E-4</v>
      </c>
      <c r="R34" s="45">
        <v>0.75281100000000001</v>
      </c>
      <c r="S34" s="45">
        <v>0.84373299999999996</v>
      </c>
      <c r="T34" s="45">
        <v>0.35113519999999998</v>
      </c>
      <c r="U34" s="45"/>
      <c r="V34" s="45">
        <v>7.1219999999999996E-4</v>
      </c>
      <c r="Z34" t="s">
        <v>127</v>
      </c>
      <c r="AA34" t="s">
        <v>194</v>
      </c>
      <c r="AB34" t="s">
        <v>186</v>
      </c>
      <c r="AC34" t="s">
        <v>127</v>
      </c>
      <c r="AD34" t="s">
        <v>146</v>
      </c>
      <c r="AE34" t="s">
        <v>186</v>
      </c>
      <c r="AI34" t="s">
        <v>127</v>
      </c>
      <c r="AJ34" t="s">
        <v>194</v>
      </c>
      <c r="AK34" t="s">
        <v>186</v>
      </c>
      <c r="AL34" t="s">
        <v>127</v>
      </c>
      <c r="AM34" t="s">
        <v>146</v>
      </c>
      <c r="AN34" t="s">
        <v>186</v>
      </c>
      <c r="AQ34" t="s">
        <v>127</v>
      </c>
      <c r="AR34" t="s">
        <v>194</v>
      </c>
      <c r="AS34" t="s">
        <v>186</v>
      </c>
      <c r="AT34" t="s">
        <v>127</v>
      </c>
      <c r="AU34" t="s">
        <v>146</v>
      </c>
      <c r="AV34" t="s">
        <v>186</v>
      </c>
    </row>
    <row r="35" spans="1:48" x14ac:dyDescent="0.25">
      <c r="A35" s="44"/>
      <c r="B35" s="45"/>
      <c r="C35" s="45"/>
      <c r="D35" s="45"/>
      <c r="E35" s="45"/>
      <c r="F35" s="44"/>
      <c r="G35" s="45"/>
      <c r="P35" t="s">
        <v>357</v>
      </c>
      <c r="Q35" s="2">
        <v>-1.4606300000000001</v>
      </c>
      <c r="R35" s="2">
        <v>1.2104052000000001</v>
      </c>
      <c r="S35" s="2">
        <v>-0.38106000000000001</v>
      </c>
      <c r="T35" s="2">
        <v>0.56503000000000003</v>
      </c>
      <c r="U35" s="2"/>
      <c r="V35" s="2">
        <v>1.10883</v>
      </c>
      <c r="Y35" t="s">
        <v>174</v>
      </c>
      <c r="Z35" s="2">
        <v>-24.66836</v>
      </c>
      <c r="AA35" s="2" t="s">
        <v>1003</v>
      </c>
      <c r="AB35" s="2" t="s">
        <v>1003</v>
      </c>
      <c r="AC35" s="2">
        <v>-25.711549999999999</v>
      </c>
      <c r="AD35" s="2" t="s">
        <v>1003</v>
      </c>
      <c r="AE35" s="2" t="s">
        <v>1003</v>
      </c>
      <c r="AH35" t="s">
        <v>174</v>
      </c>
      <c r="AI35" s="2">
        <v>-18.98095</v>
      </c>
      <c r="AJ35" s="2" t="s">
        <v>1003</v>
      </c>
      <c r="AK35" s="2" t="s">
        <v>1003</v>
      </c>
      <c r="AL35" s="2">
        <v>-17.487169999999999</v>
      </c>
      <c r="AM35" s="2" t="s">
        <v>1003</v>
      </c>
      <c r="AN35" s="2" t="s">
        <v>1003</v>
      </c>
      <c r="AP35" t="s">
        <v>174</v>
      </c>
      <c r="AQ35" s="2">
        <v>3.258972</v>
      </c>
      <c r="AR35" s="2"/>
      <c r="AS35" s="2"/>
      <c r="AT35" s="2">
        <v>-5.2077669999999996</v>
      </c>
      <c r="AU35" s="2"/>
      <c r="AV35" s="2"/>
    </row>
    <row r="36" spans="1:48" x14ac:dyDescent="0.25">
      <c r="B36" s="2"/>
      <c r="C36" s="2"/>
      <c r="D36" s="2"/>
      <c r="E36" s="2"/>
      <c r="G36" s="2"/>
      <c r="P36" s="44"/>
      <c r="Q36" s="45">
        <v>3.4675499999999998E-2</v>
      </c>
      <c r="R36" s="45">
        <v>2.0147999999999999E-2</v>
      </c>
      <c r="S36" s="45">
        <v>0.714534</v>
      </c>
      <c r="T36" s="45">
        <v>0.43534640000000002</v>
      </c>
      <c r="U36" s="45"/>
      <c r="V36" s="45">
        <v>2.72663E-2</v>
      </c>
      <c r="Z36" s="2">
        <v>3.4870000000000001E-15</v>
      </c>
      <c r="AA36" s="2" t="s">
        <v>1003</v>
      </c>
      <c r="AB36" s="2" t="s">
        <v>1003</v>
      </c>
      <c r="AC36" s="2">
        <v>2.2E-16</v>
      </c>
      <c r="AD36" s="2" t="s">
        <v>1003</v>
      </c>
      <c r="AE36" s="2" t="s">
        <v>1003</v>
      </c>
      <c r="AI36" s="2">
        <v>1.8899999999999999E-5</v>
      </c>
      <c r="AJ36" s="2" t="s">
        <v>1003</v>
      </c>
      <c r="AK36" s="2" t="s">
        <v>1003</v>
      </c>
      <c r="AL36" s="2">
        <v>3.1209999999999998E-6</v>
      </c>
      <c r="AM36" s="2" t="s">
        <v>1003</v>
      </c>
      <c r="AN36" s="2" t="s">
        <v>1003</v>
      </c>
      <c r="AQ36" s="2">
        <v>0.35536099999999998</v>
      </c>
      <c r="AR36" s="2"/>
      <c r="AS36" s="2"/>
      <c r="AT36" s="2">
        <v>0.14249020000000001</v>
      </c>
      <c r="AU36" s="2"/>
      <c r="AV36" s="2"/>
    </row>
    <row r="37" spans="1:48" x14ac:dyDescent="0.25">
      <c r="A37" s="44"/>
      <c r="B37" s="45"/>
      <c r="C37" s="45"/>
      <c r="D37" s="45"/>
      <c r="E37" s="45"/>
      <c r="F37" s="46"/>
      <c r="G37" s="45"/>
      <c r="P37" t="s">
        <v>187</v>
      </c>
      <c r="Q37" s="2"/>
      <c r="R37" s="2">
        <v>-18.612964300000002</v>
      </c>
      <c r="S37" s="2"/>
      <c r="T37" s="2">
        <v>-5.4018899999999999</v>
      </c>
      <c r="U37" s="2"/>
      <c r="V37" s="2">
        <v>11.97457</v>
      </c>
      <c r="Y37" t="s">
        <v>175</v>
      </c>
      <c r="Z37" s="2">
        <v>0.59792999999999996</v>
      </c>
      <c r="AA37" s="2" t="s">
        <v>1003</v>
      </c>
      <c r="AB37" s="2" t="s">
        <v>1003</v>
      </c>
      <c r="AC37" s="2">
        <v>0.64017000000000002</v>
      </c>
      <c r="AD37" s="2" t="s">
        <v>1003</v>
      </c>
      <c r="AE37" s="2" t="s">
        <v>1003</v>
      </c>
      <c r="AH37" t="s">
        <v>175</v>
      </c>
      <c r="AI37" s="2">
        <v>0.25731999999999999</v>
      </c>
      <c r="AJ37" s="2" t="s">
        <v>1003</v>
      </c>
      <c r="AK37" s="2" t="s">
        <v>1003</v>
      </c>
      <c r="AL37" s="2">
        <v>0.22635</v>
      </c>
      <c r="AM37" s="2" t="s">
        <v>1003</v>
      </c>
      <c r="AN37" s="2" t="s">
        <v>1003</v>
      </c>
      <c r="AP37" t="s">
        <v>175</v>
      </c>
      <c r="AQ37" s="2">
        <v>-0.67878700000000003</v>
      </c>
      <c r="AR37" s="2"/>
      <c r="AS37" s="2"/>
      <c r="AT37" s="2">
        <v>-0.14688999999999999</v>
      </c>
      <c r="AU37" s="2"/>
      <c r="AV37" s="2"/>
    </row>
    <row r="38" spans="1:48" x14ac:dyDescent="0.25">
      <c r="B38" s="2"/>
      <c r="C38" s="2"/>
      <c r="D38" s="2"/>
      <c r="E38" s="2"/>
      <c r="F38" s="50"/>
      <c r="G38" s="2"/>
      <c r="P38" s="44"/>
      <c r="Q38" s="45"/>
      <c r="R38" s="45">
        <v>5.2029999999999995E-10</v>
      </c>
      <c r="S38" s="45"/>
      <c r="T38" s="45">
        <v>0.2189304</v>
      </c>
      <c r="U38" s="45"/>
      <c r="V38" s="45">
        <v>4.6690000000000002E-5</v>
      </c>
      <c r="Z38" s="2">
        <v>8.3580000000000001E-7</v>
      </c>
      <c r="AA38" s="2" t="s">
        <v>1003</v>
      </c>
      <c r="AB38" s="2" t="s">
        <v>1003</v>
      </c>
      <c r="AC38" s="2">
        <v>5.6720000000000005E-7</v>
      </c>
      <c r="AD38" s="2" t="s">
        <v>1003</v>
      </c>
      <c r="AE38" s="2" t="s">
        <v>1003</v>
      </c>
      <c r="AI38" s="2">
        <v>0.157835</v>
      </c>
      <c r="AJ38" s="2" t="s">
        <v>1003</v>
      </c>
      <c r="AK38" s="2" t="s">
        <v>1003</v>
      </c>
      <c r="AL38" s="2">
        <v>0.15373600000000001</v>
      </c>
      <c r="AM38" s="2" t="s">
        <v>1003</v>
      </c>
      <c r="AN38" s="2" t="s">
        <v>1003</v>
      </c>
      <c r="AQ38" s="2">
        <v>2.2536E-2</v>
      </c>
      <c r="AR38" s="2"/>
      <c r="AS38" s="2"/>
      <c r="AT38" s="2">
        <v>0.36038360000000003</v>
      </c>
      <c r="AU38" s="2"/>
      <c r="AV38" s="2"/>
    </row>
    <row r="39" spans="1:48" x14ac:dyDescent="0.25">
      <c r="A39" s="44"/>
      <c r="B39" s="45"/>
      <c r="C39" s="45"/>
      <c r="D39" s="45"/>
      <c r="E39" s="45"/>
      <c r="F39" s="47"/>
      <c r="G39" s="45"/>
      <c r="P39" t="s">
        <v>358</v>
      </c>
      <c r="Q39" s="2">
        <v>-11.536059</v>
      </c>
      <c r="R39" s="2">
        <v>-11.050656200000001</v>
      </c>
      <c r="S39" s="2">
        <v>-24.08305</v>
      </c>
      <c r="T39" s="2">
        <v>-17.863880000000002</v>
      </c>
      <c r="U39" s="2"/>
      <c r="V39" s="2">
        <v>2.3396499999999998</v>
      </c>
      <c r="Y39" t="s">
        <v>176</v>
      </c>
      <c r="Z39" s="2">
        <v>1.1779200000000001</v>
      </c>
      <c r="AA39" s="2" t="s">
        <v>1003</v>
      </c>
      <c r="AB39" s="2" t="s">
        <v>1003</v>
      </c>
      <c r="AC39" s="2">
        <v>-0.72477999999999998</v>
      </c>
      <c r="AD39" s="2" t="s">
        <v>1003</v>
      </c>
      <c r="AE39" s="2" t="s">
        <v>1003</v>
      </c>
      <c r="AH39" t="s">
        <v>176</v>
      </c>
      <c r="AI39" s="2">
        <v>0.32146999999999998</v>
      </c>
      <c r="AJ39" s="2" t="s">
        <v>1003</v>
      </c>
      <c r="AK39" s="2" t="s">
        <v>1003</v>
      </c>
      <c r="AL39" s="2">
        <v>-1.52017</v>
      </c>
      <c r="AM39" s="2" t="s">
        <v>1003</v>
      </c>
      <c r="AN39" s="2" t="s">
        <v>1003</v>
      </c>
      <c r="AP39" t="s">
        <v>176</v>
      </c>
      <c r="AQ39" s="2">
        <v>-8.0955209999999997</v>
      </c>
      <c r="AR39" s="2"/>
      <c r="AS39" s="2"/>
      <c r="AT39" s="2">
        <v>-3.3174399999999999</v>
      </c>
      <c r="AU39" s="2"/>
      <c r="AV39" s="2"/>
    </row>
    <row r="40" spans="1:48" x14ac:dyDescent="0.25">
      <c r="B40" s="2"/>
      <c r="C40" s="2"/>
      <c r="D40" s="2"/>
      <c r="E40" s="2"/>
      <c r="G40" s="2"/>
      <c r="P40" s="44"/>
      <c r="Q40" s="45">
        <v>3.1362999999999999E-3</v>
      </c>
      <c r="R40" s="45">
        <v>3.7959999999999999E-3</v>
      </c>
      <c r="S40" s="45">
        <v>6.2810000000000003E-5</v>
      </c>
      <c r="T40" s="45">
        <v>9.1580000000000003E-4</v>
      </c>
      <c r="U40" s="45"/>
      <c r="V40" s="45">
        <v>0.36941950000000001</v>
      </c>
      <c r="Z40" s="2">
        <v>0.2741111</v>
      </c>
      <c r="AA40" s="2" t="s">
        <v>1003</v>
      </c>
      <c r="AB40" s="2" t="s">
        <v>1003</v>
      </c>
      <c r="AC40" s="2">
        <v>0.49559999999999998</v>
      </c>
      <c r="AD40" s="2" t="s">
        <v>1003</v>
      </c>
      <c r="AE40" s="2" t="s">
        <v>1003</v>
      </c>
      <c r="AI40" s="2">
        <v>0.84373299999999996</v>
      </c>
      <c r="AJ40" s="2" t="s">
        <v>1003</v>
      </c>
      <c r="AK40" s="2" t="s">
        <v>1003</v>
      </c>
      <c r="AL40" s="2">
        <v>0.35113519999999998</v>
      </c>
      <c r="AM40" s="2" t="s">
        <v>1003</v>
      </c>
      <c r="AN40" s="2" t="s">
        <v>1003</v>
      </c>
      <c r="AQ40" s="2">
        <v>3.2369999999999999E-3</v>
      </c>
      <c r="AR40" s="2"/>
      <c r="AS40" s="2"/>
      <c r="AT40" s="2">
        <v>0.25895829999999997</v>
      </c>
      <c r="AU40" s="2"/>
      <c r="AV40" s="2"/>
    </row>
    <row r="41" spans="1:48" x14ac:dyDescent="0.25">
      <c r="A41" s="44"/>
      <c r="B41" s="45"/>
      <c r="C41" s="45"/>
      <c r="D41" s="45"/>
      <c r="E41" s="45"/>
      <c r="F41" s="45"/>
      <c r="G41" s="45"/>
      <c r="P41" t="s">
        <v>997</v>
      </c>
      <c r="Q41" s="2">
        <v>-0.26989000000000002</v>
      </c>
      <c r="R41" s="2">
        <v>-0.70934509999999995</v>
      </c>
      <c r="S41" s="2">
        <v>-0.78885000000000005</v>
      </c>
      <c r="T41" s="2">
        <v>-0.58879000000000004</v>
      </c>
      <c r="U41" s="2"/>
      <c r="V41" s="2">
        <v>0.18573999999999999</v>
      </c>
      <c r="Y41" t="s">
        <v>357</v>
      </c>
      <c r="Z41" s="2">
        <v>0.47766999999999998</v>
      </c>
      <c r="AA41" s="2" t="s">
        <v>1003</v>
      </c>
      <c r="AB41" s="2" t="s">
        <v>1003</v>
      </c>
      <c r="AC41" s="2">
        <v>1.43099</v>
      </c>
      <c r="AD41" s="2" t="s">
        <v>1003</v>
      </c>
      <c r="AE41" s="2" t="s">
        <v>1003</v>
      </c>
      <c r="AH41" t="s">
        <v>357</v>
      </c>
      <c r="AI41" s="2">
        <v>-0.38106000000000001</v>
      </c>
      <c r="AJ41" s="2" t="s">
        <v>1003</v>
      </c>
      <c r="AK41" s="2" t="s">
        <v>1003</v>
      </c>
      <c r="AL41" s="2">
        <v>0.56503000000000003</v>
      </c>
      <c r="AM41" s="2" t="s">
        <v>1003</v>
      </c>
      <c r="AN41" s="2" t="s">
        <v>1003</v>
      </c>
      <c r="AP41" t="s">
        <v>357</v>
      </c>
      <c r="AQ41" s="2">
        <v>0.653609</v>
      </c>
      <c r="AR41" s="2"/>
      <c r="AS41" s="2"/>
      <c r="AT41" s="2">
        <v>0.71395699999999995</v>
      </c>
      <c r="AU41" s="2"/>
      <c r="AV41" s="2"/>
    </row>
    <row r="42" spans="1:48" x14ac:dyDescent="0.25">
      <c r="B42" s="2"/>
      <c r="C42" s="2"/>
      <c r="E42" s="2"/>
      <c r="F42" s="2"/>
      <c r="G42" s="2"/>
      <c r="P42" s="44"/>
      <c r="Q42" s="45">
        <v>0.31838919999999998</v>
      </c>
      <c r="R42" s="45">
        <v>4.8380000000000003E-3</v>
      </c>
      <c r="S42" s="45">
        <v>2.4559999999999998E-3</v>
      </c>
      <c r="T42" s="45">
        <v>3.0456799999999999E-2</v>
      </c>
      <c r="U42" s="45"/>
      <c r="V42" s="45">
        <v>0.45132369999999999</v>
      </c>
      <c r="Z42" s="2">
        <v>0.34934680000000001</v>
      </c>
      <c r="AA42" s="2" t="s">
        <v>1003</v>
      </c>
      <c r="AB42" s="2" t="s">
        <v>1003</v>
      </c>
      <c r="AC42" s="2">
        <v>6.4889999999999997E-5</v>
      </c>
      <c r="AD42" s="2" t="s">
        <v>1003</v>
      </c>
      <c r="AE42" s="2" t="s">
        <v>1003</v>
      </c>
      <c r="AI42" s="2">
        <v>0.714534</v>
      </c>
      <c r="AJ42" s="2" t="s">
        <v>1003</v>
      </c>
      <c r="AK42" s="2" t="s">
        <v>1003</v>
      </c>
      <c r="AL42" s="2">
        <v>0.43534640000000002</v>
      </c>
      <c r="AM42" s="2" t="s">
        <v>1003</v>
      </c>
      <c r="AN42" s="2" t="s">
        <v>1003</v>
      </c>
      <c r="AQ42" s="2">
        <v>0.75468199999999996</v>
      </c>
      <c r="AR42" s="2"/>
      <c r="AS42" s="2"/>
      <c r="AT42" s="2">
        <v>0.53282980000000002</v>
      </c>
      <c r="AU42" s="2"/>
      <c r="AV42" s="2"/>
    </row>
    <row r="43" spans="1:48" x14ac:dyDescent="0.25">
      <c r="A43" s="44"/>
      <c r="B43" s="45"/>
      <c r="C43" s="45"/>
      <c r="D43" s="44"/>
      <c r="E43" s="45"/>
      <c r="F43" s="45"/>
      <c r="G43" s="45"/>
      <c r="P43" t="s">
        <v>998</v>
      </c>
      <c r="Q43" s="2">
        <v>-1.378973</v>
      </c>
      <c r="R43" s="2">
        <v>3.2466999999999999E-3</v>
      </c>
      <c r="S43" s="2">
        <v>0.34734999999999999</v>
      </c>
      <c r="T43" s="2">
        <v>0.16084000000000001</v>
      </c>
      <c r="U43" s="2"/>
      <c r="V43" s="2">
        <v>0.23422999999999999</v>
      </c>
      <c r="Y43" t="s">
        <v>187</v>
      </c>
      <c r="Z43" s="2"/>
      <c r="AA43" s="2" t="s">
        <v>1003</v>
      </c>
      <c r="AB43" s="2" t="s">
        <v>1003</v>
      </c>
      <c r="AC43" s="2">
        <v>-2.4378899999999999</v>
      </c>
      <c r="AD43" s="2" t="s">
        <v>1003</v>
      </c>
      <c r="AE43" s="2" t="s">
        <v>1003</v>
      </c>
      <c r="AH43" t="s">
        <v>187</v>
      </c>
      <c r="AI43" s="2"/>
      <c r="AJ43" s="2" t="s">
        <v>1003</v>
      </c>
      <c r="AK43" s="2" t="s">
        <v>1003</v>
      </c>
      <c r="AL43" s="2">
        <v>-5.4018899999999999</v>
      </c>
      <c r="AM43" s="2" t="s">
        <v>1003</v>
      </c>
      <c r="AN43" s="2" t="s">
        <v>1003</v>
      </c>
      <c r="AP43" t="s">
        <v>187</v>
      </c>
      <c r="AR43" s="2"/>
      <c r="AS43" s="2"/>
      <c r="AT43" s="2">
        <v>-16.970208</v>
      </c>
      <c r="AU43" s="2"/>
      <c r="AV43" s="2"/>
    </row>
    <row r="44" spans="1:48" x14ac:dyDescent="0.25">
      <c r="B44" s="2"/>
      <c r="C44" s="2"/>
      <c r="D44" s="2"/>
      <c r="E44" s="2"/>
      <c r="F44" s="2"/>
      <c r="G44" s="2"/>
      <c r="P44" s="44"/>
      <c r="Q44" s="45">
        <v>1.36177E-2</v>
      </c>
      <c r="R44" s="45">
        <v>0.99221999999999999</v>
      </c>
      <c r="S44" s="45">
        <v>0.341053</v>
      </c>
      <c r="T44" s="45">
        <v>0.60075979999999995</v>
      </c>
      <c r="U44" s="45"/>
      <c r="V44" s="45">
        <v>0.59227430000000003</v>
      </c>
      <c r="Z44" s="2"/>
      <c r="AA44" s="2" t="s">
        <v>1003</v>
      </c>
      <c r="AB44" s="2" t="s">
        <v>1003</v>
      </c>
      <c r="AC44" s="2">
        <v>0.28749999999999998</v>
      </c>
      <c r="AD44" s="2" t="s">
        <v>1003</v>
      </c>
      <c r="AE44" s="2" t="s">
        <v>1003</v>
      </c>
      <c r="AI44" s="2"/>
      <c r="AJ44" s="2" t="s">
        <v>1003</v>
      </c>
      <c r="AK44" s="2" t="s">
        <v>1003</v>
      </c>
      <c r="AL44" s="2">
        <v>0.2189304</v>
      </c>
      <c r="AM44" s="2" t="s">
        <v>1003</v>
      </c>
      <c r="AN44" s="2" t="s">
        <v>1003</v>
      </c>
      <c r="AR44" s="2"/>
      <c r="AS44" s="2"/>
      <c r="AT44" s="2">
        <v>8.5886400000000002E-2</v>
      </c>
      <c r="AU44" s="2"/>
      <c r="AV44" s="2"/>
    </row>
    <row r="45" spans="1:48" x14ac:dyDescent="0.25">
      <c r="A45" s="44"/>
      <c r="B45" s="45"/>
      <c r="C45" s="45"/>
      <c r="D45" s="45"/>
      <c r="E45" s="45"/>
      <c r="F45" s="45"/>
      <c r="G45" s="45"/>
      <c r="P45" t="s">
        <v>999</v>
      </c>
      <c r="Q45" s="2">
        <v>-0.104424</v>
      </c>
      <c r="R45" s="2">
        <v>-0.19510440000000001</v>
      </c>
      <c r="S45" s="2">
        <v>-0.66164999999999996</v>
      </c>
      <c r="T45" s="2">
        <v>-0.49643999999999999</v>
      </c>
      <c r="U45" s="2"/>
      <c r="V45" s="2">
        <v>-0.51173999999999997</v>
      </c>
      <c r="Y45" t="s">
        <v>358</v>
      </c>
      <c r="Z45" s="2">
        <v>-29.7378</v>
      </c>
      <c r="AA45" s="2" t="s">
        <v>1003</v>
      </c>
      <c r="AB45" s="2" t="s">
        <v>1003</v>
      </c>
      <c r="AC45" s="2">
        <v>-27.199110000000001</v>
      </c>
      <c r="AD45" s="2" t="s">
        <v>1003</v>
      </c>
      <c r="AE45" s="2" t="s">
        <v>1003</v>
      </c>
      <c r="AH45" t="s">
        <v>358</v>
      </c>
      <c r="AI45" s="2">
        <v>-24.08305</v>
      </c>
      <c r="AJ45" s="2" t="s">
        <v>1003</v>
      </c>
      <c r="AK45" s="2" t="s">
        <v>1003</v>
      </c>
      <c r="AL45" s="2">
        <v>-17.863880000000002</v>
      </c>
      <c r="AM45" s="2" t="s">
        <v>1003</v>
      </c>
      <c r="AN45" s="2" t="s">
        <v>1003</v>
      </c>
      <c r="AP45" t="s">
        <v>358</v>
      </c>
      <c r="AQ45" s="2">
        <v>5.0316489999999998</v>
      </c>
      <c r="AR45" s="2"/>
      <c r="AS45" s="2"/>
      <c r="AT45" s="2">
        <v>-2.3549009999999999</v>
      </c>
      <c r="AU45" s="2"/>
      <c r="AV45" s="2"/>
    </row>
    <row r="46" spans="1:48" x14ac:dyDescent="0.25">
      <c r="B46" s="2"/>
      <c r="C46" s="2"/>
      <c r="D46" s="2"/>
      <c r="E46" s="2"/>
      <c r="F46" s="2"/>
      <c r="G46" s="2"/>
      <c r="P46" s="44"/>
      <c r="Q46" s="45">
        <v>0.76393100000000003</v>
      </c>
      <c r="R46" s="45">
        <v>0.54000899999999996</v>
      </c>
      <c r="S46" s="45">
        <v>5.9599999999999997E-6</v>
      </c>
      <c r="T46" s="45">
        <v>8.9120000000000001E-5</v>
      </c>
      <c r="U46" s="45"/>
      <c r="V46" s="45">
        <v>6.1554600000000001E-2</v>
      </c>
      <c r="Z46" s="2">
        <v>4.7780000000000005E-10</v>
      </c>
      <c r="AA46" s="2" t="s">
        <v>1003</v>
      </c>
      <c r="AB46" s="2" t="s">
        <v>1003</v>
      </c>
      <c r="AC46" s="2">
        <v>1.79E-12</v>
      </c>
      <c r="AD46" s="2" t="s">
        <v>1003</v>
      </c>
      <c r="AE46" s="2" t="s">
        <v>1003</v>
      </c>
      <c r="AI46" s="2">
        <v>6.2810000000000003E-5</v>
      </c>
      <c r="AJ46" s="2" t="s">
        <v>1003</v>
      </c>
      <c r="AK46" s="2" t="s">
        <v>1003</v>
      </c>
      <c r="AL46" s="2">
        <v>9.1580000000000003E-4</v>
      </c>
      <c r="AM46" s="2" t="s">
        <v>1003</v>
      </c>
      <c r="AN46" s="2" t="s">
        <v>1003</v>
      </c>
      <c r="AQ46" s="2">
        <v>0.21426500000000001</v>
      </c>
      <c r="AR46" s="2"/>
      <c r="AS46" s="2"/>
      <c r="AT46" s="2">
        <v>0.58499659999999998</v>
      </c>
      <c r="AU46" s="2"/>
      <c r="AV46" s="2"/>
    </row>
    <row r="47" spans="1:48" x14ac:dyDescent="0.25">
      <c r="A47" s="44"/>
      <c r="B47" s="45"/>
      <c r="C47" s="45"/>
      <c r="D47" s="45"/>
      <c r="E47" s="45"/>
      <c r="F47" s="45"/>
      <c r="G47" s="45"/>
      <c r="P47" t="s">
        <v>629</v>
      </c>
      <c r="Q47" s="2">
        <v>59.011941999999998</v>
      </c>
      <c r="R47" s="2">
        <v>20.5106553</v>
      </c>
      <c r="S47" s="2">
        <v>22.819759999999999</v>
      </c>
      <c r="T47" s="2">
        <v>27.961179999999999</v>
      </c>
      <c r="U47" s="2"/>
      <c r="V47" s="2">
        <v>7.1926699999999997</v>
      </c>
      <c r="Y47" t="s">
        <v>997</v>
      </c>
      <c r="Z47" s="2">
        <v>-1.1217600000000001</v>
      </c>
      <c r="AA47" s="2" t="s">
        <v>1003</v>
      </c>
      <c r="AB47" s="2" t="s">
        <v>1003</v>
      </c>
      <c r="AC47" s="2">
        <v>-1.0644499999999999</v>
      </c>
      <c r="AD47" s="2" t="s">
        <v>1003</v>
      </c>
      <c r="AE47" s="2" t="s">
        <v>1003</v>
      </c>
      <c r="AH47" t="s">
        <v>997</v>
      </c>
      <c r="AI47" s="2">
        <v>-0.78885000000000005</v>
      </c>
      <c r="AJ47" s="2" t="s">
        <v>1003</v>
      </c>
      <c r="AK47" s="2" t="s">
        <v>1003</v>
      </c>
      <c r="AL47" s="2">
        <v>-0.58879000000000004</v>
      </c>
      <c r="AM47" s="2" t="s">
        <v>1003</v>
      </c>
      <c r="AN47" s="2" t="s">
        <v>1003</v>
      </c>
      <c r="AP47" t="s">
        <v>997</v>
      </c>
      <c r="AQ47" s="2">
        <v>-7.1718000000000004E-2</v>
      </c>
      <c r="AR47" s="2"/>
      <c r="AS47" s="2"/>
      <c r="AT47" s="2">
        <v>0.13563600000000001</v>
      </c>
      <c r="AU47" s="2"/>
      <c r="AV47" s="2"/>
    </row>
    <row r="48" spans="1:48" x14ac:dyDescent="0.25">
      <c r="B48" s="2"/>
      <c r="C48" s="2"/>
      <c r="D48" s="2"/>
      <c r="E48" s="2"/>
      <c r="F48" s="2"/>
      <c r="G48" s="2"/>
      <c r="P48" s="44"/>
      <c r="Q48" s="45">
        <v>3.391E-4</v>
      </c>
      <c r="R48" s="45">
        <v>7.4243000000000003E-2</v>
      </c>
      <c r="S48" s="45">
        <v>8.8505E-2</v>
      </c>
      <c r="T48" s="45">
        <v>7.9632000000000001E-3</v>
      </c>
      <c r="U48" s="45"/>
      <c r="V48" s="45">
        <v>0.1987672</v>
      </c>
      <c r="Z48" s="2">
        <v>1.3019999999999999E-4</v>
      </c>
      <c r="AA48" s="2" t="s">
        <v>1003</v>
      </c>
      <c r="AB48" s="2" t="s">
        <v>1003</v>
      </c>
      <c r="AC48" s="2">
        <v>2.6619999999999999E-5</v>
      </c>
      <c r="AD48" s="2" t="s">
        <v>1003</v>
      </c>
      <c r="AE48" s="2" t="s">
        <v>1003</v>
      </c>
      <c r="AI48" s="2">
        <v>2.4559999999999998E-3</v>
      </c>
      <c r="AJ48" s="2" t="s">
        <v>1003</v>
      </c>
      <c r="AK48" s="2" t="s">
        <v>1003</v>
      </c>
      <c r="AL48" s="2">
        <v>3.0456799999999999E-2</v>
      </c>
      <c r="AM48" s="2" t="s">
        <v>1003</v>
      </c>
      <c r="AN48" s="2" t="s">
        <v>1003</v>
      </c>
      <c r="AQ48" s="2">
        <v>0.30583300000000002</v>
      </c>
      <c r="AR48" s="2"/>
      <c r="AS48" s="2"/>
      <c r="AT48" s="2">
        <v>0.61206349999999998</v>
      </c>
      <c r="AU48" s="2"/>
      <c r="AV48" s="2"/>
    </row>
    <row r="49" spans="1:48" x14ac:dyDescent="0.25">
      <c r="A49" s="44"/>
      <c r="B49" s="45"/>
      <c r="C49" s="45"/>
      <c r="D49" s="45"/>
      <c r="E49" s="45"/>
      <c r="F49" s="45"/>
      <c r="G49" s="45"/>
      <c r="P49" t="s">
        <v>181</v>
      </c>
      <c r="Q49" s="2">
        <v>-0.619614</v>
      </c>
      <c r="R49" s="2">
        <v>-0.5243139</v>
      </c>
      <c r="S49" s="2">
        <v>-0.35493000000000002</v>
      </c>
      <c r="T49" s="2">
        <v>-0.37895000000000001</v>
      </c>
      <c r="U49" s="2"/>
      <c r="V49" s="2">
        <v>-0.51439999999999997</v>
      </c>
      <c r="Y49" t="s">
        <v>998</v>
      </c>
      <c r="Z49" s="2">
        <v>0.16841999999999999</v>
      </c>
      <c r="AA49" s="2" t="s">
        <v>1003</v>
      </c>
      <c r="AB49" s="2" t="s">
        <v>1003</v>
      </c>
      <c r="AC49" s="2">
        <v>0.29896</v>
      </c>
      <c r="AD49" s="2" t="s">
        <v>1003</v>
      </c>
      <c r="AE49" s="2" t="s">
        <v>1003</v>
      </c>
      <c r="AH49" t="s">
        <v>998</v>
      </c>
      <c r="AI49" s="2">
        <v>0.34734999999999999</v>
      </c>
      <c r="AJ49" s="2" t="s">
        <v>1003</v>
      </c>
      <c r="AK49" s="2" t="s">
        <v>1003</v>
      </c>
      <c r="AL49" s="2">
        <v>0.16084000000000001</v>
      </c>
      <c r="AM49" s="2" t="s">
        <v>1003</v>
      </c>
      <c r="AN49" s="2" t="s">
        <v>1003</v>
      </c>
      <c r="AP49" t="s">
        <v>998</v>
      </c>
      <c r="AQ49" s="2">
        <v>0.94755500000000004</v>
      </c>
      <c r="AR49" s="2"/>
      <c r="AS49" s="2"/>
      <c r="AT49" s="2">
        <v>0.52853899999999998</v>
      </c>
      <c r="AU49" s="2"/>
      <c r="AV49" s="2"/>
    </row>
    <row r="50" spans="1:48" x14ac:dyDescent="0.25">
      <c r="B50" s="2"/>
      <c r="C50" s="2"/>
      <c r="D50" s="2"/>
      <c r="E50" s="2"/>
      <c r="F50" s="2"/>
      <c r="G50" s="2"/>
      <c r="P50" s="44"/>
      <c r="Q50" s="45">
        <v>8.5899999999999996E-16</v>
      </c>
      <c r="R50" s="45">
        <v>2.5049999999999999E-13</v>
      </c>
      <c r="S50" s="45">
        <v>3.7118999999999999E-2</v>
      </c>
      <c r="T50" s="45">
        <v>6.2474000000000002E-3</v>
      </c>
      <c r="U50" s="45"/>
      <c r="V50" s="45">
        <v>3.098E-4</v>
      </c>
      <c r="Z50" s="2">
        <v>0.5843469</v>
      </c>
      <c r="AA50" s="2" t="s">
        <v>1003</v>
      </c>
      <c r="AB50" s="2" t="s">
        <v>1003</v>
      </c>
      <c r="AC50" s="2">
        <v>0.33610000000000001</v>
      </c>
      <c r="AD50" s="2" t="s">
        <v>1003</v>
      </c>
      <c r="AE50" s="2" t="s">
        <v>1003</v>
      </c>
      <c r="AI50" s="2">
        <v>0.341053</v>
      </c>
      <c r="AJ50" s="2" t="s">
        <v>1003</v>
      </c>
      <c r="AK50" s="2" t="s">
        <v>1003</v>
      </c>
      <c r="AL50" s="2">
        <v>0.60075979999999995</v>
      </c>
      <c r="AM50" s="2" t="s">
        <v>1003</v>
      </c>
      <c r="AN50" s="2" t="s">
        <v>1003</v>
      </c>
      <c r="AQ50" s="2">
        <v>1.7710000000000002E-5</v>
      </c>
      <c r="AR50" s="2"/>
      <c r="AS50" s="2"/>
      <c r="AT50" s="2">
        <v>2.5530000000000001E-8</v>
      </c>
      <c r="AU50" s="2"/>
      <c r="AV50" s="2"/>
    </row>
    <row r="51" spans="1:48" x14ac:dyDescent="0.25">
      <c r="A51" s="44"/>
      <c r="B51" s="45"/>
      <c r="C51" s="45"/>
      <c r="D51" s="45"/>
      <c r="E51" s="45"/>
      <c r="F51" s="45"/>
      <c r="G51" s="45"/>
      <c r="P51" t="s">
        <v>189</v>
      </c>
      <c r="Q51" t="s">
        <v>197</v>
      </c>
      <c r="R51" t="s">
        <v>197</v>
      </c>
      <c r="S51" t="s">
        <v>197</v>
      </c>
      <c r="T51" t="s">
        <v>197</v>
      </c>
      <c r="U51" s="2"/>
      <c r="V51" t="s">
        <v>197</v>
      </c>
      <c r="Y51" t="s">
        <v>999</v>
      </c>
      <c r="Z51" s="2">
        <v>-0.63058999999999998</v>
      </c>
      <c r="AA51" s="2" t="s">
        <v>1003</v>
      </c>
      <c r="AB51" s="2" t="s">
        <v>1003</v>
      </c>
      <c r="AC51" s="2">
        <v>-0.2402</v>
      </c>
      <c r="AD51" s="2" t="s">
        <v>1003</v>
      </c>
      <c r="AE51" s="2" t="s">
        <v>1003</v>
      </c>
      <c r="AH51" t="s">
        <v>999</v>
      </c>
      <c r="AI51" s="2">
        <v>-0.66164999999999996</v>
      </c>
      <c r="AJ51" s="2" t="s">
        <v>1003</v>
      </c>
      <c r="AK51" s="2" t="s">
        <v>1003</v>
      </c>
      <c r="AL51" s="2">
        <v>-0.49643999999999999</v>
      </c>
      <c r="AM51" s="2" t="s">
        <v>1003</v>
      </c>
      <c r="AN51" s="2" t="s">
        <v>1003</v>
      </c>
      <c r="AP51" t="s">
        <v>999</v>
      </c>
      <c r="AQ51" s="2">
        <v>-1.0390839999999999</v>
      </c>
      <c r="AR51" s="2"/>
      <c r="AS51" s="2"/>
      <c r="AT51" s="2">
        <v>-0.80802099999999999</v>
      </c>
      <c r="AU51" s="2"/>
      <c r="AV51" s="2"/>
    </row>
    <row r="52" spans="1:48" x14ac:dyDescent="0.25">
      <c r="B52" s="2"/>
      <c r="C52" s="2"/>
      <c r="D52" s="2"/>
      <c r="E52" s="2"/>
      <c r="F52" s="2"/>
      <c r="G52" s="2"/>
      <c r="P52" t="s">
        <v>190</v>
      </c>
      <c r="Q52">
        <v>390</v>
      </c>
      <c r="R52">
        <v>590</v>
      </c>
      <c r="S52">
        <v>195</v>
      </c>
      <c r="T52">
        <v>282</v>
      </c>
      <c r="U52" s="2"/>
      <c r="V52">
        <v>202</v>
      </c>
      <c r="Z52" s="2">
        <v>2.1442000000000002E-3</v>
      </c>
      <c r="AA52" s="2" t="s">
        <v>1003</v>
      </c>
      <c r="AB52" s="2" t="s">
        <v>1003</v>
      </c>
      <c r="AC52" s="2">
        <v>0.17799999999999999</v>
      </c>
      <c r="AD52" s="2" t="s">
        <v>1003</v>
      </c>
      <c r="AE52" s="2" t="s">
        <v>1003</v>
      </c>
      <c r="AI52" s="2">
        <v>5.9599999999999997E-6</v>
      </c>
      <c r="AJ52" s="2" t="s">
        <v>1003</v>
      </c>
      <c r="AK52" s="2" t="s">
        <v>1003</v>
      </c>
      <c r="AL52" s="2">
        <v>8.9120000000000001E-5</v>
      </c>
      <c r="AM52" s="2" t="s">
        <v>1003</v>
      </c>
      <c r="AN52" s="2" t="s">
        <v>1003</v>
      </c>
      <c r="AQ52" s="2">
        <v>1.42E-6</v>
      </c>
      <c r="AR52" s="2"/>
      <c r="AS52" s="2"/>
      <c r="AT52" s="2">
        <v>6.4799999999999999E-12</v>
      </c>
      <c r="AU52" s="2"/>
      <c r="AV52" s="2"/>
    </row>
    <row r="53" spans="1:48" x14ac:dyDescent="0.25">
      <c r="A53" s="44"/>
      <c r="B53" s="45"/>
      <c r="C53" s="45"/>
      <c r="D53" s="45"/>
      <c r="E53" s="45"/>
      <c r="F53" s="45"/>
      <c r="G53" s="45"/>
      <c r="P53" t="s">
        <v>191</v>
      </c>
      <c r="Q53" s="2">
        <v>0.63821000000000006</v>
      </c>
      <c r="R53" s="2">
        <v>0.69979000000000002</v>
      </c>
      <c r="S53" s="2">
        <v>0.57645999999999997</v>
      </c>
      <c r="T53" s="2">
        <v>0.56930000000000003</v>
      </c>
      <c r="U53" s="2"/>
      <c r="V53" s="2">
        <v>0.23336000000000001</v>
      </c>
      <c r="Y53" t="s">
        <v>189</v>
      </c>
      <c r="Z53" t="s">
        <v>197</v>
      </c>
      <c r="AA53" s="2" t="s">
        <v>1003</v>
      </c>
      <c r="AB53" s="2" t="s">
        <v>1003</v>
      </c>
      <c r="AC53" t="s">
        <v>197</v>
      </c>
      <c r="AD53" s="2" t="s">
        <v>1003</v>
      </c>
      <c r="AE53" s="2" t="s">
        <v>1003</v>
      </c>
      <c r="AH53" t="s">
        <v>629</v>
      </c>
      <c r="AI53" s="2">
        <v>22.819759999999999</v>
      </c>
      <c r="AJ53" s="2" t="s">
        <v>1003</v>
      </c>
      <c r="AK53" s="2" t="s">
        <v>1003</v>
      </c>
      <c r="AL53" s="2">
        <v>27.961179999999999</v>
      </c>
      <c r="AM53" s="2" t="s">
        <v>1003</v>
      </c>
      <c r="AN53" s="2" t="s">
        <v>1003</v>
      </c>
      <c r="AP53" t="s">
        <v>629</v>
      </c>
      <c r="AQ53" s="2">
        <v>123.003244</v>
      </c>
      <c r="AR53" s="2"/>
      <c r="AS53" s="2"/>
      <c r="AT53" s="2">
        <v>73.944095000000004</v>
      </c>
      <c r="AU53" s="2"/>
      <c r="AV53" s="2"/>
    </row>
    <row r="54" spans="1:48" x14ac:dyDescent="0.25">
      <c r="A54" s="25"/>
      <c r="B54" s="2"/>
      <c r="C54" s="2"/>
      <c r="D54" s="2"/>
      <c r="E54" s="2"/>
      <c r="F54" s="2"/>
      <c r="G54" s="2"/>
      <c r="Q54" s="2"/>
      <c r="R54" s="2"/>
      <c r="S54" s="2"/>
      <c r="T54" s="2"/>
      <c r="U54" s="2"/>
      <c r="V54" s="2"/>
      <c r="Y54" t="s">
        <v>190</v>
      </c>
      <c r="Z54">
        <v>255</v>
      </c>
      <c r="AA54" s="2" t="s">
        <v>1003</v>
      </c>
      <c r="AB54" s="2" t="s">
        <v>1003</v>
      </c>
      <c r="AC54">
        <v>354</v>
      </c>
      <c r="AD54" s="2" t="s">
        <v>1003</v>
      </c>
      <c r="AE54" s="2" t="s">
        <v>1003</v>
      </c>
      <c r="AI54" s="2">
        <v>8.8505E-2</v>
      </c>
      <c r="AJ54" s="2" t="s">
        <v>1003</v>
      </c>
      <c r="AK54" s="2" t="s">
        <v>1003</v>
      </c>
      <c r="AL54" s="2">
        <v>7.9632000000000001E-3</v>
      </c>
      <c r="AM54" s="2" t="s">
        <v>1003</v>
      </c>
      <c r="AN54" s="2" t="s">
        <v>1003</v>
      </c>
      <c r="AQ54" s="2">
        <v>6.2600000000000004E-5</v>
      </c>
      <c r="AR54" s="2"/>
      <c r="AS54" s="2"/>
      <c r="AT54" s="2">
        <v>1.8709999999999999E-4</v>
      </c>
      <c r="AU54" s="2"/>
      <c r="AV54" s="2"/>
    </row>
    <row r="55" spans="1:48" x14ac:dyDescent="0.25">
      <c r="A55" s="44"/>
      <c r="B55" s="45"/>
      <c r="C55" s="45"/>
      <c r="D55" s="45"/>
      <c r="E55" s="45"/>
      <c r="F55" s="45"/>
      <c r="G55" s="45"/>
      <c r="P55" s="34"/>
      <c r="Q55" s="276" t="s">
        <v>960</v>
      </c>
      <c r="R55" s="277"/>
      <c r="S55" s="277"/>
      <c r="T55" s="277"/>
      <c r="U55" s="277"/>
      <c r="V55" s="277"/>
      <c r="Y55" t="s">
        <v>191</v>
      </c>
      <c r="Z55" s="2">
        <v>0.54544000000000004</v>
      </c>
      <c r="AA55" s="2" t="s">
        <v>1003</v>
      </c>
      <c r="AB55" s="2" t="s">
        <v>1003</v>
      </c>
      <c r="AC55" s="2">
        <v>0.54208000000000001</v>
      </c>
      <c r="AD55" s="2" t="s">
        <v>1003</v>
      </c>
      <c r="AE55" s="2" t="s">
        <v>1003</v>
      </c>
      <c r="AH55" t="s">
        <v>181</v>
      </c>
      <c r="AI55" s="2">
        <v>-0.35493000000000002</v>
      </c>
      <c r="AJ55" s="2" t="s">
        <v>1003</v>
      </c>
      <c r="AK55" s="2" t="s">
        <v>1003</v>
      </c>
      <c r="AL55" s="2">
        <v>-0.37895000000000001</v>
      </c>
      <c r="AM55" s="2" t="s">
        <v>1003</v>
      </c>
      <c r="AN55" s="2" t="s">
        <v>1003</v>
      </c>
      <c r="AP55" s="25" t="s">
        <v>952</v>
      </c>
      <c r="AQ55" s="2">
        <v>-12.315606000000001</v>
      </c>
      <c r="AR55" s="2"/>
      <c r="AS55" s="2"/>
      <c r="AT55" s="2">
        <v>-8.4803090000000001</v>
      </c>
      <c r="AU55" s="2"/>
      <c r="AV55" s="2"/>
    </row>
    <row r="56" spans="1:48" x14ac:dyDescent="0.25">
      <c r="F56" s="2"/>
      <c r="P56" s="34"/>
      <c r="Q56" s="276" t="s">
        <v>198</v>
      </c>
      <c r="R56" s="277"/>
      <c r="S56" s="276" t="s">
        <v>199</v>
      </c>
      <c r="T56" s="277"/>
      <c r="U56" s="276" t="s">
        <v>533</v>
      </c>
      <c r="V56" s="277"/>
      <c r="AI56" s="2">
        <v>3.7118999999999999E-2</v>
      </c>
      <c r="AJ56" s="2" t="s">
        <v>1003</v>
      </c>
      <c r="AK56" s="2" t="s">
        <v>1003</v>
      </c>
      <c r="AL56" s="2">
        <v>6.2474000000000002E-3</v>
      </c>
      <c r="AM56" s="2" t="s">
        <v>1003</v>
      </c>
      <c r="AN56" s="2" t="s">
        <v>1003</v>
      </c>
      <c r="AQ56" s="2">
        <v>1.0380000000000001E-5</v>
      </c>
      <c r="AR56" s="2"/>
      <c r="AS56" s="2"/>
      <c r="AT56" s="2">
        <v>2.0740000000000001E-5</v>
      </c>
      <c r="AU56" s="2"/>
      <c r="AV56" s="2"/>
    </row>
    <row r="57" spans="1:48" ht="60" x14ac:dyDescent="0.25">
      <c r="F57" s="2"/>
      <c r="P57" s="34"/>
      <c r="Q57" s="35" t="s">
        <v>192</v>
      </c>
      <c r="R57" s="35" t="s">
        <v>193</v>
      </c>
      <c r="S57" s="35" t="s">
        <v>192</v>
      </c>
      <c r="T57" s="35" t="s">
        <v>193</v>
      </c>
      <c r="U57" s="35" t="s">
        <v>192</v>
      </c>
      <c r="V57" s="35" t="s">
        <v>193</v>
      </c>
      <c r="AH57" t="s">
        <v>189</v>
      </c>
      <c r="AI57" t="s">
        <v>197</v>
      </c>
      <c r="AJ57" s="2" t="s">
        <v>1003</v>
      </c>
      <c r="AK57" s="2" t="s">
        <v>1003</v>
      </c>
      <c r="AL57" t="s">
        <v>197</v>
      </c>
      <c r="AM57" s="2" t="s">
        <v>1003</v>
      </c>
      <c r="AN57" s="2" t="s">
        <v>1003</v>
      </c>
      <c r="AP57" t="s">
        <v>189</v>
      </c>
      <c r="AQ57" t="s">
        <v>197</v>
      </c>
      <c r="AR57" s="2"/>
      <c r="AS57" s="2"/>
      <c r="AT57" t="s">
        <v>197</v>
      </c>
      <c r="AU57" s="2"/>
      <c r="AV57" s="2"/>
    </row>
    <row r="58" spans="1:48" x14ac:dyDescent="0.25">
      <c r="B58" s="2"/>
      <c r="C58" s="2"/>
      <c r="D58" s="2"/>
      <c r="E58" s="2"/>
      <c r="F58" s="2"/>
      <c r="G58" s="2"/>
      <c r="P58" t="s">
        <v>174</v>
      </c>
      <c r="Q58" s="2">
        <v>-4.9901799999999996</v>
      </c>
      <c r="R58" s="2">
        <v>-5.8953199999999999</v>
      </c>
      <c r="S58" s="2">
        <v>3.258972</v>
      </c>
      <c r="T58" s="2">
        <v>-5.2077669999999996</v>
      </c>
      <c r="V58" s="2">
        <v>-14.847943000000001</v>
      </c>
      <c r="AH58" t="s">
        <v>190</v>
      </c>
      <c r="AI58">
        <v>195</v>
      </c>
      <c r="AJ58" s="2" t="s">
        <v>1003</v>
      </c>
      <c r="AK58" s="2" t="s">
        <v>1003</v>
      </c>
      <c r="AL58">
        <v>282</v>
      </c>
      <c r="AM58" s="2" t="s">
        <v>1003</v>
      </c>
      <c r="AN58" s="2" t="s">
        <v>1003</v>
      </c>
      <c r="AP58" t="s">
        <v>190</v>
      </c>
      <c r="AQ58">
        <v>45</v>
      </c>
      <c r="AR58" s="2"/>
      <c r="AS58" s="2"/>
      <c r="AT58">
        <v>76</v>
      </c>
      <c r="AU58" s="2"/>
      <c r="AV58" s="2"/>
    </row>
    <row r="59" spans="1:48" x14ac:dyDescent="0.25">
      <c r="P59" s="44"/>
      <c r="Q59" s="45">
        <v>0.27273969999999997</v>
      </c>
      <c r="R59" s="45">
        <v>0.16796939999999999</v>
      </c>
      <c r="S59" s="45">
        <v>0.35536099999999998</v>
      </c>
      <c r="T59" s="45">
        <v>0.14249020000000001</v>
      </c>
      <c r="U59" s="44"/>
      <c r="V59" s="45">
        <v>1.2089999999999999E-8</v>
      </c>
      <c r="AH59" t="s">
        <v>191</v>
      </c>
      <c r="AI59" s="2">
        <v>0.57645999999999997</v>
      </c>
      <c r="AJ59" s="2" t="s">
        <v>1003</v>
      </c>
      <c r="AK59" s="2" t="s">
        <v>1003</v>
      </c>
      <c r="AL59" s="2">
        <v>0.56930000000000003</v>
      </c>
      <c r="AM59" s="2" t="s">
        <v>1003</v>
      </c>
      <c r="AN59" s="2" t="s">
        <v>1003</v>
      </c>
      <c r="AP59" t="s">
        <v>191</v>
      </c>
      <c r="AQ59" s="2">
        <v>0.63100999999999996</v>
      </c>
      <c r="AR59" s="2"/>
      <c r="AS59" s="2"/>
      <c r="AT59" s="2">
        <v>0.61173</v>
      </c>
      <c r="AU59" s="2"/>
      <c r="AV59" s="2"/>
    </row>
    <row r="60" spans="1:48" x14ac:dyDescent="0.25">
      <c r="P60" t="s">
        <v>175</v>
      </c>
      <c r="Q60" s="2">
        <v>-0.153</v>
      </c>
      <c r="R60" s="2">
        <v>-4.0649999999999999E-2</v>
      </c>
      <c r="S60" s="2">
        <v>-0.67878700000000003</v>
      </c>
      <c r="T60" s="2">
        <v>-0.14688999999999999</v>
      </c>
      <c r="V60" s="2">
        <v>0.31362800000000002</v>
      </c>
    </row>
    <row r="61" spans="1:48" x14ac:dyDescent="0.25">
      <c r="P61" s="44"/>
      <c r="Q61" s="45">
        <v>0.48193720000000001</v>
      </c>
      <c r="R61" s="45">
        <v>0.84055190000000002</v>
      </c>
      <c r="S61" s="45">
        <v>2.2536E-2</v>
      </c>
      <c r="T61" s="45">
        <v>0.36038360000000003</v>
      </c>
      <c r="U61" s="46"/>
      <c r="V61" s="45">
        <v>8.0396999999999996E-2</v>
      </c>
    </row>
    <row r="62" spans="1:48" x14ac:dyDescent="0.25">
      <c r="P62" t="s">
        <v>176</v>
      </c>
      <c r="Q62" s="2">
        <v>5.0753000000000004</v>
      </c>
      <c r="R62" s="2">
        <v>2.2092999999999998</v>
      </c>
      <c r="S62" s="2">
        <v>-8.0955209999999997</v>
      </c>
      <c r="T62" s="2">
        <v>-3.3174399999999999</v>
      </c>
      <c r="U62" s="29"/>
      <c r="V62" s="2">
        <v>1.8495060000000001</v>
      </c>
      <c r="Z62" s="26" t="s">
        <v>1001</v>
      </c>
      <c r="AA62" s="26"/>
      <c r="AB62" s="26"/>
      <c r="AC62" s="26"/>
      <c r="AD62" s="26"/>
      <c r="AE62" s="26"/>
      <c r="AI62" s="26" t="s">
        <v>1001</v>
      </c>
      <c r="AJ62" s="26"/>
      <c r="AK62" s="26"/>
      <c r="AL62" s="26"/>
      <c r="AM62" s="26"/>
      <c r="AN62" s="26"/>
      <c r="AQ62" s="26" t="s">
        <v>1001</v>
      </c>
      <c r="AR62" s="26"/>
      <c r="AS62" s="26"/>
      <c r="AT62" s="26"/>
      <c r="AU62" s="26"/>
      <c r="AV62" s="26"/>
    </row>
    <row r="63" spans="1:48" x14ac:dyDescent="0.25">
      <c r="P63" s="44"/>
      <c r="Q63" s="45">
        <v>1.7101E-3</v>
      </c>
      <c r="R63" s="45">
        <v>0.137901</v>
      </c>
      <c r="S63" s="45">
        <v>3.2369999999999999E-3</v>
      </c>
      <c r="T63" s="45">
        <v>0.25895829999999997</v>
      </c>
      <c r="U63" s="47"/>
      <c r="V63" s="45">
        <v>9.1924000000000006E-2</v>
      </c>
      <c r="Z63" s="26" t="s">
        <v>533</v>
      </c>
      <c r="AA63" s="26"/>
      <c r="AB63" s="26"/>
      <c r="AC63" s="26"/>
      <c r="AD63" s="26"/>
      <c r="AE63" s="27"/>
      <c r="AI63" s="26" t="s">
        <v>533</v>
      </c>
      <c r="AJ63" s="26"/>
      <c r="AK63" s="26"/>
      <c r="AL63" s="26"/>
      <c r="AM63" s="26"/>
      <c r="AN63" s="27"/>
      <c r="AQ63" s="26" t="s">
        <v>533</v>
      </c>
      <c r="AR63" s="26"/>
      <c r="AS63" s="26"/>
      <c r="AT63" s="26"/>
      <c r="AU63" s="26"/>
      <c r="AV63" s="27"/>
    </row>
    <row r="64" spans="1:48" x14ac:dyDescent="0.25">
      <c r="P64" t="s">
        <v>357</v>
      </c>
      <c r="Q64" s="2">
        <v>-0.19577</v>
      </c>
      <c r="R64" s="2">
        <v>1.09188</v>
      </c>
      <c r="S64" s="2">
        <v>0.653609</v>
      </c>
      <c r="T64" s="2">
        <v>0.71395699999999995</v>
      </c>
      <c r="V64" s="2">
        <v>0.68712099999999998</v>
      </c>
      <c r="Z64" s="27" t="s">
        <v>192</v>
      </c>
      <c r="AA64" s="27"/>
      <c r="AB64" s="27"/>
      <c r="AC64" s="27" t="s">
        <v>193</v>
      </c>
      <c r="AD64" s="27"/>
      <c r="AE64" s="27"/>
      <c r="AI64" s="27" t="s">
        <v>192</v>
      </c>
      <c r="AJ64" s="27"/>
      <c r="AK64" s="27"/>
      <c r="AL64" s="27" t="s">
        <v>193</v>
      </c>
      <c r="AM64" s="27"/>
      <c r="AN64" s="27"/>
      <c r="AQ64" s="27" t="s">
        <v>192</v>
      </c>
      <c r="AR64" s="27"/>
      <c r="AS64" s="27"/>
      <c r="AT64" s="27" t="s">
        <v>193</v>
      </c>
      <c r="AU64" s="27"/>
      <c r="AV64" s="27"/>
    </row>
    <row r="65" spans="16:48" x14ac:dyDescent="0.25">
      <c r="P65" s="44"/>
      <c r="Q65" s="45">
        <v>0.80750599999999995</v>
      </c>
      <c r="R65" s="45">
        <v>4.1178600000000003E-2</v>
      </c>
      <c r="S65" s="45">
        <v>0.75468199999999996</v>
      </c>
      <c r="T65" s="45">
        <v>0.53282980000000002</v>
      </c>
      <c r="U65" s="45"/>
      <c r="V65" s="45">
        <v>0.127556</v>
      </c>
      <c r="Z65" t="s">
        <v>127</v>
      </c>
      <c r="AA65" t="s">
        <v>194</v>
      </c>
      <c r="AB65" t="s">
        <v>186</v>
      </c>
      <c r="AC65" t="s">
        <v>127</v>
      </c>
      <c r="AD65" t="s">
        <v>146</v>
      </c>
      <c r="AE65" t="s">
        <v>186</v>
      </c>
      <c r="AI65" t="s">
        <v>127</v>
      </c>
      <c r="AJ65" t="s">
        <v>194</v>
      </c>
      <c r="AK65" t="s">
        <v>186</v>
      </c>
      <c r="AL65" t="s">
        <v>127</v>
      </c>
      <c r="AM65" t="s">
        <v>146</v>
      </c>
      <c r="AN65" t="s">
        <v>186</v>
      </c>
      <c r="AQ65" t="s">
        <v>127</v>
      </c>
      <c r="AR65" t="s">
        <v>194</v>
      </c>
      <c r="AS65" t="s">
        <v>186</v>
      </c>
      <c r="AT65" t="s">
        <v>127</v>
      </c>
      <c r="AU65" t="s">
        <v>146</v>
      </c>
      <c r="AV65" t="s">
        <v>186</v>
      </c>
    </row>
    <row r="66" spans="16:48" x14ac:dyDescent="0.25">
      <c r="P66" t="s">
        <v>187</v>
      </c>
      <c r="Q66" s="2"/>
      <c r="R66" s="2">
        <v>-22.81737</v>
      </c>
      <c r="T66" s="2">
        <v>-16.970208</v>
      </c>
      <c r="U66" s="2"/>
      <c r="V66" s="2">
        <v>-1.538986</v>
      </c>
      <c r="Y66" t="s">
        <v>174</v>
      </c>
      <c r="Z66" s="2" t="s">
        <v>1003</v>
      </c>
      <c r="AA66" s="2" t="s">
        <v>1003</v>
      </c>
      <c r="AB66" s="2" t="s">
        <v>1003</v>
      </c>
      <c r="AC66" s="2">
        <v>-13.197709</v>
      </c>
      <c r="AD66" s="2" t="s">
        <v>1003</v>
      </c>
      <c r="AE66" s="2" t="s">
        <v>1003</v>
      </c>
      <c r="AH66" t="s">
        <v>174</v>
      </c>
      <c r="AI66" s="2" t="s">
        <v>1003</v>
      </c>
      <c r="AJ66" s="2" t="s">
        <v>1003</v>
      </c>
      <c r="AK66" s="2" t="s">
        <v>1003</v>
      </c>
      <c r="AL66" s="2">
        <v>-5.6788499999999997</v>
      </c>
      <c r="AM66" s="2" t="s">
        <v>1003</v>
      </c>
      <c r="AN66" s="2" t="s">
        <v>1003</v>
      </c>
      <c r="AP66" t="s">
        <v>174</v>
      </c>
      <c r="AQ66" s="2"/>
      <c r="AR66" s="2"/>
      <c r="AS66" s="2"/>
      <c r="AT66" s="2">
        <v>-14.847943000000001</v>
      </c>
      <c r="AU66" s="2"/>
      <c r="AV66" s="2"/>
    </row>
    <row r="67" spans="16:48" x14ac:dyDescent="0.25">
      <c r="P67" s="44"/>
      <c r="Q67" s="45"/>
      <c r="R67" s="45">
        <v>1.5900000000000001E-11</v>
      </c>
      <c r="S67" s="44"/>
      <c r="T67" s="45">
        <v>8.5886400000000002E-2</v>
      </c>
      <c r="U67" s="45"/>
      <c r="V67" s="45">
        <v>0.54712400000000005</v>
      </c>
      <c r="Z67" s="2" t="s">
        <v>1003</v>
      </c>
      <c r="AA67" s="2" t="s">
        <v>1003</v>
      </c>
      <c r="AB67" s="2" t="s">
        <v>1003</v>
      </c>
      <c r="AC67" s="2">
        <v>1.44E-6</v>
      </c>
      <c r="AD67" s="2" t="s">
        <v>1003</v>
      </c>
      <c r="AE67" s="2" t="s">
        <v>1003</v>
      </c>
      <c r="AI67" s="2" t="s">
        <v>1003</v>
      </c>
      <c r="AJ67" s="2" t="s">
        <v>1003</v>
      </c>
      <c r="AK67" s="2" t="s">
        <v>1003</v>
      </c>
      <c r="AL67" s="2">
        <v>3.06267E-2</v>
      </c>
      <c r="AM67" s="2" t="s">
        <v>1003</v>
      </c>
      <c r="AN67" s="2" t="s">
        <v>1003</v>
      </c>
      <c r="AQ67" s="2"/>
      <c r="AR67" s="2"/>
      <c r="AS67" s="2"/>
      <c r="AT67" s="2">
        <v>1.2089999999999999E-8</v>
      </c>
      <c r="AU67" s="2"/>
      <c r="AV67" s="2"/>
    </row>
    <row r="68" spans="16:48" x14ac:dyDescent="0.25">
      <c r="P68" t="s">
        <v>358</v>
      </c>
      <c r="Q68" s="2">
        <v>-11.533950000000001</v>
      </c>
      <c r="R68" s="2">
        <v>-9.4256499999999992</v>
      </c>
      <c r="S68" s="2">
        <v>5.0316489999999998</v>
      </c>
      <c r="T68" s="2">
        <v>-2.3549009999999999</v>
      </c>
      <c r="U68" s="2"/>
      <c r="V68" s="2">
        <v>-16.300889000000002</v>
      </c>
      <c r="Y68" t="s">
        <v>175</v>
      </c>
      <c r="Z68" s="2" t="s">
        <v>1003</v>
      </c>
      <c r="AA68" s="2" t="s">
        <v>1003</v>
      </c>
      <c r="AB68" s="2" t="s">
        <v>1003</v>
      </c>
      <c r="AC68" s="2">
        <v>0.38881500000000002</v>
      </c>
      <c r="AD68" s="2" t="s">
        <v>1003</v>
      </c>
      <c r="AE68" s="2" t="s">
        <v>1003</v>
      </c>
      <c r="AH68" t="s">
        <v>175</v>
      </c>
      <c r="AI68" s="2" t="s">
        <v>1003</v>
      </c>
      <c r="AJ68" s="2" t="s">
        <v>1003</v>
      </c>
      <c r="AK68" s="2" t="s">
        <v>1003</v>
      </c>
      <c r="AL68" s="2">
        <v>0.12323000000000001</v>
      </c>
      <c r="AM68" s="2" t="s">
        <v>1003</v>
      </c>
      <c r="AN68" s="2" t="s">
        <v>1003</v>
      </c>
      <c r="AP68" t="s">
        <v>175</v>
      </c>
      <c r="AQ68" s="2"/>
      <c r="AR68" s="2"/>
      <c r="AS68" s="2"/>
      <c r="AT68" s="2">
        <v>0.31362800000000002</v>
      </c>
      <c r="AU68" s="2"/>
      <c r="AV68" s="2"/>
    </row>
    <row r="69" spans="16:48" x14ac:dyDescent="0.25">
      <c r="P69" s="44"/>
      <c r="Q69" s="45">
        <v>5.55516E-2</v>
      </c>
      <c r="R69" s="45">
        <v>9.7249600000000005E-2</v>
      </c>
      <c r="S69" s="45">
        <v>0.21426500000000001</v>
      </c>
      <c r="T69" s="45">
        <v>0.58499659999999998</v>
      </c>
      <c r="U69" s="45"/>
      <c r="V69" s="45">
        <v>1.9640000000000001E-7</v>
      </c>
      <c r="Z69" s="2" t="s">
        <v>1003</v>
      </c>
      <c r="AA69" s="2" t="s">
        <v>1003</v>
      </c>
      <c r="AB69" s="2" t="s">
        <v>1003</v>
      </c>
      <c r="AC69" s="2">
        <v>2.9770000000000001E-5</v>
      </c>
      <c r="AD69" s="2" t="s">
        <v>1003</v>
      </c>
      <c r="AE69" s="2" t="s">
        <v>1003</v>
      </c>
      <c r="AI69" s="2" t="s">
        <v>1003</v>
      </c>
      <c r="AJ69" s="2" t="s">
        <v>1003</v>
      </c>
      <c r="AK69" s="2" t="s">
        <v>1003</v>
      </c>
      <c r="AL69" s="2">
        <v>0.38163209999999997</v>
      </c>
      <c r="AM69" s="2" t="s">
        <v>1003</v>
      </c>
      <c r="AN69" s="2" t="s">
        <v>1003</v>
      </c>
      <c r="AQ69" s="2"/>
      <c r="AR69" s="2"/>
      <c r="AS69" s="2"/>
      <c r="AT69" s="2">
        <v>8.0396999999999996E-2</v>
      </c>
      <c r="AU69" s="2"/>
      <c r="AV69" s="2"/>
    </row>
    <row r="70" spans="16:48" x14ac:dyDescent="0.25">
      <c r="P70" t="s">
        <v>997</v>
      </c>
      <c r="Q70" s="2">
        <v>-0.51604000000000005</v>
      </c>
      <c r="R70" s="2">
        <v>-0.94208000000000003</v>
      </c>
      <c r="S70" s="2">
        <v>-7.1718000000000004E-2</v>
      </c>
      <c r="T70" s="2">
        <v>0.13563600000000001</v>
      </c>
      <c r="U70" s="2"/>
      <c r="V70" s="2">
        <v>-0.13079099999999999</v>
      </c>
      <c r="Y70" t="s">
        <v>176</v>
      </c>
      <c r="Z70" s="2" t="s">
        <v>1003</v>
      </c>
      <c r="AA70" s="2" t="s">
        <v>1003</v>
      </c>
      <c r="AB70" s="2" t="s">
        <v>1003</v>
      </c>
      <c r="AC70" s="2">
        <v>-0.18313499999999999</v>
      </c>
      <c r="AD70" s="2" t="s">
        <v>1003</v>
      </c>
      <c r="AE70" s="2" t="s">
        <v>1003</v>
      </c>
      <c r="AH70" t="s">
        <v>176</v>
      </c>
      <c r="AI70" s="2" t="s">
        <v>1003</v>
      </c>
      <c r="AJ70" s="2" t="s">
        <v>1003</v>
      </c>
      <c r="AK70" s="2" t="s">
        <v>1003</v>
      </c>
      <c r="AL70" s="2">
        <v>-2.9876299999999998</v>
      </c>
      <c r="AM70" s="2" t="s">
        <v>1003</v>
      </c>
      <c r="AN70" s="2" t="s">
        <v>1003</v>
      </c>
      <c r="AP70" t="s">
        <v>176</v>
      </c>
      <c r="AQ70" s="2"/>
      <c r="AR70" s="2"/>
      <c r="AS70" s="2"/>
      <c r="AT70" s="2">
        <v>1.8495060000000001</v>
      </c>
      <c r="AU70" s="2"/>
      <c r="AV70" s="2"/>
    </row>
    <row r="71" spans="16:48" x14ac:dyDescent="0.25">
      <c r="P71" s="44"/>
      <c r="Q71" s="45">
        <v>0.10250040000000001</v>
      </c>
      <c r="R71" s="45">
        <v>6.9360000000000005E-4</v>
      </c>
      <c r="S71" s="45">
        <v>0.30583300000000002</v>
      </c>
      <c r="T71" s="45">
        <v>0.61206349999999998</v>
      </c>
      <c r="U71" s="45"/>
      <c r="V71" s="45">
        <v>0.786636</v>
      </c>
      <c r="Z71" s="2" t="s">
        <v>1003</v>
      </c>
      <c r="AA71" s="2" t="s">
        <v>1003</v>
      </c>
      <c r="AB71" s="2" t="s">
        <v>1003</v>
      </c>
      <c r="AC71" s="2">
        <v>0.64414210000000005</v>
      </c>
      <c r="AD71" s="2" t="s">
        <v>1003</v>
      </c>
      <c r="AE71" s="2" t="s">
        <v>1003</v>
      </c>
      <c r="AI71" s="2" t="s">
        <v>1003</v>
      </c>
      <c r="AJ71" s="2" t="s">
        <v>1003</v>
      </c>
      <c r="AK71" s="2" t="s">
        <v>1003</v>
      </c>
      <c r="AL71" s="2">
        <v>7.1219999999999996E-4</v>
      </c>
      <c r="AM71" s="2" t="s">
        <v>1003</v>
      </c>
      <c r="AN71" s="2" t="s">
        <v>1003</v>
      </c>
      <c r="AQ71" s="2"/>
      <c r="AR71" s="2"/>
      <c r="AS71" s="2"/>
      <c r="AT71" s="2">
        <v>9.1924000000000006E-2</v>
      </c>
      <c r="AU71" s="2"/>
      <c r="AV71" s="2"/>
    </row>
    <row r="72" spans="16:48" x14ac:dyDescent="0.25">
      <c r="P72" t="s">
        <v>998</v>
      </c>
      <c r="Q72" s="2">
        <v>-2.9492500000000001</v>
      </c>
      <c r="R72" s="2">
        <v>-0.35466999999999999</v>
      </c>
      <c r="S72" s="2">
        <v>0.94755500000000004</v>
      </c>
      <c r="T72" s="2">
        <v>0.52853899999999998</v>
      </c>
      <c r="U72" s="2"/>
      <c r="V72" s="2">
        <v>2.0986999999999999E-2</v>
      </c>
      <c r="Y72" t="s">
        <v>357</v>
      </c>
      <c r="Z72" s="2" t="s">
        <v>1003</v>
      </c>
      <c r="AA72" s="2" t="s">
        <v>1003</v>
      </c>
      <c r="AB72" s="2" t="s">
        <v>1003</v>
      </c>
      <c r="AC72" s="2">
        <v>1.325717</v>
      </c>
      <c r="AD72" s="2" t="s">
        <v>1003</v>
      </c>
      <c r="AE72" s="2" t="s">
        <v>1003</v>
      </c>
      <c r="AH72" t="s">
        <v>357</v>
      </c>
      <c r="AI72" s="2" t="s">
        <v>1003</v>
      </c>
      <c r="AJ72" s="2" t="s">
        <v>1003</v>
      </c>
      <c r="AK72" s="2" t="s">
        <v>1003</v>
      </c>
      <c r="AL72" s="2">
        <v>1.10883</v>
      </c>
      <c r="AM72" s="2" t="s">
        <v>1003</v>
      </c>
      <c r="AN72" s="2" t="s">
        <v>1003</v>
      </c>
      <c r="AP72" t="s">
        <v>357</v>
      </c>
      <c r="AQ72" s="2"/>
      <c r="AR72" s="2"/>
      <c r="AS72" s="2"/>
      <c r="AT72" s="2">
        <v>0.68712099999999998</v>
      </c>
      <c r="AU72" s="2"/>
      <c r="AV72" s="2"/>
    </row>
    <row r="73" spans="16:48" x14ac:dyDescent="0.25">
      <c r="P73" s="44"/>
      <c r="Q73" s="45">
        <v>7.1640000000000004E-6</v>
      </c>
      <c r="R73" s="45">
        <v>0.18314830000000001</v>
      </c>
      <c r="S73" s="45">
        <v>1.7710000000000002E-5</v>
      </c>
      <c r="T73" s="45">
        <v>2.5530000000000001E-8</v>
      </c>
      <c r="U73" s="45"/>
      <c r="V73" s="45">
        <v>0.96174899999999997</v>
      </c>
      <c r="Z73" s="2" t="s">
        <v>1003</v>
      </c>
      <c r="AA73" s="2" t="s">
        <v>1003</v>
      </c>
      <c r="AB73" s="2" t="s">
        <v>1003</v>
      </c>
      <c r="AC73" s="2">
        <v>1.351E-4</v>
      </c>
      <c r="AD73" s="2" t="s">
        <v>1003</v>
      </c>
      <c r="AE73" s="2" t="s">
        <v>1003</v>
      </c>
      <c r="AI73" s="2" t="s">
        <v>1003</v>
      </c>
      <c r="AJ73" s="2" t="s">
        <v>1003</v>
      </c>
      <c r="AK73" s="2" t="s">
        <v>1003</v>
      </c>
      <c r="AL73" s="2">
        <v>2.72663E-2</v>
      </c>
      <c r="AM73" s="2" t="s">
        <v>1003</v>
      </c>
      <c r="AN73" s="2" t="s">
        <v>1003</v>
      </c>
      <c r="AQ73" s="2"/>
      <c r="AR73" s="2"/>
      <c r="AS73" s="2"/>
      <c r="AT73" s="2">
        <v>0.127556</v>
      </c>
      <c r="AU73" s="2"/>
      <c r="AV73" s="2"/>
    </row>
    <row r="74" spans="16:48" x14ac:dyDescent="0.25">
      <c r="P74" t="s">
        <v>999</v>
      </c>
      <c r="Q74" s="2">
        <v>-0.38114999999999999</v>
      </c>
      <c r="R74" s="2">
        <v>0.27962999999999999</v>
      </c>
      <c r="S74" s="2">
        <v>-1.0390839999999999</v>
      </c>
      <c r="T74" s="2">
        <v>-0.80802099999999999</v>
      </c>
      <c r="U74" s="2"/>
      <c r="V74" s="2">
        <v>-5.8244999999999998E-2</v>
      </c>
      <c r="Y74" t="s">
        <v>187</v>
      </c>
      <c r="Z74" s="2" t="s">
        <v>1003</v>
      </c>
      <c r="AA74" s="2" t="s">
        <v>1003</v>
      </c>
      <c r="AB74" s="2" t="s">
        <v>1003</v>
      </c>
      <c r="AC74" s="2">
        <v>-1.9680169999999999</v>
      </c>
      <c r="AD74" s="2" t="s">
        <v>1003</v>
      </c>
      <c r="AE74" s="2" t="s">
        <v>1003</v>
      </c>
      <c r="AH74" t="s">
        <v>187</v>
      </c>
      <c r="AI74" s="2" t="s">
        <v>1003</v>
      </c>
      <c r="AJ74" s="2" t="s">
        <v>1003</v>
      </c>
      <c r="AK74" s="2" t="s">
        <v>1003</v>
      </c>
      <c r="AL74" s="2">
        <v>11.97457</v>
      </c>
      <c r="AM74" s="2" t="s">
        <v>1003</v>
      </c>
      <c r="AN74" s="2" t="s">
        <v>1003</v>
      </c>
      <c r="AP74" t="s">
        <v>187</v>
      </c>
      <c r="AQ74" s="2"/>
      <c r="AR74" s="2"/>
      <c r="AS74" s="2"/>
      <c r="AT74" s="2">
        <v>-1.538986</v>
      </c>
      <c r="AU74" s="2"/>
      <c r="AV74" s="2"/>
    </row>
    <row r="75" spans="16:48" x14ac:dyDescent="0.25">
      <c r="P75" s="44"/>
      <c r="Q75" s="45">
        <v>0.42914930000000001</v>
      </c>
      <c r="R75" s="45">
        <v>0.58748319999999998</v>
      </c>
      <c r="S75" s="45">
        <v>1.42E-6</v>
      </c>
      <c r="T75" s="45">
        <v>6.4799999999999999E-12</v>
      </c>
      <c r="U75" s="45"/>
      <c r="V75" s="45">
        <v>0.75097999999999998</v>
      </c>
      <c r="Z75" s="2" t="s">
        <v>1003</v>
      </c>
      <c r="AA75" s="2" t="s">
        <v>1003</v>
      </c>
      <c r="AB75" s="2" t="s">
        <v>1003</v>
      </c>
      <c r="AC75" s="2">
        <v>0.45365339999999998</v>
      </c>
      <c r="AD75" s="2" t="s">
        <v>1003</v>
      </c>
      <c r="AE75" s="2" t="s">
        <v>1003</v>
      </c>
      <c r="AI75" s="2" t="s">
        <v>1003</v>
      </c>
      <c r="AJ75" s="2" t="s">
        <v>1003</v>
      </c>
      <c r="AK75" s="2" t="s">
        <v>1003</v>
      </c>
      <c r="AL75" s="2">
        <v>4.6690000000000002E-5</v>
      </c>
      <c r="AM75" s="2" t="s">
        <v>1003</v>
      </c>
      <c r="AN75" s="2" t="s">
        <v>1003</v>
      </c>
      <c r="AQ75" s="2"/>
      <c r="AR75" s="2"/>
      <c r="AS75" s="2"/>
      <c r="AT75" s="2">
        <v>0.54712400000000005</v>
      </c>
      <c r="AU75" s="2"/>
      <c r="AV75" s="2"/>
    </row>
    <row r="76" spans="16:48" x14ac:dyDescent="0.25">
      <c r="P76" t="s">
        <v>629</v>
      </c>
      <c r="Q76" s="2">
        <v>105.23115</v>
      </c>
      <c r="R76" s="2">
        <v>42.057929999999999</v>
      </c>
      <c r="S76" s="2">
        <v>123.003244</v>
      </c>
      <c r="T76" s="2">
        <v>73.944095000000004</v>
      </c>
      <c r="U76" s="2"/>
      <c r="V76" s="2">
        <v>17.906199000000001</v>
      </c>
      <c r="Y76" t="s">
        <v>358</v>
      </c>
      <c r="Z76" s="2" t="s">
        <v>1003</v>
      </c>
      <c r="AA76" s="2" t="s">
        <v>1003</v>
      </c>
      <c r="AB76" s="2" t="s">
        <v>1003</v>
      </c>
      <c r="AC76" s="2">
        <v>-10.234139000000001</v>
      </c>
      <c r="AD76" s="2" t="s">
        <v>1003</v>
      </c>
      <c r="AE76" s="2" t="s">
        <v>1003</v>
      </c>
      <c r="AH76" t="s">
        <v>358</v>
      </c>
      <c r="AI76" s="2" t="s">
        <v>1003</v>
      </c>
      <c r="AJ76" s="2" t="s">
        <v>1003</v>
      </c>
      <c r="AK76" s="2" t="s">
        <v>1003</v>
      </c>
      <c r="AL76" s="2">
        <v>2.3396499999999998</v>
      </c>
      <c r="AM76" s="2" t="s">
        <v>1003</v>
      </c>
      <c r="AN76" s="2" t="s">
        <v>1003</v>
      </c>
      <c r="AP76" t="s">
        <v>358</v>
      </c>
      <c r="AQ76" s="2"/>
      <c r="AR76" s="2"/>
      <c r="AS76" s="2"/>
      <c r="AT76" s="2">
        <v>-16.300889000000002</v>
      </c>
      <c r="AU76" s="2"/>
      <c r="AV76" s="2"/>
    </row>
    <row r="77" spans="16:48" x14ac:dyDescent="0.25">
      <c r="P77" s="44"/>
      <c r="Q77" s="45">
        <v>3.512E-6</v>
      </c>
      <c r="R77" s="45">
        <v>2.7381800000000001E-2</v>
      </c>
      <c r="S77" s="45">
        <v>6.2600000000000004E-5</v>
      </c>
      <c r="T77" s="45">
        <v>1.8709999999999999E-4</v>
      </c>
      <c r="U77" s="45"/>
      <c r="V77" s="45">
        <v>6.5519999999999997E-3</v>
      </c>
      <c r="Z77" s="2" t="s">
        <v>1003</v>
      </c>
      <c r="AA77" s="2" t="s">
        <v>1003</v>
      </c>
      <c r="AB77" s="2" t="s">
        <v>1003</v>
      </c>
      <c r="AC77" s="2">
        <v>2.8360000000000001E-4</v>
      </c>
      <c r="AD77" s="2" t="s">
        <v>1003</v>
      </c>
      <c r="AE77" s="2" t="s">
        <v>1003</v>
      </c>
      <c r="AI77" s="2" t="s">
        <v>1003</v>
      </c>
      <c r="AJ77" s="2" t="s">
        <v>1003</v>
      </c>
      <c r="AK77" s="2" t="s">
        <v>1003</v>
      </c>
      <c r="AL77" s="2">
        <v>0.36941950000000001</v>
      </c>
      <c r="AM77" s="2" t="s">
        <v>1003</v>
      </c>
      <c r="AN77" s="2" t="s">
        <v>1003</v>
      </c>
      <c r="AQ77" s="2"/>
      <c r="AR77" s="2"/>
      <c r="AS77" s="2"/>
      <c r="AT77" s="2">
        <v>1.9640000000000001E-7</v>
      </c>
      <c r="AU77" s="2"/>
      <c r="AV77" s="2"/>
    </row>
    <row r="78" spans="16:48" x14ac:dyDescent="0.25">
      <c r="P78" s="25" t="s">
        <v>952</v>
      </c>
      <c r="Q78" s="2">
        <v>-6.7505199999999999</v>
      </c>
      <c r="R78" s="2">
        <v>-7.89147</v>
      </c>
      <c r="S78" s="2">
        <v>-12.315606000000001</v>
      </c>
      <c r="T78" s="2">
        <v>-8.4803090000000001</v>
      </c>
      <c r="U78" s="2"/>
      <c r="V78" s="2">
        <v>6.6193049999999998</v>
      </c>
      <c r="Y78" t="s">
        <v>997</v>
      </c>
      <c r="Z78" s="2" t="s">
        <v>1003</v>
      </c>
      <c r="AA78" s="2" t="s">
        <v>1003</v>
      </c>
      <c r="AB78" s="2" t="s">
        <v>1003</v>
      </c>
      <c r="AC78" s="2">
        <v>-0.20276</v>
      </c>
      <c r="AD78" s="2" t="s">
        <v>1003</v>
      </c>
      <c r="AE78" s="2" t="s">
        <v>1003</v>
      </c>
      <c r="AH78" t="s">
        <v>997</v>
      </c>
      <c r="AI78" s="2" t="s">
        <v>1003</v>
      </c>
      <c r="AJ78" s="2" t="s">
        <v>1003</v>
      </c>
      <c r="AK78" s="2" t="s">
        <v>1003</v>
      </c>
      <c r="AL78" s="2">
        <v>0.18573999999999999</v>
      </c>
      <c r="AM78" s="2" t="s">
        <v>1003</v>
      </c>
      <c r="AN78" s="2" t="s">
        <v>1003</v>
      </c>
      <c r="AP78" t="s">
        <v>997</v>
      </c>
      <c r="AQ78" s="2"/>
      <c r="AR78" s="2"/>
      <c r="AS78" s="2"/>
      <c r="AT78" s="2">
        <v>-0.13079099999999999</v>
      </c>
      <c r="AU78" s="2"/>
      <c r="AV78" s="2"/>
    </row>
    <row r="79" spans="16:48" x14ac:dyDescent="0.25">
      <c r="P79" s="44"/>
      <c r="Q79" s="45">
        <v>1.5139999999999999E-4</v>
      </c>
      <c r="R79" s="45">
        <v>1.6470000000000001E-6</v>
      </c>
      <c r="S79" s="45">
        <v>1.0380000000000001E-5</v>
      </c>
      <c r="T79" s="45">
        <v>2.0740000000000001E-5</v>
      </c>
      <c r="U79" s="45"/>
      <c r="V79" s="45">
        <v>9.0790000000000003E-5</v>
      </c>
      <c r="Z79" s="2" t="s">
        <v>1003</v>
      </c>
      <c r="AA79" s="2" t="s">
        <v>1003</v>
      </c>
      <c r="AB79" s="2" t="s">
        <v>1003</v>
      </c>
      <c r="AC79" s="2">
        <v>0.11305270000000001</v>
      </c>
      <c r="AD79" s="2" t="s">
        <v>1003</v>
      </c>
      <c r="AE79" s="2" t="s">
        <v>1003</v>
      </c>
      <c r="AI79" s="2" t="s">
        <v>1003</v>
      </c>
      <c r="AJ79" s="2" t="s">
        <v>1003</v>
      </c>
      <c r="AK79" s="2" t="s">
        <v>1003</v>
      </c>
      <c r="AL79" s="2">
        <v>0.45132369999999999</v>
      </c>
      <c r="AM79" s="2" t="s">
        <v>1003</v>
      </c>
      <c r="AN79" s="2" t="s">
        <v>1003</v>
      </c>
      <c r="AQ79" s="2"/>
      <c r="AR79" s="2"/>
      <c r="AS79" s="2"/>
      <c r="AT79" s="2">
        <v>0.786636</v>
      </c>
      <c r="AU79" s="2"/>
      <c r="AV79" s="2"/>
    </row>
    <row r="80" spans="16:48" x14ac:dyDescent="0.25">
      <c r="P80" t="s">
        <v>189</v>
      </c>
      <c r="Q80" t="s">
        <v>197</v>
      </c>
      <c r="R80" t="s">
        <v>197</v>
      </c>
      <c r="S80" t="s">
        <v>197</v>
      </c>
      <c r="T80" t="s">
        <v>197</v>
      </c>
      <c r="U80" s="2"/>
      <c r="V80" t="s">
        <v>197</v>
      </c>
      <c r="Y80" t="s">
        <v>998</v>
      </c>
      <c r="Z80" s="2" t="s">
        <v>1003</v>
      </c>
      <c r="AA80" s="2" t="s">
        <v>1003</v>
      </c>
      <c r="AB80" s="2" t="s">
        <v>1003</v>
      </c>
      <c r="AC80" s="2">
        <v>0.45548899999999998</v>
      </c>
      <c r="AD80" s="2" t="s">
        <v>1003</v>
      </c>
      <c r="AE80" s="2" t="s">
        <v>1003</v>
      </c>
      <c r="AH80" t="s">
        <v>998</v>
      </c>
      <c r="AI80" s="2" t="s">
        <v>1003</v>
      </c>
      <c r="AJ80" s="2" t="s">
        <v>1003</v>
      </c>
      <c r="AK80" s="2" t="s">
        <v>1003</v>
      </c>
      <c r="AL80" s="2">
        <v>0.23422999999999999</v>
      </c>
      <c r="AM80" s="2" t="s">
        <v>1003</v>
      </c>
      <c r="AN80" s="2" t="s">
        <v>1003</v>
      </c>
      <c r="AP80" t="s">
        <v>998</v>
      </c>
      <c r="AQ80" s="2"/>
      <c r="AR80" s="2"/>
      <c r="AS80" s="2"/>
      <c r="AT80" s="2">
        <v>2.0986999999999999E-2</v>
      </c>
      <c r="AU80" s="2"/>
      <c r="AV80" s="2"/>
    </row>
    <row r="81" spans="16:48" x14ac:dyDescent="0.25">
      <c r="P81" t="s">
        <v>190</v>
      </c>
      <c r="Q81">
        <v>255</v>
      </c>
      <c r="R81">
        <v>373</v>
      </c>
      <c r="S81">
        <v>45</v>
      </c>
      <c r="T81">
        <v>76</v>
      </c>
      <c r="U81" s="2"/>
      <c r="V81">
        <v>65</v>
      </c>
      <c r="Z81" s="2" t="s">
        <v>1003</v>
      </c>
      <c r="AA81" s="2" t="s">
        <v>1003</v>
      </c>
      <c r="AB81" s="2" t="s">
        <v>1003</v>
      </c>
      <c r="AC81" s="2">
        <v>3.1426000000000003E-2</v>
      </c>
      <c r="AD81" s="2" t="s">
        <v>1003</v>
      </c>
      <c r="AE81" s="2" t="s">
        <v>1003</v>
      </c>
      <c r="AI81" s="2" t="s">
        <v>1003</v>
      </c>
      <c r="AJ81" s="2" t="s">
        <v>1003</v>
      </c>
      <c r="AK81" s="2" t="s">
        <v>1003</v>
      </c>
      <c r="AL81" s="2">
        <v>0.59227430000000003</v>
      </c>
      <c r="AM81" s="2" t="s">
        <v>1003</v>
      </c>
      <c r="AN81" s="2" t="s">
        <v>1003</v>
      </c>
      <c r="AQ81" s="2"/>
      <c r="AR81" s="2"/>
      <c r="AS81" s="2"/>
      <c r="AT81" s="2">
        <v>0.96174899999999997</v>
      </c>
      <c r="AU81" s="2"/>
      <c r="AV81" s="2"/>
    </row>
    <row r="82" spans="16:48" x14ac:dyDescent="0.25">
      <c r="P82" t="s">
        <v>191</v>
      </c>
      <c r="Q82" s="2">
        <v>0.64242999999999995</v>
      </c>
      <c r="R82" s="2">
        <v>0.69472999999999996</v>
      </c>
      <c r="S82" s="2">
        <v>0.63100999999999996</v>
      </c>
      <c r="T82" s="2">
        <v>0.61173</v>
      </c>
      <c r="U82" s="2"/>
      <c r="V82" s="2">
        <v>0.29010999999999998</v>
      </c>
      <c r="Y82" t="s">
        <v>999</v>
      </c>
      <c r="Z82" s="2" t="s">
        <v>1003</v>
      </c>
      <c r="AA82" s="2" t="s">
        <v>1003</v>
      </c>
      <c r="AB82" s="2" t="s">
        <v>1003</v>
      </c>
      <c r="AC82" s="2">
        <v>6.3830999999999999E-2</v>
      </c>
      <c r="AD82" s="2" t="s">
        <v>1003</v>
      </c>
      <c r="AE82" s="2" t="s">
        <v>1003</v>
      </c>
      <c r="AH82" t="s">
        <v>999</v>
      </c>
      <c r="AI82" s="2" t="s">
        <v>1003</v>
      </c>
      <c r="AJ82" s="2" t="s">
        <v>1003</v>
      </c>
      <c r="AK82" s="2" t="s">
        <v>1003</v>
      </c>
      <c r="AL82" s="2">
        <v>-0.51173999999999997</v>
      </c>
      <c r="AM82" s="2" t="s">
        <v>1003</v>
      </c>
      <c r="AN82" s="2" t="s">
        <v>1003</v>
      </c>
      <c r="AP82" t="s">
        <v>999</v>
      </c>
      <c r="AQ82" s="2"/>
      <c r="AR82" s="2"/>
      <c r="AS82" s="2"/>
      <c r="AT82" s="2">
        <v>-5.8244999999999998E-2</v>
      </c>
      <c r="AU82" s="2"/>
      <c r="AV82" s="2"/>
    </row>
    <row r="83" spans="16:48" x14ac:dyDescent="0.25">
      <c r="Z83" s="2" t="s">
        <v>1003</v>
      </c>
      <c r="AA83" s="2" t="s">
        <v>1003</v>
      </c>
      <c r="AB83" s="2" t="s">
        <v>1003</v>
      </c>
      <c r="AC83" s="2">
        <v>0.3942058</v>
      </c>
      <c r="AD83" s="2" t="s">
        <v>1003</v>
      </c>
      <c r="AE83" s="2" t="s">
        <v>1003</v>
      </c>
      <c r="AI83" s="2" t="s">
        <v>1003</v>
      </c>
      <c r="AJ83" s="2" t="s">
        <v>1003</v>
      </c>
      <c r="AK83" s="2" t="s">
        <v>1003</v>
      </c>
      <c r="AL83" s="2">
        <v>6.1554600000000001E-2</v>
      </c>
      <c r="AM83" s="2" t="s">
        <v>1003</v>
      </c>
      <c r="AN83" s="2" t="s">
        <v>1003</v>
      </c>
      <c r="AQ83" s="2"/>
      <c r="AR83" s="2"/>
      <c r="AS83" s="2"/>
      <c r="AT83" s="2">
        <v>0.75097999999999998</v>
      </c>
      <c r="AU83" s="2"/>
      <c r="AV83" s="2"/>
    </row>
    <row r="84" spans="16:48" x14ac:dyDescent="0.25">
      <c r="Y84" t="s">
        <v>189</v>
      </c>
      <c r="Z84" s="2" t="s">
        <v>1003</v>
      </c>
      <c r="AA84" s="2" t="s">
        <v>1003</v>
      </c>
      <c r="AB84" s="2" t="s">
        <v>1003</v>
      </c>
      <c r="AC84" t="s">
        <v>197</v>
      </c>
      <c r="AD84" s="2" t="s">
        <v>1003</v>
      </c>
      <c r="AE84" s="2" t="s">
        <v>1003</v>
      </c>
      <c r="AH84" t="s">
        <v>629</v>
      </c>
      <c r="AI84" s="2" t="s">
        <v>1003</v>
      </c>
      <c r="AJ84" s="2" t="s">
        <v>1003</v>
      </c>
      <c r="AK84" s="2" t="s">
        <v>1003</v>
      </c>
      <c r="AL84" s="2">
        <v>7.1926699999999997</v>
      </c>
      <c r="AM84" s="2" t="s">
        <v>1003</v>
      </c>
      <c r="AN84" s="2" t="s">
        <v>1003</v>
      </c>
      <c r="AP84" t="s">
        <v>629</v>
      </c>
      <c r="AQ84" s="2"/>
      <c r="AR84" s="2"/>
      <c r="AS84" s="2"/>
      <c r="AT84" s="2">
        <v>17.906199000000001</v>
      </c>
      <c r="AU84" s="2"/>
      <c r="AV84" s="2"/>
    </row>
    <row r="85" spans="16:48" x14ac:dyDescent="0.25">
      <c r="Y85" t="s">
        <v>190</v>
      </c>
      <c r="Z85" s="2" t="s">
        <v>1003</v>
      </c>
      <c r="AA85" s="2" t="s">
        <v>1003</v>
      </c>
      <c r="AB85" s="2" t="s">
        <v>1003</v>
      </c>
      <c r="AC85">
        <v>427</v>
      </c>
      <c r="AD85" s="2" t="s">
        <v>1003</v>
      </c>
      <c r="AE85" s="2" t="s">
        <v>1003</v>
      </c>
      <c r="AI85" s="2" t="s">
        <v>1003</v>
      </c>
      <c r="AJ85" s="2" t="s">
        <v>1003</v>
      </c>
      <c r="AK85" s="2" t="s">
        <v>1003</v>
      </c>
      <c r="AL85" s="2">
        <v>0.1987672</v>
      </c>
      <c r="AM85" s="2" t="s">
        <v>1003</v>
      </c>
      <c r="AN85" s="2" t="s">
        <v>1003</v>
      </c>
      <c r="AQ85" s="2"/>
      <c r="AR85" s="2"/>
      <c r="AS85" s="2"/>
      <c r="AT85" s="2">
        <v>6.5519999999999997E-3</v>
      </c>
      <c r="AU85" s="2"/>
      <c r="AV85" s="2"/>
    </row>
    <row r="86" spans="16:48" x14ac:dyDescent="0.25">
      <c r="Y86" t="s">
        <v>191</v>
      </c>
      <c r="Z86" s="2" t="s">
        <v>1003</v>
      </c>
      <c r="AA86" s="2" t="s">
        <v>1003</v>
      </c>
      <c r="AB86" s="2" t="s">
        <v>1003</v>
      </c>
      <c r="AC86" s="2">
        <v>0.22702</v>
      </c>
      <c r="AD86" s="2" t="s">
        <v>1003</v>
      </c>
      <c r="AE86" s="2" t="s">
        <v>1003</v>
      </c>
      <c r="AH86" t="s">
        <v>181</v>
      </c>
      <c r="AI86" s="2" t="s">
        <v>1003</v>
      </c>
      <c r="AJ86" s="2" t="s">
        <v>1003</v>
      </c>
      <c r="AK86" s="2" t="s">
        <v>1003</v>
      </c>
      <c r="AL86" s="2">
        <v>-0.51439999999999997</v>
      </c>
      <c r="AM86" s="2" t="s">
        <v>1003</v>
      </c>
      <c r="AN86" s="2" t="s">
        <v>1003</v>
      </c>
      <c r="AP86" s="25" t="s">
        <v>952</v>
      </c>
      <c r="AQ86" s="2"/>
      <c r="AR86" s="2"/>
      <c r="AS86" s="2"/>
      <c r="AT86" s="2">
        <v>6.6193049999999998</v>
      </c>
      <c r="AU86" s="2"/>
      <c r="AV86" s="2"/>
    </row>
    <row r="87" spans="16:48" x14ac:dyDescent="0.25">
      <c r="AI87" s="2" t="s">
        <v>1003</v>
      </c>
      <c r="AJ87" s="2" t="s">
        <v>1003</v>
      </c>
      <c r="AK87" s="2" t="s">
        <v>1003</v>
      </c>
      <c r="AL87" s="2">
        <v>3.098E-4</v>
      </c>
      <c r="AM87" s="2" t="s">
        <v>1003</v>
      </c>
      <c r="AN87" s="2" t="s">
        <v>1003</v>
      </c>
      <c r="AQ87" s="2"/>
      <c r="AR87" s="2"/>
      <c r="AS87" s="2"/>
      <c r="AT87" s="2">
        <v>9.0790000000000003E-5</v>
      </c>
      <c r="AU87" s="2"/>
      <c r="AV87" s="2"/>
    </row>
    <row r="88" spans="16:48" x14ac:dyDescent="0.25">
      <c r="AH88" t="s">
        <v>189</v>
      </c>
      <c r="AI88" s="2" t="s">
        <v>1003</v>
      </c>
      <c r="AJ88" s="2" t="s">
        <v>1003</v>
      </c>
      <c r="AK88" s="2" t="s">
        <v>1003</v>
      </c>
      <c r="AL88" t="s">
        <v>197</v>
      </c>
      <c r="AM88" s="2" t="s">
        <v>1003</v>
      </c>
      <c r="AN88" s="2" t="s">
        <v>1003</v>
      </c>
      <c r="AP88" t="s">
        <v>189</v>
      </c>
      <c r="AQ88" s="2"/>
      <c r="AR88" s="2"/>
      <c r="AS88" s="2"/>
      <c r="AT88" t="s">
        <v>197</v>
      </c>
      <c r="AU88" s="2"/>
      <c r="AV88" s="2"/>
    </row>
    <row r="89" spans="16:48" x14ac:dyDescent="0.25">
      <c r="AH89" t="s">
        <v>190</v>
      </c>
      <c r="AI89" s="2" t="s">
        <v>1003</v>
      </c>
      <c r="AJ89" s="2" t="s">
        <v>1003</v>
      </c>
      <c r="AK89" s="2" t="s">
        <v>1003</v>
      </c>
      <c r="AL89">
        <v>202</v>
      </c>
      <c r="AM89" s="2" t="s">
        <v>1003</v>
      </c>
      <c r="AN89" s="2" t="s">
        <v>1003</v>
      </c>
      <c r="AP89" t="s">
        <v>190</v>
      </c>
      <c r="AQ89" s="2"/>
      <c r="AR89" s="2"/>
      <c r="AS89" s="2"/>
      <c r="AT89">
        <v>65</v>
      </c>
      <c r="AU89" s="2"/>
      <c r="AV89" s="2"/>
    </row>
    <row r="90" spans="16:48" x14ac:dyDescent="0.25">
      <c r="AH90" t="s">
        <v>191</v>
      </c>
      <c r="AI90" s="2" t="s">
        <v>1003</v>
      </c>
      <c r="AJ90" s="2" t="s">
        <v>1003</v>
      </c>
      <c r="AK90" s="2" t="s">
        <v>1003</v>
      </c>
      <c r="AL90" s="2">
        <v>0.23336000000000001</v>
      </c>
      <c r="AM90" s="2" t="s">
        <v>1003</v>
      </c>
      <c r="AN90" s="2" t="s">
        <v>1003</v>
      </c>
      <c r="AP90" t="s">
        <v>191</v>
      </c>
      <c r="AQ90" s="2"/>
      <c r="AR90" s="2"/>
      <c r="AS90" s="2"/>
      <c r="AT90" s="2">
        <v>0.29010999999999998</v>
      </c>
      <c r="AU90" s="2"/>
      <c r="AV90" s="2"/>
    </row>
  </sheetData>
  <mergeCells count="17">
    <mergeCell ref="B31:G31"/>
    <mergeCell ref="B32:C32"/>
    <mergeCell ref="D32:E32"/>
    <mergeCell ref="F32:G32"/>
    <mergeCell ref="B2:G2"/>
    <mergeCell ref="Q55:V55"/>
    <mergeCell ref="Q56:R56"/>
    <mergeCell ref="S56:T56"/>
    <mergeCell ref="U56:V56"/>
    <mergeCell ref="Q1:V1"/>
    <mergeCell ref="Q2:R2"/>
    <mergeCell ref="S2:T2"/>
    <mergeCell ref="U2:V2"/>
    <mergeCell ref="Q26:V26"/>
    <mergeCell ref="Q27:R27"/>
    <mergeCell ref="S27:T27"/>
    <mergeCell ref="U27:V27"/>
  </mergeCells>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V171"/>
  <sheetViews>
    <sheetView topLeftCell="A10" zoomScale="75" zoomScaleNormal="200" workbookViewId="0">
      <selection activeCell="R12" sqref="R12"/>
    </sheetView>
  </sheetViews>
  <sheetFormatPr defaultColWidth="8.85546875" defaultRowHeight="15" x14ac:dyDescent="0.25"/>
  <sheetData>
    <row r="1" spans="1:48" x14ac:dyDescent="0.25">
      <c r="B1" s="2"/>
      <c r="C1" s="2"/>
      <c r="D1" s="2"/>
      <c r="E1" s="2"/>
      <c r="F1" s="2"/>
      <c r="G1" s="2"/>
      <c r="Q1" s="276" t="s">
        <v>1005</v>
      </c>
      <c r="R1" s="277"/>
      <c r="S1" s="277"/>
      <c r="T1" s="277"/>
      <c r="U1" s="277"/>
      <c r="V1" s="277"/>
      <c r="Z1" s="26" t="s">
        <v>996</v>
      </c>
      <c r="AA1" s="26"/>
      <c r="AB1" s="26"/>
      <c r="AC1" s="26"/>
      <c r="AD1" s="26"/>
      <c r="AE1" s="26"/>
      <c r="AF1" s="27"/>
      <c r="AG1" s="27"/>
      <c r="AH1" s="27"/>
      <c r="AI1" s="26" t="s">
        <v>996</v>
      </c>
      <c r="AJ1" s="26"/>
      <c r="AK1" s="26"/>
      <c r="AL1" s="26"/>
      <c r="AM1" s="26"/>
      <c r="AN1" s="26"/>
      <c r="AO1" s="27"/>
      <c r="AP1" s="27"/>
      <c r="AQ1" s="26" t="s">
        <v>996</v>
      </c>
      <c r="AR1" s="26"/>
      <c r="AS1" s="26"/>
      <c r="AT1" s="26"/>
      <c r="AU1" s="26"/>
      <c r="AV1" s="26"/>
    </row>
    <row r="2" spans="1:48" x14ac:dyDescent="0.25">
      <c r="A2" s="52"/>
      <c r="B2" s="276" t="s">
        <v>955</v>
      </c>
      <c r="C2" s="277"/>
      <c r="D2" s="277"/>
      <c r="E2" s="277"/>
      <c r="F2" s="277"/>
      <c r="G2" s="277"/>
      <c r="Q2" s="275" t="s">
        <v>1006</v>
      </c>
      <c r="R2" s="275"/>
      <c r="S2" s="275"/>
      <c r="T2" s="275"/>
      <c r="U2" s="275"/>
      <c r="V2" s="275"/>
      <c r="Z2" s="26" t="s">
        <v>204</v>
      </c>
      <c r="AA2" s="26"/>
      <c r="AB2" s="26"/>
      <c r="AC2" s="26"/>
      <c r="AD2" s="26"/>
      <c r="AE2" s="26"/>
      <c r="AF2" s="27"/>
      <c r="AG2" s="27"/>
      <c r="AH2" s="27"/>
      <c r="AI2" s="26" t="s">
        <v>204</v>
      </c>
      <c r="AJ2" s="26"/>
      <c r="AK2" s="26"/>
      <c r="AL2" s="26"/>
      <c r="AM2" s="26"/>
      <c r="AN2" s="26"/>
      <c r="AO2" s="27"/>
      <c r="AP2" s="27"/>
      <c r="AQ2" s="26" t="s">
        <v>204</v>
      </c>
      <c r="AR2" s="26"/>
      <c r="AS2" s="26"/>
      <c r="AT2" s="26"/>
      <c r="AU2" s="26"/>
      <c r="AV2" s="26"/>
    </row>
    <row r="3" spans="1:48" x14ac:dyDescent="0.25">
      <c r="A3" s="52"/>
      <c r="B3" s="275" t="s">
        <v>1006</v>
      </c>
      <c r="C3" s="275"/>
      <c r="D3" s="275"/>
      <c r="E3" s="275" t="s">
        <v>667</v>
      </c>
      <c r="F3" s="275"/>
      <c r="G3" s="275"/>
      <c r="Q3" s="30" t="s">
        <v>200</v>
      </c>
      <c r="R3" s="30"/>
      <c r="S3" s="30"/>
      <c r="T3" s="30" t="s">
        <v>201</v>
      </c>
      <c r="U3" s="30"/>
      <c r="V3" s="30"/>
      <c r="Z3" s="27" t="s">
        <v>200</v>
      </c>
      <c r="AA3" s="27"/>
      <c r="AB3" s="27"/>
      <c r="AC3" s="27" t="s">
        <v>201</v>
      </c>
      <c r="AD3" s="27"/>
      <c r="AE3" s="27"/>
      <c r="AF3" s="27"/>
      <c r="AG3" s="27"/>
      <c r="AH3" s="27"/>
      <c r="AI3" s="27" t="s">
        <v>200</v>
      </c>
      <c r="AJ3" s="27"/>
      <c r="AK3" s="27"/>
      <c r="AL3" s="27" t="s">
        <v>201</v>
      </c>
      <c r="AM3" s="27"/>
      <c r="AN3" s="27"/>
      <c r="AO3" s="27"/>
      <c r="AP3" s="27"/>
      <c r="AQ3" s="27" t="s">
        <v>200</v>
      </c>
      <c r="AR3" s="27"/>
      <c r="AS3" s="27"/>
      <c r="AT3" s="27" t="s">
        <v>201</v>
      </c>
      <c r="AU3" s="27"/>
      <c r="AV3" s="27"/>
    </row>
    <row r="4" spans="1:48" x14ac:dyDescent="0.25">
      <c r="A4" s="52"/>
      <c r="B4" s="52" t="s">
        <v>201</v>
      </c>
      <c r="C4" s="52"/>
      <c r="D4" s="52"/>
      <c r="E4" s="33" t="s">
        <v>203</v>
      </c>
      <c r="F4" s="33"/>
      <c r="G4" s="33"/>
      <c r="Q4" t="s">
        <v>127</v>
      </c>
      <c r="R4" t="s">
        <v>194</v>
      </c>
      <c r="S4" t="s">
        <v>186</v>
      </c>
      <c r="T4" t="s">
        <v>127</v>
      </c>
      <c r="U4" t="s">
        <v>146</v>
      </c>
      <c r="V4" t="s">
        <v>186</v>
      </c>
      <c r="Z4" t="s">
        <v>127</v>
      </c>
      <c r="AA4" t="s">
        <v>194</v>
      </c>
      <c r="AB4" t="s">
        <v>186</v>
      </c>
      <c r="AC4" t="s">
        <v>127</v>
      </c>
      <c r="AD4" t="s">
        <v>146</v>
      </c>
      <c r="AE4" t="s">
        <v>186</v>
      </c>
      <c r="AI4" t="s">
        <v>127</v>
      </c>
      <c r="AJ4" t="s">
        <v>194</v>
      </c>
      <c r="AK4" t="s">
        <v>186</v>
      </c>
      <c r="AL4" t="s">
        <v>127</v>
      </c>
      <c r="AM4" t="s">
        <v>146</v>
      </c>
      <c r="AN4" t="s">
        <v>186</v>
      </c>
      <c r="AQ4" t="s">
        <v>127</v>
      </c>
      <c r="AR4" t="s">
        <v>194</v>
      </c>
      <c r="AS4" t="s">
        <v>186</v>
      </c>
      <c r="AT4" t="s">
        <v>127</v>
      </c>
      <c r="AU4" t="s">
        <v>146</v>
      </c>
      <c r="AV4" t="s">
        <v>186</v>
      </c>
    </row>
    <row r="5" spans="1:48" x14ac:dyDescent="0.25">
      <c r="B5" t="s">
        <v>127</v>
      </c>
      <c r="C5" t="s">
        <v>146</v>
      </c>
      <c r="D5" t="s">
        <v>186</v>
      </c>
      <c r="E5" s="2" t="s">
        <v>127</v>
      </c>
      <c r="F5" s="2" t="s">
        <v>146</v>
      </c>
      <c r="G5" s="2" t="s">
        <v>186</v>
      </c>
      <c r="P5" t="s">
        <v>174</v>
      </c>
      <c r="Q5" s="2">
        <v>-7.1324899999999998</v>
      </c>
      <c r="R5" s="2">
        <v>2.27277</v>
      </c>
      <c r="S5" s="2">
        <v>14.679876999999999</v>
      </c>
      <c r="T5" s="2">
        <v>-25.319320999999999</v>
      </c>
      <c r="U5" s="2">
        <v>12.585850000000001</v>
      </c>
      <c r="V5" s="2">
        <v>14.93689</v>
      </c>
      <c r="Y5" t="s">
        <v>174</v>
      </c>
      <c r="Z5" s="2">
        <v>-7.1324899999999998</v>
      </c>
      <c r="AA5" s="2">
        <v>2.27277</v>
      </c>
      <c r="AB5" s="2">
        <v>14.679876999999999</v>
      </c>
      <c r="AC5" s="2">
        <v>-25.319320999999999</v>
      </c>
      <c r="AD5" s="2">
        <v>12.585850000000001</v>
      </c>
      <c r="AE5" s="2">
        <v>14.93689</v>
      </c>
      <c r="AF5" s="2"/>
      <c r="AG5" s="2"/>
      <c r="AH5" s="2" t="s">
        <v>174</v>
      </c>
      <c r="AI5" s="2">
        <v>2.8654899999999999</v>
      </c>
      <c r="AJ5" s="2">
        <v>3.8978999999999999</v>
      </c>
      <c r="AK5" s="2">
        <v>25.847386</v>
      </c>
      <c r="AL5" s="2">
        <v>-33.818959999999997</v>
      </c>
      <c r="AM5" s="2">
        <v>21.682029</v>
      </c>
      <c r="AN5" s="2">
        <v>30.325669999999999</v>
      </c>
      <c r="AO5" s="2"/>
      <c r="AP5" s="2" t="s">
        <v>174</v>
      </c>
      <c r="AQ5" s="2">
        <v>2.14615</v>
      </c>
      <c r="AR5" s="2">
        <v>-0.708152</v>
      </c>
      <c r="AS5" s="2">
        <v>10.38439</v>
      </c>
      <c r="AT5" s="2">
        <v>-19.52205</v>
      </c>
      <c r="AU5" s="2">
        <v>-2.3980399999999999</v>
      </c>
      <c r="AV5" s="2">
        <v>-25.088049999999999</v>
      </c>
    </row>
    <row r="6" spans="1:48" x14ac:dyDescent="0.25">
      <c r="A6" s="2" t="s">
        <v>174</v>
      </c>
      <c r="B6" s="2">
        <v>-33.818959999999997</v>
      </c>
      <c r="C6" s="2">
        <v>21.682029</v>
      </c>
      <c r="D6" s="2">
        <v>30.325669999999999</v>
      </c>
      <c r="E6" s="2">
        <v>-12.068403</v>
      </c>
      <c r="F6" s="2">
        <v>-28.80115</v>
      </c>
      <c r="G6" s="2">
        <v>-19.693159999999999</v>
      </c>
      <c r="P6" s="44"/>
      <c r="Q6" s="45">
        <v>0.19631999999999999</v>
      </c>
      <c r="R6" s="45">
        <v>0.55306999999999995</v>
      </c>
      <c r="S6" s="45">
        <v>4.2389999999999997E-3</v>
      </c>
      <c r="T6" s="45">
        <v>3.2509999999999999E-4</v>
      </c>
      <c r="U6" s="45">
        <v>6.9717600000000005E-2</v>
      </c>
      <c r="V6" s="45">
        <v>0.10842</v>
      </c>
      <c r="Z6" s="2">
        <v>0.19631999999999999</v>
      </c>
      <c r="AA6" s="2">
        <v>0.55306999999999995</v>
      </c>
      <c r="AB6" s="2">
        <v>4.2389999999999997E-3</v>
      </c>
      <c r="AC6" s="2">
        <v>3.2509999999999999E-4</v>
      </c>
      <c r="AD6" s="2">
        <v>6.9717600000000005E-2</v>
      </c>
      <c r="AE6" s="2">
        <v>0.10842</v>
      </c>
      <c r="AF6" s="2"/>
      <c r="AG6" s="2"/>
      <c r="AH6" s="2"/>
      <c r="AI6" s="2">
        <v>0.67567500000000003</v>
      </c>
      <c r="AJ6" s="2">
        <v>0.30985000000000001</v>
      </c>
      <c r="AK6" s="2">
        <v>3.7419999999999999E-6</v>
      </c>
      <c r="AL6" s="2">
        <v>7.0229999999999999E-4</v>
      </c>
      <c r="AM6" s="2">
        <v>2.6979999999999999E-3</v>
      </c>
      <c r="AN6" s="2">
        <v>2.9975600000000002E-2</v>
      </c>
      <c r="AO6" s="2"/>
      <c r="AP6" s="2"/>
      <c r="AQ6" s="2">
        <v>0.84202999999999995</v>
      </c>
      <c r="AR6" s="2">
        <v>0.87870800000000004</v>
      </c>
      <c r="AS6" s="2">
        <v>0.164881</v>
      </c>
      <c r="AT6" s="2">
        <v>0.10846</v>
      </c>
      <c r="AU6" s="2">
        <v>0.78186</v>
      </c>
      <c r="AV6" s="2">
        <v>4.4255000000000003E-2</v>
      </c>
    </row>
    <row r="7" spans="1:48" x14ac:dyDescent="0.25">
      <c r="A7" s="45"/>
      <c r="B7" s="45">
        <v>7.0229999999999999E-4</v>
      </c>
      <c r="C7" s="45">
        <v>2.6979999999999999E-3</v>
      </c>
      <c r="D7" s="45">
        <v>2.9975600000000002E-2</v>
      </c>
      <c r="E7" s="45">
        <v>9.7969999999999999E-5</v>
      </c>
      <c r="F7" s="45">
        <v>2.6060000000000001E-5</v>
      </c>
      <c r="G7" s="45">
        <v>7.9192799999999994E-2</v>
      </c>
      <c r="P7" t="s">
        <v>175</v>
      </c>
      <c r="Q7" s="2">
        <v>-1.45143</v>
      </c>
      <c r="R7" s="2">
        <v>-0.19139999999999999</v>
      </c>
      <c r="S7" s="2">
        <v>-0.83703099999999997</v>
      </c>
      <c r="T7" s="2">
        <v>-0.53730500000000003</v>
      </c>
      <c r="U7" s="2">
        <v>-0.51168000000000002</v>
      </c>
      <c r="V7" s="2">
        <v>-0.27200999999999997</v>
      </c>
      <c r="Y7" t="s">
        <v>175</v>
      </c>
      <c r="Z7" s="2">
        <v>-1.45143</v>
      </c>
      <c r="AA7" s="2">
        <v>-0.19139999999999999</v>
      </c>
      <c r="AB7" s="2">
        <v>-0.83703099999999997</v>
      </c>
      <c r="AC7" s="2">
        <v>-0.53730500000000003</v>
      </c>
      <c r="AD7" s="2">
        <v>-0.51168000000000002</v>
      </c>
      <c r="AE7" s="2">
        <v>-0.27200999999999997</v>
      </c>
      <c r="AF7" s="2"/>
      <c r="AG7" s="2"/>
      <c r="AH7" s="2" t="s">
        <v>175</v>
      </c>
      <c r="AI7" s="2">
        <v>-1.83908</v>
      </c>
      <c r="AJ7" s="2">
        <v>-0.161825</v>
      </c>
      <c r="AK7" s="2">
        <v>-0.65731200000000001</v>
      </c>
      <c r="AL7" s="2">
        <v>-0.73738000000000004</v>
      </c>
      <c r="AM7" s="2">
        <v>-0.55003500000000005</v>
      </c>
      <c r="AN7" s="2">
        <v>-0.27118999999999999</v>
      </c>
      <c r="AO7" s="2"/>
      <c r="AP7" s="2" t="s">
        <v>175</v>
      </c>
      <c r="AQ7" s="2">
        <v>-1.82162</v>
      </c>
      <c r="AR7" s="2">
        <v>-0.34829100000000002</v>
      </c>
      <c r="AS7" s="2">
        <v>-1.3828400000000001</v>
      </c>
      <c r="AT7" s="2">
        <v>-1.38933</v>
      </c>
      <c r="AU7" s="2">
        <v>-0.38589000000000001</v>
      </c>
      <c r="AV7" s="2">
        <v>0.16291</v>
      </c>
    </row>
    <row r="8" spans="1:48" x14ac:dyDescent="0.25">
      <c r="A8" s="2" t="s">
        <v>175</v>
      </c>
      <c r="B8" s="2">
        <v>-0.73738000000000004</v>
      </c>
      <c r="C8" s="2">
        <v>-0.55003500000000005</v>
      </c>
      <c r="D8" s="2">
        <v>-0.27118999999999999</v>
      </c>
      <c r="E8" s="2">
        <v>0.22120699999999999</v>
      </c>
      <c r="F8" s="2">
        <v>2.0578799999999999</v>
      </c>
      <c r="G8" s="2">
        <v>0.22091</v>
      </c>
      <c r="P8" s="44"/>
      <c r="Q8" s="45">
        <v>3.1769999999999999E-8</v>
      </c>
      <c r="R8" s="45">
        <v>7.1550000000000002E-2</v>
      </c>
      <c r="S8" s="45">
        <v>3.091E-3</v>
      </c>
      <c r="T8" s="45">
        <v>7.9307000000000006E-3</v>
      </c>
      <c r="U8" s="45">
        <v>1.6809999999999999E-4</v>
      </c>
      <c r="V8" s="45">
        <v>0.25492999999999999</v>
      </c>
      <c r="Z8" s="2">
        <v>3.1769999999999999E-8</v>
      </c>
      <c r="AA8" s="2">
        <v>7.1550000000000002E-2</v>
      </c>
      <c r="AB8" s="2">
        <v>3.091E-3</v>
      </c>
      <c r="AC8" s="2">
        <v>7.9307000000000006E-3</v>
      </c>
      <c r="AD8" s="2">
        <v>1.6809999999999999E-4</v>
      </c>
      <c r="AE8" s="2">
        <v>0.25492999999999999</v>
      </c>
      <c r="AF8" s="2"/>
      <c r="AG8" s="2"/>
      <c r="AH8" s="2"/>
      <c r="AI8" s="2">
        <v>1.862E-9</v>
      </c>
      <c r="AJ8" s="2">
        <v>8.4959999999999994E-2</v>
      </c>
      <c r="AK8" s="2">
        <v>1.35347E-2</v>
      </c>
      <c r="AL8" s="2">
        <v>3.6226000000000001E-3</v>
      </c>
      <c r="AM8" s="2">
        <v>6.5359999999999998E-5</v>
      </c>
      <c r="AN8" s="2">
        <v>0.28255720000000001</v>
      </c>
      <c r="AO8" s="2"/>
      <c r="AP8" s="2"/>
      <c r="AQ8" s="2">
        <v>1.208E-5</v>
      </c>
      <c r="AR8" s="2">
        <v>5.6080000000000001E-3</v>
      </c>
      <c r="AS8" s="2">
        <v>3.8059999999999999E-3</v>
      </c>
      <c r="AT8" s="2">
        <v>2.4219999999999999E-6</v>
      </c>
      <c r="AU8" s="2">
        <v>3.9167E-2</v>
      </c>
      <c r="AV8" s="2">
        <v>0.55910899999999997</v>
      </c>
    </row>
    <row r="9" spans="1:48" x14ac:dyDescent="0.25">
      <c r="A9" s="45"/>
      <c r="B9" s="45">
        <v>3.6226000000000001E-3</v>
      </c>
      <c r="C9" s="45">
        <v>6.5359999999999998E-5</v>
      </c>
      <c r="D9" s="45">
        <v>0.28255720000000001</v>
      </c>
      <c r="E9" s="45">
        <v>0.1168357</v>
      </c>
      <c r="F9" s="45">
        <v>2.2739999999999998E-9</v>
      </c>
      <c r="G9" s="45">
        <v>0.64643450000000002</v>
      </c>
      <c r="P9" t="s">
        <v>176</v>
      </c>
      <c r="Q9" s="2">
        <v>-3.4468000000000001</v>
      </c>
      <c r="R9" s="2">
        <v>0.94932000000000005</v>
      </c>
      <c r="S9" s="2">
        <v>2.4527380000000001</v>
      </c>
      <c r="T9" s="2">
        <v>-2.8118259999999999</v>
      </c>
      <c r="U9" s="2">
        <v>1.67309</v>
      </c>
      <c r="V9" s="2">
        <v>3.10365</v>
      </c>
      <c r="Y9" t="s">
        <v>176</v>
      </c>
      <c r="Z9" s="2">
        <v>-3.4468000000000001</v>
      </c>
      <c r="AA9" s="2">
        <v>0.94932000000000005</v>
      </c>
      <c r="AB9" s="2">
        <v>2.4527380000000001</v>
      </c>
      <c r="AC9" s="2">
        <v>-2.8118259999999999</v>
      </c>
      <c r="AD9" s="2">
        <v>1.67309</v>
      </c>
      <c r="AE9" s="2">
        <v>3.10365</v>
      </c>
      <c r="AF9" s="2"/>
      <c r="AG9" s="2"/>
      <c r="AH9" s="2" t="s">
        <v>176</v>
      </c>
      <c r="AI9" s="2">
        <v>1.94906</v>
      </c>
      <c r="AJ9" s="2">
        <v>1.653035</v>
      </c>
      <c r="AK9" s="2">
        <v>5.5650250000000003</v>
      </c>
      <c r="AL9" s="2">
        <v>-0.64242999999999995</v>
      </c>
      <c r="AM9" s="2">
        <v>3.587148</v>
      </c>
      <c r="AN9" s="2">
        <v>5.4594699999999996</v>
      </c>
      <c r="AO9" s="2"/>
      <c r="AP9" s="2" t="s">
        <v>176</v>
      </c>
      <c r="AQ9" s="2">
        <v>2.5395699999999999</v>
      </c>
      <c r="AR9" s="2">
        <v>1.1663E-2</v>
      </c>
      <c r="AS9" s="2">
        <v>-2.5133800000000002</v>
      </c>
      <c r="AT9" s="2">
        <v>-1.33375</v>
      </c>
      <c r="AU9" s="2">
        <v>-0.38852999999999999</v>
      </c>
      <c r="AV9" s="2">
        <v>-3.2869600000000001</v>
      </c>
    </row>
    <row r="10" spans="1:48" x14ac:dyDescent="0.25">
      <c r="A10" s="2" t="s">
        <v>176</v>
      </c>
      <c r="B10" s="2">
        <v>-0.64242999999999995</v>
      </c>
      <c r="C10" s="2">
        <v>3.587148</v>
      </c>
      <c r="D10" s="2">
        <v>5.4594699999999996</v>
      </c>
      <c r="E10" s="2">
        <v>2.0573649999999999</v>
      </c>
      <c r="F10" s="2">
        <v>0.10401000000000001</v>
      </c>
      <c r="G10" s="2">
        <v>3.3093300000000001</v>
      </c>
      <c r="P10" s="44"/>
      <c r="Q10" s="45">
        <v>2.495E-2</v>
      </c>
      <c r="R10" s="45">
        <v>0.21154000000000001</v>
      </c>
      <c r="S10" s="45">
        <v>0.14574500000000001</v>
      </c>
      <c r="T10" s="45">
        <v>8.3753999999999999E-3</v>
      </c>
      <c r="U10" s="45">
        <v>9.6919400000000003E-2</v>
      </c>
      <c r="V10" s="45">
        <v>1.005E-2</v>
      </c>
      <c r="Z10" s="2">
        <v>2.495E-2</v>
      </c>
      <c r="AA10" s="2">
        <v>0.21154000000000001</v>
      </c>
      <c r="AB10" s="2">
        <v>0.14574500000000001</v>
      </c>
      <c r="AC10" s="2">
        <v>8.3753999999999999E-3</v>
      </c>
      <c r="AD10" s="2">
        <v>9.6919400000000003E-2</v>
      </c>
      <c r="AE10" s="2">
        <v>1.005E-2</v>
      </c>
      <c r="AF10" s="2"/>
      <c r="AG10" s="2"/>
      <c r="AH10" s="2"/>
      <c r="AI10" s="2">
        <v>0.28737600000000002</v>
      </c>
      <c r="AJ10" s="2">
        <v>6.7000000000000004E-2</v>
      </c>
      <c r="AK10" s="2">
        <v>5.9582000000000003E-3</v>
      </c>
      <c r="AL10" s="2">
        <v>0.64361599999999997</v>
      </c>
      <c r="AM10" s="2">
        <v>5.6490000000000004E-3</v>
      </c>
      <c r="AN10" s="2">
        <v>4.595E-4</v>
      </c>
      <c r="AO10" s="2"/>
      <c r="AP10" s="2"/>
      <c r="AQ10" s="2">
        <v>0.49784</v>
      </c>
      <c r="AR10" s="2">
        <v>0.99125399999999997</v>
      </c>
      <c r="AS10" s="2">
        <v>0.107025</v>
      </c>
      <c r="AT10" s="2">
        <v>0.50383999999999995</v>
      </c>
      <c r="AU10" s="2">
        <v>0.77836700000000003</v>
      </c>
      <c r="AV10" s="2">
        <v>0.47037299999999999</v>
      </c>
    </row>
    <row r="11" spans="1:48" x14ac:dyDescent="0.25">
      <c r="A11" s="45"/>
      <c r="B11" s="45">
        <v>0.64361599999999997</v>
      </c>
      <c r="C11" s="45">
        <v>5.6490000000000004E-3</v>
      </c>
      <c r="D11" s="45">
        <v>4.595E-4</v>
      </c>
      <c r="E11" s="45">
        <v>0.15412980000000001</v>
      </c>
      <c r="F11" s="45">
        <v>0.96970000000000001</v>
      </c>
      <c r="G11" s="45">
        <v>0.48711389999999999</v>
      </c>
      <c r="P11" t="s">
        <v>357</v>
      </c>
      <c r="Q11" s="2">
        <v>2.1957900000000001</v>
      </c>
      <c r="R11" s="2">
        <v>-0.66752</v>
      </c>
      <c r="S11" s="2">
        <v>-2.375562</v>
      </c>
      <c r="T11" s="2">
        <v>3.068387</v>
      </c>
      <c r="U11" s="2">
        <v>1.57193</v>
      </c>
      <c r="V11" s="2">
        <v>0.37630999999999998</v>
      </c>
      <c r="Y11" t="s">
        <v>357</v>
      </c>
      <c r="Z11" s="2">
        <v>2.1957900000000001</v>
      </c>
      <c r="AA11" s="2">
        <v>-0.66752</v>
      </c>
      <c r="AB11" s="2">
        <v>-2.375562</v>
      </c>
      <c r="AC11" s="2">
        <v>3.068387</v>
      </c>
      <c r="AD11" s="2">
        <v>1.57193</v>
      </c>
      <c r="AE11" s="2">
        <v>0.37630999999999998</v>
      </c>
      <c r="AF11" s="2"/>
      <c r="AG11" s="2"/>
      <c r="AH11" s="2" t="s">
        <v>357</v>
      </c>
      <c r="AI11" s="2">
        <v>-2.8129599999999999</v>
      </c>
      <c r="AJ11" s="2">
        <v>-1.3189580000000001</v>
      </c>
      <c r="AK11" s="2">
        <v>-5.9761899999999999</v>
      </c>
      <c r="AL11" s="2">
        <v>4.1440799999999998</v>
      </c>
      <c r="AM11" s="2">
        <v>0.83089900000000005</v>
      </c>
      <c r="AN11" s="2">
        <v>-0.50682000000000005</v>
      </c>
      <c r="AO11" s="2"/>
      <c r="AP11" s="2" t="s">
        <v>357</v>
      </c>
      <c r="AQ11" s="2">
        <v>-1.69729</v>
      </c>
      <c r="AR11" s="2">
        <v>0.208256</v>
      </c>
      <c r="AS11" s="2">
        <v>2.0497399999999999</v>
      </c>
      <c r="AT11" s="2">
        <v>4.5570199999999996</v>
      </c>
      <c r="AU11" s="2">
        <v>2.6223200000000002</v>
      </c>
      <c r="AV11" s="2">
        <v>2.95051</v>
      </c>
    </row>
    <row r="12" spans="1:48" x14ac:dyDescent="0.25">
      <c r="A12" s="2" t="s">
        <v>357</v>
      </c>
      <c r="B12" s="2">
        <v>4.1440799999999998</v>
      </c>
      <c r="C12" s="2">
        <v>0.83089900000000005</v>
      </c>
      <c r="D12" s="2">
        <v>-0.50682000000000005</v>
      </c>
      <c r="E12" s="2">
        <v>-0.30387199999999998</v>
      </c>
      <c r="F12" s="2">
        <v>3.5305</v>
      </c>
      <c r="G12" s="2">
        <v>-1.7612699999999999</v>
      </c>
      <c r="P12" s="44"/>
      <c r="Q12" s="45">
        <v>8.8569999999999996E-2</v>
      </c>
      <c r="R12" s="45">
        <v>0.23433999999999999</v>
      </c>
      <c r="S12" s="45">
        <v>8.1486000000000003E-2</v>
      </c>
      <c r="T12" s="45">
        <v>1.153E-8</v>
      </c>
      <c r="U12" s="45">
        <v>4.7080000000000002E-8</v>
      </c>
      <c r="V12" s="45">
        <v>0.43970999999999999</v>
      </c>
      <c r="Z12" s="2">
        <v>8.8569999999999996E-2</v>
      </c>
      <c r="AA12" s="2">
        <v>0.23433999999999999</v>
      </c>
      <c r="AB12" s="2">
        <v>8.1486000000000003E-2</v>
      </c>
      <c r="AC12" s="2">
        <v>1.153E-8</v>
      </c>
      <c r="AD12" s="2">
        <v>4.7080000000000002E-8</v>
      </c>
      <c r="AE12" s="2">
        <v>0.43970999999999999</v>
      </c>
      <c r="AF12" s="2"/>
      <c r="AG12" s="2"/>
      <c r="AH12" s="2"/>
      <c r="AI12" s="2">
        <v>5.9452999999999999E-2</v>
      </c>
      <c r="AJ12" s="2">
        <v>3.6940000000000001E-2</v>
      </c>
      <c r="AK12" s="2">
        <v>1.372E-4</v>
      </c>
      <c r="AL12" s="2">
        <v>9.071E-10</v>
      </c>
      <c r="AM12" s="2">
        <v>6.1357000000000002E-2</v>
      </c>
      <c r="AN12" s="2">
        <v>0.52075340000000003</v>
      </c>
      <c r="AO12" s="2"/>
      <c r="AP12" s="2"/>
      <c r="AQ12" s="2">
        <v>0.58347000000000004</v>
      </c>
      <c r="AR12" s="2">
        <v>0.785103</v>
      </c>
      <c r="AS12" s="2">
        <v>9.2286999999999994E-2</v>
      </c>
      <c r="AT12" s="2">
        <v>1.026E-6</v>
      </c>
      <c r="AU12" s="2">
        <v>3.0939999999999999E-9</v>
      </c>
      <c r="AV12" s="2">
        <v>1.9550000000000001E-3</v>
      </c>
    </row>
    <row r="13" spans="1:48" x14ac:dyDescent="0.25">
      <c r="A13" s="45"/>
      <c r="B13" s="45">
        <v>9.071E-10</v>
      </c>
      <c r="C13" s="45">
        <v>6.1357000000000002E-2</v>
      </c>
      <c r="D13" s="45">
        <v>0.52075340000000003</v>
      </c>
      <c r="E13" s="45">
        <v>0.46673100000000001</v>
      </c>
      <c r="F13" s="45">
        <v>3.1810000000000002E-7</v>
      </c>
      <c r="G13" s="45">
        <v>3.0642200000000001E-2</v>
      </c>
      <c r="P13" t="s">
        <v>187</v>
      </c>
      <c r="Q13" s="2"/>
      <c r="R13" s="2"/>
      <c r="S13" s="2"/>
      <c r="T13" s="2">
        <v>-10.073416999999999</v>
      </c>
      <c r="U13" s="2">
        <v>-21.985900000000001</v>
      </c>
      <c r="V13" s="2">
        <v>-12.15212</v>
      </c>
      <c r="Y13" t="s">
        <v>187</v>
      </c>
      <c r="Z13" s="2"/>
      <c r="AA13" s="2"/>
      <c r="AB13" s="2"/>
      <c r="AC13" s="2">
        <v>-10.073416999999999</v>
      </c>
      <c r="AD13" s="2">
        <v>-21.985900000000001</v>
      </c>
      <c r="AE13" s="2">
        <v>-12.15212</v>
      </c>
      <c r="AF13" s="2"/>
      <c r="AG13" s="2"/>
      <c r="AH13" s="2" t="s">
        <v>187</v>
      </c>
      <c r="AI13" s="2"/>
      <c r="AJ13" s="2"/>
      <c r="AK13" s="2"/>
      <c r="AL13" s="2">
        <v>-13.568619999999999</v>
      </c>
      <c r="AM13" s="2">
        <v>-22.294222999999999</v>
      </c>
      <c r="AN13" s="2">
        <v>-11.33478</v>
      </c>
      <c r="AO13" s="2"/>
      <c r="AP13" s="2" t="s">
        <v>187</v>
      </c>
      <c r="AQ13" s="2"/>
      <c r="AR13" s="2"/>
      <c r="AS13" s="2"/>
      <c r="AT13" s="2">
        <v>-16.808009999999999</v>
      </c>
      <c r="AU13" s="2">
        <v>-20.122800000000002</v>
      </c>
      <c r="AV13" s="2">
        <v>-9.9067399999999992</v>
      </c>
    </row>
    <row r="14" spans="1:48" x14ac:dyDescent="0.25">
      <c r="A14" s="2" t="s">
        <v>187</v>
      </c>
      <c r="B14" s="2">
        <v>-13.568619999999999</v>
      </c>
      <c r="C14" s="2">
        <v>-22.294222999999999</v>
      </c>
      <c r="D14" s="2">
        <v>-11.33478</v>
      </c>
      <c r="E14" s="2"/>
      <c r="F14" s="2"/>
      <c r="G14" s="2"/>
      <c r="P14" s="44"/>
      <c r="Q14" s="45"/>
      <c r="R14" s="45"/>
      <c r="S14" s="45"/>
      <c r="T14" s="45">
        <v>6.2259999999999998E-9</v>
      </c>
      <c r="U14" s="45">
        <v>2.2E-16</v>
      </c>
      <c r="V14" s="45">
        <v>5.0039999999999999E-6</v>
      </c>
      <c r="Z14" s="2"/>
      <c r="AA14" s="2"/>
      <c r="AB14" s="2"/>
      <c r="AC14" s="2">
        <v>6.2259999999999998E-9</v>
      </c>
      <c r="AD14" s="2">
        <v>2.2E-16</v>
      </c>
      <c r="AE14" s="2">
        <v>5.0039999999999999E-6</v>
      </c>
      <c r="AF14" s="2"/>
      <c r="AG14" s="2"/>
      <c r="AH14" s="2"/>
      <c r="AI14" s="2"/>
      <c r="AJ14" s="2"/>
      <c r="AK14" s="2"/>
      <c r="AL14" s="2">
        <v>1.7220000000000001E-9</v>
      </c>
      <c r="AM14" s="2">
        <v>2.2E-16</v>
      </c>
      <c r="AN14" s="2">
        <v>2.1278999999999998E-3</v>
      </c>
      <c r="AO14" s="2"/>
      <c r="AP14" s="2"/>
      <c r="AQ14" s="2"/>
      <c r="AR14" s="2"/>
      <c r="AS14" s="2"/>
      <c r="AT14" s="2">
        <v>2.9469999999999999E-8</v>
      </c>
      <c r="AU14" s="2">
        <v>9.2769999999999997E-13</v>
      </c>
      <c r="AV14" s="2">
        <v>1.9162999999999999E-2</v>
      </c>
    </row>
    <row r="15" spans="1:48" x14ac:dyDescent="0.25">
      <c r="A15" s="45"/>
      <c r="B15" s="45">
        <v>1.7220000000000001E-9</v>
      </c>
      <c r="C15" s="45">
        <v>2.2E-16</v>
      </c>
      <c r="D15" s="45">
        <v>2.1278999999999998E-3</v>
      </c>
      <c r="E15" s="2"/>
      <c r="F15" s="2"/>
      <c r="G15" s="2"/>
      <c r="P15" t="s">
        <v>358</v>
      </c>
      <c r="Q15" s="2"/>
      <c r="R15" s="2"/>
      <c r="S15" s="2"/>
      <c r="T15" s="2"/>
      <c r="U15" s="2"/>
      <c r="V15" s="2"/>
      <c r="Y15" t="s">
        <v>358</v>
      </c>
      <c r="Z15" s="2"/>
      <c r="AA15" s="2"/>
      <c r="AB15" s="2"/>
      <c r="AC15" s="2"/>
      <c r="AD15" s="2"/>
      <c r="AE15" s="2"/>
      <c r="AF15" s="2"/>
      <c r="AG15" s="2"/>
      <c r="AH15" s="2" t="s">
        <v>358</v>
      </c>
      <c r="AI15" s="2"/>
      <c r="AJ15" s="2"/>
      <c r="AK15" s="2"/>
      <c r="AL15" s="2"/>
      <c r="AM15" s="2"/>
      <c r="AN15" s="2"/>
      <c r="AO15" s="2"/>
      <c r="AP15" s="2" t="s">
        <v>358</v>
      </c>
      <c r="AQ15" s="2"/>
      <c r="AR15" s="2"/>
      <c r="AS15" s="2"/>
      <c r="AT15" s="2"/>
      <c r="AU15" s="2"/>
      <c r="AV15" s="2"/>
    </row>
    <row r="16" spans="1:48" x14ac:dyDescent="0.25">
      <c r="A16" s="2" t="s">
        <v>358</v>
      </c>
      <c r="B16" s="2"/>
      <c r="C16" s="2"/>
      <c r="D16" s="2"/>
      <c r="E16" s="2">
        <v>-11.653114</v>
      </c>
      <c r="F16" s="2">
        <v>-32.622419999999998</v>
      </c>
      <c r="G16" s="2">
        <v>-19.735340000000001</v>
      </c>
      <c r="P16" s="44"/>
      <c r="Q16" s="45"/>
      <c r="R16" s="45"/>
      <c r="S16" s="45"/>
      <c r="T16" s="45"/>
      <c r="U16" s="45"/>
      <c r="V16" s="45"/>
      <c r="Z16" s="2"/>
      <c r="AA16" s="2"/>
      <c r="AB16" s="2"/>
      <c r="AC16" s="2"/>
      <c r="AD16" s="2"/>
      <c r="AE16" s="2"/>
      <c r="AF16" s="2"/>
      <c r="AG16" s="2"/>
      <c r="AH16" s="2"/>
      <c r="AI16" s="2"/>
      <c r="AJ16" s="2"/>
      <c r="AK16" s="2"/>
      <c r="AL16" s="2"/>
      <c r="AM16" s="2"/>
      <c r="AN16" s="2"/>
      <c r="AO16" s="2"/>
      <c r="AP16" s="2"/>
      <c r="AQ16" s="2"/>
      <c r="AR16" s="2"/>
      <c r="AS16" s="2"/>
      <c r="AT16" s="2"/>
      <c r="AU16" s="2"/>
      <c r="AV16" s="2"/>
    </row>
    <row r="17" spans="1:48" x14ac:dyDescent="0.25">
      <c r="A17" s="45"/>
      <c r="B17" s="45"/>
      <c r="C17" s="45"/>
      <c r="D17" s="45"/>
      <c r="E17" s="45">
        <v>3.6638999999999999E-3</v>
      </c>
      <c r="F17" s="45">
        <v>1.59E-5</v>
      </c>
      <c r="G17" s="45">
        <v>4.8647700000000002E-2</v>
      </c>
      <c r="P17" t="s">
        <v>997</v>
      </c>
      <c r="Q17" s="2">
        <v>0.14831</v>
      </c>
      <c r="R17" s="2">
        <v>0.15923000000000001</v>
      </c>
      <c r="S17" s="2">
        <v>0.14418</v>
      </c>
      <c r="T17" s="2">
        <v>-9.7164E-2</v>
      </c>
      <c r="U17" s="2">
        <v>0.25285000000000002</v>
      </c>
      <c r="V17" s="2">
        <v>-0.38438</v>
      </c>
      <c r="Y17" t="s">
        <v>997</v>
      </c>
      <c r="Z17" s="2">
        <v>0.14831</v>
      </c>
      <c r="AA17" s="2">
        <v>0.15923000000000001</v>
      </c>
      <c r="AB17" s="2">
        <v>0.14418</v>
      </c>
      <c r="AC17" s="2">
        <v>-9.7164E-2</v>
      </c>
      <c r="AD17" s="2">
        <v>0.25285000000000002</v>
      </c>
      <c r="AE17" s="2">
        <v>-0.38438</v>
      </c>
      <c r="AF17" s="2"/>
      <c r="AG17" s="2"/>
      <c r="AH17" s="2" t="s">
        <v>997</v>
      </c>
      <c r="AI17" s="2">
        <v>0.54947000000000001</v>
      </c>
      <c r="AJ17" s="2">
        <v>0.18024299999999999</v>
      </c>
      <c r="AK17" s="2">
        <v>0.15379699999999999</v>
      </c>
      <c r="AL17" s="2">
        <v>0.34447</v>
      </c>
      <c r="AM17" s="2">
        <v>0.394951</v>
      </c>
      <c r="AN17" s="2">
        <v>-0.36398999999999998</v>
      </c>
      <c r="AO17" s="2"/>
      <c r="AP17" s="2" t="s">
        <v>997</v>
      </c>
      <c r="AQ17" s="2">
        <v>0.34601999999999999</v>
      </c>
      <c r="AR17" s="2">
        <v>0.256573</v>
      </c>
      <c r="AS17" s="2">
        <v>0.15301999999999999</v>
      </c>
      <c r="AT17" s="2">
        <v>0.1719</v>
      </c>
      <c r="AU17" s="2">
        <v>0.40569</v>
      </c>
      <c r="AV17" s="2">
        <v>-0.33407999999999999</v>
      </c>
    </row>
    <row r="18" spans="1:48" x14ac:dyDescent="0.25">
      <c r="A18" s="2" t="s">
        <v>997</v>
      </c>
      <c r="B18" s="2">
        <v>0.34447</v>
      </c>
      <c r="C18" s="2">
        <v>0.394951</v>
      </c>
      <c r="D18" s="2">
        <v>-0.36398999999999998</v>
      </c>
      <c r="E18" s="2">
        <v>9.0566999999999995E-2</v>
      </c>
      <c r="F18" s="2">
        <v>0.68557999999999997</v>
      </c>
      <c r="G18" s="2">
        <v>1.10791</v>
      </c>
      <c r="P18" s="44"/>
      <c r="Q18" s="45">
        <v>0.56872</v>
      </c>
      <c r="R18" s="45">
        <v>0.26071</v>
      </c>
      <c r="S18" s="45">
        <v>0.37730399999999997</v>
      </c>
      <c r="T18" s="45">
        <v>0.50619939999999997</v>
      </c>
      <c r="U18" s="45">
        <v>0.12962199999999999</v>
      </c>
      <c r="V18" s="45">
        <v>0.10823000000000001</v>
      </c>
      <c r="Z18" s="2">
        <v>0.56872</v>
      </c>
      <c r="AA18" s="2">
        <v>0.26071</v>
      </c>
      <c r="AB18" s="2">
        <v>0.37730399999999997</v>
      </c>
      <c r="AC18" s="2">
        <v>0.50619939999999997</v>
      </c>
      <c r="AD18" s="2">
        <v>0.12962199999999999</v>
      </c>
      <c r="AE18" s="2">
        <v>0.10823000000000001</v>
      </c>
      <c r="AF18" s="2"/>
      <c r="AG18" s="2"/>
      <c r="AH18" s="2"/>
      <c r="AI18" s="2">
        <v>0.10295899999999999</v>
      </c>
      <c r="AJ18" s="2">
        <v>0.30138999999999999</v>
      </c>
      <c r="AK18" s="2">
        <v>0.47532859999999999</v>
      </c>
      <c r="AL18" s="2">
        <v>4.0126500000000002E-2</v>
      </c>
      <c r="AM18" s="2">
        <v>4.5784999999999999E-2</v>
      </c>
      <c r="AN18" s="2">
        <v>0.1062263</v>
      </c>
      <c r="AO18" s="2"/>
      <c r="AP18" s="2"/>
      <c r="AQ18" s="2">
        <v>0.52546999999999999</v>
      </c>
      <c r="AR18" s="2">
        <v>9.5827999999999997E-2</v>
      </c>
      <c r="AS18" s="2">
        <v>0.55146899999999999</v>
      </c>
      <c r="AT18" s="2">
        <v>0.43584000000000001</v>
      </c>
      <c r="AU18" s="2">
        <v>3.4014999999999997E-2</v>
      </c>
      <c r="AV18" s="2">
        <v>9.2254000000000003E-2</v>
      </c>
    </row>
    <row r="19" spans="1:48" x14ac:dyDescent="0.25">
      <c r="A19" s="45"/>
      <c r="B19" s="45">
        <v>4.0126500000000002E-2</v>
      </c>
      <c r="C19" s="45">
        <v>4.5784999999999999E-2</v>
      </c>
      <c r="D19" s="45">
        <v>0.1062263</v>
      </c>
      <c r="E19" s="45">
        <v>0.81311929999999999</v>
      </c>
      <c r="F19" s="45">
        <v>0.29859999999999998</v>
      </c>
      <c r="G19" s="45">
        <v>0.30283680000000002</v>
      </c>
      <c r="P19" t="s">
        <v>998</v>
      </c>
      <c r="Q19" s="2">
        <v>-0.27410000000000001</v>
      </c>
      <c r="R19" s="2">
        <v>0.13533999999999999</v>
      </c>
      <c r="S19" s="2">
        <v>-0.56565699999999997</v>
      </c>
      <c r="T19" s="2">
        <v>7.2709999999999997E-2</v>
      </c>
      <c r="U19" s="2">
        <v>0.24812999999999999</v>
      </c>
      <c r="V19" s="2">
        <v>0.21486</v>
      </c>
      <c r="Y19" t="s">
        <v>998</v>
      </c>
      <c r="Z19" s="2">
        <v>-0.27410000000000001</v>
      </c>
      <c r="AA19" s="2">
        <v>0.13533999999999999</v>
      </c>
      <c r="AB19" s="2">
        <v>-0.56565699999999997</v>
      </c>
      <c r="AC19" s="2">
        <v>7.2709999999999997E-2</v>
      </c>
      <c r="AD19" s="2">
        <v>0.24812999999999999</v>
      </c>
      <c r="AE19" s="2">
        <v>0.21486</v>
      </c>
      <c r="AF19" s="2"/>
      <c r="AG19" s="2"/>
      <c r="AH19" s="2" t="s">
        <v>998</v>
      </c>
      <c r="AI19" s="2">
        <v>-0.74060999999999999</v>
      </c>
      <c r="AJ19" s="2">
        <v>9.3572000000000002E-2</v>
      </c>
      <c r="AK19" s="2">
        <v>-0.19072700000000001</v>
      </c>
      <c r="AL19" s="2">
        <v>-0.11105</v>
      </c>
      <c r="AM19" s="2">
        <v>5.0681999999999998E-2</v>
      </c>
      <c r="AN19" s="2">
        <v>-0.42246</v>
      </c>
      <c r="AO19" s="2"/>
      <c r="AP19" s="2" t="s">
        <v>998</v>
      </c>
      <c r="AQ19" s="2">
        <v>-1.8532299999999999</v>
      </c>
      <c r="AR19" s="2">
        <v>0.29442499999999999</v>
      </c>
      <c r="AS19" s="2">
        <v>-0.13539999999999999</v>
      </c>
      <c r="AT19" s="2">
        <v>-0.20646</v>
      </c>
      <c r="AU19" s="2">
        <v>0.22917999999999999</v>
      </c>
      <c r="AV19" s="2">
        <v>0.99514999999999998</v>
      </c>
    </row>
    <row r="20" spans="1:48" x14ac:dyDescent="0.25">
      <c r="A20" s="2" t="s">
        <v>998</v>
      </c>
      <c r="B20" s="2">
        <v>-0.11105</v>
      </c>
      <c r="C20" s="2">
        <v>5.0681999999999998E-2</v>
      </c>
      <c r="D20" s="2">
        <v>-0.42246</v>
      </c>
      <c r="E20" s="2">
        <v>-7.9229999999999995E-2</v>
      </c>
      <c r="F20" s="2">
        <v>-0.28697</v>
      </c>
      <c r="G20" s="2">
        <v>-2.5870700000000002</v>
      </c>
      <c r="P20" s="44"/>
      <c r="Q20" s="45">
        <v>0.37536999999999998</v>
      </c>
      <c r="R20" s="45">
        <v>0.36042000000000002</v>
      </c>
      <c r="S20" s="45">
        <v>0.48639199999999999</v>
      </c>
      <c r="T20" s="45">
        <v>0.70889199999999997</v>
      </c>
      <c r="U20" s="45">
        <v>0.24416350000000001</v>
      </c>
      <c r="V20" s="45">
        <v>0.59106000000000003</v>
      </c>
      <c r="Z20" s="2">
        <v>0.37536999999999998</v>
      </c>
      <c r="AA20" s="2">
        <v>0.36042000000000002</v>
      </c>
      <c r="AB20" s="2">
        <v>0.48639199999999999</v>
      </c>
      <c r="AC20" s="2">
        <v>0.70889199999999997</v>
      </c>
      <c r="AD20" s="2">
        <v>0.24416350000000001</v>
      </c>
      <c r="AE20" s="2">
        <v>0.59106000000000003</v>
      </c>
      <c r="AF20" s="2"/>
      <c r="AG20" s="2"/>
      <c r="AH20" s="2"/>
      <c r="AI20" s="2">
        <v>7.5813000000000005E-2</v>
      </c>
      <c r="AJ20" s="2">
        <v>0.50453999999999999</v>
      </c>
      <c r="AK20" s="2">
        <v>0.69501570000000001</v>
      </c>
      <c r="AL20" s="2">
        <v>0.30211260000000001</v>
      </c>
      <c r="AM20" s="2">
        <v>0.79881000000000002</v>
      </c>
      <c r="AN20" s="2">
        <v>0.53097119999999998</v>
      </c>
      <c r="AO20" s="2"/>
      <c r="AP20" s="2"/>
      <c r="AQ20" s="2">
        <v>3.184E-2</v>
      </c>
      <c r="AR20" s="2">
        <v>1.2056000000000001E-2</v>
      </c>
      <c r="AS20" s="2">
        <v>0.87577499999999997</v>
      </c>
      <c r="AT20" s="2">
        <v>5.5640000000000002E-2</v>
      </c>
      <c r="AU20" s="2">
        <v>0.245417</v>
      </c>
      <c r="AV20" s="2">
        <v>1.885E-3</v>
      </c>
    </row>
    <row r="21" spans="1:48" x14ac:dyDescent="0.25">
      <c r="A21" s="45"/>
      <c r="B21" s="45">
        <v>0.30211260000000001</v>
      </c>
      <c r="C21" s="45">
        <v>0.79881000000000002</v>
      </c>
      <c r="D21" s="45">
        <v>0.53097119999999998</v>
      </c>
      <c r="E21" s="45">
        <v>0.83149759999999995</v>
      </c>
      <c r="F21" s="45">
        <v>0.64190000000000003</v>
      </c>
      <c r="G21" s="45">
        <v>5.7919999999999998E-4</v>
      </c>
      <c r="P21" t="s">
        <v>999</v>
      </c>
      <c r="Q21" s="2">
        <v>-0.85494999999999999</v>
      </c>
      <c r="R21" s="2">
        <v>0.13297999999999999</v>
      </c>
      <c r="S21" s="2">
        <v>-3.3251999999999997E-2</v>
      </c>
      <c r="T21" s="2">
        <v>-0.27799400000000002</v>
      </c>
      <c r="U21" s="2">
        <v>-0.12706000000000001</v>
      </c>
      <c r="V21" s="2">
        <v>-0.26545000000000002</v>
      </c>
      <c r="Y21" t="s">
        <v>999</v>
      </c>
      <c r="Z21" s="2">
        <v>-0.85494999999999999</v>
      </c>
      <c r="AA21" s="2">
        <v>0.13297999999999999</v>
      </c>
      <c r="AB21" s="2">
        <v>-3.3251999999999997E-2</v>
      </c>
      <c r="AC21" s="2">
        <v>-0.27799400000000002</v>
      </c>
      <c r="AD21" s="2">
        <v>-0.12706000000000001</v>
      </c>
      <c r="AE21" s="2">
        <v>-0.26545000000000002</v>
      </c>
      <c r="AF21" s="2"/>
      <c r="AG21" s="2"/>
      <c r="AH21" s="2" t="s">
        <v>999</v>
      </c>
      <c r="AI21" s="2">
        <v>-0.58098000000000005</v>
      </c>
      <c r="AJ21" s="2">
        <v>0.14122699999999999</v>
      </c>
      <c r="AK21" s="2">
        <v>0.33971699999999999</v>
      </c>
      <c r="AL21" s="2">
        <v>-0.83038000000000001</v>
      </c>
      <c r="AM21" s="2">
        <v>-0.20961199999999999</v>
      </c>
      <c r="AN21" s="2">
        <v>-0.36503000000000002</v>
      </c>
      <c r="AO21" s="2"/>
      <c r="AP21" s="2" t="s">
        <v>999</v>
      </c>
      <c r="AQ21" s="2">
        <v>-1.2654399999999999</v>
      </c>
      <c r="AR21" s="2">
        <v>0.17053699999999999</v>
      </c>
      <c r="AS21" s="2">
        <v>0.15215000000000001</v>
      </c>
      <c r="AT21" s="2">
        <v>-0.69925999999999999</v>
      </c>
      <c r="AU21" s="2">
        <v>-0.43663999999999997</v>
      </c>
      <c r="AV21" s="2">
        <v>-0.31186999999999998</v>
      </c>
    </row>
    <row r="22" spans="1:48" x14ac:dyDescent="0.25">
      <c r="A22" s="2" t="s">
        <v>999</v>
      </c>
      <c r="B22" s="2">
        <v>-0.83038000000000001</v>
      </c>
      <c r="C22" s="2">
        <v>-0.20961199999999999</v>
      </c>
      <c r="D22" s="2">
        <v>-0.36503000000000002</v>
      </c>
      <c r="E22" s="2">
        <v>-0.31046200000000002</v>
      </c>
      <c r="F22" s="2">
        <v>-0.40373999999999999</v>
      </c>
      <c r="G22" s="2">
        <v>-0.78874999999999995</v>
      </c>
      <c r="P22" s="44"/>
      <c r="Q22" s="45">
        <v>2.6659999999999999E-5</v>
      </c>
      <c r="R22" s="45">
        <v>0.42534</v>
      </c>
      <c r="S22" s="45">
        <v>0.86796099999999998</v>
      </c>
      <c r="T22" s="45">
        <v>5.6924999999999996E-3</v>
      </c>
      <c r="U22" s="45">
        <v>0.43789299999999998</v>
      </c>
      <c r="V22" s="45">
        <v>0.23568</v>
      </c>
      <c r="Z22" s="2">
        <v>2.6659999999999999E-5</v>
      </c>
      <c r="AA22" s="2">
        <v>0.42534</v>
      </c>
      <c r="AB22" s="2">
        <v>0.86796099999999998</v>
      </c>
      <c r="AC22" s="2">
        <v>5.6924999999999996E-3</v>
      </c>
      <c r="AD22" s="2">
        <v>0.43789299999999998</v>
      </c>
      <c r="AE22" s="2">
        <v>0.23568</v>
      </c>
      <c r="AF22" s="2"/>
      <c r="AG22" s="2"/>
      <c r="AH22" s="2"/>
      <c r="AI22" s="2">
        <v>3.4069999999999999E-3</v>
      </c>
      <c r="AJ22" s="2">
        <v>0.42293999999999998</v>
      </c>
      <c r="AK22" s="2">
        <v>4.1523999999999998E-2</v>
      </c>
      <c r="AL22" s="2">
        <v>1.308E-9</v>
      </c>
      <c r="AM22" s="2">
        <v>0.23603199999999999</v>
      </c>
      <c r="AN22" s="2">
        <v>0.17534050000000001</v>
      </c>
      <c r="AO22" s="2"/>
      <c r="AP22" s="2"/>
      <c r="AQ22" s="2">
        <v>2.8500000000000001E-3</v>
      </c>
      <c r="AR22" s="2">
        <v>0.44331199999999998</v>
      </c>
      <c r="AS22" s="2">
        <v>0.52807300000000001</v>
      </c>
      <c r="AT22" s="2">
        <v>1.0890000000000001E-5</v>
      </c>
      <c r="AU22" s="2">
        <v>5.7338E-2</v>
      </c>
      <c r="AV22" s="2">
        <v>0.21579699999999999</v>
      </c>
    </row>
    <row r="23" spans="1:48" x14ac:dyDescent="0.25">
      <c r="A23" s="45"/>
      <c r="B23" s="45">
        <v>1.308E-9</v>
      </c>
      <c r="C23" s="45">
        <v>0.23603199999999999</v>
      </c>
      <c r="D23" s="45">
        <v>0.17534050000000001</v>
      </c>
      <c r="E23" s="45">
        <v>0.12340810000000001</v>
      </c>
      <c r="F23" s="45">
        <v>0.28449999999999998</v>
      </c>
      <c r="G23" s="45">
        <v>0.21904129999999999</v>
      </c>
      <c r="P23" t="s">
        <v>189</v>
      </c>
      <c r="Q23" s="2" t="s">
        <v>197</v>
      </c>
      <c r="R23" s="2" t="s">
        <v>197</v>
      </c>
      <c r="S23" s="2" t="s">
        <v>197</v>
      </c>
      <c r="T23" s="2" t="s">
        <v>197</v>
      </c>
      <c r="U23" s="2" t="s">
        <v>197</v>
      </c>
      <c r="V23" s="2" t="s">
        <v>197</v>
      </c>
      <c r="Y23" t="s">
        <v>189</v>
      </c>
      <c r="Z23" s="2" t="s">
        <v>197</v>
      </c>
      <c r="AA23" s="2" t="s">
        <v>197</v>
      </c>
      <c r="AB23" s="2" t="s">
        <v>197</v>
      </c>
      <c r="AC23" s="2" t="s">
        <v>197</v>
      </c>
      <c r="AD23" s="2" t="s">
        <v>197</v>
      </c>
      <c r="AE23" s="2" t="s">
        <v>197</v>
      </c>
      <c r="AF23" s="2"/>
      <c r="AG23" s="2"/>
      <c r="AH23" s="2" t="s">
        <v>629</v>
      </c>
      <c r="AI23" s="2">
        <v>12.686109999999999</v>
      </c>
      <c r="AJ23" s="2">
        <v>-15.827037000000001</v>
      </c>
      <c r="AK23" s="2">
        <v>18.131627999999999</v>
      </c>
      <c r="AL23" s="2">
        <v>5.5183999999999997</v>
      </c>
      <c r="AM23" s="2">
        <v>-4.2778130000000001</v>
      </c>
      <c r="AN23" s="2">
        <v>-8.0244</v>
      </c>
      <c r="AO23" s="2"/>
      <c r="AP23" s="2" t="s">
        <v>629</v>
      </c>
      <c r="AQ23" s="2">
        <v>28.095400000000001</v>
      </c>
      <c r="AR23" s="2">
        <v>-20.683244999999999</v>
      </c>
      <c r="AS23" s="2">
        <v>12.398490000000001</v>
      </c>
      <c r="AT23" s="2">
        <v>-0.60343999999999998</v>
      </c>
      <c r="AU23" s="2">
        <v>1.2075400000000001</v>
      </c>
      <c r="AV23" s="2">
        <v>-5.0826599999999997</v>
      </c>
    </row>
    <row r="24" spans="1:48" x14ac:dyDescent="0.25">
      <c r="A24" s="2" t="s">
        <v>629</v>
      </c>
      <c r="B24" s="2">
        <v>5.5183999999999997</v>
      </c>
      <c r="C24" s="2">
        <v>-4.2778130000000001</v>
      </c>
      <c r="D24" s="2">
        <v>-8.0244</v>
      </c>
      <c r="E24" s="2">
        <v>15.588811</v>
      </c>
      <c r="F24" s="2">
        <v>-119.55732999999999</v>
      </c>
      <c r="G24" s="2">
        <v>-26.104399999999998</v>
      </c>
      <c r="P24" t="s">
        <v>190</v>
      </c>
      <c r="Q24" s="31">
        <v>464</v>
      </c>
      <c r="R24" s="31">
        <v>160</v>
      </c>
      <c r="S24" s="31">
        <v>72</v>
      </c>
      <c r="T24" s="31">
        <v>555</v>
      </c>
      <c r="U24" s="31">
        <v>194</v>
      </c>
      <c r="V24" s="31">
        <v>80</v>
      </c>
      <c r="Y24" t="s">
        <v>190</v>
      </c>
      <c r="Z24" s="31">
        <v>464</v>
      </c>
      <c r="AA24" s="31">
        <v>160</v>
      </c>
      <c r="AB24" s="31">
        <v>72</v>
      </c>
      <c r="AC24" s="31">
        <v>555</v>
      </c>
      <c r="AD24" s="31">
        <v>194</v>
      </c>
      <c r="AE24" s="31">
        <v>80</v>
      </c>
      <c r="AF24" s="2"/>
      <c r="AG24" s="2"/>
      <c r="AH24" s="2"/>
      <c r="AI24" s="2">
        <v>6.8574999999999997E-2</v>
      </c>
      <c r="AJ24" s="2">
        <v>6.139E-6</v>
      </c>
      <c r="AK24" s="2">
        <v>0.1786615</v>
      </c>
      <c r="AL24" s="2">
        <v>0.3574116</v>
      </c>
      <c r="AM24" s="2">
        <v>0.16944400000000001</v>
      </c>
      <c r="AN24" s="2">
        <v>0.55848640000000005</v>
      </c>
      <c r="AO24" s="2"/>
      <c r="AP24" s="2"/>
      <c r="AQ24" s="2">
        <v>0.24904999999999999</v>
      </c>
      <c r="AR24" s="2">
        <v>3.4950000000000002E-5</v>
      </c>
      <c r="AS24" s="2">
        <v>0.43396899999999999</v>
      </c>
      <c r="AT24" s="2">
        <v>0.95909</v>
      </c>
      <c r="AU24" s="2">
        <v>0.73492599999999997</v>
      </c>
      <c r="AV24" s="2">
        <v>0.770617</v>
      </c>
    </row>
    <row r="25" spans="1:48" x14ac:dyDescent="0.25">
      <c r="A25" s="2"/>
      <c r="B25" s="45">
        <v>0.3574116</v>
      </c>
      <c r="C25" s="45">
        <v>0.16944400000000001</v>
      </c>
      <c r="D25" s="45">
        <v>0.55848640000000005</v>
      </c>
      <c r="E25" s="45">
        <v>0.1436258</v>
      </c>
      <c r="F25" s="45">
        <v>0.36609999999999998</v>
      </c>
      <c r="G25" s="45">
        <v>0.3166757</v>
      </c>
      <c r="P25" t="s">
        <v>191</v>
      </c>
      <c r="Q25" s="2">
        <v>9.8131999999999997E-2</v>
      </c>
      <c r="R25" s="2">
        <v>-6.0852000000000003E-2</v>
      </c>
      <c r="S25" s="2">
        <v>-8.0532000000000006E-2</v>
      </c>
      <c r="T25" s="2">
        <v>0.25058000000000002</v>
      </c>
      <c r="U25" s="2">
        <v>0.74565999999999999</v>
      </c>
      <c r="V25" s="2">
        <v>0.17768999999999999</v>
      </c>
      <c r="Y25" t="s">
        <v>191</v>
      </c>
      <c r="Z25" s="2">
        <v>9.8131999999999997E-2</v>
      </c>
      <c r="AA25" s="2">
        <v>-6.0852000000000003E-2</v>
      </c>
      <c r="AB25" s="2">
        <v>-8.0532000000000006E-2</v>
      </c>
      <c r="AC25" s="2">
        <v>0.25058000000000002</v>
      </c>
      <c r="AD25" s="2">
        <v>0.74565999999999999</v>
      </c>
      <c r="AE25" s="2">
        <v>0.17768999999999999</v>
      </c>
      <c r="AF25" s="2"/>
      <c r="AG25" s="2"/>
      <c r="AH25" s="2" t="s">
        <v>181</v>
      </c>
      <c r="AI25" s="2">
        <v>-0.55552999999999997</v>
      </c>
      <c r="AJ25" s="2">
        <v>-3.7955999999999997E-2</v>
      </c>
      <c r="AK25" s="2">
        <v>-0.22417799999999999</v>
      </c>
      <c r="AL25" s="2">
        <v>-0.23679</v>
      </c>
      <c r="AM25" s="2">
        <v>-0.18822900000000001</v>
      </c>
      <c r="AN25" s="2">
        <v>-0.25530999999999998</v>
      </c>
      <c r="AO25" s="2"/>
      <c r="AP25" s="32" t="s">
        <v>952</v>
      </c>
      <c r="AQ25" s="2">
        <v>-5.0213000000000001</v>
      </c>
      <c r="AR25" s="2">
        <v>0.46668900000000002</v>
      </c>
      <c r="AS25" s="2">
        <v>7.0544799999999999</v>
      </c>
      <c r="AT25" s="2">
        <v>-2.07342</v>
      </c>
      <c r="AU25" s="2">
        <v>2.2652600000000001</v>
      </c>
      <c r="AV25" s="2">
        <v>7.5094399999999997</v>
      </c>
    </row>
    <row r="26" spans="1:48" x14ac:dyDescent="0.25">
      <c r="A26" s="2" t="s">
        <v>181</v>
      </c>
      <c r="B26" s="2">
        <v>-0.23679</v>
      </c>
      <c r="C26" s="2">
        <v>-0.18822900000000001</v>
      </c>
      <c r="D26" s="2">
        <v>-0.25530999999999998</v>
      </c>
      <c r="E26" s="2">
        <v>-0.46467700000000001</v>
      </c>
      <c r="F26" s="2">
        <v>0.10931</v>
      </c>
      <c r="G26" s="2">
        <v>-0.70904</v>
      </c>
      <c r="Q26" s="2"/>
      <c r="R26" s="2"/>
      <c r="S26" s="2"/>
      <c r="T26" s="2"/>
      <c r="U26" s="2"/>
      <c r="V26" s="2"/>
      <c r="Z26" s="2"/>
      <c r="AA26" s="2"/>
      <c r="AB26" s="2"/>
      <c r="AC26" s="2"/>
      <c r="AD26" s="2"/>
      <c r="AE26" s="2"/>
      <c r="AF26" s="2"/>
      <c r="AG26" s="2"/>
      <c r="AH26" s="2"/>
      <c r="AI26" s="2">
        <v>8.9439999999999999E-8</v>
      </c>
      <c r="AJ26" s="2">
        <v>0.28996</v>
      </c>
      <c r="AK26" s="2">
        <v>2.7149099999999999E-2</v>
      </c>
      <c r="AL26" s="2">
        <v>3.3026899999999998E-2</v>
      </c>
      <c r="AM26" s="2">
        <v>2.6608E-2</v>
      </c>
      <c r="AN26" s="2">
        <v>5.6792799999999997E-2</v>
      </c>
      <c r="AO26" s="2"/>
      <c r="AP26" s="2"/>
      <c r="AQ26" s="2">
        <v>0.16749</v>
      </c>
      <c r="AR26" s="2">
        <v>0.44419700000000001</v>
      </c>
      <c r="AS26" s="2">
        <v>3.3974999999999998E-2</v>
      </c>
      <c r="AT26" s="2">
        <v>0.34388999999999997</v>
      </c>
      <c r="AU26" s="2">
        <v>1.348E-3</v>
      </c>
      <c r="AV26" s="2">
        <v>6.2241999999999999E-2</v>
      </c>
    </row>
    <row r="27" spans="1:48" x14ac:dyDescent="0.25">
      <c r="A27" s="2"/>
      <c r="B27" s="45">
        <v>3.3026899999999998E-2</v>
      </c>
      <c r="C27" s="45">
        <v>2.6608E-2</v>
      </c>
      <c r="D27" s="45">
        <v>5.6792799999999997E-2</v>
      </c>
      <c r="E27" s="45">
        <v>1.086E-4</v>
      </c>
      <c r="F27" s="45">
        <v>0.5897</v>
      </c>
      <c r="G27" s="45">
        <v>4.8861099999999998E-2</v>
      </c>
      <c r="P27" s="30"/>
      <c r="Q27" s="276" t="s">
        <v>955</v>
      </c>
      <c r="R27" s="277"/>
      <c r="S27" s="277"/>
      <c r="T27" s="277"/>
      <c r="U27" s="277"/>
      <c r="V27" s="277"/>
      <c r="Z27" s="2"/>
      <c r="AA27" s="2"/>
      <c r="AB27" s="2"/>
      <c r="AC27" s="2"/>
      <c r="AD27" s="2"/>
      <c r="AE27" s="2"/>
      <c r="AF27" s="2"/>
      <c r="AG27" s="2"/>
      <c r="AH27" s="2" t="s">
        <v>189</v>
      </c>
      <c r="AI27" s="2" t="s">
        <v>197</v>
      </c>
      <c r="AJ27" s="2" t="s">
        <v>197</v>
      </c>
      <c r="AK27" s="2" t="s">
        <v>197</v>
      </c>
      <c r="AL27" s="2" t="s">
        <v>197</v>
      </c>
      <c r="AM27" s="2" t="s">
        <v>197</v>
      </c>
      <c r="AN27" s="2" t="s">
        <v>197</v>
      </c>
      <c r="AO27" s="2"/>
      <c r="AP27" s="2" t="s">
        <v>189</v>
      </c>
      <c r="AQ27" s="2" t="s">
        <v>197</v>
      </c>
      <c r="AR27" s="2" t="s">
        <v>197</v>
      </c>
      <c r="AS27" s="2" t="s">
        <v>197</v>
      </c>
      <c r="AT27" s="2" t="s">
        <v>197</v>
      </c>
      <c r="AU27" s="2" t="s">
        <v>197</v>
      </c>
      <c r="AV27" s="2" t="s">
        <v>197</v>
      </c>
    </row>
    <row r="28" spans="1:48" x14ac:dyDescent="0.25">
      <c r="A28" s="2" t="s">
        <v>189</v>
      </c>
      <c r="B28" s="2" t="s">
        <v>197</v>
      </c>
      <c r="C28" s="2" t="s">
        <v>197</v>
      </c>
      <c r="D28" s="2" t="s">
        <v>197</v>
      </c>
      <c r="E28" s="2" t="s">
        <v>197</v>
      </c>
      <c r="F28" s="2" t="s">
        <v>197</v>
      </c>
      <c r="G28" s="2" t="s">
        <v>197</v>
      </c>
      <c r="P28" s="30"/>
      <c r="Q28" s="275" t="s">
        <v>1006</v>
      </c>
      <c r="R28" s="275"/>
      <c r="S28" s="275"/>
      <c r="T28" s="275"/>
      <c r="U28" s="275"/>
      <c r="V28" s="275"/>
      <c r="Z28" s="2"/>
      <c r="AA28" s="2"/>
      <c r="AB28" s="2"/>
      <c r="AC28" s="2"/>
      <c r="AD28" s="2"/>
      <c r="AE28" s="2"/>
      <c r="AF28" s="2"/>
      <c r="AG28" s="2"/>
      <c r="AH28" s="2" t="s">
        <v>190</v>
      </c>
      <c r="AI28" s="31">
        <v>328</v>
      </c>
      <c r="AJ28" s="31">
        <v>152</v>
      </c>
      <c r="AK28" s="31">
        <v>56</v>
      </c>
      <c r="AL28" s="31">
        <v>390</v>
      </c>
      <c r="AM28" s="31">
        <v>193</v>
      </c>
      <c r="AN28" s="31">
        <v>75</v>
      </c>
      <c r="AO28" s="31"/>
      <c r="AP28" s="31" t="s">
        <v>190</v>
      </c>
      <c r="AQ28" s="31">
        <v>168</v>
      </c>
      <c r="AR28" s="31">
        <v>120</v>
      </c>
      <c r="AS28" s="31">
        <v>56</v>
      </c>
      <c r="AT28" s="31">
        <v>210</v>
      </c>
      <c r="AU28" s="31">
        <v>148</v>
      </c>
      <c r="AV28" s="31">
        <v>65</v>
      </c>
    </row>
    <row r="29" spans="1:48" x14ac:dyDescent="0.25">
      <c r="A29" s="2" t="s">
        <v>190</v>
      </c>
      <c r="B29" s="31">
        <v>390</v>
      </c>
      <c r="C29" s="31">
        <v>193</v>
      </c>
      <c r="D29" s="31">
        <v>75</v>
      </c>
      <c r="E29" s="31">
        <v>684</v>
      </c>
      <c r="F29" s="31">
        <v>238</v>
      </c>
      <c r="G29" s="31">
        <v>135</v>
      </c>
      <c r="P29" s="30"/>
      <c r="Q29" s="30" t="s">
        <v>200</v>
      </c>
      <c r="R29" s="30"/>
      <c r="S29" s="30"/>
      <c r="T29" s="30" t="s">
        <v>201</v>
      </c>
      <c r="U29" s="30"/>
      <c r="V29" s="30"/>
      <c r="Z29" s="2"/>
      <c r="AA29" s="2"/>
      <c r="AB29" s="2"/>
      <c r="AC29" s="2"/>
      <c r="AD29" s="2"/>
      <c r="AE29" s="2"/>
      <c r="AF29" s="2"/>
      <c r="AG29" s="2"/>
      <c r="AH29" s="2" t="s">
        <v>191</v>
      </c>
      <c r="AI29" s="2">
        <v>0.27192</v>
      </c>
      <c r="AJ29" s="2">
        <v>-4.7990999999999999E-2</v>
      </c>
      <c r="AK29" s="2">
        <v>0.17965</v>
      </c>
      <c r="AL29" s="2">
        <v>0.39129999999999998</v>
      </c>
      <c r="AM29" s="2">
        <v>0.75168000000000001</v>
      </c>
      <c r="AN29" s="2">
        <v>0.15101000000000001</v>
      </c>
      <c r="AO29" s="2"/>
      <c r="AP29" s="2" t="s">
        <v>191</v>
      </c>
      <c r="AQ29" s="2">
        <v>0.24257000000000001</v>
      </c>
      <c r="AR29" s="2">
        <v>-5.3115000000000002E-2</v>
      </c>
      <c r="AS29" s="2">
        <v>1.9214999999999999E-2</v>
      </c>
      <c r="AT29" s="2">
        <v>0.46537000000000001</v>
      </c>
      <c r="AU29" s="2">
        <v>0.72968</v>
      </c>
      <c r="AV29" s="2">
        <v>0.20054</v>
      </c>
    </row>
    <row r="30" spans="1:48" x14ac:dyDescent="0.25">
      <c r="A30" s="2" t="s">
        <v>191</v>
      </c>
      <c r="B30" s="2">
        <v>0.39129999999999998</v>
      </c>
      <c r="C30" s="2">
        <v>0.75168000000000001</v>
      </c>
      <c r="D30" s="2">
        <v>0.15101000000000001</v>
      </c>
      <c r="E30" s="2">
        <v>0.44777</v>
      </c>
      <c r="F30" s="2">
        <v>0.57562999999999998</v>
      </c>
      <c r="G30" s="2">
        <v>0.64024999999999999</v>
      </c>
      <c r="Q30" t="s">
        <v>127</v>
      </c>
      <c r="R30" t="s">
        <v>194</v>
      </c>
      <c r="S30" t="s">
        <v>186</v>
      </c>
      <c r="T30" t="s">
        <v>127</v>
      </c>
      <c r="U30" t="s">
        <v>146</v>
      </c>
      <c r="V30" t="s">
        <v>186</v>
      </c>
      <c r="Z30" s="2"/>
      <c r="AA30" s="2"/>
      <c r="AB30" s="2"/>
      <c r="AC30" s="2"/>
      <c r="AD30" s="2"/>
      <c r="AE30" s="2"/>
      <c r="AF30" s="2"/>
      <c r="AG30" s="2"/>
      <c r="AH30" s="2"/>
      <c r="AI30" s="2"/>
      <c r="AJ30" s="2"/>
      <c r="AK30" s="2"/>
      <c r="AL30" s="2"/>
      <c r="AM30" s="2"/>
      <c r="AN30" s="2"/>
      <c r="AO30" s="2"/>
      <c r="AP30" s="2"/>
      <c r="AQ30" s="2"/>
      <c r="AR30" s="2"/>
      <c r="AS30" s="2"/>
      <c r="AT30" s="2"/>
      <c r="AU30" s="2"/>
      <c r="AV30" s="2"/>
    </row>
    <row r="31" spans="1:48" x14ac:dyDescent="0.25">
      <c r="A31" s="2"/>
      <c r="B31" s="2"/>
      <c r="C31" s="2"/>
      <c r="D31" s="2"/>
      <c r="E31" s="2"/>
      <c r="F31" s="2"/>
      <c r="G31" s="2"/>
      <c r="P31" s="2" t="s">
        <v>174</v>
      </c>
      <c r="Q31" s="2">
        <v>2.8654899999999999</v>
      </c>
      <c r="R31" s="2">
        <v>3.8978999999999999</v>
      </c>
      <c r="S31" s="2">
        <v>25.847386</v>
      </c>
      <c r="T31" s="2">
        <v>-33.818959999999997</v>
      </c>
      <c r="U31" s="2">
        <v>21.682029</v>
      </c>
      <c r="V31" s="2">
        <v>30.325669999999999</v>
      </c>
      <c r="Z31" s="2"/>
      <c r="AA31" s="2"/>
      <c r="AB31" s="2"/>
      <c r="AC31" s="2"/>
      <c r="AD31" s="2"/>
      <c r="AE31" s="2"/>
      <c r="AF31" s="2"/>
      <c r="AG31" s="2"/>
      <c r="AH31" s="2"/>
      <c r="AI31" s="2"/>
      <c r="AJ31" s="2"/>
      <c r="AK31" s="2"/>
      <c r="AL31" s="2"/>
      <c r="AM31" s="2"/>
      <c r="AN31" s="2"/>
      <c r="AO31" s="2"/>
      <c r="AP31" s="2"/>
      <c r="AQ31" s="2"/>
      <c r="AR31" s="2"/>
      <c r="AS31" s="2"/>
      <c r="AT31" s="2"/>
      <c r="AU31" s="2"/>
      <c r="AV31" s="2"/>
    </row>
    <row r="32" spans="1:48" x14ac:dyDescent="0.25">
      <c r="B32" s="2"/>
      <c r="C32" s="2"/>
      <c r="D32" s="2"/>
      <c r="E32" s="2"/>
      <c r="F32" s="2"/>
      <c r="G32" s="2"/>
      <c r="P32" s="45"/>
      <c r="Q32" s="45">
        <v>0.67567500000000003</v>
      </c>
      <c r="R32" s="45">
        <v>0.30985000000000001</v>
      </c>
      <c r="S32" s="45">
        <v>3.7419999999999999E-6</v>
      </c>
      <c r="T32" s="45">
        <v>7.0229999999999999E-4</v>
      </c>
      <c r="U32" s="45">
        <v>2.6979999999999999E-3</v>
      </c>
      <c r="V32" s="45">
        <v>2.9975600000000002E-2</v>
      </c>
      <c r="Y32" s="27"/>
      <c r="Z32" s="28" t="s">
        <v>1002</v>
      </c>
      <c r="AA32" s="28"/>
      <c r="AB32" s="28"/>
      <c r="AC32" s="28"/>
      <c r="AD32" s="28"/>
      <c r="AE32" s="28"/>
      <c r="AF32" s="33"/>
      <c r="AG32" s="33"/>
      <c r="AH32" s="33"/>
      <c r="AI32" s="28" t="s">
        <v>1002</v>
      </c>
      <c r="AJ32" s="28"/>
      <c r="AK32" s="28"/>
      <c r="AL32" s="28"/>
      <c r="AM32" s="28"/>
      <c r="AN32" s="28"/>
      <c r="AO32" s="33"/>
      <c r="AP32" s="33"/>
      <c r="AQ32" s="28" t="s">
        <v>1002</v>
      </c>
      <c r="AR32" s="28"/>
      <c r="AS32" s="28"/>
      <c r="AT32" s="28"/>
      <c r="AU32" s="28"/>
      <c r="AV32" s="28"/>
    </row>
    <row r="33" spans="1:48" x14ac:dyDescent="0.25">
      <c r="A33" s="52"/>
      <c r="B33" s="276" t="s">
        <v>1008</v>
      </c>
      <c r="C33" s="277"/>
      <c r="D33" s="277"/>
      <c r="E33" s="277"/>
      <c r="F33" s="277"/>
      <c r="G33" s="277"/>
      <c r="P33" s="2" t="s">
        <v>175</v>
      </c>
      <c r="Q33" s="2">
        <v>-1.83908</v>
      </c>
      <c r="R33" s="2">
        <v>-0.161825</v>
      </c>
      <c r="S33" s="2">
        <v>-0.65731200000000001</v>
      </c>
      <c r="T33" s="2">
        <v>-0.73738000000000004</v>
      </c>
      <c r="U33" s="2">
        <v>-0.55003500000000005</v>
      </c>
      <c r="V33" s="2">
        <v>-0.27118999999999999</v>
      </c>
      <c r="Y33" s="27"/>
      <c r="Z33" s="28" t="s">
        <v>205</v>
      </c>
      <c r="AA33" s="28"/>
      <c r="AB33" s="28"/>
      <c r="AC33" s="28"/>
      <c r="AD33" s="28"/>
      <c r="AE33" s="28"/>
      <c r="AF33" s="33"/>
      <c r="AG33" s="33"/>
      <c r="AH33" s="33"/>
      <c r="AI33" s="28" t="s">
        <v>205</v>
      </c>
      <c r="AJ33" s="28"/>
      <c r="AK33" s="28"/>
      <c r="AL33" s="28"/>
      <c r="AM33" s="28"/>
      <c r="AN33" s="28"/>
      <c r="AO33" s="33"/>
      <c r="AP33" s="33"/>
      <c r="AQ33" s="28" t="s">
        <v>205</v>
      </c>
      <c r="AR33" s="28"/>
      <c r="AS33" s="28"/>
      <c r="AT33" s="28"/>
      <c r="AU33" s="28"/>
      <c r="AV33" s="28"/>
    </row>
    <row r="34" spans="1:48" x14ac:dyDescent="0.25">
      <c r="A34" s="33"/>
      <c r="B34" s="275" t="s">
        <v>667</v>
      </c>
      <c r="C34" s="275"/>
      <c r="D34" s="275"/>
      <c r="E34" s="275"/>
      <c r="F34" s="275"/>
      <c r="G34" s="275"/>
      <c r="P34" s="45"/>
      <c r="Q34" s="45">
        <v>1.862E-9</v>
      </c>
      <c r="R34" s="45">
        <v>8.4959999999999994E-2</v>
      </c>
      <c r="S34" s="45">
        <v>1.35347E-2</v>
      </c>
      <c r="T34" s="45">
        <v>3.6226000000000001E-3</v>
      </c>
      <c r="U34" s="45">
        <v>6.5359999999999998E-5</v>
      </c>
      <c r="V34" s="45">
        <v>0.28255720000000001</v>
      </c>
      <c r="Y34" s="27"/>
      <c r="Z34" s="33" t="s">
        <v>202</v>
      </c>
      <c r="AA34" s="33"/>
      <c r="AB34" s="33"/>
      <c r="AC34" s="33" t="s">
        <v>203</v>
      </c>
      <c r="AD34" s="33"/>
      <c r="AE34" s="33"/>
      <c r="AF34" s="33"/>
      <c r="AG34" s="33"/>
      <c r="AH34" s="33"/>
      <c r="AI34" s="33" t="s">
        <v>202</v>
      </c>
      <c r="AJ34" s="33"/>
      <c r="AK34" s="33"/>
      <c r="AL34" s="33" t="s">
        <v>203</v>
      </c>
      <c r="AM34" s="33"/>
      <c r="AN34" s="33"/>
      <c r="AO34" s="33"/>
      <c r="AP34" s="33"/>
      <c r="AQ34" s="33" t="s">
        <v>202</v>
      </c>
      <c r="AR34" s="33"/>
      <c r="AS34" s="33"/>
      <c r="AT34" s="33" t="s">
        <v>203</v>
      </c>
      <c r="AU34" s="33"/>
      <c r="AV34" s="33"/>
    </row>
    <row r="35" spans="1:48" x14ac:dyDescent="0.25">
      <c r="A35" s="33"/>
      <c r="B35" s="33" t="s">
        <v>202</v>
      </c>
      <c r="C35" s="33"/>
      <c r="D35" s="33"/>
      <c r="E35" s="33" t="s">
        <v>203</v>
      </c>
      <c r="F35" s="33"/>
      <c r="G35" s="33"/>
      <c r="P35" s="2" t="s">
        <v>176</v>
      </c>
      <c r="Q35" s="2">
        <v>1.94906</v>
      </c>
      <c r="R35" s="2">
        <v>1.653035</v>
      </c>
      <c r="S35" s="2">
        <v>5.5650250000000003</v>
      </c>
      <c r="T35" s="2">
        <v>-0.64242999999999995</v>
      </c>
      <c r="U35" s="2">
        <v>3.587148</v>
      </c>
      <c r="V35" s="2">
        <v>5.4594699999999996</v>
      </c>
      <c r="Z35" s="2" t="s">
        <v>127</v>
      </c>
      <c r="AA35" s="2" t="s">
        <v>194</v>
      </c>
      <c r="AB35" s="2" t="s">
        <v>186</v>
      </c>
      <c r="AC35" s="2" t="s">
        <v>127</v>
      </c>
      <c r="AD35" s="2" t="s">
        <v>146</v>
      </c>
      <c r="AE35" s="2" t="s">
        <v>186</v>
      </c>
      <c r="AF35" s="2"/>
      <c r="AG35" s="2"/>
      <c r="AH35" s="2"/>
      <c r="AI35" s="2" t="s">
        <v>127</v>
      </c>
      <c r="AJ35" s="2" t="s">
        <v>194</v>
      </c>
      <c r="AK35" s="2" t="s">
        <v>186</v>
      </c>
      <c r="AL35" s="2" t="s">
        <v>127</v>
      </c>
      <c r="AM35" s="2" t="s">
        <v>146</v>
      </c>
      <c r="AN35" s="2" t="s">
        <v>186</v>
      </c>
      <c r="AO35" s="2"/>
      <c r="AP35" s="2"/>
      <c r="AQ35" s="2" t="s">
        <v>127</v>
      </c>
      <c r="AR35" s="2" t="s">
        <v>194</v>
      </c>
      <c r="AS35" s="2" t="s">
        <v>186</v>
      </c>
      <c r="AT35" s="2" t="s">
        <v>127</v>
      </c>
      <c r="AU35" s="2" t="s">
        <v>146</v>
      </c>
      <c r="AV35" s="2" t="s">
        <v>186</v>
      </c>
    </row>
    <row r="36" spans="1:48" x14ac:dyDescent="0.25">
      <c r="A36" s="2"/>
      <c r="B36" s="2" t="s">
        <v>127</v>
      </c>
      <c r="C36" s="2" t="s">
        <v>194</v>
      </c>
      <c r="D36" s="2" t="s">
        <v>186</v>
      </c>
      <c r="E36" s="2" t="s">
        <v>127</v>
      </c>
      <c r="F36" s="2" t="s">
        <v>146</v>
      </c>
      <c r="G36" s="2" t="s">
        <v>186</v>
      </c>
      <c r="P36" s="45"/>
      <c r="Q36" s="45">
        <v>0.28737600000000002</v>
      </c>
      <c r="R36" s="45">
        <v>6.7000000000000004E-2</v>
      </c>
      <c r="S36" s="45">
        <v>5.9582000000000003E-3</v>
      </c>
      <c r="T36" s="45">
        <v>0.64361599999999997</v>
      </c>
      <c r="U36" s="45">
        <v>5.6490000000000004E-3</v>
      </c>
      <c r="V36" s="45">
        <v>4.595E-4</v>
      </c>
      <c r="Y36" t="s">
        <v>174</v>
      </c>
      <c r="Z36" s="2">
        <v>-49.445889999999999</v>
      </c>
      <c r="AA36" s="2">
        <v>151.22817000000001</v>
      </c>
      <c r="AB36" s="2">
        <v>-92.083889999999997</v>
      </c>
      <c r="AC36" s="2">
        <v>-20.873954000000001</v>
      </c>
      <c r="AD36" s="2">
        <v>-27.35155</v>
      </c>
      <c r="AE36" s="2">
        <v>-30.355270000000001</v>
      </c>
      <c r="AF36" s="2"/>
      <c r="AG36" s="2"/>
      <c r="AH36" s="2" t="s">
        <v>174</v>
      </c>
      <c r="AI36" s="2">
        <v>-54.593850000000003</v>
      </c>
      <c r="AJ36" s="2">
        <v>155.83606</v>
      </c>
      <c r="AK36" s="2">
        <v>-52.394919999999999</v>
      </c>
      <c r="AL36" s="2">
        <v>-12.068403</v>
      </c>
      <c r="AM36" s="2">
        <v>-28.80115</v>
      </c>
      <c r="AN36" s="2">
        <v>-19.693159999999999</v>
      </c>
      <c r="AO36" s="2"/>
      <c r="AP36" s="2" t="s">
        <v>174</v>
      </c>
      <c r="AQ36" s="2">
        <v>-64.118979999999993</v>
      </c>
      <c r="AR36" s="2">
        <v>133.213965</v>
      </c>
      <c r="AS36" s="2">
        <v>-139.28836999999999</v>
      </c>
      <c r="AT36" s="2">
        <v>-17.243569999999998</v>
      </c>
      <c r="AU36" s="2">
        <v>-24.80376</v>
      </c>
      <c r="AV36" s="2">
        <v>-27.10782</v>
      </c>
    </row>
    <row r="37" spans="1:48" x14ac:dyDescent="0.25">
      <c r="A37" s="2" t="s">
        <v>174</v>
      </c>
      <c r="B37" s="2">
        <v>-54.593850000000003</v>
      </c>
      <c r="C37" s="2">
        <v>155.83606</v>
      </c>
      <c r="D37" s="2">
        <v>-52.394919999999999</v>
      </c>
      <c r="E37" s="2">
        <v>-12.068403</v>
      </c>
      <c r="F37" s="2">
        <v>-28.80115</v>
      </c>
      <c r="G37" s="2">
        <v>-19.693159999999999</v>
      </c>
      <c r="P37" s="2" t="s">
        <v>357</v>
      </c>
      <c r="Q37" s="2">
        <v>-2.8129599999999999</v>
      </c>
      <c r="R37" s="2">
        <v>-1.3189580000000001</v>
      </c>
      <c r="S37" s="2">
        <v>-5.9761899999999999</v>
      </c>
      <c r="T37" s="2">
        <v>4.1440799999999998</v>
      </c>
      <c r="U37" s="2">
        <v>0.83089900000000005</v>
      </c>
      <c r="V37" s="2">
        <v>-0.50682000000000005</v>
      </c>
      <c r="Z37" s="2">
        <v>1.0679999999999999E-3</v>
      </c>
      <c r="AA37" s="2">
        <v>8.2579999999999999E-5</v>
      </c>
      <c r="AB37" s="2">
        <v>2.1940000000000002E-3</v>
      </c>
      <c r="AC37" s="2">
        <v>2.2E-16</v>
      </c>
      <c r="AD37" s="2">
        <v>2.924E-13</v>
      </c>
      <c r="AE37" s="2">
        <v>1.237E-7</v>
      </c>
      <c r="AF37" s="2"/>
      <c r="AG37" s="2"/>
      <c r="AH37" s="2"/>
      <c r="AI37" s="2">
        <v>1.638E-4</v>
      </c>
      <c r="AJ37" s="2">
        <v>3.3699999999999999E-5</v>
      </c>
      <c r="AK37" s="2">
        <v>0.21279999999999999</v>
      </c>
      <c r="AL37" s="2">
        <v>9.7969999999999999E-5</v>
      </c>
      <c r="AM37" s="2">
        <v>2.6060000000000001E-5</v>
      </c>
      <c r="AN37" s="2">
        <v>7.9192799999999994E-2</v>
      </c>
      <c r="AO37" s="2"/>
      <c r="AP37" s="2"/>
      <c r="AQ37" s="2">
        <v>6.937E-4</v>
      </c>
      <c r="AR37" s="2">
        <v>3.8119999999999999E-3</v>
      </c>
      <c r="AS37" s="2">
        <v>1.417E-5</v>
      </c>
      <c r="AT37" s="2">
        <v>1.7620000000000001E-5</v>
      </c>
      <c r="AU37" s="2">
        <v>7.9270000000000005E-5</v>
      </c>
      <c r="AV37" s="2">
        <v>1.7250000000000001E-2</v>
      </c>
    </row>
    <row r="38" spans="1:48" x14ac:dyDescent="0.25">
      <c r="A38" s="45"/>
      <c r="B38" s="45">
        <v>1.638E-4</v>
      </c>
      <c r="C38" s="45">
        <v>3.3699999999999999E-5</v>
      </c>
      <c r="D38" s="45">
        <v>0.21279999999999999</v>
      </c>
      <c r="E38" s="45">
        <v>9.7969999999999999E-5</v>
      </c>
      <c r="F38" s="45">
        <v>2.6060000000000001E-5</v>
      </c>
      <c r="G38" s="45">
        <v>7.9192799999999994E-2</v>
      </c>
      <c r="P38" s="45"/>
      <c r="Q38" s="45">
        <v>5.9452999999999999E-2</v>
      </c>
      <c r="R38" s="45">
        <v>3.6940000000000001E-2</v>
      </c>
      <c r="S38" s="45">
        <v>1.372E-4</v>
      </c>
      <c r="T38" s="45">
        <v>9.071E-10</v>
      </c>
      <c r="U38" s="45">
        <v>6.1357000000000002E-2</v>
      </c>
      <c r="V38" s="45">
        <v>0.52075340000000003</v>
      </c>
      <c r="Y38" t="s">
        <v>175</v>
      </c>
      <c r="Z38" s="2">
        <v>2.1834199999999999</v>
      </c>
      <c r="AA38" s="2">
        <v>-7.1705199999999998</v>
      </c>
      <c r="AB38" s="2">
        <v>4.5237499999999997</v>
      </c>
      <c r="AC38" s="2">
        <v>0.61955800000000005</v>
      </c>
      <c r="AD38" s="2">
        <v>1.98902</v>
      </c>
      <c r="AE38" s="2">
        <v>0.81306999999999996</v>
      </c>
      <c r="AF38" s="2"/>
      <c r="AG38" s="2"/>
      <c r="AH38" s="2" t="s">
        <v>175</v>
      </c>
      <c r="AI38" s="2">
        <v>2.3810690000000001</v>
      </c>
      <c r="AJ38" s="2">
        <v>-7.53688</v>
      </c>
      <c r="AK38" s="2">
        <v>2.7156899999999999</v>
      </c>
      <c r="AL38" s="2">
        <v>0.22120699999999999</v>
      </c>
      <c r="AM38" s="2">
        <v>2.0578799999999999</v>
      </c>
      <c r="AN38" s="2">
        <v>0.22091</v>
      </c>
      <c r="AO38" s="2"/>
      <c r="AP38" s="2" t="s">
        <v>175</v>
      </c>
      <c r="AQ38" s="2">
        <v>3.1028500000000001</v>
      </c>
      <c r="AR38" s="2">
        <v>-6.4440169999999997</v>
      </c>
      <c r="AS38" s="2">
        <v>7.3605700000000001</v>
      </c>
      <c r="AT38" s="2">
        <v>0.68930999999999998</v>
      </c>
      <c r="AU38" s="2">
        <v>1.65821</v>
      </c>
      <c r="AV38" s="2">
        <v>0.65898999999999996</v>
      </c>
    </row>
    <row r="39" spans="1:48" x14ac:dyDescent="0.25">
      <c r="A39" s="2" t="s">
        <v>175</v>
      </c>
      <c r="B39" s="2">
        <v>2.3810690000000001</v>
      </c>
      <c r="C39" s="2">
        <v>-7.53688</v>
      </c>
      <c r="D39" s="2">
        <v>2.7156899999999999</v>
      </c>
      <c r="E39" s="2">
        <v>0.22120699999999999</v>
      </c>
      <c r="F39" s="2">
        <v>2.0578799999999999</v>
      </c>
      <c r="G39" s="2">
        <v>0.22091</v>
      </c>
      <c r="P39" s="2" t="s">
        <v>187</v>
      </c>
      <c r="Q39" s="2"/>
      <c r="R39" s="2"/>
      <c r="S39" s="2"/>
      <c r="T39" s="2">
        <v>-13.568619999999999</v>
      </c>
      <c r="U39" s="2">
        <v>-22.294222999999999</v>
      </c>
      <c r="V39" s="2">
        <v>-11.33478</v>
      </c>
      <c r="Z39" s="2">
        <v>5.7540000000000004E-3</v>
      </c>
      <c r="AA39" s="2">
        <v>1.9090000000000001E-4</v>
      </c>
      <c r="AB39" s="2">
        <v>5.267E-3</v>
      </c>
      <c r="AC39" s="2">
        <v>3.0009999999999998E-12</v>
      </c>
      <c r="AD39" s="2">
        <v>2.2E-16</v>
      </c>
      <c r="AE39" s="2">
        <v>2.253E-4</v>
      </c>
      <c r="AF39" s="2"/>
      <c r="AG39" s="2"/>
      <c r="AH39" s="2"/>
      <c r="AI39" s="2">
        <v>1.5388999999999999E-3</v>
      </c>
      <c r="AJ39" s="2">
        <v>6.8449999999999997E-5</v>
      </c>
      <c r="AK39" s="2">
        <v>0.22991</v>
      </c>
      <c r="AL39" s="2">
        <v>0.1168357</v>
      </c>
      <c r="AM39" s="2">
        <v>2.2739999999999998E-9</v>
      </c>
      <c r="AN39" s="2">
        <v>0.64643450000000002</v>
      </c>
      <c r="AO39" s="2"/>
      <c r="AP39" s="2"/>
      <c r="AQ39" s="2">
        <v>1.33E-3</v>
      </c>
      <c r="AR39" s="2">
        <v>6.0080000000000003E-3</v>
      </c>
      <c r="AS39" s="2">
        <v>2.4159999999999999E-5</v>
      </c>
      <c r="AT39" s="2">
        <v>7.2579999999999997E-4</v>
      </c>
      <c r="AU39" s="2">
        <v>9.1350000000000002E-7</v>
      </c>
      <c r="AV39" s="2">
        <v>0.15642</v>
      </c>
    </row>
    <row r="40" spans="1:48" x14ac:dyDescent="0.25">
      <c r="A40" s="45"/>
      <c r="B40" s="45">
        <v>1.5388999999999999E-3</v>
      </c>
      <c r="C40" s="45">
        <v>6.8449999999999997E-5</v>
      </c>
      <c r="D40" s="45">
        <v>0.22991</v>
      </c>
      <c r="E40" s="45">
        <v>0.1168357</v>
      </c>
      <c r="F40" s="45">
        <v>2.2739999999999998E-9</v>
      </c>
      <c r="G40" s="45">
        <v>0.64643450000000002</v>
      </c>
      <c r="P40" s="45"/>
      <c r="Q40" s="45"/>
      <c r="R40" s="45"/>
      <c r="S40" s="45"/>
      <c r="T40" s="45">
        <v>1.7220000000000001E-9</v>
      </c>
      <c r="U40" s="45">
        <v>2.2E-16</v>
      </c>
      <c r="V40" s="45">
        <v>2.1278999999999998E-3</v>
      </c>
      <c r="Y40" t="s">
        <v>176</v>
      </c>
      <c r="Z40" s="2">
        <v>-32.518349999999998</v>
      </c>
      <c r="AA40" s="2">
        <v>268.26497000000001</v>
      </c>
      <c r="AB40" s="2">
        <v>-43.847920000000002</v>
      </c>
      <c r="AC40" s="2">
        <v>4.7616750000000003</v>
      </c>
      <c r="AD40" s="2">
        <v>-1.34799</v>
      </c>
      <c r="AE40" s="2">
        <v>8.5761699999999994</v>
      </c>
      <c r="AF40" s="2"/>
      <c r="AG40" s="2"/>
      <c r="AH40" s="2" t="s">
        <v>176</v>
      </c>
      <c r="AI40" s="2">
        <v>-54.376351999999997</v>
      </c>
      <c r="AJ40" s="2">
        <v>293.35442</v>
      </c>
      <c r="AK40" s="2">
        <v>-50.900089999999999</v>
      </c>
      <c r="AL40" s="2">
        <v>2.0573649999999999</v>
      </c>
      <c r="AM40" s="2">
        <v>0.10401000000000001</v>
      </c>
      <c r="AN40" s="2">
        <v>3.3093300000000001</v>
      </c>
      <c r="AO40" s="2"/>
      <c r="AP40" s="2" t="s">
        <v>176</v>
      </c>
      <c r="AQ40" s="2">
        <v>-79.371790000000004</v>
      </c>
      <c r="AR40" s="2">
        <v>256.41724199999999</v>
      </c>
      <c r="AS40" s="2">
        <v>-108.6144</v>
      </c>
      <c r="AT40" s="2">
        <v>5.7085999999999997</v>
      </c>
      <c r="AU40" s="2">
        <v>-2.7515999999999998</v>
      </c>
      <c r="AV40" s="2">
        <v>6.1529299999999996</v>
      </c>
    </row>
    <row r="41" spans="1:48" x14ac:dyDescent="0.25">
      <c r="A41" s="2" t="s">
        <v>176</v>
      </c>
      <c r="B41" s="2">
        <v>-54.376351999999997</v>
      </c>
      <c r="C41" s="2">
        <v>293.35442</v>
      </c>
      <c r="D41" s="2">
        <v>-50.900089999999999</v>
      </c>
      <c r="E41" s="2">
        <v>2.0573649999999999</v>
      </c>
      <c r="F41" s="2">
        <v>0.10401000000000001</v>
      </c>
      <c r="G41" s="2">
        <v>3.3093300000000001</v>
      </c>
      <c r="P41" s="2" t="s">
        <v>358</v>
      </c>
      <c r="Q41" s="2"/>
      <c r="R41" s="2"/>
      <c r="S41" s="2"/>
      <c r="T41" s="2"/>
      <c r="U41" s="2"/>
      <c r="V41" s="2"/>
      <c r="Z41" s="2">
        <v>0.129412</v>
      </c>
      <c r="AA41" s="2">
        <v>6.906E-7</v>
      </c>
      <c r="AB41" s="2">
        <v>0.12579799999999999</v>
      </c>
      <c r="AC41" s="2">
        <v>6.2310000000000001E-6</v>
      </c>
      <c r="AD41" s="2">
        <v>0.28510000000000002</v>
      </c>
      <c r="AE41" s="2">
        <v>3.4390000000000001E-5</v>
      </c>
      <c r="AF41" s="2"/>
      <c r="AG41" s="2"/>
      <c r="AH41" s="2"/>
      <c r="AI41" s="2">
        <v>4.0619999999999996E-3</v>
      </c>
      <c r="AJ41" s="2">
        <v>8.6439999999999998E-8</v>
      </c>
      <c r="AK41" s="2">
        <v>0.23859</v>
      </c>
      <c r="AL41" s="2">
        <v>0.15412980000000001</v>
      </c>
      <c r="AM41" s="2">
        <v>0.96970000000000001</v>
      </c>
      <c r="AN41" s="2">
        <v>0.48711389999999999</v>
      </c>
      <c r="AO41" s="2"/>
      <c r="AP41" s="2"/>
      <c r="AQ41" s="2">
        <v>3.8574E-3</v>
      </c>
      <c r="AR41" s="2">
        <v>2.0900000000000001E-4</v>
      </c>
      <c r="AS41" s="2">
        <v>1.3270000000000001E-2</v>
      </c>
      <c r="AT41" s="2">
        <v>3.0160200000000002E-2</v>
      </c>
      <c r="AU41" s="2">
        <v>0.25525730000000002</v>
      </c>
      <c r="AV41" s="2">
        <v>0.1686</v>
      </c>
    </row>
    <row r="42" spans="1:48" x14ac:dyDescent="0.25">
      <c r="A42" s="45"/>
      <c r="B42" s="45">
        <v>4.0619999999999996E-3</v>
      </c>
      <c r="C42" s="45">
        <v>8.6439999999999998E-8</v>
      </c>
      <c r="D42" s="45">
        <v>0.23859</v>
      </c>
      <c r="E42" s="45">
        <v>0.15412980000000001</v>
      </c>
      <c r="F42" s="45">
        <v>0.96970000000000001</v>
      </c>
      <c r="G42" s="45">
        <v>0.48711389999999999</v>
      </c>
      <c r="P42" s="45"/>
      <c r="Q42" s="45"/>
      <c r="R42" s="45"/>
      <c r="S42" s="45"/>
      <c r="T42" s="45"/>
      <c r="U42" s="45"/>
      <c r="V42" s="45"/>
      <c r="Y42" t="s">
        <v>357</v>
      </c>
      <c r="Z42" s="2">
        <v>4.1439000000000004</v>
      </c>
      <c r="AA42" s="2">
        <v>-22.595230000000001</v>
      </c>
      <c r="AB42" s="2">
        <v>7.9848999999999997</v>
      </c>
      <c r="AC42" s="2">
        <v>1.9843E-2</v>
      </c>
      <c r="AD42" s="2">
        <v>3.4561299999999999</v>
      </c>
      <c r="AE42" s="2">
        <v>-1.41106</v>
      </c>
      <c r="AF42" s="2"/>
      <c r="AG42" s="2"/>
      <c r="AH42" s="2" t="s">
        <v>357</v>
      </c>
      <c r="AI42" s="2">
        <v>5.4532939999999996</v>
      </c>
      <c r="AJ42" s="2">
        <v>-24.909269999999999</v>
      </c>
      <c r="AK42" s="2">
        <v>6.5330899999999996</v>
      </c>
      <c r="AL42" s="2">
        <v>-0.30387199999999998</v>
      </c>
      <c r="AM42" s="2">
        <v>3.5305</v>
      </c>
      <c r="AN42" s="2">
        <v>-1.7612699999999999</v>
      </c>
      <c r="AO42" s="2"/>
      <c r="AP42" s="2" t="s">
        <v>357</v>
      </c>
      <c r="AQ42" s="2">
        <v>8.7448099999999993</v>
      </c>
      <c r="AR42" s="2">
        <v>-21.374099000000001</v>
      </c>
      <c r="AS42" s="2">
        <v>16.093959999999999</v>
      </c>
      <c r="AT42" s="2">
        <v>0.42222999999999999</v>
      </c>
      <c r="AU42" s="2">
        <v>3.0421299999999998</v>
      </c>
      <c r="AV42" s="2">
        <v>-1.0888599999999999</v>
      </c>
    </row>
    <row r="43" spans="1:48" x14ac:dyDescent="0.25">
      <c r="A43" s="2" t="s">
        <v>357</v>
      </c>
      <c r="B43" s="2">
        <v>5.4532939999999996</v>
      </c>
      <c r="C43" s="2">
        <v>-24.909269999999999</v>
      </c>
      <c r="D43" s="2">
        <v>6.5330899999999996</v>
      </c>
      <c r="E43" s="2">
        <v>-0.30387199999999998</v>
      </c>
      <c r="F43" s="2">
        <v>3.5305</v>
      </c>
      <c r="G43" s="2">
        <v>-1.7612699999999999</v>
      </c>
      <c r="P43" s="2" t="s">
        <v>997</v>
      </c>
      <c r="Q43" s="2">
        <v>0.54947000000000001</v>
      </c>
      <c r="R43" s="2">
        <v>0.18024299999999999</v>
      </c>
      <c r="S43" s="2">
        <v>0.15379699999999999</v>
      </c>
      <c r="T43" s="2">
        <v>0.34447</v>
      </c>
      <c r="U43" s="2">
        <v>0.394951</v>
      </c>
      <c r="V43" s="2">
        <v>-0.36398999999999998</v>
      </c>
      <c r="Z43" s="2">
        <v>6.2489000000000003E-2</v>
      </c>
      <c r="AA43" s="2">
        <v>3.4409999999999998E-5</v>
      </c>
      <c r="AB43" s="2">
        <v>3.6878000000000001E-2</v>
      </c>
      <c r="AC43" s="2">
        <v>0.95350000000000001</v>
      </c>
      <c r="AD43" s="2">
        <v>3.3610000000000001E-8</v>
      </c>
      <c r="AE43" s="2">
        <v>0.1624073</v>
      </c>
      <c r="AF43" s="2"/>
      <c r="AG43" s="2"/>
      <c r="AH43" s="2"/>
      <c r="AI43" s="2">
        <v>1.1282E-2</v>
      </c>
      <c r="AJ43" s="2">
        <v>6.567E-6</v>
      </c>
      <c r="AK43" s="2">
        <v>0.30499999999999999</v>
      </c>
      <c r="AL43" s="2">
        <v>0.46673100000000001</v>
      </c>
      <c r="AM43" s="2">
        <v>3.1810000000000002E-7</v>
      </c>
      <c r="AN43" s="2">
        <v>3.0642200000000001E-2</v>
      </c>
      <c r="AO43" s="2"/>
      <c r="AP43" s="2"/>
      <c r="AQ43" s="2">
        <v>2.4924999999999999E-3</v>
      </c>
      <c r="AR43" s="2">
        <v>2.4759999999999999E-3</v>
      </c>
      <c r="AS43" s="2">
        <v>1.1689999999999999E-3</v>
      </c>
      <c r="AT43" s="2">
        <v>0.53373490000000001</v>
      </c>
      <c r="AU43" s="2">
        <v>1.785E-4</v>
      </c>
      <c r="AV43" s="2">
        <v>0.33545999999999998</v>
      </c>
    </row>
    <row r="44" spans="1:48" x14ac:dyDescent="0.25">
      <c r="A44" s="45"/>
      <c r="B44" s="45">
        <v>1.1282E-2</v>
      </c>
      <c r="C44" s="45">
        <v>6.567E-6</v>
      </c>
      <c r="D44" s="45">
        <v>0.30499999999999999</v>
      </c>
      <c r="E44" s="45">
        <v>0.46673100000000001</v>
      </c>
      <c r="F44" s="45">
        <v>3.1810000000000002E-7</v>
      </c>
      <c r="G44" s="45">
        <v>3.0642200000000001E-2</v>
      </c>
      <c r="P44" s="45"/>
      <c r="Q44" s="45">
        <v>0.10295899999999999</v>
      </c>
      <c r="R44" s="45">
        <v>0.30138999999999999</v>
      </c>
      <c r="S44" s="45">
        <v>0.47532859999999999</v>
      </c>
      <c r="T44" s="45">
        <v>4.0126500000000002E-2</v>
      </c>
      <c r="U44" s="45">
        <v>4.5784999999999999E-2</v>
      </c>
      <c r="V44" s="45">
        <v>0.1062263</v>
      </c>
      <c r="Y44" t="s">
        <v>187</v>
      </c>
      <c r="Z44" s="2"/>
      <c r="AA44" s="2"/>
      <c r="AB44" s="2"/>
      <c r="AC44" s="2"/>
      <c r="AD44" s="2"/>
      <c r="AE44" s="2"/>
      <c r="AF44" s="2"/>
      <c r="AG44" s="2"/>
      <c r="AH44" s="2" t="s">
        <v>187</v>
      </c>
      <c r="AI44" s="2"/>
      <c r="AJ44" s="2"/>
      <c r="AK44" s="2"/>
      <c r="AL44" s="2"/>
      <c r="AM44" s="2"/>
      <c r="AN44" s="2"/>
      <c r="AO44" s="2"/>
      <c r="AP44" s="2" t="s">
        <v>187</v>
      </c>
      <c r="AQ44" s="2"/>
      <c r="AR44" s="2"/>
      <c r="AS44" s="2"/>
      <c r="AT44" s="2"/>
      <c r="AU44" s="2"/>
      <c r="AV44" s="2"/>
    </row>
    <row r="45" spans="1:48" x14ac:dyDescent="0.25">
      <c r="A45" s="2" t="s">
        <v>187</v>
      </c>
      <c r="B45" s="2"/>
      <c r="C45" s="2"/>
      <c r="D45" s="2"/>
      <c r="E45" s="2"/>
      <c r="F45" s="2"/>
      <c r="G45" s="2"/>
      <c r="P45" s="2" t="s">
        <v>998</v>
      </c>
      <c r="Q45" s="2">
        <v>-0.74060999999999999</v>
      </c>
      <c r="R45" s="2">
        <v>9.3572000000000002E-2</v>
      </c>
      <c r="S45" s="2">
        <v>-0.19072700000000001</v>
      </c>
      <c r="T45" s="2">
        <v>-0.11105</v>
      </c>
      <c r="U45" s="2">
        <v>5.0681999999999998E-2</v>
      </c>
      <c r="V45" s="2">
        <v>-0.42246</v>
      </c>
      <c r="Z45" s="2"/>
      <c r="AA45" s="2"/>
      <c r="AB45" s="2"/>
      <c r="AC45" s="2"/>
      <c r="AD45" s="2"/>
      <c r="AE45" s="2"/>
      <c r="AF45" s="2"/>
      <c r="AG45" s="2"/>
      <c r="AH45" s="2"/>
      <c r="AI45" s="2"/>
      <c r="AJ45" s="2"/>
      <c r="AK45" s="2"/>
      <c r="AL45" s="2"/>
      <c r="AM45" s="2"/>
      <c r="AN45" s="2"/>
      <c r="AO45" s="2"/>
      <c r="AP45" s="2"/>
      <c r="AQ45" s="2"/>
      <c r="AR45" s="2"/>
      <c r="AS45" s="2"/>
      <c r="AT45" s="2"/>
      <c r="AU45" s="2"/>
      <c r="AV45" s="2"/>
    </row>
    <row r="46" spans="1:48" x14ac:dyDescent="0.25">
      <c r="A46" s="2"/>
      <c r="B46" s="2"/>
      <c r="C46" s="2"/>
      <c r="D46" s="2"/>
      <c r="E46" s="2"/>
      <c r="F46" s="2"/>
      <c r="G46" s="2"/>
      <c r="P46" s="45"/>
      <c r="Q46" s="45">
        <v>7.5813000000000005E-2</v>
      </c>
      <c r="R46" s="45">
        <v>0.50453999999999999</v>
      </c>
      <c r="S46" s="45">
        <v>0.69501570000000001</v>
      </c>
      <c r="T46" s="45">
        <v>0.30211260000000001</v>
      </c>
      <c r="U46" s="45">
        <v>0.79881000000000002</v>
      </c>
      <c r="V46" s="45">
        <v>0.53097119999999998</v>
      </c>
      <c r="Y46" t="s">
        <v>358</v>
      </c>
      <c r="Z46" s="2">
        <v>-36.556950000000001</v>
      </c>
      <c r="AA46" s="2">
        <v>53.460120000000003</v>
      </c>
      <c r="AB46" s="2">
        <v>-57.235149999999997</v>
      </c>
      <c r="AC46" s="2">
        <v>-21.708034999999999</v>
      </c>
      <c r="AD46" s="2">
        <v>-30.599589999999999</v>
      </c>
      <c r="AE46" s="2">
        <v>-32.444519999999997</v>
      </c>
      <c r="AF46" s="2"/>
      <c r="AG46" s="2"/>
      <c r="AH46" s="2" t="s">
        <v>358</v>
      </c>
      <c r="AI46" s="2">
        <v>-35.202728999999998</v>
      </c>
      <c r="AJ46" s="2">
        <v>47.901609999999998</v>
      </c>
      <c r="AK46" s="2">
        <v>-25.42952</v>
      </c>
      <c r="AL46" s="2">
        <v>-11.653114</v>
      </c>
      <c r="AM46" s="2">
        <v>-32.622419999999998</v>
      </c>
      <c r="AN46" s="2">
        <v>-19.735340000000001</v>
      </c>
      <c r="AO46" s="2"/>
      <c r="AP46" s="2" t="s">
        <v>358</v>
      </c>
      <c r="AQ46" s="2">
        <v>-28.44041</v>
      </c>
      <c r="AR46" s="2">
        <v>45.056359</v>
      </c>
      <c r="AS46" s="2">
        <v>-68.166880000000006</v>
      </c>
      <c r="AT46" s="2">
        <v>-14.29463</v>
      </c>
      <c r="AU46" s="2">
        <v>-20.252189999999999</v>
      </c>
      <c r="AV46" s="2">
        <v>-17.329799999999999</v>
      </c>
    </row>
    <row r="47" spans="1:48" x14ac:dyDescent="0.25">
      <c r="A47" s="2" t="s">
        <v>358</v>
      </c>
      <c r="B47" s="2">
        <v>-35.202728999999998</v>
      </c>
      <c r="C47" s="2">
        <v>47.901609999999998</v>
      </c>
      <c r="D47" s="2">
        <v>-25.42952</v>
      </c>
      <c r="E47" s="2">
        <v>-11.653114</v>
      </c>
      <c r="F47" s="2">
        <v>-32.622419999999998</v>
      </c>
      <c r="G47" s="2">
        <v>-19.735340000000001</v>
      </c>
      <c r="P47" s="2" t="s">
        <v>999</v>
      </c>
      <c r="Q47" s="2">
        <v>-0.58098000000000005</v>
      </c>
      <c r="R47" s="2">
        <v>0.14122699999999999</v>
      </c>
      <c r="S47" s="2">
        <v>0.33971699999999999</v>
      </c>
      <c r="T47" s="2">
        <v>-0.83038000000000001</v>
      </c>
      <c r="U47" s="2">
        <v>-0.20961199999999999</v>
      </c>
      <c r="V47" s="2">
        <v>-0.36503000000000002</v>
      </c>
      <c r="Z47" s="2">
        <v>8.2289999999999999E-7</v>
      </c>
      <c r="AA47" s="2">
        <v>1.019E-4</v>
      </c>
      <c r="AB47" s="2">
        <v>4.8579999999999999E-6</v>
      </c>
      <c r="AC47" s="2">
        <v>2.2E-16</v>
      </c>
      <c r="AD47" s="2">
        <v>2.309E-10</v>
      </c>
      <c r="AE47" s="2">
        <v>5.2190000000000003E-7</v>
      </c>
      <c r="AF47" s="2"/>
      <c r="AG47" s="2"/>
      <c r="AH47" s="2"/>
      <c r="AI47" s="2">
        <v>8.2299999999999995E-5</v>
      </c>
      <c r="AJ47" s="2">
        <v>4.8990000000000004E-4</v>
      </c>
      <c r="AK47" s="2">
        <v>9.7269999999999995E-2</v>
      </c>
      <c r="AL47" s="2">
        <v>3.6638999999999999E-3</v>
      </c>
      <c r="AM47" s="2">
        <v>1.59E-5</v>
      </c>
      <c r="AN47" s="2">
        <v>4.8647700000000002E-2</v>
      </c>
      <c r="AO47" s="2"/>
      <c r="AP47" s="2"/>
      <c r="AQ47" s="2">
        <v>3.16163E-2</v>
      </c>
      <c r="AR47" s="2">
        <v>1.9919999999999998E-3</v>
      </c>
      <c r="AS47" s="2">
        <v>1.0099999999999999E-8</v>
      </c>
      <c r="AT47" s="2">
        <v>5.7980999999999996E-3</v>
      </c>
      <c r="AU47" s="2">
        <v>1.50358E-2</v>
      </c>
      <c r="AV47" s="2">
        <v>8.0710000000000004E-2</v>
      </c>
    </row>
    <row r="48" spans="1:48" x14ac:dyDescent="0.25">
      <c r="A48" s="45"/>
      <c r="B48" s="45">
        <v>8.2299999999999995E-5</v>
      </c>
      <c r="C48" s="45">
        <v>4.8990000000000004E-4</v>
      </c>
      <c r="D48" s="45">
        <v>9.7269999999999995E-2</v>
      </c>
      <c r="E48" s="45">
        <v>3.6638999999999999E-3</v>
      </c>
      <c r="F48" s="45">
        <v>1.59E-5</v>
      </c>
      <c r="G48" s="45">
        <v>4.8647700000000002E-2</v>
      </c>
      <c r="P48" s="45"/>
      <c r="Q48" s="45">
        <v>3.4069999999999999E-3</v>
      </c>
      <c r="R48" s="45">
        <v>0.42293999999999998</v>
      </c>
      <c r="S48" s="45">
        <v>4.1523999999999998E-2</v>
      </c>
      <c r="T48" s="45">
        <v>1.308E-9</v>
      </c>
      <c r="U48" s="45">
        <v>0.23603199999999999</v>
      </c>
      <c r="V48" s="45">
        <v>0.17534050000000001</v>
      </c>
      <c r="Y48" t="s">
        <v>997</v>
      </c>
      <c r="Z48" s="2">
        <v>-0.44172</v>
      </c>
      <c r="AA48" s="2">
        <v>1.6505300000000001</v>
      </c>
      <c r="AB48" s="2">
        <v>2.35758</v>
      </c>
      <c r="AC48" s="2">
        <v>6.9880999999999999E-2</v>
      </c>
      <c r="AD48" s="2">
        <v>0.74621999999999999</v>
      </c>
      <c r="AE48" s="2">
        <v>1.3347500000000001</v>
      </c>
      <c r="AF48" s="2"/>
      <c r="AG48" s="2"/>
      <c r="AH48" s="2" t="s">
        <v>997</v>
      </c>
      <c r="AI48" s="2">
        <v>-0.41028999999999999</v>
      </c>
      <c r="AJ48" s="2">
        <v>1.8798999999999999</v>
      </c>
      <c r="AK48" s="2">
        <v>1.0365500000000001</v>
      </c>
      <c r="AL48" s="2">
        <v>9.0566999999999995E-2</v>
      </c>
      <c r="AM48" s="2">
        <v>0.68557999999999997</v>
      </c>
      <c r="AN48" s="2">
        <v>1.10791</v>
      </c>
      <c r="AO48" s="2"/>
      <c r="AP48" s="2" t="s">
        <v>997</v>
      </c>
      <c r="AQ48" s="2">
        <v>0.56149000000000004</v>
      </c>
      <c r="AR48" s="2">
        <v>2.3431150000000001</v>
      </c>
      <c r="AS48" s="2">
        <v>3.7196899999999999</v>
      </c>
      <c r="AT48" s="2">
        <v>1.07074</v>
      </c>
      <c r="AU48" s="2">
        <v>1.4352</v>
      </c>
      <c r="AV48" s="2">
        <v>2.75969</v>
      </c>
    </row>
    <row r="49" spans="1:48" x14ac:dyDescent="0.25">
      <c r="A49" s="2" t="s">
        <v>997</v>
      </c>
      <c r="B49" s="2">
        <v>-0.41028999999999999</v>
      </c>
      <c r="C49" s="2">
        <v>1.8798999999999999</v>
      </c>
      <c r="D49" s="2">
        <v>1.0365500000000001</v>
      </c>
      <c r="E49" s="2">
        <v>9.0566999999999995E-2</v>
      </c>
      <c r="F49" s="2">
        <v>0.68557999999999997</v>
      </c>
      <c r="G49" s="2">
        <v>1.10791</v>
      </c>
      <c r="P49" s="2" t="s">
        <v>629</v>
      </c>
      <c r="Q49" s="2">
        <v>12.686109999999999</v>
      </c>
      <c r="R49" s="2">
        <v>-15.827037000000001</v>
      </c>
      <c r="S49" s="2">
        <v>18.131627999999999</v>
      </c>
      <c r="T49" s="2">
        <v>5.5183999999999997</v>
      </c>
      <c r="U49" s="2">
        <v>-4.2778130000000001</v>
      </c>
      <c r="V49" s="2">
        <v>-8.0244</v>
      </c>
      <c r="Z49" s="2">
        <v>0.21618999999999999</v>
      </c>
      <c r="AA49" s="2">
        <v>4.5106100000000003E-2</v>
      </c>
      <c r="AB49" s="2">
        <v>0.13078899999999999</v>
      </c>
      <c r="AC49" s="2">
        <v>0.84250000000000003</v>
      </c>
      <c r="AD49" s="2">
        <v>0.2177</v>
      </c>
      <c r="AE49" s="2">
        <v>0.25020959999999998</v>
      </c>
      <c r="AF49" s="2"/>
      <c r="AG49" s="2"/>
      <c r="AH49" s="2"/>
      <c r="AI49" s="2">
        <v>0.3320188</v>
      </c>
      <c r="AJ49" s="2">
        <v>1.6152199999999999E-2</v>
      </c>
      <c r="AK49" s="2">
        <v>0.27078000000000002</v>
      </c>
      <c r="AL49" s="2">
        <v>0.81311929999999999</v>
      </c>
      <c r="AM49" s="2">
        <v>0.29859999999999998</v>
      </c>
      <c r="AN49" s="2">
        <v>0.30283680000000002</v>
      </c>
      <c r="AO49" s="2"/>
      <c r="AP49" s="2"/>
      <c r="AQ49" s="2">
        <v>0.44679560000000001</v>
      </c>
      <c r="AR49" s="2">
        <v>8.8509999999999995E-3</v>
      </c>
      <c r="AS49" s="2">
        <v>4.1688999999999997E-2</v>
      </c>
      <c r="AT49" s="2">
        <v>1.49917E-2</v>
      </c>
      <c r="AU49" s="2">
        <v>6.5751999999999998E-3</v>
      </c>
      <c r="AV49" s="2">
        <v>1.413E-2</v>
      </c>
    </row>
    <row r="50" spans="1:48" x14ac:dyDescent="0.25">
      <c r="A50" s="45"/>
      <c r="B50" s="45">
        <v>0.3320188</v>
      </c>
      <c r="C50" s="45">
        <v>1.6152199999999999E-2</v>
      </c>
      <c r="D50" s="45">
        <v>0.27078000000000002</v>
      </c>
      <c r="E50" s="45">
        <v>0.81311929999999999</v>
      </c>
      <c r="F50" s="45">
        <v>0.29859999999999998</v>
      </c>
      <c r="G50" s="45">
        <v>0.30283680000000002</v>
      </c>
      <c r="P50" s="2"/>
      <c r="Q50" s="45">
        <v>6.8574999999999997E-2</v>
      </c>
      <c r="R50" s="45">
        <v>6.139E-6</v>
      </c>
      <c r="S50" s="45">
        <v>0.1786615</v>
      </c>
      <c r="T50" s="45">
        <v>0.3574116</v>
      </c>
      <c r="U50" s="45">
        <v>0.16944400000000001</v>
      </c>
      <c r="V50" s="45">
        <v>0.55848640000000005</v>
      </c>
      <c r="Y50" t="s">
        <v>998</v>
      </c>
      <c r="Z50" s="2">
        <v>-0.25385000000000002</v>
      </c>
      <c r="AA50" s="2">
        <v>0.12285</v>
      </c>
      <c r="AB50" s="2">
        <v>0.46877000000000002</v>
      </c>
      <c r="AC50" s="2">
        <v>0.230903</v>
      </c>
      <c r="AD50" s="2">
        <v>-0.26245000000000002</v>
      </c>
      <c r="AE50" s="2">
        <v>-2.1726800000000002</v>
      </c>
      <c r="AF50" s="2"/>
      <c r="AG50" s="2"/>
      <c r="AH50" s="2" t="s">
        <v>998</v>
      </c>
      <c r="AI50" s="2">
        <v>-0.38657399999999997</v>
      </c>
      <c r="AJ50" s="2">
        <v>0.20799999999999999</v>
      </c>
      <c r="AK50" s="2">
        <v>1.0039</v>
      </c>
      <c r="AL50" s="2">
        <v>-7.9229999999999995E-2</v>
      </c>
      <c r="AM50" s="2">
        <v>-0.28697</v>
      </c>
      <c r="AN50" s="2">
        <v>-2.5870700000000002</v>
      </c>
      <c r="AO50" s="2"/>
      <c r="AP50" s="2" t="s">
        <v>998</v>
      </c>
      <c r="AQ50" s="2">
        <v>-0.63617000000000001</v>
      </c>
      <c r="AR50" s="2">
        <v>-0.30897400000000003</v>
      </c>
      <c r="AS50" s="2">
        <v>0.28416999999999998</v>
      </c>
      <c r="AT50" s="2">
        <v>-0.20927000000000001</v>
      </c>
      <c r="AU50" s="2">
        <v>-1.33965</v>
      </c>
      <c r="AV50" s="2">
        <v>-1.83243</v>
      </c>
    </row>
    <row r="51" spans="1:48" x14ac:dyDescent="0.25">
      <c r="A51" s="2" t="s">
        <v>998</v>
      </c>
      <c r="B51" s="2">
        <v>-0.38657399999999997</v>
      </c>
      <c r="C51" s="2">
        <v>0.20799999999999999</v>
      </c>
      <c r="D51" s="2">
        <v>1.0039</v>
      </c>
      <c r="E51" s="2">
        <v>-7.9229999999999995E-2</v>
      </c>
      <c r="F51" s="2">
        <v>-0.28697</v>
      </c>
      <c r="G51" s="2">
        <v>-2.5870700000000002</v>
      </c>
      <c r="P51" s="2" t="s">
        <v>181</v>
      </c>
      <c r="Q51" s="2">
        <v>-0.55552999999999997</v>
      </c>
      <c r="R51" s="2">
        <v>-3.7955999999999997E-2</v>
      </c>
      <c r="S51" s="2">
        <v>-0.22417799999999999</v>
      </c>
      <c r="T51" s="2">
        <v>-0.23679</v>
      </c>
      <c r="U51" s="2">
        <v>-0.18822900000000001</v>
      </c>
      <c r="V51" s="2">
        <v>-0.25530999999999998</v>
      </c>
      <c r="Z51" s="2">
        <v>0.56163099999999999</v>
      </c>
      <c r="AA51" s="2">
        <v>0.88502670000000006</v>
      </c>
      <c r="AB51" s="2">
        <v>0.76295500000000005</v>
      </c>
      <c r="AC51" s="2">
        <v>0.49569999999999997</v>
      </c>
      <c r="AD51" s="2">
        <v>0.67610000000000003</v>
      </c>
      <c r="AE51" s="2">
        <v>2.0695000000000002E-3</v>
      </c>
      <c r="AF51" s="2"/>
      <c r="AG51" s="2"/>
      <c r="AH51" s="2"/>
      <c r="AI51" s="2">
        <v>0.45424110000000001</v>
      </c>
      <c r="AJ51" s="2">
        <v>0.81881400000000004</v>
      </c>
      <c r="AK51" s="2">
        <v>0.43225000000000002</v>
      </c>
      <c r="AL51" s="2">
        <v>0.83149759999999995</v>
      </c>
      <c r="AM51" s="2">
        <v>0.64190000000000003</v>
      </c>
      <c r="AN51" s="2">
        <v>5.7919999999999998E-4</v>
      </c>
      <c r="AO51" s="2"/>
      <c r="AP51" s="2"/>
      <c r="AQ51" s="2">
        <v>0.33658379999999999</v>
      </c>
      <c r="AR51" s="2">
        <v>0.76872499999999999</v>
      </c>
      <c r="AS51" s="2">
        <v>0.86649100000000001</v>
      </c>
      <c r="AT51" s="2">
        <v>0.77640149999999997</v>
      </c>
      <c r="AU51" s="2">
        <v>5.3519900000000002E-2</v>
      </c>
      <c r="AV51" s="2">
        <v>2.3089999999999999E-2</v>
      </c>
    </row>
    <row r="52" spans="1:48" x14ac:dyDescent="0.25">
      <c r="A52" s="45"/>
      <c r="B52" s="45">
        <v>0.45424110000000001</v>
      </c>
      <c r="C52" s="45">
        <v>0.81881400000000004</v>
      </c>
      <c r="D52" s="45">
        <v>0.43225000000000002</v>
      </c>
      <c r="E52" s="45">
        <v>0.83149759999999995</v>
      </c>
      <c r="F52" s="45">
        <v>0.64190000000000003</v>
      </c>
      <c r="G52" s="45">
        <v>5.7919999999999998E-4</v>
      </c>
      <c r="P52" s="2"/>
      <c r="Q52" s="45">
        <v>8.9439999999999999E-8</v>
      </c>
      <c r="R52" s="45">
        <v>0.28996</v>
      </c>
      <c r="S52" s="45">
        <v>2.7149099999999999E-2</v>
      </c>
      <c r="T52" s="45">
        <v>3.3026899999999998E-2</v>
      </c>
      <c r="U52" s="45">
        <v>2.6608E-2</v>
      </c>
      <c r="V52" s="45">
        <v>5.6792799999999997E-2</v>
      </c>
      <c r="Y52" t="s">
        <v>999</v>
      </c>
      <c r="Z52" s="2">
        <v>0.25630999999999998</v>
      </c>
      <c r="AA52" s="2">
        <v>0.20211999999999999</v>
      </c>
      <c r="AB52" s="2">
        <v>-0.86306000000000005</v>
      </c>
      <c r="AC52" s="2">
        <v>-9.4612000000000002E-2</v>
      </c>
      <c r="AD52" s="2">
        <v>-0.56706000000000001</v>
      </c>
      <c r="AE52" s="2">
        <v>-0.13256000000000001</v>
      </c>
      <c r="AF52" s="2"/>
      <c r="AG52" s="2"/>
      <c r="AH52" s="2" t="s">
        <v>999</v>
      </c>
      <c r="AI52" s="2">
        <v>7.8807000000000002E-2</v>
      </c>
      <c r="AJ52" s="2">
        <v>0.18936</v>
      </c>
      <c r="AK52" s="2">
        <v>-1.2252000000000001</v>
      </c>
      <c r="AL52" s="2">
        <v>-0.31046200000000002</v>
      </c>
      <c r="AM52" s="2">
        <v>-0.40373999999999999</v>
      </c>
      <c r="AN52" s="2">
        <v>-0.78874999999999995</v>
      </c>
      <c r="AO52" s="2"/>
      <c r="AP52" s="2" t="s">
        <v>999</v>
      </c>
      <c r="AQ52" s="2">
        <v>-0.44412000000000001</v>
      </c>
      <c r="AR52" s="2">
        <v>5.5073999999999998E-2</v>
      </c>
      <c r="AS52" s="2">
        <v>-1.1399999999999999</v>
      </c>
      <c r="AT52" s="2">
        <v>-0.51075999999999999</v>
      </c>
      <c r="AU52" s="2">
        <v>-0.41554999999999997</v>
      </c>
      <c r="AV52" s="2">
        <v>-0.49480000000000002</v>
      </c>
    </row>
    <row r="53" spans="1:48" x14ac:dyDescent="0.25">
      <c r="A53" s="2" t="s">
        <v>999</v>
      </c>
      <c r="B53" s="2">
        <v>7.8807000000000002E-2</v>
      </c>
      <c r="C53" s="2">
        <v>0.18936</v>
      </c>
      <c r="D53" s="2">
        <v>-1.2252000000000001</v>
      </c>
      <c r="E53" s="2">
        <v>-0.31046200000000002</v>
      </c>
      <c r="F53" s="2">
        <v>-0.40373999999999999</v>
      </c>
      <c r="G53" s="2">
        <v>-0.78874999999999995</v>
      </c>
      <c r="P53" s="2" t="s">
        <v>189</v>
      </c>
      <c r="Q53" s="2" t="s">
        <v>197</v>
      </c>
      <c r="R53" s="2" t="s">
        <v>197</v>
      </c>
      <c r="S53" s="2" t="s">
        <v>197</v>
      </c>
      <c r="T53" s="2" t="s">
        <v>197</v>
      </c>
      <c r="U53" s="2" t="s">
        <v>197</v>
      </c>
      <c r="V53" s="2" t="s">
        <v>197</v>
      </c>
      <c r="Z53" s="2">
        <v>0.46949000000000002</v>
      </c>
      <c r="AA53" s="2">
        <v>0.63580950000000003</v>
      </c>
      <c r="AB53" s="2">
        <v>0.382156</v>
      </c>
      <c r="AC53" s="2">
        <v>0.62470000000000003</v>
      </c>
      <c r="AD53" s="2">
        <v>0.12640000000000001</v>
      </c>
      <c r="AE53" s="2">
        <v>0.80945809999999996</v>
      </c>
      <c r="AF53" s="2"/>
      <c r="AG53" s="2"/>
      <c r="AH53" s="2"/>
      <c r="AI53" s="2">
        <v>0.83584270000000005</v>
      </c>
      <c r="AJ53" s="2">
        <v>0.640177</v>
      </c>
      <c r="AK53" s="2">
        <v>9.8099999999999993E-3</v>
      </c>
      <c r="AL53" s="2">
        <v>0.12340810000000001</v>
      </c>
      <c r="AM53" s="2">
        <v>0.28449999999999998</v>
      </c>
      <c r="AN53" s="2">
        <v>0.21904129999999999</v>
      </c>
      <c r="AO53" s="2"/>
      <c r="AP53" s="2"/>
      <c r="AQ53" s="2">
        <v>0.40037790000000001</v>
      </c>
      <c r="AR53" s="2">
        <v>0.91584399999999999</v>
      </c>
      <c r="AS53" s="2">
        <v>0.28451100000000001</v>
      </c>
      <c r="AT53" s="2">
        <v>0.26869739999999998</v>
      </c>
      <c r="AU53" s="2">
        <v>0.38026939999999998</v>
      </c>
      <c r="AV53" s="2">
        <v>0.50685999999999998</v>
      </c>
    </row>
    <row r="54" spans="1:48" x14ac:dyDescent="0.25">
      <c r="A54" s="45"/>
      <c r="B54" s="45">
        <v>0.83584270000000005</v>
      </c>
      <c r="C54" s="45">
        <v>0.640177</v>
      </c>
      <c r="D54" s="45">
        <v>9.8099999999999993E-3</v>
      </c>
      <c r="E54" s="45">
        <v>0.12340810000000001</v>
      </c>
      <c r="F54" s="45">
        <v>0.28449999999999998</v>
      </c>
      <c r="G54" s="45">
        <v>0.21904129999999999</v>
      </c>
      <c r="P54" s="2" t="s">
        <v>190</v>
      </c>
      <c r="Q54" s="31">
        <v>328</v>
      </c>
      <c r="R54" s="31">
        <v>152</v>
      </c>
      <c r="S54" s="31">
        <v>56</v>
      </c>
      <c r="T54" s="31">
        <v>390</v>
      </c>
      <c r="U54" s="31">
        <v>193</v>
      </c>
      <c r="V54" s="31">
        <v>75</v>
      </c>
      <c r="Y54" t="s">
        <v>189</v>
      </c>
      <c r="Z54" s="2" t="s">
        <v>197</v>
      </c>
      <c r="AA54" s="2" t="s">
        <v>197</v>
      </c>
      <c r="AB54" s="2" t="s">
        <v>197</v>
      </c>
      <c r="AC54" s="2" t="s">
        <v>197</v>
      </c>
      <c r="AD54" s="2" t="s">
        <v>197</v>
      </c>
      <c r="AE54" s="2" t="s">
        <v>197</v>
      </c>
      <c r="AF54" s="2"/>
      <c r="AG54" s="2"/>
      <c r="AH54" s="2" t="s">
        <v>629</v>
      </c>
      <c r="AI54" s="2">
        <v>22.912374</v>
      </c>
      <c r="AJ54" s="2">
        <v>-582.75009999999997</v>
      </c>
      <c r="AK54" s="2">
        <v>-57.720149999999997</v>
      </c>
      <c r="AL54" s="2">
        <v>15.588811</v>
      </c>
      <c r="AM54" s="2">
        <v>-119.55732999999999</v>
      </c>
      <c r="AN54" s="2">
        <v>-26.104399999999998</v>
      </c>
      <c r="AO54" s="2"/>
      <c r="AP54" s="2" t="s">
        <v>629</v>
      </c>
      <c r="AQ54" s="2">
        <v>57.318249999999999</v>
      </c>
      <c r="AR54" s="2">
        <v>-787.72664999999995</v>
      </c>
      <c r="AS54" s="2">
        <v>51.201079999999997</v>
      </c>
      <c r="AT54" s="2">
        <v>59.288429999999998</v>
      </c>
      <c r="AU54" s="2">
        <v>-334.89037000000002</v>
      </c>
      <c r="AV54" s="2">
        <v>-4.8125999999999998</v>
      </c>
    </row>
    <row r="55" spans="1:48" x14ac:dyDescent="0.25">
      <c r="A55" s="2" t="s">
        <v>629</v>
      </c>
      <c r="B55" s="2">
        <v>22.912374</v>
      </c>
      <c r="C55" s="2">
        <v>-582.75009999999997</v>
      </c>
      <c r="D55" s="2">
        <v>-57.720149999999997</v>
      </c>
      <c r="E55" s="2">
        <v>15.588811</v>
      </c>
      <c r="F55" s="2">
        <v>-119.55732999999999</v>
      </c>
      <c r="G55" s="2">
        <v>-26.104399999999998</v>
      </c>
      <c r="P55" s="2" t="s">
        <v>191</v>
      </c>
      <c r="Q55" s="2">
        <v>0.27192</v>
      </c>
      <c r="R55" s="2">
        <v>-4.7990999999999999E-2</v>
      </c>
      <c r="S55" s="2">
        <v>0.17965</v>
      </c>
      <c r="T55" s="2">
        <v>0.39129999999999998</v>
      </c>
      <c r="U55" s="2">
        <v>0.75168000000000001</v>
      </c>
      <c r="V55" s="2">
        <v>0.15101000000000001</v>
      </c>
      <c r="Y55" t="s">
        <v>190</v>
      </c>
      <c r="Z55" s="31">
        <v>406</v>
      </c>
      <c r="AA55" s="31">
        <v>140</v>
      </c>
      <c r="AB55" s="31">
        <v>63</v>
      </c>
      <c r="AC55" s="31">
        <v>865</v>
      </c>
      <c r="AD55" s="31">
        <v>257</v>
      </c>
      <c r="AE55" s="31">
        <v>149</v>
      </c>
      <c r="AF55" s="2"/>
      <c r="AG55" s="2"/>
      <c r="AH55" s="2"/>
      <c r="AI55" s="2">
        <v>0.20570559999999999</v>
      </c>
      <c r="AJ55" s="2">
        <v>0.1589701</v>
      </c>
      <c r="AK55" s="2">
        <v>0.39123000000000002</v>
      </c>
      <c r="AL55" s="2">
        <v>0.1436258</v>
      </c>
      <c r="AM55" s="2">
        <v>0.36609999999999998</v>
      </c>
      <c r="AN55" s="2">
        <v>0.3166757</v>
      </c>
      <c r="AO55" s="2"/>
      <c r="AP55" s="2"/>
      <c r="AQ55" s="2">
        <v>6.5424000000000003E-3</v>
      </c>
      <c r="AR55" s="2">
        <v>4.1010999999999999E-2</v>
      </c>
      <c r="AS55" s="2">
        <v>0.33632600000000001</v>
      </c>
      <c r="AT55" s="2">
        <v>8.8632999999999993E-3</v>
      </c>
      <c r="AU55" s="2">
        <v>0.36600120000000003</v>
      </c>
      <c r="AV55" s="2">
        <v>0.87465000000000004</v>
      </c>
    </row>
    <row r="56" spans="1:48" x14ac:dyDescent="0.25">
      <c r="A56" s="45"/>
      <c r="B56" s="45">
        <v>0.20570559999999999</v>
      </c>
      <c r="C56" s="45">
        <v>0.1589701</v>
      </c>
      <c r="D56" s="45">
        <v>0.39123000000000002</v>
      </c>
      <c r="E56" s="45">
        <v>0.1436258</v>
      </c>
      <c r="F56" s="45">
        <v>0.36609999999999998</v>
      </c>
      <c r="G56" s="45">
        <v>0.3166757</v>
      </c>
      <c r="P56" s="2"/>
      <c r="Q56" s="2"/>
      <c r="R56" s="2"/>
      <c r="S56" s="2"/>
      <c r="T56" s="2"/>
      <c r="U56" s="2"/>
      <c r="V56" s="2"/>
      <c r="Y56" t="s">
        <v>191</v>
      </c>
      <c r="Z56" s="2">
        <v>0.27944000000000002</v>
      </c>
      <c r="AA56" s="2">
        <v>0.39788000000000001</v>
      </c>
      <c r="AB56" s="2">
        <v>0.54239000000000004</v>
      </c>
      <c r="AC56" s="2">
        <v>0.38231999999999999</v>
      </c>
      <c r="AD56" s="2">
        <v>0.57543</v>
      </c>
      <c r="AE56" s="2">
        <v>0.57152999999999998</v>
      </c>
      <c r="AF56" s="2"/>
      <c r="AG56" s="2"/>
      <c r="AH56" s="2" t="s">
        <v>181</v>
      </c>
      <c r="AI56" s="2">
        <v>-0.36568499999999998</v>
      </c>
      <c r="AJ56" s="2">
        <v>0.60748000000000002</v>
      </c>
      <c r="AK56" s="2">
        <v>-1.67048</v>
      </c>
      <c r="AL56" s="2">
        <v>-0.46467700000000001</v>
      </c>
      <c r="AM56" s="2">
        <v>0.10931</v>
      </c>
      <c r="AN56" s="2">
        <v>-0.70904</v>
      </c>
      <c r="AO56" s="2"/>
      <c r="AP56" s="32" t="s">
        <v>952</v>
      </c>
      <c r="AQ56" s="2">
        <v>-4.9852100000000004</v>
      </c>
      <c r="AR56" s="2">
        <v>4.3418760000000001</v>
      </c>
      <c r="AS56" s="2">
        <v>-0.67779</v>
      </c>
      <c r="AT56" s="2">
        <v>-1.4542999999999999</v>
      </c>
      <c r="AU56" s="2">
        <v>-1.3444799999999999</v>
      </c>
      <c r="AV56" s="2">
        <v>-2.73272</v>
      </c>
    </row>
    <row r="57" spans="1:48" x14ac:dyDescent="0.25">
      <c r="A57" s="2" t="s">
        <v>181</v>
      </c>
      <c r="B57" s="2">
        <v>-0.36568499999999998</v>
      </c>
      <c r="C57" s="2">
        <v>0.60748000000000002</v>
      </c>
      <c r="D57" s="2">
        <v>-1.67048</v>
      </c>
      <c r="E57" s="2">
        <v>-0.46467700000000001</v>
      </c>
      <c r="F57" s="2">
        <v>0.10931</v>
      </c>
      <c r="G57" s="2">
        <v>-0.70904</v>
      </c>
      <c r="P57" s="30"/>
      <c r="Q57" s="276" t="s">
        <v>960</v>
      </c>
      <c r="R57" s="277"/>
      <c r="S57" s="277"/>
      <c r="T57" s="277"/>
      <c r="U57" s="277"/>
      <c r="V57" s="277"/>
      <c r="Z57" s="2"/>
      <c r="AA57" s="2"/>
      <c r="AB57" s="2"/>
      <c r="AC57" s="2"/>
      <c r="AD57" s="2"/>
      <c r="AE57" s="2"/>
      <c r="AF57" s="2"/>
      <c r="AG57" s="2"/>
      <c r="AH57" s="2"/>
      <c r="AI57" s="2">
        <v>2.0491599999999999E-2</v>
      </c>
      <c r="AJ57" s="2">
        <v>3.4502999999999999E-3</v>
      </c>
      <c r="AK57" s="2">
        <v>1.8090000000000001E-7</v>
      </c>
      <c r="AL57" s="2">
        <v>1.086E-4</v>
      </c>
      <c r="AM57" s="2">
        <v>0.5897</v>
      </c>
      <c r="AN57" s="2">
        <v>4.8861099999999998E-2</v>
      </c>
      <c r="AO57" s="2"/>
      <c r="AP57" s="2"/>
      <c r="AQ57" s="2">
        <v>1.24282E-2</v>
      </c>
      <c r="AR57" s="2">
        <v>0.12762000000000001</v>
      </c>
      <c r="AS57" s="2">
        <v>0.84367099999999995</v>
      </c>
      <c r="AT57" s="2">
        <v>0.39038109999999998</v>
      </c>
      <c r="AU57" s="2">
        <v>0.54386860000000004</v>
      </c>
      <c r="AV57" s="2">
        <v>0.22044</v>
      </c>
    </row>
    <row r="58" spans="1:48" x14ac:dyDescent="0.25">
      <c r="A58" s="45"/>
      <c r="B58" s="45">
        <v>2.0491599999999999E-2</v>
      </c>
      <c r="C58" s="45">
        <v>3.4502999999999999E-3</v>
      </c>
      <c r="D58" s="45">
        <v>1.8090000000000001E-7</v>
      </c>
      <c r="E58" s="45">
        <v>1.086E-4</v>
      </c>
      <c r="F58" s="45">
        <v>0.5897</v>
      </c>
      <c r="G58" s="45">
        <v>4.8861099999999998E-2</v>
      </c>
      <c r="P58" s="30"/>
      <c r="Q58" s="275" t="s">
        <v>1006</v>
      </c>
      <c r="R58" s="275"/>
      <c r="S58" s="275"/>
      <c r="T58" s="275"/>
      <c r="U58" s="275"/>
      <c r="V58" s="275"/>
      <c r="Z58" s="2"/>
      <c r="AA58" s="2"/>
      <c r="AB58" s="2"/>
      <c r="AC58" s="2"/>
      <c r="AD58" s="2"/>
      <c r="AE58" s="2"/>
      <c r="AF58" s="2"/>
      <c r="AG58" s="2"/>
      <c r="AH58" s="2" t="s">
        <v>189</v>
      </c>
      <c r="AI58" s="2" t="s">
        <v>197</v>
      </c>
      <c r="AJ58" s="2" t="s">
        <v>197</v>
      </c>
      <c r="AK58" s="2" t="s">
        <v>197</v>
      </c>
      <c r="AL58" s="2" t="s">
        <v>197</v>
      </c>
      <c r="AM58" s="2" t="s">
        <v>197</v>
      </c>
      <c r="AN58" s="2" t="s">
        <v>197</v>
      </c>
      <c r="AO58" s="2"/>
      <c r="AP58" s="2" t="s">
        <v>189</v>
      </c>
      <c r="AQ58" s="2" t="s">
        <v>197</v>
      </c>
      <c r="AR58" s="2" t="s">
        <v>197</v>
      </c>
      <c r="AS58" s="2" t="s">
        <v>197</v>
      </c>
      <c r="AT58" s="2" t="s">
        <v>197</v>
      </c>
      <c r="AU58" s="2" t="s">
        <v>197</v>
      </c>
      <c r="AV58" s="2" t="s">
        <v>197</v>
      </c>
    </row>
    <row r="59" spans="1:48" x14ac:dyDescent="0.25">
      <c r="A59" s="2" t="s">
        <v>189</v>
      </c>
      <c r="B59" s="2" t="s">
        <v>197</v>
      </c>
      <c r="C59" s="2" t="s">
        <v>197</v>
      </c>
      <c r="D59" s="2" t="s">
        <v>197</v>
      </c>
      <c r="E59" s="2" t="s">
        <v>197</v>
      </c>
      <c r="F59" s="2" t="s">
        <v>197</v>
      </c>
      <c r="G59" s="2" t="s">
        <v>197</v>
      </c>
      <c r="P59" s="30"/>
      <c r="Q59" s="30" t="s">
        <v>200</v>
      </c>
      <c r="R59" s="30"/>
      <c r="S59" s="30"/>
      <c r="T59" s="30" t="s">
        <v>201</v>
      </c>
      <c r="U59" s="30"/>
      <c r="V59" s="30"/>
      <c r="Z59" s="2"/>
      <c r="AA59" s="2"/>
      <c r="AB59" s="2"/>
      <c r="AC59" s="2"/>
      <c r="AD59" s="2"/>
      <c r="AE59" s="2"/>
      <c r="AF59" s="2"/>
      <c r="AG59" s="2"/>
      <c r="AH59" s="2" t="s">
        <v>190</v>
      </c>
      <c r="AI59" s="31">
        <v>287</v>
      </c>
      <c r="AJ59" s="31">
        <v>133</v>
      </c>
      <c r="AK59" s="31">
        <v>49</v>
      </c>
      <c r="AL59" s="31">
        <v>684</v>
      </c>
      <c r="AM59" s="31">
        <v>238</v>
      </c>
      <c r="AN59" s="31">
        <v>135</v>
      </c>
      <c r="AO59" s="31"/>
      <c r="AP59" s="31" t="s">
        <v>190</v>
      </c>
      <c r="AQ59" s="31">
        <v>147</v>
      </c>
      <c r="AR59" s="31">
        <v>105</v>
      </c>
      <c r="AS59" s="31">
        <v>49</v>
      </c>
      <c r="AT59" s="31">
        <v>304</v>
      </c>
      <c r="AU59" s="31">
        <v>176</v>
      </c>
      <c r="AV59" s="31">
        <v>117</v>
      </c>
    </row>
    <row r="60" spans="1:48" x14ac:dyDescent="0.25">
      <c r="A60" s="2" t="s">
        <v>190</v>
      </c>
      <c r="B60" s="31">
        <v>287</v>
      </c>
      <c r="C60" s="31">
        <v>133</v>
      </c>
      <c r="D60" s="31">
        <v>49</v>
      </c>
      <c r="E60" s="31">
        <v>684</v>
      </c>
      <c r="F60" s="31">
        <v>238</v>
      </c>
      <c r="G60" s="31">
        <v>135</v>
      </c>
      <c r="Q60" t="s">
        <v>127</v>
      </c>
      <c r="R60" t="s">
        <v>194</v>
      </c>
      <c r="S60" t="s">
        <v>186</v>
      </c>
      <c r="T60" t="s">
        <v>127</v>
      </c>
      <c r="U60" t="s">
        <v>146</v>
      </c>
      <c r="V60" t="s">
        <v>186</v>
      </c>
      <c r="Z60" s="2"/>
      <c r="AA60" s="2"/>
      <c r="AB60" s="2"/>
      <c r="AC60" s="2"/>
      <c r="AD60" s="2"/>
      <c r="AE60" s="2"/>
      <c r="AF60" s="2"/>
      <c r="AG60" s="2"/>
      <c r="AH60" s="2" t="s">
        <v>191</v>
      </c>
      <c r="AI60" s="2">
        <v>0.39828999999999998</v>
      </c>
      <c r="AJ60" s="2">
        <v>0.42530000000000001</v>
      </c>
      <c r="AK60" s="2">
        <v>0.77825</v>
      </c>
      <c r="AL60" s="2">
        <v>0.44777</v>
      </c>
      <c r="AM60" s="2">
        <v>0.57562999999999998</v>
      </c>
      <c r="AN60" s="2">
        <v>0.64024999999999999</v>
      </c>
      <c r="AO60" s="2"/>
      <c r="AP60" s="2" t="s">
        <v>191</v>
      </c>
      <c r="AQ60" s="2">
        <v>0.34798000000000001</v>
      </c>
      <c r="AR60" s="2">
        <v>0.33482000000000001</v>
      </c>
      <c r="AS60" s="2">
        <v>0.48103000000000001</v>
      </c>
      <c r="AT60" s="2">
        <v>0.45007000000000003</v>
      </c>
      <c r="AU60" s="2">
        <v>0.53985000000000005</v>
      </c>
      <c r="AV60" s="2">
        <v>0.59350000000000003</v>
      </c>
    </row>
    <row r="61" spans="1:48" x14ac:dyDescent="0.25">
      <c r="A61" s="2" t="s">
        <v>191</v>
      </c>
      <c r="B61" s="2">
        <v>0.39828999999999998</v>
      </c>
      <c r="C61" s="2">
        <v>0.42530000000000001</v>
      </c>
      <c r="D61" s="2">
        <v>0.77825</v>
      </c>
      <c r="E61" s="2">
        <v>0.44777</v>
      </c>
      <c r="F61" s="2">
        <v>0.57562999999999998</v>
      </c>
      <c r="G61" s="2">
        <v>0.64024999999999999</v>
      </c>
      <c r="P61" s="2" t="s">
        <v>174</v>
      </c>
      <c r="Q61" s="2">
        <v>2.14615</v>
      </c>
      <c r="R61" s="2">
        <v>-0.708152</v>
      </c>
      <c r="S61" s="2">
        <v>10.38439</v>
      </c>
      <c r="T61" s="2">
        <v>-19.52205</v>
      </c>
      <c r="U61" s="2">
        <v>-2.3980399999999999</v>
      </c>
      <c r="V61" s="2">
        <v>-25.088049999999999</v>
      </c>
    </row>
    <row r="62" spans="1:48" x14ac:dyDescent="0.25">
      <c r="P62" s="45"/>
      <c r="Q62" s="45">
        <v>0.84202999999999995</v>
      </c>
      <c r="R62" s="45">
        <v>0.87870800000000004</v>
      </c>
      <c r="S62" s="45">
        <v>0.164881</v>
      </c>
      <c r="T62" s="45">
        <v>0.10846</v>
      </c>
      <c r="U62" s="45">
        <v>0.78186</v>
      </c>
      <c r="V62" s="45">
        <v>4.4255000000000003E-2</v>
      </c>
    </row>
    <row r="63" spans="1:48" x14ac:dyDescent="0.25">
      <c r="A63" s="52"/>
      <c r="B63" s="276"/>
      <c r="C63" s="277"/>
      <c r="D63" s="277"/>
      <c r="E63" s="277"/>
      <c r="F63" s="277"/>
      <c r="G63" s="277"/>
      <c r="P63" s="2" t="s">
        <v>175</v>
      </c>
      <c r="Q63" s="2">
        <v>-1.82162</v>
      </c>
      <c r="R63" s="2">
        <v>-0.34829100000000002</v>
      </c>
      <c r="S63" s="2">
        <v>-1.3828400000000001</v>
      </c>
      <c r="T63" s="2">
        <v>-1.38933</v>
      </c>
      <c r="U63" s="2">
        <v>-0.38589000000000001</v>
      </c>
      <c r="V63" s="2">
        <v>0.16291</v>
      </c>
    </row>
    <row r="64" spans="1:48" x14ac:dyDescent="0.25">
      <c r="A64" s="33"/>
      <c r="B64" s="275"/>
      <c r="C64" s="275"/>
      <c r="D64" s="275"/>
      <c r="E64" s="275"/>
      <c r="F64" s="275"/>
      <c r="G64" s="275"/>
      <c r="P64" s="45"/>
      <c r="Q64" s="45">
        <v>1.208E-5</v>
      </c>
      <c r="R64" s="45">
        <v>5.6080000000000001E-3</v>
      </c>
      <c r="S64" s="45">
        <v>3.8059999999999999E-3</v>
      </c>
      <c r="T64" s="45">
        <v>2.4219999999999999E-6</v>
      </c>
      <c r="U64" s="45">
        <v>3.9167E-2</v>
      </c>
      <c r="V64" s="45">
        <v>0.55910899999999997</v>
      </c>
    </row>
    <row r="65" spans="1:22" x14ac:dyDescent="0.25">
      <c r="A65" s="33"/>
      <c r="B65" s="33"/>
      <c r="C65" s="33"/>
      <c r="D65" s="33"/>
      <c r="E65" s="33"/>
      <c r="F65" s="33"/>
      <c r="G65" s="33"/>
      <c r="P65" s="2" t="s">
        <v>176</v>
      </c>
      <c r="Q65" s="2">
        <v>2.5395699999999999</v>
      </c>
      <c r="R65" s="2">
        <v>1.1663E-2</v>
      </c>
      <c r="S65" s="2">
        <v>-2.5133800000000002</v>
      </c>
      <c r="T65" s="2">
        <v>-1.33375</v>
      </c>
      <c r="U65" s="2">
        <v>-0.38852999999999999</v>
      </c>
      <c r="V65" s="2">
        <v>-3.2869600000000001</v>
      </c>
    </row>
    <row r="66" spans="1:22" x14ac:dyDescent="0.25">
      <c r="A66" s="2"/>
      <c r="B66" s="2"/>
      <c r="C66" s="2"/>
      <c r="D66" s="2"/>
      <c r="E66" s="2"/>
      <c r="F66" s="2"/>
      <c r="G66" s="2"/>
      <c r="P66" s="45"/>
      <c r="Q66" s="45">
        <v>0.49784</v>
      </c>
      <c r="R66" s="45">
        <v>0.99125399999999997</v>
      </c>
      <c r="S66" s="45">
        <v>0.107025</v>
      </c>
      <c r="T66" s="45">
        <v>0.50383999999999995</v>
      </c>
      <c r="U66" s="45">
        <v>0.77836700000000003</v>
      </c>
      <c r="V66" s="45">
        <v>0.47037299999999999</v>
      </c>
    </row>
    <row r="67" spans="1:22" x14ac:dyDescent="0.25">
      <c r="A67" s="2"/>
      <c r="B67" s="2"/>
      <c r="C67" s="2"/>
      <c r="D67" s="2"/>
      <c r="E67" s="2"/>
      <c r="F67" s="2"/>
      <c r="G67" s="2"/>
      <c r="P67" s="2" t="s">
        <v>357</v>
      </c>
      <c r="Q67" s="2">
        <v>-1.69729</v>
      </c>
      <c r="R67" s="2">
        <v>0.208256</v>
      </c>
      <c r="S67" s="2">
        <v>2.0497399999999999</v>
      </c>
      <c r="T67" s="2">
        <v>4.5570199999999996</v>
      </c>
      <c r="U67" s="2">
        <v>2.6223200000000002</v>
      </c>
      <c r="V67" s="2">
        <v>2.95051</v>
      </c>
    </row>
    <row r="68" spans="1:22" x14ac:dyDescent="0.25">
      <c r="A68" s="45"/>
      <c r="B68" s="45"/>
      <c r="C68" s="45"/>
      <c r="D68" s="45"/>
      <c r="E68" s="45"/>
      <c r="F68" s="45"/>
      <c r="G68" s="45"/>
      <c r="P68" s="45"/>
      <c r="Q68" s="45">
        <v>0.58347000000000004</v>
      </c>
      <c r="R68" s="45">
        <v>0.785103</v>
      </c>
      <c r="S68" s="45">
        <v>9.2286999999999994E-2</v>
      </c>
      <c r="T68" s="45">
        <v>1.026E-6</v>
      </c>
      <c r="U68" s="45">
        <v>3.0939999999999999E-9</v>
      </c>
      <c r="V68" s="45">
        <v>1.9550000000000001E-3</v>
      </c>
    </row>
    <row r="69" spans="1:22" x14ac:dyDescent="0.25">
      <c r="A69" s="2"/>
      <c r="B69" s="2"/>
      <c r="C69" s="2"/>
      <c r="D69" s="2"/>
      <c r="E69" s="2"/>
      <c r="F69" s="2"/>
      <c r="G69" s="2"/>
      <c r="P69" s="2" t="s">
        <v>187</v>
      </c>
      <c r="Q69" s="2"/>
      <c r="R69" s="2"/>
      <c r="S69" s="2"/>
      <c r="T69" s="2">
        <v>-16.808009999999999</v>
      </c>
      <c r="U69" s="2">
        <v>-20.122800000000002</v>
      </c>
      <c r="V69" s="2">
        <v>-9.9067399999999992</v>
      </c>
    </row>
    <row r="70" spans="1:22" x14ac:dyDescent="0.25">
      <c r="A70" s="45"/>
      <c r="B70" s="45"/>
      <c r="C70" s="45"/>
      <c r="D70" s="45"/>
      <c r="E70" s="45"/>
      <c r="F70" s="45"/>
      <c r="G70" s="45"/>
      <c r="P70" s="45"/>
      <c r="Q70" s="45"/>
      <c r="R70" s="45"/>
      <c r="S70" s="45"/>
      <c r="T70" s="45">
        <v>2.9469999999999999E-8</v>
      </c>
      <c r="U70" s="45">
        <v>9.2769999999999997E-13</v>
      </c>
      <c r="V70" s="45">
        <v>1.9162999999999999E-2</v>
      </c>
    </row>
    <row r="71" spans="1:22" x14ac:dyDescent="0.25">
      <c r="A71" s="2"/>
      <c r="B71" s="2"/>
      <c r="C71" s="2"/>
      <c r="D71" s="2"/>
      <c r="E71" s="2"/>
      <c r="F71" s="2"/>
      <c r="G71" s="2"/>
      <c r="P71" s="2" t="s">
        <v>358</v>
      </c>
      <c r="Q71" s="2"/>
      <c r="R71" s="2"/>
      <c r="S71" s="2"/>
      <c r="T71" s="2"/>
      <c r="U71" s="2"/>
      <c r="V71" s="2"/>
    </row>
    <row r="72" spans="1:22" x14ac:dyDescent="0.25">
      <c r="A72" s="45"/>
      <c r="B72" s="45"/>
      <c r="C72" s="45"/>
      <c r="D72" s="45"/>
      <c r="E72" s="45"/>
      <c r="F72" s="45"/>
      <c r="G72" s="45"/>
      <c r="P72" s="45"/>
      <c r="Q72" s="45"/>
      <c r="R72" s="45"/>
      <c r="S72" s="45"/>
      <c r="T72" s="45"/>
      <c r="U72" s="45"/>
      <c r="V72" s="45"/>
    </row>
    <row r="73" spans="1:22" x14ac:dyDescent="0.25">
      <c r="A73" s="2"/>
      <c r="B73" s="2"/>
      <c r="C73" s="2"/>
      <c r="D73" s="2"/>
      <c r="E73" s="2"/>
      <c r="F73" s="2"/>
      <c r="G73" s="2"/>
      <c r="P73" s="2" t="s">
        <v>997</v>
      </c>
      <c r="Q73" s="2">
        <v>0.34601999999999999</v>
      </c>
      <c r="R73" s="2">
        <v>0.256573</v>
      </c>
      <c r="S73" s="2">
        <v>0.15301999999999999</v>
      </c>
      <c r="T73" s="2">
        <v>0.1719</v>
      </c>
      <c r="U73" s="2">
        <v>0.40569</v>
      </c>
      <c r="V73" s="2">
        <v>-0.33407999999999999</v>
      </c>
    </row>
    <row r="74" spans="1:22" x14ac:dyDescent="0.25">
      <c r="A74" s="45"/>
      <c r="B74" s="45"/>
      <c r="C74" s="45"/>
      <c r="D74" s="45"/>
      <c r="E74" s="45"/>
      <c r="F74" s="45"/>
      <c r="G74" s="45"/>
      <c r="P74" s="45"/>
      <c r="Q74" s="45">
        <v>0.52546999999999999</v>
      </c>
      <c r="R74" s="45">
        <v>9.5827999999999997E-2</v>
      </c>
      <c r="S74" s="45">
        <v>0.55146899999999999</v>
      </c>
      <c r="T74" s="45">
        <v>0.43584000000000001</v>
      </c>
      <c r="U74" s="45">
        <v>3.4014999999999997E-2</v>
      </c>
      <c r="V74" s="45">
        <v>9.2254000000000003E-2</v>
      </c>
    </row>
    <row r="75" spans="1:22" x14ac:dyDescent="0.25">
      <c r="A75" s="2"/>
      <c r="B75" s="2"/>
      <c r="C75" s="2"/>
      <c r="D75" s="2"/>
      <c r="E75" s="2"/>
      <c r="F75" s="2"/>
      <c r="G75" s="2"/>
      <c r="P75" s="2" t="s">
        <v>998</v>
      </c>
      <c r="Q75" s="2">
        <v>-1.8532299999999999</v>
      </c>
      <c r="R75" s="2">
        <v>0.29442499999999999</v>
      </c>
      <c r="S75" s="2">
        <v>-0.13539999999999999</v>
      </c>
      <c r="T75" s="2">
        <v>-0.20646</v>
      </c>
      <c r="U75" s="2">
        <v>0.22917999999999999</v>
      </c>
      <c r="V75" s="2">
        <v>0.99514999999999998</v>
      </c>
    </row>
    <row r="76" spans="1:22" x14ac:dyDescent="0.25">
      <c r="A76" s="2"/>
      <c r="B76" s="2"/>
      <c r="C76" s="2"/>
      <c r="D76" s="2"/>
      <c r="E76" s="2"/>
      <c r="F76" s="2"/>
      <c r="G76" s="2"/>
      <c r="P76" s="45"/>
      <c r="Q76" s="45">
        <v>3.184E-2</v>
      </c>
      <c r="R76" s="45">
        <v>1.2056000000000001E-2</v>
      </c>
      <c r="S76" s="45">
        <v>0.87577499999999997</v>
      </c>
      <c r="T76" s="45">
        <v>5.5640000000000002E-2</v>
      </c>
      <c r="U76" s="45">
        <v>0.245417</v>
      </c>
      <c r="V76" s="45">
        <v>1.885E-3</v>
      </c>
    </row>
    <row r="77" spans="1:22" x14ac:dyDescent="0.25">
      <c r="A77" s="2"/>
      <c r="B77" s="2"/>
      <c r="C77" s="2"/>
      <c r="D77" s="2"/>
      <c r="E77" s="2"/>
      <c r="F77" s="2"/>
      <c r="G77" s="2"/>
      <c r="P77" s="2" t="s">
        <v>999</v>
      </c>
      <c r="Q77" s="2">
        <v>-1.2654399999999999</v>
      </c>
      <c r="R77" s="2">
        <v>0.17053699999999999</v>
      </c>
      <c r="S77" s="2">
        <v>0.15215000000000001</v>
      </c>
      <c r="T77" s="2">
        <v>-0.69925999999999999</v>
      </c>
      <c r="U77" s="2">
        <v>-0.43663999999999997</v>
      </c>
      <c r="V77" s="2">
        <v>-0.31186999999999998</v>
      </c>
    </row>
    <row r="78" spans="1:22" x14ac:dyDescent="0.25">
      <c r="A78" s="45"/>
      <c r="B78" s="45"/>
      <c r="C78" s="45"/>
      <c r="D78" s="45"/>
      <c r="E78" s="45"/>
      <c r="F78" s="45"/>
      <c r="G78" s="45"/>
      <c r="P78" s="45"/>
      <c r="Q78" s="45">
        <v>2.8500000000000001E-3</v>
      </c>
      <c r="R78" s="45">
        <v>0.44331199999999998</v>
      </c>
      <c r="S78" s="45">
        <v>0.52807300000000001</v>
      </c>
      <c r="T78" s="45">
        <v>1.0890000000000001E-5</v>
      </c>
      <c r="U78" s="45">
        <v>5.7338E-2</v>
      </c>
      <c r="V78" s="45">
        <v>0.21579699999999999</v>
      </c>
    </row>
    <row r="79" spans="1:22" x14ac:dyDescent="0.25">
      <c r="A79" s="2"/>
      <c r="B79" s="2"/>
      <c r="C79" s="2"/>
      <c r="D79" s="2"/>
      <c r="E79" s="2"/>
      <c r="F79" s="2"/>
      <c r="G79" s="2"/>
      <c r="P79" s="2" t="s">
        <v>629</v>
      </c>
      <c r="Q79" s="2">
        <v>28.095400000000001</v>
      </c>
      <c r="R79" s="2">
        <v>-20.683244999999999</v>
      </c>
      <c r="S79" s="2">
        <v>12.398490000000001</v>
      </c>
      <c r="T79" s="2">
        <v>-0.60343999999999998</v>
      </c>
      <c r="U79" s="2">
        <v>1.2075400000000001</v>
      </c>
      <c r="V79" s="2">
        <v>-5.0826599999999997</v>
      </c>
    </row>
    <row r="80" spans="1:22" x14ac:dyDescent="0.25">
      <c r="A80" s="45"/>
      <c r="B80" s="45"/>
      <c r="C80" s="45"/>
      <c r="D80" s="45"/>
      <c r="E80" s="45"/>
      <c r="F80" s="45"/>
      <c r="G80" s="45"/>
      <c r="P80" s="45"/>
      <c r="Q80" s="45">
        <v>0.24904999999999999</v>
      </c>
      <c r="R80" s="45">
        <v>3.4950000000000002E-5</v>
      </c>
      <c r="S80" s="45">
        <v>0.43396899999999999</v>
      </c>
      <c r="T80" s="45">
        <v>0.95909</v>
      </c>
      <c r="U80" s="45">
        <v>0.73492599999999997</v>
      </c>
      <c r="V80" s="45">
        <v>0.770617</v>
      </c>
    </row>
    <row r="81" spans="1:22" x14ac:dyDescent="0.25">
      <c r="A81" s="2"/>
      <c r="B81" s="2"/>
      <c r="C81" s="2"/>
      <c r="D81" s="2"/>
      <c r="E81" s="2"/>
      <c r="F81" s="2"/>
      <c r="G81" s="2"/>
      <c r="P81" s="32" t="s">
        <v>952</v>
      </c>
      <c r="Q81" s="2">
        <v>-5.0213000000000001</v>
      </c>
      <c r="R81" s="2">
        <v>0.46668900000000002</v>
      </c>
      <c r="S81" s="2">
        <v>7.0544799999999999</v>
      </c>
      <c r="T81" s="2">
        <v>-2.07342</v>
      </c>
      <c r="U81" s="2">
        <v>2.2652600000000001</v>
      </c>
      <c r="V81" s="2">
        <v>7.5094399999999997</v>
      </c>
    </row>
    <row r="82" spans="1:22" x14ac:dyDescent="0.25">
      <c r="A82" s="45"/>
      <c r="B82" s="45"/>
      <c r="C82" s="45"/>
      <c r="D82" s="45"/>
      <c r="E82" s="45"/>
      <c r="F82" s="45"/>
      <c r="G82" s="45"/>
      <c r="P82" s="45"/>
      <c r="Q82" s="45">
        <v>0.16749</v>
      </c>
      <c r="R82" s="45">
        <v>0.44419700000000001</v>
      </c>
      <c r="S82" s="45">
        <v>3.3974999999999998E-2</v>
      </c>
      <c r="T82" s="45">
        <v>0.34388999999999997</v>
      </c>
      <c r="U82" s="45">
        <v>1.348E-3</v>
      </c>
      <c r="V82" s="45">
        <v>6.2241999999999999E-2</v>
      </c>
    </row>
    <row r="83" spans="1:22" x14ac:dyDescent="0.25">
      <c r="A83" s="2"/>
      <c r="B83" s="2"/>
      <c r="C83" s="2"/>
      <c r="D83" s="2"/>
      <c r="E83" s="2"/>
      <c r="F83" s="2"/>
      <c r="G83" s="2"/>
      <c r="P83" s="2" t="s">
        <v>189</v>
      </c>
      <c r="Q83" s="2" t="s">
        <v>197</v>
      </c>
      <c r="R83" s="2" t="s">
        <v>197</v>
      </c>
      <c r="S83" s="2" t="s">
        <v>197</v>
      </c>
      <c r="T83" s="2" t="s">
        <v>197</v>
      </c>
      <c r="U83" s="2" t="s">
        <v>197</v>
      </c>
      <c r="V83" s="2" t="s">
        <v>197</v>
      </c>
    </row>
    <row r="84" spans="1:22" x14ac:dyDescent="0.25">
      <c r="A84" s="45"/>
      <c r="B84" s="45"/>
      <c r="C84" s="45"/>
      <c r="D84" s="45"/>
      <c r="E84" s="45"/>
      <c r="F84" s="45"/>
      <c r="G84" s="45"/>
      <c r="P84" s="31" t="s">
        <v>190</v>
      </c>
      <c r="Q84" s="31">
        <v>168</v>
      </c>
      <c r="R84" s="31">
        <v>120</v>
      </c>
      <c r="S84" s="31">
        <v>56</v>
      </c>
      <c r="T84" s="31">
        <v>210</v>
      </c>
      <c r="U84" s="31">
        <v>148</v>
      </c>
      <c r="V84" s="31">
        <v>65</v>
      </c>
    </row>
    <row r="85" spans="1:22" x14ac:dyDescent="0.25">
      <c r="A85" s="2"/>
      <c r="B85" s="2"/>
      <c r="C85" s="2"/>
      <c r="D85" s="2"/>
      <c r="E85" s="2"/>
      <c r="F85" s="2"/>
      <c r="G85" s="2"/>
      <c r="P85" s="2" t="s">
        <v>191</v>
      </c>
      <c r="Q85" s="2">
        <v>0.24257000000000001</v>
      </c>
      <c r="R85" s="2">
        <v>-5.3115000000000002E-2</v>
      </c>
      <c r="S85" s="2">
        <v>1.9214999999999999E-2</v>
      </c>
      <c r="T85" s="2">
        <v>0.46537000000000001</v>
      </c>
      <c r="U85" s="2">
        <v>0.72968</v>
      </c>
      <c r="V85" s="2">
        <v>0.20054</v>
      </c>
    </row>
    <row r="86" spans="1:22" x14ac:dyDescent="0.25">
      <c r="A86" s="45"/>
      <c r="B86" s="45"/>
      <c r="C86" s="45"/>
      <c r="D86" s="45"/>
      <c r="E86" s="45"/>
      <c r="F86" s="45"/>
      <c r="G86" s="45"/>
      <c r="P86" s="2"/>
      <c r="Q86" s="2"/>
      <c r="R86" s="2"/>
      <c r="S86" s="2"/>
      <c r="T86" s="2"/>
      <c r="U86" s="2"/>
      <c r="V86" s="2"/>
    </row>
    <row r="87" spans="1:22" x14ac:dyDescent="0.25">
      <c r="A87" s="32"/>
      <c r="B87" s="2"/>
      <c r="C87" s="2"/>
      <c r="D87" s="2"/>
      <c r="E87" s="2"/>
      <c r="F87" s="2"/>
      <c r="G87" s="2"/>
      <c r="P87" s="30"/>
      <c r="Q87" s="276" t="s">
        <v>1007</v>
      </c>
      <c r="R87" s="277"/>
      <c r="S87" s="277"/>
      <c r="T87" s="277"/>
      <c r="U87" s="277"/>
      <c r="V87" s="277"/>
    </row>
    <row r="88" spans="1:22" x14ac:dyDescent="0.25">
      <c r="A88" s="45"/>
      <c r="B88" s="45"/>
      <c r="C88" s="45"/>
      <c r="D88" s="45"/>
      <c r="E88" s="45"/>
      <c r="F88" s="45"/>
      <c r="G88" s="45"/>
      <c r="P88" s="30"/>
      <c r="Q88" s="275" t="s">
        <v>667</v>
      </c>
      <c r="R88" s="275"/>
      <c r="S88" s="275"/>
      <c r="T88" s="275"/>
      <c r="U88" s="275"/>
      <c r="V88" s="275"/>
    </row>
    <row r="89" spans="1:22" x14ac:dyDescent="0.25">
      <c r="A89" s="2"/>
      <c r="B89" s="2"/>
      <c r="C89" s="2"/>
      <c r="D89" s="2"/>
      <c r="E89" s="2"/>
      <c r="F89" s="2"/>
      <c r="G89" s="2"/>
      <c r="P89" s="30"/>
      <c r="Q89" s="33" t="s">
        <v>202</v>
      </c>
      <c r="R89" s="33"/>
      <c r="S89" s="33"/>
      <c r="T89" s="33" t="s">
        <v>203</v>
      </c>
      <c r="U89" s="33"/>
      <c r="V89" s="33"/>
    </row>
    <row r="90" spans="1:22" x14ac:dyDescent="0.25">
      <c r="A90" s="31"/>
      <c r="B90" s="31"/>
      <c r="C90" s="31"/>
      <c r="D90" s="31"/>
      <c r="E90" s="31"/>
      <c r="F90" s="31"/>
      <c r="G90" s="31"/>
      <c r="Q90" s="2" t="s">
        <v>127</v>
      </c>
      <c r="R90" s="2" t="s">
        <v>194</v>
      </c>
      <c r="S90" s="2" t="s">
        <v>186</v>
      </c>
      <c r="T90" s="2" t="s">
        <v>127</v>
      </c>
      <c r="U90" s="2" t="s">
        <v>146</v>
      </c>
      <c r="V90" s="2" t="s">
        <v>186</v>
      </c>
    </row>
    <row r="91" spans="1:22" x14ac:dyDescent="0.25">
      <c r="A91" s="2"/>
      <c r="B91" s="2"/>
      <c r="C91" s="2"/>
      <c r="D91" s="2"/>
      <c r="E91" s="2"/>
      <c r="F91" s="2"/>
      <c r="G91" s="2"/>
      <c r="P91" t="s">
        <v>174</v>
      </c>
      <c r="Q91" s="2">
        <v>-49.445889999999999</v>
      </c>
      <c r="R91" s="2">
        <v>151.22817000000001</v>
      </c>
      <c r="S91" s="2">
        <v>-92.083889999999997</v>
      </c>
      <c r="T91" s="2">
        <v>-20.873954000000001</v>
      </c>
      <c r="U91" s="2">
        <v>-27.35155</v>
      </c>
      <c r="V91" s="2">
        <v>-30.355270000000001</v>
      </c>
    </row>
    <row r="92" spans="1:22" x14ac:dyDescent="0.25">
      <c r="P92" s="44"/>
      <c r="Q92" s="45">
        <v>1.0679999999999999E-3</v>
      </c>
      <c r="R92" s="45">
        <v>8.2579999999999999E-5</v>
      </c>
      <c r="S92" s="45">
        <v>2.1940000000000002E-3</v>
      </c>
      <c r="T92" s="45">
        <v>2.2E-16</v>
      </c>
      <c r="U92" s="45">
        <v>2.924E-13</v>
      </c>
      <c r="V92" s="45">
        <v>1.237E-7</v>
      </c>
    </row>
    <row r="93" spans="1:22" x14ac:dyDescent="0.25">
      <c r="P93" t="s">
        <v>175</v>
      </c>
      <c r="Q93" s="2">
        <v>2.1834199999999999</v>
      </c>
      <c r="R93" s="2">
        <v>-7.1705199999999998</v>
      </c>
      <c r="S93" s="2">
        <v>4.5237499999999997</v>
      </c>
      <c r="T93" s="2">
        <v>0.61955800000000005</v>
      </c>
      <c r="U93" s="2">
        <v>1.98902</v>
      </c>
      <c r="V93" s="2">
        <v>0.81306999999999996</v>
      </c>
    </row>
    <row r="94" spans="1:22" x14ac:dyDescent="0.25">
      <c r="P94" s="44"/>
      <c r="Q94" s="45">
        <v>5.7540000000000004E-3</v>
      </c>
      <c r="R94" s="45">
        <v>1.9090000000000001E-4</v>
      </c>
      <c r="S94" s="45">
        <v>5.267E-3</v>
      </c>
      <c r="T94" s="45">
        <v>3.0009999999999998E-12</v>
      </c>
      <c r="U94" s="45">
        <v>2.2E-16</v>
      </c>
      <c r="V94" s="45">
        <v>2.253E-4</v>
      </c>
    </row>
    <row r="95" spans="1:22" x14ac:dyDescent="0.25">
      <c r="P95" t="s">
        <v>176</v>
      </c>
      <c r="Q95" s="2">
        <v>-32.518349999999998</v>
      </c>
      <c r="R95" s="2">
        <v>268.26497000000001</v>
      </c>
      <c r="S95" s="2">
        <v>-43.847920000000002</v>
      </c>
      <c r="T95" s="2">
        <v>4.7616750000000003</v>
      </c>
      <c r="U95" s="2">
        <v>-1.34799</v>
      </c>
      <c r="V95" s="2">
        <v>8.5761699999999994</v>
      </c>
    </row>
    <row r="96" spans="1:22" x14ac:dyDescent="0.25">
      <c r="P96" s="44"/>
      <c r="Q96" s="45">
        <v>0.129412</v>
      </c>
      <c r="R96" s="45">
        <v>6.906E-7</v>
      </c>
      <c r="S96" s="45">
        <v>0.12579799999999999</v>
      </c>
      <c r="T96" s="45">
        <v>6.2310000000000001E-6</v>
      </c>
      <c r="U96" s="45">
        <v>0.28510000000000002</v>
      </c>
      <c r="V96" s="45">
        <v>3.4390000000000001E-5</v>
      </c>
    </row>
    <row r="97" spans="16:22" x14ac:dyDescent="0.25">
      <c r="P97" t="s">
        <v>357</v>
      </c>
      <c r="Q97" s="2">
        <v>4.1439000000000004</v>
      </c>
      <c r="R97" s="2">
        <v>-22.595230000000001</v>
      </c>
      <c r="S97" s="2">
        <v>7.9848999999999997</v>
      </c>
      <c r="T97" s="2">
        <v>1.9843E-2</v>
      </c>
      <c r="U97" s="2">
        <v>3.4561299999999999</v>
      </c>
      <c r="V97" s="2">
        <v>-1.41106</v>
      </c>
    </row>
    <row r="98" spans="16:22" x14ac:dyDescent="0.25">
      <c r="P98" s="44"/>
      <c r="Q98" s="45">
        <v>6.2489000000000003E-2</v>
      </c>
      <c r="R98" s="45">
        <v>3.4409999999999998E-5</v>
      </c>
      <c r="S98" s="45">
        <v>3.6878000000000001E-2</v>
      </c>
      <c r="T98" s="45">
        <v>0.95350000000000001</v>
      </c>
      <c r="U98" s="45">
        <v>3.3610000000000001E-8</v>
      </c>
      <c r="V98" s="45">
        <v>0.1624073</v>
      </c>
    </row>
    <row r="99" spans="16:22" x14ac:dyDescent="0.25">
      <c r="P99" t="s">
        <v>187</v>
      </c>
      <c r="Q99" s="2"/>
      <c r="R99" s="2"/>
      <c r="S99" s="2"/>
      <c r="T99" s="2"/>
      <c r="U99" s="2"/>
      <c r="V99" s="2"/>
    </row>
    <row r="100" spans="16:22" x14ac:dyDescent="0.25">
      <c r="Q100" s="2"/>
      <c r="R100" s="2"/>
      <c r="S100" s="2"/>
      <c r="T100" s="2"/>
      <c r="U100" s="2"/>
      <c r="V100" s="2"/>
    </row>
    <row r="101" spans="16:22" x14ac:dyDescent="0.25">
      <c r="P101" t="s">
        <v>358</v>
      </c>
      <c r="Q101" s="2">
        <v>-36.556950000000001</v>
      </c>
      <c r="R101" s="2">
        <v>53.460120000000003</v>
      </c>
      <c r="S101" s="2">
        <v>-57.235149999999997</v>
      </c>
      <c r="T101" s="2">
        <v>-21.708034999999999</v>
      </c>
      <c r="U101" s="2">
        <v>-30.599589999999999</v>
      </c>
      <c r="V101" s="2">
        <v>-32.444519999999997</v>
      </c>
    </row>
    <row r="102" spans="16:22" x14ac:dyDescent="0.25">
      <c r="P102" s="44"/>
      <c r="Q102" s="45">
        <v>8.2289999999999999E-7</v>
      </c>
      <c r="R102" s="45">
        <v>1.019E-4</v>
      </c>
      <c r="S102" s="45">
        <v>4.8579999999999999E-6</v>
      </c>
      <c r="T102" s="45">
        <v>2.2E-16</v>
      </c>
      <c r="U102" s="45">
        <v>2.309E-10</v>
      </c>
      <c r="V102" s="45">
        <v>5.2190000000000003E-7</v>
      </c>
    </row>
    <row r="103" spans="16:22" x14ac:dyDescent="0.25">
      <c r="P103" t="s">
        <v>997</v>
      </c>
      <c r="Q103" s="2">
        <v>-0.44172</v>
      </c>
      <c r="R103" s="2">
        <v>1.6505300000000001</v>
      </c>
      <c r="S103" s="2">
        <v>2.35758</v>
      </c>
      <c r="T103" s="2">
        <v>6.9880999999999999E-2</v>
      </c>
      <c r="U103" s="2">
        <v>0.74621999999999999</v>
      </c>
      <c r="V103" s="2">
        <v>1.3347500000000001</v>
      </c>
    </row>
    <row r="104" spans="16:22" x14ac:dyDescent="0.25">
      <c r="P104" s="44"/>
      <c r="Q104" s="45">
        <v>0.21618999999999999</v>
      </c>
      <c r="R104" s="45">
        <v>4.5106100000000003E-2</v>
      </c>
      <c r="S104" s="45">
        <v>0.13078899999999999</v>
      </c>
      <c r="T104" s="45">
        <v>0.84250000000000003</v>
      </c>
      <c r="U104" s="45">
        <v>0.2177</v>
      </c>
      <c r="V104" s="45">
        <v>0.25020959999999998</v>
      </c>
    </row>
    <row r="105" spans="16:22" x14ac:dyDescent="0.25">
      <c r="P105" t="s">
        <v>998</v>
      </c>
      <c r="Q105" s="2">
        <v>-0.25385000000000002</v>
      </c>
      <c r="R105" s="2">
        <v>0.12285</v>
      </c>
      <c r="S105" s="2">
        <v>0.46877000000000002</v>
      </c>
      <c r="T105" s="2">
        <v>0.230903</v>
      </c>
      <c r="U105" s="2">
        <v>-0.26245000000000002</v>
      </c>
      <c r="V105" s="2">
        <v>-2.1726800000000002</v>
      </c>
    </row>
    <row r="106" spans="16:22" x14ac:dyDescent="0.25">
      <c r="P106" s="44"/>
      <c r="Q106" s="45">
        <v>0.56163099999999999</v>
      </c>
      <c r="R106" s="45">
        <v>0.88502670000000006</v>
      </c>
      <c r="S106" s="45">
        <v>0.76295500000000005</v>
      </c>
      <c r="T106" s="45">
        <v>0.49569999999999997</v>
      </c>
      <c r="U106" s="45">
        <v>0.67610000000000003</v>
      </c>
      <c r="V106" s="45">
        <v>2.0695000000000002E-3</v>
      </c>
    </row>
    <row r="107" spans="16:22" x14ac:dyDescent="0.25">
      <c r="P107" t="s">
        <v>999</v>
      </c>
      <c r="Q107" s="2">
        <v>0.25630999999999998</v>
      </c>
      <c r="R107" s="2">
        <v>0.20211999999999999</v>
      </c>
      <c r="S107" s="2">
        <v>-0.86306000000000005</v>
      </c>
      <c r="T107" s="2">
        <v>-9.4612000000000002E-2</v>
      </c>
      <c r="U107" s="2">
        <v>-0.56706000000000001</v>
      </c>
      <c r="V107" s="2">
        <v>-0.13256000000000001</v>
      </c>
    </row>
    <row r="108" spans="16:22" x14ac:dyDescent="0.25">
      <c r="P108" s="44"/>
      <c r="Q108" s="45">
        <v>0.46949000000000002</v>
      </c>
      <c r="R108" s="45">
        <v>0.63580950000000003</v>
      </c>
      <c r="S108" s="45">
        <v>0.382156</v>
      </c>
      <c r="T108" s="45">
        <v>0.62470000000000003</v>
      </c>
      <c r="U108" s="45">
        <v>0.12640000000000001</v>
      </c>
      <c r="V108" s="45">
        <v>0.80945809999999996</v>
      </c>
    </row>
    <row r="109" spans="16:22" x14ac:dyDescent="0.25">
      <c r="P109" t="s">
        <v>189</v>
      </c>
      <c r="Q109" s="2" t="s">
        <v>197</v>
      </c>
      <c r="R109" s="2" t="s">
        <v>197</v>
      </c>
      <c r="S109" s="2" t="s">
        <v>197</v>
      </c>
      <c r="T109" s="2" t="s">
        <v>197</v>
      </c>
      <c r="U109" s="2" t="s">
        <v>197</v>
      </c>
      <c r="V109" s="2" t="s">
        <v>197</v>
      </c>
    </row>
    <row r="110" spans="16:22" x14ac:dyDescent="0.25">
      <c r="P110" t="s">
        <v>190</v>
      </c>
      <c r="Q110" s="31">
        <v>406</v>
      </c>
      <c r="R110" s="31">
        <v>140</v>
      </c>
      <c r="S110" s="31">
        <v>63</v>
      </c>
      <c r="T110" s="31">
        <v>865</v>
      </c>
      <c r="U110" s="31">
        <v>257</v>
      </c>
      <c r="V110" s="31">
        <v>149</v>
      </c>
    </row>
    <row r="111" spans="16:22" x14ac:dyDescent="0.25">
      <c r="P111" t="s">
        <v>191</v>
      </c>
      <c r="Q111" s="2">
        <v>0.27944000000000002</v>
      </c>
      <c r="R111" s="2">
        <v>0.39788000000000001</v>
      </c>
      <c r="S111" s="2">
        <v>0.54239000000000004</v>
      </c>
      <c r="T111" s="2">
        <v>0.38231999999999999</v>
      </c>
      <c r="U111" s="2">
        <v>0.57543</v>
      </c>
      <c r="V111" s="2">
        <v>0.57152999999999998</v>
      </c>
    </row>
    <row r="112" spans="16:22" x14ac:dyDescent="0.25">
      <c r="Q112" s="2"/>
      <c r="R112" s="2"/>
      <c r="S112" s="2"/>
      <c r="T112" s="2"/>
      <c r="U112" s="2"/>
      <c r="V112" s="2"/>
    </row>
    <row r="113" spans="16:22" x14ac:dyDescent="0.25">
      <c r="P113" s="30"/>
      <c r="Q113" s="276" t="s">
        <v>1008</v>
      </c>
      <c r="R113" s="277"/>
      <c r="S113" s="277"/>
      <c r="T113" s="277"/>
      <c r="U113" s="277"/>
      <c r="V113" s="277"/>
    </row>
    <row r="114" spans="16:22" x14ac:dyDescent="0.25">
      <c r="P114" s="33"/>
      <c r="Q114" s="275" t="s">
        <v>667</v>
      </c>
      <c r="R114" s="275"/>
      <c r="S114" s="275"/>
      <c r="T114" s="275"/>
      <c r="U114" s="275"/>
      <c r="V114" s="275"/>
    </row>
    <row r="115" spans="16:22" x14ac:dyDescent="0.25">
      <c r="P115" s="33"/>
      <c r="Q115" s="33" t="s">
        <v>202</v>
      </c>
      <c r="R115" s="33"/>
      <c r="S115" s="33"/>
      <c r="T115" s="33" t="s">
        <v>203</v>
      </c>
      <c r="U115" s="33"/>
      <c r="V115" s="33"/>
    </row>
    <row r="116" spans="16:22" x14ac:dyDescent="0.25">
      <c r="P116" s="2"/>
      <c r="Q116" s="2" t="s">
        <v>127</v>
      </c>
      <c r="R116" s="2" t="s">
        <v>194</v>
      </c>
      <c r="S116" s="2" t="s">
        <v>186</v>
      </c>
      <c r="T116" s="2" t="s">
        <v>127</v>
      </c>
      <c r="U116" s="2" t="s">
        <v>146</v>
      </c>
      <c r="V116" s="2" t="s">
        <v>186</v>
      </c>
    </row>
    <row r="117" spans="16:22" x14ac:dyDescent="0.25">
      <c r="P117" s="2" t="s">
        <v>174</v>
      </c>
      <c r="Q117" s="2">
        <v>-54.593850000000003</v>
      </c>
      <c r="R117" s="2">
        <v>155.83606</v>
      </c>
      <c r="S117" s="2">
        <v>-52.394919999999999</v>
      </c>
      <c r="T117" s="2">
        <v>-12.068403</v>
      </c>
      <c r="U117" s="2">
        <v>-28.80115</v>
      </c>
      <c r="V117" s="2">
        <v>-19.693159999999999</v>
      </c>
    </row>
    <row r="118" spans="16:22" x14ac:dyDescent="0.25">
      <c r="P118" s="45"/>
      <c r="Q118" s="45">
        <v>1.638E-4</v>
      </c>
      <c r="R118" s="45">
        <v>3.3699999999999999E-5</v>
      </c>
      <c r="S118" s="45">
        <v>0.21279999999999999</v>
      </c>
      <c r="T118" s="45">
        <v>9.7969999999999999E-5</v>
      </c>
      <c r="U118" s="45">
        <v>2.6060000000000001E-5</v>
      </c>
      <c r="V118" s="45">
        <v>7.9192799999999994E-2</v>
      </c>
    </row>
    <row r="119" spans="16:22" x14ac:dyDescent="0.25">
      <c r="P119" s="2" t="s">
        <v>175</v>
      </c>
      <c r="Q119" s="2">
        <v>2.3810690000000001</v>
      </c>
      <c r="R119" s="2">
        <v>-7.53688</v>
      </c>
      <c r="S119" s="2">
        <v>2.7156899999999999</v>
      </c>
      <c r="T119" s="2">
        <v>0.22120699999999999</v>
      </c>
      <c r="U119" s="2">
        <v>2.0578799999999999</v>
      </c>
      <c r="V119" s="2">
        <v>0.22091</v>
      </c>
    </row>
    <row r="120" spans="16:22" x14ac:dyDescent="0.25">
      <c r="P120" s="45"/>
      <c r="Q120" s="45">
        <v>1.5388999999999999E-3</v>
      </c>
      <c r="R120" s="45">
        <v>6.8449999999999997E-5</v>
      </c>
      <c r="S120" s="45">
        <v>0.22991</v>
      </c>
      <c r="T120" s="45">
        <v>0.1168357</v>
      </c>
      <c r="U120" s="45">
        <v>2.2739999999999998E-9</v>
      </c>
      <c r="V120" s="45">
        <v>0.64643450000000002</v>
      </c>
    </row>
    <row r="121" spans="16:22" x14ac:dyDescent="0.25">
      <c r="P121" s="2" t="s">
        <v>176</v>
      </c>
      <c r="Q121" s="2">
        <v>-54.376351999999997</v>
      </c>
      <c r="R121" s="2">
        <v>293.35442</v>
      </c>
      <c r="S121" s="2">
        <v>-50.900089999999999</v>
      </c>
      <c r="T121" s="2">
        <v>2.0573649999999999</v>
      </c>
      <c r="U121" s="2">
        <v>0.10401000000000001</v>
      </c>
      <c r="V121" s="2">
        <v>3.3093300000000001</v>
      </c>
    </row>
    <row r="122" spans="16:22" x14ac:dyDescent="0.25">
      <c r="P122" s="45"/>
      <c r="Q122" s="45">
        <v>4.0619999999999996E-3</v>
      </c>
      <c r="R122" s="45">
        <v>8.6439999999999998E-8</v>
      </c>
      <c r="S122" s="45">
        <v>0.23859</v>
      </c>
      <c r="T122" s="45">
        <v>0.15412980000000001</v>
      </c>
      <c r="U122" s="45">
        <v>0.96970000000000001</v>
      </c>
      <c r="V122" s="45">
        <v>0.48711389999999999</v>
      </c>
    </row>
    <row r="123" spans="16:22" x14ac:dyDescent="0.25">
      <c r="P123" s="2" t="s">
        <v>357</v>
      </c>
      <c r="Q123" s="2">
        <v>5.4532939999999996</v>
      </c>
      <c r="R123" s="2">
        <v>-24.909269999999999</v>
      </c>
      <c r="S123" s="2">
        <v>6.5330899999999996</v>
      </c>
      <c r="T123" s="2">
        <v>-0.30387199999999998</v>
      </c>
      <c r="U123" s="2">
        <v>3.5305</v>
      </c>
      <c r="V123" s="2">
        <v>-1.7612699999999999</v>
      </c>
    </row>
    <row r="124" spans="16:22" x14ac:dyDescent="0.25">
      <c r="P124" s="45"/>
      <c r="Q124" s="45">
        <v>1.1282E-2</v>
      </c>
      <c r="R124" s="45">
        <v>6.567E-6</v>
      </c>
      <c r="S124" s="45">
        <v>0.30499999999999999</v>
      </c>
      <c r="T124" s="45">
        <v>0.46673100000000001</v>
      </c>
      <c r="U124" s="45">
        <v>3.1810000000000002E-7</v>
      </c>
      <c r="V124" s="45">
        <v>3.0642200000000001E-2</v>
      </c>
    </row>
    <row r="125" spans="16:22" x14ac:dyDescent="0.25">
      <c r="P125" s="2" t="s">
        <v>187</v>
      </c>
      <c r="Q125" s="2"/>
      <c r="R125" s="2"/>
      <c r="S125" s="2"/>
      <c r="T125" s="2"/>
      <c r="U125" s="2"/>
      <c r="V125" s="2"/>
    </row>
    <row r="126" spans="16:22" x14ac:dyDescent="0.25">
      <c r="P126" s="2"/>
      <c r="Q126" s="2"/>
      <c r="R126" s="2"/>
      <c r="S126" s="2"/>
      <c r="T126" s="2"/>
      <c r="U126" s="2"/>
      <c r="V126" s="2"/>
    </row>
    <row r="127" spans="16:22" x14ac:dyDescent="0.25">
      <c r="P127" s="2" t="s">
        <v>358</v>
      </c>
      <c r="Q127" s="2">
        <v>-35.202728999999998</v>
      </c>
      <c r="R127" s="2">
        <v>47.901609999999998</v>
      </c>
      <c r="S127" s="2">
        <v>-25.42952</v>
      </c>
      <c r="T127" s="2">
        <v>-11.653114</v>
      </c>
      <c r="U127" s="2">
        <v>-32.622419999999998</v>
      </c>
      <c r="V127" s="2">
        <v>-19.735340000000001</v>
      </c>
    </row>
    <row r="128" spans="16:22" x14ac:dyDescent="0.25">
      <c r="P128" s="45"/>
      <c r="Q128" s="45">
        <v>8.2299999999999995E-5</v>
      </c>
      <c r="R128" s="45">
        <v>4.8990000000000004E-4</v>
      </c>
      <c r="S128" s="45">
        <v>9.7269999999999995E-2</v>
      </c>
      <c r="T128" s="45">
        <v>3.6638999999999999E-3</v>
      </c>
      <c r="U128" s="45">
        <v>1.59E-5</v>
      </c>
      <c r="V128" s="45">
        <v>4.8647700000000002E-2</v>
      </c>
    </row>
    <row r="129" spans="16:22" x14ac:dyDescent="0.25">
      <c r="P129" s="2" t="s">
        <v>997</v>
      </c>
      <c r="Q129" s="2">
        <v>-0.41028999999999999</v>
      </c>
      <c r="R129" s="2">
        <v>1.8798999999999999</v>
      </c>
      <c r="S129" s="2">
        <v>1.0365500000000001</v>
      </c>
      <c r="T129" s="2">
        <v>9.0566999999999995E-2</v>
      </c>
      <c r="U129" s="2">
        <v>0.68557999999999997</v>
      </c>
      <c r="V129" s="2">
        <v>1.10791</v>
      </c>
    </row>
    <row r="130" spans="16:22" x14ac:dyDescent="0.25">
      <c r="P130" s="45"/>
      <c r="Q130" s="45">
        <v>0.3320188</v>
      </c>
      <c r="R130" s="45">
        <v>1.6152199999999999E-2</v>
      </c>
      <c r="S130" s="45">
        <v>0.27078000000000002</v>
      </c>
      <c r="T130" s="45">
        <v>0.81311929999999999</v>
      </c>
      <c r="U130" s="45">
        <v>0.29859999999999998</v>
      </c>
      <c r="V130" s="45">
        <v>0.30283680000000002</v>
      </c>
    </row>
    <row r="131" spans="16:22" x14ac:dyDescent="0.25">
      <c r="P131" s="2" t="s">
        <v>998</v>
      </c>
      <c r="Q131" s="2">
        <v>-0.38657399999999997</v>
      </c>
      <c r="R131" s="2">
        <v>0.20799999999999999</v>
      </c>
      <c r="S131" s="2">
        <v>1.0039</v>
      </c>
      <c r="T131" s="2">
        <v>-7.9229999999999995E-2</v>
      </c>
      <c r="U131" s="2">
        <v>-0.28697</v>
      </c>
      <c r="V131" s="2">
        <v>-2.5870700000000002</v>
      </c>
    </row>
    <row r="132" spans="16:22" x14ac:dyDescent="0.25">
      <c r="P132" s="45"/>
      <c r="Q132" s="45">
        <v>0.45424110000000001</v>
      </c>
      <c r="R132" s="45">
        <v>0.81881400000000004</v>
      </c>
      <c r="S132" s="45">
        <v>0.43225000000000002</v>
      </c>
      <c r="T132" s="45">
        <v>0.83149759999999995</v>
      </c>
      <c r="U132" s="45">
        <v>0.64190000000000003</v>
      </c>
      <c r="V132" s="45">
        <v>5.7919999999999998E-4</v>
      </c>
    </row>
    <row r="133" spans="16:22" x14ac:dyDescent="0.25">
      <c r="P133" s="2" t="s">
        <v>999</v>
      </c>
      <c r="Q133" s="2">
        <v>7.8807000000000002E-2</v>
      </c>
      <c r="R133" s="2">
        <v>0.18936</v>
      </c>
      <c r="S133" s="2">
        <v>-1.2252000000000001</v>
      </c>
      <c r="T133" s="2">
        <v>-0.31046200000000002</v>
      </c>
      <c r="U133" s="2">
        <v>-0.40373999999999999</v>
      </c>
      <c r="V133" s="2">
        <v>-0.78874999999999995</v>
      </c>
    </row>
    <row r="134" spans="16:22" x14ac:dyDescent="0.25">
      <c r="P134" s="45"/>
      <c r="Q134" s="45">
        <v>0.83584270000000005</v>
      </c>
      <c r="R134" s="45">
        <v>0.640177</v>
      </c>
      <c r="S134" s="45">
        <v>9.8099999999999993E-3</v>
      </c>
      <c r="T134" s="45">
        <v>0.12340810000000001</v>
      </c>
      <c r="U134" s="45">
        <v>0.28449999999999998</v>
      </c>
      <c r="V134" s="45">
        <v>0.21904129999999999</v>
      </c>
    </row>
    <row r="135" spans="16:22" x14ac:dyDescent="0.25">
      <c r="P135" s="2" t="s">
        <v>629</v>
      </c>
      <c r="Q135" s="2">
        <v>22.912374</v>
      </c>
      <c r="R135" s="2">
        <v>-582.75009999999997</v>
      </c>
      <c r="S135" s="2">
        <v>-57.720149999999997</v>
      </c>
      <c r="T135" s="2">
        <v>15.588811</v>
      </c>
      <c r="U135" s="2">
        <v>-119.55732999999999</v>
      </c>
      <c r="V135" s="2">
        <v>-26.104399999999998</v>
      </c>
    </row>
    <row r="136" spans="16:22" x14ac:dyDescent="0.25">
      <c r="P136" s="45"/>
      <c r="Q136" s="45">
        <v>0.20570559999999999</v>
      </c>
      <c r="R136" s="45">
        <v>0.1589701</v>
      </c>
      <c r="S136" s="45">
        <v>0.39123000000000002</v>
      </c>
      <c r="T136" s="45">
        <v>0.1436258</v>
      </c>
      <c r="U136" s="45">
        <v>0.36609999999999998</v>
      </c>
      <c r="V136" s="45">
        <v>0.3166757</v>
      </c>
    </row>
    <row r="137" spans="16:22" x14ac:dyDescent="0.25">
      <c r="P137" s="2" t="s">
        <v>181</v>
      </c>
      <c r="Q137" s="2">
        <v>-0.36568499999999998</v>
      </c>
      <c r="R137" s="2">
        <v>0.60748000000000002</v>
      </c>
      <c r="S137" s="2">
        <v>-1.67048</v>
      </c>
      <c r="T137" s="2">
        <v>-0.46467700000000001</v>
      </c>
      <c r="U137" s="2">
        <v>0.10931</v>
      </c>
      <c r="V137" s="2">
        <v>-0.70904</v>
      </c>
    </row>
    <row r="138" spans="16:22" x14ac:dyDescent="0.25">
      <c r="P138" s="45"/>
      <c r="Q138" s="45">
        <v>2.0491599999999999E-2</v>
      </c>
      <c r="R138" s="45">
        <v>3.4502999999999999E-3</v>
      </c>
      <c r="S138" s="45">
        <v>1.8090000000000001E-7</v>
      </c>
      <c r="T138" s="45">
        <v>1.086E-4</v>
      </c>
      <c r="U138" s="45">
        <v>0.5897</v>
      </c>
      <c r="V138" s="45">
        <v>4.8861099999999998E-2</v>
      </c>
    </row>
    <row r="139" spans="16:22" x14ac:dyDescent="0.25">
      <c r="P139" s="2" t="s">
        <v>189</v>
      </c>
      <c r="Q139" s="2" t="s">
        <v>197</v>
      </c>
      <c r="R139" s="2" t="s">
        <v>197</v>
      </c>
      <c r="S139" s="2" t="s">
        <v>197</v>
      </c>
      <c r="T139" s="2" t="s">
        <v>197</v>
      </c>
      <c r="U139" s="2" t="s">
        <v>197</v>
      </c>
      <c r="V139" s="2" t="s">
        <v>197</v>
      </c>
    </row>
    <row r="140" spans="16:22" x14ac:dyDescent="0.25">
      <c r="P140" s="2" t="s">
        <v>190</v>
      </c>
      <c r="Q140" s="31">
        <v>287</v>
      </c>
      <c r="R140" s="31">
        <v>133</v>
      </c>
      <c r="S140" s="31">
        <v>49</v>
      </c>
      <c r="T140" s="31">
        <v>684</v>
      </c>
      <c r="U140" s="31">
        <v>238</v>
      </c>
      <c r="V140" s="31">
        <v>135</v>
      </c>
    </row>
    <row r="141" spans="16:22" x14ac:dyDescent="0.25">
      <c r="P141" s="2" t="s">
        <v>191</v>
      </c>
      <c r="Q141" s="2">
        <v>0.39828999999999998</v>
      </c>
      <c r="R141" s="2">
        <v>0.42530000000000001</v>
      </c>
      <c r="S141" s="2">
        <v>0.77825</v>
      </c>
      <c r="T141" s="2">
        <v>0.44777</v>
      </c>
      <c r="U141" s="2">
        <v>0.57562999999999998</v>
      </c>
      <c r="V141" s="2">
        <v>0.64024999999999999</v>
      </c>
    </row>
    <row r="143" spans="16:22" x14ac:dyDescent="0.25">
      <c r="P143" s="30"/>
      <c r="Q143" s="276" t="s">
        <v>959</v>
      </c>
      <c r="R143" s="277"/>
      <c r="S143" s="277"/>
      <c r="T143" s="277"/>
      <c r="U143" s="277"/>
      <c r="V143" s="277"/>
    </row>
    <row r="144" spans="16:22" x14ac:dyDescent="0.25">
      <c r="P144" s="33"/>
      <c r="Q144" s="275" t="s">
        <v>667</v>
      </c>
      <c r="R144" s="275"/>
      <c r="S144" s="275"/>
      <c r="T144" s="275"/>
      <c r="U144" s="275"/>
      <c r="V144" s="275"/>
    </row>
    <row r="145" spans="16:22" x14ac:dyDescent="0.25">
      <c r="P145" s="33"/>
      <c r="Q145" s="33" t="s">
        <v>202</v>
      </c>
      <c r="R145" s="33"/>
      <c r="S145" s="33"/>
      <c r="T145" s="33" t="s">
        <v>203</v>
      </c>
      <c r="U145" s="33"/>
      <c r="V145" s="33"/>
    </row>
    <row r="146" spans="16:22" x14ac:dyDescent="0.25">
      <c r="P146" s="2"/>
      <c r="Q146" s="2" t="s">
        <v>127</v>
      </c>
      <c r="R146" s="2" t="s">
        <v>194</v>
      </c>
      <c r="S146" s="2" t="s">
        <v>186</v>
      </c>
      <c r="T146" s="2" t="s">
        <v>127</v>
      </c>
      <c r="U146" s="2" t="s">
        <v>146</v>
      </c>
      <c r="V146" s="2" t="s">
        <v>186</v>
      </c>
    </row>
    <row r="147" spans="16:22" x14ac:dyDescent="0.25">
      <c r="P147" s="2" t="s">
        <v>174</v>
      </c>
      <c r="Q147" s="2">
        <v>-64.118979999999993</v>
      </c>
      <c r="R147" s="2">
        <v>133.213965</v>
      </c>
      <c r="S147" s="2">
        <v>-139.28836999999999</v>
      </c>
      <c r="T147" s="2">
        <v>-17.243569999999998</v>
      </c>
      <c r="U147" s="2">
        <v>-24.80376</v>
      </c>
      <c r="V147" s="2">
        <v>-27.10782</v>
      </c>
    </row>
    <row r="148" spans="16:22" x14ac:dyDescent="0.25">
      <c r="P148" s="45"/>
      <c r="Q148" s="45">
        <v>6.937E-4</v>
      </c>
      <c r="R148" s="45">
        <v>3.8119999999999999E-3</v>
      </c>
      <c r="S148" s="45">
        <v>1.417E-5</v>
      </c>
      <c r="T148" s="45">
        <v>1.7620000000000001E-5</v>
      </c>
      <c r="U148" s="45">
        <v>7.9270000000000005E-5</v>
      </c>
      <c r="V148" s="45">
        <v>1.7250000000000001E-2</v>
      </c>
    </row>
    <row r="149" spans="16:22" x14ac:dyDescent="0.25">
      <c r="P149" s="2" t="s">
        <v>175</v>
      </c>
      <c r="Q149" s="2">
        <v>3.1028500000000001</v>
      </c>
      <c r="R149" s="2">
        <v>-6.4440169999999997</v>
      </c>
      <c r="S149" s="2">
        <v>7.3605700000000001</v>
      </c>
      <c r="T149" s="2">
        <v>0.68930999999999998</v>
      </c>
      <c r="U149" s="2">
        <v>1.65821</v>
      </c>
      <c r="V149" s="2">
        <v>0.65898999999999996</v>
      </c>
    </row>
    <row r="150" spans="16:22" x14ac:dyDescent="0.25">
      <c r="P150" s="45"/>
      <c r="Q150" s="45">
        <v>1.33E-3</v>
      </c>
      <c r="R150" s="45">
        <v>6.0080000000000003E-3</v>
      </c>
      <c r="S150" s="45">
        <v>2.4159999999999999E-5</v>
      </c>
      <c r="T150" s="45">
        <v>7.2579999999999997E-4</v>
      </c>
      <c r="U150" s="45">
        <v>9.1350000000000002E-7</v>
      </c>
      <c r="V150" s="45">
        <v>0.15642</v>
      </c>
    </row>
    <row r="151" spans="16:22" x14ac:dyDescent="0.25">
      <c r="P151" s="2" t="s">
        <v>176</v>
      </c>
      <c r="Q151" s="2">
        <v>-79.371790000000004</v>
      </c>
      <c r="R151" s="2">
        <v>256.41724199999999</v>
      </c>
      <c r="S151" s="2">
        <v>-108.6144</v>
      </c>
      <c r="T151" s="2">
        <v>5.7085999999999997</v>
      </c>
      <c r="U151" s="2">
        <v>-2.7515999999999998</v>
      </c>
      <c r="V151" s="2">
        <v>6.1529299999999996</v>
      </c>
    </row>
    <row r="152" spans="16:22" x14ac:dyDescent="0.25">
      <c r="P152" s="45"/>
      <c r="Q152" s="45">
        <v>3.8574E-3</v>
      </c>
      <c r="R152" s="45">
        <v>2.0900000000000001E-4</v>
      </c>
      <c r="S152" s="45">
        <v>1.3270000000000001E-2</v>
      </c>
      <c r="T152" s="45">
        <v>3.0160200000000002E-2</v>
      </c>
      <c r="U152" s="45">
        <v>0.25525730000000002</v>
      </c>
      <c r="V152" s="45">
        <v>0.1686</v>
      </c>
    </row>
    <row r="153" spans="16:22" x14ac:dyDescent="0.25">
      <c r="P153" s="2" t="s">
        <v>357</v>
      </c>
      <c r="Q153" s="2">
        <v>8.7448099999999993</v>
      </c>
      <c r="R153" s="2">
        <v>-21.374099000000001</v>
      </c>
      <c r="S153" s="2">
        <v>16.093959999999999</v>
      </c>
      <c r="T153" s="2">
        <v>0.42222999999999999</v>
      </c>
      <c r="U153" s="2">
        <v>3.0421299999999998</v>
      </c>
      <c r="V153" s="2">
        <v>-1.0888599999999999</v>
      </c>
    </row>
    <row r="154" spans="16:22" x14ac:dyDescent="0.25">
      <c r="P154" s="45"/>
      <c r="Q154" s="45">
        <v>2.4924999999999999E-3</v>
      </c>
      <c r="R154" s="45">
        <v>2.4759999999999999E-3</v>
      </c>
      <c r="S154" s="45">
        <v>1.1689999999999999E-3</v>
      </c>
      <c r="T154" s="45">
        <v>0.53373490000000001</v>
      </c>
      <c r="U154" s="45">
        <v>1.785E-4</v>
      </c>
      <c r="V154" s="45">
        <v>0.33545999999999998</v>
      </c>
    </row>
    <row r="155" spans="16:22" x14ac:dyDescent="0.25">
      <c r="P155" s="2" t="s">
        <v>187</v>
      </c>
      <c r="Q155" s="2"/>
      <c r="R155" s="2"/>
      <c r="S155" s="2"/>
      <c r="T155" s="2"/>
      <c r="U155" s="2"/>
      <c r="V155" s="2"/>
    </row>
    <row r="156" spans="16:22" x14ac:dyDescent="0.25">
      <c r="P156" s="2"/>
      <c r="Q156" s="2"/>
      <c r="R156" s="2"/>
      <c r="S156" s="2"/>
      <c r="T156" s="2"/>
      <c r="U156" s="2"/>
      <c r="V156" s="2"/>
    </row>
    <row r="157" spans="16:22" x14ac:dyDescent="0.25">
      <c r="P157" s="2" t="s">
        <v>358</v>
      </c>
      <c r="Q157" s="2">
        <v>-28.44041</v>
      </c>
      <c r="R157" s="2">
        <v>45.056359</v>
      </c>
      <c r="S157" s="2">
        <v>-68.166880000000006</v>
      </c>
      <c r="T157" s="2">
        <v>-14.29463</v>
      </c>
      <c r="U157" s="2">
        <v>-20.252189999999999</v>
      </c>
      <c r="V157" s="2">
        <v>-17.329799999999999</v>
      </c>
    </row>
    <row r="158" spans="16:22" x14ac:dyDescent="0.25">
      <c r="P158" s="45"/>
      <c r="Q158" s="45">
        <v>3.16163E-2</v>
      </c>
      <c r="R158" s="45">
        <v>1.9919999999999998E-3</v>
      </c>
      <c r="S158" s="45">
        <v>1.0099999999999999E-8</v>
      </c>
      <c r="T158" s="45">
        <v>5.7980999999999996E-3</v>
      </c>
      <c r="U158" s="45">
        <v>1.50358E-2</v>
      </c>
      <c r="V158" s="45">
        <v>8.0710000000000004E-2</v>
      </c>
    </row>
    <row r="159" spans="16:22" x14ac:dyDescent="0.25">
      <c r="P159" s="2" t="s">
        <v>997</v>
      </c>
      <c r="Q159" s="2">
        <v>0.56149000000000004</v>
      </c>
      <c r="R159" s="2">
        <v>2.3431150000000001</v>
      </c>
      <c r="S159" s="2">
        <v>3.7196899999999999</v>
      </c>
      <c r="T159" s="2">
        <v>1.07074</v>
      </c>
      <c r="U159" s="2">
        <v>1.4352</v>
      </c>
      <c r="V159" s="2">
        <v>2.75969</v>
      </c>
    </row>
    <row r="160" spans="16:22" x14ac:dyDescent="0.25">
      <c r="P160" s="45"/>
      <c r="Q160" s="45">
        <v>0.44679560000000001</v>
      </c>
      <c r="R160" s="45">
        <v>8.8509999999999995E-3</v>
      </c>
      <c r="S160" s="45">
        <v>4.1688999999999997E-2</v>
      </c>
      <c r="T160" s="45">
        <v>1.49917E-2</v>
      </c>
      <c r="U160" s="45">
        <v>6.5751999999999998E-3</v>
      </c>
      <c r="V160" s="45">
        <v>1.413E-2</v>
      </c>
    </row>
    <row r="161" spans="16:22" x14ac:dyDescent="0.25">
      <c r="P161" s="2" t="s">
        <v>998</v>
      </c>
      <c r="Q161" s="2">
        <v>-0.63617000000000001</v>
      </c>
      <c r="R161" s="2">
        <v>-0.30897400000000003</v>
      </c>
      <c r="S161" s="2">
        <v>0.28416999999999998</v>
      </c>
      <c r="T161" s="2">
        <v>-0.20927000000000001</v>
      </c>
      <c r="U161" s="2">
        <v>-1.33965</v>
      </c>
      <c r="V161" s="2">
        <v>-1.83243</v>
      </c>
    </row>
    <row r="162" spans="16:22" x14ac:dyDescent="0.25">
      <c r="P162" s="45"/>
      <c r="Q162" s="45">
        <v>0.33658379999999999</v>
      </c>
      <c r="R162" s="45">
        <v>0.76872499999999999</v>
      </c>
      <c r="S162" s="45">
        <v>0.86649100000000001</v>
      </c>
      <c r="T162" s="45">
        <v>0.77640149999999997</v>
      </c>
      <c r="U162" s="45">
        <v>5.3519900000000002E-2</v>
      </c>
      <c r="V162" s="45">
        <v>2.3089999999999999E-2</v>
      </c>
    </row>
    <row r="163" spans="16:22" x14ac:dyDescent="0.25">
      <c r="P163" s="2" t="s">
        <v>999</v>
      </c>
      <c r="Q163" s="2">
        <v>-0.44412000000000001</v>
      </c>
      <c r="R163" s="2">
        <v>5.5073999999999998E-2</v>
      </c>
      <c r="S163" s="2">
        <v>-1.1399999999999999</v>
      </c>
      <c r="T163" s="2">
        <v>-0.51075999999999999</v>
      </c>
      <c r="U163" s="2">
        <v>-0.41554999999999997</v>
      </c>
      <c r="V163" s="2">
        <v>-0.49480000000000002</v>
      </c>
    </row>
    <row r="164" spans="16:22" x14ac:dyDescent="0.25">
      <c r="P164" s="45"/>
      <c r="Q164" s="45">
        <v>0.40037790000000001</v>
      </c>
      <c r="R164" s="45">
        <v>0.91584399999999999</v>
      </c>
      <c r="S164" s="45">
        <v>0.28451100000000001</v>
      </c>
      <c r="T164" s="45">
        <v>0.26869739999999998</v>
      </c>
      <c r="U164" s="45">
        <v>0.38026939999999998</v>
      </c>
      <c r="V164" s="45">
        <v>0.50685999999999998</v>
      </c>
    </row>
    <row r="165" spans="16:22" x14ac:dyDescent="0.25">
      <c r="P165" s="2" t="s">
        <v>629</v>
      </c>
      <c r="Q165" s="2">
        <v>57.318249999999999</v>
      </c>
      <c r="R165" s="2">
        <v>-787.72664999999995</v>
      </c>
      <c r="S165" s="2">
        <v>51.201079999999997</v>
      </c>
      <c r="T165" s="2">
        <v>59.288429999999998</v>
      </c>
      <c r="U165" s="2">
        <v>-334.89037000000002</v>
      </c>
      <c r="V165" s="2">
        <v>-4.8125999999999998</v>
      </c>
    </row>
    <row r="166" spans="16:22" x14ac:dyDescent="0.25">
      <c r="P166" s="45"/>
      <c r="Q166" s="45">
        <v>6.5424000000000003E-3</v>
      </c>
      <c r="R166" s="45">
        <v>4.1010999999999999E-2</v>
      </c>
      <c r="S166" s="45">
        <v>0.33632600000000001</v>
      </c>
      <c r="T166" s="45">
        <v>8.8632999999999993E-3</v>
      </c>
      <c r="U166" s="45">
        <v>0.36600120000000003</v>
      </c>
      <c r="V166" s="45">
        <v>0.87465000000000004</v>
      </c>
    </row>
    <row r="167" spans="16:22" x14ac:dyDescent="0.25">
      <c r="P167" s="32" t="s">
        <v>952</v>
      </c>
      <c r="Q167" s="2">
        <v>-4.9852100000000004</v>
      </c>
      <c r="R167" s="2">
        <v>4.3418760000000001</v>
      </c>
      <c r="S167" s="2">
        <v>-0.67779</v>
      </c>
      <c r="T167" s="2">
        <v>-1.4542999999999999</v>
      </c>
      <c r="U167" s="2">
        <v>-1.3444799999999999</v>
      </c>
      <c r="V167" s="2">
        <v>-2.73272</v>
      </c>
    </row>
    <row r="168" spans="16:22" x14ac:dyDescent="0.25">
      <c r="P168" s="45"/>
      <c r="Q168" s="45">
        <v>1.24282E-2</v>
      </c>
      <c r="R168" s="45">
        <v>0.12762000000000001</v>
      </c>
      <c r="S168" s="45">
        <v>0.84367099999999995</v>
      </c>
      <c r="T168" s="45">
        <v>0.39038109999999998</v>
      </c>
      <c r="U168" s="45">
        <v>0.54386860000000004</v>
      </c>
      <c r="V168" s="45">
        <v>0.22044</v>
      </c>
    </row>
    <row r="169" spans="16:22" x14ac:dyDescent="0.25">
      <c r="P169" s="2" t="s">
        <v>189</v>
      </c>
      <c r="Q169" s="2" t="s">
        <v>197</v>
      </c>
      <c r="R169" s="2" t="s">
        <v>197</v>
      </c>
      <c r="S169" s="2" t="s">
        <v>197</v>
      </c>
      <c r="T169" s="2" t="s">
        <v>197</v>
      </c>
      <c r="U169" s="2" t="s">
        <v>197</v>
      </c>
      <c r="V169" s="2" t="s">
        <v>197</v>
      </c>
    </row>
    <row r="170" spans="16:22" x14ac:dyDescent="0.25">
      <c r="P170" s="31" t="s">
        <v>190</v>
      </c>
      <c r="Q170" s="31">
        <v>147</v>
      </c>
      <c r="R170" s="31">
        <v>105</v>
      </c>
      <c r="S170" s="31">
        <v>49</v>
      </c>
      <c r="T170" s="31">
        <v>304</v>
      </c>
      <c r="U170" s="31">
        <v>176</v>
      </c>
      <c r="V170" s="31">
        <v>117</v>
      </c>
    </row>
    <row r="171" spans="16:22" x14ac:dyDescent="0.25">
      <c r="P171" s="2" t="s">
        <v>191</v>
      </c>
      <c r="Q171" s="2">
        <v>0.34798000000000001</v>
      </c>
      <c r="R171" s="2">
        <v>0.33482000000000001</v>
      </c>
      <c r="S171" s="2">
        <v>0.48103000000000001</v>
      </c>
      <c r="T171" s="2">
        <v>0.45007000000000003</v>
      </c>
      <c r="U171" s="2">
        <v>0.53985000000000005</v>
      </c>
      <c r="V171" s="2">
        <v>0.59350000000000003</v>
      </c>
    </row>
  </sheetData>
  <mergeCells count="19">
    <mergeCell ref="E3:G3"/>
    <mergeCell ref="B33:G33"/>
    <mergeCell ref="B34:G34"/>
    <mergeCell ref="B2:G2"/>
    <mergeCell ref="Q144:V144"/>
    <mergeCell ref="Q58:V58"/>
    <mergeCell ref="Q87:V87"/>
    <mergeCell ref="Q88:V88"/>
    <mergeCell ref="Q113:V113"/>
    <mergeCell ref="Q114:V114"/>
    <mergeCell ref="Q143:V143"/>
    <mergeCell ref="B63:G63"/>
    <mergeCell ref="B64:G64"/>
    <mergeCell ref="B3:D3"/>
    <mergeCell ref="Q1:V1"/>
    <mergeCell ref="Q2:V2"/>
    <mergeCell ref="Q27:V27"/>
    <mergeCell ref="Q28:V28"/>
    <mergeCell ref="Q57:V57"/>
  </mergeCells>
  <pageMargins left="0.7" right="0.7" top="0.75" bottom="0.75" header="0.3" footer="0.3"/>
  <pageSetup paperSize="9" orientation="portrait" horizontalDpi="4294967295" verticalDpi="4294967295"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X75"/>
  <sheetViews>
    <sheetView zoomScale="84" zoomScaleNormal="200" workbookViewId="0">
      <selection activeCell="K328" sqref="K328"/>
    </sheetView>
  </sheetViews>
  <sheetFormatPr defaultColWidth="8.85546875" defaultRowHeight="15" x14ac:dyDescent="0.25"/>
  <cols>
    <col min="2" max="2" width="12.42578125" customWidth="1"/>
    <col min="3" max="3" width="29.85546875" customWidth="1"/>
    <col min="4" max="4" width="26.85546875" customWidth="1"/>
    <col min="5" max="5" width="27.28515625" customWidth="1"/>
    <col min="24" max="24" width="65" customWidth="1"/>
  </cols>
  <sheetData>
    <row r="1" spans="1:6" x14ac:dyDescent="0.25">
      <c r="B1" s="274" t="s">
        <v>1147</v>
      </c>
      <c r="C1" s="274"/>
      <c r="D1" s="274"/>
      <c r="E1" s="274"/>
    </row>
    <row r="2" spans="1:6" ht="30" x14ac:dyDescent="0.25">
      <c r="B2" s="67" t="s">
        <v>1129</v>
      </c>
      <c r="C2" s="67" t="s">
        <v>1130</v>
      </c>
      <c r="D2" s="67" t="s">
        <v>1131</v>
      </c>
      <c r="E2" s="67" t="s">
        <v>1132</v>
      </c>
      <c r="F2" s="67"/>
    </row>
    <row r="3" spans="1:6" ht="60" x14ac:dyDescent="0.25">
      <c r="B3" s="68" t="s">
        <v>174</v>
      </c>
      <c r="C3" s="67" t="s">
        <v>1151</v>
      </c>
      <c r="D3" s="67" t="s">
        <v>1104</v>
      </c>
      <c r="E3" s="67" t="s">
        <v>1110</v>
      </c>
      <c r="F3" s="67"/>
    </row>
    <row r="4" spans="1:6" ht="60" x14ac:dyDescent="0.25">
      <c r="B4" s="68"/>
      <c r="C4" s="67" t="s">
        <v>1075</v>
      </c>
      <c r="D4" s="67" t="s">
        <v>1111</v>
      </c>
      <c r="E4" s="67" t="s">
        <v>1112</v>
      </c>
      <c r="F4" s="67"/>
    </row>
    <row r="5" spans="1:6" ht="60" x14ac:dyDescent="0.25">
      <c r="B5" s="69"/>
      <c r="C5" s="67" t="s">
        <v>1114</v>
      </c>
      <c r="D5" s="67" t="s">
        <v>1115</v>
      </c>
      <c r="E5" s="67" t="s">
        <v>1120</v>
      </c>
      <c r="F5" s="67"/>
    </row>
    <row r="6" spans="1:6" x14ac:dyDescent="0.25">
      <c r="B6" s="69"/>
      <c r="C6" s="67"/>
      <c r="D6" s="67"/>
      <c r="E6" s="67"/>
      <c r="F6" s="67"/>
    </row>
    <row r="7" spans="1:6" ht="45" x14ac:dyDescent="0.25">
      <c r="B7" s="68" t="s">
        <v>175</v>
      </c>
      <c r="C7" s="67" t="s">
        <v>1065</v>
      </c>
      <c r="D7" s="67"/>
      <c r="E7" s="67" t="s">
        <v>1133</v>
      </c>
      <c r="F7" s="67"/>
    </row>
    <row r="8" spans="1:6" ht="105" x14ac:dyDescent="0.25">
      <c r="B8" s="68"/>
      <c r="C8" s="67" t="s">
        <v>1151</v>
      </c>
      <c r="D8" s="67" t="s">
        <v>1134</v>
      </c>
      <c r="E8" s="67" t="s">
        <v>1113</v>
      </c>
      <c r="F8" s="67"/>
    </row>
    <row r="9" spans="1:6" ht="75" x14ac:dyDescent="0.25">
      <c r="B9" s="70"/>
      <c r="C9" s="67" t="s">
        <v>1075</v>
      </c>
      <c r="D9" s="67" t="s">
        <v>1076</v>
      </c>
      <c r="E9" s="67" t="s">
        <v>1135</v>
      </c>
      <c r="F9" s="67"/>
    </row>
    <row r="10" spans="1:6" ht="75" x14ac:dyDescent="0.25">
      <c r="B10" s="70"/>
      <c r="C10" s="67" t="s">
        <v>1114</v>
      </c>
      <c r="D10" s="67" t="s">
        <v>1117</v>
      </c>
      <c r="E10" s="67" t="s">
        <v>1136</v>
      </c>
      <c r="F10" s="67"/>
    </row>
    <row r="11" spans="1:6" x14ac:dyDescent="0.25">
      <c r="B11" s="70"/>
      <c r="C11" s="67"/>
      <c r="D11" s="67"/>
      <c r="E11" s="67"/>
      <c r="F11" s="67"/>
    </row>
    <row r="12" spans="1:6" ht="45" x14ac:dyDescent="0.25">
      <c r="B12" s="68" t="s">
        <v>176</v>
      </c>
      <c r="C12" s="67" t="s">
        <v>1075</v>
      </c>
      <c r="D12" s="67" t="s">
        <v>1084</v>
      </c>
      <c r="E12" s="67" t="s">
        <v>1085</v>
      </c>
      <c r="F12" s="67"/>
    </row>
    <row r="13" spans="1:6" x14ac:dyDescent="0.25">
      <c r="B13" s="68"/>
      <c r="C13" s="67"/>
      <c r="D13" s="67"/>
      <c r="E13" s="67"/>
      <c r="F13" s="67"/>
    </row>
    <row r="14" spans="1:6" ht="90" x14ac:dyDescent="0.25">
      <c r="B14" s="68" t="s">
        <v>357</v>
      </c>
      <c r="C14" s="67" t="s">
        <v>1075</v>
      </c>
      <c r="D14" s="67" t="s">
        <v>1086</v>
      </c>
      <c r="E14" s="67" t="s">
        <v>1137</v>
      </c>
      <c r="F14" s="67"/>
    </row>
    <row r="15" spans="1:6" ht="75" x14ac:dyDescent="0.25">
      <c r="B15" s="70"/>
      <c r="C15" s="67" t="s">
        <v>1114</v>
      </c>
      <c r="D15" s="67" t="s">
        <v>1116</v>
      </c>
      <c r="E15" s="67" t="s">
        <v>1121</v>
      </c>
      <c r="F15" s="67"/>
    </row>
    <row r="16" spans="1:6" x14ac:dyDescent="0.25">
      <c r="A16" s="25"/>
      <c r="B16" s="70"/>
      <c r="C16" s="67"/>
      <c r="D16" s="67"/>
      <c r="E16" s="67"/>
      <c r="F16" s="67"/>
    </row>
    <row r="17" spans="2:24" ht="75" x14ac:dyDescent="0.25">
      <c r="B17" s="68" t="s">
        <v>187</v>
      </c>
      <c r="C17" s="67" t="s">
        <v>1075</v>
      </c>
      <c r="D17" s="67" t="s">
        <v>1076</v>
      </c>
      <c r="E17" s="67" t="s">
        <v>1077</v>
      </c>
      <c r="F17" s="67"/>
    </row>
    <row r="18" spans="2:24" ht="45" x14ac:dyDescent="0.25">
      <c r="B18" s="70"/>
      <c r="C18" s="67"/>
      <c r="D18" s="67" t="s">
        <v>1128</v>
      </c>
      <c r="E18" s="67"/>
      <c r="F18" s="67"/>
    </row>
    <row r="19" spans="2:24" x14ac:dyDescent="0.25">
      <c r="B19" s="70"/>
      <c r="C19" s="67"/>
      <c r="D19" s="67"/>
      <c r="E19" s="67"/>
      <c r="F19" s="67"/>
    </row>
    <row r="20" spans="2:24" ht="75" x14ac:dyDescent="0.25">
      <c r="B20" s="68" t="s">
        <v>358</v>
      </c>
      <c r="C20" s="67" t="s">
        <v>1075</v>
      </c>
      <c r="D20" s="67" t="s">
        <v>1076</v>
      </c>
      <c r="E20" s="67" t="s">
        <v>1078</v>
      </c>
      <c r="F20" s="67"/>
    </row>
    <row r="21" spans="2:24" x14ac:dyDescent="0.25">
      <c r="B21" s="70"/>
      <c r="C21" s="67"/>
      <c r="D21" s="67"/>
      <c r="E21" s="67"/>
      <c r="F21" s="67"/>
    </row>
    <row r="22" spans="2:24" ht="60" x14ac:dyDescent="0.25">
      <c r="B22" s="68" t="s">
        <v>997</v>
      </c>
      <c r="C22" s="67" t="s">
        <v>1075</v>
      </c>
      <c r="D22" s="67" t="s">
        <v>1082</v>
      </c>
      <c r="E22" s="67" t="s">
        <v>1083</v>
      </c>
      <c r="F22" s="67"/>
    </row>
    <row r="23" spans="2:24" ht="105" x14ac:dyDescent="0.25">
      <c r="B23" s="70"/>
      <c r="C23" s="67" t="s">
        <v>1075</v>
      </c>
      <c r="D23" s="67" t="s">
        <v>1087</v>
      </c>
      <c r="E23" s="67" t="s">
        <v>1088</v>
      </c>
      <c r="F23" s="67"/>
    </row>
    <row r="24" spans="2:24" ht="120" x14ac:dyDescent="0.25">
      <c r="B24" s="70"/>
      <c r="C24" s="67" t="s">
        <v>1093</v>
      </c>
      <c r="D24" s="67" t="s">
        <v>1138</v>
      </c>
      <c r="E24" s="67" t="s">
        <v>1094</v>
      </c>
      <c r="F24" s="67"/>
    </row>
    <row r="25" spans="2:24" ht="135" x14ac:dyDescent="0.25">
      <c r="B25" s="70"/>
      <c r="C25" s="67" t="s">
        <v>1093</v>
      </c>
      <c r="D25" s="67" t="s">
        <v>1082</v>
      </c>
      <c r="E25" s="67" t="s">
        <v>1139</v>
      </c>
      <c r="F25" s="67"/>
    </row>
    <row r="26" spans="2:24" ht="75" x14ac:dyDescent="0.25">
      <c r="B26" s="70"/>
      <c r="C26" s="67" t="s">
        <v>1151</v>
      </c>
      <c r="D26" s="67" t="s">
        <v>1087</v>
      </c>
      <c r="E26" s="67" t="s">
        <v>1106</v>
      </c>
      <c r="F26" s="67"/>
    </row>
    <row r="27" spans="2:24" ht="75" x14ac:dyDescent="0.25">
      <c r="B27" s="70"/>
      <c r="C27" s="67" t="s">
        <v>1114</v>
      </c>
      <c r="D27" s="67" t="s">
        <v>1119</v>
      </c>
      <c r="E27" s="67" t="s">
        <v>1122</v>
      </c>
      <c r="F27" s="67"/>
    </row>
    <row r="28" spans="2:24" ht="60" x14ac:dyDescent="0.25">
      <c r="B28" s="70"/>
      <c r="C28" s="67" t="s">
        <v>1124</v>
      </c>
      <c r="D28" s="67" t="s">
        <v>1126</v>
      </c>
      <c r="E28" s="67" t="s">
        <v>1125</v>
      </c>
      <c r="F28" s="67"/>
    </row>
    <row r="29" spans="2:24" ht="120" x14ac:dyDescent="0.25">
      <c r="B29" s="70"/>
      <c r="C29" s="67" t="s">
        <v>1114</v>
      </c>
      <c r="D29" s="67" t="s">
        <v>1118</v>
      </c>
      <c r="E29" s="67" t="s">
        <v>1123</v>
      </c>
      <c r="F29" s="67"/>
      <c r="U29" s="65"/>
      <c r="V29" s="65"/>
      <c r="W29" s="65"/>
      <c r="X29" s="65"/>
    </row>
    <row r="30" spans="2:24" x14ac:dyDescent="0.25">
      <c r="B30" s="70"/>
      <c r="C30" s="67"/>
      <c r="D30" s="67"/>
      <c r="E30" s="67"/>
      <c r="F30" s="67"/>
    </row>
    <row r="31" spans="2:24" ht="90" x14ac:dyDescent="0.25">
      <c r="B31" s="68" t="s">
        <v>998</v>
      </c>
      <c r="C31" s="67" t="s">
        <v>1075</v>
      </c>
      <c r="D31" s="67" t="s">
        <v>1107</v>
      </c>
      <c r="E31" s="67" t="s">
        <v>1080</v>
      </c>
      <c r="F31" s="67"/>
    </row>
    <row r="32" spans="2:24" ht="90" x14ac:dyDescent="0.25">
      <c r="B32" s="68"/>
      <c r="C32" s="67" t="s">
        <v>1151</v>
      </c>
      <c r="D32" s="67" t="s">
        <v>1108</v>
      </c>
      <c r="E32" s="67" t="s">
        <v>1109</v>
      </c>
      <c r="F32" s="67"/>
    </row>
    <row r="33" spans="2:6" ht="60" x14ac:dyDescent="0.25">
      <c r="B33" s="70"/>
      <c r="C33" s="67" t="s">
        <v>1075</v>
      </c>
      <c r="D33" s="67" t="s">
        <v>1140</v>
      </c>
      <c r="E33" s="67" t="s">
        <v>1081</v>
      </c>
      <c r="F33" s="67"/>
    </row>
    <row r="34" spans="2:6" x14ac:dyDescent="0.25">
      <c r="B34" s="70"/>
      <c r="C34" s="67"/>
      <c r="D34" s="67"/>
      <c r="E34" s="67"/>
      <c r="F34" s="67"/>
    </row>
    <row r="35" spans="2:6" ht="60" x14ac:dyDescent="0.25">
      <c r="B35" s="68" t="s">
        <v>999</v>
      </c>
      <c r="C35" s="67" t="s">
        <v>1065</v>
      </c>
      <c r="D35" s="67" t="s">
        <v>1066</v>
      </c>
      <c r="E35" s="67" t="s">
        <v>1141</v>
      </c>
      <c r="F35" s="67"/>
    </row>
    <row r="36" spans="2:6" ht="120" x14ac:dyDescent="0.25">
      <c r="B36" s="68"/>
      <c r="C36" s="67" t="s">
        <v>1151</v>
      </c>
      <c r="D36" s="67" t="s">
        <v>1142</v>
      </c>
      <c r="E36" s="67" t="s">
        <v>1105</v>
      </c>
      <c r="F36" s="67"/>
    </row>
    <row r="37" spans="2:6" ht="75" x14ac:dyDescent="0.25">
      <c r="B37" s="70"/>
      <c r="C37" s="67" t="s">
        <v>1075</v>
      </c>
      <c r="D37" s="67" t="s">
        <v>1076</v>
      </c>
      <c r="E37" s="67" t="s">
        <v>1079</v>
      </c>
      <c r="F37" s="67"/>
    </row>
    <row r="38" spans="2:6" x14ac:dyDescent="0.25">
      <c r="B38" s="70"/>
      <c r="C38" s="67"/>
      <c r="D38" s="67"/>
      <c r="E38" s="67"/>
      <c r="F38" s="67"/>
    </row>
    <row r="39" spans="2:6" ht="30" x14ac:dyDescent="0.25">
      <c r="B39" s="68" t="s">
        <v>629</v>
      </c>
      <c r="C39" s="67" t="s">
        <v>1065</v>
      </c>
      <c r="D39" s="67" t="s">
        <v>1067</v>
      </c>
      <c r="E39" s="67" t="s">
        <v>1072</v>
      </c>
      <c r="F39" s="67"/>
    </row>
    <row r="40" spans="2:6" ht="75" x14ac:dyDescent="0.25">
      <c r="B40" s="68"/>
      <c r="C40" s="67" t="s">
        <v>1102</v>
      </c>
      <c r="D40" s="67" t="s">
        <v>1103</v>
      </c>
      <c r="E40" s="67" t="s">
        <v>1143</v>
      </c>
      <c r="F40" s="67"/>
    </row>
    <row r="41" spans="2:6" ht="45" x14ac:dyDescent="0.25">
      <c r="B41" s="70"/>
      <c r="C41" s="67" t="s">
        <v>1069</v>
      </c>
      <c r="D41" s="67"/>
      <c r="E41" s="67" t="s">
        <v>1144</v>
      </c>
      <c r="F41" s="67"/>
    </row>
    <row r="42" spans="2:6" x14ac:dyDescent="0.25">
      <c r="B42" s="70"/>
      <c r="C42" s="67"/>
      <c r="D42" s="67"/>
      <c r="E42" s="67"/>
      <c r="F42" s="67"/>
    </row>
    <row r="43" spans="2:6" ht="75" x14ac:dyDescent="0.25">
      <c r="B43" s="68" t="s">
        <v>181</v>
      </c>
      <c r="C43" s="67" t="s">
        <v>1065</v>
      </c>
      <c r="D43" s="67" t="s">
        <v>1070</v>
      </c>
      <c r="E43" s="67" t="s">
        <v>1071</v>
      </c>
      <c r="F43" s="67"/>
    </row>
    <row r="44" spans="2:6" x14ac:dyDescent="0.25">
      <c r="B44" s="68"/>
      <c r="C44" s="67"/>
      <c r="D44" s="67"/>
      <c r="E44" s="67"/>
      <c r="F44" s="67"/>
    </row>
    <row r="45" spans="2:6" x14ac:dyDescent="0.25">
      <c r="B45" s="70"/>
      <c r="C45" s="67"/>
      <c r="D45" s="67"/>
      <c r="E45" s="67"/>
      <c r="F45" s="67"/>
    </row>
    <row r="46" spans="2:6" ht="105" x14ac:dyDescent="0.25">
      <c r="B46" s="71" t="s">
        <v>952</v>
      </c>
      <c r="C46" s="67" t="s">
        <v>1065</v>
      </c>
      <c r="D46" s="67" t="s">
        <v>1145</v>
      </c>
      <c r="E46" s="67" t="s">
        <v>1146</v>
      </c>
      <c r="F46" s="67"/>
    </row>
    <row r="47" spans="2:6" x14ac:dyDescent="0.25">
      <c r="B47" s="45"/>
    </row>
    <row r="49" spans="2:16" x14ac:dyDescent="0.25">
      <c r="B49" s="65" t="s">
        <v>1073</v>
      </c>
      <c r="C49" s="65"/>
      <c r="D49" s="65"/>
      <c r="E49" s="65"/>
      <c r="F49" s="65"/>
      <c r="G49" s="65"/>
      <c r="H49" s="65"/>
      <c r="I49" s="65"/>
      <c r="J49" s="65" t="s">
        <v>1091</v>
      </c>
      <c r="K49" s="65"/>
      <c r="L49" s="65"/>
      <c r="M49" s="65"/>
      <c r="N49" s="65"/>
      <c r="O49" s="65"/>
      <c r="P49" s="65"/>
    </row>
    <row r="50" spans="2:16" x14ac:dyDescent="0.25">
      <c r="B50" s="65" t="s">
        <v>1053</v>
      </c>
      <c r="C50" s="65"/>
      <c r="D50" s="65"/>
      <c r="E50" s="65"/>
      <c r="F50" s="65"/>
      <c r="G50" s="65"/>
      <c r="H50" s="65"/>
      <c r="I50" s="65"/>
      <c r="J50" s="65" t="s">
        <v>1097</v>
      </c>
      <c r="K50" s="65"/>
      <c r="L50" s="65"/>
      <c r="M50" s="65"/>
      <c r="N50" s="65"/>
      <c r="O50" s="65"/>
      <c r="P50" s="65"/>
    </row>
    <row r="51" spans="2:16" x14ac:dyDescent="0.25">
      <c r="B51" s="65" t="s">
        <v>1054</v>
      </c>
      <c r="C51" s="65"/>
      <c r="D51" s="65"/>
      <c r="E51" s="65"/>
      <c r="F51" s="65"/>
      <c r="G51" s="65"/>
      <c r="H51" s="65"/>
      <c r="I51" s="65"/>
      <c r="J51" s="65" t="s">
        <v>1097</v>
      </c>
      <c r="K51" s="65"/>
      <c r="L51" s="65"/>
      <c r="M51" s="65"/>
      <c r="N51" s="65"/>
      <c r="O51" s="65"/>
      <c r="P51" s="65"/>
    </row>
    <row r="52" spans="2:16" x14ac:dyDescent="0.25">
      <c r="B52" s="65" t="s">
        <v>1055</v>
      </c>
      <c r="C52" s="65"/>
      <c r="D52" s="65"/>
      <c r="E52" s="65"/>
      <c r="F52" s="65"/>
      <c r="G52" s="65"/>
      <c r="H52" s="65"/>
      <c r="I52" s="65"/>
      <c r="J52" s="65" t="s">
        <v>1099</v>
      </c>
      <c r="K52" s="65"/>
      <c r="L52" s="65"/>
      <c r="M52" s="65"/>
      <c r="N52" s="65"/>
      <c r="O52" s="65"/>
      <c r="P52" s="65"/>
    </row>
    <row r="53" spans="2:16" x14ac:dyDescent="0.25">
      <c r="B53" s="65" t="s">
        <v>1056</v>
      </c>
      <c r="C53" s="65"/>
      <c r="D53" s="65"/>
      <c r="E53" s="65"/>
      <c r="F53" s="65"/>
      <c r="G53" s="65"/>
      <c r="H53" s="65"/>
      <c r="I53" s="65"/>
      <c r="J53" s="65" t="s">
        <v>1100</v>
      </c>
      <c r="K53" s="65"/>
      <c r="L53" s="65"/>
      <c r="M53" s="65"/>
      <c r="N53" s="65"/>
      <c r="O53" s="65"/>
      <c r="P53" s="65"/>
    </row>
    <row r="54" spans="2:16" x14ac:dyDescent="0.25">
      <c r="B54" s="65" t="s">
        <v>1057</v>
      </c>
      <c r="C54" s="65"/>
      <c r="D54" s="65"/>
      <c r="E54" s="65"/>
      <c r="F54" s="65"/>
      <c r="G54" s="65"/>
      <c r="H54" s="65"/>
      <c r="I54" s="65"/>
      <c r="J54" s="65" t="s">
        <v>1101</v>
      </c>
      <c r="K54" s="65"/>
      <c r="L54" s="65"/>
      <c r="M54" s="65"/>
      <c r="N54" s="65"/>
      <c r="O54" s="65"/>
      <c r="P54" s="65"/>
    </row>
    <row r="55" spans="2:16" x14ac:dyDescent="0.25">
      <c r="B55" s="65" t="s">
        <v>1058</v>
      </c>
      <c r="C55" s="65"/>
      <c r="D55" s="65"/>
      <c r="E55" s="65"/>
      <c r="F55" s="65"/>
      <c r="G55" s="65"/>
      <c r="H55" s="65"/>
      <c r="I55" s="65"/>
      <c r="J55" s="65" t="s">
        <v>1092</v>
      </c>
      <c r="K55" s="65"/>
      <c r="L55" s="65"/>
      <c r="M55" s="65"/>
      <c r="N55" s="65"/>
      <c r="O55" s="65"/>
      <c r="P55" s="65"/>
    </row>
    <row r="56" spans="2:16" x14ac:dyDescent="0.25">
      <c r="B56" s="65" t="s">
        <v>1050</v>
      </c>
      <c r="C56" s="65"/>
      <c r="D56" s="65"/>
      <c r="E56" s="65"/>
      <c r="F56" s="65"/>
      <c r="G56" s="65"/>
      <c r="H56" s="65"/>
      <c r="I56" s="65"/>
      <c r="J56" s="65" t="s">
        <v>1092</v>
      </c>
      <c r="K56" s="65"/>
      <c r="L56" s="65"/>
      <c r="M56" s="65"/>
      <c r="N56" s="65"/>
      <c r="O56" s="65"/>
      <c r="P56" s="65"/>
    </row>
    <row r="57" spans="2:16" x14ac:dyDescent="0.25">
      <c r="B57" s="65" t="s">
        <v>1059</v>
      </c>
      <c r="C57" s="65"/>
      <c r="D57" s="65"/>
      <c r="E57" s="65"/>
      <c r="F57" s="65"/>
      <c r="G57" s="65"/>
      <c r="H57" s="65"/>
      <c r="I57" s="65"/>
      <c r="J57" s="65"/>
      <c r="K57" s="65"/>
      <c r="L57" s="65"/>
      <c r="M57" s="65"/>
      <c r="N57" s="65"/>
      <c r="O57" s="65"/>
      <c r="P57" s="65"/>
    </row>
    <row r="58" spans="2:16" x14ac:dyDescent="0.25">
      <c r="B58" s="65" t="s">
        <v>1051</v>
      </c>
      <c r="C58" s="65"/>
      <c r="D58" s="65"/>
      <c r="E58" s="65"/>
      <c r="F58" s="65"/>
      <c r="G58" s="65"/>
      <c r="H58" s="65"/>
      <c r="I58" s="65"/>
      <c r="J58" s="65" t="s">
        <v>1098</v>
      </c>
      <c r="K58" s="65"/>
      <c r="L58" s="65"/>
      <c r="M58" s="65"/>
      <c r="N58" s="65"/>
      <c r="O58" s="65"/>
      <c r="P58" s="65"/>
    </row>
    <row r="59" spans="2:16" x14ac:dyDescent="0.25">
      <c r="B59" s="65" t="s">
        <v>1060</v>
      </c>
      <c r="C59" s="65"/>
      <c r="D59" s="65"/>
      <c r="E59" s="65"/>
      <c r="F59" s="65"/>
      <c r="G59" s="65"/>
      <c r="H59" s="65"/>
      <c r="I59" s="65"/>
      <c r="J59" s="65" t="s">
        <v>1092</v>
      </c>
      <c r="K59" s="65"/>
      <c r="L59" s="65"/>
      <c r="M59" s="65"/>
      <c r="N59" s="65"/>
      <c r="O59" s="65"/>
      <c r="P59" s="65"/>
    </row>
    <row r="60" spans="2:16" x14ac:dyDescent="0.25">
      <c r="B60" s="65" t="s">
        <v>1061</v>
      </c>
      <c r="C60" s="65"/>
      <c r="D60" s="65"/>
      <c r="E60" s="65"/>
      <c r="F60" s="65"/>
      <c r="G60" s="65"/>
      <c r="H60" s="65"/>
      <c r="I60" s="65"/>
      <c r="J60" s="65" t="s">
        <v>1092</v>
      </c>
      <c r="K60" s="65"/>
      <c r="L60" s="65"/>
      <c r="M60" s="65"/>
      <c r="N60" s="65"/>
      <c r="O60" s="65"/>
      <c r="P60" s="65"/>
    </row>
    <row r="61" spans="2:16" x14ac:dyDescent="0.25">
      <c r="B61" s="65" t="s">
        <v>1052</v>
      </c>
      <c r="C61" s="65"/>
      <c r="D61" s="65"/>
      <c r="E61" s="65"/>
      <c r="F61" s="65"/>
      <c r="G61" s="65"/>
      <c r="H61" s="65"/>
      <c r="I61" s="65"/>
      <c r="J61" s="65" t="s">
        <v>1127</v>
      </c>
      <c r="K61" s="65"/>
      <c r="L61" s="65"/>
      <c r="M61" s="65"/>
      <c r="N61" s="65"/>
      <c r="O61" s="65"/>
      <c r="P61" s="65"/>
    </row>
    <row r="62" spans="2:16" x14ac:dyDescent="0.25">
      <c r="B62" s="65" t="s">
        <v>1062</v>
      </c>
      <c r="C62" s="65"/>
      <c r="D62" s="65"/>
      <c r="E62" s="65"/>
      <c r="F62" s="65"/>
      <c r="G62" s="65"/>
      <c r="H62" s="65"/>
      <c r="I62" s="65"/>
      <c r="J62" s="65" t="s">
        <v>1127</v>
      </c>
      <c r="K62" s="65"/>
      <c r="L62" s="65"/>
      <c r="M62" s="65"/>
      <c r="N62" s="65"/>
      <c r="O62" s="65"/>
      <c r="P62" s="65"/>
    </row>
    <row r="63" spans="2:16" x14ac:dyDescent="0.25">
      <c r="B63" s="65" t="s">
        <v>1063</v>
      </c>
      <c r="C63" s="65"/>
      <c r="D63" s="65"/>
      <c r="E63" s="65"/>
      <c r="F63" s="65"/>
      <c r="G63" s="65"/>
      <c r="H63" s="65"/>
      <c r="I63" s="65"/>
      <c r="J63" s="65" t="s">
        <v>1127</v>
      </c>
      <c r="K63" s="65"/>
      <c r="L63" s="65"/>
      <c r="M63" s="65"/>
      <c r="N63" s="65"/>
      <c r="O63" s="65"/>
      <c r="P63" s="65"/>
    </row>
    <row r="64" spans="2:16" x14ac:dyDescent="0.25">
      <c r="B64" s="65"/>
      <c r="C64" s="65"/>
      <c r="D64" s="65"/>
      <c r="E64" s="65"/>
      <c r="F64" s="65"/>
      <c r="G64" s="65"/>
      <c r="H64" s="65"/>
      <c r="I64" s="65"/>
      <c r="J64" s="65"/>
      <c r="K64" s="65"/>
      <c r="L64" s="65"/>
      <c r="M64" s="65"/>
      <c r="N64" s="65"/>
      <c r="O64" s="65"/>
      <c r="P64" s="65"/>
    </row>
    <row r="65" spans="2:16" x14ac:dyDescent="0.25">
      <c r="B65" s="65" t="s">
        <v>1074</v>
      </c>
      <c r="C65" s="65"/>
      <c r="D65" s="65"/>
      <c r="E65" s="65"/>
      <c r="F65" s="65"/>
      <c r="G65" s="65"/>
      <c r="H65" s="65"/>
      <c r="I65" s="65"/>
      <c r="J65" s="65"/>
      <c r="K65" s="65"/>
      <c r="L65" s="65"/>
      <c r="M65" s="65"/>
      <c r="N65" s="65"/>
      <c r="O65" s="65"/>
      <c r="P65" s="65"/>
    </row>
    <row r="66" spans="2:16" x14ac:dyDescent="0.25">
      <c r="B66" s="65" t="s">
        <v>1064</v>
      </c>
      <c r="C66" s="65"/>
      <c r="D66" s="65"/>
      <c r="E66" s="65"/>
      <c r="F66" s="65"/>
      <c r="G66" s="65"/>
      <c r="H66" s="65"/>
      <c r="I66" s="65"/>
      <c r="J66" s="65" t="s">
        <v>1092</v>
      </c>
      <c r="K66" s="65"/>
      <c r="L66" s="65"/>
      <c r="M66" s="65"/>
      <c r="N66" s="65"/>
      <c r="O66" s="65"/>
      <c r="P66" s="65"/>
    </row>
    <row r="67" spans="2:16" x14ac:dyDescent="0.25">
      <c r="B67" s="65" t="s">
        <v>1068</v>
      </c>
      <c r="C67" s="65"/>
      <c r="D67" s="65"/>
      <c r="E67" s="65"/>
      <c r="F67" s="65"/>
      <c r="G67" s="65"/>
      <c r="H67" s="65"/>
      <c r="I67" s="65"/>
      <c r="J67" s="65" t="s">
        <v>1127</v>
      </c>
      <c r="K67" s="65"/>
      <c r="L67" s="65"/>
      <c r="M67" s="65"/>
      <c r="N67" s="65"/>
      <c r="O67" s="65"/>
      <c r="P67" s="65"/>
    </row>
    <row r="68" spans="2:16" x14ac:dyDescent="0.25">
      <c r="B68" s="65" t="s">
        <v>1089</v>
      </c>
      <c r="C68" s="65"/>
      <c r="D68" s="65"/>
      <c r="E68" s="65"/>
      <c r="F68" s="65"/>
      <c r="G68" s="65"/>
      <c r="H68" s="65"/>
      <c r="I68" s="65"/>
      <c r="J68" s="65" t="s">
        <v>1090</v>
      </c>
      <c r="K68" s="65"/>
      <c r="L68" s="65"/>
      <c r="M68" s="65"/>
      <c r="N68" s="65"/>
      <c r="O68" s="65"/>
      <c r="P68" s="65"/>
    </row>
    <row r="69" spans="2:16" x14ac:dyDescent="0.25">
      <c r="B69" s="66" t="s">
        <v>1149</v>
      </c>
      <c r="C69" s="65"/>
      <c r="D69" s="65"/>
      <c r="E69" s="65"/>
      <c r="F69" s="65"/>
      <c r="G69" s="65"/>
      <c r="H69" s="65"/>
      <c r="I69" s="65"/>
      <c r="J69" s="66" t="s">
        <v>1150</v>
      </c>
      <c r="K69" s="65"/>
      <c r="L69" s="65"/>
      <c r="M69" s="65"/>
      <c r="N69" s="65"/>
      <c r="O69" s="65"/>
      <c r="P69" s="65"/>
    </row>
    <row r="70" spans="2:16" x14ac:dyDescent="0.25">
      <c r="B70" s="65" t="s">
        <v>1095</v>
      </c>
      <c r="C70" s="65"/>
      <c r="D70" s="65"/>
      <c r="E70" s="65"/>
      <c r="F70" s="65"/>
      <c r="G70" s="65"/>
      <c r="H70" s="65"/>
      <c r="I70" s="65"/>
      <c r="J70" s="65"/>
      <c r="K70" s="65"/>
      <c r="L70" s="65"/>
      <c r="M70" s="65"/>
      <c r="N70" s="65"/>
      <c r="O70" s="65"/>
      <c r="P70" s="65"/>
    </row>
    <row r="71" spans="2:16" x14ac:dyDescent="0.25">
      <c r="B71" s="65"/>
      <c r="C71" s="65"/>
      <c r="D71" s="65"/>
      <c r="E71" s="65"/>
      <c r="F71" s="65"/>
      <c r="G71" s="65"/>
      <c r="H71" s="65"/>
      <c r="I71" s="65"/>
      <c r="J71" s="65" t="s">
        <v>1096</v>
      </c>
      <c r="K71" s="65"/>
      <c r="L71" s="65"/>
      <c r="M71" s="65"/>
      <c r="N71" s="65"/>
      <c r="O71" s="65"/>
      <c r="P71" s="65"/>
    </row>
    <row r="72" spans="2:16" x14ac:dyDescent="0.25">
      <c r="B72" s="65"/>
      <c r="C72" s="65"/>
      <c r="D72" s="65"/>
      <c r="E72" s="65"/>
      <c r="F72" s="65"/>
      <c r="G72" s="65"/>
      <c r="H72" s="65"/>
      <c r="I72" s="65"/>
      <c r="J72" s="65"/>
      <c r="K72" s="65"/>
      <c r="L72" s="65"/>
      <c r="M72" s="65"/>
      <c r="N72" s="65"/>
      <c r="O72" s="65"/>
      <c r="P72" s="65"/>
    </row>
    <row r="73" spans="2:16" x14ac:dyDescent="0.25">
      <c r="B73" s="65"/>
      <c r="C73" s="65"/>
      <c r="D73" s="65"/>
      <c r="E73" s="65"/>
      <c r="F73" s="65"/>
      <c r="G73" s="65"/>
      <c r="H73" s="65"/>
      <c r="I73" s="65"/>
      <c r="J73" s="65"/>
      <c r="K73" s="65"/>
      <c r="L73" s="65"/>
      <c r="M73" s="65"/>
      <c r="N73" s="65"/>
      <c r="O73" s="65"/>
      <c r="P73" s="65"/>
    </row>
    <row r="74" spans="2:16" x14ac:dyDescent="0.25">
      <c r="B74" s="65"/>
      <c r="C74" s="65"/>
      <c r="D74" s="65"/>
      <c r="E74" s="65"/>
      <c r="F74" s="65"/>
      <c r="G74" s="65"/>
      <c r="H74" s="65"/>
      <c r="I74" s="65"/>
      <c r="J74" s="65"/>
      <c r="K74" s="65"/>
      <c r="L74" s="65"/>
      <c r="M74" s="65"/>
      <c r="N74" s="65"/>
      <c r="O74" s="65"/>
      <c r="P74" s="65"/>
    </row>
    <row r="75" spans="2:16" x14ac:dyDescent="0.25">
      <c r="B75" s="65"/>
      <c r="C75" s="65"/>
      <c r="D75" s="65"/>
      <c r="E75" s="65"/>
      <c r="F75" s="65"/>
      <c r="G75" s="65"/>
      <c r="H75" s="65"/>
      <c r="I75" s="65"/>
      <c r="J75" s="65"/>
      <c r="K75" s="65"/>
      <c r="L75" s="65"/>
      <c r="M75" s="65"/>
      <c r="N75" s="65"/>
      <c r="O75" s="65"/>
      <c r="P75" s="65"/>
    </row>
  </sheetData>
  <mergeCells count="1">
    <mergeCell ref="B1:E1"/>
  </mergeCell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L98"/>
  <sheetViews>
    <sheetView workbookViewId="0">
      <selection activeCell="B5" sqref="B5"/>
    </sheetView>
  </sheetViews>
  <sheetFormatPr defaultColWidth="8.85546875" defaultRowHeight="15" x14ac:dyDescent="0.25"/>
  <sheetData>
    <row r="2" spans="1:90" x14ac:dyDescent="0.25">
      <c r="A2" t="s">
        <v>962</v>
      </c>
      <c r="B2" t="s">
        <v>97</v>
      </c>
      <c r="C2" t="s">
        <v>3</v>
      </c>
      <c r="D2" t="s">
        <v>4</v>
      </c>
      <c r="E2" t="s">
        <v>5</v>
      </c>
      <c r="F2" t="s">
        <v>98</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99</v>
      </c>
      <c r="BP2" t="s">
        <v>100</v>
      </c>
      <c r="BQ2" t="s">
        <v>66</v>
      </c>
      <c r="BR2" t="s">
        <v>67</v>
      </c>
      <c r="BS2" t="s">
        <v>68</v>
      </c>
      <c r="BT2" t="s">
        <v>69</v>
      </c>
      <c r="BU2" t="s">
        <v>70</v>
      </c>
      <c r="BV2" t="s">
        <v>71</v>
      </c>
      <c r="BW2" t="s">
        <v>72</v>
      </c>
      <c r="BX2" t="s">
        <v>73</v>
      </c>
      <c r="BY2" t="s">
        <v>74</v>
      </c>
      <c r="BZ2" t="s">
        <v>75</v>
      </c>
      <c r="CA2" t="s">
        <v>76</v>
      </c>
      <c r="CB2" t="s">
        <v>77</v>
      </c>
      <c r="CC2" t="s">
        <v>78</v>
      </c>
      <c r="CD2" t="s">
        <v>79</v>
      </c>
      <c r="CE2" t="s">
        <v>80</v>
      </c>
      <c r="CF2" t="s">
        <v>81</v>
      </c>
      <c r="CG2" t="s">
        <v>82</v>
      </c>
      <c r="CH2" t="s">
        <v>83</v>
      </c>
      <c r="CI2" t="s">
        <v>84</v>
      </c>
      <c r="CJ2" t="s">
        <v>85</v>
      </c>
      <c r="CK2" t="s">
        <v>86</v>
      </c>
      <c r="CL2" t="s">
        <v>87</v>
      </c>
    </row>
    <row r="3" spans="1:90" x14ac:dyDescent="0.25">
      <c r="A3" t="s">
        <v>510</v>
      </c>
    </row>
    <row r="4" spans="1:90" x14ac:dyDescent="0.25">
      <c r="A4" t="s">
        <v>516</v>
      </c>
    </row>
    <row r="5" spans="1:90" x14ac:dyDescent="0.25">
      <c r="A5" t="s">
        <v>521</v>
      </c>
      <c r="B5" t="s">
        <v>97</v>
      </c>
      <c r="C5" t="s">
        <v>5</v>
      </c>
      <c r="D5" t="s">
        <v>98</v>
      </c>
      <c r="E5" t="s">
        <v>7</v>
      </c>
      <c r="F5" t="s">
        <v>9</v>
      </c>
      <c r="G5" t="s">
        <v>14</v>
      </c>
      <c r="H5" t="s">
        <v>15</v>
      </c>
      <c r="I5" t="s">
        <v>16</v>
      </c>
      <c r="J5" t="s">
        <v>19</v>
      </c>
      <c r="K5" t="s">
        <v>21</v>
      </c>
      <c r="L5" t="s">
        <v>25</v>
      </c>
      <c r="M5" t="s">
        <v>35</v>
      </c>
      <c r="N5" t="s">
        <v>37</v>
      </c>
      <c r="O5" t="s">
        <v>38</v>
      </c>
      <c r="P5" t="s">
        <v>39</v>
      </c>
      <c r="Q5" t="s">
        <v>40</v>
      </c>
      <c r="R5" t="s">
        <v>41</v>
      </c>
      <c r="S5" t="s">
        <v>42</v>
      </c>
      <c r="T5" t="s">
        <v>43</v>
      </c>
      <c r="U5" t="s">
        <v>48</v>
      </c>
      <c r="V5" t="s">
        <v>52</v>
      </c>
      <c r="W5" t="s">
        <v>55</v>
      </c>
      <c r="X5" t="s">
        <v>57</v>
      </c>
      <c r="Y5" t="s">
        <v>58</v>
      </c>
      <c r="Z5" t="s">
        <v>59</v>
      </c>
      <c r="AA5" t="s">
        <v>64</v>
      </c>
      <c r="AB5" t="s">
        <v>65</v>
      </c>
      <c r="AC5" t="s">
        <v>68</v>
      </c>
      <c r="AD5" t="s">
        <v>69</v>
      </c>
      <c r="AE5" t="s">
        <v>73</v>
      </c>
      <c r="AF5" t="s">
        <v>78</v>
      </c>
      <c r="AG5" t="s">
        <v>79</v>
      </c>
      <c r="AH5" t="s">
        <v>81</v>
      </c>
      <c r="AI5" t="s">
        <v>82</v>
      </c>
      <c r="AJ5" t="s">
        <v>86</v>
      </c>
      <c r="AK5" t="s">
        <v>87</v>
      </c>
    </row>
    <row r="10" spans="1:90" x14ac:dyDescent="0.25">
      <c r="A10" t="s">
        <v>97</v>
      </c>
    </row>
    <row r="11" spans="1:90" x14ac:dyDescent="0.25">
      <c r="A11" t="s">
        <v>3</v>
      </c>
    </row>
    <row r="12" spans="1:90" x14ac:dyDescent="0.25">
      <c r="A12" t="s">
        <v>4</v>
      </c>
    </row>
    <row r="13" spans="1:90" x14ac:dyDescent="0.25">
      <c r="A13" t="s">
        <v>5</v>
      </c>
    </row>
    <row r="14" spans="1:90" x14ac:dyDescent="0.25">
      <c r="A14" t="s">
        <v>98</v>
      </c>
    </row>
    <row r="15" spans="1:90" x14ac:dyDescent="0.25">
      <c r="A15" t="s">
        <v>6</v>
      </c>
    </row>
    <row r="16" spans="1:90" x14ac:dyDescent="0.25">
      <c r="A16" t="s">
        <v>7</v>
      </c>
    </row>
    <row r="17" spans="1:1" x14ac:dyDescent="0.25">
      <c r="A17" t="s">
        <v>8</v>
      </c>
    </row>
    <row r="18" spans="1:1" x14ac:dyDescent="0.25">
      <c r="A18" t="s">
        <v>9</v>
      </c>
    </row>
    <row r="19" spans="1:1" x14ac:dyDescent="0.25">
      <c r="A19" t="s">
        <v>10</v>
      </c>
    </row>
    <row r="20" spans="1:1" x14ac:dyDescent="0.25">
      <c r="A20" t="s">
        <v>11</v>
      </c>
    </row>
    <row r="21" spans="1:1" x14ac:dyDescent="0.25">
      <c r="A21" t="s">
        <v>12</v>
      </c>
    </row>
    <row r="22" spans="1:1" x14ac:dyDescent="0.25">
      <c r="A22" t="s">
        <v>13</v>
      </c>
    </row>
    <row r="23" spans="1:1" x14ac:dyDescent="0.25">
      <c r="A23" t="s">
        <v>14</v>
      </c>
    </row>
    <row r="24" spans="1:1" x14ac:dyDescent="0.25">
      <c r="A24" t="s">
        <v>15</v>
      </c>
    </row>
    <row r="25" spans="1:1" x14ac:dyDescent="0.25">
      <c r="A25" t="s">
        <v>16</v>
      </c>
    </row>
    <row r="26" spans="1:1" x14ac:dyDescent="0.25">
      <c r="A26" t="s">
        <v>17</v>
      </c>
    </row>
    <row r="27" spans="1:1" x14ac:dyDescent="0.25">
      <c r="A27" t="s">
        <v>18</v>
      </c>
    </row>
    <row r="28" spans="1:1" x14ac:dyDescent="0.25">
      <c r="A28" t="s">
        <v>19</v>
      </c>
    </row>
    <row r="29" spans="1:1" x14ac:dyDescent="0.25">
      <c r="A29" t="s">
        <v>20</v>
      </c>
    </row>
    <row r="30" spans="1:1" x14ac:dyDescent="0.25">
      <c r="A30" t="s">
        <v>21</v>
      </c>
    </row>
    <row r="31" spans="1:1" x14ac:dyDescent="0.25">
      <c r="A31" t="s">
        <v>22</v>
      </c>
    </row>
    <row r="32" spans="1:1" x14ac:dyDescent="0.25">
      <c r="A32" t="s">
        <v>23</v>
      </c>
    </row>
    <row r="33" spans="1:1" x14ac:dyDescent="0.25">
      <c r="A33" t="s">
        <v>24</v>
      </c>
    </row>
    <row r="34" spans="1:1" x14ac:dyDescent="0.25">
      <c r="A34" t="s">
        <v>25</v>
      </c>
    </row>
    <row r="35" spans="1:1" x14ac:dyDescent="0.25">
      <c r="A35" t="s">
        <v>26</v>
      </c>
    </row>
    <row r="36" spans="1:1" x14ac:dyDescent="0.25">
      <c r="A36" t="s">
        <v>27</v>
      </c>
    </row>
    <row r="37" spans="1:1" x14ac:dyDescent="0.25">
      <c r="A37" t="s">
        <v>28</v>
      </c>
    </row>
    <row r="38" spans="1:1" x14ac:dyDescent="0.25">
      <c r="A38" t="s">
        <v>29</v>
      </c>
    </row>
    <row r="39" spans="1:1" x14ac:dyDescent="0.25">
      <c r="A39" t="s">
        <v>30</v>
      </c>
    </row>
    <row r="40" spans="1:1" x14ac:dyDescent="0.25">
      <c r="A40" t="s">
        <v>31</v>
      </c>
    </row>
    <row r="41" spans="1:1" x14ac:dyDescent="0.25">
      <c r="A41" t="s">
        <v>32</v>
      </c>
    </row>
    <row r="42" spans="1:1" x14ac:dyDescent="0.25">
      <c r="A42" t="s">
        <v>33</v>
      </c>
    </row>
    <row r="43" spans="1:1" x14ac:dyDescent="0.25">
      <c r="A43" t="s">
        <v>34</v>
      </c>
    </row>
    <row r="44" spans="1:1" x14ac:dyDescent="0.25">
      <c r="A44" t="s">
        <v>35</v>
      </c>
    </row>
    <row r="45" spans="1:1" x14ac:dyDescent="0.25">
      <c r="A45" t="s">
        <v>36</v>
      </c>
    </row>
    <row r="46" spans="1:1" x14ac:dyDescent="0.25">
      <c r="A46" t="s">
        <v>37</v>
      </c>
    </row>
    <row r="47" spans="1:1" x14ac:dyDescent="0.25">
      <c r="A47" t="s">
        <v>38</v>
      </c>
    </row>
    <row r="48" spans="1:1" x14ac:dyDescent="0.25">
      <c r="A48" t="s">
        <v>39</v>
      </c>
    </row>
    <row r="49" spans="1:1" x14ac:dyDescent="0.25">
      <c r="A49" t="s">
        <v>40</v>
      </c>
    </row>
    <row r="50" spans="1:1" x14ac:dyDescent="0.25">
      <c r="A50" t="s">
        <v>41</v>
      </c>
    </row>
    <row r="51" spans="1:1" x14ac:dyDescent="0.25">
      <c r="A51" t="s">
        <v>42</v>
      </c>
    </row>
    <row r="52" spans="1:1" x14ac:dyDescent="0.25">
      <c r="A52" t="s">
        <v>43</v>
      </c>
    </row>
    <row r="53" spans="1:1" x14ac:dyDescent="0.25">
      <c r="A53" t="s">
        <v>44</v>
      </c>
    </row>
    <row r="54" spans="1:1" x14ac:dyDescent="0.25">
      <c r="A54" t="s">
        <v>45</v>
      </c>
    </row>
    <row r="55" spans="1:1" x14ac:dyDescent="0.25">
      <c r="A55" t="s">
        <v>46</v>
      </c>
    </row>
    <row r="56" spans="1:1" x14ac:dyDescent="0.25">
      <c r="A56" t="s">
        <v>47</v>
      </c>
    </row>
    <row r="57" spans="1:1" x14ac:dyDescent="0.25">
      <c r="A57" t="s">
        <v>48</v>
      </c>
    </row>
    <row r="58" spans="1:1" x14ac:dyDescent="0.25">
      <c r="A58" t="s">
        <v>49</v>
      </c>
    </row>
    <row r="59" spans="1:1" x14ac:dyDescent="0.25">
      <c r="A59" t="s">
        <v>50</v>
      </c>
    </row>
    <row r="60" spans="1:1" x14ac:dyDescent="0.25">
      <c r="A60" t="s">
        <v>51</v>
      </c>
    </row>
    <row r="61" spans="1:1" x14ac:dyDescent="0.25">
      <c r="A61" t="s">
        <v>52</v>
      </c>
    </row>
    <row r="62" spans="1:1" x14ac:dyDescent="0.25">
      <c r="A62" t="s">
        <v>53</v>
      </c>
    </row>
    <row r="63" spans="1:1" x14ac:dyDescent="0.25">
      <c r="A63" t="s">
        <v>54</v>
      </c>
    </row>
    <row r="64" spans="1:1" x14ac:dyDescent="0.25">
      <c r="A64" t="s">
        <v>55</v>
      </c>
    </row>
    <row r="65" spans="1:1" x14ac:dyDescent="0.25">
      <c r="A65" t="s">
        <v>56</v>
      </c>
    </row>
    <row r="66" spans="1:1" x14ac:dyDescent="0.25">
      <c r="A66" t="s">
        <v>57</v>
      </c>
    </row>
    <row r="67" spans="1:1" x14ac:dyDescent="0.25">
      <c r="A67" t="s">
        <v>58</v>
      </c>
    </row>
    <row r="68" spans="1:1" x14ac:dyDescent="0.25">
      <c r="A68" t="s">
        <v>59</v>
      </c>
    </row>
    <row r="69" spans="1:1" x14ac:dyDescent="0.25">
      <c r="A69" t="s">
        <v>60</v>
      </c>
    </row>
    <row r="70" spans="1:1" x14ac:dyDescent="0.25">
      <c r="A70" t="s">
        <v>61</v>
      </c>
    </row>
    <row r="71" spans="1:1" x14ac:dyDescent="0.25">
      <c r="A71" t="s">
        <v>62</v>
      </c>
    </row>
    <row r="72" spans="1:1" x14ac:dyDescent="0.25">
      <c r="A72" t="s">
        <v>63</v>
      </c>
    </row>
    <row r="73" spans="1:1" x14ac:dyDescent="0.25">
      <c r="A73" t="s">
        <v>64</v>
      </c>
    </row>
    <row r="74" spans="1:1" x14ac:dyDescent="0.25">
      <c r="A74" t="s">
        <v>65</v>
      </c>
    </row>
    <row r="75" spans="1:1" x14ac:dyDescent="0.25">
      <c r="A75" t="s">
        <v>99</v>
      </c>
    </row>
    <row r="76" spans="1:1" x14ac:dyDescent="0.25">
      <c r="A76" t="s">
        <v>100</v>
      </c>
    </row>
    <row r="77" spans="1:1" x14ac:dyDescent="0.25">
      <c r="A77" t="s">
        <v>66</v>
      </c>
    </row>
    <row r="78" spans="1:1" x14ac:dyDescent="0.25">
      <c r="A78" t="s">
        <v>67</v>
      </c>
    </row>
    <row r="79" spans="1:1" x14ac:dyDescent="0.25">
      <c r="A79" t="s">
        <v>68</v>
      </c>
    </row>
    <row r="80" spans="1:1" x14ac:dyDescent="0.25">
      <c r="A80" t="s">
        <v>69</v>
      </c>
    </row>
    <row r="81" spans="1:1" x14ac:dyDescent="0.25">
      <c r="A81" t="s">
        <v>70</v>
      </c>
    </row>
    <row r="82" spans="1:1" x14ac:dyDescent="0.25">
      <c r="A82" t="s">
        <v>71</v>
      </c>
    </row>
    <row r="83" spans="1:1" x14ac:dyDescent="0.25">
      <c r="A83" t="s">
        <v>72</v>
      </c>
    </row>
    <row r="84" spans="1:1" x14ac:dyDescent="0.25">
      <c r="A84" t="s">
        <v>73</v>
      </c>
    </row>
    <row r="85" spans="1:1" x14ac:dyDescent="0.25">
      <c r="A85" t="s">
        <v>74</v>
      </c>
    </row>
    <row r="86" spans="1:1" x14ac:dyDescent="0.25">
      <c r="A86" t="s">
        <v>75</v>
      </c>
    </row>
    <row r="87" spans="1:1" x14ac:dyDescent="0.25">
      <c r="A87" t="s">
        <v>76</v>
      </c>
    </row>
    <row r="88" spans="1:1" x14ac:dyDescent="0.25">
      <c r="A88" t="s">
        <v>77</v>
      </c>
    </row>
    <row r="89" spans="1:1" x14ac:dyDescent="0.25">
      <c r="A89" t="s">
        <v>78</v>
      </c>
    </row>
    <row r="90" spans="1:1" x14ac:dyDescent="0.25">
      <c r="A90" t="s">
        <v>79</v>
      </c>
    </row>
    <row r="91" spans="1:1" x14ac:dyDescent="0.25">
      <c r="A91" t="s">
        <v>80</v>
      </c>
    </row>
    <row r="92" spans="1:1" x14ac:dyDescent="0.25">
      <c r="A92" t="s">
        <v>81</v>
      </c>
    </row>
    <row r="93" spans="1:1" x14ac:dyDescent="0.25">
      <c r="A93" t="s">
        <v>82</v>
      </c>
    </row>
    <row r="94" spans="1:1" x14ac:dyDescent="0.25">
      <c r="A94" t="s">
        <v>83</v>
      </c>
    </row>
    <row r="95" spans="1:1" x14ac:dyDescent="0.25">
      <c r="A95" t="s">
        <v>84</v>
      </c>
    </row>
    <row r="96" spans="1:1" x14ac:dyDescent="0.25">
      <c r="A96" t="s">
        <v>85</v>
      </c>
    </row>
    <row r="97" spans="1:1" x14ac:dyDescent="0.25">
      <c r="A97" t="s">
        <v>86</v>
      </c>
    </row>
    <row r="98" spans="1:1" x14ac:dyDescent="0.25">
      <c r="A98" t="s">
        <v>87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F3B27-311D-42EF-94CC-EC9559AC7B55}">
  <sheetPr>
    <tabColor rgb="FFFFFF00"/>
  </sheetPr>
  <dimension ref="A1:B139"/>
  <sheetViews>
    <sheetView workbookViewId="0">
      <selection activeCell="D4" sqref="D4"/>
    </sheetView>
  </sheetViews>
  <sheetFormatPr defaultRowHeight="15" x14ac:dyDescent="0.25"/>
  <sheetData>
    <row r="1" spans="1:2" x14ac:dyDescent="0.25">
      <c r="A1" t="s">
        <v>1380</v>
      </c>
      <c r="B1" t="s">
        <v>1379</v>
      </c>
    </row>
    <row r="2" spans="1:2" x14ac:dyDescent="0.25">
      <c r="A2" s="139">
        <v>31413</v>
      </c>
      <c r="B2">
        <v>57.5876565810754</v>
      </c>
    </row>
    <row r="3" spans="1:2" x14ac:dyDescent="0.25">
      <c r="A3" s="139">
        <v>31503</v>
      </c>
      <c r="B3">
        <v>40.667263240356696</v>
      </c>
    </row>
    <row r="4" spans="1:2" x14ac:dyDescent="0.25">
      <c r="A4" s="139">
        <v>31594</v>
      </c>
      <c r="B4">
        <v>37.006485263526699</v>
      </c>
    </row>
    <row r="5" spans="1:2" x14ac:dyDescent="0.25">
      <c r="A5" s="139">
        <v>31686</v>
      </c>
      <c r="B5">
        <v>90.869372520234904</v>
      </c>
    </row>
    <row r="6" spans="1:2" x14ac:dyDescent="0.25">
      <c r="A6" s="139">
        <v>31778</v>
      </c>
      <c r="B6">
        <v>100.365947546445</v>
      </c>
    </row>
    <row r="7" spans="1:2" x14ac:dyDescent="0.25">
      <c r="A7" s="139">
        <v>31868</v>
      </c>
      <c r="B7">
        <v>34.482522999251003</v>
      </c>
    </row>
    <row r="8" spans="1:2" x14ac:dyDescent="0.25">
      <c r="A8" s="139">
        <v>31959</v>
      </c>
      <c r="B8">
        <v>100</v>
      </c>
    </row>
    <row r="9" spans="1:2" x14ac:dyDescent="0.25">
      <c r="A9" s="139">
        <v>32051</v>
      </c>
      <c r="B9">
        <v>76.090273052547701</v>
      </c>
    </row>
    <row r="10" spans="1:2" x14ac:dyDescent="0.25">
      <c r="A10" s="139">
        <v>32143</v>
      </c>
      <c r="B10">
        <v>67.805125451345305</v>
      </c>
    </row>
    <row r="11" spans="1:2" x14ac:dyDescent="0.25">
      <c r="A11" s="139">
        <v>32234</v>
      </c>
      <c r="B11">
        <v>78.700996866417697</v>
      </c>
    </row>
    <row r="12" spans="1:2" x14ac:dyDescent="0.25">
      <c r="A12" s="139">
        <v>32325</v>
      </c>
      <c r="B12">
        <v>100</v>
      </c>
    </row>
    <row r="13" spans="1:2" x14ac:dyDescent="0.25">
      <c r="A13" s="139">
        <v>32417</v>
      </c>
      <c r="B13">
        <v>58.559452422877101</v>
      </c>
    </row>
    <row r="14" spans="1:2" x14ac:dyDescent="0.25">
      <c r="A14" s="139">
        <v>32509</v>
      </c>
      <c r="B14">
        <v>90.029703798710898</v>
      </c>
    </row>
    <row r="15" spans="1:2" x14ac:dyDescent="0.25">
      <c r="A15" s="139">
        <v>32599</v>
      </c>
      <c r="B15">
        <v>63.513824591879299</v>
      </c>
    </row>
    <row r="16" spans="1:2" x14ac:dyDescent="0.25">
      <c r="A16" s="139">
        <v>32690</v>
      </c>
      <c r="B16">
        <v>78.625947490375395</v>
      </c>
    </row>
    <row r="17" spans="1:2" x14ac:dyDescent="0.25">
      <c r="A17" s="139">
        <v>32782</v>
      </c>
      <c r="B17">
        <v>72.260379471139203</v>
      </c>
    </row>
    <row r="18" spans="1:2" x14ac:dyDescent="0.25">
      <c r="A18" s="139">
        <v>32874</v>
      </c>
      <c r="B18">
        <v>79.694109415788702</v>
      </c>
    </row>
    <row r="19" spans="1:2" x14ac:dyDescent="0.25">
      <c r="A19" s="139">
        <v>32964</v>
      </c>
      <c r="B19">
        <v>69.289265017457197</v>
      </c>
    </row>
    <row r="20" spans="1:2" x14ac:dyDescent="0.25">
      <c r="A20" s="139">
        <v>33055</v>
      </c>
      <c r="B20">
        <v>69.4612255915833</v>
      </c>
    </row>
    <row r="21" spans="1:2" x14ac:dyDescent="0.25">
      <c r="A21" s="139">
        <v>33147</v>
      </c>
      <c r="B21">
        <v>56.931462810357097</v>
      </c>
    </row>
    <row r="22" spans="1:2" x14ac:dyDescent="0.25">
      <c r="A22" s="139">
        <v>33239</v>
      </c>
      <c r="B22">
        <v>38.4469425091131</v>
      </c>
    </row>
    <row r="23" spans="1:2" x14ac:dyDescent="0.25">
      <c r="A23" s="139">
        <v>33329</v>
      </c>
      <c r="B23">
        <v>99.304019645476998</v>
      </c>
    </row>
    <row r="24" spans="1:2" x14ac:dyDescent="0.25">
      <c r="A24" s="139">
        <v>33420</v>
      </c>
      <c r="B24">
        <v>86.164245402593906</v>
      </c>
    </row>
    <row r="25" spans="1:2" x14ac:dyDescent="0.25">
      <c r="A25" s="139">
        <v>33512</v>
      </c>
      <c r="B25">
        <v>69.118439692328096</v>
      </c>
    </row>
    <row r="26" spans="1:2" x14ac:dyDescent="0.25">
      <c r="A26" s="139">
        <v>33604</v>
      </c>
      <c r="B26">
        <v>27.7549027025374</v>
      </c>
    </row>
    <row r="27" spans="1:2" x14ac:dyDescent="0.25">
      <c r="A27" s="139">
        <v>33695</v>
      </c>
      <c r="B27">
        <v>23.1070917080255</v>
      </c>
    </row>
    <row r="28" spans="1:2" x14ac:dyDescent="0.25">
      <c r="A28" s="139">
        <v>33786</v>
      </c>
      <c r="B28">
        <v>100</v>
      </c>
    </row>
    <row r="29" spans="1:2" x14ac:dyDescent="0.25">
      <c r="A29" s="139">
        <v>33878</v>
      </c>
      <c r="B29">
        <v>23.601848074372601</v>
      </c>
    </row>
    <row r="30" spans="1:2" x14ac:dyDescent="0.25">
      <c r="A30" s="139">
        <v>33970</v>
      </c>
      <c r="B30">
        <v>104.69394815913201</v>
      </c>
    </row>
    <row r="31" spans="1:2" x14ac:dyDescent="0.25">
      <c r="A31" s="139">
        <v>34060</v>
      </c>
      <c r="B31">
        <v>58.017545484446103</v>
      </c>
    </row>
    <row r="32" spans="1:2" x14ac:dyDescent="0.25">
      <c r="A32" s="139">
        <v>34151</v>
      </c>
      <c r="B32">
        <v>49.493736063050797</v>
      </c>
    </row>
    <row r="33" spans="1:2" x14ac:dyDescent="0.25">
      <c r="A33" s="139">
        <v>34243</v>
      </c>
      <c r="B33">
        <v>57.563975136156898</v>
      </c>
    </row>
    <row r="34" spans="1:2" x14ac:dyDescent="0.25">
      <c r="A34" s="139">
        <v>34335</v>
      </c>
      <c r="B34">
        <v>84.641461695995403</v>
      </c>
    </row>
    <row r="35" spans="1:2" x14ac:dyDescent="0.25">
      <c r="A35" s="139">
        <v>34425</v>
      </c>
      <c r="B35">
        <v>77.9167682971201</v>
      </c>
    </row>
    <row r="36" spans="1:2" x14ac:dyDescent="0.25">
      <c r="A36" s="139">
        <v>34516</v>
      </c>
      <c r="B36">
        <v>56.133155411705602</v>
      </c>
    </row>
    <row r="37" spans="1:2" x14ac:dyDescent="0.25">
      <c r="A37" s="139">
        <v>34608</v>
      </c>
      <c r="B37">
        <v>100</v>
      </c>
    </row>
    <row r="38" spans="1:2" x14ac:dyDescent="0.25">
      <c r="A38" s="139">
        <v>34700</v>
      </c>
      <c r="B38">
        <v>37.247919613286498</v>
      </c>
    </row>
    <row r="39" spans="1:2" x14ac:dyDescent="0.25">
      <c r="A39" s="139">
        <v>34790</v>
      </c>
      <c r="B39">
        <v>76.1833915106928</v>
      </c>
    </row>
    <row r="40" spans="1:2" x14ac:dyDescent="0.25">
      <c r="A40" s="139">
        <v>34881</v>
      </c>
      <c r="B40">
        <v>34.570662827570999</v>
      </c>
    </row>
    <row r="41" spans="1:2" x14ac:dyDescent="0.25">
      <c r="A41" s="139">
        <v>34973</v>
      </c>
      <c r="B41">
        <v>86.234775984224797</v>
      </c>
    </row>
    <row r="42" spans="1:2" x14ac:dyDescent="0.25">
      <c r="A42" s="139">
        <v>35065</v>
      </c>
      <c r="B42">
        <v>58.569781741142997</v>
      </c>
    </row>
    <row r="43" spans="1:2" x14ac:dyDescent="0.25">
      <c r="A43" s="139">
        <v>35156</v>
      </c>
      <c r="B43">
        <v>81.397442826558503</v>
      </c>
    </row>
    <row r="44" spans="1:2" x14ac:dyDescent="0.25">
      <c r="A44" s="139">
        <v>35247</v>
      </c>
      <c r="B44">
        <v>71.5030650287257</v>
      </c>
    </row>
    <row r="45" spans="1:2" x14ac:dyDescent="0.25">
      <c r="A45" s="139">
        <v>35339</v>
      </c>
      <c r="B45">
        <v>92.2579353951472</v>
      </c>
    </row>
    <row r="46" spans="1:2" x14ac:dyDescent="0.25">
      <c r="A46" s="139">
        <v>35431</v>
      </c>
      <c r="B46">
        <v>94.685809694303799</v>
      </c>
    </row>
    <row r="47" spans="1:2" x14ac:dyDescent="0.25">
      <c r="A47" s="139">
        <v>35521</v>
      </c>
      <c r="B47">
        <v>82.679688263572004</v>
      </c>
    </row>
    <row r="48" spans="1:2" x14ac:dyDescent="0.25">
      <c r="A48" s="139">
        <v>35612</v>
      </c>
      <c r="B48">
        <v>79.9817700788915</v>
      </c>
    </row>
    <row r="49" spans="1:2" x14ac:dyDescent="0.25">
      <c r="A49" s="139">
        <v>35704</v>
      </c>
      <c r="B49">
        <v>67.093134347040404</v>
      </c>
    </row>
    <row r="50" spans="1:2" x14ac:dyDescent="0.25">
      <c r="A50" s="139">
        <v>35796</v>
      </c>
      <c r="B50">
        <v>56.897240896995598</v>
      </c>
    </row>
    <row r="51" spans="1:2" x14ac:dyDescent="0.25">
      <c r="A51" s="139">
        <v>35886</v>
      </c>
      <c r="B51">
        <v>83.566143474248904</v>
      </c>
    </row>
    <row r="52" spans="1:2" x14ac:dyDescent="0.25">
      <c r="A52" s="139">
        <v>35977</v>
      </c>
      <c r="B52">
        <v>55.9150697078055</v>
      </c>
    </row>
    <row r="53" spans="1:2" x14ac:dyDescent="0.25">
      <c r="A53" s="139">
        <v>36069</v>
      </c>
      <c r="B53">
        <v>61.187506985500697</v>
      </c>
    </row>
    <row r="54" spans="1:2" x14ac:dyDescent="0.25">
      <c r="A54" s="139">
        <v>36161</v>
      </c>
      <c r="B54">
        <v>81.300704292387195</v>
      </c>
    </row>
    <row r="55" spans="1:2" x14ac:dyDescent="0.25">
      <c r="A55" s="139">
        <v>36251</v>
      </c>
      <c r="B55">
        <v>43.424467751313898</v>
      </c>
    </row>
    <row r="56" spans="1:2" x14ac:dyDescent="0.25">
      <c r="A56" s="139">
        <v>36342</v>
      </c>
      <c r="B56">
        <v>91.555968059440502</v>
      </c>
    </row>
    <row r="57" spans="1:2" x14ac:dyDescent="0.25">
      <c r="A57" s="139">
        <v>36434</v>
      </c>
      <c r="B57">
        <v>62.8628017720835</v>
      </c>
    </row>
    <row r="58" spans="1:2" x14ac:dyDescent="0.25">
      <c r="A58" s="139">
        <v>36526</v>
      </c>
      <c r="B58">
        <v>55.203913163041001</v>
      </c>
    </row>
    <row r="59" spans="1:2" x14ac:dyDescent="0.25">
      <c r="A59" s="139">
        <v>36617</v>
      </c>
      <c r="B59">
        <v>15.4991994181068</v>
      </c>
    </row>
    <row r="60" spans="1:2" x14ac:dyDescent="0.25">
      <c r="A60" s="139">
        <v>36708</v>
      </c>
      <c r="B60">
        <v>41.523711929671997</v>
      </c>
    </row>
    <row r="61" spans="1:2" x14ac:dyDescent="0.25">
      <c r="A61" s="139">
        <v>36800</v>
      </c>
      <c r="B61">
        <v>103.55578816214</v>
      </c>
    </row>
    <row r="62" spans="1:2" x14ac:dyDescent="0.25">
      <c r="A62" s="139">
        <v>36892</v>
      </c>
      <c r="B62">
        <v>33.710258249404397</v>
      </c>
    </row>
    <row r="63" spans="1:2" x14ac:dyDescent="0.25">
      <c r="A63" s="139">
        <v>36982</v>
      </c>
      <c r="B63">
        <v>85.543609946480004</v>
      </c>
    </row>
    <row r="64" spans="1:2" x14ac:dyDescent="0.25">
      <c r="A64" s="139">
        <v>37073</v>
      </c>
      <c r="B64">
        <v>104.324211669851</v>
      </c>
    </row>
    <row r="65" spans="1:2" x14ac:dyDescent="0.25">
      <c r="A65" s="139">
        <v>37165</v>
      </c>
      <c r="B65">
        <v>100</v>
      </c>
    </row>
    <row r="66" spans="1:2" x14ac:dyDescent="0.25">
      <c r="A66" s="139">
        <v>37257</v>
      </c>
      <c r="B66">
        <v>96.263424616582995</v>
      </c>
    </row>
    <row r="67" spans="1:2" x14ac:dyDescent="0.25">
      <c r="A67" s="139">
        <v>37347</v>
      </c>
      <c r="B67">
        <v>56.602635174194603</v>
      </c>
    </row>
    <row r="68" spans="1:2" x14ac:dyDescent="0.25">
      <c r="A68" s="139">
        <v>37438</v>
      </c>
      <c r="B68">
        <v>51.827697364492401</v>
      </c>
    </row>
    <row r="69" spans="1:2" x14ac:dyDescent="0.25">
      <c r="A69" s="139">
        <v>37530</v>
      </c>
      <c r="B69">
        <v>53.099584110675302</v>
      </c>
    </row>
    <row r="70" spans="1:2" x14ac:dyDescent="0.25">
      <c r="A70" s="139">
        <v>37622</v>
      </c>
      <c r="B70">
        <v>47.4643075761063</v>
      </c>
    </row>
    <row r="71" spans="1:2" x14ac:dyDescent="0.25">
      <c r="A71" s="139">
        <v>37712</v>
      </c>
      <c r="B71">
        <v>78.054217506755506</v>
      </c>
    </row>
    <row r="72" spans="1:2" x14ac:dyDescent="0.25">
      <c r="A72" s="139">
        <v>37803</v>
      </c>
      <c r="B72">
        <v>59.555779999222899</v>
      </c>
    </row>
    <row r="73" spans="1:2" x14ac:dyDescent="0.25">
      <c r="A73" s="139">
        <v>37895</v>
      </c>
      <c r="B73">
        <v>57.047862856689697</v>
      </c>
    </row>
    <row r="74" spans="1:2" x14ac:dyDescent="0.25">
      <c r="A74" s="139">
        <v>37987</v>
      </c>
      <c r="B74">
        <v>99.2476970890731</v>
      </c>
    </row>
    <row r="75" spans="1:2" x14ac:dyDescent="0.25">
      <c r="A75" s="139">
        <v>38078</v>
      </c>
      <c r="B75">
        <v>79.450133898077596</v>
      </c>
    </row>
    <row r="76" spans="1:2" x14ac:dyDescent="0.25">
      <c r="A76" s="139">
        <v>38169</v>
      </c>
      <c r="B76">
        <v>36.7047939475327</v>
      </c>
    </row>
    <row r="77" spans="1:2" x14ac:dyDescent="0.25">
      <c r="A77" s="139">
        <v>38261</v>
      </c>
      <c r="B77">
        <v>68.705269502735106</v>
      </c>
    </row>
    <row r="78" spans="1:2" x14ac:dyDescent="0.25">
      <c r="A78" s="139">
        <v>38353</v>
      </c>
      <c r="B78">
        <v>62.298381525508901</v>
      </c>
    </row>
    <row r="79" spans="1:2" x14ac:dyDescent="0.25">
      <c r="A79" s="139">
        <v>38443</v>
      </c>
      <c r="B79">
        <v>47.486917261085402</v>
      </c>
    </row>
    <row r="80" spans="1:2" x14ac:dyDescent="0.25">
      <c r="A80" s="139">
        <v>38534</v>
      </c>
      <c r="B80">
        <v>59.682018485195499</v>
      </c>
    </row>
    <row r="81" spans="1:2" x14ac:dyDescent="0.25">
      <c r="A81" s="139">
        <v>38626</v>
      </c>
      <c r="B81">
        <v>28.468362043337301</v>
      </c>
    </row>
    <row r="82" spans="1:2" x14ac:dyDescent="0.25">
      <c r="A82" s="139">
        <v>38718</v>
      </c>
      <c r="B82">
        <v>87.651428395634596</v>
      </c>
    </row>
    <row r="83" spans="1:2" x14ac:dyDescent="0.25">
      <c r="A83" s="139">
        <v>38808</v>
      </c>
      <c r="B83">
        <v>30.757583954567298</v>
      </c>
    </row>
    <row r="84" spans="1:2" x14ac:dyDescent="0.25">
      <c r="A84" s="139">
        <v>38899</v>
      </c>
      <c r="B84">
        <v>27.467229562174499</v>
      </c>
    </row>
    <row r="85" spans="1:2" x14ac:dyDescent="0.25">
      <c r="A85" s="139">
        <v>38991</v>
      </c>
      <c r="B85">
        <v>58.188038749360501</v>
      </c>
    </row>
    <row r="86" spans="1:2" x14ac:dyDescent="0.25">
      <c r="A86" s="139">
        <v>39083</v>
      </c>
      <c r="B86">
        <v>94.179351569133104</v>
      </c>
    </row>
    <row r="87" spans="1:2" x14ac:dyDescent="0.25">
      <c r="A87" s="139">
        <v>39173</v>
      </c>
      <c r="B87">
        <v>75.208659254068095</v>
      </c>
    </row>
    <row r="88" spans="1:2" x14ac:dyDescent="0.25">
      <c r="A88" s="139">
        <v>39264</v>
      </c>
      <c r="B88">
        <v>68.209771278067393</v>
      </c>
    </row>
    <row r="89" spans="1:2" x14ac:dyDescent="0.25">
      <c r="A89" s="139">
        <v>39356</v>
      </c>
      <c r="B89">
        <v>97.588687704580806</v>
      </c>
    </row>
    <row r="90" spans="1:2" x14ac:dyDescent="0.25">
      <c r="A90" s="139">
        <v>39448</v>
      </c>
      <c r="B90">
        <v>84.869833138173803</v>
      </c>
    </row>
    <row r="91" spans="1:2" x14ac:dyDescent="0.25">
      <c r="A91" s="139">
        <v>39539</v>
      </c>
      <c r="B91">
        <v>88.038017066655101</v>
      </c>
    </row>
    <row r="92" spans="1:2" x14ac:dyDescent="0.25">
      <c r="A92" s="139">
        <v>39630</v>
      </c>
      <c r="B92">
        <v>29.991740282961199</v>
      </c>
    </row>
    <row r="93" spans="1:2" x14ac:dyDescent="0.25">
      <c r="A93" s="139">
        <v>39722</v>
      </c>
      <c r="B93">
        <v>51.3839139573167</v>
      </c>
    </row>
    <row r="94" spans="1:2" x14ac:dyDescent="0.25">
      <c r="A94" s="139">
        <v>39814</v>
      </c>
      <c r="B94">
        <v>97.059878043704202</v>
      </c>
    </row>
    <row r="95" spans="1:2" x14ac:dyDescent="0.25">
      <c r="A95" s="139">
        <v>39904</v>
      </c>
      <c r="B95">
        <v>87.214650412157894</v>
      </c>
    </row>
    <row r="96" spans="1:2" x14ac:dyDescent="0.25">
      <c r="A96" s="139">
        <v>39995</v>
      </c>
      <c r="B96">
        <v>95.520068554440499</v>
      </c>
    </row>
    <row r="97" spans="1:2" x14ac:dyDescent="0.25">
      <c r="A97" s="139">
        <v>40087</v>
      </c>
      <c r="B97">
        <v>100</v>
      </c>
    </row>
    <row r="98" spans="1:2" x14ac:dyDescent="0.25">
      <c r="A98" s="139">
        <v>40179</v>
      </c>
      <c r="B98">
        <v>39.605167017619301</v>
      </c>
    </row>
    <row r="99" spans="1:2" x14ac:dyDescent="0.25">
      <c r="A99" s="139">
        <v>40269</v>
      </c>
      <c r="B99">
        <v>26.964312377033401</v>
      </c>
    </row>
    <row r="100" spans="1:2" x14ac:dyDescent="0.25">
      <c r="A100" s="139">
        <v>40360</v>
      </c>
      <c r="B100">
        <v>41.271990112763</v>
      </c>
    </row>
    <row r="101" spans="1:2" x14ac:dyDescent="0.25">
      <c r="A101" s="139">
        <v>40452</v>
      </c>
      <c r="B101">
        <v>63.1796653140415</v>
      </c>
    </row>
    <row r="102" spans="1:2" x14ac:dyDescent="0.25">
      <c r="A102" s="139">
        <v>40544</v>
      </c>
      <c r="B102">
        <v>96.025859301778993</v>
      </c>
    </row>
    <row r="103" spans="1:2" x14ac:dyDescent="0.25">
      <c r="A103" s="139">
        <v>40634</v>
      </c>
      <c r="B103">
        <v>66.349578475923906</v>
      </c>
    </row>
    <row r="104" spans="1:2" x14ac:dyDescent="0.25">
      <c r="A104" s="139">
        <v>40725</v>
      </c>
      <c r="B104">
        <v>32.401930691302503</v>
      </c>
    </row>
    <row r="105" spans="1:2" x14ac:dyDescent="0.25">
      <c r="A105" s="139">
        <v>40817</v>
      </c>
      <c r="B105">
        <v>45.357142621924901</v>
      </c>
    </row>
    <row r="106" spans="1:2" x14ac:dyDescent="0.25">
      <c r="A106" s="139">
        <v>40909</v>
      </c>
      <c r="B106">
        <v>30.0971025763785</v>
      </c>
    </row>
    <row r="107" spans="1:2" x14ac:dyDescent="0.25">
      <c r="A107" s="139">
        <v>41000</v>
      </c>
      <c r="B107">
        <v>25.832549360859101</v>
      </c>
    </row>
    <row r="108" spans="1:2" x14ac:dyDescent="0.25">
      <c r="A108" s="139">
        <v>41091</v>
      </c>
      <c r="B108">
        <v>57.665235896000098</v>
      </c>
    </row>
    <row r="109" spans="1:2" x14ac:dyDescent="0.25">
      <c r="A109" s="139">
        <v>41183</v>
      </c>
      <c r="B109">
        <v>74.202320587426399</v>
      </c>
    </row>
    <row r="110" spans="1:2" x14ac:dyDescent="0.25">
      <c r="A110" s="139">
        <v>41275</v>
      </c>
      <c r="B110">
        <v>96.906011923581204</v>
      </c>
    </row>
    <row r="111" spans="1:2" x14ac:dyDescent="0.25">
      <c r="A111" s="139">
        <v>41365</v>
      </c>
      <c r="B111">
        <v>42.227060327965503</v>
      </c>
    </row>
    <row r="112" spans="1:2" x14ac:dyDescent="0.25">
      <c r="A112" s="139">
        <v>41456</v>
      </c>
      <c r="B112">
        <v>25.0557043542752</v>
      </c>
    </row>
    <row r="113" spans="1:2" x14ac:dyDescent="0.25">
      <c r="A113" s="139">
        <v>41548</v>
      </c>
      <c r="B113">
        <v>56.902917851481803</v>
      </c>
    </row>
    <row r="114" spans="1:2" x14ac:dyDescent="0.25">
      <c r="A114" s="139">
        <v>41640</v>
      </c>
      <c r="B114">
        <v>100</v>
      </c>
    </row>
    <row r="115" spans="1:2" x14ac:dyDescent="0.25">
      <c r="A115" s="139">
        <v>41730</v>
      </c>
      <c r="B115">
        <v>24.642402586900999</v>
      </c>
    </row>
    <row r="116" spans="1:2" x14ac:dyDescent="0.25">
      <c r="A116" s="139">
        <v>41821</v>
      </c>
      <c r="B116">
        <v>51.810375815317698</v>
      </c>
    </row>
    <row r="117" spans="1:2" x14ac:dyDescent="0.25">
      <c r="A117" s="139">
        <v>41913</v>
      </c>
      <c r="B117">
        <v>51.5344936099685</v>
      </c>
    </row>
    <row r="118" spans="1:2" x14ac:dyDescent="0.25">
      <c r="A118" s="139">
        <v>42005</v>
      </c>
      <c r="B118">
        <v>74.382375829512</v>
      </c>
    </row>
    <row r="119" spans="1:2" x14ac:dyDescent="0.25">
      <c r="A119" s="139">
        <v>42095</v>
      </c>
      <c r="B119">
        <v>51.586236208258697</v>
      </c>
    </row>
    <row r="120" spans="1:2" x14ac:dyDescent="0.25">
      <c r="A120" s="139">
        <v>42186</v>
      </c>
      <c r="B120">
        <v>62.4785457352503</v>
      </c>
    </row>
    <row r="121" spans="1:2" x14ac:dyDescent="0.25">
      <c r="A121" s="139">
        <v>42278</v>
      </c>
      <c r="B121">
        <v>100</v>
      </c>
    </row>
    <row r="122" spans="1:2" x14ac:dyDescent="0.25">
      <c r="A122" s="139">
        <v>42370</v>
      </c>
      <c r="B122">
        <v>43.5716882669157</v>
      </c>
    </row>
    <row r="123" spans="1:2" x14ac:dyDescent="0.25">
      <c r="A123" s="139">
        <v>42461</v>
      </c>
      <c r="B123">
        <v>37.832981149486301</v>
      </c>
    </row>
    <row r="124" spans="1:2" x14ac:dyDescent="0.25">
      <c r="A124" s="139">
        <v>42552</v>
      </c>
      <c r="B124">
        <v>45.695283092572502</v>
      </c>
    </row>
    <row r="125" spans="1:2" x14ac:dyDescent="0.25">
      <c r="A125" s="139">
        <v>42644</v>
      </c>
      <c r="B125">
        <v>47.6059240350083</v>
      </c>
    </row>
    <row r="126" spans="1:2" x14ac:dyDescent="0.25">
      <c r="A126" s="139">
        <v>42736</v>
      </c>
      <c r="B126">
        <v>78.897908330910596</v>
      </c>
    </row>
    <row r="127" spans="1:2" x14ac:dyDescent="0.25">
      <c r="A127" s="139">
        <v>42826</v>
      </c>
      <c r="B127">
        <v>62.850365869187698</v>
      </c>
    </row>
    <row r="128" spans="1:2" x14ac:dyDescent="0.25">
      <c r="A128" s="139">
        <v>42917</v>
      </c>
      <c r="B128">
        <v>60.674240232768597</v>
      </c>
    </row>
    <row r="129" spans="1:2" x14ac:dyDescent="0.25">
      <c r="A129" s="139">
        <v>43009</v>
      </c>
      <c r="B129">
        <v>96.286399407726407</v>
      </c>
    </row>
    <row r="130" spans="1:2" x14ac:dyDescent="0.25">
      <c r="A130" s="139">
        <v>43101</v>
      </c>
      <c r="B130">
        <v>62.674041439579398</v>
      </c>
    </row>
    <row r="131" spans="1:2" x14ac:dyDescent="0.25">
      <c r="A131" s="139">
        <v>43191</v>
      </c>
      <c r="B131">
        <v>46.518161289467201</v>
      </c>
    </row>
    <row r="132" spans="1:2" x14ac:dyDescent="0.25">
      <c r="A132" s="139">
        <v>43282</v>
      </c>
      <c r="B132">
        <v>81.451301313409402</v>
      </c>
    </row>
    <row r="133" spans="1:2" x14ac:dyDescent="0.25">
      <c r="A133" s="139">
        <v>43374</v>
      </c>
      <c r="B133">
        <v>73.671514279637606</v>
      </c>
    </row>
    <row r="134" spans="1:2" x14ac:dyDescent="0.25">
      <c r="A134" s="139">
        <v>43466</v>
      </c>
      <c r="B134">
        <v>99.459817426643198</v>
      </c>
    </row>
    <row r="135" spans="1:2" x14ac:dyDescent="0.25">
      <c r="A135" s="139">
        <v>43556</v>
      </c>
      <c r="B135">
        <v>100</v>
      </c>
    </row>
    <row r="136" spans="1:2" x14ac:dyDescent="0.25">
      <c r="A136" s="139">
        <v>43647</v>
      </c>
      <c r="B136">
        <v>94.057489638551601</v>
      </c>
    </row>
    <row r="137" spans="1:2" x14ac:dyDescent="0.25">
      <c r="A137" s="139">
        <v>43739</v>
      </c>
      <c r="B137">
        <v>93.053552970582501</v>
      </c>
    </row>
    <row r="138" spans="1:2" x14ac:dyDescent="0.25">
      <c r="A138" s="139">
        <v>43831</v>
      </c>
    </row>
    <row r="139" spans="1:2" x14ac:dyDescent="0.25">
      <c r="A139" s="139">
        <v>43922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C1:J37"/>
  <sheetViews>
    <sheetView zoomScale="88" workbookViewId="0">
      <selection activeCell="C6" sqref="C6"/>
    </sheetView>
  </sheetViews>
  <sheetFormatPr defaultColWidth="8.85546875" defaultRowHeight="15" x14ac:dyDescent="0.25"/>
  <cols>
    <col min="10" max="10" width="17.85546875" bestFit="1" customWidth="1"/>
  </cols>
  <sheetData>
    <row r="1" spans="3:10" ht="15.75" thickBot="1" x14ac:dyDescent="0.3"/>
    <row r="2" spans="3:10" x14ac:dyDescent="0.25">
      <c r="C2" s="200" t="s">
        <v>152</v>
      </c>
      <c r="D2" s="201"/>
      <c r="E2" s="201"/>
      <c r="F2" s="201"/>
      <c r="G2" s="201"/>
      <c r="H2" s="201"/>
      <c r="I2" s="201"/>
      <c r="J2" s="202"/>
    </row>
    <row r="3" spans="3:10" x14ac:dyDescent="0.25">
      <c r="C3" s="203" t="s">
        <v>127</v>
      </c>
      <c r="D3" s="4" t="s">
        <v>93</v>
      </c>
      <c r="E3" s="4" t="s">
        <v>3</v>
      </c>
      <c r="F3" s="4" t="s">
        <v>4</v>
      </c>
      <c r="G3" s="4" t="s">
        <v>6</v>
      </c>
      <c r="H3" s="4" t="s">
        <v>10</v>
      </c>
      <c r="I3" s="4" t="s">
        <v>18</v>
      </c>
      <c r="J3" s="146" t="s">
        <v>23</v>
      </c>
    </row>
    <row r="4" spans="3:10" x14ac:dyDescent="0.25">
      <c r="C4" s="203"/>
      <c r="D4" s="4"/>
      <c r="E4" s="4" t="s">
        <v>24</v>
      </c>
      <c r="F4" s="4" t="s">
        <v>27</v>
      </c>
      <c r="G4" s="4" t="s">
        <v>32</v>
      </c>
      <c r="H4" s="4" t="s">
        <v>34</v>
      </c>
      <c r="I4" s="4" t="s">
        <v>36</v>
      </c>
      <c r="J4" s="146" t="s">
        <v>53</v>
      </c>
    </row>
    <row r="5" spans="3:10" x14ac:dyDescent="0.25">
      <c r="C5" s="203"/>
      <c r="D5" s="4"/>
      <c r="E5" s="4" t="s">
        <v>67</v>
      </c>
      <c r="F5" s="4" t="s">
        <v>70</v>
      </c>
      <c r="G5" s="4" t="s">
        <v>75</v>
      </c>
      <c r="H5" s="4" t="s">
        <v>1372</v>
      </c>
      <c r="I5" s="4" t="s">
        <v>1373</v>
      </c>
      <c r="J5" s="146" t="s">
        <v>1374</v>
      </c>
    </row>
    <row r="6" spans="3:10" x14ac:dyDescent="0.25">
      <c r="C6" s="203"/>
      <c r="D6" s="4" t="s">
        <v>94</v>
      </c>
      <c r="E6" s="4" t="s">
        <v>8</v>
      </c>
      <c r="F6" s="4" t="s">
        <v>46</v>
      </c>
      <c r="G6" s="4" t="s">
        <v>56</v>
      </c>
      <c r="H6" s="4" t="s">
        <v>1375</v>
      </c>
      <c r="I6" s="4" t="s">
        <v>72</v>
      </c>
      <c r="J6" s="146" t="s">
        <v>74</v>
      </c>
    </row>
    <row r="7" spans="3:10" x14ac:dyDescent="0.25">
      <c r="C7" s="203"/>
      <c r="D7" s="4" t="s">
        <v>145</v>
      </c>
      <c r="E7" s="4" t="s">
        <v>97</v>
      </c>
      <c r="F7" s="4" t="s">
        <v>11</v>
      </c>
      <c r="G7" s="4" t="s">
        <v>12</v>
      </c>
      <c r="H7" s="4" t="s">
        <v>13</v>
      </c>
      <c r="I7" s="4" t="s">
        <v>19</v>
      </c>
      <c r="J7" s="146" t="s">
        <v>22</v>
      </c>
    </row>
    <row r="8" spans="3:10" x14ac:dyDescent="0.25">
      <c r="C8" s="203"/>
      <c r="D8" s="4"/>
      <c r="E8" s="4" t="s">
        <v>26</v>
      </c>
      <c r="F8" s="4" t="s">
        <v>28</v>
      </c>
      <c r="G8" s="4" t="s">
        <v>29</v>
      </c>
      <c r="H8" s="4" t="s">
        <v>30</v>
      </c>
      <c r="I8" s="4" t="s">
        <v>31</v>
      </c>
      <c r="J8" s="146" t="s">
        <v>33</v>
      </c>
    </row>
    <row r="9" spans="3:10" x14ac:dyDescent="0.25">
      <c r="C9" s="203"/>
      <c r="D9" s="4"/>
      <c r="E9" s="4" t="s">
        <v>37</v>
      </c>
      <c r="F9" s="4" t="s">
        <v>39</v>
      </c>
      <c r="G9" s="4" t="s">
        <v>44</v>
      </c>
      <c r="H9" s="4" t="s">
        <v>49</v>
      </c>
      <c r="I9" s="4" t="s">
        <v>51</v>
      </c>
      <c r="J9" s="146" t="s">
        <v>54</v>
      </c>
    </row>
    <row r="10" spans="3:10" x14ac:dyDescent="0.25">
      <c r="C10" s="203"/>
      <c r="D10" s="4"/>
      <c r="E10" s="4" t="s">
        <v>58</v>
      </c>
      <c r="F10" s="4" t="s">
        <v>59</v>
      </c>
      <c r="G10" s="4" t="s">
        <v>60</v>
      </c>
      <c r="H10" s="4" t="s">
        <v>61</v>
      </c>
      <c r="I10" s="4" t="s">
        <v>62</v>
      </c>
      <c r="J10" s="146" t="s">
        <v>68</v>
      </c>
    </row>
    <row r="11" spans="3:10" x14ac:dyDescent="0.25">
      <c r="C11" s="203"/>
      <c r="D11" s="4"/>
      <c r="E11" s="4" t="s">
        <v>1376</v>
      </c>
      <c r="F11" s="4" t="s">
        <v>77</v>
      </c>
      <c r="G11" s="4" t="s">
        <v>80</v>
      </c>
      <c r="H11" s="4" t="s">
        <v>1374</v>
      </c>
      <c r="I11" s="4" t="s">
        <v>1374</v>
      </c>
      <c r="J11" s="146" t="s">
        <v>1374</v>
      </c>
    </row>
    <row r="12" spans="3:10" x14ac:dyDescent="0.25">
      <c r="C12" s="203"/>
      <c r="D12" s="4" t="s">
        <v>95</v>
      </c>
      <c r="E12" s="4" t="s">
        <v>5</v>
      </c>
      <c r="F12" s="4" t="s">
        <v>98</v>
      </c>
      <c r="G12" s="4" t="s">
        <v>1378</v>
      </c>
      <c r="H12" s="4" t="s">
        <v>7</v>
      </c>
      <c r="I12" s="4" t="s">
        <v>9</v>
      </c>
      <c r="J12" s="146" t="s">
        <v>1316</v>
      </c>
    </row>
    <row r="13" spans="3:10" x14ac:dyDescent="0.25">
      <c r="C13" s="203"/>
      <c r="D13" s="4"/>
      <c r="E13" s="4" t="s">
        <v>1317</v>
      </c>
      <c r="F13" s="4" t="s">
        <v>1318</v>
      </c>
      <c r="G13" s="4" t="s">
        <v>15</v>
      </c>
      <c r="H13" s="4" t="s">
        <v>16</v>
      </c>
      <c r="I13" s="4" t="s">
        <v>17</v>
      </c>
      <c r="J13" s="146" t="s">
        <v>20</v>
      </c>
    </row>
    <row r="14" spans="3:10" x14ac:dyDescent="0.25">
      <c r="C14" s="203"/>
      <c r="D14" s="4"/>
      <c r="E14" s="4" t="s">
        <v>21</v>
      </c>
      <c r="F14" s="4" t="s">
        <v>1320</v>
      </c>
      <c r="G14" s="4" t="s">
        <v>25</v>
      </c>
      <c r="H14" s="4" t="s">
        <v>1321</v>
      </c>
      <c r="I14" s="4" t="s">
        <v>35</v>
      </c>
      <c r="J14" s="146" t="s">
        <v>38</v>
      </c>
    </row>
    <row r="15" spans="3:10" x14ac:dyDescent="0.25">
      <c r="C15" s="203"/>
      <c r="D15" s="4"/>
      <c r="E15" s="4" t="s">
        <v>40</v>
      </c>
      <c r="F15" s="4" t="s">
        <v>41</v>
      </c>
      <c r="G15" s="4" t="s">
        <v>42</v>
      </c>
      <c r="H15" s="4" t="s">
        <v>43</v>
      </c>
      <c r="I15" s="4" t="s">
        <v>45</v>
      </c>
      <c r="J15" s="146" t="s">
        <v>47</v>
      </c>
    </row>
    <row r="16" spans="3:10" x14ac:dyDescent="0.25">
      <c r="C16" s="203"/>
      <c r="D16" s="4"/>
      <c r="E16" s="4" t="s">
        <v>48</v>
      </c>
      <c r="F16" s="4" t="s">
        <v>50</v>
      </c>
      <c r="G16" s="4" t="s">
        <v>52</v>
      </c>
      <c r="H16" s="4" t="s">
        <v>55</v>
      </c>
      <c r="I16" s="4" t="s">
        <v>57</v>
      </c>
      <c r="J16" s="146" t="s">
        <v>1377</v>
      </c>
    </row>
    <row r="17" spans="3:10" x14ac:dyDescent="0.25">
      <c r="C17" s="203"/>
      <c r="D17" s="4"/>
      <c r="E17" s="4" t="s">
        <v>63</v>
      </c>
      <c r="F17" s="4" t="s">
        <v>64</v>
      </c>
      <c r="G17" s="4" t="s">
        <v>65</v>
      </c>
      <c r="H17" s="4" t="s">
        <v>99</v>
      </c>
      <c r="I17" s="4" t="s">
        <v>100</v>
      </c>
      <c r="J17" s="146" t="s">
        <v>66</v>
      </c>
    </row>
    <row r="18" spans="3:10" x14ac:dyDescent="0.25">
      <c r="C18" s="203"/>
      <c r="D18" s="4"/>
      <c r="E18" s="4" t="s">
        <v>69</v>
      </c>
      <c r="F18" s="4" t="s">
        <v>334</v>
      </c>
      <c r="G18" s="4" t="s">
        <v>79</v>
      </c>
      <c r="H18" s="4" t="s">
        <v>1323</v>
      </c>
      <c r="I18" s="4" t="s">
        <v>81</v>
      </c>
      <c r="J18" s="146" t="s">
        <v>82</v>
      </c>
    </row>
    <row r="19" spans="3:10" x14ac:dyDescent="0.25">
      <c r="C19" s="203"/>
      <c r="D19" s="4"/>
      <c r="E19" s="4" t="s">
        <v>85</v>
      </c>
      <c r="F19" s="4" t="s">
        <v>86</v>
      </c>
      <c r="G19" s="4" t="s">
        <v>87</v>
      </c>
      <c r="H19" s="4" t="s">
        <v>1324</v>
      </c>
      <c r="I19" s="4" t="s">
        <v>1374</v>
      </c>
      <c r="J19" s="146" t="s">
        <v>1374</v>
      </c>
    </row>
    <row r="20" spans="3:10" x14ac:dyDescent="0.25">
      <c r="C20" s="203" t="s">
        <v>146</v>
      </c>
      <c r="D20" s="4" t="s">
        <v>90</v>
      </c>
      <c r="E20" s="4" t="s">
        <v>4</v>
      </c>
      <c r="F20" s="4" t="s">
        <v>10</v>
      </c>
      <c r="G20" s="4" t="s">
        <v>23</v>
      </c>
      <c r="H20" s="4" t="s">
        <v>24</v>
      </c>
      <c r="I20" s="4" t="s">
        <v>32</v>
      </c>
      <c r="J20" s="146" t="s">
        <v>36</v>
      </c>
    </row>
    <row r="21" spans="3:10" x14ac:dyDescent="0.25">
      <c r="C21" s="203"/>
      <c r="D21" s="4"/>
      <c r="E21" s="4" t="s">
        <v>75</v>
      </c>
      <c r="F21" s="4" t="s">
        <v>83</v>
      </c>
      <c r="G21" s="4" t="s">
        <v>84</v>
      </c>
      <c r="H21" s="4" t="s">
        <v>1374</v>
      </c>
      <c r="I21" s="4" t="s">
        <v>1374</v>
      </c>
      <c r="J21" s="146" t="s">
        <v>1374</v>
      </c>
    </row>
    <row r="22" spans="3:10" x14ac:dyDescent="0.25">
      <c r="C22" s="203"/>
      <c r="D22" s="4"/>
      <c r="E22" s="4" t="s">
        <v>1374</v>
      </c>
      <c r="F22" s="4" t="s">
        <v>1374</v>
      </c>
      <c r="G22" s="4" t="s">
        <v>1374</v>
      </c>
      <c r="H22" s="4" t="s">
        <v>1374</v>
      </c>
      <c r="I22" s="4" t="s">
        <v>1374</v>
      </c>
      <c r="J22" s="146" t="s">
        <v>1374</v>
      </c>
    </row>
    <row r="23" spans="3:10" x14ac:dyDescent="0.25">
      <c r="C23" s="203"/>
      <c r="D23" s="4" t="s">
        <v>91</v>
      </c>
      <c r="E23" s="4" t="s">
        <v>3</v>
      </c>
      <c r="F23" s="4" t="s">
        <v>4</v>
      </c>
      <c r="G23" s="4" t="s">
        <v>1325</v>
      </c>
      <c r="H23" s="4" t="s">
        <v>10</v>
      </c>
      <c r="I23" s="4" t="s">
        <v>18</v>
      </c>
      <c r="J23" s="146" t="s">
        <v>22</v>
      </c>
    </row>
    <row r="24" spans="3:10" x14ac:dyDescent="0.25">
      <c r="C24" s="203"/>
      <c r="D24" s="4"/>
      <c r="E24" s="4" t="s">
        <v>23</v>
      </c>
      <c r="F24" s="4" t="s">
        <v>24</v>
      </c>
      <c r="G24" s="4" t="s">
        <v>34</v>
      </c>
      <c r="H24" s="4" t="s">
        <v>32</v>
      </c>
      <c r="I24" s="4" t="s">
        <v>36</v>
      </c>
      <c r="J24" s="146" t="s">
        <v>53</v>
      </c>
    </row>
    <row r="25" spans="3:10" x14ac:dyDescent="0.25">
      <c r="C25" s="203"/>
      <c r="D25" s="4"/>
      <c r="E25" s="4" t="s">
        <v>54</v>
      </c>
      <c r="F25" s="4" t="s">
        <v>56</v>
      </c>
      <c r="G25" s="4" t="s">
        <v>63</v>
      </c>
      <c r="H25" s="4" t="s">
        <v>72</v>
      </c>
      <c r="I25" s="4" t="s">
        <v>74</v>
      </c>
      <c r="J25" s="146" t="s">
        <v>75</v>
      </c>
    </row>
    <row r="26" spans="3:10" x14ac:dyDescent="0.25">
      <c r="C26" s="203"/>
      <c r="D26" s="4"/>
      <c r="E26" s="4" t="s">
        <v>83</v>
      </c>
      <c r="F26" s="4" t="s">
        <v>84</v>
      </c>
      <c r="G26" s="4" t="s">
        <v>1374</v>
      </c>
      <c r="H26" s="4" t="s">
        <v>1374</v>
      </c>
      <c r="I26" s="4" t="s">
        <v>1374</v>
      </c>
      <c r="J26" s="146" t="s">
        <v>1374</v>
      </c>
    </row>
    <row r="27" spans="3:10" x14ac:dyDescent="0.25">
      <c r="C27" s="203"/>
      <c r="D27" s="4" t="s">
        <v>92</v>
      </c>
      <c r="E27" s="4" t="s">
        <v>3</v>
      </c>
      <c r="F27" s="4" t="s">
        <v>4</v>
      </c>
      <c r="G27" s="4" t="s">
        <v>1325</v>
      </c>
      <c r="H27" s="4" t="s">
        <v>10</v>
      </c>
      <c r="I27" s="4" t="s">
        <v>12</v>
      </c>
      <c r="J27" s="146" t="s">
        <v>17</v>
      </c>
    </row>
    <row r="28" spans="3:10" x14ac:dyDescent="0.25">
      <c r="C28" s="203"/>
      <c r="D28" s="4"/>
      <c r="E28" s="4" t="s">
        <v>18</v>
      </c>
      <c r="F28" s="4" t="s">
        <v>22</v>
      </c>
      <c r="G28" s="4" t="s">
        <v>23</v>
      </c>
      <c r="H28" s="4" t="s">
        <v>24</v>
      </c>
      <c r="I28" s="4" t="s">
        <v>26</v>
      </c>
      <c r="J28" s="146" t="s">
        <v>28</v>
      </c>
    </row>
    <row r="29" spans="3:10" x14ac:dyDescent="0.25">
      <c r="C29" s="203"/>
      <c r="D29" s="4"/>
      <c r="E29" s="4" t="s">
        <v>30</v>
      </c>
      <c r="F29" s="4" t="s">
        <v>34</v>
      </c>
      <c r="G29" s="4" t="s">
        <v>32</v>
      </c>
      <c r="H29" s="4" t="s">
        <v>36</v>
      </c>
      <c r="I29" s="4" t="s">
        <v>49</v>
      </c>
      <c r="J29" s="146" t="s">
        <v>53</v>
      </c>
    </row>
    <row r="30" spans="3:10" x14ac:dyDescent="0.25">
      <c r="C30" s="203"/>
      <c r="D30" s="4"/>
      <c r="E30" s="4" t="s">
        <v>54</v>
      </c>
      <c r="F30" s="4" t="s">
        <v>56</v>
      </c>
      <c r="G30" s="4" t="s">
        <v>62</v>
      </c>
      <c r="H30" s="4" t="s">
        <v>63</v>
      </c>
      <c r="I30" s="4" t="s">
        <v>70</v>
      </c>
      <c r="J30" s="146" t="s">
        <v>71</v>
      </c>
    </row>
    <row r="31" spans="3:10" x14ac:dyDescent="0.25">
      <c r="C31" s="203"/>
      <c r="D31" s="4"/>
      <c r="E31" s="4" t="s">
        <v>72</v>
      </c>
      <c r="F31" s="4" t="s">
        <v>74</v>
      </c>
      <c r="G31" s="4" t="s">
        <v>75</v>
      </c>
      <c r="H31" s="4" t="s">
        <v>83</v>
      </c>
      <c r="I31" s="4" t="s">
        <v>84</v>
      </c>
      <c r="J31" s="146" t="s">
        <v>1374</v>
      </c>
    </row>
    <row r="32" spans="3:10" x14ac:dyDescent="0.25">
      <c r="C32" s="203" t="s">
        <v>147</v>
      </c>
      <c r="D32" s="4" t="s">
        <v>88</v>
      </c>
      <c r="E32" s="4" t="s">
        <v>3</v>
      </c>
      <c r="F32" s="4" t="s">
        <v>1325</v>
      </c>
      <c r="G32" s="4" t="s">
        <v>10</v>
      </c>
      <c r="H32" s="4" t="s">
        <v>23</v>
      </c>
      <c r="I32" s="4" t="s">
        <v>24</v>
      </c>
      <c r="J32" s="146" t="s">
        <v>34</v>
      </c>
    </row>
    <row r="33" spans="3:10" x14ac:dyDescent="0.25">
      <c r="C33" s="203"/>
      <c r="D33" s="4"/>
      <c r="E33" s="4" t="s">
        <v>53</v>
      </c>
      <c r="F33" s="4" t="s">
        <v>70</v>
      </c>
      <c r="G33" s="4" t="s">
        <v>83</v>
      </c>
      <c r="H33" s="4" t="s">
        <v>84</v>
      </c>
      <c r="I33" s="4" t="s">
        <v>1374</v>
      </c>
      <c r="J33" s="146" t="s">
        <v>1374</v>
      </c>
    </row>
    <row r="34" spans="3:10" x14ac:dyDescent="0.25">
      <c r="C34" s="203"/>
      <c r="D34" s="4" t="s">
        <v>89</v>
      </c>
      <c r="E34" s="4" t="s">
        <v>3</v>
      </c>
      <c r="F34" s="4" t="s">
        <v>1325</v>
      </c>
      <c r="G34" s="4" t="s">
        <v>9</v>
      </c>
      <c r="H34" s="4" t="s">
        <v>10</v>
      </c>
      <c r="I34" s="4" t="s">
        <v>23</v>
      </c>
      <c r="J34" s="146" t="s">
        <v>24</v>
      </c>
    </row>
    <row r="35" spans="3:10" x14ac:dyDescent="0.25">
      <c r="C35" s="203"/>
      <c r="D35" s="4"/>
      <c r="E35" s="4" t="s">
        <v>26</v>
      </c>
      <c r="F35" s="4" t="s">
        <v>27</v>
      </c>
      <c r="G35" s="4" t="s">
        <v>32</v>
      </c>
      <c r="H35" s="4" t="s">
        <v>34</v>
      </c>
      <c r="I35" s="4" t="s">
        <v>36</v>
      </c>
      <c r="J35" s="146" t="s">
        <v>46</v>
      </c>
    </row>
    <row r="36" spans="3:10" x14ac:dyDescent="0.25">
      <c r="C36" s="203"/>
      <c r="D36" s="4"/>
      <c r="E36" s="4" t="s">
        <v>49</v>
      </c>
      <c r="F36" s="4" t="s">
        <v>53</v>
      </c>
      <c r="G36" s="4" t="s">
        <v>54</v>
      </c>
      <c r="H36" s="4" t="s">
        <v>63</v>
      </c>
      <c r="I36" s="4" t="s">
        <v>67</v>
      </c>
      <c r="J36" s="146" t="s">
        <v>70</v>
      </c>
    </row>
    <row r="37" spans="3:10" ht="15.75" thickBot="1" x14ac:dyDescent="0.3">
      <c r="C37" s="204"/>
      <c r="D37" s="205"/>
      <c r="E37" s="205" t="s">
        <v>72</v>
      </c>
      <c r="F37" s="205" t="s">
        <v>80</v>
      </c>
      <c r="G37" s="205" t="s">
        <v>83</v>
      </c>
      <c r="H37" s="205" t="s">
        <v>84</v>
      </c>
      <c r="I37" s="205" t="s">
        <v>1374</v>
      </c>
      <c r="J37" s="148" t="s">
        <v>1374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BY281"/>
  <sheetViews>
    <sheetView zoomScale="50" workbookViewId="0">
      <selection activeCell="C6" sqref="C6"/>
    </sheetView>
  </sheetViews>
  <sheetFormatPr defaultColWidth="8.85546875" defaultRowHeight="15" x14ac:dyDescent="0.25"/>
  <cols>
    <col min="2" max="2" width="12.28515625" customWidth="1"/>
    <col min="3" max="3" width="12.7109375" customWidth="1"/>
    <col min="4" max="4" width="13.140625" customWidth="1"/>
    <col min="5" max="5" width="11.42578125" customWidth="1"/>
    <col min="6" max="6" width="10.42578125" bestFit="1" customWidth="1"/>
    <col min="7" max="7" width="11.42578125" customWidth="1"/>
    <col min="8" max="8" width="14" customWidth="1"/>
    <col min="9" max="9" width="12.7109375" customWidth="1"/>
  </cols>
  <sheetData>
    <row r="1" spans="2:77" ht="15.75" thickBot="1" x14ac:dyDescent="0.3"/>
    <row r="2" spans="2:77" ht="15.75" x14ac:dyDescent="0.25">
      <c r="B2" s="278" t="s">
        <v>167</v>
      </c>
      <c r="C2" s="279"/>
      <c r="D2" s="279"/>
      <c r="E2" s="279"/>
      <c r="F2" s="279"/>
      <c r="G2" s="279"/>
      <c r="H2" s="279"/>
      <c r="I2" s="280"/>
    </row>
    <row r="3" spans="2:77" x14ac:dyDescent="0.25">
      <c r="B3" s="281" t="s">
        <v>127</v>
      </c>
      <c r="C3" s="282"/>
      <c r="D3" s="282"/>
      <c r="E3" s="282"/>
      <c r="F3" s="282"/>
      <c r="G3" s="282"/>
      <c r="H3" s="282"/>
      <c r="I3" s="283"/>
    </row>
    <row r="4" spans="2:77" ht="47.25" x14ac:dyDescent="0.25">
      <c r="B4" s="143" t="s">
        <v>163</v>
      </c>
      <c r="C4" s="144" t="s">
        <v>97</v>
      </c>
      <c r="D4" s="144" t="s">
        <v>3</v>
      </c>
      <c r="E4" s="144" t="s">
        <v>4</v>
      </c>
      <c r="F4" s="144" t="s">
        <v>5</v>
      </c>
      <c r="G4" s="144" t="s">
        <v>98</v>
      </c>
      <c r="H4" s="144" t="s">
        <v>6</v>
      </c>
      <c r="I4" s="145" t="s">
        <v>1315</v>
      </c>
      <c r="M4" s="4"/>
      <c r="N4" s="144"/>
      <c r="O4" s="144"/>
      <c r="P4" s="144"/>
      <c r="Q4" s="144"/>
      <c r="R4" s="144"/>
      <c r="S4" s="144"/>
      <c r="T4" s="144"/>
      <c r="U4" s="144"/>
      <c r="V4" s="4"/>
    </row>
    <row r="5" spans="2:77" ht="15.75" x14ac:dyDescent="0.25">
      <c r="B5" s="143">
        <v>-6.8900000000000003E-2</v>
      </c>
      <c r="C5" s="144">
        <v>-0.17080000000000001</v>
      </c>
      <c r="D5" s="144">
        <v>-0.27200000000000002</v>
      </c>
      <c r="E5" s="144">
        <v>-0.2626</v>
      </c>
      <c r="F5" s="144">
        <v>-6.5030000000000001E-3</v>
      </c>
      <c r="G5" s="144">
        <v>-7.4249999999999997E-2</v>
      </c>
      <c r="H5" s="144">
        <v>-0.2084</v>
      </c>
      <c r="I5" s="145">
        <v>0.40899999999999997</v>
      </c>
      <c r="M5" s="4"/>
      <c r="N5" s="144"/>
      <c r="O5" s="144"/>
      <c r="P5" s="144"/>
      <c r="Q5" s="144"/>
      <c r="R5" s="144"/>
      <c r="S5" s="144"/>
      <c r="T5" s="144"/>
      <c r="U5" s="144"/>
      <c r="V5" s="4"/>
    </row>
    <row r="6" spans="2:77" ht="15.75" x14ac:dyDescent="0.25">
      <c r="B6" s="149">
        <v>-2.923</v>
      </c>
      <c r="C6" s="150">
        <v>-2.4569999999999999</v>
      </c>
      <c r="D6" s="150">
        <v>-5.665</v>
      </c>
      <c r="E6" s="150">
        <v>-7.444</v>
      </c>
      <c r="F6" s="150">
        <v>-7.7789999999999998E-2</v>
      </c>
      <c r="G6" s="150">
        <v>-0.4632</v>
      </c>
      <c r="H6" s="150">
        <v>-4.5199999999999996</v>
      </c>
      <c r="I6" s="151">
        <v>2.008</v>
      </c>
    </row>
    <row r="7" spans="2:77" ht="15.75" x14ac:dyDescent="0.25">
      <c r="B7" s="143" t="s">
        <v>7</v>
      </c>
      <c r="C7" s="144" t="s">
        <v>8</v>
      </c>
      <c r="D7" s="144" t="s">
        <v>9</v>
      </c>
      <c r="E7" s="144" t="s">
        <v>1316</v>
      </c>
      <c r="F7" s="144" t="s">
        <v>10</v>
      </c>
      <c r="G7" s="144" t="s">
        <v>1317</v>
      </c>
      <c r="H7" s="144" t="s">
        <v>11</v>
      </c>
      <c r="I7" s="145" t="s">
        <v>12</v>
      </c>
    </row>
    <row r="8" spans="2:77" ht="15.75" x14ac:dyDescent="0.25">
      <c r="B8" s="143">
        <v>-0.51459999999999995</v>
      </c>
      <c r="C8" s="144">
        <v>-0.3533</v>
      </c>
      <c r="D8" s="144">
        <v>-0.21210000000000001</v>
      </c>
      <c r="E8" s="144">
        <v>8.4029999999999994E-2</v>
      </c>
      <c r="F8" s="144">
        <v>-0.314</v>
      </c>
      <c r="G8" s="144">
        <v>1.8859999999999998E-2</v>
      </c>
      <c r="H8" s="144">
        <v>-0.3977</v>
      </c>
      <c r="I8" s="145">
        <v>-0.14269999999999999</v>
      </c>
    </row>
    <row r="9" spans="2:77" ht="15.75" x14ac:dyDescent="0.25">
      <c r="B9" s="149">
        <v>-7.2290000000000001</v>
      </c>
      <c r="C9" s="150">
        <v>-6.9050000000000002</v>
      </c>
      <c r="D9" s="150">
        <v>-1.8</v>
      </c>
      <c r="E9" s="150">
        <v>0.25530000000000003</v>
      </c>
      <c r="F9" s="150">
        <v>-6.242</v>
      </c>
      <c r="G9" s="150">
        <v>0.1045</v>
      </c>
      <c r="H9" s="150">
        <v>-10.52</v>
      </c>
      <c r="I9" s="151">
        <v>-2.9420000000000002</v>
      </c>
    </row>
    <row r="10" spans="2:77" ht="31.5" x14ac:dyDescent="0.25">
      <c r="B10" s="143" t="s">
        <v>13</v>
      </c>
      <c r="C10" s="144" t="s">
        <v>1318</v>
      </c>
      <c r="D10" s="144" t="s">
        <v>15</v>
      </c>
      <c r="E10" s="144" t="s">
        <v>16</v>
      </c>
      <c r="F10" s="144" t="s">
        <v>1319</v>
      </c>
      <c r="G10" s="144" t="s">
        <v>18</v>
      </c>
      <c r="H10" s="144" t="s">
        <v>19</v>
      </c>
      <c r="I10" s="145" t="s">
        <v>20</v>
      </c>
      <c r="BV10" s="2"/>
      <c r="BW10" s="2"/>
      <c r="BX10" s="2"/>
      <c r="BY10" s="2"/>
    </row>
    <row r="11" spans="2:77" ht="15.75" x14ac:dyDescent="0.25">
      <c r="B11" s="143">
        <v>2.2200000000000001E-2</v>
      </c>
      <c r="C11" s="144">
        <v>0.24030000000000001</v>
      </c>
      <c r="D11" s="144">
        <v>-0.34889999999999999</v>
      </c>
      <c r="E11" s="144">
        <v>0.1215</v>
      </c>
      <c r="F11" s="144">
        <v>-0.41949999999999998</v>
      </c>
      <c r="G11" s="144">
        <v>-0.1082</v>
      </c>
      <c r="H11" s="144">
        <v>2.819E-2</v>
      </c>
      <c r="I11" s="145">
        <v>-5.3539999999999997E-2</v>
      </c>
      <c r="BV11" s="2"/>
      <c r="BW11" s="2"/>
      <c r="BX11" s="2"/>
      <c r="BY11" s="2"/>
    </row>
    <row r="12" spans="2:77" ht="15.75" x14ac:dyDescent="0.25">
      <c r="B12" s="149">
        <v>0.16650000000000001</v>
      </c>
      <c r="C12" s="150">
        <v>2.9089999999999998</v>
      </c>
      <c r="D12" s="150">
        <v>-4.1609999999999996</v>
      </c>
      <c r="E12" s="150">
        <v>0.64190000000000003</v>
      </c>
      <c r="F12" s="150">
        <v>-5.2720000000000002</v>
      </c>
      <c r="G12" s="150">
        <v>-2.3740000000000001</v>
      </c>
      <c r="H12" s="150">
        <v>0.54810000000000003</v>
      </c>
      <c r="I12" s="151">
        <v>-1.131</v>
      </c>
      <c r="BV12" s="2"/>
      <c r="BW12" s="2"/>
      <c r="BX12" s="2"/>
      <c r="BY12" s="2"/>
    </row>
    <row r="13" spans="2:77" ht="15.75" x14ac:dyDescent="0.25">
      <c r="B13" s="143" t="s">
        <v>21</v>
      </c>
      <c r="C13" s="144" t="s">
        <v>22</v>
      </c>
      <c r="D13" s="144" t="s">
        <v>23</v>
      </c>
      <c r="E13" s="144" t="s">
        <v>1320</v>
      </c>
      <c r="F13" s="144" t="s">
        <v>24</v>
      </c>
      <c r="G13" s="144" t="s">
        <v>25</v>
      </c>
      <c r="H13" s="144" t="s">
        <v>26</v>
      </c>
      <c r="I13" s="145" t="s">
        <v>27</v>
      </c>
      <c r="BN13" s="2"/>
      <c r="BO13" s="2"/>
      <c r="BP13" s="2"/>
      <c r="BQ13" s="2"/>
      <c r="BR13" s="2"/>
      <c r="BS13" s="2"/>
      <c r="BT13" s="2"/>
      <c r="BU13" s="2"/>
      <c r="BV13" s="2"/>
      <c r="BW13" s="2"/>
      <c r="BX13" s="2"/>
      <c r="BY13" s="2"/>
    </row>
    <row r="14" spans="2:77" ht="15.75" x14ac:dyDescent="0.25">
      <c r="B14" s="143">
        <v>-0.2445</v>
      </c>
      <c r="C14" s="144">
        <v>-0.40060000000000001</v>
      </c>
      <c r="D14" s="144">
        <v>-0.4088</v>
      </c>
      <c r="E14" s="144">
        <v>-0.36969999999999997</v>
      </c>
      <c r="F14" s="144">
        <v>-0.34279999999999999</v>
      </c>
      <c r="G14" s="144">
        <v>2.2009999999999998E-2</v>
      </c>
      <c r="H14" s="144">
        <v>-0.17299999999999999</v>
      </c>
      <c r="I14" s="145">
        <v>-0.21479999999999999</v>
      </c>
      <c r="BN14" s="2"/>
      <c r="BO14" s="2"/>
      <c r="BP14" s="2"/>
      <c r="BQ14" s="2"/>
      <c r="BR14" s="2"/>
      <c r="BS14" s="2"/>
      <c r="BT14" s="2"/>
      <c r="BU14" s="2"/>
      <c r="BV14" s="2"/>
      <c r="BW14" s="2"/>
      <c r="BX14" s="2"/>
      <c r="BY14" s="2"/>
    </row>
    <row r="15" spans="2:77" ht="15.75" x14ac:dyDescent="0.25">
      <c r="B15" s="149">
        <v>-3.2669999999999999</v>
      </c>
      <c r="C15" s="150">
        <v>-8.6280000000000001</v>
      </c>
      <c r="D15" s="150">
        <v>-9.8079999999999998</v>
      </c>
      <c r="E15" s="150">
        <v>-1.405</v>
      </c>
      <c r="F15" s="150">
        <v>-7.1779999999999999</v>
      </c>
      <c r="G15" s="150">
        <v>0.53290000000000004</v>
      </c>
      <c r="H15" s="150">
        <v>-3.1339999999999999</v>
      </c>
      <c r="I15" s="151">
        <v>-4.8929999999999998</v>
      </c>
      <c r="BN15" s="2"/>
      <c r="BO15" s="2"/>
      <c r="BP15" s="2"/>
      <c r="BQ15" s="2"/>
      <c r="BR15" s="2"/>
      <c r="BS15" s="2"/>
      <c r="BT15" s="2"/>
      <c r="BU15" s="2"/>
      <c r="BV15" s="2"/>
      <c r="BW15" s="2"/>
      <c r="BX15" s="2"/>
      <c r="BY15" s="2"/>
    </row>
    <row r="16" spans="2:77" ht="15.75" x14ac:dyDescent="0.25">
      <c r="B16" s="143" t="s">
        <v>28</v>
      </c>
      <c r="C16" s="144" t="s">
        <v>29</v>
      </c>
      <c r="D16" s="144" t="s">
        <v>30</v>
      </c>
      <c r="E16" s="144" t="s">
        <v>31</v>
      </c>
      <c r="F16" s="144" t="s">
        <v>1321</v>
      </c>
      <c r="G16" s="144" t="s">
        <v>32</v>
      </c>
      <c r="H16" s="144" t="s">
        <v>33</v>
      </c>
      <c r="I16" s="145" t="s">
        <v>34</v>
      </c>
      <c r="BE16" s="2"/>
      <c r="BF16" s="2"/>
      <c r="BG16" s="2"/>
      <c r="BH16" s="2"/>
      <c r="BI16" s="2"/>
      <c r="BJ16" s="2"/>
      <c r="BK16" s="2"/>
      <c r="BL16" s="2"/>
      <c r="BM16" s="2"/>
      <c r="BN16" s="2"/>
      <c r="BO16" s="2"/>
      <c r="BP16" s="2"/>
      <c r="BQ16" s="2"/>
      <c r="BR16" s="2"/>
      <c r="BS16" s="2"/>
      <c r="BT16" s="2"/>
      <c r="BU16" s="2"/>
      <c r="BV16" s="2"/>
      <c r="BW16" s="2"/>
      <c r="BX16" s="2"/>
      <c r="BY16" s="2"/>
    </row>
    <row r="17" spans="2:77" ht="15.75" x14ac:dyDescent="0.25">
      <c r="B17" s="143">
        <v>-0.28960000000000002</v>
      </c>
      <c r="C17" s="144">
        <v>-6.7680000000000004E-2</v>
      </c>
      <c r="D17" s="144">
        <v>-0.30649999999999999</v>
      </c>
      <c r="E17" s="144">
        <v>-0.26469999999999999</v>
      </c>
      <c r="F17" s="144">
        <v>-0.30830000000000002</v>
      </c>
      <c r="G17" s="144">
        <v>-0.19209999999999999</v>
      </c>
      <c r="H17" s="144">
        <v>-0.30180000000000001</v>
      </c>
      <c r="I17" s="145">
        <v>-0.47599999999999998</v>
      </c>
      <c r="BE17" s="2"/>
      <c r="BF17" s="2"/>
      <c r="BG17" s="2"/>
      <c r="BH17" s="2"/>
      <c r="BI17" s="2"/>
      <c r="BJ17" s="2"/>
      <c r="BK17" s="2"/>
      <c r="BL17" s="2"/>
      <c r="BM17" s="2"/>
      <c r="BN17" s="2"/>
      <c r="BO17" s="2"/>
      <c r="BP17" s="2"/>
      <c r="BQ17" s="2"/>
      <c r="BR17" s="2"/>
      <c r="BS17" s="2"/>
      <c r="BT17" s="2"/>
      <c r="BU17" s="2"/>
      <c r="BV17" s="2"/>
      <c r="BW17" s="2"/>
      <c r="BX17" s="2"/>
      <c r="BY17" s="2"/>
    </row>
    <row r="18" spans="2:77" ht="15.75" x14ac:dyDescent="0.25">
      <c r="B18" s="149">
        <v>-4.6660000000000004</v>
      </c>
      <c r="C18" s="150">
        <v>-1.0409999999999999</v>
      </c>
      <c r="D18" s="150">
        <v>-6.1509999999999998</v>
      </c>
      <c r="E18" s="150">
        <v>-5.0259999999999998</v>
      </c>
      <c r="F18" s="150">
        <v>-1.3740000000000001</v>
      </c>
      <c r="G18" s="150">
        <v>-3.9209999999999998</v>
      </c>
      <c r="H18" s="150">
        <v>-7.6120000000000001</v>
      </c>
      <c r="I18" s="151">
        <v>-9.4559999999999995</v>
      </c>
      <c r="BE18" s="2"/>
      <c r="BF18" s="2"/>
      <c r="BG18" s="2"/>
      <c r="BH18" s="2"/>
      <c r="BI18" s="2"/>
      <c r="BJ18" s="2"/>
      <c r="BK18" s="2"/>
      <c r="BL18" s="2"/>
      <c r="BM18" s="2"/>
      <c r="BN18" s="2"/>
      <c r="BO18" s="2"/>
      <c r="BP18" s="2"/>
      <c r="BQ18" s="2"/>
      <c r="BR18" s="2"/>
      <c r="BS18" s="2"/>
      <c r="BT18" s="2"/>
      <c r="BU18" s="2"/>
      <c r="BV18" s="2"/>
      <c r="BW18" s="2"/>
      <c r="BX18" s="2"/>
      <c r="BY18" s="2"/>
    </row>
    <row r="19" spans="2:77" ht="31.5" x14ac:dyDescent="0.25">
      <c r="B19" s="143" t="s">
        <v>35</v>
      </c>
      <c r="C19" s="144" t="s">
        <v>36</v>
      </c>
      <c r="D19" s="144" t="s">
        <v>37</v>
      </c>
      <c r="E19" s="144" t="s">
        <v>38</v>
      </c>
      <c r="F19" s="144" t="s">
        <v>39</v>
      </c>
      <c r="G19" s="144" t="s">
        <v>40</v>
      </c>
      <c r="H19" s="144" t="s">
        <v>41</v>
      </c>
      <c r="I19" s="145" t="s">
        <v>42</v>
      </c>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2:77" ht="15.75" x14ac:dyDescent="0.25">
      <c r="B20" s="143">
        <v>9.4930000000000004E-4</v>
      </c>
      <c r="C20" s="144">
        <v>-0.1227</v>
      </c>
      <c r="D20" s="144">
        <v>0.12770000000000001</v>
      </c>
      <c r="E20" s="144">
        <v>0.43709999999999999</v>
      </c>
      <c r="F20" s="144">
        <v>-1.5010000000000001E-2</v>
      </c>
      <c r="G20" s="144">
        <v>-0.3246</v>
      </c>
      <c r="H20" s="144">
        <v>0.158</v>
      </c>
      <c r="I20" s="145">
        <v>0.17280000000000001</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2:77" ht="15.75" x14ac:dyDescent="0.25">
      <c r="B21" s="149">
        <v>2.3810000000000001E-2</v>
      </c>
      <c r="C21" s="150">
        <v>-2.7469999999999999</v>
      </c>
      <c r="D21" s="150">
        <v>2.9889999999999999</v>
      </c>
      <c r="E21" s="150">
        <v>2.1269999999999998</v>
      </c>
      <c r="F21" s="150">
        <v>-0.47870000000000001</v>
      </c>
      <c r="G21" s="150">
        <v>-5.5170000000000003</v>
      </c>
      <c r="H21" s="150">
        <v>0.68310000000000004</v>
      </c>
      <c r="I21" s="151">
        <v>1.167</v>
      </c>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2:77" ht="31.5" x14ac:dyDescent="0.25">
      <c r="B22" s="143" t="s">
        <v>43</v>
      </c>
      <c r="C22" s="144" t="s">
        <v>44</v>
      </c>
      <c r="D22" s="144" t="s">
        <v>45</v>
      </c>
      <c r="E22" s="144" t="s">
        <v>46</v>
      </c>
      <c r="F22" s="144" t="s">
        <v>47</v>
      </c>
      <c r="G22" s="144" t="s">
        <v>48</v>
      </c>
      <c r="H22" s="144" t="s">
        <v>49</v>
      </c>
      <c r="I22" s="145" t="s">
        <v>50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2:77" ht="15.75" x14ac:dyDescent="0.25">
      <c r="B23" s="143">
        <v>0.37859999999999999</v>
      </c>
      <c r="C23" s="144">
        <v>-6.6170000000000007E-2</v>
      </c>
      <c r="D23" s="144">
        <v>-0.34150000000000003</v>
      </c>
      <c r="E23" s="144">
        <v>-5.2979999999999999E-2</v>
      </c>
      <c r="F23" s="144">
        <v>0.1263</v>
      </c>
      <c r="G23" s="144">
        <v>-0.1363</v>
      </c>
      <c r="H23" s="144">
        <v>-0.35510000000000003</v>
      </c>
      <c r="I23" s="145">
        <v>-0.31759999999999999</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2:77" ht="15.75" x14ac:dyDescent="0.25">
      <c r="B24" s="149">
        <v>1.4410000000000001</v>
      </c>
      <c r="C24" s="150">
        <v>-0.94089999999999996</v>
      </c>
      <c r="D24" s="150">
        <v>-2.407</v>
      </c>
      <c r="E24" s="150">
        <v>-1.0609999999999999</v>
      </c>
      <c r="F24" s="150">
        <v>1.232</v>
      </c>
      <c r="G24" s="150">
        <v>-2.7160000000000002</v>
      </c>
      <c r="H24" s="150">
        <v>-5.8150000000000004</v>
      </c>
      <c r="I24" s="151">
        <v>-2.3420000000000001</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2:77" ht="31.5" x14ac:dyDescent="0.25">
      <c r="B25" s="143" t="s">
        <v>51</v>
      </c>
      <c r="C25" s="144" t="s">
        <v>52</v>
      </c>
      <c r="D25" s="144" t="s">
        <v>53</v>
      </c>
      <c r="E25" s="144" t="s">
        <v>54</v>
      </c>
      <c r="F25" s="144" t="s">
        <v>55</v>
      </c>
      <c r="G25" s="144" t="s">
        <v>56</v>
      </c>
      <c r="H25" s="144" t="s">
        <v>57</v>
      </c>
      <c r="I25" s="145" t="s">
        <v>58</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2:77" ht="15.75" x14ac:dyDescent="0.25">
      <c r="B26" s="143">
        <v>-2.9049999999999999E-2</v>
      </c>
      <c r="C26" s="144">
        <v>-0.36680000000000001</v>
      </c>
      <c r="D26" s="144">
        <v>-0.25019999999999998</v>
      </c>
      <c r="E26" s="144">
        <v>-0.15490000000000001</v>
      </c>
      <c r="F26" s="144">
        <v>-2.4400000000000002E-2</v>
      </c>
      <c r="G26" s="144">
        <v>-0.30120000000000002</v>
      </c>
      <c r="H26" s="144">
        <v>-5.484E-2</v>
      </c>
      <c r="I26" s="145">
        <v>5.994E-2</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2:77" ht="15.75" x14ac:dyDescent="0.25">
      <c r="B27" s="149">
        <v>-0.55120000000000002</v>
      </c>
      <c r="C27" s="150">
        <v>-3.3069999999999999</v>
      </c>
      <c r="D27" s="150">
        <v>-8.0359999999999996</v>
      </c>
      <c r="E27" s="150">
        <v>-2.931</v>
      </c>
      <c r="F27" s="150">
        <v>-0.60880000000000001</v>
      </c>
      <c r="G27" s="150">
        <v>-6.3630000000000004</v>
      </c>
      <c r="H27" s="150">
        <v>-0.99060000000000004</v>
      </c>
      <c r="I27" s="151">
        <v>1.123</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2:77" ht="31.5" x14ac:dyDescent="0.25">
      <c r="B28" s="143" t="s">
        <v>1322</v>
      </c>
      <c r="C28" s="144" t="s">
        <v>59</v>
      </c>
      <c r="D28" s="144" t="s">
        <v>60</v>
      </c>
      <c r="E28" s="144" t="s">
        <v>61</v>
      </c>
      <c r="F28" s="144" t="s">
        <v>62</v>
      </c>
      <c r="G28" s="144" t="s">
        <v>63</v>
      </c>
      <c r="H28" s="144" t="s">
        <v>64</v>
      </c>
      <c r="I28" s="145" t="s">
        <v>65</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2:77" ht="15.75" x14ac:dyDescent="0.25">
      <c r="B29" s="143">
        <v>-2.734E-2</v>
      </c>
      <c r="C29" s="144">
        <v>0.10299999999999999</v>
      </c>
      <c r="D29" s="144">
        <v>-0.33040000000000003</v>
      </c>
      <c r="E29" s="144">
        <v>-0.18329999999999999</v>
      </c>
      <c r="F29" s="144">
        <v>-0.51119999999999999</v>
      </c>
      <c r="G29" s="144">
        <v>-8.175E-3</v>
      </c>
      <c r="H29" s="144">
        <v>-0.1668</v>
      </c>
      <c r="I29" s="145">
        <v>-0.54800000000000004</v>
      </c>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2:77" ht="15.75" x14ac:dyDescent="0.25">
      <c r="B30" s="149">
        <v>-4.24E-2</v>
      </c>
      <c r="C30" s="150">
        <v>2.488</v>
      </c>
      <c r="D30" s="150">
        <v>-7.1529999999999996</v>
      </c>
      <c r="E30" s="150">
        <v>-4.3719999999999999</v>
      </c>
      <c r="F30" s="150">
        <v>-7.1859999999999999</v>
      </c>
      <c r="G30" s="150">
        <v>-9.6710000000000004E-2</v>
      </c>
      <c r="H30" s="150">
        <v>-2.7759999999999998</v>
      </c>
      <c r="I30" s="151">
        <v>-5.202</v>
      </c>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2:77" ht="31.5" x14ac:dyDescent="0.25">
      <c r="B31" s="143" t="s">
        <v>99</v>
      </c>
      <c r="C31" s="144" t="s">
        <v>100</v>
      </c>
      <c r="D31" s="144" t="s">
        <v>66</v>
      </c>
      <c r="E31" s="144" t="s">
        <v>67</v>
      </c>
      <c r="F31" s="144" t="s">
        <v>68</v>
      </c>
      <c r="G31" s="144" t="s">
        <v>69</v>
      </c>
      <c r="H31" s="144" t="s">
        <v>70</v>
      </c>
      <c r="I31" s="145" t="s">
        <v>71</v>
      </c>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2:77" ht="15.75" x14ac:dyDescent="0.25">
      <c r="B32" s="143">
        <v>-0.41010000000000002</v>
      </c>
      <c r="C32" s="144">
        <v>-0.2477</v>
      </c>
      <c r="D32" s="144">
        <v>-4.138E-2</v>
      </c>
      <c r="E32" s="144">
        <v>-9.3740000000000004E-2</v>
      </c>
      <c r="F32" s="144">
        <v>-6.4140000000000003E-2</v>
      </c>
      <c r="G32" s="144">
        <v>-0.63429999999999997</v>
      </c>
      <c r="H32" s="144">
        <v>-0.36959999999999998</v>
      </c>
      <c r="I32" s="145">
        <v>-0.43630000000000002</v>
      </c>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x14ac:dyDescent="0.25">
      <c r="B33" s="149">
        <v>-5.0469999999999997</v>
      </c>
      <c r="C33" s="150">
        <v>-4.1500000000000004</v>
      </c>
      <c r="D33" s="150">
        <v>-0.16159999999999999</v>
      </c>
      <c r="E33" s="150">
        <v>-2.157</v>
      </c>
      <c r="F33" s="150">
        <v>-1.32</v>
      </c>
      <c r="G33" s="150">
        <v>-4.577</v>
      </c>
      <c r="H33" s="150">
        <v>-8.5150000000000006</v>
      </c>
      <c r="I33" s="151">
        <v>-9.5670000000000002</v>
      </c>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47.25" x14ac:dyDescent="0.25">
      <c r="A34" s="2"/>
      <c r="B34" s="143" t="s">
        <v>72</v>
      </c>
      <c r="C34" s="144" t="s">
        <v>73</v>
      </c>
      <c r="D34" s="144" t="s">
        <v>74</v>
      </c>
      <c r="E34" s="144" t="s">
        <v>75</v>
      </c>
      <c r="F34" s="144" t="s">
        <v>77</v>
      </c>
      <c r="G34" s="144" t="s">
        <v>334</v>
      </c>
      <c r="H34" s="144" t="s">
        <v>79</v>
      </c>
      <c r="I34" s="145" t="s">
        <v>80</v>
      </c>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x14ac:dyDescent="0.25">
      <c r="A35" s="2"/>
      <c r="B35" s="143">
        <v>-0.40079999999999999</v>
      </c>
      <c r="C35" s="144">
        <v>5.6770000000000001E-2</v>
      </c>
      <c r="D35" s="144">
        <v>-0.36409999999999998</v>
      </c>
      <c r="E35" s="144">
        <v>-0.1225</v>
      </c>
      <c r="F35" s="144">
        <v>-0.12770000000000001</v>
      </c>
      <c r="G35" s="144">
        <v>4.2930000000000003E-2</v>
      </c>
      <c r="H35" s="144">
        <v>0.19400000000000001</v>
      </c>
      <c r="I35" s="145">
        <v>-0.35580000000000001</v>
      </c>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x14ac:dyDescent="0.25">
      <c r="A36" s="2"/>
      <c r="B36" s="149">
        <v>-8.15</v>
      </c>
      <c r="C36" s="150">
        <v>2.302</v>
      </c>
      <c r="D36" s="150">
        <v>-8.5850000000000009</v>
      </c>
      <c r="E36" s="150">
        <v>-3.1440000000000001</v>
      </c>
      <c r="F36" s="150">
        <v>-2.64</v>
      </c>
      <c r="G36" s="150">
        <v>1.24</v>
      </c>
      <c r="H36" s="150">
        <v>2.5609999999999999</v>
      </c>
      <c r="I36" s="151">
        <v>-6.8049999999999997</v>
      </c>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x14ac:dyDescent="0.25">
      <c r="A37" s="2"/>
      <c r="B37" s="143" t="s">
        <v>1323</v>
      </c>
      <c r="C37" s="144" t="s">
        <v>81</v>
      </c>
      <c r="D37" s="144" t="s">
        <v>82</v>
      </c>
      <c r="E37" s="144" t="s">
        <v>83</v>
      </c>
      <c r="F37" s="144" t="s">
        <v>84</v>
      </c>
      <c r="G37" s="144" t="s">
        <v>85</v>
      </c>
      <c r="H37" s="144" t="s">
        <v>86</v>
      </c>
      <c r="I37" s="145" t="s">
        <v>87</v>
      </c>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x14ac:dyDescent="0.25">
      <c r="A38" s="2"/>
      <c r="B38" s="143">
        <v>-3.5770000000000003E-2</v>
      </c>
      <c r="C38" s="144">
        <v>-0.51529999999999998</v>
      </c>
      <c r="D38" s="144">
        <v>-0.20100000000000001</v>
      </c>
      <c r="E38" s="144">
        <v>-0.34799999999999998</v>
      </c>
      <c r="F38" s="144">
        <v>-0.3579</v>
      </c>
      <c r="G38" s="144">
        <v>0.1241</v>
      </c>
      <c r="H38" s="144">
        <v>-0.18559999999999999</v>
      </c>
      <c r="I38" s="145">
        <v>-3.9379999999999997E-3</v>
      </c>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x14ac:dyDescent="0.25">
      <c r="A39" s="2"/>
      <c r="B39" s="149">
        <v>-0.52470000000000006</v>
      </c>
      <c r="C39" s="150">
        <v>-7.1219999999999999</v>
      </c>
      <c r="D39" s="150">
        <v>-1.2549999999999999</v>
      </c>
      <c r="E39" s="150">
        <v>-8.8360000000000003</v>
      </c>
      <c r="F39" s="150">
        <v>-6.8710000000000004</v>
      </c>
      <c r="G39" s="150">
        <v>2.9380000000000002</v>
      </c>
      <c r="H39" s="150">
        <v>-1.0469999999999999</v>
      </c>
      <c r="I39" s="151">
        <v>-0.1045</v>
      </c>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x14ac:dyDescent="0.25">
      <c r="A40" s="2"/>
      <c r="B40" s="143" t="s">
        <v>1324</v>
      </c>
      <c r="C40" s="144"/>
      <c r="D40" s="144"/>
      <c r="E40" s="144"/>
      <c r="F40" s="144"/>
      <c r="G40" s="144"/>
      <c r="H40" s="4"/>
      <c r="I40" s="147"/>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x14ac:dyDescent="0.25">
      <c r="A41" s="2"/>
      <c r="B41" s="143">
        <v>7.51E-2</v>
      </c>
      <c r="C41" s="144"/>
      <c r="D41" s="144"/>
      <c r="E41" s="144"/>
      <c r="F41" s="144"/>
      <c r="G41" s="144"/>
      <c r="H41" s="4"/>
      <c r="I41" s="147"/>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x14ac:dyDescent="0.25">
      <c r="B42" s="149">
        <v>0.56759999999999999</v>
      </c>
      <c r="C42" s="144"/>
      <c r="D42" s="144"/>
      <c r="E42" s="144"/>
      <c r="F42" s="144"/>
      <c r="G42" s="144"/>
      <c r="H42" s="4"/>
      <c r="I42" s="147"/>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x14ac:dyDescent="0.25">
      <c r="B43" s="281" t="s">
        <v>146</v>
      </c>
      <c r="C43" s="282"/>
      <c r="D43" s="282"/>
      <c r="E43" s="282"/>
      <c r="F43" s="282"/>
      <c r="G43" s="282"/>
      <c r="H43" s="282"/>
      <c r="I43" s="283"/>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31.5" x14ac:dyDescent="0.25">
      <c r="B44" s="143" t="s">
        <v>163</v>
      </c>
      <c r="C44" s="144" t="s">
        <v>3</v>
      </c>
      <c r="D44" s="144" t="s">
        <v>4</v>
      </c>
      <c r="E44" s="144" t="s">
        <v>1325</v>
      </c>
      <c r="F44" s="144" t="s">
        <v>10</v>
      </c>
      <c r="G44" s="144" t="s">
        <v>12</v>
      </c>
      <c r="H44" s="144" t="s">
        <v>17</v>
      </c>
      <c r="I44" s="145" t="s">
        <v>18</v>
      </c>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x14ac:dyDescent="0.25">
      <c r="B45" s="143">
        <v>-5.713E-2</v>
      </c>
      <c r="C45" s="144">
        <v>-9.8780000000000007E-2</v>
      </c>
      <c r="D45" s="144">
        <v>-7.1169999999999997E-2</v>
      </c>
      <c r="E45" s="144">
        <v>-7.6730000000000007E-2</v>
      </c>
      <c r="F45" s="144">
        <v>-0.30659999999999998</v>
      </c>
      <c r="G45" s="144">
        <v>-0.28799999999999998</v>
      </c>
      <c r="H45" s="144">
        <v>0.1285</v>
      </c>
      <c r="I45" s="145">
        <v>-4.3560000000000001E-2</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x14ac:dyDescent="0.25">
      <c r="B46" s="149">
        <v>-1.9419999999999999</v>
      </c>
      <c r="C46" s="150">
        <v>-2.5219999999999998</v>
      </c>
      <c r="D46" s="150">
        <v>-1.8180000000000001</v>
      </c>
      <c r="E46" s="150">
        <v>-1.581</v>
      </c>
      <c r="F46" s="150">
        <v>-8.7590000000000003</v>
      </c>
      <c r="G46" s="150">
        <v>-3.202</v>
      </c>
      <c r="H46" s="150">
        <v>1.35</v>
      </c>
      <c r="I46" s="151">
        <v>-1.014</v>
      </c>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x14ac:dyDescent="0.25">
      <c r="B47" s="143" t="s">
        <v>22</v>
      </c>
      <c r="C47" s="144" t="s">
        <v>23</v>
      </c>
      <c r="D47" s="144" t="s">
        <v>24</v>
      </c>
      <c r="E47" s="144" t="s">
        <v>1274</v>
      </c>
      <c r="F47" s="144" t="s">
        <v>28</v>
      </c>
      <c r="G47" s="144" t="s">
        <v>30</v>
      </c>
      <c r="H47" s="144" t="s">
        <v>34</v>
      </c>
      <c r="I47" s="145" t="s">
        <v>32</v>
      </c>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x14ac:dyDescent="0.25">
      <c r="A48" s="2"/>
      <c r="B48" s="143">
        <v>-0.28960000000000002</v>
      </c>
      <c r="C48" s="144">
        <v>-0.1234</v>
      </c>
      <c r="D48" s="144">
        <v>-2.266E-2</v>
      </c>
      <c r="E48" s="144">
        <v>1.071</v>
      </c>
      <c r="F48" s="144">
        <v>-0.2205</v>
      </c>
      <c r="G48" s="144">
        <v>0.18740000000000001</v>
      </c>
      <c r="H48" s="144">
        <v>-4.1669999999999997E-3</v>
      </c>
      <c r="I48" s="145">
        <v>-9.844E-2</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x14ac:dyDescent="0.25">
      <c r="A49" s="2"/>
      <c r="B49" s="149">
        <v>-3.9340000000000002</v>
      </c>
      <c r="C49" s="150">
        <v>-2.8679999999999999</v>
      </c>
      <c r="D49" s="150">
        <v>-0.58199999999999996</v>
      </c>
      <c r="E49" s="150">
        <v>11.44</v>
      </c>
      <c r="F49" s="150">
        <v>-2.2589999999999999</v>
      </c>
      <c r="G49" s="150">
        <v>1.4750000000000001</v>
      </c>
      <c r="H49" s="150">
        <v>-4.8669999999999998E-2</v>
      </c>
      <c r="I49" s="151">
        <v>-2.1579999999999999</v>
      </c>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31.5" x14ac:dyDescent="0.25">
      <c r="A50" s="2"/>
      <c r="B50" s="143" t="s">
        <v>36</v>
      </c>
      <c r="C50" s="144" t="s">
        <v>49</v>
      </c>
      <c r="D50" s="144" t="s">
        <v>53</v>
      </c>
      <c r="E50" s="144" t="s">
        <v>54</v>
      </c>
      <c r="F50" s="144" t="s">
        <v>56</v>
      </c>
      <c r="G50" s="144" t="s">
        <v>62</v>
      </c>
      <c r="H50" s="144" t="s">
        <v>63</v>
      </c>
      <c r="I50" s="145" t="s">
        <v>70</v>
      </c>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x14ac:dyDescent="0.25">
      <c r="A51" s="2"/>
      <c r="B51" s="143">
        <v>-0.12180000000000001</v>
      </c>
      <c r="C51" s="144">
        <v>0.79700000000000004</v>
      </c>
      <c r="D51" s="144">
        <v>-1.678E-2</v>
      </c>
      <c r="E51" s="144">
        <v>-0.19409999999999999</v>
      </c>
      <c r="F51" s="144">
        <v>5.9679999999999997E-2</v>
      </c>
      <c r="G51" s="144">
        <v>-0.5524</v>
      </c>
      <c r="H51" s="144">
        <v>0.182</v>
      </c>
      <c r="I51" s="145">
        <v>-0.28670000000000001</v>
      </c>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x14ac:dyDescent="0.25">
      <c r="A52" s="2"/>
      <c r="B52" s="149">
        <v>-2.2930000000000001</v>
      </c>
      <c r="C52" s="150">
        <v>2.2639999999999998</v>
      </c>
      <c r="D52" s="150">
        <v>-0.45850000000000002</v>
      </c>
      <c r="E52" s="150">
        <v>-3.38</v>
      </c>
      <c r="F52" s="150">
        <v>1.222</v>
      </c>
      <c r="G52" s="150">
        <v>-4.7270000000000003</v>
      </c>
      <c r="H52" s="150">
        <v>2.181</v>
      </c>
      <c r="I52" s="151">
        <v>-3.51</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31.5" x14ac:dyDescent="0.25">
      <c r="A53" s="2"/>
      <c r="B53" s="143" t="s">
        <v>71</v>
      </c>
      <c r="C53" s="144" t="s">
        <v>72</v>
      </c>
      <c r="D53" s="144" t="s">
        <v>74</v>
      </c>
      <c r="E53" s="144" t="s">
        <v>75</v>
      </c>
      <c r="F53" s="144" t="s">
        <v>83</v>
      </c>
      <c r="G53" s="144" t="s">
        <v>84</v>
      </c>
      <c r="H53" s="144"/>
      <c r="I53" s="146"/>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x14ac:dyDescent="0.25">
      <c r="A54" s="2"/>
      <c r="B54" s="143">
        <v>-0.55279999999999996</v>
      </c>
      <c r="C54" s="144">
        <v>-6.3649999999999998E-2</v>
      </c>
      <c r="D54" s="144">
        <v>-8.9130000000000001E-2</v>
      </c>
      <c r="E54" s="144">
        <v>4.3139999999999998E-2</v>
      </c>
      <c r="F54" s="144">
        <v>-2.9649999999999999E-2</v>
      </c>
      <c r="G54" s="144">
        <v>-0.28570000000000001</v>
      </c>
      <c r="H54" s="144"/>
      <c r="I54" s="146"/>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x14ac:dyDescent="0.25">
      <c r="A55" s="2"/>
      <c r="B55" s="149">
        <v>-1.1759999999999999</v>
      </c>
      <c r="C55" s="150">
        <v>-0.999</v>
      </c>
      <c r="D55" s="150">
        <v>-1.47</v>
      </c>
      <c r="E55" s="150">
        <v>1.02</v>
      </c>
      <c r="F55" s="150">
        <v>-0.66369999999999996</v>
      </c>
      <c r="G55" s="150">
        <v>-8.5660000000000007</v>
      </c>
      <c r="H55" s="144"/>
      <c r="I55" s="146"/>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x14ac:dyDescent="0.25">
      <c r="B56" s="281" t="s">
        <v>186</v>
      </c>
      <c r="C56" s="282"/>
      <c r="D56" s="282"/>
      <c r="E56" s="282"/>
      <c r="F56" s="282"/>
      <c r="G56" s="282"/>
      <c r="H56" s="282"/>
      <c r="I56" s="283"/>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31.5" x14ac:dyDescent="0.25">
      <c r="B57" s="143" t="s">
        <v>163</v>
      </c>
      <c r="C57" s="144" t="s">
        <v>3</v>
      </c>
      <c r="D57" s="144" t="s">
        <v>1325</v>
      </c>
      <c r="E57" s="144" t="s">
        <v>9</v>
      </c>
      <c r="F57" s="144" t="s">
        <v>10</v>
      </c>
      <c r="G57" s="144" t="s">
        <v>23</v>
      </c>
      <c r="H57" s="144" t="s">
        <v>24</v>
      </c>
      <c r="I57" s="145" t="s">
        <v>26</v>
      </c>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x14ac:dyDescent="0.25">
      <c r="B58" s="143">
        <v>-0.1628</v>
      </c>
      <c r="C58" s="144">
        <v>-0.2266</v>
      </c>
      <c r="D58" s="144">
        <v>-0.39550000000000002</v>
      </c>
      <c r="E58" s="144">
        <v>-0.40949999999999998</v>
      </c>
      <c r="F58" s="144">
        <v>-0.51139999999999997</v>
      </c>
      <c r="G58" s="144">
        <v>-0.66010000000000002</v>
      </c>
      <c r="H58" s="144">
        <v>-4.7030000000000002E-2</v>
      </c>
      <c r="I58" s="145">
        <v>0.11600000000000001</v>
      </c>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x14ac:dyDescent="0.25">
      <c r="B59" s="149">
        <v>-5.8479999999999999</v>
      </c>
      <c r="C59" s="150">
        <v>-5.0439999999999996</v>
      </c>
      <c r="D59" s="150">
        <v>-6.6109999999999998</v>
      </c>
      <c r="E59" s="150">
        <v>-2.6589999999999998</v>
      </c>
      <c r="F59" s="150">
        <v>-8.0670000000000002</v>
      </c>
      <c r="G59" s="150">
        <v>-9.8379999999999992</v>
      </c>
      <c r="H59" s="150">
        <v>-0.70450000000000002</v>
      </c>
      <c r="I59" s="151">
        <v>0.75719999999999998</v>
      </c>
    </row>
    <row r="60" spans="1:77" ht="31.5" x14ac:dyDescent="0.25">
      <c r="B60" s="143" t="s">
        <v>27</v>
      </c>
      <c r="C60" s="144" t="s">
        <v>32</v>
      </c>
      <c r="D60" s="144" t="s">
        <v>34</v>
      </c>
      <c r="E60" s="144" t="s">
        <v>36</v>
      </c>
      <c r="F60" s="144" t="s">
        <v>46</v>
      </c>
      <c r="G60" s="144" t="s">
        <v>49</v>
      </c>
      <c r="H60" s="144" t="s">
        <v>53</v>
      </c>
      <c r="I60" s="145" t="s">
        <v>54</v>
      </c>
    </row>
    <row r="61" spans="1:77" ht="15.75" x14ac:dyDescent="0.25">
      <c r="B61" s="143">
        <v>-0.29409999999999997</v>
      </c>
      <c r="C61" s="144">
        <v>-0.9264</v>
      </c>
      <c r="D61" s="144">
        <v>-0.3</v>
      </c>
      <c r="E61" s="144">
        <v>-7.7299999999999994E-2</v>
      </c>
      <c r="F61" s="144">
        <v>3.6360000000000003E-2</v>
      </c>
      <c r="G61" s="144">
        <v>-0.1961</v>
      </c>
      <c r="H61" s="144">
        <v>-4.0169999999999997E-2</v>
      </c>
      <c r="I61" s="145">
        <v>-7.6600000000000001E-2</v>
      </c>
    </row>
    <row r="62" spans="1:77" ht="15.75" x14ac:dyDescent="0.25">
      <c r="B62" s="149">
        <v>-1.952</v>
      </c>
      <c r="C62" s="150">
        <v>-1.4370000000000001</v>
      </c>
      <c r="D62" s="150">
        <v>-3.1349999999999998</v>
      </c>
      <c r="E62" s="150">
        <v>-0.67700000000000005</v>
      </c>
      <c r="F62" s="150">
        <v>0.1186</v>
      </c>
      <c r="G62" s="150">
        <v>-0.5756</v>
      </c>
      <c r="H62" s="150">
        <v>-0.83579999999999999</v>
      </c>
      <c r="I62" s="151">
        <v>-0.57320000000000004</v>
      </c>
    </row>
    <row r="63" spans="1:77" ht="31.5" x14ac:dyDescent="0.25">
      <c r="B63" s="143" t="s">
        <v>63</v>
      </c>
      <c r="C63" s="144" t="s">
        <v>67</v>
      </c>
      <c r="D63" s="144" t="s">
        <v>70</v>
      </c>
      <c r="E63" s="144" t="s">
        <v>72</v>
      </c>
      <c r="F63" s="144" t="s">
        <v>80</v>
      </c>
      <c r="G63" s="144" t="s">
        <v>83</v>
      </c>
      <c r="H63" s="144" t="s">
        <v>84</v>
      </c>
      <c r="I63" s="146"/>
    </row>
    <row r="64" spans="1:77" ht="15.75" x14ac:dyDescent="0.25">
      <c r="B64" s="143">
        <v>0.2586</v>
      </c>
      <c r="C64" s="144">
        <v>-5.9990000000000002E-2</v>
      </c>
      <c r="D64" s="144">
        <v>-0.61560000000000004</v>
      </c>
      <c r="E64" s="144">
        <v>-1.3879999999999999</v>
      </c>
      <c r="F64" s="144">
        <v>0.51119999999999999</v>
      </c>
      <c r="G64" s="144">
        <v>-0.30599999999999999</v>
      </c>
      <c r="H64" s="144">
        <v>-0.16600000000000001</v>
      </c>
      <c r="I64" s="146"/>
    </row>
    <row r="65" spans="2:23" ht="16.5" thickBot="1" x14ac:dyDescent="0.3">
      <c r="B65" s="152">
        <v>0.34460000000000002</v>
      </c>
      <c r="C65" s="153">
        <v>-0.3584</v>
      </c>
      <c r="D65" s="153">
        <v>-11.4</v>
      </c>
      <c r="E65" s="153">
        <v>-2.109</v>
      </c>
      <c r="F65" s="153">
        <v>1.885</v>
      </c>
      <c r="G65" s="153">
        <v>-6.0830000000000002</v>
      </c>
      <c r="H65" s="153">
        <v>-3.4359999999999999</v>
      </c>
      <c r="I65" s="148"/>
    </row>
    <row r="66" spans="2:23" ht="15.75" x14ac:dyDescent="0.25">
      <c r="B66" s="142"/>
    </row>
    <row r="72" spans="2:23" ht="15.75" thickBot="1" x14ac:dyDescent="0.3"/>
    <row r="73" spans="2:23" x14ac:dyDescent="0.25">
      <c r="B73" s="284" t="s">
        <v>1155</v>
      </c>
      <c r="C73" s="285"/>
      <c r="D73" s="285"/>
      <c r="E73" s="285"/>
      <c r="F73" s="285"/>
      <c r="G73" s="285"/>
      <c r="H73" s="285"/>
      <c r="I73" s="286"/>
    </row>
    <row r="74" spans="2:23" x14ac:dyDescent="0.25">
      <c r="B74" s="281" t="s">
        <v>127</v>
      </c>
      <c r="C74" s="282"/>
      <c r="D74" s="282"/>
      <c r="E74" s="282"/>
      <c r="F74" s="282"/>
      <c r="G74" s="282"/>
      <c r="H74" s="282"/>
      <c r="I74" s="283"/>
    </row>
    <row r="75" spans="2:23" ht="47.25" x14ac:dyDescent="0.25">
      <c r="B75" s="143" t="s">
        <v>163</v>
      </c>
      <c r="C75" s="144" t="s">
        <v>97</v>
      </c>
      <c r="D75" s="144" t="s">
        <v>3</v>
      </c>
      <c r="E75" s="144" t="s">
        <v>4</v>
      </c>
      <c r="F75" s="144" t="s">
        <v>5</v>
      </c>
      <c r="G75" s="144" t="s">
        <v>98</v>
      </c>
      <c r="H75" s="144" t="s">
        <v>6</v>
      </c>
      <c r="I75" s="145" t="s">
        <v>1315</v>
      </c>
      <c r="M75" s="4"/>
      <c r="N75" s="144"/>
      <c r="O75" s="144"/>
      <c r="P75" s="144"/>
      <c r="Q75" s="144"/>
      <c r="R75" s="144"/>
      <c r="S75" s="144"/>
      <c r="T75" s="144"/>
      <c r="U75" s="144"/>
      <c r="V75" s="4"/>
      <c r="W75" s="4"/>
    </row>
    <row r="76" spans="2:23" ht="15.75" x14ac:dyDescent="0.25">
      <c r="B76" s="143">
        <v>2.0410000000000001E-2</v>
      </c>
      <c r="C76" s="144">
        <v>-0.3</v>
      </c>
      <c r="D76" s="144">
        <v>-0.3851</v>
      </c>
      <c r="E76" s="144">
        <v>-0.1525</v>
      </c>
      <c r="F76" s="144">
        <v>-0.37209999999999999</v>
      </c>
      <c r="G76" s="144" t="s">
        <v>162</v>
      </c>
      <c r="H76" s="144">
        <v>-0.3851</v>
      </c>
      <c r="I76" s="145" t="s">
        <v>162</v>
      </c>
      <c r="M76" s="4"/>
      <c r="N76" s="144"/>
      <c r="O76" s="144"/>
      <c r="P76" s="144"/>
      <c r="Q76" s="144"/>
      <c r="R76" s="144"/>
      <c r="S76" s="144"/>
      <c r="T76" s="144"/>
      <c r="U76" s="144"/>
      <c r="V76" s="4"/>
      <c r="W76" s="4"/>
    </row>
    <row r="77" spans="2:23" ht="15.75" x14ac:dyDescent="0.25">
      <c r="B77" s="149">
        <v>0.52500000000000002</v>
      </c>
      <c r="C77" s="150">
        <v>-2.0720000000000001</v>
      </c>
      <c r="D77" s="150">
        <v>-4.758</v>
      </c>
      <c r="E77" s="150">
        <v>-2.0110000000000001</v>
      </c>
      <c r="F77" s="150">
        <v>-1.526</v>
      </c>
      <c r="G77" s="150" t="s">
        <v>162</v>
      </c>
      <c r="H77" s="150">
        <v>-5.1020000000000003</v>
      </c>
      <c r="I77" s="151" t="s">
        <v>162</v>
      </c>
      <c r="M77" s="4"/>
      <c r="N77" s="144"/>
      <c r="O77" s="144"/>
      <c r="P77" s="144"/>
      <c r="Q77" s="144"/>
      <c r="R77" s="144"/>
      <c r="S77" s="144"/>
      <c r="T77" s="144"/>
      <c r="U77" s="144"/>
      <c r="V77" s="4"/>
      <c r="W77" s="4"/>
    </row>
    <row r="78" spans="2:23" ht="15.75" x14ac:dyDescent="0.25">
      <c r="B78" s="143" t="s">
        <v>7</v>
      </c>
      <c r="C78" s="144" t="s">
        <v>8</v>
      </c>
      <c r="D78" s="144" t="s">
        <v>9</v>
      </c>
      <c r="E78" s="144" t="s">
        <v>1316</v>
      </c>
      <c r="F78" s="144" t="s">
        <v>10</v>
      </c>
      <c r="G78" s="144" t="s">
        <v>1317</v>
      </c>
      <c r="H78" s="144" t="s">
        <v>11</v>
      </c>
      <c r="I78" s="145" t="s">
        <v>12</v>
      </c>
      <c r="M78" s="4"/>
      <c r="N78" s="144"/>
      <c r="O78" s="144"/>
      <c r="P78" s="144"/>
      <c r="Q78" s="144"/>
      <c r="R78" s="144"/>
      <c r="S78" s="144"/>
      <c r="T78" s="144"/>
      <c r="U78" s="144"/>
      <c r="V78" s="4"/>
      <c r="W78" s="4"/>
    </row>
    <row r="79" spans="2:23" ht="15.75" x14ac:dyDescent="0.25">
      <c r="B79" s="143">
        <v>-0.24179999999999999</v>
      </c>
      <c r="C79" s="144">
        <v>-0.45479999999999998</v>
      </c>
      <c r="D79" s="144">
        <v>-1.506</v>
      </c>
      <c r="E79" s="144" t="s">
        <v>162</v>
      </c>
      <c r="F79" s="144">
        <v>-0.2656</v>
      </c>
      <c r="G79" s="144" t="s">
        <v>162</v>
      </c>
      <c r="H79" s="144">
        <v>-0.48199999999999998</v>
      </c>
      <c r="I79" s="145">
        <v>0.27689999999999998</v>
      </c>
      <c r="M79" s="4"/>
      <c r="N79" s="144"/>
      <c r="O79" s="144"/>
      <c r="P79" s="144"/>
      <c r="Q79" s="144"/>
      <c r="R79" s="144"/>
      <c r="S79" s="144"/>
      <c r="T79" s="144"/>
      <c r="U79" s="144"/>
      <c r="V79" s="4"/>
      <c r="W79" s="4"/>
    </row>
    <row r="80" spans="2:23" ht="15.75" x14ac:dyDescent="0.25">
      <c r="B80" s="149">
        <v>-1.1919999999999999</v>
      </c>
      <c r="C80" s="150">
        <v>-6.8680000000000003</v>
      </c>
      <c r="D80" s="150">
        <v>-3.278</v>
      </c>
      <c r="E80" s="150" t="s">
        <v>162</v>
      </c>
      <c r="F80" s="150">
        <v>-2.605</v>
      </c>
      <c r="G80" s="150" t="s">
        <v>162</v>
      </c>
      <c r="H80" s="150">
        <v>-5.99</v>
      </c>
      <c r="I80" s="151">
        <v>3.194</v>
      </c>
      <c r="M80" s="4"/>
      <c r="N80" s="144"/>
      <c r="O80" s="144"/>
      <c r="P80" s="144"/>
      <c r="Q80" s="144"/>
      <c r="R80" s="144"/>
      <c r="S80" s="144"/>
      <c r="T80" s="144"/>
      <c r="U80" s="144"/>
      <c r="V80" s="4"/>
      <c r="W80" s="4"/>
    </row>
    <row r="81" spans="2:23" ht="31.5" x14ac:dyDescent="0.25">
      <c r="B81" s="143" t="s">
        <v>13</v>
      </c>
      <c r="C81" s="144" t="s">
        <v>1318</v>
      </c>
      <c r="D81" s="144" t="s">
        <v>15</v>
      </c>
      <c r="E81" s="144" t="s">
        <v>16</v>
      </c>
      <c r="F81" s="144" t="s">
        <v>1319</v>
      </c>
      <c r="G81" s="144" t="s">
        <v>18</v>
      </c>
      <c r="H81" s="144" t="s">
        <v>19</v>
      </c>
      <c r="I81" s="145" t="s">
        <v>20</v>
      </c>
      <c r="M81" s="4"/>
      <c r="N81" s="144"/>
      <c r="O81" s="144"/>
      <c r="P81" s="144"/>
      <c r="Q81" s="144"/>
      <c r="R81" s="144"/>
      <c r="S81" s="144"/>
      <c r="T81" s="144"/>
      <c r="U81" s="144"/>
      <c r="V81" s="4"/>
      <c r="W81" s="4"/>
    </row>
    <row r="82" spans="2:23" ht="15.75" x14ac:dyDescent="0.25">
      <c r="B82" s="143">
        <v>0.83750000000000002</v>
      </c>
      <c r="C82" s="144">
        <v>-0.1237</v>
      </c>
      <c r="D82" s="144">
        <v>-0.17649999999999999</v>
      </c>
      <c r="E82" s="144">
        <v>-0.2288</v>
      </c>
      <c r="F82" s="144">
        <v>-0.55020000000000002</v>
      </c>
      <c r="G82" s="144">
        <v>-9.9820000000000006E-2</v>
      </c>
      <c r="H82" s="144">
        <v>-2.0869999999999999E-3</v>
      </c>
      <c r="I82" s="145">
        <v>-9.4399999999999998E-2</v>
      </c>
      <c r="M82" s="4"/>
      <c r="N82" s="144"/>
      <c r="O82" s="144"/>
      <c r="P82" s="144"/>
      <c r="Q82" s="144"/>
      <c r="R82" s="144"/>
      <c r="S82" s="144"/>
      <c r="T82" s="144"/>
      <c r="U82" s="144"/>
      <c r="V82" s="4"/>
      <c r="W82" s="4"/>
    </row>
    <row r="83" spans="2:23" ht="15.75" x14ac:dyDescent="0.25">
      <c r="B83" s="149">
        <v>2.2429999999999999</v>
      </c>
      <c r="C83" s="150">
        <v>-0.52669999999999995</v>
      </c>
      <c r="D83" s="150">
        <v>-0.81810000000000005</v>
      </c>
      <c r="E83" s="150">
        <v>-0.23319999999999999</v>
      </c>
      <c r="F83" s="150">
        <v>-2.6659999999999999</v>
      </c>
      <c r="G83" s="150">
        <v>-1.175</v>
      </c>
      <c r="H83" s="150">
        <v>-1.9089999999999999E-2</v>
      </c>
      <c r="I83" s="151">
        <v>-0.87980000000000003</v>
      </c>
      <c r="M83" s="4"/>
      <c r="N83" s="144"/>
      <c r="O83" s="144"/>
      <c r="P83" s="144"/>
      <c r="Q83" s="144"/>
      <c r="R83" s="144"/>
      <c r="S83" s="144"/>
      <c r="T83" s="144"/>
      <c r="U83" s="144"/>
      <c r="V83" s="4"/>
      <c r="W83" s="4"/>
    </row>
    <row r="84" spans="2:23" ht="15.75" x14ac:dyDescent="0.25">
      <c r="B84" s="143" t="s">
        <v>21</v>
      </c>
      <c r="C84" s="144" t="s">
        <v>22</v>
      </c>
      <c r="D84" s="144" t="s">
        <v>23</v>
      </c>
      <c r="E84" s="144" t="s">
        <v>1320</v>
      </c>
      <c r="F84" s="144" t="s">
        <v>24</v>
      </c>
      <c r="G84" s="144" t="s">
        <v>25</v>
      </c>
      <c r="H84" s="144" t="s">
        <v>26</v>
      </c>
      <c r="I84" s="145" t="s">
        <v>27</v>
      </c>
      <c r="M84" s="4"/>
      <c r="N84" s="144"/>
      <c r="O84" s="144"/>
      <c r="P84" s="144"/>
      <c r="Q84" s="144"/>
      <c r="R84" s="144"/>
      <c r="S84" s="144"/>
      <c r="T84" s="144"/>
      <c r="U84" s="144"/>
      <c r="V84" s="4"/>
      <c r="W84" s="4"/>
    </row>
    <row r="85" spans="2:23" ht="15.75" x14ac:dyDescent="0.25">
      <c r="B85" s="143">
        <v>-0.66049999999999998</v>
      </c>
      <c r="C85" s="144">
        <v>-0.43230000000000002</v>
      </c>
      <c r="D85" s="144">
        <v>-0.66639999999999999</v>
      </c>
      <c r="E85" s="144" t="s">
        <v>162</v>
      </c>
      <c r="F85" s="144">
        <v>-0.54310000000000003</v>
      </c>
      <c r="G85" s="144">
        <v>0.2452</v>
      </c>
      <c r="H85" s="144">
        <v>-0.28399999999999997</v>
      </c>
      <c r="I85" s="145">
        <v>-0.32240000000000002</v>
      </c>
      <c r="M85" s="4"/>
      <c r="N85" s="144"/>
      <c r="O85" s="144"/>
      <c r="P85" s="144"/>
      <c r="Q85" s="144"/>
      <c r="R85" s="144"/>
      <c r="S85" s="144"/>
      <c r="T85" s="144"/>
      <c r="U85" s="144"/>
      <c r="V85" s="4"/>
      <c r="W85" s="4"/>
    </row>
    <row r="86" spans="2:23" ht="15.75" x14ac:dyDescent="0.25">
      <c r="B86" s="149">
        <v>-3.7349999999999999</v>
      </c>
      <c r="C86" s="150">
        <v>-4.7910000000000004</v>
      </c>
      <c r="D86" s="150">
        <v>-9.4380000000000006</v>
      </c>
      <c r="E86" s="150" t="s">
        <v>162</v>
      </c>
      <c r="F86" s="150">
        <v>-6.1890000000000001</v>
      </c>
      <c r="G86" s="150">
        <v>2.1619999999999999</v>
      </c>
      <c r="H86" s="150">
        <v>-2.5609999999999999</v>
      </c>
      <c r="I86" s="151">
        <v>-3.8010000000000002</v>
      </c>
      <c r="M86" s="4"/>
      <c r="N86" s="144"/>
      <c r="O86" s="144"/>
      <c r="P86" s="144"/>
      <c r="Q86" s="144"/>
      <c r="R86" s="144"/>
      <c r="S86" s="144"/>
      <c r="T86" s="144"/>
      <c r="U86" s="144"/>
      <c r="V86" s="4"/>
      <c r="W86" s="4"/>
    </row>
    <row r="87" spans="2:23" ht="15.75" x14ac:dyDescent="0.25">
      <c r="B87" s="143" t="s">
        <v>28</v>
      </c>
      <c r="C87" s="144" t="s">
        <v>29</v>
      </c>
      <c r="D87" s="144" t="s">
        <v>30</v>
      </c>
      <c r="E87" s="144" t="s">
        <v>31</v>
      </c>
      <c r="F87" s="144" t="s">
        <v>1321</v>
      </c>
      <c r="G87" s="144" t="s">
        <v>32</v>
      </c>
      <c r="H87" s="144" t="s">
        <v>33</v>
      </c>
      <c r="I87" s="145" t="s">
        <v>34</v>
      </c>
      <c r="M87" s="4"/>
      <c r="N87" s="144"/>
      <c r="O87" s="144"/>
      <c r="P87" s="144"/>
      <c r="Q87" s="144"/>
      <c r="R87" s="144"/>
      <c r="S87" s="144"/>
      <c r="T87" s="4"/>
      <c r="U87" s="157"/>
      <c r="V87" s="4"/>
      <c r="W87" s="4"/>
    </row>
    <row r="88" spans="2:23" ht="15.75" x14ac:dyDescent="0.25">
      <c r="B88" s="143">
        <v>-0.29049999999999998</v>
      </c>
      <c r="C88" s="144">
        <v>-1.925E-2</v>
      </c>
      <c r="D88" s="144">
        <v>-0.15040000000000001</v>
      </c>
      <c r="E88" s="144">
        <v>-7.8719999999999998E-2</v>
      </c>
      <c r="F88" s="144" t="s">
        <v>162</v>
      </c>
      <c r="G88" s="144">
        <v>-0.113</v>
      </c>
      <c r="H88" s="144">
        <v>-8.8730000000000003E-2</v>
      </c>
      <c r="I88" s="145">
        <v>-0.74380000000000002</v>
      </c>
      <c r="M88" s="4"/>
      <c r="N88" s="144"/>
      <c r="O88" s="144"/>
      <c r="P88" s="144"/>
      <c r="Q88" s="144"/>
      <c r="R88" s="144"/>
      <c r="S88" s="144"/>
      <c r="T88" s="144"/>
      <c r="U88" s="144"/>
      <c r="V88" s="4"/>
      <c r="W88" s="4"/>
    </row>
    <row r="89" spans="2:23" ht="15.75" x14ac:dyDescent="0.25">
      <c r="B89" s="149">
        <v>-2.1989999999999998</v>
      </c>
      <c r="C89" s="150">
        <v>-0.13450000000000001</v>
      </c>
      <c r="D89" s="150">
        <v>-1.6</v>
      </c>
      <c r="E89" s="150">
        <v>-0.54159999999999997</v>
      </c>
      <c r="F89" s="150" t="s">
        <v>162</v>
      </c>
      <c r="G89" s="150">
        <v>-1.0629999999999999</v>
      </c>
      <c r="H89" s="150">
        <v>-1.105</v>
      </c>
      <c r="I89" s="151">
        <v>-8.8079999999999998</v>
      </c>
      <c r="M89" s="4"/>
      <c r="N89" s="144"/>
      <c r="O89" s="144"/>
      <c r="P89" s="144"/>
      <c r="Q89" s="144"/>
      <c r="R89" s="144"/>
      <c r="S89" s="144"/>
      <c r="T89" s="144"/>
      <c r="U89" s="144"/>
      <c r="V89" s="4"/>
      <c r="W89" s="4"/>
    </row>
    <row r="90" spans="2:23" ht="31.5" x14ac:dyDescent="0.25">
      <c r="B90" s="143" t="s">
        <v>35</v>
      </c>
      <c r="C90" s="144" t="s">
        <v>36</v>
      </c>
      <c r="D90" s="144" t="s">
        <v>37</v>
      </c>
      <c r="E90" s="144" t="s">
        <v>38</v>
      </c>
      <c r="F90" s="144" t="s">
        <v>39</v>
      </c>
      <c r="G90" s="144" t="s">
        <v>40</v>
      </c>
      <c r="H90" s="144" t="s">
        <v>41</v>
      </c>
      <c r="I90" s="145" t="s">
        <v>42</v>
      </c>
      <c r="M90" s="4"/>
      <c r="N90" s="144"/>
      <c r="O90" s="144"/>
      <c r="P90" s="144"/>
      <c r="Q90" s="144"/>
      <c r="R90" s="144"/>
      <c r="S90" s="144"/>
      <c r="T90" s="144"/>
      <c r="U90" s="144"/>
      <c r="V90" s="4"/>
      <c r="W90" s="4"/>
    </row>
    <row r="91" spans="2:23" ht="15.75" x14ac:dyDescent="0.25">
      <c r="B91" s="143">
        <v>-2.5270000000000001E-2</v>
      </c>
      <c r="C91" s="144">
        <v>-9.7739999999999994E-2</v>
      </c>
      <c r="D91" s="144">
        <v>0.34260000000000002</v>
      </c>
      <c r="E91" s="144">
        <v>-0.94030000000000002</v>
      </c>
      <c r="F91" s="144">
        <v>-3.0540000000000001E-2</v>
      </c>
      <c r="G91" s="144">
        <v>2.1090000000000002E-3</v>
      </c>
      <c r="H91" s="144" t="s">
        <v>162</v>
      </c>
      <c r="I91" s="145">
        <v>-0.2198</v>
      </c>
      <c r="M91" s="4"/>
      <c r="N91" s="144"/>
      <c r="O91" s="144"/>
      <c r="P91" s="144"/>
      <c r="Q91" s="144"/>
      <c r="R91" s="144"/>
      <c r="S91" s="144"/>
      <c r="T91" s="144"/>
      <c r="U91" s="4"/>
      <c r="V91" s="4"/>
      <c r="W91" s="4"/>
    </row>
    <row r="92" spans="2:23" ht="15.75" x14ac:dyDescent="0.25">
      <c r="B92" s="149">
        <v>-0.217</v>
      </c>
      <c r="C92" s="150">
        <v>-0.98729999999999996</v>
      </c>
      <c r="D92" s="150">
        <v>3.6520000000000001</v>
      </c>
      <c r="E92" s="150">
        <v>-0.183</v>
      </c>
      <c r="F92" s="150">
        <v>-0.50539999999999996</v>
      </c>
      <c r="G92" s="150">
        <v>2.4029999999999999E-2</v>
      </c>
      <c r="H92" s="150" t="s">
        <v>162</v>
      </c>
      <c r="I92" s="151">
        <v>-0.2777</v>
      </c>
      <c r="M92" s="4"/>
      <c r="N92" s="144"/>
      <c r="O92" s="144"/>
      <c r="P92" s="144"/>
      <c r="Q92" s="144"/>
      <c r="R92" s="144"/>
      <c r="S92" s="144"/>
      <c r="T92" s="144"/>
      <c r="U92" s="144"/>
      <c r="V92" s="4"/>
      <c r="W92" s="4"/>
    </row>
    <row r="93" spans="2:23" ht="31.5" x14ac:dyDescent="0.25">
      <c r="B93" s="143" t="s">
        <v>43</v>
      </c>
      <c r="C93" s="144" t="s">
        <v>44</v>
      </c>
      <c r="D93" s="144" t="s">
        <v>45</v>
      </c>
      <c r="E93" s="144" t="s">
        <v>46</v>
      </c>
      <c r="F93" s="144" t="s">
        <v>47</v>
      </c>
      <c r="G93" s="144" t="s">
        <v>48</v>
      </c>
      <c r="H93" s="144" t="s">
        <v>49</v>
      </c>
      <c r="I93" s="145" t="s">
        <v>50</v>
      </c>
      <c r="M93" s="4"/>
      <c r="N93" s="144"/>
      <c r="O93" s="144"/>
      <c r="P93" s="144"/>
      <c r="Q93" s="144"/>
      <c r="R93" s="144"/>
      <c r="S93" s="144"/>
      <c r="T93" s="144"/>
      <c r="U93" s="144"/>
      <c r="V93" s="4"/>
      <c r="W93" s="4"/>
    </row>
    <row r="94" spans="2:23" ht="15.75" x14ac:dyDescent="0.25">
      <c r="B94" s="143" t="s">
        <v>162</v>
      </c>
      <c r="C94" s="144">
        <v>5.0380000000000001E-2</v>
      </c>
      <c r="D94" s="144">
        <v>1.8839999999999999</v>
      </c>
      <c r="E94" s="144">
        <v>0.435</v>
      </c>
      <c r="F94" s="144">
        <v>0.5867</v>
      </c>
      <c r="G94" s="144">
        <v>-4.2049999999999997E-2</v>
      </c>
      <c r="H94" s="144">
        <v>-0.54710000000000003</v>
      </c>
      <c r="I94" s="145">
        <v>-0.88219999999999998</v>
      </c>
      <c r="M94" s="4"/>
      <c r="N94" s="144"/>
      <c r="O94" s="144"/>
      <c r="P94" s="144"/>
      <c r="Q94" s="144"/>
      <c r="R94" s="144"/>
      <c r="S94" s="144"/>
      <c r="T94" s="144"/>
      <c r="U94" s="4"/>
      <c r="V94" s="4"/>
      <c r="W94" s="4"/>
    </row>
    <row r="95" spans="2:23" ht="15.75" x14ac:dyDescent="0.25">
      <c r="B95" s="149" t="s">
        <v>162</v>
      </c>
      <c r="C95" s="150">
        <v>0.36459999999999998</v>
      </c>
      <c r="D95" s="150">
        <v>1.087</v>
      </c>
      <c r="E95" s="150">
        <v>4.9269999999999996</v>
      </c>
      <c r="F95" s="150">
        <v>2.06</v>
      </c>
      <c r="G95" s="150">
        <v>-0.22869999999999999</v>
      </c>
      <c r="H95" s="150">
        <v>-6.4320000000000004</v>
      </c>
      <c r="I95" s="151">
        <v>-1.6459999999999999</v>
      </c>
      <c r="M95" s="4"/>
      <c r="N95" s="4"/>
      <c r="O95" s="4"/>
      <c r="P95" s="4"/>
      <c r="Q95" s="4"/>
      <c r="R95" s="4"/>
      <c r="S95" s="4"/>
      <c r="T95" s="4"/>
      <c r="U95" s="4"/>
      <c r="V95" s="4"/>
      <c r="W95" s="4"/>
    </row>
    <row r="96" spans="2:23" ht="31.5" x14ac:dyDescent="0.25">
      <c r="B96" s="143" t="s">
        <v>51</v>
      </c>
      <c r="C96" s="144" t="s">
        <v>52</v>
      </c>
      <c r="D96" s="144" t="s">
        <v>53</v>
      </c>
      <c r="E96" s="144" t="s">
        <v>54</v>
      </c>
      <c r="F96" s="144" t="s">
        <v>55</v>
      </c>
      <c r="G96" s="144" t="s">
        <v>56</v>
      </c>
      <c r="H96" s="144" t="s">
        <v>57</v>
      </c>
      <c r="I96" s="145" t="s">
        <v>58</v>
      </c>
    </row>
    <row r="97" spans="2:9" ht="15.75" x14ac:dyDescent="0.25">
      <c r="B97" s="143">
        <v>-0.2046</v>
      </c>
      <c r="C97" s="144">
        <v>-1.502</v>
      </c>
      <c r="D97" s="144">
        <v>-0.37669999999999998</v>
      </c>
      <c r="E97" s="144">
        <v>-0.16639999999999999</v>
      </c>
      <c r="F97" s="144">
        <v>4.3979999999999998E-2</v>
      </c>
      <c r="G97" s="144">
        <v>-0.2399</v>
      </c>
      <c r="H97" s="144">
        <v>0.14030000000000001</v>
      </c>
      <c r="I97" s="145">
        <v>0.25319999999999998</v>
      </c>
    </row>
    <row r="98" spans="2:9" ht="15.75" x14ac:dyDescent="0.25">
      <c r="B98" s="149">
        <v>-1.77</v>
      </c>
      <c r="C98" s="150">
        <v>-3.0259999999999998</v>
      </c>
      <c r="D98" s="150">
        <v>-6.5579999999999998</v>
      </c>
      <c r="E98" s="150">
        <v>-1.536</v>
      </c>
      <c r="F98" s="150">
        <v>0.42359999999999998</v>
      </c>
      <c r="G98" s="150">
        <v>-2.766</v>
      </c>
      <c r="H98" s="150">
        <v>0.95930000000000004</v>
      </c>
      <c r="I98" s="151">
        <v>2.2229999999999999</v>
      </c>
    </row>
    <row r="99" spans="2:9" ht="31.5" x14ac:dyDescent="0.25">
      <c r="B99" s="143" t="s">
        <v>1322</v>
      </c>
      <c r="C99" s="144" t="s">
        <v>59</v>
      </c>
      <c r="D99" s="144" t="s">
        <v>60</v>
      </c>
      <c r="E99" s="144" t="s">
        <v>61</v>
      </c>
      <c r="F99" s="144" t="s">
        <v>62</v>
      </c>
      <c r="G99" s="144" t="s">
        <v>63</v>
      </c>
      <c r="H99" s="144" t="s">
        <v>64</v>
      </c>
      <c r="I99" s="145" t="s">
        <v>65</v>
      </c>
    </row>
    <row r="100" spans="2:9" ht="15.75" x14ac:dyDescent="0.25">
      <c r="B100" s="143" t="s">
        <v>162</v>
      </c>
      <c r="C100" s="144">
        <v>0.11650000000000001</v>
      </c>
      <c r="D100" s="144">
        <v>-0.12230000000000001</v>
      </c>
      <c r="E100" s="144">
        <v>-5.9270000000000003E-2</v>
      </c>
      <c r="F100" s="144">
        <v>-0.61119999999999997</v>
      </c>
      <c r="G100" s="144">
        <v>-8.7080000000000005E-2</v>
      </c>
      <c r="H100" s="144">
        <v>-0.42030000000000001</v>
      </c>
      <c r="I100" s="145">
        <v>-0.438</v>
      </c>
    </row>
    <row r="101" spans="2:9" ht="15.75" x14ac:dyDescent="0.25">
      <c r="B101" s="149" t="s">
        <v>162</v>
      </c>
      <c r="C101" s="150">
        <v>0.9597</v>
      </c>
      <c r="D101" s="150">
        <v>-1.4730000000000001</v>
      </c>
      <c r="E101" s="150">
        <v>-0.83630000000000004</v>
      </c>
      <c r="F101" s="150">
        <v>-5.077</v>
      </c>
      <c r="G101" s="150">
        <v>-8.1490000000000007E-2</v>
      </c>
      <c r="H101" s="150">
        <v>-2.851</v>
      </c>
      <c r="I101" s="151">
        <v>-2.4239999999999999</v>
      </c>
    </row>
    <row r="102" spans="2:9" ht="31.5" x14ac:dyDescent="0.25">
      <c r="B102" s="143" t="s">
        <v>99</v>
      </c>
      <c r="C102" s="144" t="s">
        <v>100</v>
      </c>
      <c r="D102" s="144" t="s">
        <v>66</v>
      </c>
      <c r="E102" s="144" t="s">
        <v>67</v>
      </c>
      <c r="F102" s="144" t="s">
        <v>68</v>
      </c>
      <c r="G102" s="144" t="s">
        <v>69</v>
      </c>
      <c r="H102" s="144" t="s">
        <v>70</v>
      </c>
      <c r="I102" s="145" t="s">
        <v>71</v>
      </c>
    </row>
    <row r="103" spans="2:9" ht="15.75" x14ac:dyDescent="0.25">
      <c r="B103" s="143">
        <v>-0.3619</v>
      </c>
      <c r="C103" s="144">
        <v>3.0720000000000001E-2</v>
      </c>
      <c r="D103" s="144" t="s">
        <v>162</v>
      </c>
      <c r="E103" s="144">
        <v>0.1696</v>
      </c>
      <c r="F103" s="144">
        <v>-0.36570000000000003</v>
      </c>
      <c r="G103" s="144">
        <v>-0.97870000000000001</v>
      </c>
      <c r="H103" s="144">
        <v>-0.27910000000000001</v>
      </c>
      <c r="I103" s="145">
        <v>-0.49390000000000001</v>
      </c>
    </row>
    <row r="104" spans="2:9" ht="15.75" x14ac:dyDescent="0.25">
      <c r="B104" s="149">
        <v>-1.171</v>
      </c>
      <c r="C104" s="150">
        <v>0.23080000000000001</v>
      </c>
      <c r="D104" s="150" t="s">
        <v>162</v>
      </c>
      <c r="E104" s="150">
        <v>1.9419999999999999</v>
      </c>
      <c r="F104" s="150">
        <v>-2.9529999999999998</v>
      </c>
      <c r="G104" s="150">
        <v>-5.7430000000000003</v>
      </c>
      <c r="H104" s="150">
        <v>-2.8610000000000002</v>
      </c>
      <c r="I104" s="151">
        <v>-6.4009999999999998</v>
      </c>
    </row>
    <row r="105" spans="2:9" ht="47.25" x14ac:dyDescent="0.25">
      <c r="B105" s="143" t="s">
        <v>72</v>
      </c>
      <c r="C105" s="144" t="s">
        <v>73</v>
      </c>
      <c r="D105" s="144" t="s">
        <v>74</v>
      </c>
      <c r="E105" s="144" t="s">
        <v>75</v>
      </c>
      <c r="F105" s="144" t="s">
        <v>77</v>
      </c>
      <c r="G105" s="144" t="s">
        <v>334</v>
      </c>
      <c r="H105" s="144" t="s">
        <v>79</v>
      </c>
      <c r="I105" s="145" t="s">
        <v>80</v>
      </c>
    </row>
    <row r="106" spans="2:9" ht="15.75" x14ac:dyDescent="0.25">
      <c r="B106" s="143">
        <v>-0.65490000000000004</v>
      </c>
      <c r="C106" s="144">
        <v>0.1457</v>
      </c>
      <c r="D106" s="144">
        <v>-0.46760000000000002</v>
      </c>
      <c r="E106" s="144">
        <v>-0.17580000000000001</v>
      </c>
      <c r="F106" s="144">
        <v>-0.11890000000000001</v>
      </c>
      <c r="G106" s="144">
        <v>0.17230000000000001</v>
      </c>
      <c r="H106" s="144">
        <v>-0.35510000000000003</v>
      </c>
      <c r="I106" s="145">
        <v>-0.36580000000000001</v>
      </c>
    </row>
    <row r="107" spans="2:9" ht="15.75" x14ac:dyDescent="0.25">
      <c r="B107" s="149">
        <v>-7.2869999999999999</v>
      </c>
      <c r="C107" s="150">
        <v>2.754</v>
      </c>
      <c r="D107" s="150">
        <v>-6.0049999999999999</v>
      </c>
      <c r="E107" s="150">
        <v>-2.4809999999999999</v>
      </c>
      <c r="F107" s="150">
        <v>-1.1879999999999999</v>
      </c>
      <c r="G107" s="150">
        <v>1.5289999999999999</v>
      </c>
      <c r="H107" s="150">
        <v>-1.5049999999999999</v>
      </c>
      <c r="I107" s="151">
        <v>-3.7360000000000002</v>
      </c>
    </row>
    <row r="108" spans="2:9" ht="31.5" x14ac:dyDescent="0.25">
      <c r="B108" s="143" t="s">
        <v>1323</v>
      </c>
      <c r="C108" s="144" t="s">
        <v>81</v>
      </c>
      <c r="D108" s="144" t="s">
        <v>82</v>
      </c>
      <c r="E108" s="144" t="s">
        <v>83</v>
      </c>
      <c r="F108" s="144" t="s">
        <v>84</v>
      </c>
      <c r="G108" s="144" t="s">
        <v>85</v>
      </c>
      <c r="H108" s="144" t="s">
        <v>86</v>
      </c>
      <c r="I108" s="145" t="s">
        <v>87</v>
      </c>
    </row>
    <row r="109" spans="2:9" ht="15.75" x14ac:dyDescent="0.25">
      <c r="B109" s="143">
        <v>1.034E-2</v>
      </c>
      <c r="C109" s="144">
        <v>0.18210000000000001</v>
      </c>
      <c r="D109" s="144">
        <v>-0.86660000000000004</v>
      </c>
      <c r="E109" s="144">
        <v>-0.4531</v>
      </c>
      <c r="F109" s="144">
        <v>-0.4874</v>
      </c>
      <c r="G109" s="144">
        <v>0.189</v>
      </c>
      <c r="H109" s="144" t="s">
        <v>162</v>
      </c>
      <c r="I109" s="145">
        <v>0.14799999999999999</v>
      </c>
    </row>
    <row r="110" spans="2:9" ht="15.75" x14ac:dyDescent="0.25">
      <c r="B110" s="149">
        <v>7.4229999999999999E-3</v>
      </c>
      <c r="C110" s="150">
        <v>1.159</v>
      </c>
      <c r="D110" s="150">
        <v>-0.91069999999999995</v>
      </c>
      <c r="E110" s="150">
        <v>-6.4059999999999997</v>
      </c>
      <c r="F110" s="150">
        <v>-5.702</v>
      </c>
      <c r="G110" s="150">
        <v>1.63</v>
      </c>
      <c r="H110" s="150" t="s">
        <v>162</v>
      </c>
      <c r="I110" s="151">
        <v>1.3009999999999999</v>
      </c>
    </row>
    <row r="111" spans="2:9" ht="15.75" x14ac:dyDescent="0.25">
      <c r="B111" s="143" t="s">
        <v>1324</v>
      </c>
      <c r="C111" s="144"/>
      <c r="D111" s="144"/>
      <c r="E111" s="144"/>
      <c r="F111" s="144"/>
      <c r="G111" s="144"/>
      <c r="H111" s="144"/>
      <c r="I111" s="146"/>
    </row>
    <row r="112" spans="2:9" ht="15.75" x14ac:dyDescent="0.25">
      <c r="B112" s="143" t="s">
        <v>162</v>
      </c>
      <c r="C112" s="144"/>
      <c r="D112" s="144"/>
      <c r="E112" s="144"/>
      <c r="F112" s="144"/>
      <c r="G112" s="144"/>
      <c r="H112" s="144"/>
      <c r="I112" s="146"/>
    </row>
    <row r="113" spans="2:9" ht="15.75" x14ac:dyDescent="0.25">
      <c r="B113" s="149" t="s">
        <v>162</v>
      </c>
      <c r="C113" s="150"/>
      <c r="D113" s="150"/>
      <c r="E113" s="150"/>
      <c r="F113" s="150"/>
      <c r="G113" s="150"/>
      <c r="H113" s="150"/>
      <c r="I113" s="155"/>
    </row>
    <row r="114" spans="2:9" x14ac:dyDescent="0.25">
      <c r="B114" s="281" t="s">
        <v>146</v>
      </c>
      <c r="C114" s="282"/>
      <c r="D114" s="282"/>
      <c r="E114" s="282"/>
      <c r="F114" s="282"/>
      <c r="G114" s="282"/>
      <c r="H114" s="282"/>
      <c r="I114" s="283"/>
    </row>
    <row r="115" spans="2:9" ht="31.5" x14ac:dyDescent="0.25">
      <c r="B115" s="143" t="s">
        <v>163</v>
      </c>
      <c r="C115" s="144" t="s">
        <v>3</v>
      </c>
      <c r="D115" s="144" t="s">
        <v>4</v>
      </c>
      <c r="E115" s="144" t="s">
        <v>1325</v>
      </c>
      <c r="F115" s="144" t="s">
        <v>10</v>
      </c>
      <c r="G115" s="144" t="s">
        <v>12</v>
      </c>
      <c r="H115" s="144" t="s">
        <v>17</v>
      </c>
      <c r="I115" s="145" t="s">
        <v>18</v>
      </c>
    </row>
    <row r="116" spans="2:9" ht="15.75" x14ac:dyDescent="0.25">
      <c r="B116" s="143">
        <v>-0.32379999999999998</v>
      </c>
      <c r="C116" s="144">
        <v>-0.21579999999999999</v>
      </c>
      <c r="D116" s="144">
        <v>-0.36699999999999999</v>
      </c>
      <c r="E116" s="144">
        <v>-0.46910000000000002</v>
      </c>
      <c r="F116" s="144">
        <v>-0.34079999999999999</v>
      </c>
      <c r="G116" s="144" t="s">
        <v>162</v>
      </c>
      <c r="H116" s="144">
        <v>-0.57769999999999999</v>
      </c>
      <c r="I116" s="145">
        <v>-0.29659999999999997</v>
      </c>
    </row>
    <row r="117" spans="2:9" ht="15.75" x14ac:dyDescent="0.25">
      <c r="B117" s="149">
        <v>-8.2949999999999999</v>
      </c>
      <c r="C117" s="150">
        <v>-2.3279999999999998</v>
      </c>
      <c r="D117" s="150">
        <v>-8.1530000000000005</v>
      </c>
      <c r="E117" s="150">
        <v>-6.1120000000000001</v>
      </c>
      <c r="F117" s="150">
        <v>-5.5519999999999996</v>
      </c>
      <c r="G117" s="150" t="s">
        <v>162</v>
      </c>
      <c r="H117" s="150">
        <v>-1.8540000000000001</v>
      </c>
      <c r="I117" s="151">
        <v>-4.0380000000000003</v>
      </c>
    </row>
    <row r="118" spans="2:9" ht="31.5" x14ac:dyDescent="0.25">
      <c r="B118" s="143" t="s">
        <v>22</v>
      </c>
      <c r="C118" s="144" t="s">
        <v>23</v>
      </c>
      <c r="D118" s="144" t="s">
        <v>24</v>
      </c>
      <c r="E118" s="144" t="s">
        <v>1274</v>
      </c>
      <c r="F118" s="144" t="s">
        <v>28</v>
      </c>
      <c r="G118" s="144" t="s">
        <v>30</v>
      </c>
      <c r="H118" s="144" t="s">
        <v>34</v>
      </c>
      <c r="I118" s="145" t="s">
        <v>32</v>
      </c>
    </row>
    <row r="119" spans="2:9" ht="15.75" x14ac:dyDescent="0.25">
      <c r="B119" s="143">
        <v>-1.1419999999999999</v>
      </c>
      <c r="C119" s="144">
        <v>-0.39150000000000001</v>
      </c>
      <c r="D119" s="144">
        <v>-0.2591</v>
      </c>
      <c r="E119" s="144">
        <v>-0.42599999999999999</v>
      </c>
      <c r="F119" s="144">
        <v>6.9620000000000001E-2</v>
      </c>
      <c r="G119" s="144" t="s">
        <v>162</v>
      </c>
      <c r="H119" s="144">
        <v>-0.8175</v>
      </c>
      <c r="I119" s="145">
        <v>-0.47270000000000001</v>
      </c>
    </row>
    <row r="120" spans="2:9" ht="15.75" x14ac:dyDescent="0.25">
      <c r="B120" s="149">
        <v>-9.3460000000000001</v>
      </c>
      <c r="C120" s="150">
        <v>-6.4980000000000002</v>
      </c>
      <c r="D120" s="150">
        <v>-5.5369999999999999</v>
      </c>
      <c r="E120" s="150">
        <v>-2.16</v>
      </c>
      <c r="F120" s="150">
        <v>0.1729</v>
      </c>
      <c r="G120" s="150" t="s">
        <v>162</v>
      </c>
      <c r="H120" s="150">
        <v>-5.141</v>
      </c>
      <c r="I120" s="151">
        <v>-6.9829999999999997</v>
      </c>
    </row>
    <row r="121" spans="2:9" ht="31.5" x14ac:dyDescent="0.25">
      <c r="B121" s="143" t="s">
        <v>36</v>
      </c>
      <c r="C121" s="144" t="s">
        <v>49</v>
      </c>
      <c r="D121" s="144" t="s">
        <v>53</v>
      </c>
      <c r="E121" s="144" t="s">
        <v>54</v>
      </c>
      <c r="F121" s="144" t="s">
        <v>56</v>
      </c>
      <c r="G121" s="144" t="s">
        <v>62</v>
      </c>
      <c r="H121" s="144" t="s">
        <v>63</v>
      </c>
      <c r="I121" s="145" t="s">
        <v>70</v>
      </c>
    </row>
    <row r="122" spans="2:9" ht="15.75" x14ac:dyDescent="0.25">
      <c r="B122" s="143">
        <v>0.16420000000000001</v>
      </c>
      <c r="C122" s="144" t="s">
        <v>162</v>
      </c>
      <c r="D122" s="144">
        <v>-0.21929999999999999</v>
      </c>
      <c r="E122" s="144">
        <v>-0.2571</v>
      </c>
      <c r="F122" s="144">
        <v>-0.14410000000000001</v>
      </c>
      <c r="G122" s="144">
        <v>-2.1419999999999999</v>
      </c>
      <c r="H122" s="144">
        <v>-0.93920000000000003</v>
      </c>
      <c r="I122" s="145">
        <v>-1.54</v>
      </c>
    </row>
    <row r="123" spans="2:9" ht="15.75" x14ac:dyDescent="0.25">
      <c r="B123" s="149">
        <v>1.4810000000000001</v>
      </c>
      <c r="C123" s="150" t="s">
        <v>162</v>
      </c>
      <c r="D123" s="150">
        <v>-4.2699999999999996</v>
      </c>
      <c r="E123" s="150">
        <v>-1.5229999999999999</v>
      </c>
      <c r="F123" s="150">
        <v>-1.46</v>
      </c>
      <c r="G123" s="150">
        <v>-6.6920000000000002</v>
      </c>
      <c r="H123" s="150">
        <v>-8.1530000000000005</v>
      </c>
      <c r="I123" s="151">
        <v>-4.4880000000000004</v>
      </c>
    </row>
    <row r="124" spans="2:9" ht="31.5" x14ac:dyDescent="0.25">
      <c r="B124" s="143" t="s">
        <v>71</v>
      </c>
      <c r="C124" s="144" t="s">
        <v>72</v>
      </c>
      <c r="D124" s="144" t="s">
        <v>74</v>
      </c>
      <c r="E124" s="144" t="s">
        <v>75</v>
      </c>
      <c r="F124" s="144" t="s">
        <v>83</v>
      </c>
      <c r="G124" s="144" t="s">
        <v>84</v>
      </c>
      <c r="H124" s="144"/>
      <c r="I124" s="146"/>
    </row>
    <row r="125" spans="2:9" ht="15.75" x14ac:dyDescent="0.25">
      <c r="B125" s="143" t="s">
        <v>162</v>
      </c>
      <c r="C125" s="144">
        <v>-0.81659999999999999</v>
      </c>
      <c r="D125" s="144">
        <v>-0.45569999999999999</v>
      </c>
      <c r="E125" s="144">
        <v>-0.24529999999999999</v>
      </c>
      <c r="F125" s="144">
        <v>-0.31080000000000002</v>
      </c>
      <c r="G125" s="144">
        <v>-0.21110000000000001</v>
      </c>
      <c r="H125" s="144"/>
      <c r="I125" s="145"/>
    </row>
    <row r="126" spans="2:9" ht="15.75" x14ac:dyDescent="0.25">
      <c r="B126" s="149" t="s">
        <v>162</v>
      </c>
      <c r="C126" s="150">
        <v>-6.3940000000000001</v>
      </c>
      <c r="D126" s="150">
        <v>-3.5009999999999999</v>
      </c>
      <c r="E126" s="150">
        <v>-4.798</v>
      </c>
      <c r="F126" s="150">
        <v>-3.2269999999999999</v>
      </c>
      <c r="G126" s="150">
        <v>-2.6160000000000001</v>
      </c>
      <c r="H126" s="150"/>
      <c r="I126" s="151"/>
    </row>
    <row r="127" spans="2:9" x14ac:dyDescent="0.25">
      <c r="B127" s="281" t="s">
        <v>186</v>
      </c>
      <c r="C127" s="282"/>
      <c r="D127" s="282"/>
      <c r="E127" s="282"/>
      <c r="F127" s="282"/>
      <c r="G127" s="282"/>
      <c r="H127" s="282"/>
      <c r="I127" s="283"/>
    </row>
    <row r="128" spans="2:9" ht="31.5" x14ac:dyDescent="0.25">
      <c r="B128" s="143" t="s">
        <v>163</v>
      </c>
      <c r="C128" s="144" t="s">
        <v>3</v>
      </c>
      <c r="D128" s="144" t="s">
        <v>1325</v>
      </c>
      <c r="E128" s="144" t="s">
        <v>9</v>
      </c>
      <c r="F128" s="144" t="s">
        <v>10</v>
      </c>
      <c r="G128" s="144" t="s">
        <v>23</v>
      </c>
      <c r="H128" s="144" t="s">
        <v>24</v>
      </c>
      <c r="I128" s="145" t="s">
        <v>26</v>
      </c>
    </row>
    <row r="129" spans="2:9" ht="15.75" x14ac:dyDescent="0.25">
      <c r="B129" s="143">
        <v>4.0699999999999998E-3</v>
      </c>
      <c r="C129" s="144">
        <v>-0.24349999999999999</v>
      </c>
      <c r="D129" s="144">
        <v>-0.31530000000000002</v>
      </c>
      <c r="E129" s="144" t="s">
        <v>162</v>
      </c>
      <c r="F129" s="144">
        <v>-0.70799999999999996</v>
      </c>
      <c r="G129" s="144">
        <v>7.8270000000000006E-2</v>
      </c>
      <c r="H129" s="144">
        <v>0.29289999999999999</v>
      </c>
      <c r="I129" s="145">
        <v>24.74</v>
      </c>
    </row>
    <row r="130" spans="2:9" ht="15.75" x14ac:dyDescent="0.25">
      <c r="B130" s="149">
        <v>8.5419999999999996E-2</v>
      </c>
      <c r="C130" s="150">
        <v>-2.9249999999999998</v>
      </c>
      <c r="D130" s="150">
        <v>-1.383</v>
      </c>
      <c r="E130" s="150" t="s">
        <v>162</v>
      </c>
      <c r="F130" s="150">
        <v>-5.1970000000000001</v>
      </c>
      <c r="G130" s="150">
        <v>0.53559999999999997</v>
      </c>
      <c r="H130" s="150">
        <v>2.1619999999999999</v>
      </c>
      <c r="I130" s="151" t="s">
        <v>162</v>
      </c>
    </row>
    <row r="131" spans="2:9" ht="31.5" x14ac:dyDescent="0.25">
      <c r="B131" s="143" t="s">
        <v>27</v>
      </c>
      <c r="C131" s="144" t="s">
        <v>32</v>
      </c>
      <c r="D131" s="144" t="s">
        <v>34</v>
      </c>
      <c r="E131" s="144" t="s">
        <v>36</v>
      </c>
      <c r="F131" s="144" t="s">
        <v>46</v>
      </c>
      <c r="G131" s="144" t="s">
        <v>49</v>
      </c>
      <c r="H131" s="144" t="s">
        <v>53</v>
      </c>
      <c r="I131" s="145" t="s">
        <v>54</v>
      </c>
    </row>
    <row r="132" spans="2:9" ht="15.75" x14ac:dyDescent="0.25">
      <c r="B132" s="143">
        <v>3.1949999999999998</v>
      </c>
      <c r="C132" s="144" t="s">
        <v>162</v>
      </c>
      <c r="D132" s="144">
        <v>-0.25719999999999998</v>
      </c>
      <c r="E132" s="144">
        <v>-0.1241</v>
      </c>
      <c r="F132" s="144" t="s">
        <v>162</v>
      </c>
      <c r="G132" s="144" t="s">
        <v>162</v>
      </c>
      <c r="H132" s="144">
        <v>0.22459999999999999</v>
      </c>
      <c r="I132" s="145">
        <v>0.48459999999999998</v>
      </c>
    </row>
    <row r="133" spans="2:9" ht="15.75" x14ac:dyDescent="0.25">
      <c r="B133" s="149">
        <v>0.3448</v>
      </c>
      <c r="C133" s="150" t="s">
        <v>162</v>
      </c>
      <c r="D133" s="150">
        <v>-0.52380000000000004</v>
      </c>
      <c r="E133" s="150">
        <v>-9.7739999999999994E-2</v>
      </c>
      <c r="F133" s="150" t="s">
        <v>162</v>
      </c>
      <c r="G133" s="150" t="s">
        <v>162</v>
      </c>
      <c r="H133" s="150">
        <v>2.9710000000000001</v>
      </c>
      <c r="I133" s="151">
        <v>0.4304</v>
      </c>
    </row>
    <row r="134" spans="2:9" ht="31.5" x14ac:dyDescent="0.25">
      <c r="B134" s="143" t="s">
        <v>63</v>
      </c>
      <c r="C134" s="144" t="s">
        <v>67</v>
      </c>
      <c r="D134" s="144" t="s">
        <v>70</v>
      </c>
      <c r="E134" s="144" t="s">
        <v>72</v>
      </c>
      <c r="F134" s="144" t="s">
        <v>80</v>
      </c>
      <c r="G134" s="144" t="s">
        <v>83</v>
      </c>
      <c r="H134" s="144" t="s">
        <v>84</v>
      </c>
      <c r="I134" s="146"/>
    </row>
    <row r="135" spans="2:9" ht="15.75" x14ac:dyDescent="0.25">
      <c r="B135" s="143" t="s">
        <v>162</v>
      </c>
      <c r="C135" s="144">
        <v>0.44119999999999998</v>
      </c>
      <c r="D135" s="144">
        <v>-0.2135</v>
      </c>
      <c r="E135" s="144" t="s">
        <v>162</v>
      </c>
      <c r="F135" s="144" t="s">
        <v>162</v>
      </c>
      <c r="G135" s="144">
        <v>-6.7449999999999996E-2</v>
      </c>
      <c r="H135" s="144">
        <v>-0.16489999999999999</v>
      </c>
      <c r="I135" s="145"/>
    </row>
    <row r="136" spans="2:9" ht="16.5" thickBot="1" x14ac:dyDescent="0.3">
      <c r="B136" s="152" t="s">
        <v>162</v>
      </c>
      <c r="C136" s="153">
        <v>0.49349999999999999</v>
      </c>
      <c r="D136" s="153">
        <v>-1.9690000000000001</v>
      </c>
      <c r="E136" s="153" t="s">
        <v>162</v>
      </c>
      <c r="F136" s="153" t="s">
        <v>162</v>
      </c>
      <c r="G136" s="153">
        <v>-0.67549999999999999</v>
      </c>
      <c r="H136" s="153">
        <v>-2.5049999999999999</v>
      </c>
      <c r="I136" s="156"/>
    </row>
    <row r="137" spans="2:9" ht="15.75" x14ac:dyDescent="0.25">
      <c r="B137" s="141"/>
      <c r="C137" s="141"/>
      <c r="D137" s="141"/>
      <c r="E137" s="141"/>
      <c r="F137" s="141"/>
      <c r="G137" s="141"/>
      <c r="H137" s="141"/>
      <c r="I137" s="141"/>
    </row>
    <row r="138" spans="2:9" ht="15.75" x14ac:dyDescent="0.25">
      <c r="B138" s="141"/>
      <c r="C138" s="141"/>
      <c r="D138" s="141"/>
      <c r="E138" s="141"/>
      <c r="F138" s="141"/>
      <c r="G138" s="141"/>
      <c r="H138" s="141"/>
      <c r="I138" s="141"/>
    </row>
    <row r="139" spans="2:9" ht="15.75" x14ac:dyDescent="0.25">
      <c r="B139" s="141"/>
      <c r="C139" s="141"/>
      <c r="D139" s="141"/>
      <c r="E139" s="141"/>
      <c r="F139" s="141"/>
      <c r="G139" s="141"/>
      <c r="H139" s="141"/>
      <c r="I139" s="141"/>
    </row>
    <row r="140" spans="2:9" ht="15.75" x14ac:dyDescent="0.25">
      <c r="B140" s="141"/>
      <c r="C140" s="141"/>
      <c r="D140" s="141"/>
      <c r="E140" s="141"/>
      <c r="F140" s="141"/>
      <c r="G140" s="141"/>
      <c r="H140" s="141"/>
      <c r="I140" s="141"/>
    </row>
    <row r="141" spans="2:9" ht="15.75" x14ac:dyDescent="0.25">
      <c r="B141" s="141"/>
      <c r="C141" s="141"/>
      <c r="D141" s="141"/>
      <c r="E141" s="141"/>
      <c r="F141" s="141"/>
      <c r="G141" s="141"/>
      <c r="H141" s="141"/>
      <c r="I141" s="141"/>
    </row>
    <row r="142" spans="2:9" ht="15.75" x14ac:dyDescent="0.25">
      <c r="B142" s="141"/>
      <c r="C142" s="141"/>
      <c r="D142" s="141"/>
      <c r="E142" s="141"/>
      <c r="F142" s="141"/>
      <c r="G142" s="141"/>
      <c r="H142" s="141"/>
      <c r="I142" s="141"/>
    </row>
    <row r="143" spans="2:9" ht="15.75" x14ac:dyDescent="0.25">
      <c r="B143" s="141"/>
      <c r="C143" s="141"/>
      <c r="D143" s="141"/>
      <c r="E143" s="141"/>
      <c r="F143" s="141"/>
      <c r="G143" s="141"/>
      <c r="H143" s="141"/>
      <c r="I143" s="141"/>
    </row>
    <row r="144" spans="2:9" ht="15.75" x14ac:dyDescent="0.25">
      <c r="B144" s="141"/>
      <c r="C144" s="141"/>
      <c r="D144" s="141"/>
      <c r="E144" s="141"/>
      <c r="F144" s="141"/>
      <c r="G144" s="141"/>
      <c r="H144" s="141"/>
      <c r="I144" s="141"/>
    </row>
    <row r="145" spans="2:9" ht="15.75" x14ac:dyDescent="0.25">
      <c r="B145" s="141"/>
      <c r="C145" s="141"/>
      <c r="D145" s="141"/>
      <c r="E145" s="141"/>
      <c r="F145" s="141"/>
      <c r="G145" s="141"/>
      <c r="H145" s="141"/>
      <c r="I145" s="141"/>
    </row>
    <row r="146" spans="2:9" ht="15.75" x14ac:dyDescent="0.25">
      <c r="B146" s="141"/>
      <c r="C146" s="141"/>
      <c r="D146" s="141"/>
      <c r="E146" s="141"/>
      <c r="F146" s="141"/>
      <c r="G146" s="141"/>
      <c r="H146" s="141"/>
      <c r="I146" s="141"/>
    </row>
    <row r="147" spans="2:9" ht="16.5" thickBot="1" x14ac:dyDescent="0.3">
      <c r="C147" s="141"/>
      <c r="D147" s="141"/>
      <c r="E147" s="141"/>
      <c r="F147" s="141"/>
      <c r="G147" s="141"/>
      <c r="H147" s="141"/>
      <c r="I147" s="141"/>
    </row>
    <row r="148" spans="2:9" ht="15.75" x14ac:dyDescent="0.25">
      <c r="B148" s="278" t="s">
        <v>1156</v>
      </c>
      <c r="C148" s="279"/>
      <c r="D148" s="279"/>
      <c r="E148" s="279"/>
      <c r="F148" s="279"/>
      <c r="G148" s="279"/>
      <c r="H148" s="279"/>
      <c r="I148" s="280"/>
    </row>
    <row r="149" spans="2:9" x14ac:dyDescent="0.25">
      <c r="B149" s="281" t="s">
        <v>127</v>
      </c>
      <c r="C149" s="282"/>
      <c r="D149" s="282"/>
      <c r="E149" s="282"/>
      <c r="F149" s="282"/>
      <c r="G149" s="282"/>
      <c r="H149" s="282"/>
      <c r="I149" s="283"/>
    </row>
    <row r="150" spans="2:9" ht="47.25" x14ac:dyDescent="0.25">
      <c r="B150" s="143" t="s">
        <v>163</v>
      </c>
      <c r="C150" s="144" t="s">
        <v>97</v>
      </c>
      <c r="D150" s="144" t="s">
        <v>3</v>
      </c>
      <c r="E150" s="144" t="s">
        <v>4</v>
      </c>
      <c r="F150" s="144" t="s">
        <v>5</v>
      </c>
      <c r="G150" s="144" t="s">
        <v>98</v>
      </c>
      <c r="H150" s="144" t="s">
        <v>6</v>
      </c>
      <c r="I150" s="145" t="s">
        <v>1315</v>
      </c>
    </row>
    <row r="151" spans="2:9" ht="15.75" x14ac:dyDescent="0.25">
      <c r="B151" s="143">
        <v>2.2349999999999998E-2</v>
      </c>
      <c r="C151" s="144">
        <v>1.1679999999999999</v>
      </c>
      <c r="D151" s="144">
        <v>-8.2439999999999999E-2</v>
      </c>
      <c r="E151" s="144">
        <v>-0.43169999999999997</v>
      </c>
      <c r="F151" s="144">
        <v>1.008</v>
      </c>
      <c r="G151" s="144">
        <v>-4.3339999999999997E-2</v>
      </c>
      <c r="H151" s="144">
        <v>-0.245</v>
      </c>
      <c r="I151" s="145">
        <v>-0.72119999999999995</v>
      </c>
    </row>
    <row r="152" spans="2:9" ht="15.75" x14ac:dyDescent="0.25">
      <c r="B152" s="149">
        <v>0.10589999999999999</v>
      </c>
      <c r="C152" s="150">
        <v>2.056</v>
      </c>
      <c r="D152" s="150">
        <v>-0.1968</v>
      </c>
      <c r="E152" s="150">
        <v>-2.7189999999999999</v>
      </c>
      <c r="F152" s="150">
        <v>2.5529999999999999</v>
      </c>
      <c r="G152" s="150">
        <v>-0.1017</v>
      </c>
      <c r="H152" s="150">
        <v>-1.2949999999999999</v>
      </c>
      <c r="I152" s="151">
        <v>-0.36420000000000002</v>
      </c>
    </row>
    <row r="153" spans="2:9" ht="15.75" x14ac:dyDescent="0.25">
      <c r="B153" s="143" t="s">
        <v>7</v>
      </c>
      <c r="C153" s="144" t="s">
        <v>8</v>
      </c>
      <c r="D153" s="144" t="s">
        <v>9</v>
      </c>
      <c r="E153" s="144" t="s">
        <v>1316</v>
      </c>
      <c r="F153" s="144" t="s">
        <v>10</v>
      </c>
      <c r="G153" s="144" t="s">
        <v>1317</v>
      </c>
      <c r="H153" s="144" t="s">
        <v>11</v>
      </c>
      <c r="I153" s="145" t="s">
        <v>12</v>
      </c>
    </row>
    <row r="154" spans="2:9" ht="15.75" x14ac:dyDescent="0.25">
      <c r="B154" s="143">
        <v>-0.95289999999999997</v>
      </c>
      <c r="C154" s="144">
        <v>0.85629999999999995</v>
      </c>
      <c r="D154" s="144">
        <v>-0.81879999999999997</v>
      </c>
      <c r="E154" s="144">
        <v>-8.4079999999999995</v>
      </c>
      <c r="F154" s="144">
        <v>-0.4869</v>
      </c>
      <c r="G154" s="144">
        <v>0.4748</v>
      </c>
      <c r="H154" s="144">
        <v>-0.50419999999999998</v>
      </c>
      <c r="I154" s="145">
        <v>-0.1085</v>
      </c>
    </row>
    <row r="155" spans="2:9" ht="15.75" x14ac:dyDescent="0.25">
      <c r="B155" s="149">
        <v>-2.391</v>
      </c>
      <c r="C155" s="150">
        <v>2.2309999999999999</v>
      </c>
      <c r="D155" s="150">
        <v>-1.3320000000000001</v>
      </c>
      <c r="E155" s="150">
        <v>-0.97770000000000001</v>
      </c>
      <c r="F155" s="150">
        <v>-1.5880000000000001</v>
      </c>
      <c r="G155" s="150">
        <v>0.9849</v>
      </c>
      <c r="H155" s="150">
        <v>-1.1279999999999999</v>
      </c>
      <c r="I155" s="151">
        <v>-0.32</v>
      </c>
    </row>
    <row r="156" spans="2:9" ht="31.5" x14ac:dyDescent="0.25">
      <c r="B156" s="143" t="s">
        <v>13</v>
      </c>
      <c r="C156" s="144" t="s">
        <v>1318</v>
      </c>
      <c r="D156" s="144" t="s">
        <v>15</v>
      </c>
      <c r="E156" s="144" t="s">
        <v>16</v>
      </c>
      <c r="F156" s="144" t="s">
        <v>1319</v>
      </c>
      <c r="G156" s="144" t="s">
        <v>18</v>
      </c>
      <c r="H156" s="144" t="s">
        <v>19</v>
      </c>
      <c r="I156" s="145" t="s">
        <v>20</v>
      </c>
    </row>
    <row r="157" spans="2:9" ht="15.75" x14ac:dyDescent="0.25">
      <c r="B157" s="143">
        <v>0.32219999999999999</v>
      </c>
      <c r="C157" s="144">
        <v>2.819E-2</v>
      </c>
      <c r="D157" s="144">
        <v>-1.2769999999999999</v>
      </c>
      <c r="E157" s="144">
        <v>1.893</v>
      </c>
      <c r="F157" s="144">
        <v>-0.2311</v>
      </c>
      <c r="G157" s="144">
        <v>0.75339999999999996</v>
      </c>
      <c r="H157" s="144">
        <v>0.26879999999999998</v>
      </c>
      <c r="I157" s="145">
        <v>0.77180000000000004</v>
      </c>
    </row>
    <row r="158" spans="2:9" ht="15.75" x14ac:dyDescent="0.25">
      <c r="B158" s="149">
        <v>0.34820000000000001</v>
      </c>
      <c r="C158" s="150">
        <v>5.2330000000000002E-2</v>
      </c>
      <c r="D158" s="150">
        <v>-2.5470000000000002</v>
      </c>
      <c r="E158" s="150">
        <v>2.6659999999999999</v>
      </c>
      <c r="F158" s="150">
        <v>-1.115</v>
      </c>
      <c r="G158" s="150">
        <v>1.3520000000000001</v>
      </c>
      <c r="H158" s="150">
        <v>1.4730000000000001</v>
      </c>
      <c r="I158" s="151">
        <v>2.9630000000000001</v>
      </c>
    </row>
    <row r="159" spans="2:9" ht="15.75" x14ac:dyDescent="0.25">
      <c r="B159" s="143" t="s">
        <v>21</v>
      </c>
      <c r="C159" s="144" t="s">
        <v>22</v>
      </c>
      <c r="D159" s="144" t="s">
        <v>23</v>
      </c>
      <c r="E159" s="144" t="s">
        <v>1320</v>
      </c>
      <c r="F159" s="144" t="s">
        <v>24</v>
      </c>
      <c r="G159" s="144" t="s">
        <v>25</v>
      </c>
      <c r="H159" s="144" t="s">
        <v>26</v>
      </c>
      <c r="I159" s="145" t="s">
        <v>27</v>
      </c>
    </row>
    <row r="160" spans="2:9" ht="15.75" x14ac:dyDescent="0.25">
      <c r="B160" s="143">
        <v>-0.84519999999999995</v>
      </c>
      <c r="C160" s="144">
        <v>-0.56950000000000001</v>
      </c>
      <c r="D160" s="144">
        <v>-0.1608</v>
      </c>
      <c r="E160" s="144">
        <v>0.70889999999999997</v>
      </c>
      <c r="F160" s="144">
        <v>-0.2772</v>
      </c>
      <c r="G160" s="144">
        <v>0.5998</v>
      </c>
      <c r="H160" s="144">
        <v>2.0939999999999999</v>
      </c>
      <c r="I160" s="145">
        <v>0.42199999999999999</v>
      </c>
    </row>
    <row r="161" spans="2:10" ht="15.75" x14ac:dyDescent="0.25">
      <c r="B161" s="149">
        <v>-2.1539999999999999</v>
      </c>
      <c r="C161" s="150">
        <v>-3.3570000000000002</v>
      </c>
      <c r="D161" s="150">
        <v>-2.1309999999999998</v>
      </c>
      <c r="E161" s="150">
        <v>0.89549999999999996</v>
      </c>
      <c r="F161" s="150">
        <v>-2.831</v>
      </c>
      <c r="G161" s="150">
        <v>1.782</v>
      </c>
      <c r="H161" s="150">
        <v>4.992</v>
      </c>
      <c r="I161" s="151">
        <v>0.99490000000000001</v>
      </c>
    </row>
    <row r="162" spans="2:10" ht="15.75" x14ac:dyDescent="0.25">
      <c r="B162" s="143" t="s">
        <v>28</v>
      </c>
      <c r="C162" s="144" t="s">
        <v>29</v>
      </c>
      <c r="D162" s="144" t="s">
        <v>30</v>
      </c>
      <c r="E162" s="144" t="s">
        <v>31</v>
      </c>
      <c r="F162" s="144" t="s">
        <v>1321</v>
      </c>
      <c r="G162" s="144" t="s">
        <v>32</v>
      </c>
      <c r="H162" s="144" t="s">
        <v>33</v>
      </c>
      <c r="I162" s="145" t="s">
        <v>34</v>
      </c>
    </row>
    <row r="163" spans="2:10" ht="15.75" x14ac:dyDescent="0.25">
      <c r="B163" s="143">
        <v>-0.4783</v>
      </c>
      <c r="C163" s="144">
        <v>0.17469999999999999</v>
      </c>
      <c r="D163" s="144">
        <v>0.51449999999999996</v>
      </c>
      <c r="E163" s="144">
        <v>0.46089999999999998</v>
      </c>
      <c r="F163" s="144" t="s">
        <v>162</v>
      </c>
      <c r="G163" s="144">
        <v>-0.53120000000000001</v>
      </c>
      <c r="H163" s="144">
        <v>7.4399999999999994E-2</v>
      </c>
      <c r="I163" s="145">
        <v>-0.28810000000000002</v>
      </c>
      <c r="J163" s="141"/>
    </row>
    <row r="164" spans="2:10" ht="15.75" x14ac:dyDescent="0.25">
      <c r="B164" s="149">
        <v>-1.2649999999999999</v>
      </c>
      <c r="C164" s="150">
        <v>0.43159999999999998</v>
      </c>
      <c r="D164" s="150">
        <v>1.74</v>
      </c>
      <c r="E164" s="150">
        <v>0.66020000000000001</v>
      </c>
      <c r="F164" s="150" t="s">
        <v>162</v>
      </c>
      <c r="G164" s="150">
        <v>-1.6830000000000001</v>
      </c>
      <c r="H164" s="150">
        <v>0.2243</v>
      </c>
      <c r="I164" s="151">
        <v>-1.75</v>
      </c>
    </row>
    <row r="165" spans="2:10" ht="31.5" x14ac:dyDescent="0.25">
      <c r="B165" s="143" t="s">
        <v>35</v>
      </c>
      <c r="C165" s="144" t="s">
        <v>36</v>
      </c>
      <c r="D165" s="144" t="s">
        <v>37</v>
      </c>
      <c r="E165" s="144" t="s">
        <v>38</v>
      </c>
      <c r="F165" s="144" t="s">
        <v>39</v>
      </c>
      <c r="G165" s="144" t="s">
        <v>40</v>
      </c>
      <c r="H165" s="144" t="s">
        <v>41</v>
      </c>
      <c r="I165" s="145" t="s">
        <v>42</v>
      </c>
    </row>
    <row r="166" spans="2:10" ht="15.75" x14ac:dyDescent="0.25">
      <c r="B166" s="143">
        <v>0.43369999999999997</v>
      </c>
      <c r="C166" s="144">
        <v>0.39700000000000002</v>
      </c>
      <c r="D166" s="144">
        <v>0.21049999999999999</v>
      </c>
      <c r="E166" s="144">
        <v>1.0129999999999999</v>
      </c>
      <c r="F166" s="144">
        <v>-7.5719999999999996E-2</v>
      </c>
      <c r="G166" s="144">
        <v>-0.20050000000000001</v>
      </c>
      <c r="H166" s="144">
        <v>-1.1879999999999999</v>
      </c>
      <c r="I166" s="145">
        <v>0.91990000000000005</v>
      </c>
    </row>
    <row r="167" spans="2:10" ht="15.75" x14ac:dyDescent="0.25">
      <c r="B167" s="149">
        <v>1.343</v>
      </c>
      <c r="C167" s="150">
        <v>0.97570000000000001</v>
      </c>
      <c r="D167" s="150">
        <v>0.77780000000000005</v>
      </c>
      <c r="E167" s="150">
        <v>1.6830000000000001</v>
      </c>
      <c r="F167" s="150">
        <v>-0.15409999999999999</v>
      </c>
      <c r="G167" s="150">
        <v>-0.57469999999999999</v>
      </c>
      <c r="H167" s="150">
        <v>-1.335</v>
      </c>
      <c r="I167" s="151">
        <v>2.2890000000000001</v>
      </c>
    </row>
    <row r="168" spans="2:10" ht="31.5" x14ac:dyDescent="0.25">
      <c r="B168" s="143" t="s">
        <v>43</v>
      </c>
      <c r="C168" s="144" t="s">
        <v>44</v>
      </c>
      <c r="D168" s="144" t="s">
        <v>45</v>
      </c>
      <c r="E168" s="144" t="s">
        <v>46</v>
      </c>
      <c r="F168" s="144" t="s">
        <v>47</v>
      </c>
      <c r="G168" s="144" t="s">
        <v>48</v>
      </c>
      <c r="H168" s="144" t="s">
        <v>49</v>
      </c>
      <c r="I168" s="145" t="s">
        <v>50</v>
      </c>
    </row>
    <row r="169" spans="2:10" ht="15.75" x14ac:dyDescent="0.25">
      <c r="B169" s="143">
        <v>-1.577</v>
      </c>
      <c r="C169" s="144">
        <v>-1.3839999999999999</v>
      </c>
      <c r="D169" s="144">
        <v>-0.59640000000000004</v>
      </c>
      <c r="E169" s="144">
        <v>0.4592</v>
      </c>
      <c r="F169" s="144">
        <v>-0.58079999999999998</v>
      </c>
      <c r="G169" s="144">
        <v>4.922E-2</v>
      </c>
      <c r="H169" s="144">
        <v>0.59050000000000002</v>
      </c>
      <c r="I169" s="145">
        <v>-1.1140000000000001</v>
      </c>
    </row>
    <row r="170" spans="2:10" ht="15.75" x14ac:dyDescent="0.25">
      <c r="B170" s="149">
        <v>-1.9019999999999999</v>
      </c>
      <c r="C170" s="150">
        <v>-2.7010000000000001</v>
      </c>
      <c r="D170" s="150">
        <v>-0.81720000000000004</v>
      </c>
      <c r="E170" s="150">
        <v>0.62680000000000002</v>
      </c>
      <c r="F170" s="150">
        <v>-0.99229999999999996</v>
      </c>
      <c r="G170" s="150">
        <v>0.1283</v>
      </c>
      <c r="H170" s="150">
        <v>1.5129999999999999</v>
      </c>
      <c r="I170" s="151">
        <v>-3.0790000000000002</v>
      </c>
    </row>
    <row r="171" spans="2:10" ht="31.5" x14ac:dyDescent="0.25">
      <c r="B171" s="143" t="s">
        <v>51</v>
      </c>
      <c r="C171" s="144" t="s">
        <v>52</v>
      </c>
      <c r="D171" s="144" t="s">
        <v>53</v>
      </c>
      <c r="E171" s="144" t="s">
        <v>54</v>
      </c>
      <c r="F171" s="144" t="s">
        <v>55</v>
      </c>
      <c r="G171" s="144" t="s">
        <v>56</v>
      </c>
      <c r="H171" s="144" t="s">
        <v>57</v>
      </c>
      <c r="I171" s="145" t="s">
        <v>58</v>
      </c>
    </row>
    <row r="172" spans="2:10" ht="15.75" x14ac:dyDescent="0.25">
      <c r="B172" s="143">
        <v>-0.40329999999999999</v>
      </c>
      <c r="C172" s="144">
        <v>-0.35</v>
      </c>
      <c r="D172" s="144">
        <v>-0.22</v>
      </c>
      <c r="E172" s="144">
        <v>0.1396</v>
      </c>
      <c r="F172" s="144">
        <v>-0.52849999999999997</v>
      </c>
      <c r="G172" s="144">
        <v>-0.5111</v>
      </c>
      <c r="H172" s="144">
        <v>0.1578</v>
      </c>
      <c r="I172" s="145">
        <v>-0.24179999999999999</v>
      </c>
    </row>
    <row r="173" spans="2:10" ht="15.75" x14ac:dyDescent="0.25">
      <c r="B173" s="149">
        <v>-0.54469999999999996</v>
      </c>
      <c r="C173" s="150">
        <v>-0.95179999999999998</v>
      </c>
      <c r="D173" s="150">
        <v>-2.1880000000000002</v>
      </c>
      <c r="E173" s="150">
        <v>0.25950000000000001</v>
      </c>
      <c r="F173" s="150">
        <v>-2.004</v>
      </c>
      <c r="G173" s="150">
        <v>-1.6339999999999999</v>
      </c>
      <c r="H173" s="150">
        <v>0.46650000000000003</v>
      </c>
      <c r="I173" s="151">
        <v>-0.65569999999999995</v>
      </c>
    </row>
    <row r="174" spans="2:10" ht="31.5" x14ac:dyDescent="0.25">
      <c r="B174" s="143" t="s">
        <v>1322</v>
      </c>
      <c r="C174" s="144" t="s">
        <v>59</v>
      </c>
      <c r="D174" s="144" t="s">
        <v>60</v>
      </c>
      <c r="E174" s="144" t="s">
        <v>61</v>
      </c>
      <c r="F174" s="144" t="s">
        <v>62</v>
      </c>
      <c r="G174" s="144" t="s">
        <v>63</v>
      </c>
      <c r="H174" s="144" t="s">
        <v>64</v>
      </c>
      <c r="I174" s="145" t="s">
        <v>65</v>
      </c>
    </row>
    <row r="175" spans="2:10" ht="15.75" x14ac:dyDescent="0.25">
      <c r="B175" s="143" t="s">
        <v>162</v>
      </c>
      <c r="C175" s="144">
        <v>0.36009999999999998</v>
      </c>
      <c r="D175" s="144">
        <v>-0.4299</v>
      </c>
      <c r="E175" s="144">
        <v>0.1852</v>
      </c>
      <c r="F175" s="144">
        <v>-1.079</v>
      </c>
      <c r="G175" s="144">
        <v>0.15570000000000001</v>
      </c>
      <c r="H175" s="144">
        <v>0.21840000000000001</v>
      </c>
      <c r="I175" s="145">
        <v>-0.64149999999999996</v>
      </c>
    </row>
    <row r="176" spans="2:10" ht="15.75" x14ac:dyDescent="0.25">
      <c r="B176" s="149" t="s">
        <v>162</v>
      </c>
      <c r="C176" s="150">
        <v>0.82399999999999995</v>
      </c>
      <c r="D176" s="150">
        <v>-0.78990000000000005</v>
      </c>
      <c r="E176" s="150">
        <v>0.45779999999999998</v>
      </c>
      <c r="F176" s="150">
        <v>-3.6819999999999999</v>
      </c>
      <c r="G176" s="150">
        <v>0.26119999999999999</v>
      </c>
      <c r="H176" s="150">
        <v>0.56589999999999996</v>
      </c>
      <c r="I176" s="151">
        <v>-2.1880000000000002</v>
      </c>
    </row>
    <row r="177" spans="2:9" ht="31.5" x14ac:dyDescent="0.25">
      <c r="B177" s="143" t="s">
        <v>99</v>
      </c>
      <c r="C177" s="144" t="s">
        <v>100</v>
      </c>
      <c r="D177" s="144" t="s">
        <v>66</v>
      </c>
      <c r="E177" s="144" t="s">
        <v>67</v>
      </c>
      <c r="F177" s="144" t="s">
        <v>68</v>
      </c>
      <c r="G177" s="144" t="s">
        <v>69</v>
      </c>
      <c r="H177" s="144" t="s">
        <v>70</v>
      </c>
      <c r="I177" s="145" t="s">
        <v>71</v>
      </c>
    </row>
    <row r="178" spans="2:9" ht="15.75" x14ac:dyDescent="0.25">
      <c r="B178" s="143">
        <v>-0.69199999999999995</v>
      </c>
      <c r="C178" s="144">
        <v>3.4909999999999997E-2</v>
      </c>
      <c r="D178" s="144">
        <v>-1.639</v>
      </c>
      <c r="E178" s="144">
        <v>0.39350000000000002</v>
      </c>
      <c r="F178" s="144">
        <v>5.4289999999999998E-3</v>
      </c>
      <c r="G178" s="144">
        <v>-3.7749999999999999</v>
      </c>
      <c r="H178" s="144">
        <v>0.20979999999999999</v>
      </c>
      <c r="I178" s="145">
        <v>-0.34770000000000001</v>
      </c>
    </row>
    <row r="179" spans="2:9" ht="15.75" x14ac:dyDescent="0.25">
      <c r="B179" s="149">
        <v>-2.0990000000000002</v>
      </c>
      <c r="C179" s="150">
        <v>9.9159999999999998E-2</v>
      </c>
      <c r="D179" s="150">
        <v>-2.0529999999999999</v>
      </c>
      <c r="E179" s="150">
        <v>1.331</v>
      </c>
      <c r="F179" s="150">
        <v>1.145E-2</v>
      </c>
      <c r="G179" s="150">
        <v>-3.827</v>
      </c>
      <c r="H179" s="150">
        <v>0.54810000000000003</v>
      </c>
      <c r="I179" s="151">
        <v>-1.3129999999999999</v>
      </c>
    </row>
    <row r="180" spans="2:9" ht="47.25" x14ac:dyDescent="0.25">
      <c r="B180" s="143" t="s">
        <v>72</v>
      </c>
      <c r="C180" s="144" t="s">
        <v>73</v>
      </c>
      <c r="D180" s="144" t="s">
        <v>74</v>
      </c>
      <c r="E180" s="144" t="s">
        <v>75</v>
      </c>
      <c r="F180" s="144" t="s">
        <v>77</v>
      </c>
      <c r="G180" s="144" t="s">
        <v>334</v>
      </c>
      <c r="H180" s="144" t="s">
        <v>79</v>
      </c>
      <c r="I180" s="145" t="s">
        <v>80</v>
      </c>
    </row>
    <row r="181" spans="2:9" ht="15.75" x14ac:dyDescent="0.25">
      <c r="B181" s="143">
        <v>-6.658E-2</v>
      </c>
      <c r="C181" s="144">
        <v>0.2331</v>
      </c>
      <c r="D181" s="144">
        <v>-6.0699999999999997E-2</v>
      </c>
      <c r="E181" s="144">
        <v>-0.34200000000000003</v>
      </c>
      <c r="F181" s="144">
        <v>-0.4199</v>
      </c>
      <c r="G181" s="144">
        <v>0.17169999999999999</v>
      </c>
      <c r="H181" s="144">
        <v>0.19819999999999999</v>
      </c>
      <c r="I181" s="145">
        <v>0.94779999999999998</v>
      </c>
    </row>
    <row r="182" spans="2:9" ht="15.75" x14ac:dyDescent="0.25">
      <c r="B182" s="149">
        <v>-0.37659999999999999</v>
      </c>
      <c r="C182" s="150">
        <v>0.71330000000000005</v>
      </c>
      <c r="D182" s="150">
        <v>-0.21160000000000001</v>
      </c>
      <c r="E182" s="150">
        <v>-1.236</v>
      </c>
      <c r="F182" s="150">
        <v>-0.93310000000000004</v>
      </c>
      <c r="G182" s="150">
        <v>0.53080000000000005</v>
      </c>
      <c r="H182" s="150">
        <v>0.28870000000000001</v>
      </c>
      <c r="I182" s="151">
        <v>1.629</v>
      </c>
    </row>
    <row r="183" spans="2:9" ht="31.5" x14ac:dyDescent="0.25">
      <c r="B183" s="143" t="s">
        <v>1323</v>
      </c>
      <c r="C183" s="144" t="s">
        <v>81</v>
      </c>
      <c r="D183" s="144" t="s">
        <v>82</v>
      </c>
      <c r="E183" s="144" t="s">
        <v>83</v>
      </c>
      <c r="F183" s="144" t="s">
        <v>84</v>
      </c>
      <c r="G183" s="144" t="s">
        <v>85</v>
      </c>
      <c r="H183" s="144" t="s">
        <v>86</v>
      </c>
      <c r="I183" s="145" t="s">
        <v>87</v>
      </c>
    </row>
    <row r="184" spans="2:9" ht="15.75" x14ac:dyDescent="0.25">
      <c r="B184" s="143">
        <v>-0.34570000000000001</v>
      </c>
      <c r="C184" s="144">
        <v>-2.7250000000000001</v>
      </c>
      <c r="D184" s="144">
        <v>1.417E-2</v>
      </c>
      <c r="E184" s="144">
        <v>-2.4080000000000001E-2</v>
      </c>
      <c r="F184" s="144">
        <v>-0.1767</v>
      </c>
      <c r="G184" s="144">
        <v>-4.7289999999999999E-2</v>
      </c>
      <c r="H184" s="144">
        <v>0.40970000000000001</v>
      </c>
      <c r="I184" s="145">
        <v>0.2359</v>
      </c>
    </row>
    <row r="185" spans="2:9" ht="15.75" x14ac:dyDescent="0.25">
      <c r="B185" s="149">
        <v>-1.099</v>
      </c>
      <c r="C185" s="150">
        <v>-5.6970000000000001</v>
      </c>
      <c r="D185" s="150">
        <v>2.615E-2</v>
      </c>
      <c r="E185" s="150">
        <v>-0.13320000000000001</v>
      </c>
      <c r="F185" s="150">
        <v>-0.66759999999999997</v>
      </c>
      <c r="G185" s="150">
        <v>-0.27300000000000002</v>
      </c>
      <c r="H185" s="150">
        <v>0.99309999999999998</v>
      </c>
      <c r="I185" s="151">
        <v>0.89359999999999995</v>
      </c>
    </row>
    <row r="186" spans="2:9" ht="15.75" x14ac:dyDescent="0.25">
      <c r="B186" s="143" t="s">
        <v>1324</v>
      </c>
      <c r="C186" s="144"/>
      <c r="D186" s="144"/>
      <c r="E186" s="144"/>
      <c r="F186" s="144"/>
      <c r="G186" s="144"/>
      <c r="H186" s="144"/>
      <c r="I186" s="146"/>
    </row>
    <row r="187" spans="2:9" ht="15.75" x14ac:dyDescent="0.25">
      <c r="B187" s="143">
        <v>1.58</v>
      </c>
      <c r="C187" s="144"/>
      <c r="D187" s="144"/>
      <c r="E187" s="144"/>
      <c r="F187" s="144"/>
      <c r="G187" s="144"/>
      <c r="H187" s="144"/>
      <c r="I187" s="146"/>
    </row>
    <row r="188" spans="2:9" ht="15.75" x14ac:dyDescent="0.25">
      <c r="B188" s="149">
        <v>1.1830000000000001</v>
      </c>
      <c r="C188" s="150"/>
      <c r="D188" s="150"/>
      <c r="E188" s="150"/>
      <c r="F188" s="150"/>
      <c r="G188" s="150"/>
      <c r="H188" s="150"/>
      <c r="I188" s="155"/>
    </row>
    <row r="189" spans="2:9" x14ac:dyDescent="0.25">
      <c r="B189" s="281" t="s">
        <v>146</v>
      </c>
      <c r="C189" s="282"/>
      <c r="D189" s="282"/>
      <c r="E189" s="282"/>
      <c r="F189" s="282"/>
      <c r="G189" s="282"/>
      <c r="H189" s="282"/>
      <c r="I189" s="283"/>
    </row>
    <row r="190" spans="2:9" ht="31.5" x14ac:dyDescent="0.25">
      <c r="B190" s="143" t="s">
        <v>163</v>
      </c>
      <c r="C190" s="144" t="s">
        <v>3</v>
      </c>
      <c r="D190" s="144" t="s">
        <v>4</v>
      </c>
      <c r="E190" s="144" t="s">
        <v>1325</v>
      </c>
      <c r="F190" s="144" t="s">
        <v>10</v>
      </c>
      <c r="G190" s="144" t="s">
        <v>12</v>
      </c>
      <c r="H190" s="144" t="s">
        <v>17</v>
      </c>
      <c r="I190" s="145" t="s">
        <v>18</v>
      </c>
    </row>
    <row r="191" spans="2:9" ht="15.75" x14ac:dyDescent="0.25">
      <c r="B191" s="143">
        <v>0.80259999999999998</v>
      </c>
      <c r="C191" s="144">
        <v>0.62580000000000002</v>
      </c>
      <c r="D191" s="144">
        <v>0.7026</v>
      </c>
      <c r="E191" s="144">
        <v>0.51029999999999998</v>
      </c>
      <c r="F191" s="144">
        <v>0.2152</v>
      </c>
      <c r="G191" s="144">
        <v>7.9799999999999996E-2</v>
      </c>
      <c r="H191" s="144">
        <v>-0.91539999999999999</v>
      </c>
      <c r="I191" s="145">
        <v>0.7298</v>
      </c>
    </row>
    <row r="192" spans="2:9" ht="15.75" x14ac:dyDescent="0.25">
      <c r="B192" s="149">
        <v>5.625</v>
      </c>
      <c r="C192" s="150">
        <v>1.087</v>
      </c>
      <c r="D192" s="150">
        <v>2.242</v>
      </c>
      <c r="E192" s="150">
        <v>2.661</v>
      </c>
      <c r="F192" s="150">
        <v>0.32869999999999999</v>
      </c>
      <c r="G192" s="150">
        <v>0.25990000000000002</v>
      </c>
      <c r="H192" s="150">
        <v>-2.2109999999999999</v>
      </c>
      <c r="I192" s="151">
        <v>1.7410000000000001</v>
      </c>
    </row>
    <row r="193" spans="2:9" ht="31.5" x14ac:dyDescent="0.25">
      <c r="B193" s="143" t="s">
        <v>22</v>
      </c>
      <c r="C193" s="144" t="s">
        <v>23</v>
      </c>
      <c r="D193" s="144" t="s">
        <v>24</v>
      </c>
      <c r="E193" s="144" t="s">
        <v>1274</v>
      </c>
      <c r="F193" s="144" t="s">
        <v>28</v>
      </c>
      <c r="G193" s="144" t="s">
        <v>30</v>
      </c>
      <c r="H193" s="144" t="s">
        <v>34</v>
      </c>
      <c r="I193" s="145" t="s">
        <v>32</v>
      </c>
    </row>
    <row r="194" spans="2:9" ht="15.75" x14ac:dyDescent="0.25">
      <c r="B194" s="143">
        <v>0.70099999999999996</v>
      </c>
      <c r="C194" s="144">
        <v>0.68400000000000005</v>
      </c>
      <c r="D194" s="144">
        <v>1.0660000000000001</v>
      </c>
      <c r="E194" s="144">
        <v>3.7229999999999999</v>
      </c>
      <c r="F194" s="144">
        <v>-0.5847</v>
      </c>
      <c r="G194" s="144">
        <v>8.1519999999999995E-2</v>
      </c>
      <c r="H194" s="144">
        <v>1.0509999999999999</v>
      </c>
      <c r="I194" s="145">
        <v>2.2109999999999999</v>
      </c>
    </row>
    <row r="195" spans="2:9" ht="15.75" x14ac:dyDescent="0.25">
      <c r="B195" s="149">
        <v>2.2629999999999999</v>
      </c>
      <c r="C195" s="150">
        <v>1.925</v>
      </c>
      <c r="D195" s="150">
        <v>2.6909999999999998</v>
      </c>
      <c r="E195" s="150">
        <v>9.1319999999999997</v>
      </c>
      <c r="F195" s="150">
        <v>-1.1439999999999999</v>
      </c>
      <c r="G195" s="150">
        <v>0.33200000000000002</v>
      </c>
      <c r="H195" s="150">
        <v>4.5270000000000001</v>
      </c>
      <c r="I195" s="151">
        <v>4.4539999999999997</v>
      </c>
    </row>
    <row r="196" spans="2:9" ht="31.5" x14ac:dyDescent="0.25">
      <c r="B196" s="143" t="s">
        <v>36</v>
      </c>
      <c r="C196" s="144" t="s">
        <v>49</v>
      </c>
      <c r="D196" s="144" t="s">
        <v>53</v>
      </c>
      <c r="E196" s="144" t="s">
        <v>54</v>
      </c>
      <c r="F196" s="144" t="s">
        <v>56</v>
      </c>
      <c r="G196" s="144" t="s">
        <v>62</v>
      </c>
      <c r="H196" s="144" t="s">
        <v>63</v>
      </c>
      <c r="I196" s="145" t="s">
        <v>70</v>
      </c>
    </row>
    <row r="197" spans="2:9" ht="15.75" x14ac:dyDescent="0.25">
      <c r="B197" s="143">
        <v>2.1190000000000002</v>
      </c>
      <c r="C197" s="144">
        <v>2.24E-2</v>
      </c>
      <c r="D197" s="144">
        <v>0.71089999999999998</v>
      </c>
      <c r="E197" s="144">
        <v>-0.34379999999999999</v>
      </c>
      <c r="F197" s="144">
        <v>0.22839999999999999</v>
      </c>
      <c r="G197" s="144">
        <v>-1.2729999999999999</v>
      </c>
      <c r="H197" s="144">
        <v>3.214</v>
      </c>
      <c r="I197" s="145">
        <v>-0.40329999999999999</v>
      </c>
    </row>
    <row r="198" spans="2:9" ht="15.75" x14ac:dyDescent="0.25">
      <c r="B198" s="149">
        <v>4.375</v>
      </c>
      <c r="C198" s="150">
        <v>1.2149999999999999E-2</v>
      </c>
      <c r="D198" s="150">
        <v>2.419</v>
      </c>
      <c r="E198" s="150">
        <v>-0.71760000000000002</v>
      </c>
      <c r="F198" s="150">
        <v>0.71519999999999995</v>
      </c>
      <c r="G198" s="150">
        <v>-2.758</v>
      </c>
      <c r="H198" s="150">
        <v>6.327</v>
      </c>
      <c r="I198" s="151">
        <v>-1.393</v>
      </c>
    </row>
    <row r="199" spans="2:9" ht="31.5" x14ac:dyDescent="0.25">
      <c r="B199" s="143" t="s">
        <v>71</v>
      </c>
      <c r="C199" s="144" t="s">
        <v>72</v>
      </c>
      <c r="D199" s="144" t="s">
        <v>74</v>
      </c>
      <c r="E199" s="144" t="s">
        <v>75</v>
      </c>
      <c r="F199" s="144" t="s">
        <v>83</v>
      </c>
      <c r="G199" s="144" t="s">
        <v>84</v>
      </c>
      <c r="H199" s="144"/>
      <c r="I199" s="146"/>
    </row>
    <row r="200" spans="2:9" ht="15.75" x14ac:dyDescent="0.25">
      <c r="B200" s="143">
        <v>12.83</v>
      </c>
      <c r="C200" s="144">
        <v>1.518</v>
      </c>
      <c r="D200" s="144">
        <v>0.58489999999999998</v>
      </c>
      <c r="E200" s="144">
        <v>0.18049999999999999</v>
      </c>
      <c r="F200" s="144">
        <v>0.56569999999999998</v>
      </c>
      <c r="G200" s="144">
        <v>-0.52029999999999998</v>
      </c>
      <c r="H200" s="144"/>
      <c r="I200" s="145"/>
    </row>
    <row r="201" spans="2:9" ht="15.75" x14ac:dyDescent="0.25">
      <c r="B201" s="149" t="s">
        <v>162</v>
      </c>
      <c r="C201" s="150">
        <v>6.5209999999999999</v>
      </c>
      <c r="D201" s="150">
        <v>1.5</v>
      </c>
      <c r="E201" s="150">
        <v>0.31109999999999999</v>
      </c>
      <c r="F201" s="150">
        <v>1.385</v>
      </c>
      <c r="G201" s="150">
        <v>-2.2949999999999999</v>
      </c>
      <c r="H201" s="150"/>
      <c r="I201" s="151"/>
    </row>
    <row r="202" spans="2:9" x14ac:dyDescent="0.25">
      <c r="B202" s="281" t="s">
        <v>186</v>
      </c>
      <c r="C202" s="282"/>
      <c r="D202" s="282"/>
      <c r="E202" s="282"/>
      <c r="F202" s="282"/>
      <c r="G202" s="282"/>
      <c r="H202" s="282"/>
      <c r="I202" s="283"/>
    </row>
    <row r="203" spans="2:9" ht="31.5" x14ac:dyDescent="0.25">
      <c r="B203" s="143" t="s">
        <v>163</v>
      </c>
      <c r="C203" s="144" t="s">
        <v>3</v>
      </c>
      <c r="D203" s="144" t="s">
        <v>1325</v>
      </c>
      <c r="E203" s="144" t="s">
        <v>9</v>
      </c>
      <c r="F203" s="144" t="s">
        <v>10</v>
      </c>
      <c r="G203" s="144" t="s">
        <v>23</v>
      </c>
      <c r="H203" s="144" t="s">
        <v>24</v>
      </c>
      <c r="I203" s="145" t="s">
        <v>26</v>
      </c>
    </row>
    <row r="204" spans="2:9" ht="15.75" x14ac:dyDescent="0.25">
      <c r="B204" s="143">
        <v>-7.5810000000000001E-3</v>
      </c>
      <c r="C204" s="144">
        <v>-0.24260000000000001</v>
      </c>
      <c r="D204" s="144">
        <v>-0.91720000000000002</v>
      </c>
      <c r="E204" s="144">
        <v>-1.1890000000000001</v>
      </c>
      <c r="F204" s="144">
        <v>2.5819999999999999E-2</v>
      </c>
      <c r="G204" s="144">
        <v>-0.6996</v>
      </c>
      <c r="H204" s="144">
        <v>-0.94840000000000002</v>
      </c>
      <c r="I204" s="145">
        <v>1.2929999999999999</v>
      </c>
    </row>
    <row r="205" spans="2:9" ht="15.75" x14ac:dyDescent="0.25">
      <c r="B205" s="149">
        <v>-2.6939999999999999E-2</v>
      </c>
      <c r="C205" s="150">
        <v>-0.51900000000000002</v>
      </c>
      <c r="D205" s="150">
        <v>-2.4449999999999998</v>
      </c>
      <c r="E205" s="150">
        <v>-2.5569999999999999</v>
      </c>
      <c r="F205" s="150">
        <v>5.1959999999999999E-2</v>
      </c>
      <c r="G205" s="150">
        <v>-2.1429999999999998</v>
      </c>
      <c r="H205" s="150">
        <v>-2.1040000000000001</v>
      </c>
      <c r="I205" s="151">
        <v>3.923</v>
      </c>
    </row>
    <row r="206" spans="2:9" ht="31.5" x14ac:dyDescent="0.25">
      <c r="B206" s="143" t="s">
        <v>27</v>
      </c>
      <c r="C206" s="144" t="s">
        <v>32</v>
      </c>
      <c r="D206" s="144" t="s">
        <v>34</v>
      </c>
      <c r="E206" s="144" t="s">
        <v>36</v>
      </c>
      <c r="F206" s="144" t="s">
        <v>46</v>
      </c>
      <c r="G206" s="144" t="s">
        <v>49</v>
      </c>
      <c r="H206" s="144" t="s">
        <v>53</v>
      </c>
      <c r="I206" s="145" t="s">
        <v>54</v>
      </c>
    </row>
    <row r="207" spans="2:9" ht="15.75" x14ac:dyDescent="0.25">
      <c r="B207" s="143">
        <v>0.60840000000000005</v>
      </c>
      <c r="C207" s="144" t="s">
        <v>162</v>
      </c>
      <c r="D207" s="144">
        <v>-0.50429999999999997</v>
      </c>
      <c r="E207" s="144">
        <v>1.3169999999999999</v>
      </c>
      <c r="F207" s="144">
        <v>0.28399999999999997</v>
      </c>
      <c r="G207" s="144">
        <v>0.17030000000000001</v>
      </c>
      <c r="H207" s="144">
        <v>-0.77329999999999999</v>
      </c>
      <c r="I207" s="145">
        <v>-0.34379999999999999</v>
      </c>
    </row>
    <row r="208" spans="2:9" ht="15.75" x14ac:dyDescent="0.25">
      <c r="B208" s="149">
        <v>1.6339999999999999</v>
      </c>
      <c r="C208" s="150" t="s">
        <v>162</v>
      </c>
      <c r="D208" s="150">
        <v>-1.61</v>
      </c>
      <c r="E208" s="150">
        <v>1.9259999999999999</v>
      </c>
      <c r="F208" s="150">
        <v>0.1036</v>
      </c>
      <c r="G208" s="150">
        <v>0.11020000000000001</v>
      </c>
      <c r="H208" s="150">
        <v>-2.7189999999999999</v>
      </c>
      <c r="I208" s="151">
        <v>-0.65010000000000001</v>
      </c>
    </row>
    <row r="209" spans="2:24" ht="31.5" x14ac:dyDescent="0.25">
      <c r="B209" s="143" t="s">
        <v>63</v>
      </c>
      <c r="C209" s="144" t="s">
        <v>67</v>
      </c>
      <c r="D209" s="144" t="s">
        <v>70</v>
      </c>
      <c r="E209" s="144" t="s">
        <v>72</v>
      </c>
      <c r="F209" s="144" t="s">
        <v>80</v>
      </c>
      <c r="G209" s="144" t="s">
        <v>83</v>
      </c>
      <c r="H209" s="144" t="s">
        <v>84</v>
      </c>
      <c r="I209" s="146"/>
    </row>
    <row r="210" spans="2:24" ht="15.75" x14ac:dyDescent="0.25">
      <c r="B210" s="143" t="s">
        <v>162</v>
      </c>
      <c r="C210" s="144">
        <v>0.1366</v>
      </c>
      <c r="D210" s="144">
        <v>-0.33069999999999999</v>
      </c>
      <c r="E210" s="144" t="s">
        <v>162</v>
      </c>
      <c r="F210" s="144">
        <v>1.6259999999999999</v>
      </c>
      <c r="G210" s="144">
        <v>-0.57189999999999996</v>
      </c>
      <c r="H210" s="144">
        <v>-5.0560000000000001E-2</v>
      </c>
      <c r="I210" s="145"/>
    </row>
    <row r="211" spans="2:24" ht="16.5" thickBot="1" x14ac:dyDescent="0.3">
      <c r="B211" s="152" t="s">
        <v>162</v>
      </c>
      <c r="C211" s="153">
        <v>0.26679999999999998</v>
      </c>
      <c r="D211" s="153">
        <v>-0.67049999999999998</v>
      </c>
      <c r="E211" s="153" t="s">
        <v>162</v>
      </c>
      <c r="F211" s="153">
        <v>0.45019999999999999</v>
      </c>
      <c r="G211" s="153">
        <v>-2.278</v>
      </c>
      <c r="H211" s="153">
        <v>-8.5470000000000004E-2</v>
      </c>
      <c r="I211" s="156"/>
    </row>
    <row r="212" spans="2:24" ht="15.75" x14ac:dyDescent="0.25">
      <c r="B212" s="144"/>
      <c r="C212" s="144"/>
      <c r="D212" s="144"/>
      <c r="E212" s="144"/>
      <c r="F212" s="144"/>
      <c r="G212" s="144"/>
      <c r="H212" s="144"/>
      <c r="I212" s="144"/>
    </row>
    <row r="213" spans="2:24" ht="15.75" x14ac:dyDescent="0.25">
      <c r="B213" s="144"/>
      <c r="C213" s="144"/>
      <c r="D213" s="144"/>
      <c r="E213" s="144"/>
      <c r="F213" s="144"/>
      <c r="G213" s="144"/>
      <c r="H213" s="144"/>
      <c r="I213" s="144"/>
    </row>
    <row r="214" spans="2:24" ht="15.75" x14ac:dyDescent="0.25">
      <c r="B214" s="144"/>
      <c r="C214" s="144"/>
      <c r="D214" s="144"/>
      <c r="E214" s="144"/>
      <c r="F214" s="144"/>
      <c r="G214" s="144"/>
      <c r="H214" s="144"/>
      <c r="I214" s="144"/>
    </row>
    <row r="215" spans="2:24" ht="15.75" x14ac:dyDescent="0.25">
      <c r="B215" s="144"/>
      <c r="C215" s="144"/>
      <c r="D215" s="144"/>
      <c r="E215" s="144"/>
      <c r="F215" s="144"/>
      <c r="G215" s="144"/>
      <c r="H215" s="144"/>
      <c r="I215" s="144"/>
    </row>
    <row r="216" spans="2:24" ht="15.75" x14ac:dyDescent="0.25">
      <c r="C216" s="141"/>
      <c r="D216" s="141"/>
      <c r="E216" s="141"/>
      <c r="F216" s="141"/>
      <c r="G216" s="141"/>
      <c r="H216" s="141"/>
      <c r="I216" s="141"/>
    </row>
    <row r="217" spans="2:24" ht="16.5" thickBot="1" x14ac:dyDescent="0.3">
      <c r="C217" s="142"/>
    </row>
    <row r="218" spans="2:24" ht="18.75" x14ac:dyDescent="0.25">
      <c r="B218" s="287" t="s">
        <v>1157</v>
      </c>
      <c r="C218" s="288"/>
      <c r="D218" s="288"/>
      <c r="E218" s="288"/>
      <c r="F218" s="288"/>
      <c r="G218" s="288"/>
      <c r="H218" s="288"/>
      <c r="I218" s="289"/>
      <c r="N218" s="4"/>
      <c r="O218" s="144"/>
      <c r="P218" s="144"/>
      <c r="Q218" s="144"/>
      <c r="R218" s="144"/>
      <c r="S218" s="144"/>
      <c r="T218" s="144"/>
      <c r="U218" s="144"/>
      <c r="V218" s="144"/>
      <c r="W218" s="4"/>
      <c r="X218" s="4"/>
    </row>
    <row r="219" spans="2:24" ht="15.75" x14ac:dyDescent="0.25">
      <c r="B219" s="281" t="s">
        <v>127</v>
      </c>
      <c r="C219" s="282"/>
      <c r="D219" s="282"/>
      <c r="E219" s="282"/>
      <c r="F219" s="282"/>
      <c r="G219" s="282"/>
      <c r="H219" s="282"/>
      <c r="I219" s="283"/>
      <c r="N219" s="4"/>
      <c r="O219" s="144"/>
      <c r="P219" s="144"/>
      <c r="Q219" s="144"/>
      <c r="R219" s="144"/>
      <c r="S219" s="144"/>
      <c r="T219" s="144"/>
      <c r="U219" s="144"/>
      <c r="V219" s="144"/>
      <c r="W219" s="4"/>
      <c r="X219" s="4"/>
    </row>
    <row r="220" spans="2:24" ht="47.25" x14ac:dyDescent="0.25">
      <c r="B220" s="143" t="s">
        <v>163</v>
      </c>
      <c r="C220" s="144" t="s">
        <v>97</v>
      </c>
      <c r="D220" s="144" t="s">
        <v>3</v>
      </c>
      <c r="E220" s="144" t="s">
        <v>4</v>
      </c>
      <c r="F220" s="144" t="s">
        <v>5</v>
      </c>
      <c r="G220" s="144" t="s">
        <v>98</v>
      </c>
      <c r="H220" s="144" t="s">
        <v>6</v>
      </c>
      <c r="I220" s="145" t="s">
        <v>1315</v>
      </c>
      <c r="N220" s="4"/>
      <c r="O220" s="144"/>
      <c r="P220" s="144"/>
      <c r="Q220" s="144"/>
      <c r="R220" s="144"/>
      <c r="S220" s="144"/>
      <c r="T220" s="144"/>
      <c r="U220" s="144"/>
      <c r="V220" s="144"/>
      <c r="W220" s="4"/>
      <c r="X220" s="4"/>
    </row>
    <row r="221" spans="2:24" ht="15.75" x14ac:dyDescent="0.25">
      <c r="B221" s="143">
        <v>-0.1535</v>
      </c>
      <c r="C221" s="144">
        <v>-0.3276</v>
      </c>
      <c r="D221" s="144">
        <v>5.0860000000000002E-2</v>
      </c>
      <c r="E221" s="144">
        <v>-6.1400000000000003E-2</v>
      </c>
      <c r="F221" s="144">
        <v>1.1639999999999999</v>
      </c>
      <c r="G221" s="144">
        <v>-3.3090000000000001E-2</v>
      </c>
      <c r="H221" s="144">
        <v>0.28000000000000003</v>
      </c>
      <c r="I221" s="145">
        <v>0.56110000000000004</v>
      </c>
      <c r="N221" s="4"/>
      <c r="O221" s="4"/>
      <c r="P221" s="154"/>
      <c r="Q221" s="4"/>
      <c r="R221" s="4"/>
      <c r="S221" s="4"/>
      <c r="T221" s="4"/>
      <c r="U221" s="4"/>
      <c r="V221" s="4"/>
      <c r="W221" s="4"/>
      <c r="X221" s="4"/>
    </row>
    <row r="222" spans="2:24" ht="15.75" x14ac:dyDescent="0.25">
      <c r="B222" s="149">
        <v>-0.65839999999999999</v>
      </c>
      <c r="C222" s="150">
        <v>-0.80079999999999996</v>
      </c>
      <c r="D222" s="150">
        <v>0.20469999999999999</v>
      </c>
      <c r="E222" s="150">
        <v>-0.22470000000000001</v>
      </c>
      <c r="F222" s="150">
        <v>1.506</v>
      </c>
      <c r="G222" s="150">
        <v>-8.5459999999999994E-2</v>
      </c>
      <c r="H222" s="150">
        <v>0.82540000000000002</v>
      </c>
      <c r="I222" s="151">
        <v>1.62</v>
      </c>
      <c r="N222" s="4"/>
      <c r="O222" s="144"/>
      <c r="P222" s="144"/>
      <c r="Q222" s="144"/>
      <c r="R222" s="144"/>
      <c r="S222" s="144"/>
      <c r="T222" s="144"/>
      <c r="U222" s="144"/>
      <c r="V222" s="144"/>
      <c r="W222" s="4"/>
      <c r="X222" s="4"/>
    </row>
    <row r="223" spans="2:24" ht="15.75" x14ac:dyDescent="0.25">
      <c r="B223" s="143" t="s">
        <v>7</v>
      </c>
      <c r="C223" s="144" t="s">
        <v>8</v>
      </c>
      <c r="D223" s="144" t="s">
        <v>9</v>
      </c>
      <c r="E223" s="144" t="s">
        <v>1316</v>
      </c>
      <c r="F223" s="144" t="s">
        <v>10</v>
      </c>
      <c r="G223" s="144" t="s">
        <v>1317</v>
      </c>
      <c r="H223" s="144" t="s">
        <v>11</v>
      </c>
      <c r="I223" s="145" t="s">
        <v>12</v>
      </c>
      <c r="N223" s="4"/>
      <c r="O223" s="144"/>
      <c r="P223" s="144"/>
      <c r="Q223" s="144"/>
      <c r="R223" s="144"/>
      <c r="S223" s="144"/>
      <c r="T223" s="144"/>
      <c r="U223" s="144"/>
      <c r="V223" s="144"/>
      <c r="W223" s="4"/>
      <c r="X223" s="4"/>
    </row>
    <row r="224" spans="2:24" ht="15.75" x14ac:dyDescent="0.25">
      <c r="B224" s="143">
        <v>-0.34300000000000003</v>
      </c>
      <c r="C224" s="144">
        <v>-0.14940000000000001</v>
      </c>
      <c r="D224" s="144">
        <v>0.11650000000000001</v>
      </c>
      <c r="E224" s="144">
        <v>-2.5299999999999998</v>
      </c>
      <c r="F224" s="144">
        <v>-0.56469999999999998</v>
      </c>
      <c r="G224" s="144">
        <v>-0.37959999999999999</v>
      </c>
      <c r="H224" s="144">
        <v>-0.2747</v>
      </c>
      <c r="I224" s="145">
        <v>-0.93189999999999995</v>
      </c>
      <c r="N224" s="4"/>
      <c r="O224" s="144"/>
      <c r="P224" s="144"/>
      <c r="Q224" s="144"/>
      <c r="R224" s="144"/>
      <c r="S224" s="144"/>
      <c r="T224" s="144"/>
      <c r="U224" s="144"/>
      <c r="V224" s="144"/>
      <c r="W224" s="4"/>
      <c r="X224" s="4"/>
    </row>
    <row r="225" spans="2:24" ht="15.75" x14ac:dyDescent="0.25">
      <c r="B225" s="149">
        <v>-0.92379999999999995</v>
      </c>
      <c r="C225" s="150">
        <v>-0.35880000000000001</v>
      </c>
      <c r="D225" s="150">
        <v>0.24640000000000001</v>
      </c>
      <c r="E225" s="150">
        <v>-4.3339999999999996</v>
      </c>
      <c r="F225" s="150">
        <v>-1.7050000000000001</v>
      </c>
      <c r="G225" s="150">
        <v>-0.86670000000000003</v>
      </c>
      <c r="H225" s="150">
        <v>-0.86739999999999995</v>
      </c>
      <c r="I225" s="151">
        <v>-3.11</v>
      </c>
      <c r="N225" s="4"/>
      <c r="O225" s="4"/>
      <c r="P225" s="154"/>
      <c r="Q225" s="4"/>
      <c r="R225" s="4"/>
      <c r="S225" s="4"/>
      <c r="T225" s="4"/>
      <c r="U225" s="4"/>
      <c r="V225" s="4"/>
      <c r="W225" s="4"/>
      <c r="X225" s="4"/>
    </row>
    <row r="226" spans="2:24" ht="31.5" x14ac:dyDescent="0.25">
      <c r="B226" s="143" t="s">
        <v>13</v>
      </c>
      <c r="C226" s="144" t="s">
        <v>1318</v>
      </c>
      <c r="D226" s="144" t="s">
        <v>15</v>
      </c>
      <c r="E226" s="144" t="s">
        <v>16</v>
      </c>
      <c r="F226" s="144" t="s">
        <v>1319</v>
      </c>
      <c r="G226" s="144" t="s">
        <v>18</v>
      </c>
      <c r="H226" s="144" t="s">
        <v>19</v>
      </c>
      <c r="I226" s="145" t="s">
        <v>20</v>
      </c>
      <c r="N226" s="4"/>
      <c r="O226" s="144"/>
      <c r="P226" s="144"/>
      <c r="Q226" s="144"/>
      <c r="R226" s="144"/>
      <c r="S226" s="144"/>
      <c r="T226" s="144"/>
      <c r="U226" s="144"/>
      <c r="V226" s="144"/>
      <c r="W226" s="4"/>
      <c r="X226" s="4"/>
    </row>
    <row r="227" spans="2:24" ht="15.75" x14ac:dyDescent="0.25">
      <c r="B227" s="143">
        <v>-0.58309999999999995</v>
      </c>
      <c r="C227" s="144">
        <v>0.33700000000000002</v>
      </c>
      <c r="D227" s="144">
        <v>-7.9839999999999994E-2</v>
      </c>
      <c r="E227" s="144">
        <v>-0.47110000000000002</v>
      </c>
      <c r="F227" s="144">
        <v>-1.231E-2</v>
      </c>
      <c r="G227" s="144">
        <v>0.1008</v>
      </c>
      <c r="H227" s="144" t="s">
        <v>162</v>
      </c>
      <c r="I227" s="145">
        <v>5.5309999999999998E-2</v>
      </c>
      <c r="N227" s="4"/>
      <c r="O227" s="144"/>
      <c r="P227" s="144"/>
      <c r="Q227" s="144"/>
      <c r="R227" s="144"/>
      <c r="S227" s="144"/>
      <c r="T227" s="144"/>
      <c r="U227" s="144"/>
      <c r="V227" s="144"/>
      <c r="W227" s="4"/>
      <c r="X227" s="4"/>
    </row>
    <row r="228" spans="2:24" ht="15.75" x14ac:dyDescent="0.25">
      <c r="B228" s="149">
        <v>-1.8360000000000001</v>
      </c>
      <c r="C228" s="150">
        <v>0.91739999999999999</v>
      </c>
      <c r="D228" s="150">
        <v>-0.187</v>
      </c>
      <c r="E228" s="150">
        <v>-0.92900000000000005</v>
      </c>
      <c r="F228" s="150">
        <v>-2.58E-2</v>
      </c>
      <c r="G228" s="150">
        <v>0.26889999999999997</v>
      </c>
      <c r="H228" s="150" t="s">
        <v>162</v>
      </c>
      <c r="I228" s="151">
        <v>0.14430000000000001</v>
      </c>
      <c r="N228" s="4"/>
      <c r="O228" s="144"/>
      <c r="P228" s="144"/>
      <c r="Q228" s="144"/>
      <c r="R228" s="144"/>
      <c r="S228" s="144"/>
      <c r="T228" s="144"/>
      <c r="U228" s="144"/>
      <c r="V228" s="144"/>
      <c r="W228" s="4"/>
      <c r="X228" s="4"/>
    </row>
    <row r="229" spans="2:24" ht="15.75" x14ac:dyDescent="0.25">
      <c r="B229" s="143" t="s">
        <v>21</v>
      </c>
      <c r="C229" s="144" t="s">
        <v>22</v>
      </c>
      <c r="D229" s="144" t="s">
        <v>23</v>
      </c>
      <c r="E229" s="144" t="s">
        <v>1320</v>
      </c>
      <c r="F229" s="144" t="s">
        <v>24</v>
      </c>
      <c r="G229" s="144" t="s">
        <v>25</v>
      </c>
      <c r="H229" s="144" t="s">
        <v>26</v>
      </c>
      <c r="I229" s="145" t="s">
        <v>27</v>
      </c>
      <c r="N229" s="4"/>
      <c r="O229" s="4"/>
      <c r="P229" s="154"/>
      <c r="Q229" s="4"/>
      <c r="R229" s="4"/>
      <c r="S229" s="4"/>
      <c r="T229" s="4"/>
      <c r="U229" s="4"/>
      <c r="V229" s="4"/>
      <c r="W229" s="4"/>
      <c r="X229" s="4"/>
    </row>
    <row r="230" spans="2:24" ht="15.75" x14ac:dyDescent="0.25">
      <c r="B230" s="143">
        <v>0.23369999999999999</v>
      </c>
      <c r="C230" s="144">
        <v>0.20230000000000001</v>
      </c>
      <c r="D230" s="144">
        <v>0.11899999999999999</v>
      </c>
      <c r="E230" s="144">
        <v>-0.89980000000000004</v>
      </c>
      <c r="F230" s="144">
        <v>-8.9470000000000001E-3</v>
      </c>
      <c r="G230" s="144">
        <v>-0.55489999999999995</v>
      </c>
      <c r="H230" s="144">
        <v>-0.86350000000000005</v>
      </c>
      <c r="I230" s="145">
        <v>-0.65380000000000005</v>
      </c>
      <c r="N230" s="4"/>
      <c r="O230" s="144"/>
      <c r="P230" s="144"/>
      <c r="Q230" s="144"/>
      <c r="R230" s="144"/>
      <c r="S230" s="144"/>
      <c r="T230" s="144"/>
      <c r="U230" s="144"/>
      <c r="V230" s="144"/>
      <c r="W230" s="4"/>
      <c r="X230" s="4"/>
    </row>
    <row r="231" spans="2:24" ht="15.75" x14ac:dyDescent="0.25">
      <c r="B231" s="149">
        <v>0.55079999999999996</v>
      </c>
      <c r="C231" s="150">
        <v>0.83130000000000004</v>
      </c>
      <c r="D231" s="150">
        <v>1.0820000000000001</v>
      </c>
      <c r="E231" s="150">
        <v>-1.7869999999999999</v>
      </c>
      <c r="F231" s="150">
        <v>-4.9669999999999999E-2</v>
      </c>
      <c r="G231" s="150">
        <v>-3.16</v>
      </c>
      <c r="H231" s="150">
        <v>-1.8069999999999999</v>
      </c>
      <c r="I231" s="151">
        <v>-2.2280000000000002</v>
      </c>
      <c r="N231" s="4"/>
      <c r="O231" s="144"/>
      <c r="P231" s="144"/>
      <c r="Q231" s="144"/>
      <c r="R231" s="144"/>
      <c r="S231" s="144"/>
      <c r="T231" s="144"/>
      <c r="U231" s="144"/>
      <c r="V231" s="144"/>
      <c r="W231" s="4"/>
      <c r="X231" s="4"/>
    </row>
    <row r="232" spans="2:24" ht="15.75" x14ac:dyDescent="0.25">
      <c r="B232" s="143" t="s">
        <v>28</v>
      </c>
      <c r="C232" s="144" t="s">
        <v>29</v>
      </c>
      <c r="D232" s="144" t="s">
        <v>30</v>
      </c>
      <c r="E232" s="144" t="s">
        <v>31</v>
      </c>
      <c r="F232" s="144" t="s">
        <v>1321</v>
      </c>
      <c r="G232" s="144" t="s">
        <v>32</v>
      </c>
      <c r="H232" s="144" t="s">
        <v>33</v>
      </c>
      <c r="I232" s="145" t="s">
        <v>34</v>
      </c>
      <c r="N232" s="4"/>
      <c r="O232" s="144"/>
      <c r="P232" s="144"/>
      <c r="Q232" s="144"/>
      <c r="R232" s="144"/>
      <c r="S232" s="144"/>
      <c r="T232" s="144"/>
      <c r="U232" s="144"/>
      <c r="V232" s="144"/>
      <c r="W232" s="4"/>
      <c r="X232" s="4"/>
    </row>
    <row r="233" spans="2:24" ht="15.75" x14ac:dyDescent="0.25">
      <c r="B233" s="143">
        <v>-0.4627</v>
      </c>
      <c r="C233" s="144">
        <v>0.1198</v>
      </c>
      <c r="D233" s="144">
        <v>0.40600000000000003</v>
      </c>
      <c r="E233" s="144">
        <v>-0.30930000000000002</v>
      </c>
      <c r="F233" s="144">
        <v>-0.30930000000000002</v>
      </c>
      <c r="G233" s="144">
        <v>-0.33429999999999999</v>
      </c>
      <c r="H233" s="144">
        <v>-0.60609999999999997</v>
      </c>
      <c r="I233" s="145">
        <v>3.9379999999999997E-3</v>
      </c>
      <c r="N233" s="4"/>
      <c r="O233" s="4"/>
      <c r="P233" s="4"/>
      <c r="Q233" s="4"/>
      <c r="R233" s="4"/>
      <c r="S233" s="4"/>
      <c r="T233" s="4"/>
      <c r="U233" s="4"/>
      <c r="V233" s="4"/>
      <c r="W233" s="4"/>
      <c r="X233" s="4"/>
    </row>
    <row r="234" spans="2:24" ht="15.75" x14ac:dyDescent="0.25">
      <c r="B234" s="149">
        <v>-0.9728</v>
      </c>
      <c r="C234" s="150">
        <v>0.23810000000000001</v>
      </c>
      <c r="D234" s="150">
        <v>0.84730000000000005</v>
      </c>
      <c r="E234" s="150">
        <v>-0.86480000000000001</v>
      </c>
      <c r="F234" s="150">
        <v>-1.282</v>
      </c>
      <c r="G234" s="150">
        <v>-0.92210000000000003</v>
      </c>
      <c r="H234" s="150">
        <v>-2.0550000000000002</v>
      </c>
      <c r="I234" s="151">
        <v>2.0420000000000001E-2</v>
      </c>
    </row>
    <row r="235" spans="2:24" ht="31.5" x14ac:dyDescent="0.25">
      <c r="B235" s="143" t="s">
        <v>35</v>
      </c>
      <c r="C235" s="144" t="s">
        <v>36</v>
      </c>
      <c r="D235" s="144" t="s">
        <v>37</v>
      </c>
      <c r="E235" s="144" t="s">
        <v>38</v>
      </c>
      <c r="F235" s="144" t="s">
        <v>39</v>
      </c>
      <c r="G235" s="144" t="s">
        <v>40</v>
      </c>
      <c r="H235" s="144" t="s">
        <v>41</v>
      </c>
      <c r="I235" s="145" t="s">
        <v>42</v>
      </c>
    </row>
    <row r="236" spans="2:24" ht="15.75" x14ac:dyDescent="0.25">
      <c r="B236" s="143">
        <v>-0.23219999999999999</v>
      </c>
      <c r="C236" s="144">
        <v>-1.0660000000000001</v>
      </c>
      <c r="D236" s="144">
        <v>-0.22770000000000001</v>
      </c>
      <c r="E236" s="144">
        <v>-0.25090000000000001</v>
      </c>
      <c r="F236" s="144">
        <v>-0.40329999999999999</v>
      </c>
      <c r="G236" s="144">
        <v>0.29699999999999999</v>
      </c>
      <c r="H236" s="144">
        <v>-0.1285</v>
      </c>
      <c r="I236" s="145">
        <v>0.2024</v>
      </c>
    </row>
    <row r="237" spans="2:24" ht="15.75" x14ac:dyDescent="0.25">
      <c r="B237" s="149">
        <v>-0.99960000000000004</v>
      </c>
      <c r="C237" s="150">
        <v>-4.3970000000000002</v>
      </c>
      <c r="D237" s="150">
        <v>-1.323</v>
      </c>
      <c r="E237" s="150">
        <v>-0.48530000000000001</v>
      </c>
      <c r="F237" s="150">
        <v>-1.294</v>
      </c>
      <c r="G237" s="150">
        <v>0.70789999999999997</v>
      </c>
      <c r="H237" s="150">
        <v>-0.32469999999999999</v>
      </c>
      <c r="I237" s="151">
        <v>1.0620000000000001</v>
      </c>
    </row>
    <row r="238" spans="2:24" ht="31.5" x14ac:dyDescent="0.25">
      <c r="B238" s="143" t="s">
        <v>43</v>
      </c>
      <c r="C238" s="144" t="s">
        <v>44</v>
      </c>
      <c r="D238" s="144" t="s">
        <v>45</v>
      </c>
      <c r="E238" s="144" t="s">
        <v>46</v>
      </c>
      <c r="F238" s="144" t="s">
        <v>47</v>
      </c>
      <c r="G238" s="144" t="s">
        <v>48</v>
      </c>
      <c r="H238" s="144" t="s">
        <v>49</v>
      </c>
      <c r="I238" s="145" t="s">
        <v>50</v>
      </c>
    </row>
    <row r="239" spans="2:24" ht="15.75" x14ac:dyDescent="0.25">
      <c r="B239" s="143">
        <v>0.32800000000000001</v>
      </c>
      <c r="C239" s="144">
        <v>4.3979999999999998E-2</v>
      </c>
      <c r="D239" s="144">
        <v>-0.1221</v>
      </c>
      <c r="E239" s="144">
        <v>-0.4521</v>
      </c>
      <c r="F239" s="144">
        <v>0.58079999999999998</v>
      </c>
      <c r="G239" s="144">
        <v>-0.60550000000000004</v>
      </c>
      <c r="H239" s="144">
        <v>0.47760000000000002</v>
      </c>
      <c r="I239" s="145">
        <v>1.2170000000000001</v>
      </c>
    </row>
    <row r="240" spans="2:24" ht="15.75" x14ac:dyDescent="0.25">
      <c r="B240" s="149">
        <v>0.62609999999999999</v>
      </c>
      <c r="C240" s="150">
        <v>0.1077</v>
      </c>
      <c r="D240" s="150">
        <v>-0.2495</v>
      </c>
      <c r="E240" s="150">
        <v>-1.2270000000000001</v>
      </c>
      <c r="F240" s="150">
        <v>0.98809999999999998</v>
      </c>
      <c r="G240" s="150">
        <v>-2.6</v>
      </c>
      <c r="H240" s="150">
        <v>1.04</v>
      </c>
      <c r="I240" s="151">
        <v>0.56710000000000005</v>
      </c>
    </row>
    <row r="241" spans="2:9" ht="31.5" x14ac:dyDescent="0.25">
      <c r="B241" s="143" t="s">
        <v>51</v>
      </c>
      <c r="C241" s="144" t="s">
        <v>52</v>
      </c>
      <c r="D241" s="144" t="s">
        <v>53</v>
      </c>
      <c r="E241" s="144" t="s">
        <v>54</v>
      </c>
      <c r="F241" s="144" t="s">
        <v>55</v>
      </c>
      <c r="G241" s="144" t="s">
        <v>56</v>
      </c>
      <c r="H241" s="144" t="s">
        <v>57</v>
      </c>
      <c r="I241" s="145" t="s">
        <v>58</v>
      </c>
    </row>
    <row r="242" spans="2:9" ht="15.75" x14ac:dyDescent="0.25">
      <c r="B242" s="143">
        <v>0.45350000000000001</v>
      </c>
      <c r="C242" s="144">
        <v>-0.2883</v>
      </c>
      <c r="D242" s="144">
        <v>-2.3949999999999999E-2</v>
      </c>
      <c r="E242" s="144">
        <v>7.2260000000000005E-2</v>
      </c>
      <c r="F242" s="144">
        <v>-0.27060000000000001</v>
      </c>
      <c r="G242" s="144">
        <v>-0.13819999999999999</v>
      </c>
      <c r="H242" s="144">
        <v>2.9729999999999999E-2</v>
      </c>
      <c r="I242" s="145">
        <v>-3.6810000000000002E-2</v>
      </c>
    </row>
    <row r="243" spans="2:9" ht="15.75" x14ac:dyDescent="0.25">
      <c r="B243" s="149">
        <v>1.228</v>
      </c>
      <c r="C243" s="150">
        <v>-0.86670000000000003</v>
      </c>
      <c r="D243" s="150">
        <v>-0.2009</v>
      </c>
      <c r="E243" s="150">
        <v>0.16489999999999999</v>
      </c>
      <c r="F243" s="150">
        <v>-1.0449999999999999</v>
      </c>
      <c r="G243" s="150">
        <v>-0.41370000000000001</v>
      </c>
      <c r="H243" s="150">
        <v>7.6319999999999999E-2</v>
      </c>
      <c r="I243" s="151">
        <v>-0.11169999999999999</v>
      </c>
    </row>
    <row r="244" spans="2:9" ht="31.5" x14ac:dyDescent="0.25">
      <c r="B244" s="143" t="s">
        <v>1322</v>
      </c>
      <c r="C244" s="144" t="s">
        <v>59</v>
      </c>
      <c r="D244" s="144" t="s">
        <v>60</v>
      </c>
      <c r="E244" s="144" t="s">
        <v>61</v>
      </c>
      <c r="F244" s="144" t="s">
        <v>62</v>
      </c>
      <c r="G244" s="144" t="s">
        <v>63</v>
      </c>
      <c r="H244" s="144" t="s">
        <v>64</v>
      </c>
      <c r="I244" s="145" t="s">
        <v>65</v>
      </c>
    </row>
    <row r="245" spans="2:9" ht="15.75" x14ac:dyDescent="0.25">
      <c r="B245" s="143">
        <v>-2.734E-2</v>
      </c>
      <c r="C245" s="144">
        <v>6.4159999999999995E-2</v>
      </c>
      <c r="D245" s="144">
        <v>-1.149</v>
      </c>
      <c r="E245" s="144">
        <v>0.25779999999999997</v>
      </c>
      <c r="F245" s="144">
        <v>-0.34610000000000002</v>
      </c>
      <c r="G245" s="144">
        <v>-2.1190000000000001E-2</v>
      </c>
      <c r="H245" s="144">
        <v>-0.15329999999999999</v>
      </c>
      <c r="I245" s="145">
        <v>0.2636</v>
      </c>
    </row>
    <row r="246" spans="2:9" ht="15.75" x14ac:dyDescent="0.25">
      <c r="B246" s="149">
        <v>-4.24E-2</v>
      </c>
      <c r="C246" s="150">
        <v>0.21199999999999999</v>
      </c>
      <c r="D246" s="150">
        <v>-4.0010000000000003</v>
      </c>
      <c r="E246" s="150">
        <v>0.86029999999999995</v>
      </c>
      <c r="F246" s="150">
        <v>-1.105</v>
      </c>
      <c r="G246" s="150">
        <v>-9.6869999999999998E-2</v>
      </c>
      <c r="H246" s="150">
        <v>-0.4466</v>
      </c>
      <c r="I246" s="151">
        <v>0.51190000000000002</v>
      </c>
    </row>
    <row r="247" spans="2:9" ht="31.5" x14ac:dyDescent="0.25">
      <c r="B247" s="143" t="s">
        <v>99</v>
      </c>
      <c r="C247" s="144" t="s">
        <v>100</v>
      </c>
      <c r="D247" s="144" t="s">
        <v>66</v>
      </c>
      <c r="E247" s="144" t="s">
        <v>67</v>
      </c>
      <c r="F247" s="144" t="s">
        <v>68</v>
      </c>
      <c r="G247" s="144" t="s">
        <v>69</v>
      </c>
      <c r="H247" s="144" t="s">
        <v>70</v>
      </c>
      <c r="I247" s="145" t="s">
        <v>71</v>
      </c>
    </row>
    <row r="248" spans="2:9" ht="15.75" x14ac:dyDescent="0.25">
      <c r="B248" s="143">
        <v>-0.1759</v>
      </c>
      <c r="C248" s="144">
        <v>-0.59750000000000003</v>
      </c>
      <c r="D248" s="144">
        <v>0.2296</v>
      </c>
      <c r="E248" s="144">
        <v>-0.36270000000000002</v>
      </c>
      <c r="F248" s="144">
        <v>6.7519999999999997E-2</v>
      </c>
      <c r="G248" s="144" t="s">
        <v>162</v>
      </c>
      <c r="H248" s="144">
        <v>-0.36270000000000002</v>
      </c>
      <c r="I248" s="145">
        <v>-0.76449999999999996</v>
      </c>
    </row>
    <row r="249" spans="2:9" ht="15.75" x14ac:dyDescent="0.25">
      <c r="B249" s="149">
        <v>-0.55700000000000005</v>
      </c>
      <c r="C249" s="150">
        <v>-1.958</v>
      </c>
      <c r="D249" s="150">
        <v>0.55840000000000001</v>
      </c>
      <c r="E249" s="150">
        <v>-0.91669999999999996</v>
      </c>
      <c r="F249" s="150">
        <v>0.1968</v>
      </c>
      <c r="G249" s="150" t="s">
        <v>162</v>
      </c>
      <c r="H249" s="150">
        <v>-1.0620000000000001</v>
      </c>
      <c r="I249" s="151">
        <v>-2.1520000000000001</v>
      </c>
    </row>
    <row r="250" spans="2:9" ht="47.25" x14ac:dyDescent="0.25">
      <c r="B250" s="143" t="s">
        <v>1247</v>
      </c>
      <c r="C250" s="144" t="s">
        <v>1248</v>
      </c>
      <c r="D250" s="144" t="s">
        <v>1249</v>
      </c>
      <c r="E250" s="144" t="s">
        <v>1250</v>
      </c>
      <c r="F250" s="144" t="s">
        <v>1251</v>
      </c>
      <c r="G250" s="144" t="s">
        <v>1252</v>
      </c>
      <c r="H250" s="144" t="s">
        <v>1253</v>
      </c>
      <c r="I250" s="145" t="s">
        <v>1254</v>
      </c>
    </row>
    <row r="251" spans="2:9" ht="15.75" x14ac:dyDescent="0.25">
      <c r="B251" s="143">
        <v>-0.15609999999999999</v>
      </c>
      <c r="C251" s="144">
        <v>0.1061</v>
      </c>
      <c r="D251" s="144">
        <v>-0.62209999999999999</v>
      </c>
      <c r="E251" s="144">
        <v>-5.3490000000000003E-2</v>
      </c>
      <c r="F251" s="144">
        <v>-3.6949999999999997E-2</v>
      </c>
      <c r="G251" s="144">
        <v>-0.13109999999999999</v>
      </c>
      <c r="H251" s="144">
        <v>0.18840000000000001</v>
      </c>
      <c r="I251" s="145">
        <v>0.49070000000000003</v>
      </c>
    </row>
    <row r="252" spans="2:9" ht="15.75" x14ac:dyDescent="0.25">
      <c r="B252" s="149">
        <v>-0.92979999999999996</v>
      </c>
      <c r="C252" s="150">
        <v>0.46700000000000003</v>
      </c>
      <c r="D252" s="150">
        <v>-2.0630000000000002</v>
      </c>
      <c r="E252" s="150">
        <v>-0.21390000000000001</v>
      </c>
      <c r="F252" s="150">
        <v>-7.3609999999999995E-2</v>
      </c>
      <c r="G252" s="150">
        <v>-0.74929999999999997</v>
      </c>
      <c r="H252" s="150">
        <v>0.6603</v>
      </c>
      <c r="I252" s="151">
        <v>1.131</v>
      </c>
    </row>
    <row r="253" spans="2:9" ht="31.5" x14ac:dyDescent="0.25">
      <c r="B253" s="143" t="s">
        <v>1323</v>
      </c>
      <c r="C253" s="144" t="s">
        <v>81</v>
      </c>
      <c r="D253" s="144" t="s">
        <v>82</v>
      </c>
      <c r="E253" s="144" t="s">
        <v>83</v>
      </c>
      <c r="F253" s="144" t="s">
        <v>84</v>
      </c>
      <c r="G253" s="144" t="s">
        <v>85</v>
      </c>
      <c r="H253" s="144" t="s">
        <v>86</v>
      </c>
      <c r="I253" s="145" t="s">
        <v>87</v>
      </c>
    </row>
    <row r="254" spans="2:9" ht="15.75" x14ac:dyDescent="0.25">
      <c r="B254" s="143">
        <v>-0.13539999999999999</v>
      </c>
      <c r="C254" s="144">
        <v>-0.3533</v>
      </c>
      <c r="D254" s="144">
        <v>-0.41399999999999998</v>
      </c>
      <c r="E254" s="144">
        <v>2.124E-3</v>
      </c>
      <c r="F254" s="144">
        <v>-0.56289999999999996</v>
      </c>
      <c r="G254" s="144">
        <v>-0.1014</v>
      </c>
      <c r="H254" s="144">
        <v>-0.81100000000000005</v>
      </c>
      <c r="I254" s="145">
        <v>0.43569999999999998</v>
      </c>
    </row>
    <row r="255" spans="2:9" ht="15.75" x14ac:dyDescent="0.25">
      <c r="B255" s="149">
        <v>-0.62470000000000003</v>
      </c>
      <c r="C255" s="150">
        <v>-0.81269999999999998</v>
      </c>
      <c r="D255" s="150">
        <v>-0.83520000000000005</v>
      </c>
      <c r="E255" s="150">
        <v>1.0160000000000001E-2</v>
      </c>
      <c r="F255" s="150">
        <v>-1.28</v>
      </c>
      <c r="G255" s="150">
        <v>-0.52500000000000002</v>
      </c>
      <c r="H255" s="150">
        <v>-2.2799999999999998</v>
      </c>
      <c r="I255" s="151">
        <v>1.948</v>
      </c>
    </row>
    <row r="256" spans="2:9" ht="15.75" x14ac:dyDescent="0.25">
      <c r="B256" s="143" t="s">
        <v>1324</v>
      </c>
      <c r="C256" s="144"/>
      <c r="D256" s="144"/>
      <c r="E256" s="144"/>
      <c r="F256" s="144"/>
      <c r="G256" s="144"/>
      <c r="H256" s="144"/>
      <c r="I256" s="146"/>
    </row>
    <row r="257" spans="2:9" ht="15.75" x14ac:dyDescent="0.25">
      <c r="B257" s="143">
        <v>5.2209999999999999E-2</v>
      </c>
      <c r="C257" s="144"/>
      <c r="D257" s="144"/>
      <c r="E257" s="144"/>
      <c r="F257" s="144"/>
      <c r="G257" s="144"/>
      <c r="H257" s="144"/>
      <c r="I257" s="146"/>
    </row>
    <row r="258" spans="2:9" ht="15.75" x14ac:dyDescent="0.25">
      <c r="B258" s="149">
        <v>0.32479999999999998</v>
      </c>
      <c r="C258" s="150"/>
      <c r="D258" s="150"/>
      <c r="E258" s="150"/>
      <c r="F258" s="150"/>
      <c r="G258" s="150"/>
      <c r="H258" s="150"/>
      <c r="I258" s="155"/>
    </row>
    <row r="259" spans="2:9" x14ac:dyDescent="0.25">
      <c r="B259" s="281" t="s">
        <v>146</v>
      </c>
      <c r="C259" s="282"/>
      <c r="D259" s="282"/>
      <c r="E259" s="282"/>
      <c r="F259" s="282"/>
      <c r="G259" s="282"/>
      <c r="H259" s="282"/>
      <c r="I259" s="283"/>
    </row>
    <row r="260" spans="2:9" ht="31.5" x14ac:dyDescent="0.25">
      <c r="B260" s="143" t="s">
        <v>163</v>
      </c>
      <c r="C260" s="144" t="s">
        <v>3</v>
      </c>
      <c r="D260" s="144" t="s">
        <v>4</v>
      </c>
      <c r="E260" s="144" t="s">
        <v>1325</v>
      </c>
      <c r="F260" s="144" t="s">
        <v>10</v>
      </c>
      <c r="G260" s="144" t="s">
        <v>12</v>
      </c>
      <c r="H260" s="144" t="s">
        <v>17</v>
      </c>
      <c r="I260" s="145" t="s">
        <v>18</v>
      </c>
    </row>
    <row r="261" spans="2:9" ht="15.75" x14ac:dyDescent="0.25">
      <c r="B261" s="143">
        <v>0.24510000000000001</v>
      </c>
      <c r="C261" s="144">
        <v>-0.48309999999999997</v>
      </c>
      <c r="D261" s="144">
        <v>0.66290000000000004</v>
      </c>
      <c r="E261" s="144">
        <v>0.60960000000000003</v>
      </c>
      <c r="F261" s="144">
        <v>-0.21460000000000001</v>
      </c>
      <c r="G261" s="144">
        <v>-0.35920000000000002</v>
      </c>
      <c r="H261" s="144">
        <v>0.86299999999999999</v>
      </c>
      <c r="I261" s="145">
        <v>0.38300000000000001</v>
      </c>
    </row>
    <row r="262" spans="2:9" ht="15.75" x14ac:dyDescent="0.25">
      <c r="B262" s="149">
        <v>1.0349999999999999</v>
      </c>
      <c r="C262" s="150">
        <v>-1.5980000000000001</v>
      </c>
      <c r="D262" s="150">
        <v>2.0289999999999999</v>
      </c>
      <c r="E262" s="150">
        <v>1.8839999999999999</v>
      </c>
      <c r="F262" s="150">
        <v>-0.64970000000000006</v>
      </c>
      <c r="G262" s="150">
        <v>-1.8520000000000001</v>
      </c>
      <c r="H262" s="150">
        <v>2.714</v>
      </c>
      <c r="I262" s="151">
        <v>1.212</v>
      </c>
    </row>
    <row r="263" spans="2:9" ht="31.5" x14ac:dyDescent="0.25">
      <c r="B263" s="143" t="s">
        <v>22</v>
      </c>
      <c r="C263" s="144" t="s">
        <v>23</v>
      </c>
      <c r="D263" s="144" t="s">
        <v>24</v>
      </c>
      <c r="E263" s="144" t="s">
        <v>1274</v>
      </c>
      <c r="F263" s="144" t="s">
        <v>28</v>
      </c>
      <c r="G263" s="144" t="s">
        <v>30</v>
      </c>
      <c r="H263" s="144" t="s">
        <v>34</v>
      </c>
      <c r="I263" s="145" t="s">
        <v>32</v>
      </c>
    </row>
    <row r="264" spans="2:9" ht="15.75" x14ac:dyDescent="0.25">
      <c r="B264" s="143">
        <v>0.59550000000000003</v>
      </c>
      <c r="C264" s="144">
        <v>0.65129999999999999</v>
      </c>
      <c r="D264" s="144">
        <v>0.58020000000000005</v>
      </c>
      <c r="E264" s="144">
        <v>7.3959999999999998E-3</v>
      </c>
      <c r="F264" s="144">
        <v>-0.28889999999999999</v>
      </c>
      <c r="G264" s="144">
        <v>0.63670000000000004</v>
      </c>
      <c r="H264" s="144">
        <v>1.077</v>
      </c>
      <c r="I264" s="145">
        <v>0.20599999999999999</v>
      </c>
    </row>
    <row r="265" spans="2:9" ht="15.75" x14ac:dyDescent="0.25">
      <c r="B265" s="149">
        <v>2.0430000000000001</v>
      </c>
      <c r="C265" s="150">
        <v>1.8120000000000001</v>
      </c>
      <c r="D265" s="150">
        <v>1.639</v>
      </c>
      <c r="E265" s="150">
        <v>2.6980000000000001E-2</v>
      </c>
      <c r="F265" s="150">
        <v>-0.63470000000000004</v>
      </c>
      <c r="G265" s="150">
        <v>2.2639999999999998</v>
      </c>
      <c r="H265" s="150">
        <v>2.5070000000000001</v>
      </c>
      <c r="I265" s="151">
        <v>0.58819999999999995</v>
      </c>
    </row>
    <row r="266" spans="2:9" ht="31.5" x14ac:dyDescent="0.25">
      <c r="B266" s="143" t="s">
        <v>36</v>
      </c>
      <c r="C266" s="144" t="s">
        <v>49</v>
      </c>
      <c r="D266" s="144" t="s">
        <v>53</v>
      </c>
      <c r="E266" s="144" t="s">
        <v>54</v>
      </c>
      <c r="F266" s="144" t="s">
        <v>56</v>
      </c>
      <c r="G266" s="144" t="s">
        <v>62</v>
      </c>
      <c r="H266" s="144" t="s">
        <v>63</v>
      </c>
      <c r="I266" s="145" t="s">
        <v>70</v>
      </c>
    </row>
    <row r="267" spans="2:9" ht="15.75" x14ac:dyDescent="0.25">
      <c r="B267" s="143">
        <v>5.4030000000000002E-2</v>
      </c>
      <c r="C267" s="144">
        <v>1.0609999999999999</v>
      </c>
      <c r="D267" s="144">
        <v>0.55449999999999999</v>
      </c>
      <c r="E267" s="144">
        <v>-2.7560000000000001E-2</v>
      </c>
      <c r="F267" s="144">
        <v>0.40899999999999997</v>
      </c>
      <c r="G267" s="144">
        <v>-7.8149999999999997E-2</v>
      </c>
      <c r="H267" s="144">
        <v>-0.71850000000000003</v>
      </c>
      <c r="I267" s="145">
        <v>-0.188</v>
      </c>
    </row>
    <row r="268" spans="2:9" ht="15.75" x14ac:dyDescent="0.25">
      <c r="B268" s="149">
        <v>0.1129</v>
      </c>
      <c r="C268" s="150">
        <v>2.0139999999999998</v>
      </c>
      <c r="D268" s="150">
        <v>1.7310000000000001</v>
      </c>
      <c r="E268" s="150">
        <v>-8.1629999999999994E-2</v>
      </c>
      <c r="F268" s="150">
        <v>1.2110000000000001</v>
      </c>
      <c r="G268" s="150">
        <v>-0.25729999999999997</v>
      </c>
      <c r="H268" s="150">
        <v>-1.6359999999999999</v>
      </c>
      <c r="I268" s="151">
        <v>-0.87250000000000005</v>
      </c>
    </row>
    <row r="269" spans="2:9" ht="31.5" x14ac:dyDescent="0.25">
      <c r="B269" s="143" t="s">
        <v>71</v>
      </c>
      <c r="C269" s="144" t="s">
        <v>72</v>
      </c>
      <c r="D269" s="144" t="s">
        <v>74</v>
      </c>
      <c r="E269" s="144" t="s">
        <v>75</v>
      </c>
      <c r="F269" s="144" t="s">
        <v>83</v>
      </c>
      <c r="G269" s="144" t="s">
        <v>84</v>
      </c>
      <c r="H269" s="144"/>
      <c r="I269" s="146"/>
    </row>
    <row r="270" spans="2:9" ht="15.75" x14ac:dyDescent="0.25">
      <c r="B270" s="143">
        <v>-0.1215</v>
      </c>
      <c r="C270" s="144">
        <v>0.1396</v>
      </c>
      <c r="D270" s="144">
        <v>0.53720000000000001</v>
      </c>
      <c r="E270" s="144">
        <v>0.5746</v>
      </c>
      <c r="F270" s="144">
        <v>0.33279999999999998</v>
      </c>
      <c r="G270" s="144">
        <v>-0.34649999999999997</v>
      </c>
      <c r="H270" s="144"/>
      <c r="I270" s="145"/>
    </row>
    <row r="271" spans="2:9" ht="15.75" x14ac:dyDescent="0.25">
      <c r="B271" s="149">
        <v>-0.312</v>
      </c>
      <c r="C271" s="150">
        <v>0.39850000000000002</v>
      </c>
      <c r="D271" s="150">
        <v>1.427</v>
      </c>
      <c r="E271" s="150">
        <v>1.2889999999999999</v>
      </c>
      <c r="F271" s="150">
        <v>1.0009999999999999</v>
      </c>
      <c r="G271" s="150">
        <v>-1.0489999999999999</v>
      </c>
      <c r="H271" s="150"/>
      <c r="I271" s="151"/>
    </row>
    <row r="272" spans="2:9" x14ac:dyDescent="0.25">
      <c r="B272" s="281" t="s">
        <v>186</v>
      </c>
      <c r="C272" s="282"/>
      <c r="D272" s="282"/>
      <c r="E272" s="282"/>
      <c r="F272" s="282"/>
      <c r="G272" s="282"/>
      <c r="H272" s="282"/>
      <c r="I272" s="283"/>
    </row>
    <row r="273" spans="2:9" ht="31.5" x14ac:dyDescent="0.25">
      <c r="B273" s="143" t="s">
        <v>163</v>
      </c>
      <c r="C273" s="144" t="s">
        <v>3</v>
      </c>
      <c r="D273" s="144" t="s">
        <v>1325</v>
      </c>
      <c r="E273" s="144" t="s">
        <v>9</v>
      </c>
      <c r="F273" s="144" t="s">
        <v>10</v>
      </c>
      <c r="G273" s="144" t="s">
        <v>23</v>
      </c>
      <c r="H273" s="144" t="s">
        <v>24</v>
      </c>
      <c r="I273" s="145" t="s">
        <v>26</v>
      </c>
    </row>
    <row r="274" spans="2:9" ht="15.75" x14ac:dyDescent="0.25">
      <c r="B274" s="143">
        <v>-0.21940000000000001</v>
      </c>
      <c r="C274" s="144">
        <v>-0.16950000000000001</v>
      </c>
      <c r="D274" s="144">
        <v>1.4590000000000001E-2</v>
      </c>
      <c r="E274" s="144">
        <v>-0.31979999999999997</v>
      </c>
      <c r="F274" s="144">
        <v>-0.4597</v>
      </c>
      <c r="G274" s="144">
        <v>-0.31290000000000001</v>
      </c>
      <c r="H274" s="144">
        <v>-0.25819999999999999</v>
      </c>
      <c r="I274" s="145">
        <v>-0.55740000000000001</v>
      </c>
    </row>
    <row r="275" spans="2:9" ht="15.75" x14ac:dyDescent="0.25">
      <c r="B275" s="149">
        <v>-0.76849999999999996</v>
      </c>
      <c r="C275" s="150">
        <v>-0.37059999999999998</v>
      </c>
      <c r="D275" s="150">
        <v>4.0329999999999998E-2</v>
      </c>
      <c r="E275" s="150">
        <v>-0.67349999999999999</v>
      </c>
      <c r="F275" s="150">
        <v>-1.0029999999999999</v>
      </c>
      <c r="G275" s="150">
        <v>-1.0960000000000001</v>
      </c>
      <c r="H275" s="150">
        <v>-0.51619999999999999</v>
      </c>
      <c r="I275" s="151">
        <v>-1.921</v>
      </c>
    </row>
    <row r="276" spans="2:9" ht="31.5" x14ac:dyDescent="0.25">
      <c r="B276" s="143" t="s">
        <v>27</v>
      </c>
      <c r="C276" s="144" t="s">
        <v>32</v>
      </c>
      <c r="D276" s="144" t="s">
        <v>34</v>
      </c>
      <c r="E276" s="144" t="s">
        <v>36</v>
      </c>
      <c r="F276" s="144" t="s">
        <v>46</v>
      </c>
      <c r="G276" s="144" t="s">
        <v>49</v>
      </c>
      <c r="H276" s="144" t="s">
        <v>53</v>
      </c>
      <c r="I276" s="145" t="s">
        <v>54</v>
      </c>
    </row>
    <row r="277" spans="2:9" ht="15.75" x14ac:dyDescent="0.25">
      <c r="B277" s="143">
        <v>-0.66669999999999996</v>
      </c>
      <c r="C277" s="144">
        <v>-0.9264</v>
      </c>
      <c r="D277" s="144">
        <v>-0.31869999999999998</v>
      </c>
      <c r="E277" s="144">
        <v>-0.32719999999999999</v>
      </c>
      <c r="F277" s="144">
        <v>0.29239999999999999</v>
      </c>
      <c r="G277" s="144">
        <v>-0.42</v>
      </c>
      <c r="H277" s="144">
        <v>0.71530000000000005</v>
      </c>
      <c r="I277" s="145">
        <v>-4.9790000000000001E-2</v>
      </c>
    </row>
    <row r="278" spans="2:9" ht="15.75" x14ac:dyDescent="0.25">
      <c r="B278" s="149">
        <v>-1.774</v>
      </c>
      <c r="C278" s="150">
        <v>-1.4370000000000001</v>
      </c>
      <c r="D278" s="150">
        <v>-0.89149999999999996</v>
      </c>
      <c r="E278" s="150">
        <v>-1.276</v>
      </c>
      <c r="F278" s="150">
        <v>0.58179999999999998</v>
      </c>
      <c r="G278" s="150">
        <v>-0.83099999999999996</v>
      </c>
      <c r="H278" s="150">
        <v>1.7330000000000001</v>
      </c>
      <c r="I278" s="151">
        <v>-0.1236</v>
      </c>
    </row>
    <row r="279" spans="2:9" ht="31.5" x14ac:dyDescent="0.25">
      <c r="B279" s="143" t="s">
        <v>63</v>
      </c>
      <c r="C279" s="144" t="s">
        <v>67</v>
      </c>
      <c r="D279" s="144" t="s">
        <v>70</v>
      </c>
      <c r="E279" s="144" t="s">
        <v>72</v>
      </c>
      <c r="F279" s="144" t="s">
        <v>80</v>
      </c>
      <c r="G279" s="144" t="s">
        <v>83</v>
      </c>
      <c r="H279" s="144" t="s">
        <v>84</v>
      </c>
      <c r="I279" s="146"/>
    </row>
    <row r="280" spans="2:9" ht="15.75" x14ac:dyDescent="0.25">
      <c r="B280" s="143">
        <v>0.2586</v>
      </c>
      <c r="C280" s="144">
        <v>-0.14829999999999999</v>
      </c>
      <c r="D280" s="144">
        <v>-0.91759999999999997</v>
      </c>
      <c r="E280" s="144">
        <v>-1.3879999999999999</v>
      </c>
      <c r="F280" s="144">
        <v>0.52790000000000004</v>
      </c>
      <c r="G280" s="144">
        <v>0.20230000000000001</v>
      </c>
      <c r="H280" s="144">
        <v>-0.16700000000000001</v>
      </c>
      <c r="I280" s="145"/>
    </row>
    <row r="281" spans="2:9" ht="16.5" thickBot="1" x14ac:dyDescent="0.3">
      <c r="B281" s="152">
        <v>0.34460000000000002</v>
      </c>
      <c r="C281" s="153">
        <v>-0.33639999999999998</v>
      </c>
      <c r="D281" s="153">
        <v>-2.6880000000000002</v>
      </c>
      <c r="E281" s="153">
        <v>-2.109</v>
      </c>
      <c r="F281" s="153">
        <v>1.669</v>
      </c>
      <c r="G281" s="153">
        <v>0.42149999999999999</v>
      </c>
      <c r="H281" s="153">
        <v>-0.28639999999999999</v>
      </c>
      <c r="I281" s="156"/>
    </row>
  </sheetData>
  <mergeCells count="16">
    <mergeCell ref="B259:I259"/>
    <mergeCell ref="B272:I272"/>
    <mergeCell ref="B218:I218"/>
    <mergeCell ref="B202:I202"/>
    <mergeCell ref="B189:I189"/>
    <mergeCell ref="B2:I2"/>
    <mergeCell ref="B3:I3"/>
    <mergeCell ref="B43:I43"/>
    <mergeCell ref="B56:I56"/>
    <mergeCell ref="B219:I219"/>
    <mergeCell ref="B149:I149"/>
    <mergeCell ref="B148:I148"/>
    <mergeCell ref="B73:I73"/>
    <mergeCell ref="B74:I74"/>
    <mergeCell ref="B114:I114"/>
    <mergeCell ref="B127:I127"/>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2959-0F95-A744-9946-867B62E99A1A}">
  <sheetPr>
    <tabColor rgb="FFFFFF00"/>
  </sheetPr>
  <dimension ref="B2:G34"/>
  <sheetViews>
    <sheetView workbookViewId="0">
      <selection activeCell="L15" sqref="L15"/>
    </sheetView>
  </sheetViews>
  <sheetFormatPr defaultColWidth="11.42578125" defaultRowHeight="15" x14ac:dyDescent="0.25"/>
  <sheetData>
    <row r="2" spans="2:7" ht="15.75" thickBot="1" x14ac:dyDescent="0.3"/>
    <row r="3" spans="2:7" ht="15.75" thickBot="1" x14ac:dyDescent="0.3">
      <c r="B3" s="290" t="s">
        <v>167</v>
      </c>
      <c r="C3" s="291"/>
      <c r="D3" s="291"/>
      <c r="E3" s="291"/>
      <c r="F3" s="291"/>
      <c r="G3" s="292"/>
    </row>
    <row r="4" spans="2:7" x14ac:dyDescent="0.25">
      <c r="B4" s="160" t="s">
        <v>3</v>
      </c>
      <c r="C4" s="161" t="s">
        <v>6</v>
      </c>
      <c r="D4" s="161" t="s">
        <v>10</v>
      </c>
      <c r="E4" s="161" t="s">
        <v>23</v>
      </c>
      <c r="F4" s="161" t="s">
        <v>24</v>
      </c>
      <c r="G4" s="162" t="s">
        <v>34</v>
      </c>
    </row>
    <row r="5" spans="2:7" ht="15.75" x14ac:dyDescent="0.25">
      <c r="B5" s="163">
        <v>-0.218</v>
      </c>
      <c r="C5" s="164">
        <v>-0.184</v>
      </c>
      <c r="D5" s="164">
        <v>-0.32300000000000001</v>
      </c>
      <c r="E5" s="164">
        <v>-0.34499999999999997</v>
      </c>
      <c r="F5" s="164">
        <v>-0.11</v>
      </c>
      <c r="G5" s="165">
        <v>-0.23200000000000001</v>
      </c>
    </row>
    <row r="6" spans="2:7" ht="16.5" thickBot="1" x14ac:dyDescent="0.3">
      <c r="B6" s="166">
        <v>-5.6219999999999999</v>
      </c>
      <c r="C6" s="167">
        <v>-4.6100000000000003</v>
      </c>
      <c r="D6" s="168">
        <v>-9.5129999999999999</v>
      </c>
      <c r="E6" s="168">
        <v>-11.09</v>
      </c>
      <c r="F6" s="168">
        <v>-3.9569999999999999</v>
      </c>
      <c r="G6" s="169">
        <v>-4.8090000000000002</v>
      </c>
    </row>
    <row r="7" spans="2:7" x14ac:dyDescent="0.25">
      <c r="B7" s="160" t="s">
        <v>36</v>
      </c>
      <c r="C7" s="161" t="s">
        <v>53</v>
      </c>
      <c r="D7" s="161" t="s">
        <v>54</v>
      </c>
      <c r="E7" s="161" t="s">
        <v>70</v>
      </c>
      <c r="F7" s="161" t="s">
        <v>83</v>
      </c>
      <c r="G7" s="162" t="s">
        <v>84</v>
      </c>
    </row>
    <row r="8" spans="2:7" ht="15.75" x14ac:dyDescent="0.25">
      <c r="B8" s="163">
        <v>-8.7999999999999995E-2</v>
      </c>
      <c r="C8" s="164">
        <v>-0.129</v>
      </c>
      <c r="D8" s="164">
        <v>-0.128</v>
      </c>
      <c r="E8" s="164">
        <v>-0.437</v>
      </c>
      <c r="F8" s="164">
        <v>-0.157</v>
      </c>
      <c r="G8" s="165">
        <v>-0.16</v>
      </c>
    </row>
    <row r="9" spans="2:7" ht="16.5" thickBot="1" x14ac:dyDescent="0.3">
      <c r="B9" s="166">
        <v>-2.2919999999999998</v>
      </c>
      <c r="C9" s="168">
        <v>-4.0019999999999998</v>
      </c>
      <c r="D9" s="168">
        <v>-2.7719999999999998</v>
      </c>
      <c r="E9" s="168">
        <v>-11.24</v>
      </c>
      <c r="F9" s="168">
        <v>-4.2</v>
      </c>
      <c r="G9" s="169">
        <v>-6.06</v>
      </c>
    </row>
    <row r="10" spans="2:7" ht="15.75" thickBot="1" x14ac:dyDescent="0.3">
      <c r="B10" s="290" t="s">
        <v>1155</v>
      </c>
      <c r="C10" s="291"/>
      <c r="D10" s="291"/>
      <c r="E10" s="291"/>
      <c r="F10" s="291"/>
      <c r="G10" s="292"/>
    </row>
    <row r="11" spans="2:7" x14ac:dyDescent="0.25">
      <c r="B11" s="160" t="s">
        <v>3</v>
      </c>
      <c r="C11" s="161" t="s">
        <v>6</v>
      </c>
      <c r="D11" s="161" t="s">
        <v>10</v>
      </c>
      <c r="E11" s="161" t="s">
        <v>23</v>
      </c>
      <c r="F11" s="161" t="s">
        <v>24</v>
      </c>
      <c r="G11" s="162" t="s">
        <v>34</v>
      </c>
    </row>
    <row r="12" spans="2:7" ht="15.75" x14ac:dyDescent="0.25">
      <c r="B12" s="163">
        <v>-0.32500000000000001</v>
      </c>
      <c r="C12" s="170">
        <v>-0.28389999999999999</v>
      </c>
      <c r="D12" s="164">
        <v>-0.247</v>
      </c>
      <c r="E12" s="164">
        <v>-0.25800000000000001</v>
      </c>
      <c r="F12" s="164">
        <v>-0.13800000000000001</v>
      </c>
      <c r="G12" s="165">
        <v>-0.46600000000000003</v>
      </c>
    </row>
    <row r="13" spans="2:7" ht="16.5" thickBot="1" x14ac:dyDescent="0.3">
      <c r="B13" s="166">
        <v>-4.3520000000000003</v>
      </c>
      <c r="C13" s="171">
        <v>-3.8570000000000002</v>
      </c>
      <c r="D13" s="168">
        <v>-3.8559999999999999</v>
      </c>
      <c r="E13" s="168">
        <v>-4.915</v>
      </c>
      <c r="F13" s="168">
        <v>-3.0920000000000001</v>
      </c>
      <c r="G13" s="169">
        <v>-6.1120000000000001</v>
      </c>
    </row>
    <row r="14" spans="2:7" x14ac:dyDescent="0.25">
      <c r="B14" s="160" t="s">
        <v>36</v>
      </c>
      <c r="C14" s="161" t="s">
        <v>53</v>
      </c>
      <c r="D14" s="161" t="s">
        <v>54</v>
      </c>
      <c r="E14" s="161" t="s">
        <v>70</v>
      </c>
      <c r="F14" s="161" t="s">
        <v>83</v>
      </c>
      <c r="G14" s="162" t="s">
        <v>84</v>
      </c>
    </row>
    <row r="15" spans="2:7" ht="15.75" x14ac:dyDescent="0.25">
      <c r="B15" s="163">
        <v>7.5999999999999998E-2</v>
      </c>
      <c r="C15" s="164">
        <v>-0.17399999999999999</v>
      </c>
      <c r="D15" s="164">
        <v>-7.6999999999999999E-2</v>
      </c>
      <c r="E15" s="164">
        <v>-0.26800000000000002</v>
      </c>
      <c r="F15" s="164">
        <v>-4.3999999999999997E-2</v>
      </c>
      <c r="G15" s="165">
        <v>-0.157</v>
      </c>
    </row>
    <row r="16" spans="2:7" ht="16.5" thickBot="1" x14ac:dyDescent="0.3">
      <c r="B16" s="166">
        <v>0.92</v>
      </c>
      <c r="C16" s="168">
        <v>-3.2970000000000002</v>
      </c>
      <c r="D16" s="168">
        <v>-0.745</v>
      </c>
      <c r="E16" s="168">
        <v>-3.1269999999999998</v>
      </c>
      <c r="F16" s="168">
        <v>-0.59199999999999997</v>
      </c>
      <c r="G16" s="169">
        <v>-3.6480000000000001</v>
      </c>
    </row>
    <row r="20" spans="2:7" ht="15.75" thickBot="1" x14ac:dyDescent="0.3"/>
    <row r="21" spans="2:7" ht="15.75" thickBot="1" x14ac:dyDescent="0.3">
      <c r="B21" s="290" t="s">
        <v>1156</v>
      </c>
      <c r="C21" s="291"/>
      <c r="D21" s="291"/>
      <c r="E21" s="291"/>
      <c r="F21" s="291"/>
      <c r="G21" s="292"/>
    </row>
    <row r="22" spans="2:7" x14ac:dyDescent="0.25">
      <c r="B22" s="160" t="s">
        <v>3</v>
      </c>
      <c r="C22" s="161" t="s">
        <v>6</v>
      </c>
      <c r="D22" s="161" t="s">
        <v>10</v>
      </c>
      <c r="E22" s="161" t="s">
        <v>23</v>
      </c>
      <c r="F22" s="161" t="s">
        <v>24</v>
      </c>
      <c r="G22" s="162" t="s">
        <v>34</v>
      </c>
    </row>
    <row r="23" spans="2:7" ht="15.75" x14ac:dyDescent="0.25">
      <c r="B23" s="172">
        <v>0.1002</v>
      </c>
      <c r="C23" s="170">
        <v>-0.21729999999999999</v>
      </c>
      <c r="D23" s="173">
        <v>-8.2000000000000003E-2</v>
      </c>
      <c r="E23" s="173">
        <v>-5.8799999999999998E-2</v>
      </c>
      <c r="F23" s="173">
        <v>-5.3100000000000001E-2</v>
      </c>
      <c r="G23" s="174">
        <v>8.6199999999999999E-2</v>
      </c>
    </row>
    <row r="24" spans="2:7" ht="16.5" thickBot="1" x14ac:dyDescent="0.3">
      <c r="B24" s="175">
        <v>0.2271</v>
      </c>
      <c r="C24" s="171">
        <v>-1.4950000000000001</v>
      </c>
      <c r="D24" s="176">
        <v>-0.18390000000000001</v>
      </c>
      <c r="E24" s="176">
        <v>-0.45479999999999998</v>
      </c>
      <c r="F24" s="176">
        <v>-0.35</v>
      </c>
      <c r="G24" s="177">
        <v>0.58599999999999997</v>
      </c>
    </row>
    <row r="25" spans="2:7" x14ac:dyDescent="0.25">
      <c r="B25" s="160" t="s">
        <v>36</v>
      </c>
      <c r="C25" s="161" t="s">
        <v>53</v>
      </c>
      <c r="D25" s="161" t="s">
        <v>54</v>
      </c>
      <c r="E25" s="161" t="s">
        <v>70</v>
      </c>
      <c r="F25" s="161" t="s">
        <v>83</v>
      </c>
      <c r="G25" s="162" t="s">
        <v>84</v>
      </c>
    </row>
    <row r="26" spans="2:7" ht="15.75" x14ac:dyDescent="0.25">
      <c r="B26" s="172">
        <v>1.278</v>
      </c>
      <c r="C26" s="173">
        <v>-9.4100000000000003E-2</v>
      </c>
      <c r="D26" s="173">
        <v>-0.1827</v>
      </c>
      <c r="E26" s="173">
        <v>-0.17469999999999999</v>
      </c>
      <c r="F26" s="173">
        <v>-0.68879999999999997</v>
      </c>
      <c r="G26" s="174">
        <v>9.7699999999999995E-2</v>
      </c>
    </row>
    <row r="27" spans="2:7" ht="16.5" thickBot="1" x14ac:dyDescent="0.3">
      <c r="B27" s="178">
        <v>3.431</v>
      </c>
      <c r="C27" s="179">
        <v>-0.8589</v>
      </c>
      <c r="D27" s="179">
        <v>-0.38740000000000002</v>
      </c>
      <c r="E27" s="179">
        <v>-0.53010000000000002</v>
      </c>
      <c r="F27" s="179">
        <v>-3.13</v>
      </c>
      <c r="G27" s="180">
        <v>0.35389999999999999</v>
      </c>
    </row>
    <row r="28" spans="2:7" ht="15.75" thickBot="1" x14ac:dyDescent="0.3">
      <c r="B28" s="290" t="s">
        <v>1157</v>
      </c>
      <c r="C28" s="291"/>
      <c r="D28" s="291"/>
      <c r="E28" s="291"/>
      <c r="F28" s="291"/>
      <c r="G28" s="292"/>
    </row>
    <row r="29" spans="2:7" x14ac:dyDescent="0.25">
      <c r="B29" s="160" t="s">
        <v>3</v>
      </c>
      <c r="C29" s="161" t="s">
        <v>6</v>
      </c>
      <c r="D29" s="161" t="s">
        <v>10</v>
      </c>
      <c r="E29" s="161" t="s">
        <v>23</v>
      </c>
      <c r="F29" s="161" t="s">
        <v>24</v>
      </c>
      <c r="G29" s="162" t="s">
        <v>34</v>
      </c>
    </row>
    <row r="30" spans="2:7" ht="15.75" x14ac:dyDescent="0.25">
      <c r="B30" s="172">
        <v>-0.2006</v>
      </c>
      <c r="C30" s="170">
        <v>0.3014</v>
      </c>
      <c r="D30" s="173">
        <v>-0.41299999999999998</v>
      </c>
      <c r="E30" s="173">
        <v>0.1525</v>
      </c>
      <c r="F30" s="173">
        <v>0.1043</v>
      </c>
      <c r="G30" s="174">
        <v>0.25409999999999999</v>
      </c>
    </row>
    <row r="31" spans="2:7" ht="16.5" thickBot="1" x14ac:dyDescent="0.3">
      <c r="B31" s="175">
        <v>-0.73519999999999996</v>
      </c>
      <c r="C31" s="171">
        <v>1.159</v>
      </c>
      <c r="D31" s="176">
        <v>-1.4319999999999999</v>
      </c>
      <c r="E31" s="176">
        <v>0.79369999999999996</v>
      </c>
      <c r="F31" s="176">
        <v>0.38229999999999997</v>
      </c>
      <c r="G31" s="177">
        <v>0.92720000000000002</v>
      </c>
    </row>
    <row r="32" spans="2:7" x14ac:dyDescent="0.25">
      <c r="B32" s="160" t="s">
        <v>36</v>
      </c>
      <c r="C32" s="161" t="s">
        <v>53</v>
      </c>
      <c r="D32" s="161" t="s">
        <v>54</v>
      </c>
      <c r="E32" s="161" t="s">
        <v>70</v>
      </c>
      <c r="F32" s="161" t="s">
        <v>83</v>
      </c>
      <c r="G32" s="162" t="s">
        <v>84</v>
      </c>
    </row>
    <row r="33" spans="2:7" ht="15.75" x14ac:dyDescent="0.25">
      <c r="B33" s="172">
        <v>-0.44640000000000002</v>
      </c>
      <c r="C33" s="173">
        <v>0.4153</v>
      </c>
      <c r="D33" s="173">
        <v>-1.6999999999999999E-3</v>
      </c>
      <c r="E33" s="173">
        <v>-0.4894</v>
      </c>
      <c r="F33" s="173">
        <v>4.5999999999999999E-2</v>
      </c>
      <c r="G33" s="174">
        <v>-0.2117</v>
      </c>
    </row>
    <row r="34" spans="2:7" ht="16.5" thickBot="1" x14ac:dyDescent="0.3">
      <c r="B34" s="175">
        <v>-2.1640000000000001</v>
      </c>
      <c r="C34" s="176">
        <v>1.897</v>
      </c>
      <c r="D34" s="176">
        <v>-4.5999999999999999E-3</v>
      </c>
      <c r="E34" s="176">
        <v>-1.8720000000000001</v>
      </c>
      <c r="F34" s="176">
        <v>0.14549999999999999</v>
      </c>
      <c r="G34" s="177">
        <v>-0.86019999999999996</v>
      </c>
    </row>
  </sheetData>
  <mergeCells count="4">
    <mergeCell ref="B3:G3"/>
    <mergeCell ref="B10:G10"/>
    <mergeCell ref="B21:G21"/>
    <mergeCell ref="B28:G28"/>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2DA65-93D9-CA4E-B4BD-0A46C8FEAB12}">
  <sheetPr>
    <tabColor rgb="FFFFFF00"/>
  </sheetPr>
  <dimension ref="C5:O15"/>
  <sheetViews>
    <sheetView workbookViewId="0">
      <selection activeCell="C6" sqref="C6:H6"/>
    </sheetView>
  </sheetViews>
  <sheetFormatPr defaultColWidth="11.42578125" defaultRowHeight="15" x14ac:dyDescent="0.25"/>
  <sheetData>
    <row r="5" spans="3:15" ht="15.75" thickBot="1" x14ac:dyDescent="0.3"/>
    <row r="6" spans="3:15" ht="16.5" thickBot="1" x14ac:dyDescent="0.3">
      <c r="C6" s="293" t="s">
        <v>167</v>
      </c>
      <c r="D6" s="294"/>
      <c r="E6" s="294"/>
      <c r="F6" s="294"/>
      <c r="G6" s="294"/>
      <c r="H6" s="295"/>
      <c r="J6" s="293" t="s">
        <v>1156</v>
      </c>
      <c r="K6" s="294"/>
      <c r="L6" s="294"/>
      <c r="M6" s="294"/>
      <c r="N6" s="294"/>
      <c r="O6" s="295"/>
    </row>
    <row r="7" spans="3:15" ht="15.75" thickBot="1" x14ac:dyDescent="0.3">
      <c r="C7" s="296" t="s">
        <v>917</v>
      </c>
      <c r="D7" s="297"/>
      <c r="E7" s="297" t="s">
        <v>128</v>
      </c>
      <c r="F7" s="297"/>
      <c r="G7" s="297" t="s">
        <v>147</v>
      </c>
      <c r="H7" s="298"/>
      <c r="J7" s="296" t="s">
        <v>917</v>
      </c>
      <c r="K7" s="297"/>
      <c r="L7" s="297" t="s">
        <v>128</v>
      </c>
      <c r="M7" s="297"/>
      <c r="N7" s="297" t="s">
        <v>147</v>
      </c>
      <c r="O7" s="298"/>
    </row>
    <row r="8" spans="3:15" ht="30" x14ac:dyDescent="0.25">
      <c r="C8" s="206" t="s">
        <v>510</v>
      </c>
      <c r="D8" s="207" t="s">
        <v>516</v>
      </c>
      <c r="E8" s="207" t="s">
        <v>510</v>
      </c>
      <c r="F8" s="207" t="s">
        <v>516</v>
      </c>
      <c r="G8" s="207" t="s">
        <v>510</v>
      </c>
      <c r="H8" s="208" t="s">
        <v>516</v>
      </c>
      <c r="J8" s="206" t="s">
        <v>510</v>
      </c>
      <c r="K8" s="207" t="s">
        <v>516</v>
      </c>
      <c r="L8" s="207" t="s">
        <v>510</v>
      </c>
      <c r="M8" s="207" t="s">
        <v>516</v>
      </c>
      <c r="N8" s="207" t="s">
        <v>510</v>
      </c>
      <c r="O8" s="208" t="s">
        <v>516</v>
      </c>
    </row>
    <row r="9" spans="3:15" ht="15.75" x14ac:dyDescent="0.25">
      <c r="C9" s="163">
        <v>-0.13300000000000001</v>
      </c>
      <c r="D9" s="164">
        <v>-6.4000000000000001E-2</v>
      </c>
      <c r="E9" s="164">
        <v>-8.6999999999999994E-2</v>
      </c>
      <c r="F9" s="164">
        <v>0.11600000000000001</v>
      </c>
      <c r="G9" s="164">
        <v>-0.158</v>
      </c>
      <c r="H9" s="165">
        <v>-0.154</v>
      </c>
      <c r="J9" s="163">
        <v>-13.43</v>
      </c>
      <c r="K9" s="164">
        <v>13.68</v>
      </c>
      <c r="L9" s="164">
        <v>87.01</v>
      </c>
      <c r="M9" s="164">
        <v>53.4</v>
      </c>
      <c r="N9" s="164">
        <v>4.2679999999999998</v>
      </c>
      <c r="O9" s="165">
        <v>-28.03</v>
      </c>
    </row>
    <row r="10" spans="3:15" ht="16.5" thickBot="1" x14ac:dyDescent="0.3">
      <c r="C10" s="166">
        <v>-4.8440000000000003</v>
      </c>
      <c r="D10" s="168">
        <v>-2.9929999999999999</v>
      </c>
      <c r="E10" s="168">
        <v>-2.9670000000000001</v>
      </c>
      <c r="F10" s="168">
        <v>2.944</v>
      </c>
      <c r="G10" s="168">
        <v>-5.7320000000000002</v>
      </c>
      <c r="H10" s="169">
        <v>-2.83</v>
      </c>
      <c r="J10" s="166">
        <v>-0.60799999999999998</v>
      </c>
      <c r="K10" s="168">
        <v>0.67900000000000005</v>
      </c>
      <c r="L10" s="168">
        <v>4.5119999999999996</v>
      </c>
      <c r="M10" s="168">
        <v>2.5649999999999999</v>
      </c>
      <c r="N10" s="168">
        <v>0.151</v>
      </c>
      <c r="O10" s="169">
        <v>-0.69299999999999995</v>
      </c>
    </row>
    <row r="11" spans="3:15" ht="16.5" thickBot="1" x14ac:dyDescent="0.3">
      <c r="C11" s="293" t="s">
        <v>1155</v>
      </c>
      <c r="D11" s="294"/>
      <c r="E11" s="294"/>
      <c r="F11" s="294"/>
      <c r="G11" s="294"/>
      <c r="H11" s="295"/>
      <c r="J11" s="293" t="s">
        <v>1157</v>
      </c>
      <c r="K11" s="294"/>
      <c r="L11" s="294"/>
      <c r="M11" s="294"/>
      <c r="N11" s="294"/>
      <c r="O11" s="295"/>
    </row>
    <row r="12" spans="3:15" ht="15.75" thickBot="1" x14ac:dyDescent="0.3">
      <c r="C12" s="296" t="s">
        <v>917</v>
      </c>
      <c r="D12" s="297"/>
      <c r="E12" s="297" t="s">
        <v>128</v>
      </c>
      <c r="F12" s="297"/>
      <c r="G12" s="297" t="s">
        <v>147</v>
      </c>
      <c r="H12" s="298"/>
      <c r="J12" s="299" t="s">
        <v>917</v>
      </c>
      <c r="K12" s="300"/>
      <c r="L12" s="300" t="s">
        <v>128</v>
      </c>
      <c r="M12" s="300"/>
      <c r="N12" s="300" t="s">
        <v>147</v>
      </c>
      <c r="O12" s="301"/>
    </row>
    <row r="13" spans="3:15" ht="30" x14ac:dyDescent="0.25">
      <c r="C13" s="206" t="s">
        <v>510</v>
      </c>
      <c r="D13" s="207" t="s">
        <v>516</v>
      </c>
      <c r="E13" s="207" t="s">
        <v>510</v>
      </c>
      <c r="F13" s="207" t="s">
        <v>516</v>
      </c>
      <c r="G13" s="207" t="s">
        <v>510</v>
      </c>
      <c r="H13" s="208" t="s">
        <v>516</v>
      </c>
      <c r="J13" s="209" t="s">
        <v>510</v>
      </c>
      <c r="K13" s="210" t="s">
        <v>516</v>
      </c>
      <c r="L13" s="210" t="s">
        <v>510</v>
      </c>
      <c r="M13" s="210" t="s">
        <v>516</v>
      </c>
      <c r="N13" s="210" t="s">
        <v>510</v>
      </c>
      <c r="O13" s="211" t="s">
        <v>516</v>
      </c>
    </row>
    <row r="14" spans="3:15" ht="15.75" x14ac:dyDescent="0.25">
      <c r="C14" s="163">
        <v>-3.323</v>
      </c>
      <c r="D14" s="164">
        <v>-3.3889999999999998</v>
      </c>
      <c r="E14" s="164">
        <v>-31.45</v>
      </c>
      <c r="F14" s="164">
        <v>-36.53</v>
      </c>
      <c r="G14" s="164">
        <v>2.7120000000000002</v>
      </c>
      <c r="H14" s="165">
        <v>-1.607</v>
      </c>
      <c r="J14" s="163">
        <v>-23.64</v>
      </c>
      <c r="K14" s="164">
        <v>-10.42</v>
      </c>
      <c r="L14" s="164">
        <v>16.96</v>
      </c>
      <c r="M14" s="164">
        <v>48.27</v>
      </c>
      <c r="N14" s="164">
        <v>-23.05</v>
      </c>
      <c r="O14" s="165">
        <v>-15.17</v>
      </c>
    </row>
    <row r="15" spans="3:15" ht="16.5" thickBot="1" x14ac:dyDescent="0.3">
      <c r="C15" s="166">
        <v>-0.70499999999999996</v>
      </c>
      <c r="D15" s="168">
        <v>-0.873</v>
      </c>
      <c r="E15" s="168">
        <v>-8.048</v>
      </c>
      <c r="F15" s="168">
        <v>-4.0110000000000001</v>
      </c>
      <c r="G15" s="168">
        <v>0.56100000000000005</v>
      </c>
      <c r="H15" s="169">
        <v>-0.109</v>
      </c>
      <c r="J15" s="166">
        <v>-0.95899999999999996</v>
      </c>
      <c r="K15" s="168">
        <v>-0.47699999999999998</v>
      </c>
      <c r="L15" s="168">
        <v>0.69</v>
      </c>
      <c r="M15" s="168">
        <v>2.0459999999999998</v>
      </c>
      <c r="N15" s="168">
        <v>-0.84199999999999997</v>
      </c>
      <c r="O15" s="169">
        <v>-0.39600000000000002</v>
      </c>
    </row>
  </sheetData>
  <mergeCells count="16">
    <mergeCell ref="C11:H11"/>
    <mergeCell ref="J11:O11"/>
    <mergeCell ref="C12:D12"/>
    <mergeCell ref="E12:F12"/>
    <mergeCell ref="G12:H12"/>
    <mergeCell ref="J12:K12"/>
    <mergeCell ref="L12:M12"/>
    <mergeCell ref="N12:O12"/>
    <mergeCell ref="C6:H6"/>
    <mergeCell ref="J6:O6"/>
    <mergeCell ref="C7:D7"/>
    <mergeCell ref="E7:F7"/>
    <mergeCell ref="G7:H7"/>
    <mergeCell ref="J7:K7"/>
    <mergeCell ref="L7:M7"/>
    <mergeCell ref="N7:O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FF00"/>
  </sheetPr>
  <dimension ref="A1:A81"/>
  <sheetViews>
    <sheetView workbookViewId="0"/>
  </sheetViews>
  <sheetFormatPr defaultColWidth="8.85546875" defaultRowHeight="15" x14ac:dyDescent="0.25"/>
  <cols>
    <col min="1" max="1" width="8.85546875" style="186"/>
  </cols>
  <sheetData>
    <row r="1" spans="1:1" ht="15.75" thickBot="1" x14ac:dyDescent="0.3">
      <c r="A1" s="181" t="s">
        <v>1326</v>
      </c>
    </row>
    <row r="2" spans="1:1" ht="16.5" thickTop="1" thickBot="1" x14ac:dyDescent="0.3">
      <c r="A2" s="182" t="s">
        <v>1327</v>
      </c>
    </row>
    <row r="3" spans="1:1" ht="15.75" thickBot="1" x14ac:dyDescent="0.3">
      <c r="A3" s="184" t="s">
        <v>1328</v>
      </c>
    </row>
    <row r="4" spans="1:1" ht="15.75" thickBot="1" x14ac:dyDescent="0.3">
      <c r="A4" s="184" t="s">
        <v>1329</v>
      </c>
    </row>
    <row r="5" spans="1:1" ht="15.75" thickBot="1" x14ac:dyDescent="0.3">
      <c r="A5" s="184" t="s">
        <v>1330</v>
      </c>
    </row>
    <row r="6" spans="1:1" ht="15.75" thickBot="1" x14ac:dyDescent="0.3">
      <c r="A6" s="184" t="s">
        <v>1331</v>
      </c>
    </row>
    <row r="7" spans="1:1" ht="15.75" thickBot="1" x14ac:dyDescent="0.3">
      <c r="A7" s="184" t="s">
        <v>1029</v>
      </c>
    </row>
    <row r="8" spans="1:1" ht="15.75" thickBot="1" x14ac:dyDescent="0.3">
      <c r="A8" s="184" t="s">
        <v>1332</v>
      </c>
    </row>
    <row r="9" spans="1:1" ht="15.75" thickBot="1" x14ac:dyDescent="0.3">
      <c r="A9" s="184" t="s">
        <v>1031</v>
      </c>
    </row>
    <row r="10" spans="1:1" ht="15.75" thickBot="1" x14ac:dyDescent="0.3">
      <c r="A10" s="184" t="s">
        <v>1032</v>
      </c>
    </row>
    <row r="11" spans="1:1" ht="15.75" thickBot="1" x14ac:dyDescent="0.3">
      <c r="A11" s="184" t="s">
        <v>1033</v>
      </c>
    </row>
    <row r="12" spans="1:1" ht="15.75" thickBot="1" x14ac:dyDescent="0.3">
      <c r="A12" s="184" t="s">
        <v>1034</v>
      </c>
    </row>
    <row r="13" spans="1:1" ht="15.75" thickBot="1" x14ac:dyDescent="0.3">
      <c r="A13" s="184" t="s">
        <v>1035</v>
      </c>
    </row>
    <row r="14" spans="1:1" ht="15.75" thickBot="1" x14ac:dyDescent="0.3">
      <c r="A14" s="184" t="s">
        <v>1036</v>
      </c>
    </row>
    <row r="15" spans="1:1" ht="15.75" thickBot="1" x14ac:dyDescent="0.3">
      <c r="A15" s="184" t="s">
        <v>1037</v>
      </c>
    </row>
    <row r="16" spans="1:1" ht="15.75" thickBot="1" x14ac:dyDescent="0.3">
      <c r="A16" s="184" t="s">
        <v>1038</v>
      </c>
    </row>
    <row r="17" spans="1:1" ht="15.75" thickBot="1" x14ac:dyDescent="0.3">
      <c r="A17" s="184" t="s">
        <v>1039</v>
      </c>
    </row>
    <row r="18" spans="1:1" ht="15.75" thickBot="1" x14ac:dyDescent="0.3">
      <c r="A18" s="184" t="s">
        <v>1040</v>
      </c>
    </row>
    <row r="19" spans="1:1" ht="15.75" thickBot="1" x14ac:dyDescent="0.3">
      <c r="A19" s="184" t="s">
        <v>1041</v>
      </c>
    </row>
    <row r="20" spans="1:1" x14ac:dyDescent="0.25">
      <c r="A20" s="185" t="s">
        <v>1042</v>
      </c>
    </row>
    <row r="21" spans="1:1" ht="15.75" thickBot="1" x14ac:dyDescent="0.3">
      <c r="A21" s="183" t="s">
        <v>1333</v>
      </c>
    </row>
    <row r="22" spans="1:1" ht="15.75" thickBot="1" x14ac:dyDescent="0.3">
      <c r="A22" s="184" t="s">
        <v>1043</v>
      </c>
    </row>
    <row r="23" spans="1:1" ht="15.75" thickBot="1" x14ac:dyDescent="0.3">
      <c r="A23" s="184" t="s">
        <v>1334</v>
      </c>
    </row>
    <row r="24" spans="1:1" ht="15.75" thickBot="1" x14ac:dyDescent="0.3">
      <c r="A24" s="184" t="s">
        <v>1335</v>
      </c>
    </row>
    <row r="25" spans="1:1" ht="15.75" thickBot="1" x14ac:dyDescent="0.3">
      <c r="A25" s="184" t="s">
        <v>195</v>
      </c>
    </row>
    <row r="26" spans="1:1" ht="15.75" thickBot="1" x14ac:dyDescent="0.3">
      <c r="A26" s="184" t="s">
        <v>196</v>
      </c>
    </row>
    <row r="27" spans="1:1" x14ac:dyDescent="0.25">
      <c r="A27" s="320" t="s">
        <v>1389</v>
      </c>
    </row>
    <row r="40" spans="1:1" x14ac:dyDescent="0.25">
      <c r="A40" s="187"/>
    </row>
    <row r="43" spans="1:1" x14ac:dyDescent="0.25">
      <c r="A43" s="188"/>
    </row>
    <row r="57" spans="1:1" x14ac:dyDescent="0.25">
      <c r="A57" s="188"/>
    </row>
    <row r="58" spans="1:1" x14ac:dyDescent="0.25">
      <c r="A58" s="189"/>
    </row>
    <row r="59" spans="1:1" x14ac:dyDescent="0.25">
      <c r="A59" s="189"/>
    </row>
    <row r="60" spans="1:1" x14ac:dyDescent="0.25">
      <c r="A60" s="189"/>
    </row>
    <row r="61" spans="1:1" x14ac:dyDescent="0.25">
      <c r="A61" s="189"/>
    </row>
    <row r="62" spans="1:1" x14ac:dyDescent="0.25">
      <c r="A62" s="189"/>
    </row>
    <row r="63" spans="1:1" x14ac:dyDescent="0.25">
      <c r="A63" s="189"/>
    </row>
    <row r="64" spans="1:1" x14ac:dyDescent="0.25">
      <c r="A64" s="189"/>
    </row>
    <row r="65" spans="1:1" x14ac:dyDescent="0.25">
      <c r="A65" s="189"/>
    </row>
    <row r="66" spans="1:1" x14ac:dyDescent="0.25">
      <c r="A66" s="189"/>
    </row>
    <row r="67" spans="1:1" x14ac:dyDescent="0.25">
      <c r="A67" s="189"/>
    </row>
    <row r="68" spans="1:1" x14ac:dyDescent="0.25">
      <c r="A68" s="189"/>
    </row>
    <row r="69" spans="1:1" x14ac:dyDescent="0.25">
      <c r="A69" s="189"/>
    </row>
    <row r="70" spans="1:1" x14ac:dyDescent="0.25">
      <c r="A70" s="188"/>
    </row>
    <row r="71" spans="1:1" x14ac:dyDescent="0.25">
      <c r="A71" s="189"/>
    </row>
    <row r="72" spans="1:1" x14ac:dyDescent="0.25">
      <c r="A72" s="189"/>
    </row>
    <row r="73" spans="1:1" x14ac:dyDescent="0.25">
      <c r="A73" s="189"/>
    </row>
    <row r="74" spans="1:1" x14ac:dyDescent="0.25">
      <c r="A74" s="189"/>
    </row>
    <row r="75" spans="1:1" x14ac:dyDescent="0.25">
      <c r="A75" s="189"/>
    </row>
    <row r="76" spans="1:1" x14ac:dyDescent="0.25">
      <c r="A76" s="188"/>
    </row>
    <row r="77" spans="1:1" x14ac:dyDescent="0.25">
      <c r="A77" s="189"/>
    </row>
    <row r="78" spans="1:1" x14ac:dyDescent="0.25">
      <c r="A78" s="189"/>
    </row>
    <row r="79" spans="1:1" x14ac:dyDescent="0.25">
      <c r="A79" s="189"/>
    </row>
    <row r="80" spans="1:1" x14ac:dyDescent="0.25">
      <c r="A80" s="189"/>
    </row>
    <row r="81" spans="1:1" x14ac:dyDescent="0.25">
      <c r="A81" s="189"/>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BED9C-82FF-3E40-9403-2A9788AD54DB}">
  <sheetPr>
    <tabColor rgb="FFFFFF00"/>
  </sheetPr>
  <dimension ref="A5:M46"/>
  <sheetViews>
    <sheetView workbookViewId="0">
      <selection activeCell="C6" sqref="C6"/>
    </sheetView>
  </sheetViews>
  <sheetFormatPr defaultColWidth="11.42578125" defaultRowHeight="15" x14ac:dyDescent="0.25"/>
  <sheetData>
    <row r="5" spans="1:11" x14ac:dyDescent="0.25">
      <c r="A5" s="196"/>
      <c r="B5" s="257"/>
      <c r="C5" s="258" t="s">
        <v>181</v>
      </c>
      <c r="D5" s="258" t="s">
        <v>187</v>
      </c>
      <c r="E5" s="258" t="s">
        <v>1161</v>
      </c>
      <c r="F5" s="258" t="s">
        <v>175</v>
      </c>
      <c r="G5" s="258" t="s">
        <v>174</v>
      </c>
      <c r="H5" s="258" t="s">
        <v>176</v>
      </c>
      <c r="I5" s="258" t="s">
        <v>357</v>
      </c>
      <c r="J5" s="258" t="s">
        <v>1152</v>
      </c>
      <c r="K5" s="259" t="s">
        <v>1370</v>
      </c>
    </row>
    <row r="6" spans="1:11" x14ac:dyDescent="0.25">
      <c r="A6" s="196"/>
      <c r="B6" s="257" t="s">
        <v>181</v>
      </c>
      <c r="C6" s="260">
        <v>1</v>
      </c>
      <c r="D6" s="258">
        <v>-0.17690610300000001</v>
      </c>
      <c r="E6" s="258">
        <v>0.16055109000000001</v>
      </c>
      <c r="F6" s="258">
        <v>-0.11076337</v>
      </c>
      <c r="G6" s="258">
        <v>-0.37005871000000001</v>
      </c>
      <c r="H6" s="258">
        <v>-0.45770214999999997</v>
      </c>
      <c r="I6" s="258">
        <v>-0.77447136299999997</v>
      </c>
      <c r="J6" s="258">
        <v>0.16416262000000001</v>
      </c>
      <c r="K6" s="259">
        <v>0.96801490000000001</v>
      </c>
    </row>
    <row r="7" spans="1:11" x14ac:dyDescent="0.25">
      <c r="A7" s="196"/>
      <c r="B7" s="257" t="s">
        <v>187</v>
      </c>
      <c r="C7" s="258">
        <v>-0.17690610000000001</v>
      </c>
      <c r="D7" s="260">
        <v>1</v>
      </c>
      <c r="E7" s="258">
        <v>-4.2859880000000003E-2</v>
      </c>
      <c r="F7" s="258">
        <v>-0.11548087999999999</v>
      </c>
      <c r="G7" s="258">
        <v>-7.2340080000000001E-2</v>
      </c>
      <c r="H7" s="258">
        <v>0.12623319</v>
      </c>
      <c r="I7" s="258">
        <v>7.000966E-3</v>
      </c>
      <c r="J7" s="258">
        <v>-1.476105E-2</v>
      </c>
      <c r="K7" s="259">
        <v>-0.18649579999999999</v>
      </c>
    </row>
    <row r="8" spans="1:11" x14ac:dyDescent="0.25">
      <c r="A8" s="196"/>
      <c r="B8" s="257" t="s">
        <v>1161</v>
      </c>
      <c r="C8" s="258">
        <v>0.1605511</v>
      </c>
      <c r="D8" s="258">
        <v>-4.2859875999999998E-2</v>
      </c>
      <c r="E8" s="260">
        <v>1</v>
      </c>
      <c r="F8" s="258">
        <v>0.28799133999999998</v>
      </c>
      <c r="G8" s="258">
        <v>-0.12044555</v>
      </c>
      <c r="H8" s="258">
        <v>-0.27469264999999998</v>
      </c>
      <c r="I8" s="258">
        <v>-0.297200835</v>
      </c>
      <c r="J8" s="258">
        <v>-2.1194009999999999E-2</v>
      </c>
      <c r="K8" s="259">
        <v>0.1681357</v>
      </c>
    </row>
    <row r="9" spans="1:11" x14ac:dyDescent="0.25">
      <c r="A9" s="196"/>
      <c r="B9" s="257" t="s">
        <v>175</v>
      </c>
      <c r="C9" s="258">
        <v>-0.1107634</v>
      </c>
      <c r="D9" s="258">
        <v>-0.11548088099999999</v>
      </c>
      <c r="E9" s="258">
        <v>0.28799133999999998</v>
      </c>
      <c r="F9" s="260">
        <v>1</v>
      </c>
      <c r="G9" s="258">
        <v>0.47040634999999997</v>
      </c>
      <c r="H9" s="258">
        <v>1.5014099999999999E-3</v>
      </c>
      <c r="I9" s="258">
        <v>4.9748309999999997E-2</v>
      </c>
      <c r="J9" s="258">
        <v>0.16693830000000001</v>
      </c>
      <c r="K9" s="259">
        <v>-0.1021307</v>
      </c>
    </row>
    <row r="10" spans="1:11" x14ac:dyDescent="0.25">
      <c r="A10" s="196"/>
      <c r="B10" s="257" t="s">
        <v>174</v>
      </c>
      <c r="C10" s="258">
        <v>-0.37005870000000002</v>
      </c>
      <c r="D10" s="258">
        <v>-7.2340081000000001E-2</v>
      </c>
      <c r="E10" s="258">
        <v>-0.12044555</v>
      </c>
      <c r="F10" s="258">
        <v>0.47040634999999997</v>
      </c>
      <c r="G10" s="260">
        <v>1</v>
      </c>
      <c r="H10" s="258">
        <v>0.10250164</v>
      </c>
      <c r="I10" s="258">
        <v>0.56658851200000004</v>
      </c>
      <c r="J10" s="258">
        <v>0.13295744000000001</v>
      </c>
      <c r="K10" s="259">
        <v>-0.44228279999999998</v>
      </c>
    </row>
    <row r="11" spans="1:11" x14ac:dyDescent="0.25">
      <c r="A11" s="196"/>
      <c r="B11" s="257" t="s">
        <v>176</v>
      </c>
      <c r="C11" s="258">
        <v>-0.4577021</v>
      </c>
      <c r="D11" s="258">
        <v>0.12623319199999999</v>
      </c>
      <c r="E11" s="258">
        <v>-0.27469264999999998</v>
      </c>
      <c r="F11" s="258">
        <v>1.5014099999999999E-3</v>
      </c>
      <c r="G11" s="258">
        <v>0.10250164</v>
      </c>
      <c r="H11" s="260">
        <v>1</v>
      </c>
      <c r="I11" s="258">
        <v>0.38666239800000002</v>
      </c>
      <c r="J11" s="258">
        <v>-6.5191669999999993E-2</v>
      </c>
      <c r="K11" s="259">
        <v>-0.41310950000000002</v>
      </c>
    </row>
    <row r="12" spans="1:11" x14ac:dyDescent="0.25">
      <c r="A12" s="196"/>
      <c r="B12" s="257" t="s">
        <v>357</v>
      </c>
      <c r="C12" s="258">
        <v>-0.77447140000000003</v>
      </c>
      <c r="D12" s="258">
        <v>7.000966E-3</v>
      </c>
      <c r="E12" s="258">
        <v>-0.29720084000000002</v>
      </c>
      <c r="F12" s="258">
        <v>4.9748309999999997E-2</v>
      </c>
      <c r="G12" s="258">
        <v>0.56658850999999999</v>
      </c>
      <c r="H12" s="258">
        <v>0.38666240000000002</v>
      </c>
      <c r="I12" s="260">
        <v>1</v>
      </c>
      <c r="J12" s="258">
        <v>-0.10574819000000001</v>
      </c>
      <c r="K12" s="259">
        <v>-0.81724629999999998</v>
      </c>
    </row>
    <row r="13" spans="1:11" x14ac:dyDescent="0.25">
      <c r="A13" s="196"/>
      <c r="B13" s="257" t="s">
        <v>1152</v>
      </c>
      <c r="C13" s="258">
        <v>0.16416259999999999</v>
      </c>
      <c r="D13" s="258">
        <v>-1.4761052E-2</v>
      </c>
      <c r="E13" s="258">
        <v>-2.1194009999999999E-2</v>
      </c>
      <c r="F13" s="258">
        <v>0.16693830000000001</v>
      </c>
      <c r="G13" s="258">
        <v>0.13295744000000001</v>
      </c>
      <c r="H13" s="258">
        <v>-6.5191669999999993E-2</v>
      </c>
      <c r="I13" s="258">
        <v>-0.10574819100000001</v>
      </c>
      <c r="J13" s="260">
        <v>1</v>
      </c>
      <c r="K13" s="259">
        <v>0.1469106</v>
      </c>
    </row>
    <row r="14" spans="1:11" x14ac:dyDescent="0.25">
      <c r="A14" s="196"/>
      <c r="B14" s="257" t="s">
        <v>1370</v>
      </c>
      <c r="C14" s="258">
        <v>0.96801490000000001</v>
      </c>
      <c r="D14" s="258">
        <v>-0.186495772</v>
      </c>
      <c r="E14" s="258">
        <v>0.16813573000000001</v>
      </c>
      <c r="F14" s="258">
        <v>-0.10213071999999999</v>
      </c>
      <c r="G14" s="258">
        <v>-0.44228284000000001</v>
      </c>
      <c r="H14" s="258">
        <v>-0.41310946999999998</v>
      </c>
      <c r="I14" s="258">
        <v>-0.81724631199999997</v>
      </c>
      <c r="J14" s="258">
        <v>0.14691062999999999</v>
      </c>
      <c r="K14" s="261">
        <v>1</v>
      </c>
    </row>
    <row r="21" spans="2:13" x14ac:dyDescent="0.25">
      <c r="B21" s="196"/>
      <c r="C21" s="262"/>
      <c r="D21" s="263" t="s">
        <v>174</v>
      </c>
      <c r="E21" s="263" t="s">
        <v>175</v>
      </c>
      <c r="F21" s="263" t="s">
        <v>176</v>
      </c>
      <c r="G21" s="263" t="s">
        <v>357</v>
      </c>
      <c r="H21" s="263" t="s">
        <v>181</v>
      </c>
      <c r="I21" s="263" t="s">
        <v>187</v>
      </c>
      <c r="J21" s="263" t="s">
        <v>1161</v>
      </c>
      <c r="K21" s="263" t="s">
        <v>1152</v>
      </c>
      <c r="L21" s="263" t="s">
        <v>1163</v>
      </c>
      <c r="M21" s="264" t="s">
        <v>1371</v>
      </c>
    </row>
    <row r="22" spans="2:13" x14ac:dyDescent="0.25">
      <c r="B22" s="196"/>
      <c r="C22" s="262" t="s">
        <v>174</v>
      </c>
      <c r="D22" s="265">
        <v>1</v>
      </c>
      <c r="E22" s="266">
        <v>0.47040634999999997</v>
      </c>
      <c r="F22" s="266">
        <v>0.10250163800000001</v>
      </c>
      <c r="G22" s="266">
        <v>0.56658851200000004</v>
      </c>
      <c r="H22" s="266">
        <v>-0.37005871000000001</v>
      </c>
      <c r="I22" s="266">
        <v>-7.2340081000000001E-2</v>
      </c>
      <c r="J22" s="266">
        <v>-0.12044555</v>
      </c>
      <c r="K22" s="266">
        <v>0.13295743900000001</v>
      </c>
      <c r="L22" s="266">
        <v>-1.8958719999999998E-2</v>
      </c>
      <c r="M22" s="267">
        <v>-0.28650647000000001</v>
      </c>
    </row>
    <row r="23" spans="2:13" x14ac:dyDescent="0.25">
      <c r="B23" s="196"/>
      <c r="C23" s="262" t="s">
        <v>175</v>
      </c>
      <c r="D23" s="266">
        <v>0.47040634999999997</v>
      </c>
      <c r="E23" s="265">
        <v>1</v>
      </c>
      <c r="F23" s="266">
        <v>1.5014099999999999E-3</v>
      </c>
      <c r="G23" s="266">
        <v>4.9748309999999997E-2</v>
      </c>
      <c r="H23" s="266">
        <v>-0.11076337</v>
      </c>
      <c r="I23" s="266">
        <v>-0.11548088099999999</v>
      </c>
      <c r="J23" s="266">
        <v>0.28799133999999998</v>
      </c>
      <c r="K23" s="266">
        <v>0.16693829700000001</v>
      </c>
      <c r="L23" s="266">
        <v>-1.9932971000000001E-2</v>
      </c>
      <c r="M23" s="267">
        <v>-7.4245859999999997E-2</v>
      </c>
    </row>
    <row r="24" spans="2:13" x14ac:dyDescent="0.25">
      <c r="B24" s="196"/>
      <c r="C24" s="262" t="s">
        <v>176</v>
      </c>
      <c r="D24" s="266">
        <v>0.10250164</v>
      </c>
      <c r="E24" s="266">
        <v>1.5014099999999999E-3</v>
      </c>
      <c r="F24" s="265">
        <v>1</v>
      </c>
      <c r="G24" s="266">
        <v>0.38666239800000002</v>
      </c>
      <c r="H24" s="266">
        <v>-0.45770214999999997</v>
      </c>
      <c r="I24" s="266">
        <v>0.12623319199999999</v>
      </c>
      <c r="J24" s="266">
        <v>-0.27469264999999998</v>
      </c>
      <c r="K24" s="266">
        <v>-6.5191671000000007E-2</v>
      </c>
      <c r="L24" s="266">
        <v>1.271749E-3</v>
      </c>
      <c r="M24" s="267">
        <v>-0.3683189</v>
      </c>
    </row>
    <row r="25" spans="2:13" x14ac:dyDescent="0.25">
      <c r="B25" s="196"/>
      <c r="C25" s="262" t="s">
        <v>357</v>
      </c>
      <c r="D25" s="266">
        <v>0.56658850999999999</v>
      </c>
      <c r="E25" s="266">
        <v>4.9748309999999997E-2</v>
      </c>
      <c r="F25" s="266">
        <v>0.38666239800000002</v>
      </c>
      <c r="G25" s="265">
        <v>1</v>
      </c>
      <c r="H25" s="266">
        <v>-0.77447136000000005</v>
      </c>
      <c r="I25" s="266">
        <v>7.000966E-3</v>
      </c>
      <c r="J25" s="266">
        <v>-0.29720084000000002</v>
      </c>
      <c r="K25" s="266">
        <v>-0.10574819100000001</v>
      </c>
      <c r="L25" s="266">
        <v>8.9581279999999992E-3</v>
      </c>
      <c r="M25" s="267">
        <v>-0.63395104000000002</v>
      </c>
    </row>
    <row r="26" spans="2:13" x14ac:dyDescent="0.25">
      <c r="B26" s="196"/>
      <c r="C26" s="262" t="s">
        <v>181</v>
      </c>
      <c r="D26" s="266">
        <v>-0.37005871000000001</v>
      </c>
      <c r="E26" s="266">
        <v>-0.11076337</v>
      </c>
      <c r="F26" s="266">
        <v>-0.45770214799999998</v>
      </c>
      <c r="G26" s="266">
        <v>-0.77447136299999997</v>
      </c>
      <c r="H26" s="265">
        <v>1</v>
      </c>
      <c r="I26" s="266">
        <v>-0.17690610300000001</v>
      </c>
      <c r="J26" s="266">
        <v>0.16055109000000001</v>
      </c>
      <c r="K26" s="266">
        <v>0.16416262100000001</v>
      </c>
      <c r="L26" s="266">
        <v>-1.8226434999999999E-2</v>
      </c>
      <c r="M26" s="267">
        <v>0.77714702999999996</v>
      </c>
    </row>
    <row r="27" spans="2:13" x14ac:dyDescent="0.25">
      <c r="B27" s="196"/>
      <c r="C27" s="262" t="s">
        <v>187</v>
      </c>
      <c r="D27" s="266">
        <v>-7.2340080000000001E-2</v>
      </c>
      <c r="E27" s="266">
        <v>-0.11548087999999999</v>
      </c>
      <c r="F27" s="266">
        <v>0.12623319199999999</v>
      </c>
      <c r="G27" s="266">
        <v>7.000966E-3</v>
      </c>
      <c r="H27" s="266">
        <v>-0.17690610000000001</v>
      </c>
      <c r="I27" s="265">
        <v>1</v>
      </c>
      <c r="J27" s="266">
        <v>-4.2859880000000003E-2</v>
      </c>
      <c r="K27" s="266">
        <v>-1.4761052E-2</v>
      </c>
      <c r="L27" s="266">
        <v>2.8967478000000001E-2</v>
      </c>
      <c r="M27" s="267">
        <v>-0.14383978</v>
      </c>
    </row>
    <row r="28" spans="2:13" x14ac:dyDescent="0.25">
      <c r="B28" s="196"/>
      <c r="C28" s="262" t="s">
        <v>1161</v>
      </c>
      <c r="D28" s="266">
        <v>-0.12044555</v>
      </c>
      <c r="E28" s="266">
        <v>0.28799133999999998</v>
      </c>
      <c r="F28" s="266">
        <v>-0.27469264900000001</v>
      </c>
      <c r="G28" s="266">
        <v>-0.297200835</v>
      </c>
      <c r="H28" s="266">
        <v>0.16055109000000001</v>
      </c>
      <c r="I28" s="266">
        <v>-4.2859875999999998E-2</v>
      </c>
      <c r="J28" s="265">
        <v>1</v>
      </c>
      <c r="K28" s="266">
        <v>-2.1194004999999998E-2</v>
      </c>
      <c r="L28" s="266">
        <v>-1.4187811E-2</v>
      </c>
      <c r="M28" s="267">
        <v>0.17149806000000001</v>
      </c>
    </row>
    <row r="29" spans="2:13" x14ac:dyDescent="0.25">
      <c r="B29" s="196"/>
      <c r="C29" s="262" t="s">
        <v>1152</v>
      </c>
      <c r="D29" s="266">
        <v>0.13295744000000001</v>
      </c>
      <c r="E29" s="266">
        <v>0.16693830000000001</v>
      </c>
      <c r="F29" s="266">
        <v>-6.5191671000000007E-2</v>
      </c>
      <c r="G29" s="266">
        <v>-0.10574819100000001</v>
      </c>
      <c r="H29" s="266">
        <v>0.16416262000000001</v>
      </c>
      <c r="I29" s="266">
        <v>-1.4761052E-2</v>
      </c>
      <c r="J29" s="266">
        <v>-2.1194009999999999E-2</v>
      </c>
      <c r="K29" s="265">
        <v>1</v>
      </c>
      <c r="L29" s="266">
        <v>1.101072E-3</v>
      </c>
      <c r="M29" s="267">
        <v>9.6867339999999996E-2</v>
      </c>
    </row>
    <row r="30" spans="2:13" x14ac:dyDescent="0.25">
      <c r="B30" s="196"/>
      <c r="C30" s="262" t="s">
        <v>1163</v>
      </c>
      <c r="D30" s="266">
        <v>-1.8958719999999998E-2</v>
      </c>
      <c r="E30" s="266">
        <v>-1.9932970000000001E-2</v>
      </c>
      <c r="F30" s="266">
        <v>1.271749E-3</v>
      </c>
      <c r="G30" s="266">
        <v>8.9581279999999992E-3</v>
      </c>
      <c r="H30" s="266">
        <v>-1.8226429999999998E-2</v>
      </c>
      <c r="I30" s="266">
        <v>2.8967478000000001E-2</v>
      </c>
      <c r="J30" s="266">
        <v>-1.418781E-2</v>
      </c>
      <c r="K30" s="266">
        <v>1.101072E-3</v>
      </c>
      <c r="L30" s="265">
        <v>1</v>
      </c>
      <c r="M30" s="267">
        <v>-1.827457E-2</v>
      </c>
    </row>
    <row r="31" spans="2:13" x14ac:dyDescent="0.25">
      <c r="B31" s="196"/>
      <c r="C31" s="262" t="s">
        <v>1371</v>
      </c>
      <c r="D31" s="266">
        <v>-0.28650647000000001</v>
      </c>
      <c r="E31" s="266">
        <v>-7.4245859999999997E-2</v>
      </c>
      <c r="F31" s="266">
        <v>-0.36831889600000001</v>
      </c>
      <c r="G31" s="266">
        <v>-0.63395104400000002</v>
      </c>
      <c r="H31" s="266">
        <v>0.77714702999999996</v>
      </c>
      <c r="I31" s="266">
        <v>-0.14383978</v>
      </c>
      <c r="J31" s="266">
        <v>0.17149806000000001</v>
      </c>
      <c r="K31" s="266">
        <v>9.6867340999999996E-2</v>
      </c>
      <c r="L31" s="266">
        <v>-1.8274566999999999E-2</v>
      </c>
      <c r="M31" s="268">
        <v>1</v>
      </c>
    </row>
    <row r="32" spans="2:13" x14ac:dyDescent="0.25">
      <c r="B32" s="195"/>
    </row>
    <row r="33" spans="2:2" x14ac:dyDescent="0.25">
      <c r="B33" s="195"/>
    </row>
    <row r="34" spans="2:2" x14ac:dyDescent="0.25">
      <c r="B34" s="195"/>
    </row>
    <row r="35" spans="2:2" x14ac:dyDescent="0.25">
      <c r="B35" s="195"/>
    </row>
    <row r="36" spans="2:2" x14ac:dyDescent="0.25">
      <c r="B36" s="195"/>
    </row>
    <row r="37" spans="2:2" x14ac:dyDescent="0.25">
      <c r="B37" s="195"/>
    </row>
    <row r="38" spans="2:2" x14ac:dyDescent="0.25">
      <c r="B38" s="195"/>
    </row>
    <row r="39" spans="2:2" x14ac:dyDescent="0.25">
      <c r="B39" s="195"/>
    </row>
    <row r="40" spans="2:2" x14ac:dyDescent="0.25">
      <c r="B40" s="195"/>
    </row>
    <row r="41" spans="2:2" x14ac:dyDescent="0.25">
      <c r="B41" s="195"/>
    </row>
    <row r="42" spans="2:2" x14ac:dyDescent="0.25">
      <c r="B42" s="195"/>
    </row>
    <row r="43" spans="2:2" x14ac:dyDescent="0.25">
      <c r="B43" s="195"/>
    </row>
    <row r="44" spans="2:2" x14ac:dyDescent="0.25">
      <c r="B44" s="195"/>
    </row>
    <row r="45" spans="2:2" x14ac:dyDescent="0.25">
      <c r="B45" s="195"/>
    </row>
    <row r="46" spans="2:2" x14ac:dyDescent="0.25">
      <c r="B46" s="199"/>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FFFF00"/>
  </sheetPr>
  <dimension ref="A1:Q77"/>
  <sheetViews>
    <sheetView topLeftCell="A45" zoomScaleNormal="200" workbookViewId="0">
      <selection activeCell="L70" sqref="L70"/>
    </sheetView>
  </sheetViews>
  <sheetFormatPr defaultColWidth="8.85546875" defaultRowHeight="15" x14ac:dyDescent="0.25"/>
  <sheetData>
    <row r="1" spans="1:17" x14ac:dyDescent="0.25">
      <c r="A1" s="76"/>
      <c r="B1" s="76" t="s">
        <v>830</v>
      </c>
      <c r="C1" s="303" t="s">
        <v>127</v>
      </c>
      <c r="D1" s="303"/>
      <c r="E1" s="303"/>
      <c r="F1" s="303"/>
      <c r="G1" s="76" t="s">
        <v>146</v>
      </c>
      <c r="H1" s="76" t="s">
        <v>186</v>
      </c>
      <c r="J1" s="72"/>
      <c r="K1" s="73" t="s">
        <v>830</v>
      </c>
      <c r="L1" s="302" t="s">
        <v>127</v>
      </c>
      <c r="M1" s="302"/>
      <c r="N1" s="302"/>
      <c r="O1" s="302"/>
      <c r="P1" s="73" t="s">
        <v>146</v>
      </c>
      <c r="Q1" s="74" t="s">
        <v>186</v>
      </c>
    </row>
    <row r="2" spans="1:17" x14ac:dyDescent="0.25">
      <c r="A2" s="75"/>
      <c r="C2" s="76" t="s">
        <v>394</v>
      </c>
      <c r="D2" s="76" t="s">
        <v>510</v>
      </c>
      <c r="E2" s="76" t="s">
        <v>516</v>
      </c>
      <c r="F2" s="76" t="s">
        <v>521</v>
      </c>
      <c r="G2" s="76" t="s">
        <v>394</v>
      </c>
      <c r="H2" s="76" t="s">
        <v>394</v>
      </c>
      <c r="J2" s="75"/>
      <c r="L2" s="76" t="s">
        <v>394</v>
      </c>
      <c r="M2" s="76" t="s">
        <v>510</v>
      </c>
      <c r="N2" s="76" t="s">
        <v>516</v>
      </c>
      <c r="O2" s="76" t="s">
        <v>521</v>
      </c>
      <c r="P2" s="76" t="s">
        <v>394</v>
      </c>
      <c r="Q2" s="77"/>
    </row>
    <row r="3" spans="1:17" x14ac:dyDescent="0.25">
      <c r="A3" t="s">
        <v>821</v>
      </c>
      <c r="B3" s="2">
        <v>95.717799999999997</v>
      </c>
      <c r="C3" s="2">
        <v>100.22110000000001</v>
      </c>
      <c r="D3" s="2">
        <v>103.1514</v>
      </c>
      <c r="E3" s="2">
        <v>102.4408</v>
      </c>
      <c r="F3" s="2">
        <v>96.412850000000006</v>
      </c>
      <c r="G3" s="2">
        <v>80.22063</v>
      </c>
      <c r="H3" s="2">
        <v>97.564899999999994</v>
      </c>
      <c r="J3" s="75" t="s">
        <v>821</v>
      </c>
      <c r="K3" s="78">
        <v>95.718000000000004</v>
      </c>
      <c r="L3" s="78">
        <v>100.221</v>
      </c>
      <c r="M3" s="78">
        <v>103.151</v>
      </c>
      <c r="N3" s="78">
        <v>102.441</v>
      </c>
      <c r="O3" s="78">
        <v>96.412999999999997</v>
      </c>
      <c r="P3" s="78">
        <v>80.221000000000004</v>
      </c>
      <c r="Q3" s="79">
        <v>97.564999999999998</v>
      </c>
    </row>
    <row r="4" spans="1:17" x14ac:dyDescent="0.25">
      <c r="A4" s="44"/>
      <c r="B4" s="45">
        <v>2.3000000000000001E-11</v>
      </c>
      <c r="C4" s="45">
        <v>7.4500000000000001E-11</v>
      </c>
      <c r="D4" s="45">
        <v>5.5999999999999999E-8</v>
      </c>
      <c r="E4" s="45">
        <v>1.1100000000000001E-11</v>
      </c>
      <c r="F4" s="45">
        <v>4.1199999999999999E-16</v>
      </c>
      <c r="G4" s="45">
        <v>1.7600000000000001E-6</v>
      </c>
      <c r="H4" s="45">
        <v>2.4099999999999999E-11</v>
      </c>
      <c r="J4" s="80"/>
      <c r="K4" s="81">
        <v>0</v>
      </c>
      <c r="L4" s="81">
        <v>0</v>
      </c>
      <c r="M4" s="81">
        <v>0</v>
      </c>
      <c r="N4" s="81">
        <v>0</v>
      </c>
      <c r="O4" s="81">
        <v>0</v>
      </c>
      <c r="P4" s="81">
        <v>0</v>
      </c>
      <c r="Q4" s="82">
        <v>0</v>
      </c>
    </row>
    <row r="5" spans="1:17" x14ac:dyDescent="0.25">
      <c r="A5" t="s">
        <v>174</v>
      </c>
      <c r="B5" s="2">
        <v>-6.1302000000000003</v>
      </c>
      <c r="C5" s="2">
        <v>-3.6577000000000002</v>
      </c>
      <c r="D5" s="2">
        <v>4.4694000000000003</v>
      </c>
      <c r="E5" s="2">
        <v>-11.729200000000001</v>
      </c>
      <c r="F5" s="2">
        <v>-10.388299999999999</v>
      </c>
      <c r="G5" s="2">
        <v>-9.5809899999999999</v>
      </c>
      <c r="H5" s="2">
        <v>-13.114699999999999</v>
      </c>
      <c r="J5" s="75" t="s">
        <v>174</v>
      </c>
      <c r="K5" s="78">
        <v>-6.13</v>
      </c>
      <c r="L5" s="78">
        <v>-3.6579999999999999</v>
      </c>
      <c r="M5" s="78">
        <v>4.4690000000000003</v>
      </c>
      <c r="N5" s="78">
        <v>-11.728999999999999</v>
      </c>
      <c r="O5" s="78">
        <v>-10.388</v>
      </c>
      <c r="P5" s="78">
        <v>-9.5809999999999995</v>
      </c>
      <c r="Q5" s="79">
        <v>-13.115</v>
      </c>
    </row>
    <row r="6" spans="1:17" x14ac:dyDescent="0.25">
      <c r="A6" s="44"/>
      <c r="B6" s="45">
        <v>0.13053999999999999</v>
      </c>
      <c r="C6" s="45">
        <v>0.4173</v>
      </c>
      <c r="D6" s="45">
        <v>0.57210000000000005</v>
      </c>
      <c r="E6" s="45">
        <v>9.2099999999999994E-3</v>
      </c>
      <c r="F6" s="45">
        <v>2.48E-5</v>
      </c>
      <c r="G6" s="45">
        <v>0.25819999999999999</v>
      </c>
      <c r="H6" s="45">
        <v>4.9800000000000001E-3</v>
      </c>
      <c r="J6" s="80"/>
      <c r="K6" s="81">
        <v>0.13100000000000001</v>
      </c>
      <c r="L6" s="81">
        <v>0.41699999999999998</v>
      </c>
      <c r="M6" s="81">
        <v>0.57199999999999995</v>
      </c>
      <c r="N6" s="81">
        <v>8.9999999999999993E-3</v>
      </c>
      <c r="O6" s="81">
        <v>0</v>
      </c>
      <c r="P6" s="81">
        <v>0.25800000000000001</v>
      </c>
      <c r="Q6" s="82">
        <v>5.0000000000000001E-3</v>
      </c>
    </row>
    <row r="7" spans="1:17" x14ac:dyDescent="0.25">
      <c r="A7" t="s">
        <v>175</v>
      </c>
      <c r="B7" s="2">
        <v>0.1386</v>
      </c>
      <c r="C7" s="2">
        <v>-0.14360000000000001</v>
      </c>
      <c r="D7" s="2">
        <v>-0.53290000000000004</v>
      </c>
      <c r="E7" s="2">
        <v>0.1358</v>
      </c>
      <c r="F7" s="2">
        <v>0.22029000000000001</v>
      </c>
      <c r="G7" s="2">
        <v>0.99538000000000004</v>
      </c>
      <c r="H7" s="2">
        <v>0.33510000000000001</v>
      </c>
      <c r="J7" s="75" t="s">
        <v>175</v>
      </c>
      <c r="K7" s="78">
        <v>0.13900000000000001</v>
      </c>
      <c r="L7" s="78">
        <v>-0.14399999999999999</v>
      </c>
      <c r="M7" s="78">
        <v>-0.53300000000000003</v>
      </c>
      <c r="N7" s="78">
        <v>0.13600000000000001</v>
      </c>
      <c r="O7" s="78">
        <v>0.22</v>
      </c>
      <c r="P7" s="78">
        <v>0.995</v>
      </c>
      <c r="Q7" s="79">
        <v>0.33500000000000002</v>
      </c>
    </row>
    <row r="8" spans="1:17" x14ac:dyDescent="0.25">
      <c r="A8" s="44"/>
      <c r="B8" s="45">
        <v>0.42504999999999998</v>
      </c>
      <c r="C8" s="45">
        <v>0.47089999999999999</v>
      </c>
      <c r="D8" s="45">
        <v>0.14269999999999999</v>
      </c>
      <c r="E8" s="45">
        <v>0.43890000000000001</v>
      </c>
      <c r="F8" s="45">
        <v>9.3519999999999992E-3</v>
      </c>
      <c r="G8" s="45">
        <v>1.5800000000000002E-2</v>
      </c>
      <c r="H8" s="45">
        <v>7.3539999999999994E-2</v>
      </c>
      <c r="J8" s="80"/>
      <c r="K8" s="81">
        <v>0.42499999999999999</v>
      </c>
      <c r="L8" s="81">
        <v>0.47099999999999997</v>
      </c>
      <c r="M8" s="81">
        <v>0.14299999999999999</v>
      </c>
      <c r="N8" s="81">
        <v>0.439</v>
      </c>
      <c r="O8" s="81">
        <v>8.9999999999999993E-3</v>
      </c>
      <c r="P8" s="81">
        <v>1.6E-2</v>
      </c>
      <c r="Q8" s="82">
        <v>7.3999999999999996E-2</v>
      </c>
    </row>
    <row r="9" spans="1:17" x14ac:dyDescent="0.25">
      <c r="A9" t="s">
        <v>176</v>
      </c>
      <c r="B9" s="2">
        <v>-1.3540000000000001</v>
      </c>
      <c r="C9" s="2">
        <v>-1.9782999999999999</v>
      </c>
      <c r="D9" s="2">
        <v>-2.8881999999999999</v>
      </c>
      <c r="E9" s="2">
        <v>-2.5514999999999999</v>
      </c>
      <c r="F9" s="2">
        <v>-0.12551999999999999</v>
      </c>
      <c r="G9" s="2">
        <v>-5.9749999999999998E-2</v>
      </c>
      <c r="H9" s="2">
        <v>0.89359999999999995</v>
      </c>
      <c r="J9" s="75" t="s">
        <v>176</v>
      </c>
      <c r="K9" s="78">
        <v>-1.3540000000000001</v>
      </c>
      <c r="L9" s="78">
        <v>-1.978</v>
      </c>
      <c r="M9" s="78">
        <v>-2.8879999999999999</v>
      </c>
      <c r="N9" s="78">
        <v>-2.552</v>
      </c>
      <c r="O9" s="78">
        <v>-0.126</v>
      </c>
      <c r="P9" s="78">
        <v>-0.06</v>
      </c>
      <c r="Q9" s="79">
        <v>0.89400000000000002</v>
      </c>
    </row>
    <row r="10" spans="1:17" x14ac:dyDescent="0.25">
      <c r="A10" s="44"/>
      <c r="B10" s="45">
        <v>0.40405999999999997</v>
      </c>
      <c r="C10" s="45">
        <v>0.29289999999999999</v>
      </c>
      <c r="D10" s="45">
        <v>0.38140000000000002</v>
      </c>
      <c r="E10" s="45">
        <v>0.13186999999999999</v>
      </c>
      <c r="F10" s="45">
        <v>0.85526599999999997</v>
      </c>
      <c r="G10" s="45">
        <v>0.98599999999999999</v>
      </c>
      <c r="H10" s="45">
        <v>0.58748</v>
      </c>
      <c r="J10" s="80"/>
      <c r="K10" s="81">
        <v>0.40400000000000003</v>
      </c>
      <c r="L10" s="81">
        <v>0.29299999999999998</v>
      </c>
      <c r="M10" s="81">
        <v>0.38100000000000001</v>
      </c>
      <c r="N10" s="81">
        <v>0.13200000000000001</v>
      </c>
      <c r="O10" s="81">
        <v>0.85499999999999998</v>
      </c>
      <c r="P10" s="81">
        <v>0.98599999999999999</v>
      </c>
      <c r="Q10" s="82">
        <v>0.58699999999999997</v>
      </c>
    </row>
    <row r="11" spans="1:17" x14ac:dyDescent="0.25">
      <c r="A11" t="s">
        <v>178</v>
      </c>
      <c r="B11" s="2">
        <v>0.37630000000000002</v>
      </c>
      <c r="C11" s="2">
        <v>9.1899999999999996E-2</v>
      </c>
      <c r="D11" s="2">
        <v>-0.3584</v>
      </c>
      <c r="E11" s="2">
        <v>-0.1691</v>
      </c>
      <c r="F11" s="2">
        <v>0.80545</v>
      </c>
      <c r="G11" s="2">
        <v>1.0203500000000001</v>
      </c>
      <c r="H11" s="2">
        <v>0.55110000000000003</v>
      </c>
      <c r="J11" s="75" t="s">
        <v>178</v>
      </c>
      <c r="K11" s="78">
        <v>0.376</v>
      </c>
      <c r="L11" s="78">
        <v>9.1999999999999998E-2</v>
      </c>
      <c r="M11" s="78">
        <v>-0.35799999999999998</v>
      </c>
      <c r="N11" s="78">
        <v>-0.16900000000000001</v>
      </c>
      <c r="O11" s="78">
        <v>0.80500000000000005</v>
      </c>
      <c r="P11" s="78">
        <v>1.02</v>
      </c>
      <c r="Q11" s="79">
        <v>0.55100000000000005</v>
      </c>
    </row>
    <row r="12" spans="1:17" x14ac:dyDescent="0.25">
      <c r="A12" s="44"/>
      <c r="B12" s="45">
        <v>0.59048999999999996</v>
      </c>
      <c r="C12" s="45">
        <v>0.90849999999999997</v>
      </c>
      <c r="D12" s="45">
        <v>0.79979999999999996</v>
      </c>
      <c r="E12" s="45">
        <v>0.81011999999999995</v>
      </c>
      <c r="F12" s="45">
        <v>1.6594999999999999E-2</v>
      </c>
      <c r="G12" s="45">
        <v>0.4955</v>
      </c>
      <c r="H12" s="45">
        <v>0.44389000000000001</v>
      </c>
      <c r="J12" s="80"/>
      <c r="K12" s="81">
        <v>0.59</v>
      </c>
      <c r="L12" s="81">
        <v>0.90900000000000003</v>
      </c>
      <c r="M12" s="81">
        <v>0.8</v>
      </c>
      <c r="N12" s="81">
        <v>0.81</v>
      </c>
      <c r="O12" s="81">
        <v>1.7000000000000001E-2</v>
      </c>
      <c r="P12" s="81">
        <v>0.496</v>
      </c>
      <c r="Q12" s="82">
        <v>0.44400000000000001</v>
      </c>
    </row>
    <row r="13" spans="1:17" x14ac:dyDescent="0.25">
      <c r="A13" t="s">
        <v>181</v>
      </c>
      <c r="B13" s="2">
        <v>-1.1077999999999999</v>
      </c>
      <c r="C13" s="2">
        <v>-1.1867000000000001</v>
      </c>
      <c r="D13" s="2">
        <v>-2.3776999999999999</v>
      </c>
      <c r="E13" s="2">
        <v>-0.95109999999999995</v>
      </c>
      <c r="F13" s="2">
        <v>-0.18794</v>
      </c>
      <c r="G13" s="2">
        <v>-0.91715999999999998</v>
      </c>
      <c r="H13" s="2">
        <v>-1.0466</v>
      </c>
      <c r="J13" s="75" t="s">
        <v>181</v>
      </c>
      <c r="K13" s="78">
        <v>-1.1080000000000001</v>
      </c>
      <c r="L13" s="78">
        <v>-1.1870000000000001</v>
      </c>
      <c r="M13" s="78">
        <v>-2.3780000000000001</v>
      </c>
      <c r="N13" s="78">
        <v>-0.95099999999999996</v>
      </c>
      <c r="O13" s="78">
        <v>-0.188</v>
      </c>
      <c r="P13" s="78">
        <v>-0.91700000000000004</v>
      </c>
      <c r="Q13" s="79">
        <v>-1.0469999999999999</v>
      </c>
    </row>
    <row r="14" spans="1:17" x14ac:dyDescent="0.25">
      <c r="A14" s="44"/>
      <c r="B14" s="45">
        <v>6.1299999999999998E-6</v>
      </c>
      <c r="C14" s="45">
        <v>1.2799999999999999E-5</v>
      </c>
      <c r="D14" s="45">
        <v>3.3799999999999998E-6</v>
      </c>
      <c r="E14" s="45">
        <v>3.2799999999999998E-5</v>
      </c>
      <c r="F14" s="45">
        <v>1.2977000000000001E-2</v>
      </c>
      <c r="G14" s="45">
        <v>1.43E-2</v>
      </c>
      <c r="H14" s="45">
        <v>1.4100000000000001E-5</v>
      </c>
      <c r="J14" s="80"/>
      <c r="K14" s="81">
        <v>0</v>
      </c>
      <c r="L14" s="81">
        <v>0</v>
      </c>
      <c r="M14" s="81">
        <v>0</v>
      </c>
      <c r="N14" s="81">
        <v>0</v>
      </c>
      <c r="O14" s="81">
        <v>1.2999999999999999E-2</v>
      </c>
      <c r="P14" s="81">
        <v>1.4E-2</v>
      </c>
      <c r="Q14" s="82">
        <v>0</v>
      </c>
    </row>
    <row r="15" spans="1:17" x14ac:dyDescent="0.25">
      <c r="A15" t="s">
        <v>187</v>
      </c>
      <c r="B15" s="2">
        <v>-15.508100000000001</v>
      </c>
      <c r="C15" s="2">
        <v>-12.068899999999999</v>
      </c>
      <c r="D15" s="2">
        <v>-16.992799999999999</v>
      </c>
      <c r="E15" s="2">
        <v>-6.2064000000000004</v>
      </c>
      <c r="F15" s="2">
        <v>-4.8456999999999999</v>
      </c>
      <c r="G15" s="2">
        <v>-24.402200000000001</v>
      </c>
      <c r="H15" s="2">
        <v>-14.857900000000001</v>
      </c>
      <c r="J15" s="75" t="s">
        <v>187</v>
      </c>
      <c r="K15" s="78">
        <v>-15.507999999999999</v>
      </c>
      <c r="L15" s="78">
        <v>-12.069000000000001</v>
      </c>
      <c r="M15" s="78">
        <v>-16.992999999999999</v>
      </c>
      <c r="N15" s="78">
        <v>-6.2060000000000004</v>
      </c>
      <c r="O15" s="78">
        <v>-4.8460000000000001</v>
      </c>
      <c r="P15" s="78">
        <v>-24.402000000000001</v>
      </c>
      <c r="Q15" s="79">
        <v>-14.858000000000001</v>
      </c>
    </row>
    <row r="16" spans="1:17" x14ac:dyDescent="0.25">
      <c r="A16" s="44"/>
      <c r="B16" s="45">
        <v>1.2700000000000001E-3</v>
      </c>
      <c r="C16" s="45">
        <v>1.5900000000000001E-2</v>
      </c>
      <c r="D16" s="45">
        <v>4.58E-2</v>
      </c>
      <c r="E16" s="45">
        <v>0.12928999999999999</v>
      </c>
      <c r="F16" s="45">
        <v>1.0747E-2</v>
      </c>
      <c r="G16" s="45">
        <v>9.9000000000000008E-3</v>
      </c>
      <c r="H16" s="45">
        <v>2.0799999999999998E-3</v>
      </c>
      <c r="J16" s="80"/>
      <c r="K16" s="81">
        <v>1E-3</v>
      </c>
      <c r="L16" s="81">
        <v>1.6E-2</v>
      </c>
      <c r="M16" s="81">
        <v>4.5999999999999999E-2</v>
      </c>
      <c r="N16" s="81">
        <v>0.129</v>
      </c>
      <c r="O16" s="81">
        <v>1.0999999999999999E-2</v>
      </c>
      <c r="P16" s="81">
        <v>0.01</v>
      </c>
      <c r="Q16" s="82">
        <v>2E-3</v>
      </c>
    </row>
    <row r="17" spans="1:17" x14ac:dyDescent="0.25">
      <c r="A17" t="s">
        <v>188</v>
      </c>
      <c r="B17" s="2">
        <v>-2.7650000000000001</v>
      </c>
      <c r="C17" s="2">
        <v>2.4148999999999998</v>
      </c>
      <c r="D17" s="2">
        <v>14.567299999999999</v>
      </c>
      <c r="E17" s="2">
        <v>-7.3423999999999996</v>
      </c>
      <c r="F17" s="2">
        <v>-8.1888799999999993</v>
      </c>
      <c r="G17" s="2">
        <v>-17.509789999999999</v>
      </c>
      <c r="H17" s="2">
        <v>-8.6312999999999995</v>
      </c>
      <c r="J17" s="75" t="s">
        <v>188</v>
      </c>
      <c r="K17" s="78">
        <v>-2.7650000000000001</v>
      </c>
      <c r="L17" s="78">
        <v>2.415</v>
      </c>
      <c r="M17" s="78">
        <v>14.567</v>
      </c>
      <c r="N17" s="78">
        <v>-7.3419999999999996</v>
      </c>
      <c r="O17" s="78">
        <v>-8.1890000000000001</v>
      </c>
      <c r="P17" s="78">
        <v>-17.510000000000002</v>
      </c>
      <c r="Q17" s="79">
        <v>-8.6310000000000002</v>
      </c>
    </row>
    <row r="18" spans="1:17" x14ac:dyDescent="0.25">
      <c r="A18" s="44"/>
      <c r="B18" s="45">
        <v>0.47093000000000002</v>
      </c>
      <c r="C18" s="45">
        <v>0.58220000000000005</v>
      </c>
      <c r="D18" s="45">
        <v>7.6100000000000001E-2</v>
      </c>
      <c r="E18" s="45">
        <v>7.2959999999999997E-2</v>
      </c>
      <c r="F18" s="45">
        <v>1.9699999999999999E-4</v>
      </c>
      <c r="G18" s="45">
        <v>4.6100000000000002E-2</v>
      </c>
      <c r="H18" s="45">
        <v>4.1209999999999997E-2</v>
      </c>
      <c r="J18" s="80"/>
      <c r="K18" s="81">
        <v>0.47099999999999997</v>
      </c>
      <c r="L18" s="81">
        <v>0.58199999999999996</v>
      </c>
      <c r="M18" s="81">
        <v>7.5999999999999998E-2</v>
      </c>
      <c r="N18" s="81">
        <v>7.2999999999999995E-2</v>
      </c>
      <c r="O18" s="81">
        <v>0</v>
      </c>
      <c r="P18" s="81">
        <v>4.5999999999999999E-2</v>
      </c>
      <c r="Q18" s="82">
        <v>4.1000000000000002E-2</v>
      </c>
    </row>
    <row r="19" spans="1:17" x14ac:dyDescent="0.25">
      <c r="A19" t="s">
        <v>191</v>
      </c>
      <c r="B19" s="2">
        <v>0.91239999999999999</v>
      </c>
      <c r="C19" s="2">
        <v>0.88380000000000003</v>
      </c>
      <c r="D19" s="2">
        <v>0.88749999999999996</v>
      </c>
      <c r="E19" s="2">
        <v>0.89810000000000001</v>
      </c>
      <c r="F19" s="2">
        <v>0.91439999999999999</v>
      </c>
      <c r="G19" s="2">
        <v>0.74609999999999999</v>
      </c>
      <c r="H19" s="2">
        <v>0.9214</v>
      </c>
      <c r="J19" s="75" t="s">
        <v>191</v>
      </c>
      <c r="K19" s="78">
        <v>0.91200000000000003</v>
      </c>
      <c r="L19" s="78">
        <v>0.88400000000000001</v>
      </c>
      <c r="M19" s="78">
        <v>0.88800000000000001</v>
      </c>
      <c r="N19" s="78">
        <v>0.89800000000000002</v>
      </c>
      <c r="O19" s="78">
        <v>0.91400000000000003</v>
      </c>
      <c r="P19" s="78">
        <v>0.746</v>
      </c>
      <c r="Q19" s="79">
        <v>0.92100000000000004</v>
      </c>
    </row>
    <row r="20" spans="1:17" x14ac:dyDescent="0.25">
      <c r="J20" s="75"/>
      <c r="Q20" s="77"/>
    </row>
    <row r="21" spans="1:17" x14ac:dyDescent="0.25">
      <c r="B21" t="s">
        <v>3</v>
      </c>
      <c r="C21" t="s">
        <v>6</v>
      </c>
      <c r="D21" t="s">
        <v>10</v>
      </c>
      <c r="E21" t="s">
        <v>23</v>
      </c>
      <c r="F21" t="s">
        <v>24</v>
      </c>
      <c r="G21" t="s">
        <v>34</v>
      </c>
      <c r="J21" s="75"/>
      <c r="K21" s="76" t="s">
        <v>3</v>
      </c>
      <c r="L21" s="76" t="s">
        <v>6</v>
      </c>
      <c r="M21" s="76" t="s">
        <v>10</v>
      </c>
      <c r="N21" s="76" t="s">
        <v>23</v>
      </c>
      <c r="O21" s="76" t="s">
        <v>24</v>
      </c>
      <c r="P21" s="76" t="s">
        <v>34</v>
      </c>
      <c r="Q21" s="77"/>
    </row>
    <row r="22" spans="1:17" x14ac:dyDescent="0.25">
      <c r="A22" t="s">
        <v>821</v>
      </c>
      <c r="B22" s="2">
        <v>95.825400000000002</v>
      </c>
      <c r="C22" s="2">
        <v>89.575699999999998</v>
      </c>
      <c r="D22" s="2">
        <v>95.655690000000007</v>
      </c>
      <c r="E22" s="2">
        <v>93.033590000000004</v>
      </c>
      <c r="F22" s="2">
        <v>89.994399999999999</v>
      </c>
      <c r="G22" s="2">
        <v>98.402100000000004</v>
      </c>
      <c r="J22" s="75" t="s">
        <v>821</v>
      </c>
      <c r="K22" s="78">
        <v>95.825000000000003</v>
      </c>
      <c r="L22" s="78">
        <v>89.575999999999993</v>
      </c>
      <c r="M22" s="78">
        <v>95.656000000000006</v>
      </c>
      <c r="N22" s="78">
        <v>93.034000000000006</v>
      </c>
      <c r="O22" s="78">
        <v>89.994</v>
      </c>
      <c r="P22" s="78">
        <v>98.402000000000001</v>
      </c>
      <c r="Q22" s="77"/>
    </row>
    <row r="23" spans="1:17" x14ac:dyDescent="0.25">
      <c r="A23" s="44"/>
      <c r="B23" s="45">
        <v>1.19E-5</v>
      </c>
      <c r="C23" s="45">
        <v>9.6299999999999992E-9</v>
      </c>
      <c r="D23" s="45">
        <v>1.41E-11</v>
      </c>
      <c r="E23" s="45">
        <v>2.24E-10</v>
      </c>
      <c r="F23" s="45">
        <v>7.7099999999999992E-9</v>
      </c>
      <c r="G23" s="45">
        <v>2.9199999999999998E-9</v>
      </c>
      <c r="H23" s="44"/>
      <c r="J23" s="80"/>
      <c r="K23" s="81">
        <v>0</v>
      </c>
      <c r="L23" s="81">
        <v>0</v>
      </c>
      <c r="M23" s="81">
        <v>0</v>
      </c>
      <c r="N23" s="81">
        <v>0</v>
      </c>
      <c r="O23" s="81">
        <v>0</v>
      </c>
      <c r="P23" s="81">
        <v>0</v>
      </c>
      <c r="Q23" s="83"/>
    </row>
    <row r="24" spans="1:17" x14ac:dyDescent="0.25">
      <c r="A24" t="s">
        <v>174</v>
      </c>
      <c r="B24" s="2">
        <v>-16.233599999999999</v>
      </c>
      <c r="C24" s="2">
        <v>-0.54020000000000001</v>
      </c>
      <c r="D24" s="2">
        <v>-16.279260000000001</v>
      </c>
      <c r="E24" s="2">
        <v>-3.06976</v>
      </c>
      <c r="F24" s="2">
        <v>1.4750000000000001</v>
      </c>
      <c r="G24" s="2">
        <v>9.0627999999999993</v>
      </c>
      <c r="J24" s="75" t="s">
        <v>174</v>
      </c>
      <c r="K24" s="78">
        <v>-16.234000000000002</v>
      </c>
      <c r="L24" s="78">
        <v>-0.54</v>
      </c>
      <c r="M24" s="78">
        <v>-16.279</v>
      </c>
      <c r="N24" s="78">
        <v>-3.07</v>
      </c>
      <c r="O24" s="78">
        <v>1.4750000000000001</v>
      </c>
      <c r="P24" s="78">
        <v>9.0630000000000006</v>
      </c>
      <c r="Q24" s="77"/>
    </row>
    <row r="25" spans="1:17" x14ac:dyDescent="0.25">
      <c r="A25" s="44"/>
      <c r="B25" s="45">
        <v>0.18396000000000001</v>
      </c>
      <c r="C25" s="45">
        <v>0.92698100000000005</v>
      </c>
      <c r="D25" s="45">
        <v>6.4599999999999998E-4</v>
      </c>
      <c r="E25" s="45">
        <v>0.5</v>
      </c>
      <c r="F25" s="45">
        <v>0.79993099999999995</v>
      </c>
      <c r="G25" s="45">
        <v>0.13952000000000001</v>
      </c>
      <c r="H25" s="44"/>
      <c r="J25" s="80"/>
      <c r="K25" s="81">
        <v>0.184</v>
      </c>
      <c r="L25" s="81">
        <v>0.92700000000000005</v>
      </c>
      <c r="M25" s="81">
        <v>1E-3</v>
      </c>
      <c r="N25" s="81">
        <v>0.5</v>
      </c>
      <c r="O25" s="81">
        <v>0.8</v>
      </c>
      <c r="P25" s="81">
        <v>0.14000000000000001</v>
      </c>
      <c r="Q25" s="83"/>
    </row>
    <row r="26" spans="1:17" x14ac:dyDescent="0.25">
      <c r="A26" t="s">
        <v>175</v>
      </c>
      <c r="B26" s="2">
        <v>0.3992</v>
      </c>
      <c r="C26" s="2">
        <v>0.40649999999999997</v>
      </c>
      <c r="D26" s="2">
        <v>3.9260000000000003E-2</v>
      </c>
      <c r="E26" s="2">
        <v>7.1809999999999999E-2</v>
      </c>
      <c r="F26" s="2">
        <v>0.20119999999999999</v>
      </c>
      <c r="G26" s="2">
        <v>-0.13100000000000001</v>
      </c>
      <c r="J26" s="75" t="s">
        <v>175</v>
      </c>
      <c r="K26" s="78">
        <v>0.39900000000000002</v>
      </c>
      <c r="L26" s="78">
        <v>0.40699999999999997</v>
      </c>
      <c r="M26" s="78">
        <v>3.9E-2</v>
      </c>
      <c r="N26" s="78">
        <v>7.1999999999999995E-2</v>
      </c>
      <c r="O26" s="78">
        <v>0.20100000000000001</v>
      </c>
      <c r="P26" s="78">
        <v>-0.13100000000000001</v>
      </c>
      <c r="Q26" s="77"/>
    </row>
    <row r="27" spans="1:17" x14ac:dyDescent="0.25">
      <c r="A27" s="44"/>
      <c r="B27" s="45">
        <v>0.44989000000000001</v>
      </c>
      <c r="C27" s="45">
        <v>0.13640099999999999</v>
      </c>
      <c r="D27" s="45">
        <v>0.81203800000000004</v>
      </c>
      <c r="E27" s="45">
        <v>0.72</v>
      </c>
      <c r="F27" s="45">
        <v>0.44007499999999999</v>
      </c>
      <c r="G27" s="45">
        <v>0.61602000000000001</v>
      </c>
      <c r="H27" s="44"/>
      <c r="J27" s="80"/>
      <c r="K27" s="81">
        <v>0.45</v>
      </c>
      <c r="L27" s="81">
        <v>0.13600000000000001</v>
      </c>
      <c r="M27" s="81">
        <v>0.81200000000000006</v>
      </c>
      <c r="N27" s="81">
        <v>0.72</v>
      </c>
      <c r="O27" s="81">
        <v>0.44</v>
      </c>
      <c r="P27" s="81">
        <v>0.61599999999999999</v>
      </c>
      <c r="Q27" s="83"/>
    </row>
    <row r="28" spans="1:17" x14ac:dyDescent="0.25">
      <c r="A28" t="s">
        <v>176</v>
      </c>
      <c r="B28" s="2">
        <v>-2.1787999999999998</v>
      </c>
      <c r="C28" s="2">
        <v>4.2484000000000002</v>
      </c>
      <c r="D28" s="2">
        <v>-1.6213500000000001</v>
      </c>
      <c r="E28" s="2">
        <v>-0.38023000000000001</v>
      </c>
      <c r="F28" s="2">
        <v>-2.1718000000000002</v>
      </c>
      <c r="G28" s="2">
        <v>0.13220000000000001</v>
      </c>
      <c r="J28" s="75" t="s">
        <v>176</v>
      </c>
      <c r="K28" s="78">
        <v>-2.1789999999999998</v>
      </c>
      <c r="L28" s="78">
        <v>4.2480000000000002</v>
      </c>
      <c r="M28" s="78">
        <v>-1.621</v>
      </c>
      <c r="N28" s="78">
        <v>-0.38</v>
      </c>
      <c r="O28" s="78">
        <v>-2.1720000000000002</v>
      </c>
      <c r="P28" s="78">
        <v>0.13200000000000001</v>
      </c>
      <c r="Q28" s="77"/>
    </row>
    <row r="29" spans="1:17" x14ac:dyDescent="0.25">
      <c r="A29" s="44"/>
      <c r="B29" s="45">
        <v>0.65613999999999995</v>
      </c>
      <c r="C29" s="45">
        <v>9.8787E-2</v>
      </c>
      <c r="D29" s="45">
        <v>0.30238100000000001</v>
      </c>
      <c r="E29" s="45">
        <v>0.83899999999999997</v>
      </c>
      <c r="F29" s="45">
        <v>0.37358200000000003</v>
      </c>
      <c r="G29" s="45">
        <v>0.95655000000000001</v>
      </c>
      <c r="H29" s="44"/>
      <c r="J29" s="80"/>
      <c r="K29" s="81">
        <v>0.65600000000000003</v>
      </c>
      <c r="L29" s="81">
        <v>9.9000000000000005E-2</v>
      </c>
      <c r="M29" s="81">
        <v>0.30199999999999999</v>
      </c>
      <c r="N29" s="81">
        <v>0.83899999999999997</v>
      </c>
      <c r="O29" s="81">
        <v>0.374</v>
      </c>
      <c r="P29" s="81">
        <v>0.95699999999999996</v>
      </c>
      <c r="Q29" s="83"/>
    </row>
    <row r="30" spans="1:17" x14ac:dyDescent="0.25">
      <c r="A30" t="s">
        <v>178</v>
      </c>
      <c r="B30" s="2">
        <v>0.40160000000000001</v>
      </c>
      <c r="C30" s="2">
        <v>0.27879999999999999</v>
      </c>
      <c r="D30" s="2">
        <v>1.7735799999999999</v>
      </c>
      <c r="E30" s="2">
        <v>0.72829999999999995</v>
      </c>
      <c r="F30" s="2">
        <v>0.23419999999999999</v>
      </c>
      <c r="G30" s="2">
        <v>-0.74360000000000004</v>
      </c>
      <c r="J30" s="75" t="s">
        <v>178</v>
      </c>
      <c r="K30" s="78">
        <v>0.40200000000000002</v>
      </c>
      <c r="L30" s="78">
        <v>0.27900000000000003</v>
      </c>
      <c r="M30" s="78">
        <v>1.774</v>
      </c>
      <c r="N30" s="78">
        <v>0.72799999999999998</v>
      </c>
      <c r="O30" s="78">
        <v>0.23400000000000001</v>
      </c>
      <c r="P30" s="78">
        <v>-0.74399999999999999</v>
      </c>
      <c r="Q30" s="77"/>
    </row>
    <row r="31" spans="1:17" x14ac:dyDescent="0.25">
      <c r="A31" s="44"/>
      <c r="B31" s="45">
        <v>0.84970999999999997</v>
      </c>
      <c r="C31" s="45">
        <v>0.792466</v>
      </c>
      <c r="D31" s="45">
        <v>1.8054000000000001E-2</v>
      </c>
      <c r="E31" s="45">
        <v>0.376</v>
      </c>
      <c r="F31" s="45">
        <v>0.82267400000000002</v>
      </c>
      <c r="G31" s="45">
        <v>0.48477999999999999</v>
      </c>
      <c r="H31" s="44"/>
      <c r="J31" s="80"/>
      <c r="K31" s="81">
        <v>0.85</v>
      </c>
      <c r="L31" s="81">
        <v>0.79200000000000004</v>
      </c>
      <c r="M31" s="81">
        <v>1.7999999999999999E-2</v>
      </c>
      <c r="N31" s="81">
        <v>0.376</v>
      </c>
      <c r="O31" s="81">
        <v>0.82299999999999995</v>
      </c>
      <c r="P31" s="81">
        <v>0.48499999999999999</v>
      </c>
      <c r="Q31" s="83"/>
    </row>
    <row r="32" spans="1:17" x14ac:dyDescent="0.25">
      <c r="A32" t="s">
        <v>181</v>
      </c>
      <c r="B32" s="2">
        <v>-1.6325000000000001</v>
      </c>
      <c r="C32" s="2">
        <v>-2.1716000000000002</v>
      </c>
      <c r="D32" s="2">
        <v>-1.03461</v>
      </c>
      <c r="E32" s="2">
        <v>-2.1835399999999998</v>
      </c>
      <c r="F32" s="2">
        <v>-1.5992</v>
      </c>
      <c r="G32" s="2">
        <v>-2.2092000000000001</v>
      </c>
      <c r="J32" s="75" t="s">
        <v>181</v>
      </c>
      <c r="K32" s="78">
        <v>-1.633</v>
      </c>
      <c r="L32" s="78">
        <v>-2.1720000000000002</v>
      </c>
      <c r="M32" s="78">
        <v>-1.0349999999999999</v>
      </c>
      <c r="N32" s="78">
        <v>-2.1840000000000002</v>
      </c>
      <c r="O32" s="78">
        <v>-1.599</v>
      </c>
      <c r="P32" s="78">
        <v>-2.2090000000000001</v>
      </c>
      <c r="Q32" s="77"/>
    </row>
    <row r="33" spans="1:17" x14ac:dyDescent="0.25">
      <c r="A33" s="44"/>
      <c r="B33" s="45">
        <v>3.7299999999999998E-3</v>
      </c>
      <c r="C33" s="45">
        <v>3.7399999999999999E-7</v>
      </c>
      <c r="D33" s="45">
        <v>8.3399999999999998E-6</v>
      </c>
      <c r="E33" s="45">
        <v>1.51E-8</v>
      </c>
      <c r="F33" s="45">
        <v>9.2499999999999995E-6</v>
      </c>
      <c r="G33" s="45">
        <v>2.9400000000000001E-7</v>
      </c>
      <c r="H33" s="44"/>
      <c r="J33" s="80"/>
      <c r="K33" s="81">
        <v>4.0000000000000001E-3</v>
      </c>
      <c r="L33" s="81">
        <v>0</v>
      </c>
      <c r="M33" s="81">
        <v>0</v>
      </c>
      <c r="N33" s="81">
        <v>0</v>
      </c>
      <c r="O33" s="81">
        <v>0</v>
      </c>
      <c r="P33" s="81">
        <v>0</v>
      </c>
      <c r="Q33" s="83"/>
    </row>
    <row r="34" spans="1:17" x14ac:dyDescent="0.25">
      <c r="A34" t="s">
        <v>187</v>
      </c>
      <c r="B34" s="2">
        <v>-13.996499999999999</v>
      </c>
      <c r="C34" s="2">
        <v>-31.312200000000001</v>
      </c>
      <c r="D34" s="2">
        <v>-0.20235</v>
      </c>
      <c r="E34" s="2">
        <v>-29.799019999999999</v>
      </c>
      <c r="F34" s="2">
        <v>-30.671800000000001</v>
      </c>
      <c r="G34" s="2">
        <v>-29.713699999999999</v>
      </c>
      <c r="J34" s="75" t="s">
        <v>187</v>
      </c>
      <c r="K34" s="78">
        <v>-13.997</v>
      </c>
      <c r="L34" s="78">
        <v>-31.312000000000001</v>
      </c>
      <c r="M34" s="78">
        <v>-0.20200000000000001</v>
      </c>
      <c r="N34" s="78">
        <v>-29.798999999999999</v>
      </c>
      <c r="O34" s="78">
        <v>-30.672000000000001</v>
      </c>
      <c r="P34" s="78">
        <v>-29.713999999999999</v>
      </c>
      <c r="Q34" s="77"/>
    </row>
    <row r="35" spans="1:17" x14ac:dyDescent="0.25">
      <c r="A35" s="44"/>
      <c r="B35" s="45">
        <v>0.24697</v>
      </c>
      <c r="C35" s="45">
        <v>1.16E-4</v>
      </c>
      <c r="D35" s="45">
        <v>0.95657800000000004</v>
      </c>
      <c r="E35" s="45">
        <v>1.3699999999999999E-5</v>
      </c>
      <c r="F35" s="45">
        <v>1.2300000000000001E-4</v>
      </c>
      <c r="G35" s="45">
        <v>1.8000000000000001E-4</v>
      </c>
      <c r="H35" s="44"/>
      <c r="J35" s="80"/>
      <c r="K35" s="81">
        <v>0.247</v>
      </c>
      <c r="L35" s="81">
        <v>0</v>
      </c>
      <c r="M35" s="81">
        <v>0.95699999999999996</v>
      </c>
      <c r="N35" s="81">
        <v>0</v>
      </c>
      <c r="O35" s="81">
        <v>0</v>
      </c>
      <c r="P35" s="81">
        <v>0</v>
      </c>
      <c r="Q35" s="83"/>
    </row>
    <row r="36" spans="1:17" x14ac:dyDescent="0.25">
      <c r="A36" t="s">
        <v>188</v>
      </c>
      <c r="B36" s="2">
        <v>-6.2705000000000002</v>
      </c>
      <c r="C36" s="2">
        <v>-2.1435</v>
      </c>
      <c r="D36" s="2">
        <v>-15.752190000000001</v>
      </c>
      <c r="E36" s="2">
        <v>-0.76624999999999999</v>
      </c>
      <c r="F36" s="2">
        <v>3.3967000000000001</v>
      </c>
      <c r="G36" s="2">
        <v>3.8576000000000001</v>
      </c>
      <c r="J36" s="75" t="s">
        <v>188</v>
      </c>
      <c r="K36" s="78">
        <v>-6.2709999999999999</v>
      </c>
      <c r="L36" s="78">
        <v>-2.1440000000000001</v>
      </c>
      <c r="M36" s="78">
        <v>-15.752000000000001</v>
      </c>
      <c r="N36" s="78">
        <v>-0.76600000000000001</v>
      </c>
      <c r="O36" s="78">
        <v>3.3969999999999998</v>
      </c>
      <c r="P36" s="78">
        <v>3.8580000000000001</v>
      </c>
      <c r="Q36" s="77"/>
    </row>
    <row r="37" spans="1:17" x14ac:dyDescent="0.25">
      <c r="A37" s="44"/>
      <c r="B37" s="45">
        <v>0.58967999999999998</v>
      </c>
      <c r="C37" s="45">
        <v>0.71134799999999998</v>
      </c>
      <c r="D37" s="45">
        <v>7.18E-4</v>
      </c>
      <c r="E37" s="45">
        <v>0.86299999999999999</v>
      </c>
      <c r="F37" s="45">
        <v>0.55387900000000001</v>
      </c>
      <c r="G37" s="45">
        <v>0.50634000000000001</v>
      </c>
      <c r="H37" s="44"/>
      <c r="J37" s="80"/>
      <c r="K37" s="81">
        <v>0.59</v>
      </c>
      <c r="L37" s="81">
        <v>0.71099999999999997</v>
      </c>
      <c r="M37" s="81">
        <v>1E-3</v>
      </c>
      <c r="N37" s="81">
        <v>0.86299999999999999</v>
      </c>
      <c r="O37" s="81">
        <v>0.55400000000000005</v>
      </c>
      <c r="P37" s="81">
        <v>0.50600000000000001</v>
      </c>
      <c r="Q37" s="83"/>
    </row>
    <row r="38" spans="1:17" x14ac:dyDescent="0.25">
      <c r="A38" t="s">
        <v>191</v>
      </c>
      <c r="B38" s="2">
        <v>0.69059999999999999</v>
      </c>
      <c r="C38" s="2">
        <v>0.93959999999999999</v>
      </c>
      <c r="D38" s="2">
        <v>0.9607</v>
      </c>
      <c r="E38" s="2">
        <v>0.96609999999999996</v>
      </c>
      <c r="F38" s="2">
        <v>0.88449999999999995</v>
      </c>
      <c r="G38" s="2">
        <v>0.92810000000000004</v>
      </c>
      <c r="J38" s="75" t="s">
        <v>191</v>
      </c>
      <c r="K38" s="78">
        <v>0.69099999999999995</v>
      </c>
      <c r="L38" s="78">
        <v>0.94</v>
      </c>
      <c r="M38" s="78">
        <v>0.96099999999999997</v>
      </c>
      <c r="N38" s="78">
        <v>0.96599999999999997</v>
      </c>
      <c r="O38" s="78">
        <v>0.88500000000000001</v>
      </c>
      <c r="P38" s="78">
        <v>0.92800000000000005</v>
      </c>
      <c r="Q38" s="77"/>
    </row>
    <row r="39" spans="1:17" x14ac:dyDescent="0.25">
      <c r="J39" s="75"/>
      <c r="Q39" s="77"/>
    </row>
    <row r="40" spans="1:17" x14ac:dyDescent="0.25">
      <c r="B40" t="s">
        <v>36</v>
      </c>
      <c r="C40" t="s">
        <v>53</v>
      </c>
      <c r="D40" t="s">
        <v>54</v>
      </c>
      <c r="E40" t="s">
        <v>70</v>
      </c>
      <c r="F40" t="s">
        <v>83</v>
      </c>
      <c r="G40" t="s">
        <v>84</v>
      </c>
      <c r="J40" s="75"/>
      <c r="K40" s="76" t="s">
        <v>36</v>
      </c>
      <c r="L40" s="76" t="s">
        <v>53</v>
      </c>
      <c r="M40" s="76" t="s">
        <v>54</v>
      </c>
      <c r="N40" s="76" t="s">
        <v>70</v>
      </c>
      <c r="O40" s="76" t="s">
        <v>83</v>
      </c>
      <c r="P40" s="76" t="s">
        <v>84</v>
      </c>
      <c r="Q40" s="77"/>
    </row>
    <row r="41" spans="1:17" x14ac:dyDescent="0.25">
      <c r="A41" t="s">
        <v>821</v>
      </c>
      <c r="B41" s="2">
        <v>92.451700000000002</v>
      </c>
      <c r="C41" s="2">
        <v>87.476699999999994</v>
      </c>
      <c r="D41" s="2">
        <v>96.717399999999998</v>
      </c>
      <c r="E41" s="2">
        <v>106.2471</v>
      </c>
      <c r="F41" s="2">
        <v>92.737499999999997</v>
      </c>
      <c r="G41" s="2">
        <v>100.7119</v>
      </c>
      <c r="J41" s="75" t="s">
        <v>821</v>
      </c>
      <c r="K41" s="78">
        <v>92.451999999999998</v>
      </c>
      <c r="L41" s="78">
        <v>87.477000000000004</v>
      </c>
      <c r="M41" s="78">
        <v>96.716999999999999</v>
      </c>
      <c r="N41" s="78">
        <v>106.247</v>
      </c>
      <c r="O41" s="78">
        <v>92.738</v>
      </c>
      <c r="P41" s="78">
        <v>100.712</v>
      </c>
      <c r="Q41" s="77"/>
    </row>
    <row r="42" spans="1:17" x14ac:dyDescent="0.25">
      <c r="A42" s="44"/>
      <c r="B42" s="45">
        <v>5.1600000000000004E-9</v>
      </c>
      <c r="C42" s="45">
        <v>3.0199999999999999E-8</v>
      </c>
      <c r="D42" s="45">
        <v>4.4799999999999999E-7</v>
      </c>
      <c r="E42" s="45">
        <v>8.4800000000000005E-8</v>
      </c>
      <c r="F42" s="45">
        <v>9.3899999999999996E-10</v>
      </c>
      <c r="G42" s="45">
        <v>2.26E-10</v>
      </c>
      <c r="H42" s="44"/>
      <c r="J42" s="80"/>
      <c r="K42" s="81">
        <v>0</v>
      </c>
      <c r="L42" s="81">
        <v>0</v>
      </c>
      <c r="M42" s="81">
        <v>0</v>
      </c>
      <c r="N42" s="81">
        <v>0</v>
      </c>
      <c r="O42" s="81">
        <v>0</v>
      </c>
      <c r="P42" s="81">
        <v>0</v>
      </c>
      <c r="Q42" s="83"/>
    </row>
    <row r="43" spans="1:17" x14ac:dyDescent="0.25">
      <c r="A43" t="s">
        <v>174</v>
      </c>
      <c r="B43" s="2">
        <v>-9.3492999999999995</v>
      </c>
      <c r="C43" s="2">
        <v>3.8115999999999999</v>
      </c>
      <c r="D43" s="2">
        <v>-30.678599999999999</v>
      </c>
      <c r="E43" s="2">
        <v>-23.0808</v>
      </c>
      <c r="F43" s="2">
        <v>4.8517999999999999</v>
      </c>
      <c r="G43" s="2">
        <v>8.8405000000000005</v>
      </c>
      <c r="J43" s="75" t="s">
        <v>174</v>
      </c>
      <c r="K43" s="78">
        <v>-9.3490000000000002</v>
      </c>
      <c r="L43" s="78">
        <v>3.8119999999999998</v>
      </c>
      <c r="M43" s="78">
        <v>-30.678999999999998</v>
      </c>
      <c r="N43" s="78">
        <v>-23.081</v>
      </c>
      <c r="O43" s="78">
        <v>4.8520000000000003</v>
      </c>
      <c r="P43" s="78">
        <v>8.8409999999999993</v>
      </c>
      <c r="Q43" s="77"/>
    </row>
    <row r="44" spans="1:17" x14ac:dyDescent="0.25">
      <c r="A44" s="44"/>
      <c r="B44" s="45">
        <v>0.12299</v>
      </c>
      <c r="C44" s="45">
        <v>0.54986599999999997</v>
      </c>
      <c r="D44" s="45">
        <v>3.5699999999999998E-3</v>
      </c>
      <c r="E44" s="45">
        <v>1.4874E-2</v>
      </c>
      <c r="F44" s="45">
        <v>0.34482800000000002</v>
      </c>
      <c r="G44" s="45">
        <v>8.8099999999999998E-2</v>
      </c>
      <c r="H44" s="44"/>
      <c r="J44" s="80"/>
      <c r="K44" s="81">
        <v>0.123</v>
      </c>
      <c r="L44" s="81">
        <v>0.55000000000000004</v>
      </c>
      <c r="M44" s="81">
        <v>4.0000000000000001E-3</v>
      </c>
      <c r="N44" s="81">
        <v>1.4999999999999999E-2</v>
      </c>
      <c r="O44" s="81">
        <v>0.34499999999999997</v>
      </c>
      <c r="P44" s="81">
        <v>8.7999999999999995E-2</v>
      </c>
      <c r="Q44" s="83"/>
    </row>
    <row r="45" spans="1:17" x14ac:dyDescent="0.25">
      <c r="A45" t="s">
        <v>175</v>
      </c>
      <c r="B45" s="2">
        <v>0.3533</v>
      </c>
      <c r="C45" s="2">
        <v>0.19520000000000001</v>
      </c>
      <c r="D45" s="2">
        <v>0.28370000000000001</v>
      </c>
      <c r="E45" s="2">
        <v>0.55230000000000001</v>
      </c>
      <c r="F45" s="2">
        <v>-0.10059999999999999</v>
      </c>
      <c r="G45" s="2">
        <v>-0.51100000000000001</v>
      </c>
      <c r="J45" s="75" t="s">
        <v>175</v>
      </c>
      <c r="K45" s="78">
        <v>0.35299999999999998</v>
      </c>
      <c r="L45" s="78">
        <v>0.19500000000000001</v>
      </c>
      <c r="M45" s="78">
        <v>0.28399999999999997</v>
      </c>
      <c r="N45" s="78">
        <v>0.55200000000000005</v>
      </c>
      <c r="O45" s="78">
        <v>-0.10100000000000001</v>
      </c>
      <c r="P45" s="78">
        <v>-0.51100000000000001</v>
      </c>
      <c r="Q45" s="77"/>
    </row>
    <row r="46" spans="1:17" x14ac:dyDescent="0.25">
      <c r="A46" s="44"/>
      <c r="B46" s="45">
        <v>0.18282000000000001</v>
      </c>
      <c r="C46" s="45">
        <v>0.49030800000000002</v>
      </c>
      <c r="D46" s="45">
        <v>0.47205999999999998</v>
      </c>
      <c r="E46" s="45">
        <v>0.15356500000000001</v>
      </c>
      <c r="F46" s="45">
        <v>0.65391500000000002</v>
      </c>
      <c r="G46" s="45">
        <v>3.1699999999999999E-2</v>
      </c>
      <c r="H46" s="44"/>
      <c r="J46" s="80"/>
      <c r="K46" s="81">
        <v>0.183</v>
      </c>
      <c r="L46" s="81">
        <v>0.49</v>
      </c>
      <c r="M46" s="81">
        <v>0.47199999999999998</v>
      </c>
      <c r="N46" s="81">
        <v>0.154</v>
      </c>
      <c r="O46" s="81">
        <v>0.65400000000000003</v>
      </c>
      <c r="P46" s="81">
        <v>3.2000000000000001E-2</v>
      </c>
      <c r="Q46" s="83"/>
    </row>
    <row r="47" spans="1:17" x14ac:dyDescent="0.25">
      <c r="A47" t="s">
        <v>176</v>
      </c>
      <c r="B47" s="2">
        <v>-2.0318999999999998</v>
      </c>
      <c r="C47" s="2">
        <v>-1.0259</v>
      </c>
      <c r="D47" s="2">
        <v>-1.7588999999999999</v>
      </c>
      <c r="E47" s="2">
        <v>-2.2425999999999999</v>
      </c>
      <c r="F47" s="2">
        <v>-0.31709999999999999</v>
      </c>
      <c r="G47" s="2">
        <v>0.62280000000000002</v>
      </c>
      <c r="J47" s="75" t="s">
        <v>176</v>
      </c>
      <c r="K47" s="78">
        <v>-2.032</v>
      </c>
      <c r="L47" s="78">
        <v>-1.026</v>
      </c>
      <c r="M47" s="78">
        <v>-1.7589999999999999</v>
      </c>
      <c r="N47" s="78">
        <v>-2.2429999999999999</v>
      </c>
      <c r="O47" s="78">
        <v>-0.317</v>
      </c>
      <c r="P47" s="78">
        <v>0.623</v>
      </c>
      <c r="Q47" s="77"/>
    </row>
    <row r="48" spans="1:17" x14ac:dyDescent="0.25">
      <c r="A48" s="44"/>
      <c r="B48" s="45">
        <v>0.40150999999999998</v>
      </c>
      <c r="C48" s="45">
        <v>0.69581999999999999</v>
      </c>
      <c r="D48" s="45">
        <v>0.63083999999999996</v>
      </c>
      <c r="E48" s="45">
        <v>0.52110400000000001</v>
      </c>
      <c r="F48" s="45">
        <v>0.87918700000000005</v>
      </c>
      <c r="G48" s="45">
        <v>0.75829999999999997</v>
      </c>
      <c r="H48" s="44"/>
      <c r="J48" s="80"/>
      <c r="K48" s="81">
        <v>0.40200000000000002</v>
      </c>
      <c r="L48" s="81">
        <v>0.69599999999999995</v>
      </c>
      <c r="M48" s="81">
        <v>0.63100000000000001</v>
      </c>
      <c r="N48" s="81">
        <v>0.52100000000000002</v>
      </c>
      <c r="O48" s="81">
        <v>0.879</v>
      </c>
      <c r="P48" s="81">
        <v>0.75800000000000001</v>
      </c>
      <c r="Q48" s="83"/>
    </row>
    <row r="49" spans="1:17" x14ac:dyDescent="0.25">
      <c r="A49" t="s">
        <v>178</v>
      </c>
      <c r="B49" s="2">
        <v>0.75249999999999995</v>
      </c>
      <c r="C49" s="2">
        <v>0.59899999999999998</v>
      </c>
      <c r="D49" s="2">
        <v>2.4016999999999999</v>
      </c>
      <c r="E49" s="2">
        <v>-1.1137999999999999</v>
      </c>
      <c r="F49" s="2">
        <v>0.4521</v>
      </c>
      <c r="G49" s="2">
        <v>-0.11</v>
      </c>
      <c r="J49" s="75" t="s">
        <v>178</v>
      </c>
      <c r="K49" s="78">
        <v>0.753</v>
      </c>
      <c r="L49" s="78">
        <v>0.59899999999999998</v>
      </c>
      <c r="M49" s="78">
        <v>2.4020000000000001</v>
      </c>
      <c r="N49" s="78">
        <v>-1.1140000000000001</v>
      </c>
      <c r="O49" s="78">
        <v>0.45200000000000001</v>
      </c>
      <c r="P49" s="78">
        <v>-0.11</v>
      </c>
      <c r="Q49" s="77"/>
    </row>
    <row r="50" spans="1:17" x14ac:dyDescent="0.25">
      <c r="A50" s="44"/>
      <c r="B50" s="45">
        <v>0.47283999999999998</v>
      </c>
      <c r="C50" s="45">
        <v>0.60013700000000003</v>
      </c>
      <c r="D50" s="45">
        <v>0.14593</v>
      </c>
      <c r="E50" s="45">
        <v>0.46435799999999999</v>
      </c>
      <c r="F50" s="45">
        <v>0.61946800000000002</v>
      </c>
      <c r="G50" s="45">
        <v>0.90029999999999999</v>
      </c>
      <c r="H50" s="44"/>
      <c r="J50" s="80"/>
      <c r="K50" s="81">
        <v>0.47299999999999998</v>
      </c>
      <c r="L50" s="81">
        <v>0.6</v>
      </c>
      <c r="M50" s="81">
        <v>0.14599999999999999</v>
      </c>
      <c r="N50" s="81">
        <v>0.46400000000000002</v>
      </c>
      <c r="O50" s="81">
        <v>0.61899999999999999</v>
      </c>
      <c r="P50" s="81">
        <v>0.9</v>
      </c>
      <c r="Q50" s="83"/>
    </row>
    <row r="51" spans="1:17" x14ac:dyDescent="0.25">
      <c r="A51" t="s">
        <v>181</v>
      </c>
      <c r="B51" s="2">
        <v>-0.74350000000000005</v>
      </c>
      <c r="C51" s="2">
        <v>-2.3704000000000001</v>
      </c>
      <c r="D51" s="2">
        <v>-0.98399999999999999</v>
      </c>
      <c r="E51" s="2">
        <v>-1.7949999999999999</v>
      </c>
      <c r="F51" s="2">
        <v>-2.2021000000000002</v>
      </c>
      <c r="G51" s="2">
        <v>-0.42620000000000002</v>
      </c>
      <c r="J51" s="75" t="s">
        <v>181</v>
      </c>
      <c r="K51" s="78">
        <v>-0.74399999999999999</v>
      </c>
      <c r="L51" s="78">
        <v>-2.37</v>
      </c>
      <c r="M51" s="78">
        <v>-0.98399999999999999</v>
      </c>
      <c r="N51" s="78">
        <v>-1.7949999999999999</v>
      </c>
      <c r="O51" s="78">
        <v>-2.202</v>
      </c>
      <c r="P51" s="78">
        <v>-0.42599999999999999</v>
      </c>
      <c r="Q51" s="77"/>
    </row>
    <row r="52" spans="1:17" x14ac:dyDescent="0.25">
      <c r="A52" s="44"/>
      <c r="B52" s="45">
        <v>6.0099999999999997E-3</v>
      </c>
      <c r="C52" s="45">
        <v>3.1100000000000002E-7</v>
      </c>
      <c r="D52" s="45">
        <v>1.3849999999999999E-2</v>
      </c>
      <c r="E52" s="45">
        <v>1.11E-4</v>
      </c>
      <c r="F52" s="45">
        <v>5.2100000000000003E-8</v>
      </c>
      <c r="G52" s="45">
        <v>4.4699999999999997E-2</v>
      </c>
      <c r="H52" s="44"/>
      <c r="J52" s="80"/>
      <c r="K52" s="81">
        <v>6.0000000000000001E-3</v>
      </c>
      <c r="L52" s="81">
        <v>0</v>
      </c>
      <c r="M52" s="81">
        <v>1.4E-2</v>
      </c>
      <c r="N52" s="81">
        <v>0</v>
      </c>
      <c r="O52" s="81">
        <v>0</v>
      </c>
      <c r="P52" s="81">
        <v>4.4999999999999998E-2</v>
      </c>
      <c r="Q52" s="83"/>
    </row>
    <row r="53" spans="1:17" x14ac:dyDescent="0.25">
      <c r="A53" t="s">
        <v>187</v>
      </c>
      <c r="B53" s="2">
        <v>-14.453200000000001</v>
      </c>
      <c r="C53" s="2">
        <v>-31.537099999999999</v>
      </c>
      <c r="D53" s="2">
        <v>-18.244</v>
      </c>
      <c r="E53" s="2">
        <v>-21.438099999999999</v>
      </c>
      <c r="F53" s="2">
        <v>-25.2592</v>
      </c>
      <c r="G53" s="2">
        <v>2.9253</v>
      </c>
      <c r="J53" s="75" t="s">
        <v>187</v>
      </c>
      <c r="K53" s="78">
        <v>-14.452999999999999</v>
      </c>
      <c r="L53" s="78">
        <v>-31.536999999999999</v>
      </c>
      <c r="M53" s="78">
        <v>-18.244</v>
      </c>
      <c r="N53" s="78">
        <v>-21.437999999999999</v>
      </c>
      <c r="O53" s="78">
        <v>-25.259</v>
      </c>
      <c r="P53" s="78">
        <v>2.9249999999999998</v>
      </c>
      <c r="Q53" s="77"/>
    </row>
    <row r="54" spans="1:17" x14ac:dyDescent="0.25">
      <c r="A54" s="44"/>
      <c r="B54" s="45">
        <v>2.3970000000000002E-2</v>
      </c>
      <c r="C54" s="45">
        <v>2.0799999999999999E-4</v>
      </c>
      <c r="D54" s="45">
        <v>5.441E-2</v>
      </c>
      <c r="E54" s="45">
        <v>2.1555999999999999E-2</v>
      </c>
      <c r="F54" s="45">
        <v>1.9900000000000001E-4</v>
      </c>
      <c r="G54" s="45">
        <v>0.5514</v>
      </c>
      <c r="H54" s="44"/>
      <c r="J54" s="80"/>
      <c r="K54" s="81">
        <v>2.4E-2</v>
      </c>
      <c r="L54" s="81">
        <v>0</v>
      </c>
      <c r="M54" s="81">
        <v>5.3999999999999999E-2</v>
      </c>
      <c r="N54" s="81">
        <v>2.1999999999999999E-2</v>
      </c>
      <c r="O54" s="81">
        <v>0</v>
      </c>
      <c r="P54" s="81">
        <v>0.55100000000000005</v>
      </c>
      <c r="Q54" s="83"/>
    </row>
    <row r="55" spans="1:17" x14ac:dyDescent="0.25">
      <c r="A55" t="s">
        <v>188</v>
      </c>
      <c r="B55" s="2">
        <v>17.830300000000001</v>
      </c>
      <c r="C55" s="2">
        <v>6.1231</v>
      </c>
      <c r="D55" s="2">
        <v>-18.026499999999999</v>
      </c>
      <c r="E55" s="2">
        <v>-15.058999999999999</v>
      </c>
      <c r="F55" s="2">
        <v>9.3209999999999997</v>
      </c>
      <c r="G55" s="2">
        <v>-1.0960000000000001</v>
      </c>
      <c r="J55" s="75" t="s">
        <v>188</v>
      </c>
      <c r="K55" s="78">
        <v>17.829999999999998</v>
      </c>
      <c r="L55" s="78">
        <v>6.1230000000000002</v>
      </c>
      <c r="M55" s="78">
        <v>-18.027000000000001</v>
      </c>
      <c r="N55" s="78">
        <v>-15.058999999999999</v>
      </c>
      <c r="O55" s="78">
        <v>9.3209999999999997</v>
      </c>
      <c r="P55" s="78">
        <v>-1.0960000000000001</v>
      </c>
      <c r="Q55" s="77"/>
    </row>
    <row r="56" spans="1:17" x14ac:dyDescent="0.25">
      <c r="A56" s="44"/>
      <c r="B56" s="45">
        <v>6.8500000000000002E-3</v>
      </c>
      <c r="C56" s="45">
        <v>0.33274999999999999</v>
      </c>
      <c r="D56" s="45">
        <v>5.3179999999999998E-2</v>
      </c>
      <c r="E56" s="45">
        <v>8.4582000000000004E-2</v>
      </c>
      <c r="F56" s="45">
        <v>7.6910000000000006E-2</v>
      </c>
      <c r="G56" s="45">
        <v>0.81920000000000004</v>
      </c>
      <c r="H56" s="44"/>
      <c r="J56" s="80"/>
      <c r="K56" s="81">
        <v>7.0000000000000001E-3</v>
      </c>
      <c r="L56" s="81">
        <v>0.33300000000000002</v>
      </c>
      <c r="M56" s="81">
        <v>5.2999999999999999E-2</v>
      </c>
      <c r="N56" s="81">
        <v>8.5000000000000006E-2</v>
      </c>
      <c r="O56" s="81">
        <v>7.6999999999999999E-2</v>
      </c>
      <c r="P56" s="81">
        <v>0.81899999999999995</v>
      </c>
      <c r="Q56" s="83"/>
    </row>
    <row r="57" spans="1:17" ht="15.75" thickBot="1" x14ac:dyDescent="0.3">
      <c r="A57" t="s">
        <v>191</v>
      </c>
      <c r="B57" s="2">
        <v>0.61799999999999999</v>
      </c>
      <c r="C57" s="2">
        <v>0.93459999999999999</v>
      </c>
      <c r="D57" s="2">
        <v>0.82679999999999998</v>
      </c>
      <c r="E57" s="2">
        <v>0.85399999999999998</v>
      </c>
      <c r="F57" s="2">
        <v>0.94950000000000001</v>
      </c>
      <c r="G57" s="2">
        <v>0.62560000000000004</v>
      </c>
      <c r="J57" s="84" t="s">
        <v>191</v>
      </c>
      <c r="K57" s="85">
        <v>0.61799999999999999</v>
      </c>
      <c r="L57" s="85">
        <v>0.93500000000000005</v>
      </c>
      <c r="M57" s="85">
        <v>0.82699999999999996</v>
      </c>
      <c r="N57" s="85">
        <v>0.85399999999999998</v>
      </c>
      <c r="O57" s="85">
        <v>0.95</v>
      </c>
      <c r="P57" s="85">
        <v>0.626</v>
      </c>
      <c r="Q57" s="86"/>
    </row>
    <row r="58" spans="1:17" x14ac:dyDescent="0.25">
      <c r="B58" s="2"/>
      <c r="C58" s="2"/>
      <c r="D58" s="2"/>
      <c r="E58" s="2"/>
      <c r="F58" s="2"/>
      <c r="G58" s="2"/>
    </row>
    <row r="59" spans="1:17" x14ac:dyDescent="0.25">
      <c r="A59" s="76"/>
      <c r="B59" s="76" t="s">
        <v>830</v>
      </c>
      <c r="C59" s="303" t="s">
        <v>127</v>
      </c>
      <c r="D59" s="303"/>
      <c r="E59" s="303"/>
      <c r="F59" s="303"/>
      <c r="G59" s="76" t="s">
        <v>146</v>
      </c>
      <c r="H59" s="76" t="s">
        <v>186</v>
      </c>
    </row>
    <row r="60" spans="1:17" x14ac:dyDescent="0.25">
      <c r="A60" s="75"/>
      <c r="C60" s="76" t="s">
        <v>394</v>
      </c>
      <c r="D60" s="76" t="s">
        <v>510</v>
      </c>
      <c r="E60" s="76" t="s">
        <v>516</v>
      </c>
      <c r="F60" s="76" t="s">
        <v>521</v>
      </c>
      <c r="G60" s="76" t="s">
        <v>394</v>
      </c>
      <c r="H60" s="76" t="s">
        <v>394</v>
      </c>
    </row>
    <row r="61" spans="1:17" x14ac:dyDescent="0.25">
      <c r="A61" t="s">
        <v>821</v>
      </c>
      <c r="B61" s="2">
        <v>87.752499999999998</v>
      </c>
      <c r="C61" s="2">
        <v>92.523780000000002</v>
      </c>
      <c r="D61" s="2">
        <v>87.486000000000004</v>
      </c>
      <c r="E61" s="2">
        <v>96.907200000000003</v>
      </c>
      <c r="F61" s="2">
        <v>94.809229999999999</v>
      </c>
      <c r="G61" s="2">
        <v>70.474400000000003</v>
      </c>
      <c r="H61" s="2">
        <v>90.212299999999999</v>
      </c>
    </row>
    <row r="62" spans="1:17" x14ac:dyDescent="0.25">
      <c r="A62" s="44"/>
      <c r="B62" s="45">
        <v>1.7800000000000001E-9</v>
      </c>
      <c r="C62" s="45">
        <v>9.9699999999999997E-10</v>
      </c>
      <c r="D62" s="45">
        <v>3.4000000000000001E-6</v>
      </c>
      <c r="E62" s="45">
        <v>1.9399999999999999E-11</v>
      </c>
      <c r="F62" s="45">
        <v>6.5800000000000004E-16</v>
      </c>
      <c r="G62" s="45">
        <v>1.42E-5</v>
      </c>
      <c r="H62" s="45">
        <v>7.9900000000000003E-10</v>
      </c>
    </row>
    <row r="63" spans="1:17" x14ac:dyDescent="0.25">
      <c r="A63" t="s">
        <v>174</v>
      </c>
      <c r="B63" s="2">
        <v>-14.2461</v>
      </c>
      <c r="C63" s="2">
        <v>-11.892810000000001</v>
      </c>
      <c r="D63" s="2">
        <v>-12.1639</v>
      </c>
      <c r="E63" s="2">
        <v>-17.980499999999999</v>
      </c>
      <c r="F63" s="2">
        <v>-11.903650000000001</v>
      </c>
      <c r="G63" s="2">
        <v>-18.0304</v>
      </c>
      <c r="H63" s="2">
        <v>-20.6873</v>
      </c>
    </row>
    <row r="64" spans="1:17" x14ac:dyDescent="0.25">
      <c r="A64" s="44"/>
      <c r="B64" s="45">
        <v>1.1644E-2</v>
      </c>
      <c r="C64" s="45">
        <v>3.0107999999999999E-2</v>
      </c>
      <c r="D64" s="45">
        <v>0.21091099999999999</v>
      </c>
      <c r="E64" s="45">
        <v>3.4000000000000002E-4</v>
      </c>
      <c r="F64" s="45">
        <v>6.3300000000000004E-6</v>
      </c>
      <c r="G64" s="45">
        <v>5.4370000000000002E-2</v>
      </c>
      <c r="H64" s="45">
        <v>6.9099999999999999E-4</v>
      </c>
    </row>
    <row r="65" spans="1:8" x14ac:dyDescent="0.25">
      <c r="A65" t="s">
        <v>175</v>
      </c>
      <c r="B65" s="2">
        <v>0.55469999999999997</v>
      </c>
      <c r="C65" s="2">
        <v>0.30995</v>
      </c>
      <c r="D65" s="2">
        <v>0.37359999999999999</v>
      </c>
      <c r="E65" s="2">
        <v>0.50529999999999997</v>
      </c>
      <c r="F65" s="2">
        <v>0.28853000000000001</v>
      </c>
      <c r="G65" s="2">
        <v>1.3104</v>
      </c>
      <c r="H65" s="2">
        <v>0.72989999999999999</v>
      </c>
    </row>
    <row r="66" spans="1:8" x14ac:dyDescent="0.25">
      <c r="A66" s="44"/>
      <c r="B66" s="45">
        <v>3.5078999999999999E-2</v>
      </c>
      <c r="C66" s="45">
        <v>0.21402499999999999</v>
      </c>
      <c r="D66" s="45">
        <v>0.42017100000000002</v>
      </c>
      <c r="E66" s="45">
        <v>1.5467E-2</v>
      </c>
      <c r="F66" s="45">
        <v>3.0699999999999998E-3</v>
      </c>
      <c r="G66" s="45">
        <v>7.45E-3</v>
      </c>
      <c r="H66" s="45">
        <v>6.8040000000000002E-3</v>
      </c>
    </row>
    <row r="67" spans="1:8" x14ac:dyDescent="0.25">
      <c r="A67" t="s">
        <v>176</v>
      </c>
      <c r="B67" s="2">
        <v>0.29970000000000002</v>
      </c>
      <c r="C67" s="2">
        <v>3.1370000000000002E-2</v>
      </c>
      <c r="D67" s="2">
        <v>1.0690999999999999</v>
      </c>
      <c r="E67" s="2">
        <v>-0.75939999999999996</v>
      </c>
      <c r="F67" s="2">
        <v>8.301E-2</v>
      </c>
      <c r="G67" s="2">
        <v>0.40989999999999999</v>
      </c>
      <c r="H67" s="2">
        <v>2.5051999999999999</v>
      </c>
    </row>
    <row r="68" spans="1:8" x14ac:dyDescent="0.25">
      <c r="A68" s="44"/>
      <c r="B68" s="45">
        <v>0.90118500000000001</v>
      </c>
      <c r="C68" s="45">
        <v>0.98968900000000004</v>
      </c>
      <c r="D68" s="45">
        <v>0.81608599999999998</v>
      </c>
      <c r="E68" s="45">
        <v>0.68345599999999995</v>
      </c>
      <c r="F68" s="45">
        <v>0.91879999999999995</v>
      </c>
      <c r="G68" s="45">
        <v>0.92293999999999998</v>
      </c>
      <c r="H68" s="45">
        <v>0.29190100000000002</v>
      </c>
    </row>
    <row r="69" spans="1:8" x14ac:dyDescent="0.25">
      <c r="A69" t="s">
        <v>178</v>
      </c>
      <c r="B69" s="2">
        <v>1.5143</v>
      </c>
      <c r="C69" s="2">
        <v>1.1589499999999999</v>
      </c>
      <c r="D69" s="2">
        <v>1.8237000000000001</v>
      </c>
      <c r="E69" s="2">
        <v>0.57050000000000001</v>
      </c>
      <c r="F69" s="2">
        <v>1.04443</v>
      </c>
      <c r="G69" s="2">
        <v>2.5362</v>
      </c>
      <c r="H69" s="2">
        <v>1.5948</v>
      </c>
    </row>
    <row r="70" spans="1:8" x14ac:dyDescent="0.25">
      <c r="A70" s="44"/>
      <c r="B70" s="45">
        <v>0.1103</v>
      </c>
      <c r="C70" s="45">
        <v>0.21493699999999999</v>
      </c>
      <c r="D70" s="45">
        <v>0.29783300000000001</v>
      </c>
      <c r="E70" s="45">
        <v>0.41654999999999998</v>
      </c>
      <c r="F70" s="45">
        <v>3.8899999999999998E-3</v>
      </c>
      <c r="G70" s="45">
        <v>0.12606999999999999</v>
      </c>
      <c r="H70" s="45">
        <v>8.3679000000000003E-2</v>
      </c>
    </row>
    <row r="71" spans="1:8" x14ac:dyDescent="0.25">
      <c r="A71" t="s">
        <v>181</v>
      </c>
      <c r="B71" s="2">
        <v>-7.1841999999999997</v>
      </c>
      <c r="C71" s="2">
        <v>-8.1835199999999997</v>
      </c>
      <c r="D71" s="2">
        <v>-16.254799999999999</v>
      </c>
      <c r="E71" s="2">
        <v>-6.9306000000000001</v>
      </c>
      <c r="F71" s="2">
        <v>-1.07125</v>
      </c>
      <c r="G71" s="2">
        <v>-4.1051000000000002</v>
      </c>
      <c r="H71" s="2">
        <v>-6.8882000000000003</v>
      </c>
    </row>
    <row r="72" spans="1:8" x14ac:dyDescent="0.25">
      <c r="A72" s="44"/>
      <c r="B72" s="45">
        <v>7.7300000000000003E-4</v>
      </c>
      <c r="C72" s="45">
        <v>2.72E-4</v>
      </c>
      <c r="D72" s="45">
        <v>1.76E-4</v>
      </c>
      <c r="E72" s="45">
        <v>1.08E-4</v>
      </c>
      <c r="F72" s="45">
        <v>7.6139999999999999E-2</v>
      </c>
      <c r="G72" s="45">
        <v>0.17943999999999999</v>
      </c>
      <c r="H72" s="45">
        <v>8.0400000000000003E-4</v>
      </c>
    </row>
    <row r="73" spans="1:8" x14ac:dyDescent="0.25">
      <c r="A73" t="s">
        <v>187</v>
      </c>
      <c r="B73" s="2">
        <v>-15.4421</v>
      </c>
      <c r="C73" s="2">
        <v>-12.630559999999999</v>
      </c>
      <c r="D73" s="2">
        <v>-17.9343</v>
      </c>
      <c r="E73" s="2">
        <v>-7.1382000000000003</v>
      </c>
      <c r="F73" s="2">
        <v>-4.6433099999999996</v>
      </c>
      <c r="G73" s="2">
        <v>-21.959599999999998</v>
      </c>
      <c r="H73" s="2">
        <v>-14.9262</v>
      </c>
    </row>
    <row r="74" spans="1:8" x14ac:dyDescent="0.25">
      <c r="A74" s="44"/>
      <c r="B74" s="45">
        <v>1.5558000000000001E-2</v>
      </c>
      <c r="C74" s="45">
        <v>4.1489999999999999E-2</v>
      </c>
      <c r="D74" s="45">
        <v>0.113345</v>
      </c>
      <c r="E74" s="45">
        <v>0.118501</v>
      </c>
      <c r="F74" s="45">
        <v>2.7650000000000001E-2</v>
      </c>
      <c r="G74" s="45">
        <v>4.215E-2</v>
      </c>
      <c r="H74" s="45">
        <v>1.5291000000000001E-2</v>
      </c>
    </row>
    <row r="75" spans="1:8" x14ac:dyDescent="0.25">
      <c r="A75" t="s">
        <v>188</v>
      </c>
      <c r="B75" s="2">
        <v>-11.664099999999999</v>
      </c>
      <c r="C75" s="2">
        <v>-6.81799</v>
      </c>
      <c r="D75" s="2">
        <v>-4.0190999999999999</v>
      </c>
      <c r="E75" s="2">
        <v>-14.5144</v>
      </c>
      <c r="F75" s="2">
        <v>-9.7890899999999998</v>
      </c>
      <c r="G75" s="2">
        <v>-26.007899999999999</v>
      </c>
      <c r="H75" s="2">
        <v>-16.976800000000001</v>
      </c>
    </row>
    <row r="76" spans="1:8" x14ac:dyDescent="0.25">
      <c r="A76" s="44"/>
      <c r="B76" s="45">
        <v>2.9491E-2</v>
      </c>
      <c r="C76" s="45">
        <v>0.17897199999999999</v>
      </c>
      <c r="D76" s="45">
        <v>0.665269</v>
      </c>
      <c r="E76" s="45">
        <v>1.647E-3</v>
      </c>
      <c r="F76" s="45">
        <v>3.8899999999999997E-5</v>
      </c>
      <c r="G76" s="45">
        <v>8.3599999999999994E-3</v>
      </c>
      <c r="H76" s="45">
        <v>2.7030000000000001E-3</v>
      </c>
    </row>
    <row r="77" spans="1:8" x14ac:dyDescent="0.25">
      <c r="A77" t="s">
        <v>191</v>
      </c>
      <c r="B77" s="2">
        <v>0.81899999999999995</v>
      </c>
      <c r="C77" s="2">
        <v>0.81620000000000004</v>
      </c>
      <c r="D77" s="2">
        <v>0.79600000000000004</v>
      </c>
      <c r="E77" s="2">
        <v>0.87819999999999998</v>
      </c>
      <c r="F77" s="2">
        <v>0.89100000000000001</v>
      </c>
      <c r="G77" s="2">
        <v>0.64490000000000003</v>
      </c>
      <c r="H77" s="2">
        <v>0.85609999999999997</v>
      </c>
    </row>
  </sheetData>
  <mergeCells count="3">
    <mergeCell ref="L1:O1"/>
    <mergeCell ref="C1:F1"/>
    <mergeCell ref="C59:F59"/>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sheetPr>
  <dimension ref="B2:K26"/>
  <sheetViews>
    <sheetView zoomScale="87" zoomScaleNormal="200" workbookViewId="0">
      <selection activeCell="B19" sqref="B19"/>
    </sheetView>
  </sheetViews>
  <sheetFormatPr defaultColWidth="8.85546875" defaultRowHeight="15" x14ac:dyDescent="0.25"/>
  <cols>
    <col min="2" max="2" width="12.42578125" customWidth="1"/>
  </cols>
  <sheetData>
    <row r="2" spans="2:11" ht="15.75" thickBot="1" x14ac:dyDescent="0.3"/>
    <row r="3" spans="2:11" ht="15.75" x14ac:dyDescent="0.25">
      <c r="B3" s="125"/>
      <c r="C3" s="304" t="s">
        <v>1027</v>
      </c>
      <c r="D3" s="304"/>
      <c r="E3" s="304"/>
      <c r="F3" s="304" t="s">
        <v>1028</v>
      </c>
      <c r="G3" s="304"/>
      <c r="H3" s="304"/>
      <c r="I3" s="304" t="s">
        <v>1025</v>
      </c>
      <c r="J3" s="304"/>
      <c r="K3" s="305"/>
    </row>
    <row r="4" spans="2:11" ht="15.75" x14ac:dyDescent="0.25">
      <c r="B4" s="126"/>
      <c r="C4" s="127" t="s">
        <v>127</v>
      </c>
      <c r="D4" s="127" t="s">
        <v>146</v>
      </c>
      <c r="E4" s="127" t="s">
        <v>186</v>
      </c>
      <c r="F4" s="127" t="s">
        <v>127</v>
      </c>
      <c r="G4" s="127" t="s">
        <v>146</v>
      </c>
      <c r="H4" s="127" t="s">
        <v>186</v>
      </c>
      <c r="I4" s="127" t="s">
        <v>127</v>
      </c>
      <c r="J4" s="127" t="s">
        <v>146</v>
      </c>
      <c r="K4" s="128" t="s">
        <v>186</v>
      </c>
    </row>
    <row r="5" spans="2:11" ht="15.75" x14ac:dyDescent="0.25">
      <c r="B5" s="126" t="s">
        <v>174</v>
      </c>
      <c r="C5" s="127">
        <v>-3.3330000000000002</v>
      </c>
      <c r="D5" s="127">
        <v>-1.9690000000000001</v>
      </c>
      <c r="E5" s="127">
        <v>-10.9</v>
      </c>
      <c r="F5" s="127">
        <v>-2.6749999999999998</v>
      </c>
      <c r="G5" s="127">
        <v>-0.59399999999999997</v>
      </c>
      <c r="H5" s="127">
        <v>-9.8160000000000007</v>
      </c>
      <c r="I5" s="127">
        <v>-3.8690000000000002</v>
      </c>
      <c r="J5" s="127">
        <v>-0.58799999999999997</v>
      </c>
      <c r="K5" s="128">
        <v>-11.58</v>
      </c>
    </row>
    <row r="6" spans="2:11" ht="15.75" x14ac:dyDescent="0.25">
      <c r="B6" s="129"/>
      <c r="C6" s="130">
        <v>0</v>
      </c>
      <c r="D6" s="130">
        <v>0.11</v>
      </c>
      <c r="E6" s="130">
        <v>0</v>
      </c>
      <c r="F6" s="130">
        <v>0</v>
      </c>
      <c r="G6" s="130">
        <v>0.65200000000000002</v>
      </c>
      <c r="H6" s="130">
        <v>0</v>
      </c>
      <c r="I6" s="130">
        <v>0</v>
      </c>
      <c r="J6" s="130">
        <v>0.64600000000000002</v>
      </c>
      <c r="K6" s="131">
        <v>0</v>
      </c>
    </row>
    <row r="7" spans="2:11" ht="15.75" x14ac:dyDescent="0.25">
      <c r="B7" s="126" t="s">
        <v>175</v>
      </c>
      <c r="C7" s="127">
        <v>-0.61099999999999999</v>
      </c>
      <c r="D7" s="127">
        <v>-2.7E-2</v>
      </c>
      <c r="E7" s="127">
        <v>-0.318</v>
      </c>
      <c r="F7" s="127">
        <v>-0.58199999999999996</v>
      </c>
      <c r="G7" s="127">
        <v>-9.5000000000000001E-2</v>
      </c>
      <c r="H7" s="127">
        <v>-0.29299999999999998</v>
      </c>
      <c r="I7" s="127">
        <v>-0.52300000000000002</v>
      </c>
      <c r="J7" s="127">
        <v>-0.10199999999999999</v>
      </c>
      <c r="K7" s="128">
        <v>-0.19800000000000001</v>
      </c>
    </row>
    <row r="8" spans="2:11" ht="15.75" x14ac:dyDescent="0.25">
      <c r="B8" s="129"/>
      <c r="C8" s="130">
        <v>0</v>
      </c>
      <c r="D8" s="130">
        <v>0.67200000000000004</v>
      </c>
      <c r="E8" s="130">
        <v>1E-3</v>
      </c>
      <c r="F8" s="130">
        <v>0</v>
      </c>
      <c r="G8" s="130">
        <v>0.157</v>
      </c>
      <c r="H8" s="130">
        <v>4.0000000000000001E-3</v>
      </c>
      <c r="I8" s="130">
        <v>0</v>
      </c>
      <c r="J8" s="130">
        <v>0.121</v>
      </c>
      <c r="K8" s="131">
        <v>5.0999999999999997E-2</v>
      </c>
    </row>
    <row r="9" spans="2:11" ht="15.75" x14ac:dyDescent="0.25">
      <c r="B9" s="126" t="s">
        <v>176</v>
      </c>
      <c r="C9" s="127">
        <v>0.14599999999999999</v>
      </c>
      <c r="D9" s="127">
        <v>5.2999999999999999E-2</v>
      </c>
      <c r="E9" s="127">
        <v>1.4430000000000001</v>
      </c>
      <c r="F9" s="127">
        <v>0.90900000000000003</v>
      </c>
      <c r="G9" s="127">
        <v>3.2000000000000001E-2</v>
      </c>
      <c r="H9" s="127">
        <v>2.9220000000000002</v>
      </c>
      <c r="I9" s="127">
        <v>1.089</v>
      </c>
      <c r="J9" s="127">
        <v>-0.192</v>
      </c>
      <c r="K9" s="128">
        <v>3.3519999999999999</v>
      </c>
    </row>
    <row r="10" spans="2:11" ht="15.75" x14ac:dyDescent="0.25">
      <c r="B10" s="129"/>
      <c r="C10" s="130">
        <v>0.68400000000000005</v>
      </c>
      <c r="D10" s="130">
        <v>0.93300000000000005</v>
      </c>
      <c r="E10" s="130">
        <v>0.17</v>
      </c>
      <c r="F10" s="130">
        <v>1.0999999999999999E-2</v>
      </c>
      <c r="G10" s="130">
        <v>0.96099999999999997</v>
      </c>
      <c r="H10" s="130">
        <v>8.0000000000000002E-3</v>
      </c>
      <c r="I10" s="130">
        <v>2E-3</v>
      </c>
      <c r="J10" s="130">
        <v>0.76800000000000002</v>
      </c>
      <c r="K10" s="131">
        <v>2E-3</v>
      </c>
    </row>
    <row r="11" spans="2:11" ht="31.5" x14ac:dyDescent="0.25">
      <c r="B11" s="126" t="s">
        <v>178</v>
      </c>
      <c r="C11" s="127">
        <v>0.70799999999999996</v>
      </c>
      <c r="D11" s="127">
        <v>1.3169999999999999</v>
      </c>
      <c r="E11" s="127">
        <v>1.821</v>
      </c>
      <c r="F11" s="127">
        <v>1.079</v>
      </c>
      <c r="G11" s="127">
        <v>0.61699999999999999</v>
      </c>
      <c r="H11" s="127">
        <v>1.8420000000000001</v>
      </c>
      <c r="I11" s="127">
        <v>1.3480000000000001</v>
      </c>
      <c r="J11" s="127">
        <v>0.29199999999999998</v>
      </c>
      <c r="K11" s="128">
        <v>2.9020000000000001</v>
      </c>
    </row>
    <row r="12" spans="2:11" ht="15.75" x14ac:dyDescent="0.25">
      <c r="B12" s="129"/>
      <c r="C12" s="130">
        <v>0</v>
      </c>
      <c r="D12" s="130">
        <v>0</v>
      </c>
      <c r="E12" s="130">
        <v>0</v>
      </c>
      <c r="F12" s="130">
        <v>0</v>
      </c>
      <c r="G12" s="130">
        <v>1.6E-2</v>
      </c>
      <c r="H12" s="130">
        <v>0</v>
      </c>
      <c r="I12" s="130">
        <v>0</v>
      </c>
      <c r="J12" s="130">
        <v>0.215</v>
      </c>
      <c r="K12" s="131">
        <v>0</v>
      </c>
    </row>
    <row r="13" spans="2:11" ht="15.75" x14ac:dyDescent="0.25">
      <c r="B13" s="126" t="s">
        <v>187</v>
      </c>
      <c r="C13" s="127">
        <v>-0.14399999999999999</v>
      </c>
      <c r="D13" s="127">
        <v>1.6910000000000001</v>
      </c>
      <c r="E13" s="127">
        <v>-13.58</v>
      </c>
      <c r="F13" s="127">
        <v>-7.0000000000000001E-3</v>
      </c>
      <c r="G13" s="127">
        <v>-1.4990000000000001</v>
      </c>
      <c r="H13" s="127">
        <v>-15.12</v>
      </c>
      <c r="I13" s="127">
        <v>2.2450000000000001</v>
      </c>
      <c r="J13" s="127">
        <v>-2.375</v>
      </c>
      <c r="K13" s="128">
        <v>-9.3390000000000004</v>
      </c>
    </row>
    <row r="14" spans="2:11" ht="15.75" x14ac:dyDescent="0.25">
      <c r="B14" s="129"/>
      <c r="C14" s="130">
        <v>0.91700000000000004</v>
      </c>
      <c r="D14" s="130">
        <v>0.44500000000000001</v>
      </c>
      <c r="E14" s="130">
        <v>0</v>
      </c>
      <c r="F14" s="130">
        <v>0.996</v>
      </c>
      <c r="G14" s="130">
        <v>0.52600000000000002</v>
      </c>
      <c r="H14" s="130">
        <v>0</v>
      </c>
      <c r="I14" s="130">
        <v>9.9000000000000005E-2</v>
      </c>
      <c r="J14" s="130">
        <v>0.3</v>
      </c>
      <c r="K14" s="131">
        <v>1.7999999999999999E-2</v>
      </c>
    </row>
    <row r="15" spans="2:11" ht="31.5" x14ac:dyDescent="0.25">
      <c r="B15" s="126" t="s">
        <v>188</v>
      </c>
      <c r="C15" s="127">
        <v>-5.484</v>
      </c>
      <c r="D15" s="127">
        <v>-2.7690000000000001</v>
      </c>
      <c r="E15" s="127">
        <v>-5.29</v>
      </c>
      <c r="F15" s="127">
        <v>-4.1900000000000004</v>
      </c>
      <c r="G15" s="127">
        <v>-2.4209999999999998</v>
      </c>
      <c r="H15" s="127">
        <v>-2.403</v>
      </c>
      <c r="I15" s="127">
        <v>-3.7959999999999998</v>
      </c>
      <c r="J15" s="127">
        <v>-2.657</v>
      </c>
      <c r="K15" s="128">
        <v>-2.1869999999999998</v>
      </c>
    </row>
    <row r="16" spans="2:11" ht="15.75" x14ac:dyDescent="0.25">
      <c r="B16" s="132"/>
      <c r="C16" s="130">
        <v>0</v>
      </c>
      <c r="D16" s="130">
        <v>5.6000000000000001E-2</v>
      </c>
      <c r="E16" s="130">
        <v>1.2E-2</v>
      </c>
      <c r="F16" s="130">
        <v>0</v>
      </c>
      <c r="G16" s="130">
        <v>0.11</v>
      </c>
      <c r="H16" s="130">
        <v>0.27500000000000002</v>
      </c>
      <c r="I16" s="130">
        <v>0</v>
      </c>
      <c r="J16" s="130">
        <v>7.6999999999999999E-2</v>
      </c>
      <c r="K16" s="131">
        <v>0.32500000000000001</v>
      </c>
    </row>
    <row r="17" spans="2:11" ht="15.75" x14ac:dyDescent="0.25">
      <c r="B17" s="126" t="s">
        <v>1152</v>
      </c>
      <c r="C17" s="127">
        <v>9.3840000000000003</v>
      </c>
      <c r="D17" s="133">
        <v>15.76</v>
      </c>
      <c r="E17" s="133">
        <v>6.49</v>
      </c>
      <c r="F17" s="130">
        <v>2.5</v>
      </c>
      <c r="G17" s="127">
        <v>13.78</v>
      </c>
      <c r="H17" s="127">
        <v>-3.8170000000000002</v>
      </c>
      <c r="I17" s="133">
        <v>4.4459999999999997</v>
      </c>
      <c r="J17" s="133">
        <v>15.17</v>
      </c>
      <c r="K17" s="128">
        <v>0.13500000000000001</v>
      </c>
    </row>
    <row r="18" spans="2:11" ht="15.75" x14ac:dyDescent="0.25">
      <c r="B18" s="132"/>
      <c r="C18" s="130">
        <v>0</v>
      </c>
      <c r="D18" s="130">
        <v>0</v>
      </c>
      <c r="E18" s="130">
        <v>0.14799999999999999</v>
      </c>
      <c r="F18" s="130">
        <v>0.19800000000000001</v>
      </c>
      <c r="G18" s="130">
        <v>0</v>
      </c>
      <c r="H18" s="127">
        <v>0.41299999999999998</v>
      </c>
      <c r="I18" s="130">
        <v>2.1999999999999999E-2</v>
      </c>
      <c r="J18" s="130">
        <v>0</v>
      </c>
      <c r="K18" s="134">
        <v>0.97699999999999998</v>
      </c>
    </row>
    <row r="19" spans="2:11" ht="47.25" x14ac:dyDescent="0.35">
      <c r="B19" s="126" t="s">
        <v>1026</v>
      </c>
      <c r="C19" s="127">
        <v>-0.26700000000000002</v>
      </c>
      <c r="D19" s="127">
        <v>-8.9999999999999993E-3</v>
      </c>
      <c r="E19" s="127">
        <v>-0.34300000000000003</v>
      </c>
      <c r="F19" s="99"/>
      <c r="G19" s="99"/>
      <c r="H19" s="99"/>
      <c r="I19" s="99"/>
      <c r="J19" s="99"/>
      <c r="K19" s="128"/>
    </row>
    <row r="20" spans="2:11" ht="23.25" x14ac:dyDescent="0.35">
      <c r="B20" s="129"/>
      <c r="C20" s="130">
        <v>0</v>
      </c>
      <c r="D20" s="130">
        <v>0</v>
      </c>
      <c r="E20" s="130">
        <v>0</v>
      </c>
      <c r="F20" s="99"/>
      <c r="G20" s="99"/>
      <c r="H20" s="99"/>
      <c r="I20" s="99"/>
      <c r="J20" s="99"/>
      <c r="K20" s="131"/>
    </row>
    <row r="21" spans="2:11" ht="47.25" x14ac:dyDescent="0.35">
      <c r="B21" s="126" t="s">
        <v>1009</v>
      </c>
      <c r="C21" s="98"/>
      <c r="D21" s="99"/>
      <c r="E21" s="99"/>
      <c r="F21" s="127">
        <v>-0.20899999999999999</v>
      </c>
      <c r="G21" s="127">
        <v>-7.4999999999999997E-2</v>
      </c>
      <c r="H21" s="127">
        <v>-0.251</v>
      </c>
      <c r="I21" s="99"/>
      <c r="J21" s="99"/>
      <c r="K21" s="128"/>
    </row>
    <row r="22" spans="2:11" ht="23.25" x14ac:dyDescent="0.35">
      <c r="B22" s="126"/>
      <c r="C22" s="98"/>
      <c r="D22" s="99"/>
      <c r="E22" s="99"/>
      <c r="F22" s="130">
        <v>0</v>
      </c>
      <c r="G22" s="130">
        <v>0</v>
      </c>
      <c r="H22" s="130">
        <v>0</v>
      </c>
      <c r="I22" s="99"/>
      <c r="J22" s="99"/>
      <c r="K22" s="128"/>
    </row>
    <row r="23" spans="2:11" ht="23.25" x14ac:dyDescent="0.35">
      <c r="B23" s="126" t="s">
        <v>952</v>
      </c>
      <c r="C23" s="99"/>
      <c r="D23" s="99"/>
      <c r="E23" s="99"/>
      <c r="F23" s="99"/>
      <c r="G23" s="99"/>
      <c r="H23" s="99"/>
      <c r="I23" s="127">
        <v>-7.9000000000000001E-2</v>
      </c>
      <c r="J23" s="127">
        <v>-6.2E-2</v>
      </c>
      <c r="K23" s="128">
        <v>-8.6999999999999994E-2</v>
      </c>
    </row>
    <row r="24" spans="2:11" ht="23.25" x14ac:dyDescent="0.35">
      <c r="B24" s="129"/>
      <c r="C24" s="99"/>
      <c r="D24" s="99"/>
      <c r="E24" s="99"/>
      <c r="F24" s="99"/>
      <c r="G24" s="99"/>
      <c r="H24" s="99"/>
      <c r="I24" s="130">
        <v>0</v>
      </c>
      <c r="J24" s="130">
        <v>0</v>
      </c>
      <c r="K24" s="131">
        <v>0</v>
      </c>
    </row>
    <row r="25" spans="2:11" ht="15.75" x14ac:dyDescent="0.25">
      <c r="B25" s="126" t="s">
        <v>190</v>
      </c>
      <c r="C25" s="127">
        <v>9791</v>
      </c>
      <c r="D25" s="127">
        <v>3137</v>
      </c>
      <c r="E25" s="127">
        <v>1776</v>
      </c>
      <c r="F25" s="127">
        <v>9668</v>
      </c>
      <c r="G25" s="127">
        <v>2934</v>
      </c>
      <c r="H25" s="127">
        <v>1675</v>
      </c>
      <c r="I25" s="127">
        <v>9668</v>
      </c>
      <c r="J25" s="127">
        <v>2934</v>
      </c>
      <c r="K25" s="128">
        <v>1675</v>
      </c>
    </row>
    <row r="26" spans="2:11" ht="16.5" thickBot="1" x14ac:dyDescent="0.3">
      <c r="B26" s="135" t="s">
        <v>191</v>
      </c>
      <c r="C26" s="136">
        <v>0.189</v>
      </c>
      <c r="D26" s="136">
        <v>2.7E-2</v>
      </c>
      <c r="E26" s="136">
        <v>0.23100000000000001</v>
      </c>
      <c r="F26" s="136">
        <v>0.19</v>
      </c>
      <c r="G26" s="136">
        <v>3.2000000000000001E-2</v>
      </c>
      <c r="H26" s="136">
        <v>0.20599999999999999</v>
      </c>
      <c r="I26" s="136">
        <v>0.192</v>
      </c>
      <c r="J26" s="136">
        <v>4.3999999999999997E-2</v>
      </c>
      <c r="K26" s="137">
        <v>0.193</v>
      </c>
    </row>
  </sheetData>
  <mergeCells count="3">
    <mergeCell ref="C3:E3"/>
    <mergeCell ref="F3:H3"/>
    <mergeCell ref="I3:K3"/>
  </mergeCells>
  <pageMargins left="0.7" right="0.7" top="0.75" bottom="0.75" header="0.3" footer="0.3"/>
  <pageSetup paperSize="9" orientation="portrait" horizontalDpi="4294967295" verticalDpi="4294967295"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00"/>
  </sheetPr>
  <dimension ref="B2:K34"/>
  <sheetViews>
    <sheetView tabSelected="1" topLeftCell="A4" zoomScaleNormal="200" workbookViewId="0">
      <selection activeCell="O23" sqref="O23"/>
    </sheetView>
  </sheetViews>
  <sheetFormatPr defaultColWidth="8.85546875" defaultRowHeight="15" x14ac:dyDescent="0.25"/>
  <sheetData>
    <row r="2" spans="2:11" ht="15.75" thickBot="1" x14ac:dyDescent="0.3"/>
    <row r="3" spans="2:11" x14ac:dyDescent="0.25">
      <c r="B3" s="87"/>
      <c r="C3" s="306" t="s">
        <v>1023</v>
      </c>
      <c r="D3" s="306"/>
      <c r="E3" s="306"/>
      <c r="F3" s="306" t="s">
        <v>1024</v>
      </c>
      <c r="G3" s="306"/>
      <c r="H3" s="306"/>
      <c r="I3" s="306" t="s">
        <v>1025</v>
      </c>
      <c r="J3" s="306"/>
      <c r="K3" s="307"/>
    </row>
    <row r="4" spans="2:11" x14ac:dyDescent="0.25">
      <c r="B4" s="88"/>
      <c r="C4" s="89" t="s">
        <v>127</v>
      </c>
      <c r="D4" s="89" t="s">
        <v>194</v>
      </c>
      <c r="E4" s="89" t="s">
        <v>186</v>
      </c>
      <c r="F4" s="89" t="s">
        <v>127</v>
      </c>
      <c r="G4" s="89" t="s">
        <v>146</v>
      </c>
      <c r="H4" s="89" t="s">
        <v>186</v>
      </c>
      <c r="I4" s="89" t="s">
        <v>127</v>
      </c>
      <c r="J4" s="89" t="s">
        <v>146</v>
      </c>
      <c r="K4" s="90" t="s">
        <v>186</v>
      </c>
    </row>
    <row r="5" spans="2:11" x14ac:dyDescent="0.25">
      <c r="B5" s="88" t="s">
        <v>174</v>
      </c>
      <c r="C5" s="89">
        <v>-4.3789999999999996</v>
      </c>
      <c r="D5" s="89">
        <v>-2.4609999999999999</v>
      </c>
      <c r="E5" s="89">
        <v>-11.19</v>
      </c>
      <c r="F5" s="89">
        <v>-2.7549999999999999</v>
      </c>
      <c r="G5" s="89">
        <v>-2.7120000000000002</v>
      </c>
      <c r="H5" s="89">
        <v>-10.54</v>
      </c>
      <c r="I5" s="89">
        <v>-2.9239999999999999</v>
      </c>
      <c r="J5" s="89">
        <v>-1.827</v>
      </c>
      <c r="K5" s="90">
        <v>-10.23</v>
      </c>
    </row>
    <row r="6" spans="2:11" x14ac:dyDescent="0.25">
      <c r="B6" s="91"/>
      <c r="C6" s="92">
        <v>0</v>
      </c>
      <c r="D6" s="92">
        <v>5.7000000000000002E-2</v>
      </c>
      <c r="E6" s="92">
        <v>0</v>
      </c>
      <c r="F6" s="92">
        <v>0</v>
      </c>
      <c r="G6" s="92">
        <v>3.5999999999999997E-2</v>
      </c>
      <c r="H6" s="92">
        <v>0</v>
      </c>
      <c r="I6" s="92">
        <v>0</v>
      </c>
      <c r="J6" s="92">
        <v>0.158</v>
      </c>
      <c r="K6" s="93">
        <v>0</v>
      </c>
    </row>
    <row r="7" spans="2:11" x14ac:dyDescent="0.25">
      <c r="B7" s="88" t="s">
        <v>175</v>
      </c>
      <c r="C7" s="89">
        <v>-0.43099999999999999</v>
      </c>
      <c r="D7" s="89">
        <v>0.13200000000000001</v>
      </c>
      <c r="E7" s="89">
        <v>-0.255</v>
      </c>
      <c r="F7" s="89">
        <v>-0.61</v>
      </c>
      <c r="G7" s="89">
        <v>0.182</v>
      </c>
      <c r="H7" s="89">
        <v>-0.42199999999999999</v>
      </c>
      <c r="I7" s="89">
        <v>-0.53800000000000003</v>
      </c>
      <c r="J7" s="89">
        <v>9.2999999999999999E-2</v>
      </c>
      <c r="K7" s="90">
        <v>-0.29599999999999999</v>
      </c>
    </row>
    <row r="8" spans="2:11" x14ac:dyDescent="0.25">
      <c r="B8" s="94"/>
      <c r="C8" s="95">
        <v>0</v>
      </c>
      <c r="D8" s="95">
        <v>5.7000000000000002E-2</v>
      </c>
      <c r="E8" s="95">
        <v>1.4999999999999999E-2</v>
      </c>
      <c r="F8" s="95">
        <v>0</v>
      </c>
      <c r="G8" s="95">
        <v>0.01</v>
      </c>
      <c r="H8" s="95">
        <v>0</v>
      </c>
      <c r="I8" s="95">
        <v>0</v>
      </c>
      <c r="J8" s="95">
        <v>0.17799999999999999</v>
      </c>
      <c r="K8" s="96">
        <v>4.0000000000000001E-3</v>
      </c>
    </row>
    <row r="9" spans="2:11" x14ac:dyDescent="0.25">
      <c r="B9" s="88" t="s">
        <v>176</v>
      </c>
      <c r="C9" s="89">
        <v>1.5529999999999999</v>
      </c>
      <c r="D9" s="89">
        <v>0.876</v>
      </c>
      <c r="E9" s="89">
        <v>1.9670000000000001</v>
      </c>
      <c r="F9" s="89">
        <v>0.38500000000000001</v>
      </c>
      <c r="G9" s="89">
        <v>1.2609999999999999</v>
      </c>
      <c r="H9" s="89">
        <v>0.13900000000000001</v>
      </c>
      <c r="I9" s="89">
        <v>1.123</v>
      </c>
      <c r="J9" s="89">
        <v>0.65700000000000003</v>
      </c>
      <c r="K9" s="90">
        <v>1.7969999999999999</v>
      </c>
    </row>
    <row r="10" spans="2:11" x14ac:dyDescent="0.25">
      <c r="B10" s="94"/>
      <c r="C10" s="95">
        <v>0</v>
      </c>
      <c r="D10" s="95">
        <v>0.17899999999999999</v>
      </c>
      <c r="E10" s="92">
        <v>8.5000000000000006E-2</v>
      </c>
      <c r="F10" s="95">
        <v>0.28299999999999997</v>
      </c>
      <c r="G10" s="95">
        <v>5.6000000000000001E-2</v>
      </c>
      <c r="H10" s="95">
        <v>0.90200000000000002</v>
      </c>
      <c r="I10" s="95">
        <v>2E-3</v>
      </c>
      <c r="J10" s="95">
        <v>0.313</v>
      </c>
      <c r="K10" s="96">
        <v>0.112</v>
      </c>
    </row>
    <row r="11" spans="2:11" ht="25.5" x14ac:dyDescent="0.25">
      <c r="B11" s="88" t="s">
        <v>357</v>
      </c>
      <c r="C11" s="89">
        <v>2.1339999999999999</v>
      </c>
      <c r="D11" s="89">
        <v>0.93600000000000005</v>
      </c>
      <c r="E11" s="89">
        <v>3.3239999999999998</v>
      </c>
      <c r="F11" s="89">
        <v>0.56100000000000005</v>
      </c>
      <c r="G11" s="89">
        <v>1.43</v>
      </c>
      <c r="H11" s="89">
        <v>1.5940000000000001</v>
      </c>
      <c r="I11" s="89">
        <v>1.0580000000000001</v>
      </c>
      <c r="J11" s="89">
        <v>0.35199999999999998</v>
      </c>
      <c r="K11" s="90">
        <v>2.5310000000000001</v>
      </c>
    </row>
    <row r="12" spans="2:11" x14ac:dyDescent="0.25">
      <c r="B12" s="94"/>
      <c r="C12" s="95">
        <v>0</v>
      </c>
      <c r="D12" s="95">
        <v>0</v>
      </c>
      <c r="E12" s="95">
        <v>0</v>
      </c>
      <c r="F12" s="95">
        <v>0</v>
      </c>
      <c r="G12" s="95">
        <v>0</v>
      </c>
      <c r="H12" s="95">
        <v>0</v>
      </c>
      <c r="I12" s="95">
        <v>0</v>
      </c>
      <c r="J12" s="95">
        <v>0.14000000000000001</v>
      </c>
      <c r="K12" s="96">
        <v>0</v>
      </c>
    </row>
    <row r="13" spans="2:11" x14ac:dyDescent="0.25">
      <c r="B13" s="88" t="s">
        <v>187</v>
      </c>
      <c r="C13" s="89">
        <v>3.8140000000000001</v>
      </c>
      <c r="D13" s="89">
        <v>-2.839</v>
      </c>
      <c r="E13" s="89">
        <v>-5.8369999999999997</v>
      </c>
      <c r="F13" s="89">
        <v>-1.3959999999999999</v>
      </c>
      <c r="G13" s="89">
        <v>-1.37</v>
      </c>
      <c r="H13" s="89">
        <v>-11.78</v>
      </c>
      <c r="I13" s="89">
        <v>0.318</v>
      </c>
      <c r="J13" s="89">
        <v>-4.9580000000000002</v>
      </c>
      <c r="K13" s="90">
        <v>-9.6859999999999999</v>
      </c>
    </row>
    <row r="14" spans="2:11" x14ac:dyDescent="0.25">
      <c r="B14" s="94"/>
      <c r="C14" s="95">
        <v>5.0000000000000001E-3</v>
      </c>
      <c r="D14" s="95">
        <v>0.20300000000000001</v>
      </c>
      <c r="E14" s="95">
        <v>0.14000000000000001</v>
      </c>
      <c r="F14" s="95">
        <v>0.309</v>
      </c>
      <c r="G14" s="95">
        <v>0.54500000000000004</v>
      </c>
      <c r="H14" s="95">
        <v>3.0000000000000001E-3</v>
      </c>
      <c r="I14" s="95">
        <v>0.81499999999999995</v>
      </c>
      <c r="J14" s="95">
        <v>2.8000000000000001E-2</v>
      </c>
      <c r="K14" s="96">
        <v>1.4999999999999999E-2</v>
      </c>
    </row>
    <row r="15" spans="2:11" x14ac:dyDescent="0.25">
      <c r="B15" s="88" t="s">
        <v>358</v>
      </c>
      <c r="C15" s="89">
        <v>-3.4540000000000002</v>
      </c>
      <c r="D15" s="89">
        <v>-4.8029999999999999</v>
      </c>
      <c r="E15" s="89">
        <v>-9.5000000000000001E-2</v>
      </c>
      <c r="F15" s="89">
        <v>-4.649</v>
      </c>
      <c r="G15" s="89">
        <v>-4.3470000000000004</v>
      </c>
      <c r="H15" s="89">
        <v>-2.83</v>
      </c>
      <c r="I15" s="89">
        <v>-3.52</v>
      </c>
      <c r="J15" s="89">
        <v>-4.5919999999999996</v>
      </c>
      <c r="K15" s="90">
        <v>-0.54100000000000004</v>
      </c>
    </row>
    <row r="16" spans="2:11" x14ac:dyDescent="0.25">
      <c r="B16" s="94"/>
      <c r="C16" s="95">
        <v>0</v>
      </c>
      <c r="D16" s="95">
        <v>2E-3</v>
      </c>
      <c r="E16" s="95">
        <v>0.96699999999999997</v>
      </c>
      <c r="F16" s="95">
        <v>0</v>
      </c>
      <c r="G16" s="95">
        <v>5.0000000000000001E-3</v>
      </c>
      <c r="H16" s="95">
        <v>0.20599999999999999</v>
      </c>
      <c r="I16" s="95">
        <v>0</v>
      </c>
      <c r="J16" s="95">
        <v>3.0000000000000001E-3</v>
      </c>
      <c r="K16" s="96">
        <v>0.81</v>
      </c>
    </row>
    <row r="17" spans="2:11" ht="25.5" x14ac:dyDescent="0.25">
      <c r="B17" s="88" t="s">
        <v>997</v>
      </c>
      <c r="C17" s="89">
        <v>-0.27900000000000003</v>
      </c>
      <c r="D17" s="89">
        <v>-0.78600000000000003</v>
      </c>
      <c r="E17" s="89">
        <v>0.441</v>
      </c>
      <c r="F17" s="89">
        <v>-5.2999999999999999E-2</v>
      </c>
      <c r="G17" s="89">
        <v>-0.92200000000000004</v>
      </c>
      <c r="H17" s="89">
        <v>0.86499999999999999</v>
      </c>
      <c r="I17" s="89">
        <v>-0.17299999999999999</v>
      </c>
      <c r="J17" s="89">
        <v>-0.63900000000000001</v>
      </c>
      <c r="K17" s="90">
        <v>0.42899999999999999</v>
      </c>
    </row>
    <row r="18" spans="2:11" x14ac:dyDescent="0.25">
      <c r="B18" s="94"/>
      <c r="C18" s="95">
        <v>0</v>
      </c>
      <c r="D18" s="95">
        <v>0</v>
      </c>
      <c r="E18" s="95">
        <v>1.4E-2</v>
      </c>
      <c r="F18" s="95">
        <v>0.313</v>
      </c>
      <c r="G18" s="95">
        <v>0</v>
      </c>
      <c r="H18" s="95">
        <v>0</v>
      </c>
      <c r="I18" s="95">
        <v>1E-3</v>
      </c>
      <c r="J18" s="95">
        <v>0</v>
      </c>
      <c r="K18" s="96">
        <v>1.6E-2</v>
      </c>
    </row>
    <row r="19" spans="2:11" ht="25.5" x14ac:dyDescent="0.25">
      <c r="B19" s="88" t="s">
        <v>998</v>
      </c>
      <c r="C19" s="89">
        <v>0.28199999999999997</v>
      </c>
      <c r="D19" s="89">
        <v>0.84699999999999998</v>
      </c>
      <c r="E19" s="89">
        <v>0.20399999999999999</v>
      </c>
      <c r="F19" s="89">
        <v>0.29299999999999998</v>
      </c>
      <c r="G19" s="89">
        <v>0.91</v>
      </c>
      <c r="H19" s="89">
        <v>-0.189</v>
      </c>
      <c r="I19" s="89">
        <v>0.223</v>
      </c>
      <c r="J19" s="89">
        <v>0.879</v>
      </c>
      <c r="K19" s="90">
        <v>0.41</v>
      </c>
    </row>
    <row r="20" spans="2:11" x14ac:dyDescent="0.25">
      <c r="B20" s="94"/>
      <c r="C20" s="95">
        <v>0</v>
      </c>
      <c r="D20" s="95">
        <v>0</v>
      </c>
      <c r="E20" s="95">
        <v>0.48799999999999999</v>
      </c>
      <c r="F20" s="95">
        <v>0</v>
      </c>
      <c r="G20" s="95">
        <v>0</v>
      </c>
      <c r="H20" s="95">
        <v>0.51400000000000001</v>
      </c>
      <c r="I20" s="95">
        <v>0</v>
      </c>
      <c r="J20" s="95">
        <v>0</v>
      </c>
      <c r="K20" s="93">
        <v>0.161</v>
      </c>
    </row>
    <row r="21" spans="2:11" x14ac:dyDescent="0.25">
      <c r="B21" s="88" t="s">
        <v>999</v>
      </c>
      <c r="C21" s="89">
        <v>-0.17100000000000001</v>
      </c>
      <c r="D21" s="89">
        <v>-0.34</v>
      </c>
      <c r="E21" s="89">
        <v>-0.11</v>
      </c>
      <c r="F21" s="89">
        <v>-0.317</v>
      </c>
      <c r="G21" s="89">
        <v>-0.29199999999999998</v>
      </c>
      <c r="H21" s="89">
        <v>-0.20399999999999999</v>
      </c>
      <c r="I21" s="89">
        <v>-0.191</v>
      </c>
      <c r="J21" s="89">
        <v>-0.41299999999999998</v>
      </c>
      <c r="K21" s="90">
        <v>-0.20799999999999999</v>
      </c>
    </row>
    <row r="22" spans="2:11" x14ac:dyDescent="0.25">
      <c r="B22" s="94"/>
      <c r="C22" s="95">
        <v>0</v>
      </c>
      <c r="D22" s="95">
        <v>0</v>
      </c>
      <c r="E22" s="95">
        <v>0.53500000000000003</v>
      </c>
      <c r="F22" s="95">
        <v>0</v>
      </c>
      <c r="G22" s="95">
        <v>2E-3</v>
      </c>
      <c r="H22" s="95">
        <v>0.23799999999999999</v>
      </c>
      <c r="I22" s="95">
        <v>0</v>
      </c>
      <c r="J22" s="95">
        <v>0</v>
      </c>
      <c r="K22" s="96">
        <v>0.23799999999999999</v>
      </c>
    </row>
    <row r="23" spans="2:11" x14ac:dyDescent="0.25">
      <c r="B23" s="88" t="s">
        <v>629</v>
      </c>
      <c r="C23" s="89">
        <v>1.607</v>
      </c>
      <c r="D23" s="89">
        <v>1.3560000000000001</v>
      </c>
      <c r="E23" s="89">
        <v>-1.7150000000000001</v>
      </c>
      <c r="F23" s="89">
        <v>1.52</v>
      </c>
      <c r="G23" s="89">
        <v>0.33400000000000002</v>
      </c>
      <c r="H23" s="89">
        <v>2.7109999999999999</v>
      </c>
      <c r="I23" s="89">
        <v>3.35</v>
      </c>
      <c r="J23" s="89">
        <v>2.2519999999999998</v>
      </c>
      <c r="K23" s="90">
        <v>7.9000000000000001E-2</v>
      </c>
    </row>
    <row r="24" spans="2:11" x14ac:dyDescent="0.25">
      <c r="B24" s="94"/>
      <c r="C24" s="95">
        <v>0.20300000000000001</v>
      </c>
      <c r="D24" s="95">
        <v>0.58399999999999996</v>
      </c>
      <c r="E24" s="95">
        <v>0.71299999999999997</v>
      </c>
      <c r="F24" s="95">
        <v>0.22</v>
      </c>
      <c r="G24" s="95">
        <v>0.89300000000000002</v>
      </c>
      <c r="H24" s="95">
        <v>0.55200000000000005</v>
      </c>
      <c r="I24" s="95">
        <v>7.0000000000000001E-3</v>
      </c>
      <c r="J24" s="95">
        <v>0.36299999999999999</v>
      </c>
      <c r="K24" s="96">
        <v>0.98599999999999999</v>
      </c>
    </row>
    <row r="25" spans="2:11" x14ac:dyDescent="0.25">
      <c r="B25" s="97" t="s">
        <v>1152</v>
      </c>
      <c r="C25" s="89">
        <v>1.556</v>
      </c>
      <c r="D25" s="89">
        <v>11.53</v>
      </c>
      <c r="E25" s="89">
        <v>1.9019999999999999</v>
      </c>
      <c r="F25" s="89">
        <v>7.5720000000000001</v>
      </c>
      <c r="G25" s="89">
        <v>9.1649999999999991</v>
      </c>
      <c r="H25" s="89">
        <v>9.7100000000000009</v>
      </c>
      <c r="I25" s="89">
        <v>2.6480000000000001</v>
      </c>
      <c r="J25" s="89">
        <v>12.09</v>
      </c>
      <c r="K25" s="90">
        <v>2.2250000000000001</v>
      </c>
    </row>
    <row r="26" spans="2:11" x14ac:dyDescent="0.25">
      <c r="B26" s="94"/>
      <c r="C26" s="95">
        <v>0.42899999999999999</v>
      </c>
      <c r="D26" s="95">
        <v>1E-3</v>
      </c>
      <c r="E26" s="92">
        <v>0.68700000000000006</v>
      </c>
      <c r="F26" s="95">
        <v>0</v>
      </c>
      <c r="G26" s="92">
        <v>1.2E-2</v>
      </c>
      <c r="H26" s="95">
        <v>3.7999999999999999E-2</v>
      </c>
      <c r="I26" s="95">
        <v>0.17100000000000001</v>
      </c>
      <c r="J26" s="95">
        <v>1E-3</v>
      </c>
      <c r="K26" s="96">
        <v>0.63400000000000001</v>
      </c>
    </row>
    <row r="27" spans="2:11" x14ac:dyDescent="0.25">
      <c r="B27" s="97" t="s">
        <v>1153</v>
      </c>
      <c r="C27" s="89">
        <v>-0.38700000000000001</v>
      </c>
      <c r="D27" s="89">
        <v>4.1000000000000002E-2</v>
      </c>
      <c r="E27" s="89">
        <v>-0.41899999999999998</v>
      </c>
      <c r="F27" s="89">
        <v>-0.26200000000000001</v>
      </c>
      <c r="G27" s="89">
        <v>-2.3E-2</v>
      </c>
      <c r="H27" s="89">
        <v>-0.21299999999999999</v>
      </c>
      <c r="I27" s="89">
        <v>-0.3</v>
      </c>
      <c r="J27" s="89">
        <v>8.2000000000000003E-2</v>
      </c>
      <c r="K27" s="90">
        <v>-0.34499999999999997</v>
      </c>
    </row>
    <row r="28" spans="2:11" x14ac:dyDescent="0.25">
      <c r="B28" s="94"/>
      <c r="C28" s="95">
        <v>0</v>
      </c>
      <c r="D28" s="95">
        <v>0.36</v>
      </c>
      <c r="E28" s="95">
        <v>0</v>
      </c>
      <c r="F28" s="95">
        <v>0</v>
      </c>
      <c r="G28" s="92">
        <v>0.63300000000000001</v>
      </c>
      <c r="H28" s="95">
        <v>0</v>
      </c>
      <c r="I28" s="95">
        <v>0</v>
      </c>
      <c r="J28" s="95">
        <v>6.9000000000000006E-2</v>
      </c>
      <c r="K28" s="96">
        <v>0</v>
      </c>
    </row>
    <row r="29" spans="2:11" ht="23.25" x14ac:dyDescent="0.35">
      <c r="B29" s="88" t="s">
        <v>181</v>
      </c>
      <c r="C29" s="98"/>
      <c r="D29" s="99"/>
      <c r="E29" s="99"/>
      <c r="F29" s="89">
        <v>-0.249</v>
      </c>
      <c r="G29" s="89">
        <v>9.5000000000000001E-2</v>
      </c>
      <c r="H29" s="89">
        <v>-0.35699999999999998</v>
      </c>
      <c r="I29" s="99"/>
      <c r="J29" s="99"/>
      <c r="K29" s="90"/>
    </row>
    <row r="30" spans="2:11" ht="23.25" x14ac:dyDescent="0.35">
      <c r="B30" s="94"/>
      <c r="C30" s="99"/>
      <c r="D30" s="99"/>
      <c r="E30" s="99"/>
      <c r="F30" s="95">
        <v>0</v>
      </c>
      <c r="G30" s="95">
        <v>0</v>
      </c>
      <c r="H30" s="95">
        <v>0</v>
      </c>
      <c r="I30" s="99"/>
      <c r="J30" s="99"/>
      <c r="K30" s="90"/>
    </row>
    <row r="31" spans="2:11" ht="23.25" x14ac:dyDescent="0.35">
      <c r="B31" s="88" t="s">
        <v>952</v>
      </c>
      <c r="C31" s="99"/>
      <c r="D31" s="99"/>
      <c r="E31" s="99"/>
      <c r="F31" s="99"/>
      <c r="G31" s="99"/>
      <c r="H31" s="99"/>
      <c r="I31" s="89">
        <v>-6.9000000000000006E-2</v>
      </c>
      <c r="J31" s="89">
        <v>-4.3999999999999997E-2</v>
      </c>
      <c r="K31" s="90">
        <v>-7.2999999999999995E-2</v>
      </c>
    </row>
    <row r="32" spans="2:11" ht="23.25" x14ac:dyDescent="0.35">
      <c r="B32" s="94"/>
      <c r="C32" s="99"/>
      <c r="D32" s="99"/>
      <c r="E32" s="99"/>
      <c r="F32" s="99"/>
      <c r="G32" s="99"/>
      <c r="H32" s="99"/>
      <c r="I32" s="95">
        <v>0</v>
      </c>
      <c r="J32" s="95">
        <v>0</v>
      </c>
      <c r="K32" s="96">
        <v>0</v>
      </c>
    </row>
    <row r="33" spans="2:11" x14ac:dyDescent="0.25">
      <c r="B33" s="88" t="s">
        <v>190</v>
      </c>
      <c r="C33" s="89">
        <v>9668</v>
      </c>
      <c r="D33" s="89">
        <v>2934</v>
      </c>
      <c r="E33" s="89">
        <v>1675</v>
      </c>
      <c r="F33" s="89">
        <v>9668</v>
      </c>
      <c r="G33" s="89">
        <v>2934</v>
      </c>
      <c r="H33" s="89">
        <v>1675</v>
      </c>
      <c r="I33" s="89">
        <v>9668</v>
      </c>
      <c r="J33" s="89">
        <v>2934</v>
      </c>
      <c r="K33" s="90">
        <v>1675</v>
      </c>
    </row>
    <row r="34" spans="2:11" ht="15.75" thickBot="1" x14ac:dyDescent="0.3">
      <c r="B34" s="100" t="s">
        <v>191</v>
      </c>
      <c r="C34" s="101">
        <v>0.182</v>
      </c>
      <c r="D34" s="101">
        <v>7.6999999999999999E-2</v>
      </c>
      <c r="E34" s="101">
        <v>0.19600000000000001</v>
      </c>
      <c r="F34" s="101">
        <v>0.21299999999999999</v>
      </c>
      <c r="G34" s="101">
        <v>8.1000000000000003E-2</v>
      </c>
      <c r="H34" s="101">
        <v>0.23599999999999999</v>
      </c>
      <c r="I34" s="101">
        <v>0.21199999999999999</v>
      </c>
      <c r="J34" s="101">
        <v>8.5000000000000006E-2</v>
      </c>
      <c r="K34" s="102">
        <v>0.21199999999999999</v>
      </c>
    </row>
  </sheetData>
  <mergeCells count="3">
    <mergeCell ref="C3:E3"/>
    <mergeCell ref="F3:H3"/>
    <mergeCell ref="I3:K3"/>
  </mergeCells>
  <pageMargins left="0.7" right="0.7" top="0.75" bottom="0.75" header="0.3" footer="0.3"/>
  <pageSetup paperSize="9" orientation="portrait" horizontalDpi="4294967295" verticalDpi="4294967295"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874D8-64DC-3F46-ABE6-AD65874436B8}">
  <sheetPr>
    <tabColor rgb="FFFFFF00"/>
  </sheetPr>
  <dimension ref="B3:AG75"/>
  <sheetViews>
    <sheetView zoomScale="75" workbookViewId="0">
      <selection activeCell="C6" sqref="C6"/>
    </sheetView>
  </sheetViews>
  <sheetFormatPr defaultColWidth="11.42578125" defaultRowHeight="15" x14ac:dyDescent="0.25"/>
  <cols>
    <col min="2" max="2" width="21.7109375" customWidth="1"/>
    <col min="3" max="3" width="16.7109375" bestFit="1" customWidth="1"/>
    <col min="4" max="4" width="15.7109375" bestFit="1" customWidth="1"/>
    <col min="5" max="5" width="14.85546875" bestFit="1" customWidth="1"/>
  </cols>
  <sheetData>
    <row r="3" spans="2:33" ht="15.75" x14ac:dyDescent="0.25">
      <c r="B3" s="212"/>
      <c r="C3" s="311" t="s">
        <v>1148</v>
      </c>
      <c r="D3" s="311"/>
      <c r="E3" s="312"/>
      <c r="F3" s="313" t="s">
        <v>1154</v>
      </c>
      <c r="G3" s="313"/>
      <c r="H3" s="313"/>
      <c r="I3" s="313"/>
      <c r="J3" s="313"/>
      <c r="K3" s="313"/>
      <c r="L3" s="313"/>
      <c r="M3" s="313"/>
      <c r="N3" s="313"/>
    </row>
    <row r="4" spans="2:33" ht="15.75" x14ac:dyDescent="0.25">
      <c r="B4" s="213"/>
      <c r="C4" s="214"/>
      <c r="D4" s="214"/>
      <c r="E4" s="215"/>
      <c r="F4" s="314" t="s">
        <v>1155</v>
      </c>
      <c r="G4" s="315"/>
      <c r="H4" s="316"/>
      <c r="I4" s="314" t="s">
        <v>1156</v>
      </c>
      <c r="J4" s="315"/>
      <c r="K4" s="316"/>
      <c r="L4" s="314" t="s">
        <v>1157</v>
      </c>
      <c r="M4" s="315"/>
      <c r="N4" s="316"/>
    </row>
    <row r="5" spans="2:33" ht="15.75" x14ac:dyDescent="0.25">
      <c r="B5" s="216"/>
      <c r="C5" s="217" t="s">
        <v>1158</v>
      </c>
      <c r="D5" s="217" t="s">
        <v>1159</v>
      </c>
      <c r="E5" s="218" t="s">
        <v>1160</v>
      </c>
      <c r="F5" s="219" t="s">
        <v>127</v>
      </c>
      <c r="G5" s="217" t="s">
        <v>146</v>
      </c>
      <c r="H5" s="218" t="s">
        <v>186</v>
      </c>
      <c r="I5" s="219" t="s">
        <v>127</v>
      </c>
      <c r="J5" s="217" t="s">
        <v>146</v>
      </c>
      <c r="K5" s="218" t="s">
        <v>186</v>
      </c>
      <c r="L5" s="219" t="s">
        <v>127</v>
      </c>
      <c r="M5" s="217" t="s">
        <v>146</v>
      </c>
      <c r="N5" s="218" t="s">
        <v>186</v>
      </c>
    </row>
    <row r="6" spans="2:33" ht="15.75" x14ac:dyDescent="0.25">
      <c r="B6" s="220" t="s">
        <v>174</v>
      </c>
      <c r="C6" s="221">
        <v>-2.9590000000000001</v>
      </c>
      <c r="D6" s="221">
        <v>-2.2010000000000001</v>
      </c>
      <c r="E6" s="222">
        <v>-5.81</v>
      </c>
      <c r="F6" s="223">
        <v>-0.10299999999999999</v>
      </c>
      <c r="G6" s="221">
        <v>1.4850000000000001</v>
      </c>
      <c r="H6" s="222">
        <v>-4.319</v>
      </c>
      <c r="I6" s="223">
        <v>4.1669999999999998</v>
      </c>
      <c r="J6" s="221">
        <v>-7.5759999999999996</v>
      </c>
      <c r="K6" s="222">
        <v>5.4329999999999998</v>
      </c>
      <c r="L6" s="223">
        <v>-21.28</v>
      </c>
      <c r="M6" s="221">
        <v>-29.28</v>
      </c>
      <c r="N6" s="222">
        <v>-47.06</v>
      </c>
      <c r="O6" s="141"/>
      <c r="P6" s="141"/>
      <c r="Q6" s="141"/>
      <c r="R6" s="141"/>
      <c r="S6" s="141"/>
      <c r="T6" s="141"/>
      <c r="U6" s="141"/>
      <c r="V6" s="141"/>
      <c r="W6" s="141"/>
      <c r="X6" s="141"/>
      <c r="Y6" s="141"/>
      <c r="Z6" s="141"/>
      <c r="AA6" s="141"/>
      <c r="AB6" s="141"/>
      <c r="AC6" s="141"/>
      <c r="AD6" s="141"/>
      <c r="AE6" s="141"/>
      <c r="AF6" s="141"/>
      <c r="AG6" s="141"/>
    </row>
    <row r="7" spans="2:33" s="227" customFormat="1" ht="15.75" x14ac:dyDescent="0.25">
      <c r="B7" s="224"/>
      <c r="C7" s="225">
        <v>1E-3</v>
      </c>
      <c r="D7" s="225">
        <v>0.04</v>
      </c>
      <c r="E7" s="226">
        <v>0</v>
      </c>
      <c r="F7" s="224">
        <v>0.94199999999999995</v>
      </c>
      <c r="G7" s="225">
        <v>0.48699999999999999</v>
      </c>
      <c r="H7" s="226">
        <v>0.28499999999999998</v>
      </c>
      <c r="I7" s="224">
        <v>0</v>
      </c>
      <c r="J7" s="225">
        <v>0</v>
      </c>
      <c r="K7" s="226">
        <v>4.4999999999999998E-2</v>
      </c>
      <c r="L7" s="224">
        <v>0</v>
      </c>
      <c r="M7" s="225">
        <v>0</v>
      </c>
      <c r="N7" s="226">
        <v>0</v>
      </c>
      <c r="AG7" s="171"/>
    </row>
    <row r="8" spans="2:33" ht="15.75" x14ac:dyDescent="0.25">
      <c r="B8" s="220" t="s">
        <v>175</v>
      </c>
      <c r="C8" s="221">
        <v>-0.68400000000000005</v>
      </c>
      <c r="D8" s="221">
        <v>-0.54700000000000004</v>
      </c>
      <c r="E8" s="222">
        <v>-0.29299999999999998</v>
      </c>
      <c r="F8" s="223">
        <v>-0.42199999999999999</v>
      </c>
      <c r="G8" s="221">
        <v>-6.9000000000000006E-2</v>
      </c>
      <c r="H8" s="222">
        <v>3.9E-2</v>
      </c>
      <c r="I8" s="223">
        <v>-0.90900000000000003</v>
      </c>
      <c r="J8" s="221">
        <v>1.2390000000000001</v>
      </c>
      <c r="K8" s="222">
        <v>-1.0940000000000001</v>
      </c>
      <c r="L8" s="223">
        <v>-1.768</v>
      </c>
      <c r="M8" s="221">
        <v>-0.22900000000000001</v>
      </c>
      <c r="N8" s="222">
        <v>-1.528</v>
      </c>
      <c r="AG8" s="141"/>
    </row>
    <row r="9" spans="2:33" s="227" customFormat="1" ht="15.75" x14ac:dyDescent="0.25">
      <c r="B9" s="224"/>
      <c r="C9" s="225">
        <v>0</v>
      </c>
      <c r="D9" s="225">
        <v>0</v>
      </c>
      <c r="E9" s="226">
        <v>0</v>
      </c>
      <c r="F9" s="224">
        <v>0</v>
      </c>
      <c r="G9" s="225">
        <v>0.40699999999999997</v>
      </c>
      <c r="H9" s="226">
        <v>0.78800000000000003</v>
      </c>
      <c r="I9" s="224">
        <v>0</v>
      </c>
      <c r="J9" s="225">
        <v>0</v>
      </c>
      <c r="K9" s="226">
        <v>0</v>
      </c>
      <c r="L9" s="224">
        <v>0</v>
      </c>
      <c r="M9" s="225">
        <v>9.8000000000000004E-2</v>
      </c>
      <c r="N9" s="226">
        <v>0</v>
      </c>
      <c r="AG9" s="171"/>
    </row>
    <row r="10" spans="2:33" ht="15.75" x14ac:dyDescent="0.25">
      <c r="B10" s="220" t="s">
        <v>176</v>
      </c>
      <c r="C10" s="221">
        <v>0.26700000000000002</v>
      </c>
      <c r="D10" s="221">
        <v>0.55900000000000005</v>
      </c>
      <c r="E10" s="222">
        <v>0.72899999999999998</v>
      </c>
      <c r="F10" s="223">
        <v>0.48499999999999999</v>
      </c>
      <c r="G10" s="221">
        <v>0.74199999999999999</v>
      </c>
      <c r="H10" s="222">
        <v>0.88700000000000001</v>
      </c>
      <c r="I10" s="223">
        <v>-4.16</v>
      </c>
      <c r="J10" s="221">
        <v>3.1059999999999999</v>
      </c>
      <c r="K10" s="222">
        <v>-5.4809999999999999</v>
      </c>
      <c r="L10" s="223">
        <v>5.76</v>
      </c>
      <c r="M10" s="221">
        <v>19.96</v>
      </c>
      <c r="N10" s="222">
        <v>13.48</v>
      </c>
      <c r="AG10" s="141"/>
    </row>
    <row r="11" spans="2:33" s="227" customFormat="1" ht="15.75" x14ac:dyDescent="0.25">
      <c r="B11" s="224"/>
      <c r="C11" s="225">
        <v>0.55900000000000005</v>
      </c>
      <c r="D11" s="225">
        <v>0.32700000000000001</v>
      </c>
      <c r="E11" s="226">
        <v>0.26800000000000002</v>
      </c>
      <c r="F11" s="224">
        <v>0.19400000000000001</v>
      </c>
      <c r="G11" s="225">
        <v>0.192</v>
      </c>
      <c r="H11" s="226">
        <v>0.42599999999999999</v>
      </c>
      <c r="I11" s="224">
        <v>3.9E-2</v>
      </c>
      <c r="J11" s="225">
        <v>0.36799999999999999</v>
      </c>
      <c r="K11" s="226">
        <v>0.25600000000000001</v>
      </c>
      <c r="L11" s="224">
        <v>1.7999999999999999E-2</v>
      </c>
      <c r="M11" s="225">
        <v>0</v>
      </c>
      <c r="N11" s="226">
        <v>2.7E-2</v>
      </c>
      <c r="AG11" s="171"/>
    </row>
    <row r="12" spans="2:33" ht="15.75" x14ac:dyDescent="0.25">
      <c r="B12" s="220" t="s">
        <v>357</v>
      </c>
      <c r="C12" s="221">
        <v>0.495</v>
      </c>
      <c r="D12" s="221">
        <v>0.48</v>
      </c>
      <c r="E12" s="222">
        <v>0.59399999999999997</v>
      </c>
      <c r="F12" s="223">
        <v>-0.89700000000000002</v>
      </c>
      <c r="G12" s="221">
        <v>0.48899999999999999</v>
      </c>
      <c r="H12" s="222">
        <v>0.312</v>
      </c>
      <c r="I12" s="223">
        <v>-1.978</v>
      </c>
      <c r="J12" s="221">
        <v>6.1959999999999997</v>
      </c>
      <c r="K12" s="222">
        <v>-2.6960000000000002</v>
      </c>
      <c r="L12" s="223">
        <v>2.109</v>
      </c>
      <c r="M12" s="221">
        <v>18.260000000000002</v>
      </c>
      <c r="N12" s="222">
        <v>4.7329999999999997</v>
      </c>
      <c r="AG12" s="141"/>
    </row>
    <row r="13" spans="2:33" s="227" customFormat="1" ht="15.75" x14ac:dyDescent="0.25">
      <c r="B13" s="224"/>
      <c r="C13" s="225">
        <v>5.0000000000000001E-3</v>
      </c>
      <c r="D13" s="225">
        <v>2.4E-2</v>
      </c>
      <c r="E13" s="226">
        <v>2.4E-2</v>
      </c>
      <c r="F13" s="224">
        <v>0</v>
      </c>
      <c r="G13" s="225">
        <v>0.15</v>
      </c>
      <c r="H13" s="226">
        <v>0.627</v>
      </c>
      <c r="I13" s="224">
        <v>1.2E-2</v>
      </c>
      <c r="J13" s="225">
        <v>0</v>
      </c>
      <c r="K13" s="226">
        <v>0.14499999999999999</v>
      </c>
      <c r="L13" s="224">
        <v>0.126</v>
      </c>
      <c r="M13" s="225">
        <v>0</v>
      </c>
      <c r="N13" s="226">
        <v>0.17499999999999999</v>
      </c>
      <c r="AG13" s="171"/>
    </row>
    <row r="14" spans="2:33" ht="15.75" x14ac:dyDescent="0.25">
      <c r="B14" s="220" t="s">
        <v>181</v>
      </c>
      <c r="C14" s="221">
        <v>-0.33700000000000002</v>
      </c>
      <c r="D14" s="221">
        <v>-0.11600000000000001</v>
      </c>
      <c r="E14" s="222">
        <v>-6.5000000000000002E-2</v>
      </c>
      <c r="F14" s="223">
        <v>-0.58699999999999997</v>
      </c>
      <c r="G14" s="221">
        <v>-0.53100000000000003</v>
      </c>
      <c r="H14" s="222">
        <v>-5.8999999999999997E-2</v>
      </c>
      <c r="I14" s="223">
        <v>-0.84899999999999998</v>
      </c>
      <c r="J14" s="221">
        <v>1.468</v>
      </c>
      <c r="K14" s="222">
        <v>-1.1100000000000001</v>
      </c>
      <c r="L14" s="223">
        <v>0.19700000000000001</v>
      </c>
      <c r="M14" s="221">
        <v>-1.0449999999999999</v>
      </c>
      <c r="N14" s="222">
        <v>0.128</v>
      </c>
      <c r="AG14" s="141"/>
    </row>
    <row r="15" spans="2:33" s="227" customFormat="1" ht="15.75" x14ac:dyDescent="0.25">
      <c r="B15" s="224"/>
      <c r="C15" s="225">
        <v>0</v>
      </c>
      <c r="D15" s="225">
        <v>0</v>
      </c>
      <c r="E15" s="226">
        <v>5.0000000000000001E-3</v>
      </c>
      <c r="F15" s="224">
        <v>0</v>
      </c>
      <c r="G15" s="225">
        <v>0</v>
      </c>
      <c r="H15" s="226">
        <v>0.59699999999999998</v>
      </c>
      <c r="I15" s="224">
        <v>0</v>
      </c>
      <c r="J15" s="225">
        <v>0</v>
      </c>
      <c r="K15" s="226">
        <v>5.0000000000000001E-3</v>
      </c>
      <c r="L15" s="224">
        <v>0.215</v>
      </c>
      <c r="M15" s="225">
        <v>0</v>
      </c>
      <c r="N15" s="226">
        <v>0.75</v>
      </c>
      <c r="AG15" s="171"/>
    </row>
    <row r="16" spans="2:33" ht="15.75" x14ac:dyDescent="0.25">
      <c r="B16" s="220" t="s">
        <v>187</v>
      </c>
      <c r="C16" s="221">
        <v>-1.089</v>
      </c>
      <c r="D16" s="221">
        <v>-1.4379999999999999</v>
      </c>
      <c r="E16" s="222">
        <v>-5.6840000000000002</v>
      </c>
      <c r="F16" s="223">
        <v>-4.6159999999999997</v>
      </c>
      <c r="G16" s="221">
        <v>-6.0330000000000004</v>
      </c>
      <c r="H16" s="222">
        <v>-12.07</v>
      </c>
      <c r="I16" s="228"/>
      <c r="J16" s="229"/>
      <c r="K16" s="230"/>
      <c r="L16" s="228"/>
      <c r="M16" s="229"/>
      <c r="N16" s="230"/>
      <c r="AG16" s="141"/>
    </row>
    <row r="17" spans="2:33" s="227" customFormat="1" ht="15.75" x14ac:dyDescent="0.25">
      <c r="B17" s="224"/>
      <c r="C17" s="225">
        <v>0.52900000000000003</v>
      </c>
      <c r="D17" s="225">
        <v>0.52400000000000002</v>
      </c>
      <c r="E17" s="226">
        <v>0.113</v>
      </c>
      <c r="F17" s="224">
        <v>1E-3</v>
      </c>
      <c r="G17" s="225">
        <v>2E-3</v>
      </c>
      <c r="H17" s="226">
        <v>2E-3</v>
      </c>
      <c r="I17" s="231"/>
      <c r="J17" s="232"/>
      <c r="K17" s="233"/>
      <c r="L17" s="231"/>
      <c r="M17" s="232"/>
      <c r="N17" s="233"/>
      <c r="AG17" s="171"/>
    </row>
    <row r="18" spans="2:33" ht="15.75" x14ac:dyDescent="0.25">
      <c r="B18" s="220" t="s">
        <v>1161</v>
      </c>
      <c r="C18" s="221">
        <v>-6.4859999999999998</v>
      </c>
      <c r="D18" s="221">
        <v>-1.915</v>
      </c>
      <c r="E18" s="222">
        <v>-1.8839999999999999</v>
      </c>
      <c r="F18" s="228"/>
      <c r="G18" s="229"/>
      <c r="H18" s="230"/>
      <c r="I18" s="228"/>
      <c r="J18" s="229"/>
      <c r="K18" s="230"/>
      <c r="L18" s="228"/>
      <c r="M18" s="229"/>
      <c r="N18" s="230"/>
      <c r="AG18" s="141"/>
    </row>
    <row r="19" spans="2:33" s="227" customFormat="1" ht="15.75" x14ac:dyDescent="0.25">
      <c r="B19" s="224"/>
      <c r="C19" s="225">
        <v>0</v>
      </c>
      <c r="D19" s="225">
        <v>0.109</v>
      </c>
      <c r="E19" s="226">
        <v>0.156</v>
      </c>
      <c r="F19" s="231"/>
      <c r="G19" s="232"/>
      <c r="H19" s="233"/>
      <c r="I19" s="231"/>
      <c r="J19" s="232"/>
      <c r="K19" s="233"/>
      <c r="L19" s="231"/>
      <c r="M19" s="232"/>
      <c r="N19" s="233"/>
      <c r="AG19" s="171"/>
    </row>
    <row r="20" spans="2:33" ht="15.75" x14ac:dyDescent="0.25">
      <c r="B20" s="220" t="s">
        <v>1152</v>
      </c>
      <c r="C20" s="221">
        <v>7.9119999999999999</v>
      </c>
      <c r="D20" s="221">
        <v>5.5490000000000004</v>
      </c>
      <c r="E20" s="222">
        <v>9.3010000000000002</v>
      </c>
      <c r="F20" s="228"/>
      <c r="G20" s="229"/>
      <c r="H20" s="230"/>
      <c r="I20" s="228"/>
      <c r="J20" s="229"/>
      <c r="K20" s="230"/>
      <c r="L20" s="223">
        <v>37.979999999999997</v>
      </c>
      <c r="M20" s="221">
        <v>69.94</v>
      </c>
      <c r="N20" s="222">
        <v>56.52</v>
      </c>
      <c r="AG20" s="141"/>
    </row>
    <row r="21" spans="2:33" s="227" customFormat="1" ht="15.75" x14ac:dyDescent="0.25">
      <c r="B21" s="224"/>
      <c r="C21" s="225">
        <v>3.0000000000000001E-3</v>
      </c>
      <c r="D21" s="225">
        <v>4.9000000000000002E-2</v>
      </c>
      <c r="E21" s="226">
        <v>7.0000000000000001E-3</v>
      </c>
      <c r="F21" s="231"/>
      <c r="G21" s="232"/>
      <c r="H21" s="233"/>
      <c r="I21" s="231"/>
      <c r="J21" s="232"/>
      <c r="K21" s="233"/>
      <c r="L21" s="224">
        <v>0</v>
      </c>
      <c r="M21" s="225">
        <v>0</v>
      </c>
      <c r="N21" s="226">
        <v>0</v>
      </c>
      <c r="AG21" s="171"/>
    </row>
    <row r="22" spans="2:33" ht="31.5" x14ac:dyDescent="0.25">
      <c r="B22" s="220" t="s">
        <v>1354</v>
      </c>
      <c r="C22" s="221">
        <v>4.2000000000000003E-2</v>
      </c>
      <c r="D22" s="221">
        <v>1.9E-2</v>
      </c>
      <c r="E22" s="222">
        <v>-0.223</v>
      </c>
      <c r="F22" s="223">
        <v>0.17100000000000001</v>
      </c>
      <c r="G22" s="221">
        <v>-0.56100000000000005</v>
      </c>
      <c r="H22" s="222">
        <v>0.14499999999999999</v>
      </c>
      <c r="I22" s="223">
        <v>8.0000000000000002E-3</v>
      </c>
      <c r="J22" s="221">
        <v>-0.92400000000000004</v>
      </c>
      <c r="K22" s="222">
        <v>-0.307</v>
      </c>
      <c r="L22" s="223">
        <v>0.41199999999999998</v>
      </c>
      <c r="M22" s="221">
        <v>0.27100000000000002</v>
      </c>
      <c r="N22" s="222">
        <v>0.67600000000000005</v>
      </c>
      <c r="AG22" s="141"/>
    </row>
    <row r="23" spans="2:33" s="227" customFormat="1" ht="15.75" x14ac:dyDescent="0.25">
      <c r="B23" s="224"/>
      <c r="C23" s="225">
        <v>0.53500000000000003</v>
      </c>
      <c r="D23" s="225">
        <v>0.82599999999999996</v>
      </c>
      <c r="E23" s="226">
        <v>2.5999999999999999E-2</v>
      </c>
      <c r="F23" s="224">
        <v>3.6999999999999998E-2</v>
      </c>
      <c r="G23" s="225">
        <v>0</v>
      </c>
      <c r="H23" s="226">
        <v>0.60499999999999998</v>
      </c>
      <c r="I23" s="224">
        <v>0.96599999999999997</v>
      </c>
      <c r="J23" s="225">
        <v>2.1000000000000001E-2</v>
      </c>
      <c r="K23" s="226">
        <v>0.63500000000000001</v>
      </c>
      <c r="L23" s="224">
        <v>7.0000000000000001E-3</v>
      </c>
      <c r="M23" s="225">
        <v>0.47399999999999998</v>
      </c>
      <c r="N23" s="226">
        <v>0.22500000000000001</v>
      </c>
      <c r="AG23" s="171"/>
    </row>
    <row r="24" spans="2:33" ht="31.5" x14ac:dyDescent="0.25">
      <c r="B24" s="220" t="s">
        <v>1355</v>
      </c>
      <c r="C24" s="221">
        <v>0.17100000000000001</v>
      </c>
      <c r="D24" s="221">
        <v>-9.7000000000000003E-2</v>
      </c>
      <c r="E24" s="222">
        <v>0.216</v>
      </c>
      <c r="F24" s="223">
        <v>0.253</v>
      </c>
      <c r="G24" s="221">
        <v>0.65400000000000003</v>
      </c>
      <c r="H24" s="222">
        <v>0.38800000000000001</v>
      </c>
      <c r="I24" s="223">
        <v>0.78200000000000003</v>
      </c>
      <c r="J24" s="221">
        <v>1.55</v>
      </c>
      <c r="K24" s="222">
        <v>1.3779999999999999</v>
      </c>
      <c r="L24" s="223">
        <v>-0.25600000000000001</v>
      </c>
      <c r="M24" s="221">
        <v>-0.17599999999999999</v>
      </c>
      <c r="N24" s="222">
        <v>-0.71599999999999997</v>
      </c>
      <c r="AG24" s="141"/>
    </row>
    <row r="25" spans="2:33" s="227" customFormat="1" ht="15.75" x14ac:dyDescent="0.25">
      <c r="B25" s="224"/>
      <c r="C25" s="225">
        <v>0.06</v>
      </c>
      <c r="D25" s="225">
        <v>0.32200000000000001</v>
      </c>
      <c r="E25" s="226">
        <v>6.4000000000000001E-2</v>
      </c>
      <c r="F25" s="224">
        <v>1.2E-2</v>
      </c>
      <c r="G25" s="225">
        <v>2E-3</v>
      </c>
      <c r="H25" s="226">
        <v>0.443</v>
      </c>
      <c r="I25" s="224">
        <v>2E-3</v>
      </c>
      <c r="J25" s="225">
        <v>1.7000000000000001E-2</v>
      </c>
      <c r="K25" s="226">
        <v>0.247</v>
      </c>
      <c r="L25" s="224">
        <v>0.121</v>
      </c>
      <c r="M25" s="225">
        <v>0.623</v>
      </c>
      <c r="N25" s="226">
        <v>0.247</v>
      </c>
      <c r="AG25" s="171"/>
    </row>
    <row r="26" spans="2:33" ht="31.5" x14ac:dyDescent="0.25">
      <c r="B26" s="220" t="s">
        <v>1356</v>
      </c>
      <c r="C26" s="221">
        <v>-0.316</v>
      </c>
      <c r="D26" s="221">
        <v>-0.16500000000000001</v>
      </c>
      <c r="E26" s="222">
        <v>-0.19700000000000001</v>
      </c>
      <c r="F26" s="223">
        <v>-0.32800000000000001</v>
      </c>
      <c r="G26" s="221">
        <v>-8.7999999999999995E-2</v>
      </c>
      <c r="H26" s="222">
        <v>-0.32200000000000001</v>
      </c>
      <c r="I26" s="223">
        <v>-1.0029999999999999</v>
      </c>
      <c r="J26" s="221">
        <v>-3.0139999999999998</v>
      </c>
      <c r="K26" s="222">
        <v>-0.161</v>
      </c>
      <c r="L26" s="223">
        <v>-0.245</v>
      </c>
      <c r="M26" s="221">
        <v>-0.36599999999999999</v>
      </c>
      <c r="N26" s="222">
        <v>-0.36399999999999999</v>
      </c>
      <c r="AG26" s="141"/>
    </row>
    <row r="27" spans="2:33" s="227" customFormat="1" ht="15.75" x14ac:dyDescent="0.25">
      <c r="B27" s="224"/>
      <c r="C27" s="225">
        <v>0</v>
      </c>
      <c r="D27" s="225">
        <v>4.0000000000000001E-3</v>
      </c>
      <c r="E27" s="226">
        <v>0</v>
      </c>
      <c r="F27" s="224">
        <v>0</v>
      </c>
      <c r="G27" s="225">
        <v>0.46600000000000003</v>
      </c>
      <c r="H27" s="226">
        <v>0.27</v>
      </c>
      <c r="I27" s="224">
        <v>0</v>
      </c>
      <c r="J27" s="225">
        <v>0</v>
      </c>
      <c r="K27" s="226">
        <v>0.79100000000000004</v>
      </c>
      <c r="L27" s="224">
        <v>8.0000000000000002E-3</v>
      </c>
      <c r="M27" s="225">
        <v>0.125</v>
      </c>
      <c r="N27" s="226">
        <v>0.34300000000000003</v>
      </c>
      <c r="AG27" s="171"/>
    </row>
    <row r="28" spans="2:33" ht="15.75" x14ac:dyDescent="0.25">
      <c r="B28" s="220" t="s">
        <v>1163</v>
      </c>
      <c r="C28" s="221">
        <v>2.3769999999999998</v>
      </c>
      <c r="D28" s="221">
        <v>2.9449999999999998</v>
      </c>
      <c r="E28" s="222">
        <v>-1.4279999999999999</v>
      </c>
      <c r="F28" s="223">
        <v>-1.679</v>
      </c>
      <c r="G28" s="221">
        <v>-12.88</v>
      </c>
      <c r="H28" s="222">
        <v>-15.93</v>
      </c>
      <c r="I28" s="223">
        <v>-2.6219999999999999</v>
      </c>
      <c r="J28" s="221">
        <v>36.29</v>
      </c>
      <c r="K28" s="222">
        <v>2.347</v>
      </c>
      <c r="L28" s="223">
        <v>-1.6919999999999999</v>
      </c>
      <c r="M28" s="221">
        <v>-3.3439999999999999</v>
      </c>
      <c r="N28" s="222">
        <v>-2.343</v>
      </c>
      <c r="AG28" s="141"/>
    </row>
    <row r="29" spans="2:33" s="227" customFormat="1" ht="15.75" x14ac:dyDescent="0.25">
      <c r="B29" s="224"/>
      <c r="C29" s="225">
        <v>0.14899999999999999</v>
      </c>
      <c r="D29" s="225">
        <v>0.128</v>
      </c>
      <c r="E29" s="226">
        <v>0.55400000000000005</v>
      </c>
      <c r="F29" s="224">
        <v>0.38500000000000001</v>
      </c>
      <c r="G29" s="225">
        <v>0</v>
      </c>
      <c r="H29" s="226">
        <v>0.14599999999999999</v>
      </c>
      <c r="I29" s="224">
        <v>0.61699999999999999</v>
      </c>
      <c r="J29" s="225">
        <v>1E-3</v>
      </c>
      <c r="K29" s="226">
        <v>0.82799999999999996</v>
      </c>
      <c r="L29" s="224">
        <v>0.56499999999999995</v>
      </c>
      <c r="M29" s="225">
        <v>0.54200000000000004</v>
      </c>
      <c r="N29" s="226">
        <v>0.77500000000000002</v>
      </c>
      <c r="AG29" s="171"/>
    </row>
    <row r="30" spans="2:33" ht="15.75" x14ac:dyDescent="0.25">
      <c r="B30" s="220" t="s">
        <v>1164</v>
      </c>
      <c r="C30" s="221">
        <v>-0.15</v>
      </c>
      <c r="D30" s="221">
        <v>-0.36799999999999999</v>
      </c>
      <c r="E30" s="222">
        <v>-0.58599999999999997</v>
      </c>
      <c r="F30" s="223">
        <v>-0.188</v>
      </c>
      <c r="G30" s="221">
        <v>-0.26700000000000002</v>
      </c>
      <c r="H30" s="222">
        <v>-0.38</v>
      </c>
      <c r="I30" s="223">
        <v>8.0000000000000002E-3</v>
      </c>
      <c r="J30" s="221">
        <v>-0.60499999999999998</v>
      </c>
      <c r="K30" s="222">
        <v>-1.232</v>
      </c>
      <c r="L30" s="223">
        <v>-0.22900000000000001</v>
      </c>
      <c r="M30" s="221">
        <v>-0.189</v>
      </c>
      <c r="N30" s="222">
        <v>-0.35599999999999998</v>
      </c>
      <c r="AG30" s="141"/>
    </row>
    <row r="31" spans="2:33" s="227" customFormat="1" ht="15.75" x14ac:dyDescent="0.25">
      <c r="B31" s="224"/>
      <c r="C31" s="225">
        <v>0</v>
      </c>
      <c r="D31" s="225">
        <v>0</v>
      </c>
      <c r="E31" s="226">
        <v>0</v>
      </c>
      <c r="F31" s="224">
        <v>0</v>
      </c>
      <c r="G31" s="225">
        <v>0</v>
      </c>
      <c r="H31" s="226">
        <v>0</v>
      </c>
      <c r="I31" s="224">
        <v>0.96199999999999997</v>
      </c>
      <c r="J31" s="225">
        <v>0.13100000000000001</v>
      </c>
      <c r="K31" s="226">
        <v>0.08</v>
      </c>
      <c r="L31" s="224">
        <v>4.5999999999999999E-2</v>
      </c>
      <c r="M31" s="225">
        <v>0.34200000000000003</v>
      </c>
      <c r="N31" s="226">
        <v>0.19500000000000001</v>
      </c>
      <c r="AG31" s="171"/>
    </row>
    <row r="32" spans="2:33" ht="15.75" x14ac:dyDescent="0.25">
      <c r="B32" s="234" t="s">
        <v>1165</v>
      </c>
      <c r="C32" s="235">
        <v>0.27900000000000003</v>
      </c>
      <c r="D32" s="235">
        <v>0.105</v>
      </c>
      <c r="E32" s="236">
        <v>7.6999999999999999E-2</v>
      </c>
      <c r="F32" s="237">
        <v>7.6999999999999999E-2</v>
      </c>
      <c r="G32" s="235">
        <v>0.26400000000000001</v>
      </c>
      <c r="H32" s="236">
        <v>1.7999999999999999E-2</v>
      </c>
      <c r="I32" s="237">
        <v>3.9E-2</v>
      </c>
      <c r="J32" s="235">
        <v>0.28000000000000003</v>
      </c>
      <c r="K32" s="236">
        <v>3.7999999999999999E-2</v>
      </c>
      <c r="L32" s="237">
        <v>0.224</v>
      </c>
      <c r="M32" s="235">
        <v>0.25700000000000001</v>
      </c>
      <c r="N32" s="236">
        <v>0.21099999999999999</v>
      </c>
      <c r="AG32" s="141"/>
    </row>
    <row r="33" spans="2:33" ht="15.75" x14ac:dyDescent="0.25">
      <c r="B33" s="234" t="s">
        <v>1166</v>
      </c>
      <c r="C33" s="238">
        <v>5853</v>
      </c>
      <c r="D33" s="238">
        <v>3938</v>
      </c>
      <c r="E33" s="239">
        <v>2689</v>
      </c>
      <c r="F33" s="216">
        <v>4868</v>
      </c>
      <c r="G33" s="238">
        <v>1614</v>
      </c>
      <c r="H33" s="239">
        <v>719</v>
      </c>
      <c r="I33" s="216">
        <v>2164</v>
      </c>
      <c r="J33" s="238">
        <v>653</v>
      </c>
      <c r="K33" s="239">
        <v>407</v>
      </c>
      <c r="L33" s="216">
        <v>2759</v>
      </c>
      <c r="M33" s="238">
        <v>870</v>
      </c>
      <c r="N33" s="239">
        <v>650</v>
      </c>
      <c r="AG33" s="141"/>
    </row>
    <row r="34" spans="2:33" ht="15.75" x14ac:dyDescent="0.25">
      <c r="B34" s="171"/>
      <c r="C34" s="141"/>
      <c r="D34" s="141"/>
    </row>
    <row r="45" spans="2:33" x14ac:dyDescent="0.25">
      <c r="B45" s="103"/>
      <c r="C45" s="317" t="s">
        <v>1148</v>
      </c>
      <c r="D45" s="317"/>
      <c r="E45" s="318"/>
      <c r="F45" s="319" t="s">
        <v>1154</v>
      </c>
      <c r="G45" s="317"/>
      <c r="H45" s="317"/>
      <c r="I45" s="317"/>
      <c r="J45" s="317"/>
      <c r="K45" s="317"/>
      <c r="L45" s="317"/>
      <c r="M45" s="317"/>
      <c r="N45" s="318"/>
    </row>
    <row r="46" spans="2:33" x14ac:dyDescent="0.25">
      <c r="B46" s="104"/>
      <c r="C46" s="191"/>
      <c r="D46" s="191"/>
      <c r="E46" s="192"/>
      <c r="F46" s="308" t="s">
        <v>1155</v>
      </c>
      <c r="G46" s="309"/>
      <c r="H46" s="310"/>
      <c r="I46" s="308" t="s">
        <v>1156</v>
      </c>
      <c r="J46" s="309"/>
      <c r="K46" s="310"/>
      <c r="L46" s="308" t="s">
        <v>1157</v>
      </c>
      <c r="M46" s="309"/>
      <c r="N46" s="310"/>
    </row>
    <row r="47" spans="2:33" x14ac:dyDescent="0.25">
      <c r="B47" s="107"/>
      <c r="C47" s="108" t="s">
        <v>1158</v>
      </c>
      <c r="D47" s="108" t="s">
        <v>1159</v>
      </c>
      <c r="E47" s="109" t="s">
        <v>1160</v>
      </c>
      <c r="F47" s="107" t="s">
        <v>127</v>
      </c>
      <c r="G47" s="108" t="s">
        <v>146</v>
      </c>
      <c r="H47" s="109" t="s">
        <v>186</v>
      </c>
      <c r="I47" s="107" t="s">
        <v>127</v>
      </c>
      <c r="J47" s="108" t="s">
        <v>146</v>
      </c>
      <c r="K47" s="109" t="s">
        <v>186</v>
      </c>
      <c r="L47" s="107" t="s">
        <v>127</v>
      </c>
      <c r="M47" s="108" t="s">
        <v>146</v>
      </c>
      <c r="N47" s="109" t="s">
        <v>186</v>
      </c>
    </row>
    <row r="48" spans="2:33" x14ac:dyDescent="0.25">
      <c r="B48" s="110" t="s">
        <v>174</v>
      </c>
      <c r="C48" s="240">
        <v>-2.9590000000000001</v>
      </c>
      <c r="D48" s="240">
        <v>-2.2010000000000001</v>
      </c>
      <c r="E48" s="241">
        <v>-5.81</v>
      </c>
      <c r="F48" s="242">
        <v>-0.10299999999999999</v>
      </c>
      <c r="G48" s="240">
        <v>1.4850000000000001</v>
      </c>
      <c r="H48" s="241">
        <v>-4.319</v>
      </c>
      <c r="I48" s="242">
        <v>4.1669999999999998</v>
      </c>
      <c r="J48" s="240">
        <v>-7.5759999999999996</v>
      </c>
      <c r="K48" s="241">
        <v>5.4329999999999998</v>
      </c>
      <c r="L48" s="242">
        <v>-21.28</v>
      </c>
      <c r="M48" s="240">
        <v>-29.28</v>
      </c>
      <c r="N48" s="241">
        <v>-47.06</v>
      </c>
    </row>
    <row r="49" spans="2:14" x14ac:dyDescent="0.25">
      <c r="B49" s="114"/>
      <c r="C49" s="243">
        <v>1E-3</v>
      </c>
      <c r="D49" s="243">
        <v>0.04</v>
      </c>
      <c r="E49" s="244">
        <v>0</v>
      </c>
      <c r="F49" s="245">
        <v>0.94199999999999995</v>
      </c>
      <c r="G49" s="243">
        <v>0.48699999999999999</v>
      </c>
      <c r="H49" s="244">
        <v>0.28499999999999998</v>
      </c>
      <c r="I49" s="245">
        <v>0</v>
      </c>
      <c r="J49" s="243">
        <v>0</v>
      </c>
      <c r="K49" s="244">
        <v>4.4999999999999998E-2</v>
      </c>
      <c r="L49" s="245">
        <v>0</v>
      </c>
      <c r="M49" s="243">
        <v>0</v>
      </c>
      <c r="N49" s="244">
        <v>0</v>
      </c>
    </row>
    <row r="50" spans="2:14" x14ac:dyDescent="0.25">
      <c r="B50" s="114" t="s">
        <v>175</v>
      </c>
      <c r="C50" s="246">
        <v>-0.68400000000000005</v>
      </c>
      <c r="D50" s="246">
        <v>-0.54700000000000004</v>
      </c>
      <c r="E50" s="247">
        <v>-0.29299999999999998</v>
      </c>
      <c r="F50" s="248">
        <v>-0.42199999999999999</v>
      </c>
      <c r="G50" s="246">
        <v>-6.9000000000000006E-2</v>
      </c>
      <c r="H50" s="247">
        <v>3.9E-2</v>
      </c>
      <c r="I50" s="248">
        <v>-0.90900000000000003</v>
      </c>
      <c r="J50" s="246">
        <v>1.2390000000000001</v>
      </c>
      <c r="K50" s="247">
        <v>-1.0940000000000001</v>
      </c>
      <c r="L50" s="248">
        <v>-1.768</v>
      </c>
      <c r="M50" s="246">
        <v>-0.22900000000000001</v>
      </c>
      <c r="N50" s="247">
        <v>-1.528</v>
      </c>
    </row>
    <row r="51" spans="2:14" x14ac:dyDescent="0.25">
      <c r="B51" s="114"/>
      <c r="C51" s="243">
        <v>0</v>
      </c>
      <c r="D51" s="243">
        <v>0</v>
      </c>
      <c r="E51" s="244">
        <v>0</v>
      </c>
      <c r="F51" s="245">
        <v>0</v>
      </c>
      <c r="G51" s="243">
        <v>0.40699999999999997</v>
      </c>
      <c r="H51" s="244">
        <v>0.78800000000000003</v>
      </c>
      <c r="I51" s="245">
        <v>0</v>
      </c>
      <c r="J51" s="243">
        <v>0</v>
      </c>
      <c r="K51" s="244">
        <v>0</v>
      </c>
      <c r="L51" s="245">
        <v>0</v>
      </c>
      <c r="M51" s="243">
        <v>9.8000000000000004E-2</v>
      </c>
      <c r="N51" s="244">
        <v>0</v>
      </c>
    </row>
    <row r="52" spans="2:14" x14ac:dyDescent="0.25">
      <c r="B52" s="114" t="s">
        <v>176</v>
      </c>
      <c r="C52" s="246">
        <v>0.26700000000000002</v>
      </c>
      <c r="D52" s="246">
        <v>0.55900000000000005</v>
      </c>
      <c r="E52" s="247">
        <v>0.72899999999999998</v>
      </c>
      <c r="F52" s="248">
        <v>0.48499999999999999</v>
      </c>
      <c r="G52" s="246">
        <v>0.74199999999999999</v>
      </c>
      <c r="H52" s="247">
        <v>0.88700000000000001</v>
      </c>
      <c r="I52" s="248">
        <v>-4.16</v>
      </c>
      <c r="J52" s="246">
        <v>3.1059999999999999</v>
      </c>
      <c r="K52" s="247">
        <v>-5.4809999999999999</v>
      </c>
      <c r="L52" s="248">
        <v>5.76</v>
      </c>
      <c r="M52" s="246">
        <v>19.96</v>
      </c>
      <c r="N52" s="247">
        <v>13.48</v>
      </c>
    </row>
    <row r="53" spans="2:14" x14ac:dyDescent="0.25">
      <c r="B53" s="114"/>
      <c r="C53" s="243">
        <v>0.55900000000000005</v>
      </c>
      <c r="D53" s="243">
        <v>0.32700000000000001</v>
      </c>
      <c r="E53" s="244">
        <v>0.26800000000000002</v>
      </c>
      <c r="F53" s="245">
        <v>0.19400000000000001</v>
      </c>
      <c r="G53" s="243">
        <v>0.192</v>
      </c>
      <c r="H53" s="244">
        <v>0.42599999999999999</v>
      </c>
      <c r="I53" s="245">
        <v>3.9E-2</v>
      </c>
      <c r="J53" s="243">
        <v>0.36799999999999999</v>
      </c>
      <c r="K53" s="244">
        <v>0.25600000000000001</v>
      </c>
      <c r="L53" s="245">
        <v>1.7999999999999999E-2</v>
      </c>
      <c r="M53" s="243">
        <v>0</v>
      </c>
      <c r="N53" s="244">
        <v>2.7E-2</v>
      </c>
    </row>
    <row r="54" spans="2:14" x14ac:dyDescent="0.25">
      <c r="B54" s="114" t="s">
        <v>357</v>
      </c>
      <c r="C54" s="246">
        <v>0.495</v>
      </c>
      <c r="D54" s="246">
        <v>0.48</v>
      </c>
      <c r="E54" s="247">
        <v>0.59399999999999997</v>
      </c>
      <c r="F54" s="248">
        <v>-0.89700000000000002</v>
      </c>
      <c r="G54" s="246">
        <v>0.48899999999999999</v>
      </c>
      <c r="H54" s="247">
        <v>0.312</v>
      </c>
      <c r="I54" s="248">
        <v>-1.978</v>
      </c>
      <c r="J54" s="246">
        <v>6.1959999999999997</v>
      </c>
      <c r="K54" s="247">
        <v>-2.6960000000000002</v>
      </c>
      <c r="L54" s="248">
        <v>2.109</v>
      </c>
      <c r="M54" s="246">
        <v>18.260000000000002</v>
      </c>
      <c r="N54" s="247">
        <v>4.7329999999999997</v>
      </c>
    </row>
    <row r="55" spans="2:14" x14ac:dyDescent="0.25">
      <c r="B55" s="114"/>
      <c r="C55" s="243">
        <v>5.0000000000000001E-3</v>
      </c>
      <c r="D55" s="243">
        <v>2.4E-2</v>
      </c>
      <c r="E55" s="244">
        <v>2.4E-2</v>
      </c>
      <c r="F55" s="245">
        <v>0</v>
      </c>
      <c r="G55" s="243">
        <v>0.15</v>
      </c>
      <c r="H55" s="244">
        <v>0.627</v>
      </c>
      <c r="I55" s="245">
        <v>1.2E-2</v>
      </c>
      <c r="J55" s="243">
        <v>0</v>
      </c>
      <c r="K55" s="244">
        <v>0.14499999999999999</v>
      </c>
      <c r="L55" s="245">
        <v>0.126</v>
      </c>
      <c r="M55" s="243">
        <v>0</v>
      </c>
      <c r="N55" s="244">
        <v>0.17499999999999999</v>
      </c>
    </row>
    <row r="56" spans="2:14" x14ac:dyDescent="0.25">
      <c r="B56" s="114" t="s">
        <v>181</v>
      </c>
      <c r="C56" s="246">
        <v>-0.33700000000000002</v>
      </c>
      <c r="D56" s="246">
        <v>-0.11600000000000001</v>
      </c>
      <c r="E56" s="247">
        <v>-6.5000000000000002E-2</v>
      </c>
      <c r="F56" s="248">
        <v>-0.58699999999999997</v>
      </c>
      <c r="G56" s="246">
        <v>-0.53100000000000003</v>
      </c>
      <c r="H56" s="247">
        <v>-5.8999999999999997E-2</v>
      </c>
      <c r="I56" s="248">
        <v>-0.84899999999999998</v>
      </c>
      <c r="J56" s="246">
        <v>1.468</v>
      </c>
      <c r="K56" s="247">
        <v>-1.1100000000000001</v>
      </c>
      <c r="L56" s="248">
        <v>0.19700000000000001</v>
      </c>
      <c r="M56" s="246">
        <v>-1.0449999999999999</v>
      </c>
      <c r="N56" s="247">
        <v>0.128</v>
      </c>
    </row>
    <row r="57" spans="2:14" x14ac:dyDescent="0.25">
      <c r="B57" s="114"/>
      <c r="C57" s="243">
        <v>0</v>
      </c>
      <c r="D57" s="243">
        <v>0</v>
      </c>
      <c r="E57" s="244">
        <v>5.0000000000000001E-3</v>
      </c>
      <c r="F57" s="245">
        <v>0</v>
      </c>
      <c r="G57" s="243">
        <v>0</v>
      </c>
      <c r="H57" s="244">
        <v>0.59699999999999998</v>
      </c>
      <c r="I57" s="245">
        <v>0</v>
      </c>
      <c r="J57" s="243">
        <v>0</v>
      </c>
      <c r="K57" s="244">
        <v>5.0000000000000001E-3</v>
      </c>
      <c r="L57" s="245">
        <v>0.215</v>
      </c>
      <c r="M57" s="243">
        <v>0</v>
      </c>
      <c r="N57" s="244">
        <v>0.75</v>
      </c>
    </row>
    <row r="58" spans="2:14" ht="18.95" customHeight="1" x14ac:dyDescent="0.35">
      <c r="B58" s="114" t="s">
        <v>187</v>
      </c>
      <c r="C58" s="246">
        <v>-1.089</v>
      </c>
      <c r="D58" s="246">
        <v>-1.4379999999999999</v>
      </c>
      <c r="E58" s="247">
        <v>-5.6840000000000002</v>
      </c>
      <c r="F58" s="248">
        <v>-4.6159999999999997</v>
      </c>
      <c r="G58" s="246">
        <v>-6.0330000000000004</v>
      </c>
      <c r="H58" s="247">
        <v>-12.07</v>
      </c>
      <c r="I58" s="249"/>
      <c r="J58" s="250"/>
      <c r="K58" s="251"/>
      <c r="L58" s="249"/>
      <c r="M58" s="250"/>
      <c r="N58" s="251"/>
    </row>
    <row r="59" spans="2:14" ht="18.95" customHeight="1" x14ac:dyDescent="0.35">
      <c r="B59" s="114"/>
      <c r="C59" s="243">
        <v>0.52900000000000003</v>
      </c>
      <c r="D59" s="243">
        <v>0.52400000000000002</v>
      </c>
      <c r="E59" s="244">
        <v>0.113</v>
      </c>
      <c r="F59" s="245">
        <v>1E-3</v>
      </c>
      <c r="G59" s="243">
        <v>2E-3</v>
      </c>
      <c r="H59" s="244">
        <v>2E-3</v>
      </c>
      <c r="I59" s="252"/>
      <c r="J59" s="250"/>
      <c r="K59" s="253"/>
      <c r="L59" s="252"/>
      <c r="M59" s="250"/>
      <c r="N59" s="253"/>
    </row>
    <row r="60" spans="2:14" ht="17.100000000000001" customHeight="1" x14ac:dyDescent="0.35">
      <c r="B60" s="114" t="s">
        <v>1161</v>
      </c>
      <c r="C60" s="246">
        <v>-6.4859999999999998</v>
      </c>
      <c r="D60" s="246">
        <v>-1.915</v>
      </c>
      <c r="E60" s="247">
        <v>-1.8839999999999999</v>
      </c>
      <c r="F60" s="249"/>
      <c r="G60" s="250"/>
      <c r="H60" s="251"/>
      <c r="I60" s="249"/>
      <c r="J60" s="250"/>
      <c r="K60" s="251"/>
      <c r="L60" s="249"/>
      <c r="M60" s="250"/>
      <c r="N60" s="251"/>
    </row>
    <row r="61" spans="2:14" ht="20.100000000000001" customHeight="1" x14ac:dyDescent="0.35">
      <c r="B61" s="114"/>
      <c r="C61" s="243">
        <v>0</v>
      </c>
      <c r="D61" s="243">
        <v>0.109</v>
      </c>
      <c r="E61" s="244">
        <v>0.156</v>
      </c>
      <c r="F61" s="252"/>
      <c r="G61" s="250"/>
      <c r="H61" s="253"/>
      <c r="I61" s="252"/>
      <c r="J61" s="250"/>
      <c r="K61" s="253"/>
      <c r="L61" s="252"/>
      <c r="M61" s="250"/>
      <c r="N61" s="253"/>
    </row>
    <row r="62" spans="2:14" ht="18.95" customHeight="1" x14ac:dyDescent="0.35">
      <c r="B62" s="114" t="s">
        <v>1152</v>
      </c>
      <c r="C62" s="246">
        <v>7.9119999999999999</v>
      </c>
      <c r="D62" s="246">
        <v>5.5490000000000004</v>
      </c>
      <c r="E62" s="247">
        <v>9.3010000000000002</v>
      </c>
      <c r="F62" s="249"/>
      <c r="G62" s="250"/>
      <c r="H62" s="251"/>
      <c r="I62" s="249"/>
      <c r="J62" s="250"/>
      <c r="K62" s="251"/>
      <c r="L62" s="248">
        <v>37.979999999999997</v>
      </c>
      <c r="M62" s="246">
        <v>69.94</v>
      </c>
      <c r="N62" s="247">
        <v>56.52</v>
      </c>
    </row>
    <row r="63" spans="2:14" ht="18" customHeight="1" x14ac:dyDescent="0.35">
      <c r="B63" s="114"/>
      <c r="C63" s="243">
        <v>3.0000000000000001E-3</v>
      </c>
      <c r="D63" s="243">
        <v>4.9000000000000002E-2</v>
      </c>
      <c r="E63" s="244">
        <v>7.0000000000000001E-3</v>
      </c>
      <c r="F63" s="252"/>
      <c r="G63" s="250"/>
      <c r="H63" s="253"/>
      <c r="I63" s="252"/>
      <c r="J63" s="250"/>
      <c r="K63" s="253"/>
      <c r="L63" s="245">
        <v>0</v>
      </c>
      <c r="M63" s="243">
        <v>0</v>
      </c>
      <c r="N63" s="244">
        <v>0</v>
      </c>
    </row>
    <row r="64" spans="2:14" x14ac:dyDescent="0.25">
      <c r="B64" s="114" t="s">
        <v>816</v>
      </c>
      <c r="C64" s="246">
        <v>4.2000000000000003E-2</v>
      </c>
      <c r="D64" s="246">
        <v>1.9E-2</v>
      </c>
      <c r="E64" s="247">
        <v>-0.223</v>
      </c>
      <c r="F64" s="248">
        <v>0.17100000000000001</v>
      </c>
      <c r="G64" s="246">
        <v>-0.56100000000000005</v>
      </c>
      <c r="H64" s="247">
        <v>0.14499999999999999</v>
      </c>
      <c r="I64" s="248">
        <v>8.0000000000000002E-3</v>
      </c>
      <c r="J64" s="246">
        <v>-0.92400000000000004</v>
      </c>
      <c r="K64" s="247">
        <v>-0.307</v>
      </c>
      <c r="L64" s="248">
        <v>0.41199999999999998</v>
      </c>
      <c r="M64" s="246">
        <v>0.27100000000000002</v>
      </c>
      <c r="N64" s="247">
        <v>0.67600000000000005</v>
      </c>
    </row>
    <row r="65" spans="2:14" x14ac:dyDescent="0.25">
      <c r="B65" s="114"/>
      <c r="C65" s="243">
        <v>0.53500000000000003</v>
      </c>
      <c r="D65" s="243">
        <v>0.82599999999999996</v>
      </c>
      <c r="E65" s="244">
        <v>2.5999999999999999E-2</v>
      </c>
      <c r="F65" s="245">
        <v>3.6999999999999998E-2</v>
      </c>
      <c r="G65" s="243">
        <v>0</v>
      </c>
      <c r="H65" s="244">
        <v>0.60499999999999998</v>
      </c>
      <c r="I65" s="245">
        <v>0.96599999999999997</v>
      </c>
      <c r="J65" s="243">
        <v>2.1000000000000001E-2</v>
      </c>
      <c r="K65" s="244">
        <v>0.63500000000000001</v>
      </c>
      <c r="L65" s="245">
        <v>7.0000000000000001E-3</v>
      </c>
      <c r="M65" s="243">
        <v>0.47399999999999998</v>
      </c>
      <c r="N65" s="244">
        <v>0.22500000000000001</v>
      </c>
    </row>
    <row r="66" spans="2:14" x14ac:dyDescent="0.25">
      <c r="B66" s="114" t="s">
        <v>1162</v>
      </c>
      <c r="C66" s="246">
        <v>0.17100000000000001</v>
      </c>
      <c r="D66" s="246">
        <v>-9.7000000000000003E-2</v>
      </c>
      <c r="E66" s="247">
        <v>0.216</v>
      </c>
      <c r="F66" s="248">
        <v>0.253</v>
      </c>
      <c r="G66" s="246">
        <v>0.65400000000000003</v>
      </c>
      <c r="H66" s="247">
        <v>0.38800000000000001</v>
      </c>
      <c r="I66" s="248">
        <v>0.78200000000000003</v>
      </c>
      <c r="J66" s="246">
        <v>1.55</v>
      </c>
      <c r="K66" s="247">
        <v>1.3779999999999999</v>
      </c>
      <c r="L66" s="248">
        <v>-0.25600000000000001</v>
      </c>
      <c r="M66" s="246">
        <v>-0.17599999999999999</v>
      </c>
      <c r="N66" s="247">
        <v>-0.71599999999999997</v>
      </c>
    </row>
    <row r="67" spans="2:14" x14ac:dyDescent="0.25">
      <c r="B67" s="114"/>
      <c r="C67" s="243">
        <v>0.06</v>
      </c>
      <c r="D67" s="243">
        <v>0.32200000000000001</v>
      </c>
      <c r="E67" s="244">
        <v>6.4000000000000001E-2</v>
      </c>
      <c r="F67" s="245">
        <v>1.2E-2</v>
      </c>
      <c r="G67" s="243">
        <v>2E-3</v>
      </c>
      <c r="H67" s="244">
        <v>0.443</v>
      </c>
      <c r="I67" s="245">
        <v>2E-3</v>
      </c>
      <c r="J67" s="243">
        <v>1.7000000000000001E-2</v>
      </c>
      <c r="K67" s="244">
        <v>0.247</v>
      </c>
      <c r="L67" s="245">
        <v>0.121</v>
      </c>
      <c r="M67" s="243">
        <v>0.623</v>
      </c>
      <c r="N67" s="244">
        <v>0.247</v>
      </c>
    </row>
    <row r="68" spans="2:14" x14ac:dyDescent="0.25">
      <c r="B68" s="114" t="s">
        <v>820</v>
      </c>
      <c r="C68" s="246">
        <v>-0.316</v>
      </c>
      <c r="D68" s="246">
        <v>-0.16500000000000001</v>
      </c>
      <c r="E68" s="247">
        <v>-0.19700000000000001</v>
      </c>
      <c r="F68" s="248">
        <v>-0.32800000000000001</v>
      </c>
      <c r="G68" s="246">
        <v>-8.7999999999999995E-2</v>
      </c>
      <c r="H68" s="247">
        <v>-0.32200000000000001</v>
      </c>
      <c r="I68" s="248">
        <v>-1.0029999999999999</v>
      </c>
      <c r="J68" s="246">
        <v>-3.0139999999999998</v>
      </c>
      <c r="K68" s="247">
        <v>-0.161</v>
      </c>
      <c r="L68" s="248">
        <v>-0.245</v>
      </c>
      <c r="M68" s="246">
        <v>-0.36599999999999999</v>
      </c>
      <c r="N68" s="247">
        <v>-0.36399999999999999</v>
      </c>
    </row>
    <row r="69" spans="2:14" x14ac:dyDescent="0.25">
      <c r="B69" s="114"/>
      <c r="C69" s="243">
        <v>0</v>
      </c>
      <c r="D69" s="243">
        <v>4.0000000000000001E-3</v>
      </c>
      <c r="E69" s="244">
        <v>0</v>
      </c>
      <c r="F69" s="245">
        <v>0</v>
      </c>
      <c r="G69" s="243">
        <v>0.46600000000000003</v>
      </c>
      <c r="H69" s="244">
        <v>0.27</v>
      </c>
      <c r="I69" s="245">
        <v>0</v>
      </c>
      <c r="J69" s="243">
        <v>0</v>
      </c>
      <c r="K69" s="244">
        <v>0.79100000000000004</v>
      </c>
      <c r="L69" s="245">
        <v>8.0000000000000002E-3</v>
      </c>
      <c r="M69" s="243">
        <v>0.125</v>
      </c>
      <c r="N69" s="244">
        <v>0.34300000000000003</v>
      </c>
    </row>
    <row r="70" spans="2:14" x14ac:dyDescent="0.25">
      <c r="B70" s="114" t="s">
        <v>1163</v>
      </c>
      <c r="C70" s="246">
        <v>2.3769999999999998</v>
      </c>
      <c r="D70" s="246">
        <v>2.9449999999999998</v>
      </c>
      <c r="E70" s="247">
        <v>-1.4279999999999999</v>
      </c>
      <c r="F70" s="248">
        <v>-1.679</v>
      </c>
      <c r="G70" s="246">
        <v>-12.88</v>
      </c>
      <c r="H70" s="247">
        <v>-15.93</v>
      </c>
      <c r="I70" s="248">
        <v>-2.6219999999999999</v>
      </c>
      <c r="J70" s="246">
        <v>36.29</v>
      </c>
      <c r="K70" s="247">
        <v>2.347</v>
      </c>
      <c r="L70" s="248">
        <v>-1.6919999999999999</v>
      </c>
      <c r="M70" s="246">
        <v>-3.3439999999999999</v>
      </c>
      <c r="N70" s="247">
        <v>-2.343</v>
      </c>
    </row>
    <row r="71" spans="2:14" x14ac:dyDescent="0.25">
      <c r="B71" s="114"/>
      <c r="C71" s="243">
        <v>0.14899999999999999</v>
      </c>
      <c r="D71" s="243">
        <v>0.128</v>
      </c>
      <c r="E71" s="244">
        <v>0.55400000000000005</v>
      </c>
      <c r="F71" s="245">
        <v>0.38500000000000001</v>
      </c>
      <c r="G71" s="243">
        <v>0</v>
      </c>
      <c r="H71" s="244">
        <v>0.14599999999999999</v>
      </c>
      <c r="I71" s="245">
        <v>0.61699999999999999</v>
      </c>
      <c r="J71" s="243">
        <v>1E-3</v>
      </c>
      <c r="K71" s="244">
        <v>0.82799999999999996</v>
      </c>
      <c r="L71" s="245">
        <v>0.56499999999999995</v>
      </c>
      <c r="M71" s="243">
        <v>0.54200000000000004</v>
      </c>
      <c r="N71" s="244">
        <v>0.77500000000000002</v>
      </c>
    </row>
    <row r="72" spans="2:14" x14ac:dyDescent="0.25">
      <c r="B72" s="114" t="s">
        <v>1164</v>
      </c>
      <c r="C72" s="246">
        <v>-0.15</v>
      </c>
      <c r="D72" s="246">
        <v>-0.36799999999999999</v>
      </c>
      <c r="E72" s="247">
        <v>-0.58599999999999997</v>
      </c>
      <c r="F72" s="248">
        <v>-0.188</v>
      </c>
      <c r="G72" s="246">
        <v>-0.26700000000000002</v>
      </c>
      <c r="H72" s="247">
        <v>-0.38</v>
      </c>
      <c r="I72" s="248">
        <v>8.0000000000000002E-3</v>
      </c>
      <c r="J72" s="246">
        <v>-0.60499999999999998</v>
      </c>
      <c r="K72" s="247">
        <v>-1.232</v>
      </c>
      <c r="L72" s="248">
        <v>-0.22900000000000001</v>
      </c>
      <c r="M72" s="246">
        <v>-0.189</v>
      </c>
      <c r="N72" s="247">
        <v>-0.35599999999999998</v>
      </c>
    </row>
    <row r="73" spans="2:14" x14ac:dyDescent="0.25">
      <c r="B73" s="114"/>
      <c r="C73" s="243">
        <v>0</v>
      </c>
      <c r="D73" s="243">
        <v>0</v>
      </c>
      <c r="E73" s="244">
        <v>0</v>
      </c>
      <c r="F73" s="245">
        <v>0</v>
      </c>
      <c r="G73" s="243">
        <v>0</v>
      </c>
      <c r="H73" s="244">
        <v>0</v>
      </c>
      <c r="I73" s="245">
        <v>0.96199999999999997</v>
      </c>
      <c r="J73" s="243">
        <v>0.13100000000000001</v>
      </c>
      <c r="K73" s="244">
        <v>0.08</v>
      </c>
      <c r="L73" s="245">
        <v>4.5999999999999999E-2</v>
      </c>
      <c r="M73" s="243">
        <v>0.34200000000000003</v>
      </c>
      <c r="N73" s="244">
        <v>0.19500000000000001</v>
      </c>
    </row>
    <row r="74" spans="2:14" x14ac:dyDescent="0.25">
      <c r="B74" s="114" t="s">
        <v>1165</v>
      </c>
      <c r="C74" s="246">
        <v>0.27900000000000003</v>
      </c>
      <c r="D74" s="246">
        <v>0.105</v>
      </c>
      <c r="E74" s="247">
        <v>7.6999999999999999E-2</v>
      </c>
      <c r="F74" s="248">
        <v>7.6999999999999999E-2</v>
      </c>
      <c r="G74" s="246">
        <v>0.26400000000000001</v>
      </c>
      <c r="H74" s="247">
        <v>1.7999999999999999E-2</v>
      </c>
      <c r="I74" s="248">
        <v>3.9E-2</v>
      </c>
      <c r="J74" s="246">
        <v>0.28000000000000003</v>
      </c>
      <c r="K74" s="247">
        <v>3.7999999999999999E-2</v>
      </c>
      <c r="L74" s="248">
        <v>0.224</v>
      </c>
      <c r="M74" s="246">
        <v>0.25700000000000001</v>
      </c>
      <c r="N74" s="247">
        <v>0.21099999999999999</v>
      </c>
    </row>
    <row r="75" spans="2:14" x14ac:dyDescent="0.25">
      <c r="B75" s="124" t="s">
        <v>1166</v>
      </c>
      <c r="C75" s="254">
        <v>5853</v>
      </c>
      <c r="D75" s="254">
        <v>3938</v>
      </c>
      <c r="E75" s="255">
        <v>2689</v>
      </c>
      <c r="F75" s="256">
        <v>4868</v>
      </c>
      <c r="G75" s="254">
        <v>1614</v>
      </c>
      <c r="H75" s="255">
        <v>719</v>
      </c>
      <c r="I75" s="256">
        <v>2164</v>
      </c>
      <c r="J75" s="254">
        <v>653</v>
      </c>
      <c r="K75" s="255">
        <v>407</v>
      </c>
      <c r="L75" s="256">
        <v>2759</v>
      </c>
      <c r="M75" s="254">
        <v>870</v>
      </c>
      <c r="N75" s="255">
        <v>650</v>
      </c>
    </row>
  </sheetData>
  <mergeCells count="10">
    <mergeCell ref="F46:H46"/>
    <mergeCell ref="I46:K46"/>
    <mergeCell ref="L46:N46"/>
    <mergeCell ref="C3:E3"/>
    <mergeCell ref="F3:N3"/>
    <mergeCell ref="F4:H4"/>
    <mergeCell ref="I4:K4"/>
    <mergeCell ref="L4:N4"/>
    <mergeCell ref="C45:E45"/>
    <mergeCell ref="F45:N45"/>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426DC-B8B5-8949-AA70-BAC9D926D0F6}">
  <sheetPr>
    <tabColor rgb="FFFFFF00"/>
  </sheetPr>
  <dimension ref="A1:AA140"/>
  <sheetViews>
    <sheetView workbookViewId="0">
      <selection activeCell="I10" sqref="I10"/>
    </sheetView>
  </sheetViews>
  <sheetFormatPr defaultColWidth="11.42578125" defaultRowHeight="15" x14ac:dyDescent="0.25"/>
  <sheetData>
    <row r="1" spans="1:27" ht="15.75" x14ac:dyDescent="0.25">
      <c r="A1" s="193"/>
      <c r="B1" s="193" t="s">
        <v>841</v>
      </c>
      <c r="C1" s="193"/>
      <c r="D1" s="194" t="s">
        <v>1337</v>
      </c>
      <c r="E1" s="193" t="s">
        <v>1338</v>
      </c>
      <c r="F1" s="193"/>
      <c r="G1" s="193"/>
      <c r="H1" s="193"/>
      <c r="I1" s="193"/>
      <c r="J1" s="194"/>
      <c r="K1" s="193"/>
      <c r="L1" s="193"/>
      <c r="M1" s="193"/>
      <c r="N1" s="193"/>
      <c r="O1" s="193"/>
      <c r="P1" s="194"/>
      <c r="Q1" s="193"/>
      <c r="R1" s="193"/>
      <c r="S1" s="193"/>
      <c r="T1" s="193"/>
      <c r="U1" s="193"/>
      <c r="V1" s="193"/>
      <c r="W1" s="194"/>
      <c r="X1" s="193"/>
      <c r="Y1" s="193"/>
      <c r="Z1" s="193"/>
      <c r="AA1" s="193"/>
    </row>
    <row r="2" spans="1:27" ht="15.75" x14ac:dyDescent="0.25">
      <c r="A2" s="193"/>
      <c r="B2" s="193" t="s">
        <v>841</v>
      </c>
      <c r="C2" s="193">
        <v>1</v>
      </c>
      <c r="D2" s="194">
        <v>31413</v>
      </c>
      <c r="E2" s="193">
        <v>76.106669999999994</v>
      </c>
      <c r="F2" s="193"/>
      <c r="G2" s="193"/>
      <c r="H2" s="195" t="s">
        <v>841</v>
      </c>
      <c r="I2" s="193"/>
      <c r="J2" s="194" t="s">
        <v>1337</v>
      </c>
      <c r="K2" s="193" t="s">
        <v>1339</v>
      </c>
      <c r="L2" s="193"/>
      <c r="M2" s="193"/>
      <c r="N2" s="195" t="s">
        <v>841</v>
      </c>
      <c r="O2" s="193"/>
      <c r="P2" s="194" t="s">
        <v>1337</v>
      </c>
      <c r="Q2" s="193" t="s">
        <v>1340</v>
      </c>
      <c r="R2" s="193"/>
      <c r="S2" s="193"/>
      <c r="T2" s="193"/>
      <c r="U2" s="193"/>
      <c r="V2" s="193"/>
      <c r="W2" s="194" t="s">
        <v>1337</v>
      </c>
      <c r="X2" s="193"/>
      <c r="Y2" s="193"/>
      <c r="Z2" s="193"/>
      <c r="AA2" s="193"/>
    </row>
    <row r="3" spans="1:27" ht="15.75" x14ac:dyDescent="0.25">
      <c r="A3" s="193"/>
      <c r="B3" s="193" t="s">
        <v>841</v>
      </c>
      <c r="C3" s="193">
        <v>2</v>
      </c>
      <c r="D3" s="194">
        <v>31503</v>
      </c>
      <c r="E3" s="193">
        <v>79.306560000000005</v>
      </c>
      <c r="F3" s="193"/>
      <c r="G3" s="193"/>
      <c r="H3" s="195" t="s">
        <v>841</v>
      </c>
      <c r="I3" s="193">
        <v>1</v>
      </c>
      <c r="J3" s="194">
        <v>31413</v>
      </c>
      <c r="K3" s="193">
        <v>56.38308</v>
      </c>
      <c r="L3" s="193"/>
      <c r="M3" s="193"/>
      <c r="N3" s="195" t="s">
        <v>841</v>
      </c>
      <c r="O3" s="193">
        <v>1</v>
      </c>
      <c r="P3" s="194">
        <v>31413</v>
      </c>
      <c r="Q3" s="193">
        <v>71.007409999999993</v>
      </c>
      <c r="R3" s="193"/>
      <c r="S3" s="193"/>
      <c r="T3" s="193"/>
      <c r="U3" s="193"/>
      <c r="V3" s="193"/>
      <c r="W3" s="194">
        <v>31413</v>
      </c>
      <c r="X3" s="193">
        <v>67.832386700000001</v>
      </c>
      <c r="Y3" s="193"/>
      <c r="Z3" s="193"/>
      <c r="AA3" s="193"/>
    </row>
    <row r="4" spans="1:27" ht="15.75" x14ac:dyDescent="0.25">
      <c r="A4" s="193"/>
      <c r="B4" s="196" t="s">
        <v>841</v>
      </c>
      <c r="C4" s="193">
        <v>3</v>
      </c>
      <c r="D4" s="194">
        <v>31594</v>
      </c>
      <c r="E4" s="193">
        <v>74.700130000000001</v>
      </c>
      <c r="F4" s="193"/>
      <c r="G4" s="193"/>
      <c r="H4" s="195" t="s">
        <v>841</v>
      </c>
      <c r="I4" s="193">
        <v>2</v>
      </c>
      <c r="J4" s="194">
        <v>31503</v>
      </c>
      <c r="K4" s="193">
        <v>54.353900000000003</v>
      </c>
      <c r="L4" s="193"/>
      <c r="M4" s="193"/>
      <c r="N4" s="195" t="s">
        <v>841</v>
      </c>
      <c r="O4" s="193">
        <v>2</v>
      </c>
      <c r="P4" s="194">
        <v>31503</v>
      </c>
      <c r="Q4" s="193">
        <v>78.594059999999999</v>
      </c>
      <c r="R4" s="193"/>
      <c r="S4" s="193"/>
      <c r="T4" s="193"/>
      <c r="U4" s="193"/>
      <c r="V4" s="193"/>
      <c r="W4" s="194">
        <v>31503</v>
      </c>
      <c r="X4" s="193">
        <v>70.751506699999993</v>
      </c>
      <c r="Y4" s="193"/>
      <c r="Z4" s="193"/>
      <c r="AA4" s="193"/>
    </row>
    <row r="5" spans="1:27" ht="15.75" x14ac:dyDescent="0.25">
      <c r="A5" s="193"/>
      <c r="B5" s="196" t="s">
        <v>841</v>
      </c>
      <c r="C5" s="193">
        <v>4</v>
      </c>
      <c r="D5" s="194">
        <v>31686</v>
      </c>
      <c r="E5" s="193">
        <v>79.557410000000004</v>
      </c>
      <c r="F5" s="193"/>
      <c r="G5" s="193"/>
      <c r="H5" s="195" t="s">
        <v>841</v>
      </c>
      <c r="I5" s="193">
        <v>3</v>
      </c>
      <c r="J5" s="194">
        <v>31594</v>
      </c>
      <c r="K5" s="193">
        <v>56.454239999999999</v>
      </c>
      <c r="L5" s="193"/>
      <c r="M5" s="193"/>
      <c r="N5" s="195" t="s">
        <v>841</v>
      </c>
      <c r="O5" s="193">
        <v>3</v>
      </c>
      <c r="P5" s="194">
        <v>31594</v>
      </c>
      <c r="Q5" s="193">
        <v>74.61636</v>
      </c>
      <c r="R5" s="193"/>
      <c r="S5" s="193"/>
      <c r="T5" s="193"/>
      <c r="U5" s="193"/>
      <c r="V5" s="193"/>
      <c r="W5" s="194">
        <v>31594</v>
      </c>
      <c r="X5" s="193">
        <v>68.590243299999997</v>
      </c>
      <c r="Y5" s="193"/>
      <c r="Z5" s="193"/>
      <c r="AA5" s="193"/>
    </row>
    <row r="6" spans="1:27" ht="15.75" x14ac:dyDescent="0.25">
      <c r="A6" s="193"/>
      <c r="B6" s="196" t="s">
        <v>841</v>
      </c>
      <c r="C6" s="193">
        <v>5</v>
      </c>
      <c r="D6" s="194">
        <v>31778</v>
      </c>
      <c r="E6" s="193">
        <v>75.166409999999999</v>
      </c>
      <c r="F6" s="193"/>
      <c r="G6" s="193"/>
      <c r="H6" s="195" t="s">
        <v>841</v>
      </c>
      <c r="I6" s="193">
        <v>4</v>
      </c>
      <c r="J6" s="194">
        <v>31686</v>
      </c>
      <c r="K6" s="193">
        <v>64.857740000000007</v>
      </c>
      <c r="L6" s="193"/>
      <c r="M6" s="193"/>
      <c r="N6" s="195" t="s">
        <v>841</v>
      </c>
      <c r="O6" s="193">
        <v>4</v>
      </c>
      <c r="P6" s="194">
        <v>31686</v>
      </c>
      <c r="Q6" s="193">
        <v>91.868889999999993</v>
      </c>
      <c r="R6" s="193"/>
      <c r="S6" s="193"/>
      <c r="T6" s="193"/>
      <c r="U6" s="193"/>
      <c r="V6" s="193"/>
      <c r="W6" s="194">
        <v>31686</v>
      </c>
      <c r="X6" s="193">
        <v>78.761346700000004</v>
      </c>
      <c r="Y6" s="193"/>
      <c r="Z6" s="193"/>
      <c r="AA6" s="193"/>
    </row>
    <row r="7" spans="1:27" ht="15.75" x14ac:dyDescent="0.25">
      <c r="A7" s="193"/>
      <c r="B7" s="196" t="s">
        <v>841</v>
      </c>
      <c r="C7" s="193">
        <v>6</v>
      </c>
      <c r="D7" s="194">
        <v>31868</v>
      </c>
      <c r="E7" s="193">
        <v>75.829120000000003</v>
      </c>
      <c r="F7" s="193"/>
      <c r="G7" s="193"/>
      <c r="H7" s="195" t="s">
        <v>841</v>
      </c>
      <c r="I7" s="193">
        <v>5</v>
      </c>
      <c r="J7" s="194">
        <v>31778</v>
      </c>
      <c r="K7" s="193">
        <v>49.93759</v>
      </c>
      <c r="L7" s="193"/>
      <c r="M7" s="193"/>
      <c r="N7" s="195" t="s">
        <v>841</v>
      </c>
      <c r="O7" s="193">
        <v>5</v>
      </c>
      <c r="P7" s="194">
        <v>31778</v>
      </c>
      <c r="Q7" s="193">
        <v>77.107550000000003</v>
      </c>
      <c r="R7" s="193"/>
      <c r="S7" s="193"/>
      <c r="T7" s="193"/>
      <c r="U7" s="193"/>
      <c r="V7" s="193"/>
      <c r="W7" s="194">
        <v>31778</v>
      </c>
      <c r="X7" s="193">
        <v>67.403850000000006</v>
      </c>
      <c r="Y7" s="193"/>
      <c r="Z7" s="193"/>
      <c r="AA7" s="193"/>
    </row>
    <row r="8" spans="1:27" ht="15.75" x14ac:dyDescent="0.25">
      <c r="A8" s="193"/>
      <c r="B8" s="196" t="s">
        <v>841</v>
      </c>
      <c r="C8" s="193">
        <v>7</v>
      </c>
      <c r="D8" s="194">
        <v>31959</v>
      </c>
      <c r="E8" s="193">
        <v>81.592079999999996</v>
      </c>
      <c r="F8" s="193"/>
      <c r="G8" s="193"/>
      <c r="H8" s="195" t="s">
        <v>841</v>
      </c>
      <c r="I8" s="193">
        <v>6</v>
      </c>
      <c r="J8" s="194">
        <v>31868</v>
      </c>
      <c r="K8" s="193">
        <v>52.972439999999999</v>
      </c>
      <c r="L8" s="193"/>
      <c r="M8" s="193"/>
      <c r="N8" s="195" t="s">
        <v>841</v>
      </c>
      <c r="O8" s="193">
        <v>6</v>
      </c>
      <c r="P8" s="194">
        <v>31868</v>
      </c>
      <c r="Q8" s="193">
        <v>79.252020000000002</v>
      </c>
      <c r="R8" s="193"/>
      <c r="S8" s="193"/>
      <c r="T8" s="193"/>
      <c r="U8" s="193"/>
      <c r="V8" s="193"/>
      <c r="W8" s="194">
        <v>31868</v>
      </c>
      <c r="X8" s="193">
        <v>69.351193300000006</v>
      </c>
      <c r="Y8" s="193"/>
      <c r="Z8" s="193"/>
      <c r="AA8" s="193"/>
    </row>
    <row r="9" spans="1:27" ht="15.75" x14ac:dyDescent="0.25">
      <c r="A9" s="193"/>
      <c r="B9" s="196" t="s">
        <v>841</v>
      </c>
      <c r="C9" s="193">
        <v>8</v>
      </c>
      <c r="D9" s="194">
        <v>32051</v>
      </c>
      <c r="E9" s="193">
        <v>42.529359999999997</v>
      </c>
      <c r="F9" s="193"/>
      <c r="G9" s="193"/>
      <c r="H9" s="195" t="s">
        <v>841</v>
      </c>
      <c r="I9" s="193">
        <v>7</v>
      </c>
      <c r="J9" s="194">
        <v>31959</v>
      </c>
      <c r="K9" s="193">
        <v>60.383400000000002</v>
      </c>
      <c r="L9" s="193"/>
      <c r="M9" s="193"/>
      <c r="N9" s="195" t="s">
        <v>841</v>
      </c>
      <c r="O9" s="193">
        <v>7</v>
      </c>
      <c r="P9" s="194">
        <v>31959</v>
      </c>
      <c r="Q9" s="193">
        <v>86.114369999999994</v>
      </c>
      <c r="R9" s="193"/>
      <c r="S9" s="193"/>
      <c r="T9" s="193"/>
      <c r="U9" s="193"/>
      <c r="V9" s="193"/>
      <c r="W9" s="194">
        <v>31959</v>
      </c>
      <c r="X9" s="193">
        <v>76.029949999999999</v>
      </c>
      <c r="Y9" s="193"/>
      <c r="Z9" s="193"/>
      <c r="AA9" s="193"/>
    </row>
    <row r="10" spans="1:27" ht="15.75" x14ac:dyDescent="0.25">
      <c r="A10" s="193"/>
      <c r="B10" s="196" t="s">
        <v>841</v>
      </c>
      <c r="C10" s="193">
        <v>9</v>
      </c>
      <c r="D10" s="194">
        <v>32143</v>
      </c>
      <c r="E10" s="193">
        <v>63.285820000000001</v>
      </c>
      <c r="F10" s="193"/>
      <c r="G10" s="193"/>
      <c r="H10" s="195" t="s">
        <v>841</v>
      </c>
      <c r="I10" s="193">
        <v>8</v>
      </c>
      <c r="J10" s="194">
        <v>32051</v>
      </c>
      <c r="K10" s="193">
        <v>53.24785</v>
      </c>
      <c r="L10" s="193"/>
      <c r="M10" s="193"/>
      <c r="N10" s="195" t="s">
        <v>841</v>
      </c>
      <c r="O10" s="193">
        <v>8</v>
      </c>
      <c r="P10" s="194">
        <v>32051</v>
      </c>
      <c r="Q10" s="193">
        <v>39.662080000000003</v>
      </c>
      <c r="R10" s="193"/>
      <c r="S10" s="193"/>
      <c r="T10" s="193"/>
      <c r="U10" s="193"/>
      <c r="V10" s="193"/>
      <c r="W10" s="194">
        <v>32051</v>
      </c>
      <c r="X10" s="193">
        <v>45.146430000000002</v>
      </c>
      <c r="Y10" s="193"/>
      <c r="Z10" s="193"/>
      <c r="AA10" s="193"/>
    </row>
    <row r="11" spans="1:27" ht="15.75" x14ac:dyDescent="0.25">
      <c r="A11" s="193"/>
      <c r="B11" s="196" t="s">
        <v>841</v>
      </c>
      <c r="C11" s="193">
        <v>10</v>
      </c>
      <c r="D11" s="194">
        <v>32234</v>
      </c>
      <c r="E11" s="193">
        <v>71.767679999999999</v>
      </c>
      <c r="F11" s="193"/>
      <c r="G11" s="193"/>
      <c r="H11" s="195" t="s">
        <v>841</v>
      </c>
      <c r="I11" s="193">
        <v>9</v>
      </c>
      <c r="J11" s="194">
        <v>32143</v>
      </c>
      <c r="K11" s="193">
        <v>55.66677</v>
      </c>
      <c r="L11" s="193"/>
      <c r="M11" s="193"/>
      <c r="N11" s="195" t="s">
        <v>841</v>
      </c>
      <c r="O11" s="193">
        <v>9</v>
      </c>
      <c r="P11" s="194">
        <v>32143</v>
      </c>
      <c r="Q11" s="193">
        <v>69.719750000000005</v>
      </c>
      <c r="R11" s="193"/>
      <c r="S11" s="193"/>
      <c r="T11" s="193"/>
      <c r="U11" s="193"/>
      <c r="V11" s="193"/>
      <c r="W11" s="194">
        <v>32143</v>
      </c>
      <c r="X11" s="193">
        <v>62.890779999999999</v>
      </c>
      <c r="Y11" s="193"/>
      <c r="Z11" s="193"/>
      <c r="AA11" s="193"/>
    </row>
    <row r="12" spans="1:27" ht="15.75" x14ac:dyDescent="0.25">
      <c r="A12" s="193"/>
      <c r="B12" s="196" t="s">
        <v>841</v>
      </c>
      <c r="C12" s="193">
        <v>11</v>
      </c>
      <c r="D12" s="194">
        <v>32325</v>
      </c>
      <c r="E12" s="193">
        <v>63.90605</v>
      </c>
      <c r="F12" s="193"/>
      <c r="G12" s="193"/>
      <c r="H12" s="195" t="s">
        <v>841</v>
      </c>
      <c r="I12" s="193">
        <v>10</v>
      </c>
      <c r="J12" s="194">
        <v>32234</v>
      </c>
      <c r="K12" s="193">
        <v>52.698560000000001</v>
      </c>
      <c r="L12" s="193"/>
      <c r="M12" s="193"/>
      <c r="N12" s="195" t="s">
        <v>841</v>
      </c>
      <c r="O12" s="193">
        <v>10</v>
      </c>
      <c r="P12" s="194">
        <v>32234</v>
      </c>
      <c r="Q12" s="193">
        <v>83.588859999999997</v>
      </c>
      <c r="R12" s="193"/>
      <c r="S12" s="193"/>
      <c r="T12" s="193"/>
      <c r="U12" s="193"/>
      <c r="V12" s="193"/>
      <c r="W12" s="194">
        <v>32234</v>
      </c>
      <c r="X12" s="193">
        <v>69.351699999999994</v>
      </c>
      <c r="Y12" s="193"/>
      <c r="Z12" s="193"/>
      <c r="AA12" s="193"/>
    </row>
    <row r="13" spans="1:27" ht="15.75" x14ac:dyDescent="0.25">
      <c r="A13" s="193"/>
      <c r="B13" s="196" t="s">
        <v>841</v>
      </c>
      <c r="C13" s="193">
        <v>12</v>
      </c>
      <c r="D13" s="194">
        <v>32417</v>
      </c>
      <c r="E13" s="193">
        <v>73.422349999999994</v>
      </c>
      <c r="F13" s="193"/>
      <c r="G13" s="193"/>
      <c r="H13" s="195" t="s">
        <v>841</v>
      </c>
      <c r="I13" s="193">
        <v>11</v>
      </c>
      <c r="J13" s="194">
        <v>32325</v>
      </c>
      <c r="K13" s="193">
        <v>38.991930000000004</v>
      </c>
      <c r="L13" s="193"/>
      <c r="M13" s="193"/>
      <c r="N13" s="195" t="s">
        <v>841</v>
      </c>
      <c r="O13" s="193">
        <v>11</v>
      </c>
      <c r="P13" s="194">
        <v>32325</v>
      </c>
      <c r="Q13" s="193">
        <v>63.41722</v>
      </c>
      <c r="R13" s="193"/>
      <c r="S13" s="193"/>
      <c r="T13" s="193"/>
      <c r="U13" s="193"/>
      <c r="V13" s="193"/>
      <c r="W13" s="194">
        <v>32325</v>
      </c>
      <c r="X13" s="193">
        <v>55.438400000000001</v>
      </c>
      <c r="Y13" s="193"/>
      <c r="Z13" s="193"/>
      <c r="AA13" s="193"/>
    </row>
    <row r="14" spans="1:27" ht="15.75" x14ac:dyDescent="0.25">
      <c r="A14" s="193"/>
      <c r="B14" s="196" t="s">
        <v>841</v>
      </c>
      <c r="C14" s="193">
        <v>13</v>
      </c>
      <c r="D14" s="194">
        <v>32509</v>
      </c>
      <c r="E14" s="193">
        <v>70.914420000000007</v>
      </c>
      <c r="F14" s="193"/>
      <c r="G14" s="193"/>
      <c r="H14" s="195" t="s">
        <v>841</v>
      </c>
      <c r="I14" s="193">
        <v>12</v>
      </c>
      <c r="J14" s="194">
        <v>32417</v>
      </c>
      <c r="K14" s="193">
        <v>41.398330000000001</v>
      </c>
      <c r="L14" s="193"/>
      <c r="M14" s="193"/>
      <c r="N14" s="195" t="s">
        <v>841</v>
      </c>
      <c r="O14" s="193">
        <v>12</v>
      </c>
      <c r="P14" s="194">
        <v>32417</v>
      </c>
      <c r="Q14" s="193">
        <v>74.275469999999999</v>
      </c>
      <c r="R14" s="193"/>
      <c r="S14" s="193"/>
      <c r="T14" s="193"/>
      <c r="U14" s="193"/>
      <c r="V14" s="193"/>
      <c r="W14" s="194">
        <v>32417</v>
      </c>
      <c r="X14" s="193">
        <v>63.032049999999998</v>
      </c>
      <c r="Y14" s="193"/>
      <c r="Z14" s="193"/>
      <c r="AA14" s="193"/>
    </row>
    <row r="15" spans="1:27" ht="15.75" x14ac:dyDescent="0.25">
      <c r="A15" s="193"/>
      <c r="B15" s="196" t="s">
        <v>841</v>
      </c>
      <c r="C15" s="193">
        <v>14</v>
      </c>
      <c r="D15" s="194">
        <v>32599</v>
      </c>
      <c r="E15" s="193">
        <v>61.285159999999998</v>
      </c>
      <c r="F15" s="193"/>
      <c r="G15" s="193"/>
      <c r="H15" s="195" t="s">
        <v>841</v>
      </c>
      <c r="I15" s="193">
        <v>13</v>
      </c>
      <c r="J15" s="194">
        <v>32509</v>
      </c>
      <c r="K15" s="193">
        <v>41.712499999999999</v>
      </c>
      <c r="L15" s="193"/>
      <c r="M15" s="193"/>
      <c r="N15" s="195" t="s">
        <v>841</v>
      </c>
      <c r="O15" s="193">
        <v>13</v>
      </c>
      <c r="P15" s="194">
        <v>32509</v>
      </c>
      <c r="Q15" s="193">
        <v>78.582380000000001</v>
      </c>
      <c r="R15" s="193"/>
      <c r="S15" s="193"/>
      <c r="T15" s="193"/>
      <c r="U15" s="193"/>
      <c r="V15" s="193"/>
      <c r="W15" s="194">
        <v>32509</v>
      </c>
      <c r="X15" s="193">
        <v>63.736433300000002</v>
      </c>
      <c r="Y15" s="193"/>
      <c r="Z15" s="193"/>
      <c r="AA15" s="193"/>
    </row>
    <row r="16" spans="1:27" ht="15.75" x14ac:dyDescent="0.25">
      <c r="A16" s="193"/>
      <c r="B16" s="196" t="s">
        <v>841</v>
      </c>
      <c r="C16" s="193">
        <v>15</v>
      </c>
      <c r="D16" s="194">
        <v>32690</v>
      </c>
      <c r="E16" s="193">
        <v>61.194209999999998</v>
      </c>
      <c r="F16" s="193"/>
      <c r="G16" s="193"/>
      <c r="H16" s="195" t="s">
        <v>841</v>
      </c>
      <c r="I16" s="193">
        <v>14</v>
      </c>
      <c r="J16" s="194">
        <v>32599</v>
      </c>
      <c r="K16" s="193">
        <v>32.810070000000003</v>
      </c>
      <c r="L16" s="193"/>
      <c r="M16" s="193"/>
      <c r="N16" s="195" t="s">
        <v>841</v>
      </c>
      <c r="O16" s="193">
        <v>14</v>
      </c>
      <c r="P16" s="194">
        <v>32599</v>
      </c>
      <c r="Q16" s="193">
        <v>64.447860000000006</v>
      </c>
      <c r="R16" s="193"/>
      <c r="S16" s="193"/>
      <c r="T16" s="193"/>
      <c r="U16" s="193"/>
      <c r="V16" s="193"/>
      <c r="W16" s="194">
        <v>32599</v>
      </c>
      <c r="X16" s="193">
        <v>52.8476967</v>
      </c>
      <c r="Y16" s="193"/>
      <c r="Z16" s="193"/>
      <c r="AA16" s="193"/>
    </row>
    <row r="17" spans="1:27" ht="15.75" x14ac:dyDescent="0.25">
      <c r="A17" s="193"/>
      <c r="B17" s="196" t="s">
        <v>841</v>
      </c>
      <c r="C17" s="193">
        <v>16</v>
      </c>
      <c r="D17" s="194">
        <v>32782</v>
      </c>
      <c r="E17" s="193">
        <v>59.10183</v>
      </c>
      <c r="F17" s="193"/>
      <c r="G17" s="193"/>
      <c r="H17" s="195" t="s">
        <v>841</v>
      </c>
      <c r="I17" s="193">
        <v>15</v>
      </c>
      <c r="J17" s="194">
        <v>32690</v>
      </c>
      <c r="K17" s="193">
        <v>27.192900000000002</v>
      </c>
      <c r="L17" s="193"/>
      <c r="M17" s="193"/>
      <c r="N17" s="195" t="s">
        <v>841</v>
      </c>
      <c r="O17" s="193">
        <v>15</v>
      </c>
      <c r="P17" s="194">
        <v>32690</v>
      </c>
      <c r="Q17" s="193">
        <v>57.241680000000002</v>
      </c>
      <c r="R17" s="193"/>
      <c r="S17" s="193"/>
      <c r="T17" s="193"/>
      <c r="U17" s="193"/>
      <c r="V17" s="193"/>
      <c r="W17" s="194">
        <v>32690</v>
      </c>
      <c r="X17" s="193">
        <v>48.542929999999998</v>
      </c>
      <c r="Y17" s="193"/>
      <c r="Z17" s="193"/>
      <c r="AA17" s="193"/>
    </row>
    <row r="18" spans="1:27" ht="15.75" x14ac:dyDescent="0.25">
      <c r="A18" s="193"/>
      <c r="B18" s="196" t="s">
        <v>841</v>
      </c>
      <c r="C18" s="193">
        <v>17</v>
      </c>
      <c r="D18" s="194">
        <v>32874</v>
      </c>
      <c r="E18" s="193">
        <v>69.191079999999999</v>
      </c>
      <c r="F18" s="193"/>
      <c r="G18" s="193"/>
      <c r="H18" s="195" t="s">
        <v>841</v>
      </c>
      <c r="I18" s="193">
        <v>16</v>
      </c>
      <c r="J18" s="194">
        <v>32782</v>
      </c>
      <c r="K18" s="193">
        <v>58.93309</v>
      </c>
      <c r="L18" s="193"/>
      <c r="M18" s="193"/>
      <c r="N18" s="195" t="s">
        <v>841</v>
      </c>
      <c r="O18" s="193">
        <v>16</v>
      </c>
      <c r="P18" s="194">
        <v>32782</v>
      </c>
      <c r="Q18" s="193">
        <v>77.232060000000004</v>
      </c>
      <c r="R18" s="193"/>
      <c r="S18" s="193"/>
      <c r="T18" s="193"/>
      <c r="U18" s="193"/>
      <c r="V18" s="193"/>
      <c r="W18" s="194">
        <v>32782</v>
      </c>
      <c r="X18" s="193">
        <v>65.088993299999998</v>
      </c>
      <c r="Y18" s="193"/>
      <c r="Z18" s="193"/>
      <c r="AA18" s="193"/>
    </row>
    <row r="19" spans="1:27" ht="15.75" x14ac:dyDescent="0.25">
      <c r="A19" s="193"/>
      <c r="B19" s="196" t="s">
        <v>841</v>
      </c>
      <c r="C19" s="193">
        <v>18</v>
      </c>
      <c r="D19" s="194">
        <v>32964</v>
      </c>
      <c r="E19" s="193">
        <v>79.762510000000006</v>
      </c>
      <c r="F19" s="193"/>
      <c r="G19" s="193"/>
      <c r="H19" s="195" t="s">
        <v>841</v>
      </c>
      <c r="I19" s="193">
        <v>17</v>
      </c>
      <c r="J19" s="194">
        <v>32874</v>
      </c>
      <c r="K19" s="193">
        <v>52.724760000000003</v>
      </c>
      <c r="L19" s="193"/>
      <c r="M19" s="193"/>
      <c r="N19" s="195" t="s">
        <v>841</v>
      </c>
      <c r="O19" s="193">
        <v>17</v>
      </c>
      <c r="P19" s="194">
        <v>32874</v>
      </c>
      <c r="Q19" s="193">
        <v>76.825410000000005</v>
      </c>
      <c r="R19" s="193"/>
      <c r="S19" s="193"/>
      <c r="T19" s="193"/>
      <c r="U19" s="193"/>
      <c r="V19" s="193"/>
      <c r="W19" s="194">
        <v>32874</v>
      </c>
      <c r="X19" s="193">
        <v>66.2470833</v>
      </c>
      <c r="Y19" s="193"/>
      <c r="Z19" s="193"/>
      <c r="AA19" s="193"/>
    </row>
    <row r="20" spans="1:27" ht="15.75" x14ac:dyDescent="0.25">
      <c r="A20" s="193"/>
      <c r="B20" s="196" t="s">
        <v>841</v>
      </c>
      <c r="C20" s="193">
        <v>19</v>
      </c>
      <c r="D20" s="194">
        <v>33055</v>
      </c>
      <c r="E20" s="193">
        <v>63.336320000000001</v>
      </c>
      <c r="F20" s="193"/>
      <c r="G20" s="193"/>
      <c r="H20" s="195" t="s">
        <v>841</v>
      </c>
      <c r="I20" s="193">
        <v>18</v>
      </c>
      <c r="J20" s="194">
        <v>32964</v>
      </c>
      <c r="K20" s="193">
        <v>56.14855</v>
      </c>
      <c r="L20" s="193"/>
      <c r="M20" s="193"/>
      <c r="N20" s="195" t="s">
        <v>841</v>
      </c>
      <c r="O20" s="193">
        <v>18</v>
      </c>
      <c r="P20" s="194">
        <v>32964</v>
      </c>
      <c r="Q20" s="193">
        <v>93.074969999999993</v>
      </c>
      <c r="R20" s="193"/>
      <c r="S20" s="193"/>
      <c r="T20" s="193"/>
      <c r="U20" s="193"/>
      <c r="V20" s="193"/>
      <c r="W20" s="194">
        <v>32964</v>
      </c>
      <c r="X20" s="193">
        <v>76.328676700000003</v>
      </c>
      <c r="Y20" s="193"/>
      <c r="Z20" s="193"/>
      <c r="AA20" s="193"/>
    </row>
    <row r="21" spans="1:27" ht="15.75" x14ac:dyDescent="0.25">
      <c r="A21" s="193"/>
      <c r="B21" s="196" t="s">
        <v>841</v>
      </c>
      <c r="C21" s="193">
        <v>20</v>
      </c>
      <c r="D21" s="194">
        <v>33147</v>
      </c>
      <c r="E21" s="193">
        <v>64.887270000000001</v>
      </c>
      <c r="F21" s="193"/>
      <c r="G21" s="193"/>
      <c r="H21" s="195" t="s">
        <v>841</v>
      </c>
      <c r="I21" s="193">
        <v>19</v>
      </c>
      <c r="J21" s="194">
        <v>33055</v>
      </c>
      <c r="K21" s="193">
        <v>54.44773</v>
      </c>
      <c r="L21" s="193"/>
      <c r="M21" s="193"/>
      <c r="N21" s="195" t="s">
        <v>841</v>
      </c>
      <c r="O21" s="193">
        <v>19</v>
      </c>
      <c r="P21" s="194">
        <v>33055</v>
      </c>
      <c r="Q21" s="193">
        <v>73.657529999999994</v>
      </c>
      <c r="R21" s="193"/>
      <c r="S21" s="193"/>
      <c r="T21" s="193"/>
      <c r="U21" s="193"/>
      <c r="V21" s="193"/>
      <c r="W21" s="194">
        <v>33055</v>
      </c>
      <c r="X21" s="193">
        <v>63.813859999999998</v>
      </c>
      <c r="Y21" s="193"/>
      <c r="Z21" s="193"/>
      <c r="AA21" s="193"/>
    </row>
    <row r="22" spans="1:27" ht="15.75" x14ac:dyDescent="0.25">
      <c r="A22" s="193"/>
      <c r="B22" s="196" t="s">
        <v>841</v>
      </c>
      <c r="C22" s="193">
        <v>21</v>
      </c>
      <c r="D22" s="194">
        <v>33239</v>
      </c>
      <c r="E22" s="193">
        <v>58.090319999999998</v>
      </c>
      <c r="F22" s="193"/>
      <c r="G22" s="193"/>
      <c r="H22" s="195" t="s">
        <v>841</v>
      </c>
      <c r="I22" s="193">
        <v>20</v>
      </c>
      <c r="J22" s="194">
        <v>33147</v>
      </c>
      <c r="K22" s="193">
        <v>51.904960000000003</v>
      </c>
      <c r="L22" s="193"/>
      <c r="M22" s="193"/>
      <c r="N22" s="195" t="s">
        <v>841</v>
      </c>
      <c r="O22" s="193">
        <v>20</v>
      </c>
      <c r="P22" s="194">
        <v>33147</v>
      </c>
      <c r="Q22" s="193">
        <v>83.993780000000001</v>
      </c>
      <c r="R22" s="193"/>
      <c r="S22" s="193"/>
      <c r="T22" s="193"/>
      <c r="U22" s="193"/>
      <c r="V22" s="193"/>
      <c r="W22" s="194">
        <v>33147</v>
      </c>
      <c r="X22" s="193">
        <v>66.928669999999997</v>
      </c>
      <c r="Y22" s="193"/>
      <c r="Z22" s="193"/>
      <c r="AA22" s="193"/>
    </row>
    <row r="23" spans="1:27" ht="15.75" x14ac:dyDescent="0.25">
      <c r="A23" s="193"/>
      <c r="B23" s="196" t="s">
        <v>841</v>
      </c>
      <c r="C23" s="193">
        <v>22</v>
      </c>
      <c r="D23" s="194">
        <v>33329</v>
      </c>
      <c r="E23" s="193">
        <v>60.895150000000001</v>
      </c>
      <c r="F23" s="193"/>
      <c r="G23" s="193"/>
      <c r="H23" s="195" t="s">
        <v>841</v>
      </c>
      <c r="I23" s="193">
        <v>21</v>
      </c>
      <c r="J23" s="194">
        <v>33239</v>
      </c>
      <c r="K23" s="193">
        <v>33.67597</v>
      </c>
      <c r="L23" s="193"/>
      <c r="M23" s="193"/>
      <c r="N23" s="195" t="s">
        <v>841</v>
      </c>
      <c r="O23" s="193">
        <v>21</v>
      </c>
      <c r="P23" s="194">
        <v>33239</v>
      </c>
      <c r="Q23" s="193">
        <v>66.459720000000004</v>
      </c>
      <c r="R23" s="193"/>
      <c r="S23" s="193"/>
      <c r="T23" s="193"/>
      <c r="U23" s="193"/>
      <c r="V23" s="193"/>
      <c r="W23" s="194">
        <v>33239</v>
      </c>
      <c r="X23" s="193">
        <v>52.7420033</v>
      </c>
      <c r="Y23" s="193"/>
      <c r="Z23" s="193"/>
      <c r="AA23" s="193"/>
    </row>
    <row r="24" spans="1:27" ht="15.75" x14ac:dyDescent="0.25">
      <c r="A24" s="193"/>
      <c r="B24" s="196" t="s">
        <v>841</v>
      </c>
      <c r="C24" s="193">
        <v>23</v>
      </c>
      <c r="D24" s="194">
        <v>33420</v>
      </c>
      <c r="E24" s="193">
        <v>52.389980000000001</v>
      </c>
      <c r="F24" s="193"/>
      <c r="G24" s="193"/>
      <c r="H24" s="195" t="s">
        <v>841</v>
      </c>
      <c r="I24" s="193">
        <v>22</v>
      </c>
      <c r="J24" s="194">
        <v>33329</v>
      </c>
      <c r="K24" s="193">
        <v>28.932009999999998</v>
      </c>
      <c r="L24" s="193"/>
      <c r="M24" s="193"/>
      <c r="N24" s="195" t="s">
        <v>841</v>
      </c>
      <c r="O24" s="193">
        <v>22</v>
      </c>
      <c r="P24" s="194">
        <v>33329</v>
      </c>
      <c r="Q24" s="193">
        <v>66.862499999999997</v>
      </c>
      <c r="R24" s="193"/>
      <c r="S24" s="193"/>
      <c r="T24" s="193"/>
      <c r="U24" s="193"/>
      <c r="V24" s="193"/>
      <c r="W24" s="194">
        <v>33329</v>
      </c>
      <c r="X24" s="193">
        <v>52.229886700000002</v>
      </c>
      <c r="Y24" s="193"/>
      <c r="Z24" s="193"/>
      <c r="AA24" s="193"/>
    </row>
    <row r="25" spans="1:27" ht="15.75" x14ac:dyDescent="0.25">
      <c r="A25" s="193"/>
      <c r="B25" s="196" t="s">
        <v>841</v>
      </c>
      <c r="C25" s="193">
        <v>24</v>
      </c>
      <c r="D25" s="194">
        <v>33512</v>
      </c>
      <c r="E25" s="193">
        <v>76.335610000000003</v>
      </c>
      <c r="F25" s="193"/>
      <c r="G25" s="193"/>
      <c r="H25" s="195" t="s">
        <v>841</v>
      </c>
      <c r="I25" s="193">
        <v>23</v>
      </c>
      <c r="J25" s="194">
        <v>33420</v>
      </c>
      <c r="K25" s="193">
        <v>30.748699999999999</v>
      </c>
      <c r="L25" s="193"/>
      <c r="M25" s="193"/>
      <c r="N25" s="195" t="s">
        <v>841</v>
      </c>
      <c r="O25" s="193">
        <v>23</v>
      </c>
      <c r="P25" s="194">
        <v>33420</v>
      </c>
      <c r="Q25" s="193">
        <v>52.763170000000002</v>
      </c>
      <c r="R25" s="193"/>
      <c r="S25" s="193"/>
      <c r="T25" s="193"/>
      <c r="U25" s="193"/>
      <c r="V25" s="193"/>
      <c r="W25" s="194">
        <v>33420</v>
      </c>
      <c r="X25" s="193">
        <v>45.300616699999999</v>
      </c>
      <c r="Y25" s="193"/>
      <c r="Z25" s="193"/>
      <c r="AA25" s="193"/>
    </row>
    <row r="26" spans="1:27" ht="15.75" x14ac:dyDescent="0.25">
      <c r="A26" s="193"/>
      <c r="B26" s="196" t="s">
        <v>841</v>
      </c>
      <c r="C26" s="193">
        <v>25</v>
      </c>
      <c r="D26" s="194">
        <v>33604</v>
      </c>
      <c r="E26" s="193">
        <v>65.814049999999995</v>
      </c>
      <c r="F26" s="193"/>
      <c r="G26" s="193"/>
      <c r="H26" s="195" t="s">
        <v>841</v>
      </c>
      <c r="I26" s="193">
        <v>24</v>
      </c>
      <c r="J26" s="194">
        <v>33512</v>
      </c>
      <c r="K26" s="193">
        <v>41.623150000000003</v>
      </c>
      <c r="L26" s="193"/>
      <c r="M26" s="193"/>
      <c r="N26" s="195" t="s">
        <v>841</v>
      </c>
      <c r="O26" s="193">
        <v>24</v>
      </c>
      <c r="P26" s="194">
        <v>33512</v>
      </c>
      <c r="Q26" s="193">
        <v>76.854129999999998</v>
      </c>
      <c r="R26" s="193"/>
      <c r="S26" s="193"/>
      <c r="T26" s="193"/>
      <c r="U26" s="193"/>
      <c r="V26" s="193"/>
      <c r="W26" s="194">
        <v>33512</v>
      </c>
      <c r="X26" s="193">
        <v>64.937629999999999</v>
      </c>
      <c r="Y26" s="193"/>
      <c r="Z26" s="193"/>
      <c r="AA26" s="193"/>
    </row>
    <row r="27" spans="1:27" ht="15.75" x14ac:dyDescent="0.25">
      <c r="A27" s="193"/>
      <c r="B27" s="196" t="s">
        <v>841</v>
      </c>
      <c r="C27" s="193">
        <v>26</v>
      </c>
      <c r="D27" s="194">
        <v>33695</v>
      </c>
      <c r="E27" s="193">
        <v>72.451949999999997</v>
      </c>
      <c r="F27" s="193"/>
      <c r="G27" s="193"/>
      <c r="H27" s="195" t="s">
        <v>841</v>
      </c>
      <c r="I27" s="193">
        <v>25</v>
      </c>
      <c r="J27" s="194">
        <v>33604</v>
      </c>
      <c r="K27" s="193">
        <v>27.045760000000001</v>
      </c>
      <c r="L27" s="193"/>
      <c r="M27" s="193"/>
      <c r="N27" s="195" t="s">
        <v>841</v>
      </c>
      <c r="O27" s="193">
        <v>25</v>
      </c>
      <c r="P27" s="194">
        <v>33604</v>
      </c>
      <c r="Q27" s="193">
        <v>58.279710000000001</v>
      </c>
      <c r="R27" s="193"/>
      <c r="S27" s="193"/>
      <c r="T27" s="193"/>
      <c r="U27" s="193"/>
      <c r="V27" s="193"/>
      <c r="W27" s="194">
        <v>33604</v>
      </c>
      <c r="X27" s="193">
        <v>50.379840000000002</v>
      </c>
      <c r="Y27" s="193"/>
      <c r="Z27" s="193"/>
      <c r="AA27" s="193"/>
    </row>
    <row r="28" spans="1:27" ht="15.75" x14ac:dyDescent="0.25">
      <c r="A28" s="193"/>
      <c r="B28" s="196" t="s">
        <v>841</v>
      </c>
      <c r="C28" s="193">
        <v>27</v>
      </c>
      <c r="D28" s="194">
        <v>33786</v>
      </c>
      <c r="E28" s="193">
        <v>68.332380000000001</v>
      </c>
      <c r="F28" s="193"/>
      <c r="G28" s="193"/>
      <c r="H28" s="195" t="s">
        <v>841</v>
      </c>
      <c r="I28" s="193">
        <v>26</v>
      </c>
      <c r="J28" s="194">
        <v>33695</v>
      </c>
      <c r="K28" s="193">
        <v>44.177700000000002</v>
      </c>
      <c r="L28" s="193"/>
      <c r="M28" s="193"/>
      <c r="N28" s="195" t="s">
        <v>841</v>
      </c>
      <c r="O28" s="193">
        <v>26</v>
      </c>
      <c r="P28" s="194">
        <v>33695</v>
      </c>
      <c r="Q28" s="193">
        <v>76.729839999999996</v>
      </c>
      <c r="R28" s="193"/>
      <c r="S28" s="193"/>
      <c r="T28" s="193"/>
      <c r="U28" s="193"/>
      <c r="V28" s="193"/>
      <c r="W28" s="194">
        <v>33695</v>
      </c>
      <c r="X28" s="193">
        <v>64.4531633</v>
      </c>
      <c r="Y28" s="193"/>
      <c r="Z28" s="193"/>
      <c r="AA28" s="193"/>
    </row>
    <row r="29" spans="1:27" ht="15.75" x14ac:dyDescent="0.25">
      <c r="A29" s="193"/>
      <c r="B29" s="196" t="s">
        <v>841</v>
      </c>
      <c r="C29" s="193">
        <v>28</v>
      </c>
      <c r="D29" s="194">
        <v>33878</v>
      </c>
      <c r="E29" s="193">
        <v>76.161540000000002</v>
      </c>
      <c r="F29" s="193"/>
      <c r="G29" s="193"/>
      <c r="H29" s="195" t="s">
        <v>841</v>
      </c>
      <c r="I29" s="193">
        <v>27</v>
      </c>
      <c r="J29" s="194">
        <v>33786</v>
      </c>
      <c r="K29" s="193">
        <v>40.557429999999997</v>
      </c>
      <c r="L29" s="193"/>
      <c r="M29" s="193"/>
      <c r="N29" s="195" t="s">
        <v>841</v>
      </c>
      <c r="O29" s="193">
        <v>27</v>
      </c>
      <c r="P29" s="194">
        <v>33786</v>
      </c>
      <c r="Q29" s="193">
        <v>52.511679999999998</v>
      </c>
      <c r="R29" s="193"/>
      <c r="S29" s="193"/>
      <c r="T29" s="193"/>
      <c r="U29" s="193"/>
      <c r="V29" s="193"/>
      <c r="W29" s="194">
        <v>33786</v>
      </c>
      <c r="X29" s="193">
        <v>53.800496699999997</v>
      </c>
      <c r="Y29" s="193"/>
      <c r="Z29" s="193"/>
      <c r="AA29" s="193"/>
    </row>
    <row r="30" spans="1:27" ht="15.75" x14ac:dyDescent="0.25">
      <c r="A30" s="193"/>
      <c r="B30" s="196" t="s">
        <v>841</v>
      </c>
      <c r="C30" s="193">
        <v>29</v>
      </c>
      <c r="D30" s="194">
        <v>33970</v>
      </c>
      <c r="E30" s="193">
        <v>77.669719999999998</v>
      </c>
      <c r="F30" s="193"/>
      <c r="G30" s="193"/>
      <c r="H30" s="195" t="s">
        <v>841</v>
      </c>
      <c r="I30" s="193">
        <v>28</v>
      </c>
      <c r="J30" s="194">
        <v>33878</v>
      </c>
      <c r="K30" s="193">
        <v>46.176389999999998</v>
      </c>
      <c r="L30" s="193"/>
      <c r="M30" s="193"/>
      <c r="N30" s="195" t="s">
        <v>841</v>
      </c>
      <c r="O30" s="193">
        <v>28</v>
      </c>
      <c r="P30" s="194">
        <v>33878</v>
      </c>
      <c r="Q30" s="193">
        <v>73.240690000000001</v>
      </c>
      <c r="R30" s="193"/>
      <c r="S30" s="193"/>
      <c r="T30" s="193"/>
      <c r="U30" s="193"/>
      <c r="V30" s="193"/>
      <c r="W30" s="194">
        <v>33878</v>
      </c>
      <c r="X30" s="193">
        <v>65.192873300000002</v>
      </c>
      <c r="Y30" s="193"/>
      <c r="Z30" s="193"/>
      <c r="AA30" s="193"/>
    </row>
    <row r="31" spans="1:27" ht="15.75" x14ac:dyDescent="0.25">
      <c r="A31" s="193"/>
      <c r="B31" s="196" t="s">
        <v>841</v>
      </c>
      <c r="C31" s="193">
        <v>30</v>
      </c>
      <c r="D31" s="194">
        <v>34060</v>
      </c>
      <c r="E31" s="193">
        <v>77.798919999999995</v>
      </c>
      <c r="F31" s="193"/>
      <c r="G31" s="193"/>
      <c r="H31" s="195" t="s">
        <v>841</v>
      </c>
      <c r="I31" s="193">
        <v>29</v>
      </c>
      <c r="J31" s="194">
        <v>33970</v>
      </c>
      <c r="K31" s="193">
        <v>44.548839999999998</v>
      </c>
      <c r="L31" s="193"/>
      <c r="M31" s="193"/>
      <c r="N31" s="195" t="s">
        <v>841</v>
      </c>
      <c r="O31" s="193">
        <v>29</v>
      </c>
      <c r="P31" s="194">
        <v>33970</v>
      </c>
      <c r="Q31" s="193">
        <v>78.164820000000006</v>
      </c>
      <c r="R31" s="193"/>
      <c r="S31" s="193"/>
      <c r="T31" s="193"/>
      <c r="U31" s="193"/>
      <c r="V31" s="193"/>
      <c r="W31" s="194">
        <v>33970</v>
      </c>
      <c r="X31" s="193">
        <v>66.794460000000001</v>
      </c>
      <c r="Y31" s="193"/>
      <c r="Z31" s="193"/>
      <c r="AA31" s="193"/>
    </row>
    <row r="32" spans="1:27" ht="15.75" x14ac:dyDescent="0.25">
      <c r="A32" s="193"/>
      <c r="B32" s="196" t="s">
        <v>841</v>
      </c>
      <c r="C32" s="193">
        <v>31</v>
      </c>
      <c r="D32" s="194">
        <v>34151</v>
      </c>
      <c r="E32" s="193">
        <v>74.237219999999994</v>
      </c>
      <c r="F32" s="193"/>
      <c r="G32" s="193"/>
      <c r="H32" s="195" t="s">
        <v>841</v>
      </c>
      <c r="I32" s="193">
        <v>30</v>
      </c>
      <c r="J32" s="194">
        <v>34060</v>
      </c>
      <c r="K32" s="193">
        <v>38.350099999999998</v>
      </c>
      <c r="L32" s="193"/>
      <c r="M32" s="193"/>
      <c r="N32" s="195" t="s">
        <v>841</v>
      </c>
      <c r="O32" s="193">
        <v>30</v>
      </c>
      <c r="P32" s="194">
        <v>34060</v>
      </c>
      <c r="Q32" s="193">
        <v>82.879300000000001</v>
      </c>
      <c r="R32" s="193"/>
      <c r="S32" s="193"/>
      <c r="T32" s="193"/>
      <c r="U32" s="193"/>
      <c r="V32" s="193"/>
      <c r="W32" s="194">
        <v>34060</v>
      </c>
      <c r="X32" s="193">
        <v>66.342773300000005</v>
      </c>
      <c r="Y32" s="193"/>
      <c r="Z32" s="193"/>
      <c r="AA32" s="193"/>
    </row>
    <row r="33" spans="1:27" ht="15.75" x14ac:dyDescent="0.25">
      <c r="A33" s="193"/>
      <c r="B33" s="196" t="s">
        <v>841</v>
      </c>
      <c r="C33" s="193">
        <v>32</v>
      </c>
      <c r="D33" s="194">
        <v>34243</v>
      </c>
      <c r="E33" s="193">
        <v>78.545199999999994</v>
      </c>
      <c r="F33" s="193"/>
      <c r="G33" s="193"/>
      <c r="H33" s="195" t="s">
        <v>841</v>
      </c>
      <c r="I33" s="193">
        <v>31</v>
      </c>
      <c r="J33" s="194">
        <v>34151</v>
      </c>
      <c r="K33" s="193">
        <v>49.593910000000001</v>
      </c>
      <c r="L33" s="193"/>
      <c r="M33" s="193"/>
      <c r="N33" s="195" t="s">
        <v>841</v>
      </c>
      <c r="O33" s="193">
        <v>31</v>
      </c>
      <c r="P33" s="194">
        <v>34151</v>
      </c>
      <c r="Q33" s="193">
        <v>78.95975</v>
      </c>
      <c r="R33" s="193"/>
      <c r="S33" s="193"/>
      <c r="T33" s="193"/>
      <c r="U33" s="193"/>
      <c r="V33" s="193"/>
      <c r="W33" s="194">
        <v>34151</v>
      </c>
      <c r="X33" s="193">
        <v>67.596959999999996</v>
      </c>
      <c r="Y33" s="193"/>
      <c r="Z33" s="193"/>
      <c r="AA33" s="193"/>
    </row>
    <row r="34" spans="1:27" ht="15.75" x14ac:dyDescent="0.25">
      <c r="A34" s="193"/>
      <c r="B34" s="196" t="s">
        <v>841</v>
      </c>
      <c r="C34" s="193">
        <v>33</v>
      </c>
      <c r="D34" s="194">
        <v>34335</v>
      </c>
      <c r="E34" s="193">
        <v>71.896339999999995</v>
      </c>
      <c r="F34" s="193"/>
      <c r="G34" s="193"/>
      <c r="H34" s="195" t="s">
        <v>841</v>
      </c>
      <c r="I34" s="193">
        <v>32</v>
      </c>
      <c r="J34" s="194">
        <v>34243</v>
      </c>
      <c r="K34" s="193">
        <v>51.33728</v>
      </c>
      <c r="L34" s="193"/>
      <c r="M34" s="193"/>
      <c r="N34" s="195" t="s">
        <v>841</v>
      </c>
      <c r="O34" s="193">
        <v>32</v>
      </c>
      <c r="P34" s="194">
        <v>34243</v>
      </c>
      <c r="Q34" s="193">
        <v>81.010930000000002</v>
      </c>
      <c r="R34" s="193"/>
      <c r="S34" s="193"/>
      <c r="T34" s="193"/>
      <c r="U34" s="193"/>
      <c r="V34" s="193"/>
      <c r="W34" s="194">
        <v>34243</v>
      </c>
      <c r="X34" s="193">
        <v>70.297803299999998</v>
      </c>
      <c r="Y34" s="193"/>
      <c r="Z34" s="193"/>
      <c r="AA34" s="193"/>
    </row>
    <row r="35" spans="1:27" ht="15.75" x14ac:dyDescent="0.25">
      <c r="A35" s="193"/>
      <c r="B35" s="196" t="s">
        <v>841</v>
      </c>
      <c r="C35" s="193">
        <v>34</v>
      </c>
      <c r="D35" s="194">
        <v>34425</v>
      </c>
      <c r="E35" s="193">
        <v>75.509010000000004</v>
      </c>
      <c r="F35" s="193"/>
      <c r="G35" s="193"/>
      <c r="H35" s="195" t="s">
        <v>841</v>
      </c>
      <c r="I35" s="193">
        <v>33</v>
      </c>
      <c r="J35" s="194">
        <v>34335</v>
      </c>
      <c r="K35" s="193">
        <v>48.92633</v>
      </c>
      <c r="L35" s="193"/>
      <c r="M35" s="193"/>
      <c r="N35" s="195" t="s">
        <v>841</v>
      </c>
      <c r="O35" s="193">
        <v>33</v>
      </c>
      <c r="P35" s="194">
        <v>34335</v>
      </c>
      <c r="Q35" s="193">
        <v>75.59572</v>
      </c>
      <c r="R35" s="193"/>
      <c r="S35" s="193"/>
      <c r="T35" s="193"/>
      <c r="U35" s="193"/>
      <c r="V35" s="193"/>
      <c r="W35" s="194">
        <v>34335</v>
      </c>
      <c r="X35" s="193">
        <v>65.472796700000004</v>
      </c>
      <c r="Y35" s="193"/>
      <c r="Z35" s="193"/>
      <c r="AA35" s="193"/>
    </row>
    <row r="36" spans="1:27" ht="15.75" x14ac:dyDescent="0.25">
      <c r="A36" s="193"/>
      <c r="B36" s="196" t="s">
        <v>841</v>
      </c>
      <c r="C36" s="193">
        <v>35</v>
      </c>
      <c r="D36" s="194">
        <v>34516</v>
      </c>
      <c r="E36" s="193">
        <v>78.151769999999999</v>
      </c>
      <c r="F36" s="193"/>
      <c r="G36" s="193"/>
      <c r="H36" s="195" t="s">
        <v>841</v>
      </c>
      <c r="I36" s="193">
        <v>34</v>
      </c>
      <c r="J36" s="194">
        <v>34425</v>
      </c>
      <c r="K36" s="193">
        <v>51.474890000000002</v>
      </c>
      <c r="L36" s="193"/>
      <c r="M36" s="193"/>
      <c r="N36" s="195" t="s">
        <v>841</v>
      </c>
      <c r="O36" s="193">
        <v>34</v>
      </c>
      <c r="P36" s="194">
        <v>34425</v>
      </c>
      <c r="Q36" s="193">
        <v>82.057159999999996</v>
      </c>
      <c r="R36" s="193"/>
      <c r="S36" s="193"/>
      <c r="T36" s="193"/>
      <c r="U36" s="193"/>
      <c r="V36" s="193"/>
      <c r="W36" s="194">
        <v>34425</v>
      </c>
      <c r="X36" s="193">
        <v>69.680353299999993</v>
      </c>
      <c r="Y36" s="193"/>
      <c r="Z36" s="193"/>
      <c r="AA36" s="193"/>
    </row>
    <row r="37" spans="1:27" ht="15.75" x14ac:dyDescent="0.25">
      <c r="A37" s="193"/>
      <c r="B37" s="196" t="s">
        <v>841</v>
      </c>
      <c r="C37" s="193">
        <v>36</v>
      </c>
      <c r="D37" s="194">
        <v>34608</v>
      </c>
      <c r="E37" s="193">
        <v>74.658150000000006</v>
      </c>
      <c r="F37" s="193"/>
      <c r="G37" s="193"/>
      <c r="H37" s="195" t="s">
        <v>841</v>
      </c>
      <c r="I37" s="193">
        <v>35</v>
      </c>
      <c r="J37" s="194">
        <v>34516</v>
      </c>
      <c r="K37" s="193">
        <v>46.044069999999998</v>
      </c>
      <c r="L37" s="193"/>
      <c r="M37" s="193"/>
      <c r="N37" s="195" t="s">
        <v>841</v>
      </c>
      <c r="O37" s="193">
        <v>35</v>
      </c>
      <c r="P37" s="194">
        <v>34516</v>
      </c>
      <c r="Q37" s="193">
        <v>74.633200000000002</v>
      </c>
      <c r="R37" s="193"/>
      <c r="S37" s="193"/>
      <c r="T37" s="193"/>
      <c r="U37" s="193"/>
      <c r="V37" s="193"/>
      <c r="W37" s="194">
        <v>34516</v>
      </c>
      <c r="X37" s="193">
        <v>66.276346700000005</v>
      </c>
      <c r="Y37" s="193"/>
      <c r="Z37" s="193"/>
      <c r="AA37" s="193"/>
    </row>
    <row r="38" spans="1:27" ht="15.75" x14ac:dyDescent="0.25">
      <c r="A38" s="193"/>
      <c r="B38" s="196" t="s">
        <v>841</v>
      </c>
      <c r="C38" s="193">
        <v>37</v>
      </c>
      <c r="D38" s="194">
        <v>34700</v>
      </c>
      <c r="E38" s="193">
        <v>73.195329999999998</v>
      </c>
      <c r="F38" s="193"/>
      <c r="G38" s="193"/>
      <c r="H38" s="195" t="s">
        <v>841</v>
      </c>
      <c r="I38" s="193">
        <v>36</v>
      </c>
      <c r="J38" s="194">
        <v>34608</v>
      </c>
      <c r="K38" s="193">
        <v>52.602249999999998</v>
      </c>
      <c r="L38" s="193"/>
      <c r="M38" s="193"/>
      <c r="N38" s="195" t="s">
        <v>841</v>
      </c>
      <c r="O38" s="193">
        <v>36</v>
      </c>
      <c r="P38" s="194">
        <v>34608</v>
      </c>
      <c r="Q38" s="193">
        <v>83.521180000000001</v>
      </c>
      <c r="R38" s="193"/>
      <c r="S38" s="193"/>
      <c r="T38" s="193"/>
      <c r="U38" s="193"/>
      <c r="V38" s="193"/>
      <c r="W38" s="194">
        <v>34608</v>
      </c>
      <c r="X38" s="193">
        <v>70.2605267</v>
      </c>
      <c r="Y38" s="193"/>
      <c r="Z38" s="193"/>
      <c r="AA38" s="193"/>
    </row>
    <row r="39" spans="1:27" ht="15.75" x14ac:dyDescent="0.25">
      <c r="A39" s="193"/>
      <c r="B39" s="196" t="s">
        <v>841</v>
      </c>
      <c r="C39" s="193">
        <v>38</v>
      </c>
      <c r="D39" s="194">
        <v>34790</v>
      </c>
      <c r="E39" s="193">
        <v>71.173540000000003</v>
      </c>
      <c r="F39" s="193"/>
      <c r="G39" s="193"/>
      <c r="H39" s="195" t="s">
        <v>841</v>
      </c>
      <c r="I39" s="193">
        <v>37</v>
      </c>
      <c r="J39" s="194">
        <v>34700</v>
      </c>
      <c r="K39" s="193">
        <v>45.483319999999999</v>
      </c>
      <c r="L39" s="193"/>
      <c r="M39" s="193"/>
      <c r="N39" s="195" t="s">
        <v>841</v>
      </c>
      <c r="O39" s="193">
        <v>37</v>
      </c>
      <c r="P39" s="194">
        <v>34700</v>
      </c>
      <c r="Q39" s="193">
        <v>84.818420000000003</v>
      </c>
      <c r="R39" s="193"/>
      <c r="S39" s="193"/>
      <c r="T39" s="193"/>
      <c r="U39" s="193"/>
      <c r="V39" s="193"/>
      <c r="W39" s="194">
        <v>34700</v>
      </c>
      <c r="X39" s="193">
        <v>67.832356700000005</v>
      </c>
      <c r="Y39" s="193"/>
      <c r="Z39" s="193"/>
      <c r="AA39" s="193"/>
    </row>
    <row r="40" spans="1:27" ht="15.75" x14ac:dyDescent="0.25">
      <c r="A40" s="193"/>
      <c r="B40" s="196" t="s">
        <v>841</v>
      </c>
      <c r="C40" s="193">
        <v>39</v>
      </c>
      <c r="D40" s="194">
        <v>34881</v>
      </c>
      <c r="E40" s="193">
        <v>76.91919</v>
      </c>
      <c r="F40" s="193"/>
      <c r="G40" s="193"/>
      <c r="H40" s="195" t="s">
        <v>841</v>
      </c>
      <c r="I40" s="193">
        <v>38</v>
      </c>
      <c r="J40" s="194">
        <v>34790</v>
      </c>
      <c r="K40" s="193">
        <v>37.762430000000002</v>
      </c>
      <c r="L40" s="193"/>
      <c r="M40" s="193"/>
      <c r="N40" s="195" t="s">
        <v>841</v>
      </c>
      <c r="O40" s="193">
        <v>38</v>
      </c>
      <c r="P40" s="194">
        <v>34790</v>
      </c>
      <c r="Q40" s="193">
        <v>72.357740000000007</v>
      </c>
      <c r="R40" s="193"/>
      <c r="S40" s="193"/>
      <c r="T40" s="193"/>
      <c r="U40" s="193"/>
      <c r="V40" s="193"/>
      <c r="W40" s="194">
        <v>34790</v>
      </c>
      <c r="X40" s="193">
        <v>60.431236699999999</v>
      </c>
      <c r="Y40" s="193"/>
      <c r="Z40" s="193"/>
      <c r="AA40" s="193"/>
    </row>
    <row r="41" spans="1:27" ht="15.75" x14ac:dyDescent="0.25">
      <c r="A41" s="193"/>
      <c r="B41" s="196" t="s">
        <v>841</v>
      </c>
      <c r="C41" s="193">
        <v>40</v>
      </c>
      <c r="D41" s="194">
        <v>34973</v>
      </c>
      <c r="E41" s="193">
        <v>82.50976</v>
      </c>
      <c r="F41" s="193"/>
      <c r="G41" s="193"/>
      <c r="H41" s="195" t="s">
        <v>841</v>
      </c>
      <c r="I41" s="193">
        <v>39</v>
      </c>
      <c r="J41" s="194">
        <v>34881</v>
      </c>
      <c r="K41" s="193">
        <v>38.41836</v>
      </c>
      <c r="L41" s="193"/>
      <c r="M41" s="193"/>
      <c r="N41" s="195" t="s">
        <v>841</v>
      </c>
      <c r="O41" s="193">
        <v>39</v>
      </c>
      <c r="P41" s="194">
        <v>34881</v>
      </c>
      <c r="Q41" s="193">
        <v>63.070259999999998</v>
      </c>
      <c r="R41" s="193"/>
      <c r="S41" s="193"/>
      <c r="T41" s="193"/>
      <c r="U41" s="193"/>
      <c r="V41" s="193"/>
      <c r="W41" s="194">
        <v>34881</v>
      </c>
      <c r="X41" s="193">
        <v>59.469270000000002</v>
      </c>
      <c r="Y41" s="193"/>
      <c r="Z41" s="193"/>
      <c r="AA41" s="193"/>
    </row>
    <row r="42" spans="1:27" ht="15.75" x14ac:dyDescent="0.25">
      <c r="A42" s="193"/>
      <c r="B42" s="196" t="s">
        <v>841</v>
      </c>
      <c r="C42" s="193">
        <v>41</v>
      </c>
      <c r="D42" s="194">
        <v>35065</v>
      </c>
      <c r="E42" s="193">
        <v>78.753709999999998</v>
      </c>
      <c r="F42" s="193"/>
      <c r="G42" s="193"/>
      <c r="H42" s="195" t="s">
        <v>841</v>
      </c>
      <c r="I42" s="193">
        <v>40</v>
      </c>
      <c r="J42" s="194">
        <v>34973</v>
      </c>
      <c r="K42" s="193">
        <v>51.93103</v>
      </c>
      <c r="L42" s="193"/>
      <c r="M42" s="193"/>
      <c r="N42" s="195" t="s">
        <v>841</v>
      </c>
      <c r="O42" s="193">
        <v>40</v>
      </c>
      <c r="P42" s="194">
        <v>34973</v>
      </c>
      <c r="Q42" s="193">
        <v>72.877470000000002</v>
      </c>
      <c r="R42" s="193"/>
      <c r="S42" s="193"/>
      <c r="T42" s="193"/>
      <c r="U42" s="193"/>
      <c r="V42" s="193"/>
      <c r="W42" s="194">
        <v>34973</v>
      </c>
      <c r="X42" s="193">
        <v>69.106086700000006</v>
      </c>
      <c r="Y42" s="193"/>
      <c r="Z42" s="193"/>
      <c r="AA42" s="193"/>
    </row>
    <row r="43" spans="1:27" ht="15.75" x14ac:dyDescent="0.25">
      <c r="A43" s="193"/>
      <c r="B43" s="196" t="s">
        <v>841</v>
      </c>
      <c r="C43" s="193">
        <v>42</v>
      </c>
      <c r="D43" s="194">
        <v>35156</v>
      </c>
      <c r="E43" s="193">
        <v>88.761849999999995</v>
      </c>
      <c r="F43" s="193"/>
      <c r="G43" s="193"/>
      <c r="H43" s="195" t="s">
        <v>841</v>
      </c>
      <c r="I43" s="193">
        <v>41</v>
      </c>
      <c r="J43" s="194">
        <v>35065</v>
      </c>
      <c r="K43" s="193">
        <v>50.422919999999998</v>
      </c>
      <c r="L43" s="193"/>
      <c r="M43" s="193"/>
      <c r="N43" s="195" t="s">
        <v>841</v>
      </c>
      <c r="O43" s="193">
        <v>41</v>
      </c>
      <c r="P43" s="194">
        <v>35065</v>
      </c>
      <c r="Q43" s="193">
        <v>74.682860000000005</v>
      </c>
      <c r="R43" s="193"/>
      <c r="S43" s="193"/>
      <c r="T43" s="193"/>
      <c r="U43" s="193"/>
      <c r="V43" s="193"/>
      <c r="W43" s="194">
        <v>35065</v>
      </c>
      <c r="X43" s="193">
        <v>67.9531633</v>
      </c>
      <c r="Y43" s="193"/>
      <c r="Z43" s="193"/>
      <c r="AA43" s="193"/>
    </row>
    <row r="44" spans="1:27" ht="15.75" x14ac:dyDescent="0.25">
      <c r="A44" s="193"/>
      <c r="B44" s="196" t="s">
        <v>841</v>
      </c>
      <c r="C44" s="193">
        <v>43</v>
      </c>
      <c r="D44" s="194">
        <v>35247</v>
      </c>
      <c r="E44" s="193">
        <v>75.010580000000004</v>
      </c>
      <c r="F44" s="193"/>
      <c r="G44" s="193"/>
      <c r="H44" s="195" t="s">
        <v>841</v>
      </c>
      <c r="I44" s="193">
        <v>42</v>
      </c>
      <c r="J44" s="194">
        <v>35156</v>
      </c>
      <c r="K44" s="193">
        <v>54.897950000000002</v>
      </c>
      <c r="L44" s="193"/>
      <c r="M44" s="193"/>
      <c r="N44" s="195" t="s">
        <v>841</v>
      </c>
      <c r="O44" s="193">
        <v>42</v>
      </c>
      <c r="P44" s="194">
        <v>35156</v>
      </c>
      <c r="Q44" s="193">
        <v>94.101799999999997</v>
      </c>
      <c r="R44" s="193"/>
      <c r="S44" s="193"/>
      <c r="T44" s="193"/>
      <c r="U44" s="193"/>
      <c r="V44" s="193"/>
      <c r="W44" s="194">
        <v>35156</v>
      </c>
      <c r="X44" s="193">
        <v>79.253866700000003</v>
      </c>
      <c r="Y44" s="193"/>
      <c r="Z44" s="193"/>
      <c r="AA44" s="193"/>
    </row>
    <row r="45" spans="1:27" ht="15.75" x14ac:dyDescent="0.25">
      <c r="A45" s="193"/>
      <c r="B45" s="196" t="s">
        <v>841</v>
      </c>
      <c r="C45" s="193">
        <v>44</v>
      </c>
      <c r="D45" s="194">
        <v>35339</v>
      </c>
      <c r="E45" s="193">
        <v>78.254069999999999</v>
      </c>
      <c r="F45" s="193"/>
      <c r="G45" s="193"/>
      <c r="H45" s="195" t="s">
        <v>841</v>
      </c>
      <c r="I45" s="193">
        <v>43</v>
      </c>
      <c r="J45" s="194">
        <v>35247</v>
      </c>
      <c r="K45" s="193">
        <v>51.819830000000003</v>
      </c>
      <c r="L45" s="193"/>
      <c r="M45" s="193"/>
      <c r="N45" s="195" t="s">
        <v>841</v>
      </c>
      <c r="O45" s="193">
        <v>43</v>
      </c>
      <c r="P45" s="194">
        <v>35247</v>
      </c>
      <c r="Q45" s="193">
        <v>77.799670000000006</v>
      </c>
      <c r="R45" s="193"/>
      <c r="S45" s="193"/>
      <c r="T45" s="193"/>
      <c r="U45" s="193"/>
      <c r="V45" s="193"/>
      <c r="W45" s="194">
        <v>35247</v>
      </c>
      <c r="X45" s="193">
        <v>68.2100267</v>
      </c>
      <c r="Y45" s="193"/>
      <c r="Z45" s="193"/>
      <c r="AA45" s="193"/>
    </row>
    <row r="46" spans="1:27" ht="15.75" x14ac:dyDescent="0.25">
      <c r="A46" s="193"/>
      <c r="B46" s="196" t="s">
        <v>841</v>
      </c>
      <c r="C46" s="193">
        <v>45</v>
      </c>
      <c r="D46" s="194">
        <v>35431</v>
      </c>
      <c r="E46" s="193">
        <v>81.798240000000007</v>
      </c>
      <c r="F46" s="193"/>
      <c r="G46" s="193"/>
      <c r="H46" s="195" t="s">
        <v>841</v>
      </c>
      <c r="I46" s="193">
        <v>44</v>
      </c>
      <c r="J46" s="194">
        <v>35339</v>
      </c>
      <c r="K46" s="193">
        <v>53.534300000000002</v>
      </c>
      <c r="L46" s="193"/>
      <c r="M46" s="193"/>
      <c r="N46" s="195" t="s">
        <v>841</v>
      </c>
      <c r="O46" s="193">
        <v>44</v>
      </c>
      <c r="P46" s="194">
        <v>35339</v>
      </c>
      <c r="Q46" s="193">
        <v>76.044569999999993</v>
      </c>
      <c r="R46" s="193"/>
      <c r="S46" s="193"/>
      <c r="T46" s="193"/>
      <c r="U46" s="193"/>
      <c r="V46" s="193"/>
      <c r="W46" s="194">
        <v>35339</v>
      </c>
      <c r="X46" s="193">
        <v>69.277646700000005</v>
      </c>
      <c r="Y46" s="193"/>
      <c r="Z46" s="193"/>
      <c r="AA46" s="193"/>
    </row>
    <row r="47" spans="1:27" ht="15.75" x14ac:dyDescent="0.25">
      <c r="A47" s="193"/>
      <c r="B47" s="196" t="s">
        <v>841</v>
      </c>
      <c r="C47" s="193">
        <v>46</v>
      </c>
      <c r="D47" s="194">
        <v>35521</v>
      </c>
      <c r="E47" s="193">
        <v>77.195340000000002</v>
      </c>
      <c r="F47" s="193"/>
      <c r="G47" s="193"/>
      <c r="H47" s="195" t="s">
        <v>841</v>
      </c>
      <c r="I47" s="193">
        <v>45</v>
      </c>
      <c r="J47" s="194">
        <v>35431</v>
      </c>
      <c r="K47" s="193">
        <v>48.387479999999996</v>
      </c>
      <c r="L47" s="193"/>
      <c r="M47" s="193"/>
      <c r="N47" s="195" t="s">
        <v>841</v>
      </c>
      <c r="O47" s="193">
        <v>45</v>
      </c>
      <c r="P47" s="194">
        <v>35431</v>
      </c>
      <c r="Q47" s="193">
        <v>84.788300000000007</v>
      </c>
      <c r="R47" s="193"/>
      <c r="S47" s="193"/>
      <c r="T47" s="193"/>
      <c r="U47" s="193"/>
      <c r="V47" s="193"/>
      <c r="W47" s="194">
        <v>35431</v>
      </c>
      <c r="X47" s="193">
        <v>71.658006700000001</v>
      </c>
      <c r="Y47" s="193"/>
      <c r="Z47" s="193"/>
      <c r="AA47" s="193"/>
    </row>
    <row r="48" spans="1:27" ht="15.75" x14ac:dyDescent="0.25">
      <c r="A48" s="193"/>
      <c r="B48" s="196" t="s">
        <v>841</v>
      </c>
      <c r="C48" s="193">
        <v>47</v>
      </c>
      <c r="D48" s="194">
        <v>35612</v>
      </c>
      <c r="E48" s="193">
        <v>73.878360000000001</v>
      </c>
      <c r="F48" s="193"/>
      <c r="G48" s="193"/>
      <c r="H48" s="195" t="s">
        <v>841</v>
      </c>
      <c r="I48" s="193">
        <v>46</v>
      </c>
      <c r="J48" s="194">
        <v>35521</v>
      </c>
      <c r="K48" s="193">
        <v>51.399120000000003</v>
      </c>
      <c r="L48" s="193"/>
      <c r="M48" s="193"/>
      <c r="N48" s="195" t="s">
        <v>841</v>
      </c>
      <c r="O48" s="193">
        <v>46</v>
      </c>
      <c r="P48" s="194">
        <v>35521</v>
      </c>
      <c r="Q48" s="193">
        <v>82.361450000000005</v>
      </c>
      <c r="R48" s="193"/>
      <c r="S48" s="193"/>
      <c r="T48" s="193"/>
      <c r="U48" s="193"/>
      <c r="V48" s="193"/>
      <c r="W48" s="194">
        <v>35521</v>
      </c>
      <c r="X48" s="193">
        <v>70.318636699999999</v>
      </c>
      <c r="Y48" s="193"/>
      <c r="Z48" s="193"/>
      <c r="AA48" s="193"/>
    </row>
    <row r="49" spans="1:27" ht="15.75" x14ac:dyDescent="0.25">
      <c r="A49" s="193"/>
      <c r="B49" s="196" t="s">
        <v>841</v>
      </c>
      <c r="C49" s="193">
        <v>48</v>
      </c>
      <c r="D49" s="194">
        <v>35704</v>
      </c>
      <c r="E49" s="193">
        <v>61.041919999999998</v>
      </c>
      <c r="F49" s="193"/>
      <c r="G49" s="193"/>
      <c r="H49" s="195" t="s">
        <v>841</v>
      </c>
      <c r="I49" s="193">
        <v>47</v>
      </c>
      <c r="J49" s="194">
        <v>35612</v>
      </c>
      <c r="K49" s="193">
        <v>39.018549999999998</v>
      </c>
      <c r="L49" s="193"/>
      <c r="M49" s="193"/>
      <c r="N49" s="195" t="s">
        <v>841</v>
      </c>
      <c r="O49" s="193">
        <v>47</v>
      </c>
      <c r="P49" s="194">
        <v>35612</v>
      </c>
      <c r="Q49" s="193">
        <v>71.986350000000002</v>
      </c>
      <c r="R49" s="193"/>
      <c r="S49" s="193"/>
      <c r="T49" s="193"/>
      <c r="U49" s="193"/>
      <c r="V49" s="193"/>
      <c r="W49" s="194">
        <v>35612</v>
      </c>
      <c r="X49" s="193">
        <v>61.627753300000002</v>
      </c>
      <c r="Y49" s="193"/>
      <c r="Z49" s="193"/>
      <c r="AA49" s="193"/>
    </row>
    <row r="50" spans="1:27" ht="15.75" x14ac:dyDescent="0.25">
      <c r="A50" s="193"/>
      <c r="B50" s="196" t="s">
        <v>841</v>
      </c>
      <c r="C50" s="193">
        <v>49</v>
      </c>
      <c r="D50" s="194">
        <v>35796</v>
      </c>
      <c r="E50" s="193">
        <v>68.35857</v>
      </c>
      <c r="F50" s="193"/>
      <c r="G50" s="193"/>
      <c r="H50" s="195" t="s">
        <v>841</v>
      </c>
      <c r="I50" s="193">
        <v>48</v>
      </c>
      <c r="J50" s="194">
        <v>35704</v>
      </c>
      <c r="K50" s="193">
        <v>38.628300000000003</v>
      </c>
      <c r="L50" s="193"/>
      <c r="M50" s="193"/>
      <c r="N50" s="195" t="s">
        <v>841</v>
      </c>
      <c r="O50" s="193">
        <v>48</v>
      </c>
      <c r="P50" s="194">
        <v>35704</v>
      </c>
      <c r="Q50" s="193">
        <v>67.998589999999993</v>
      </c>
      <c r="R50" s="193"/>
      <c r="S50" s="193"/>
      <c r="T50" s="193"/>
      <c r="U50" s="193"/>
      <c r="V50" s="193"/>
      <c r="W50" s="194">
        <v>35704</v>
      </c>
      <c r="X50" s="193">
        <v>55.889603299999997</v>
      </c>
      <c r="Y50" s="193"/>
      <c r="Z50" s="193"/>
      <c r="AA50" s="193"/>
    </row>
    <row r="51" spans="1:27" ht="15.75" x14ac:dyDescent="0.25">
      <c r="A51" s="193"/>
      <c r="B51" s="196" t="s">
        <v>841</v>
      </c>
      <c r="C51" s="193">
        <v>50</v>
      </c>
      <c r="D51" s="194">
        <v>35886</v>
      </c>
      <c r="E51" s="193">
        <v>70.456280000000007</v>
      </c>
      <c r="F51" s="193"/>
      <c r="G51" s="193"/>
      <c r="H51" s="195" t="s">
        <v>841</v>
      </c>
      <c r="I51" s="193">
        <v>49</v>
      </c>
      <c r="J51" s="194">
        <v>35796</v>
      </c>
      <c r="K51" s="193">
        <v>36.387210000000003</v>
      </c>
      <c r="L51" s="193"/>
      <c r="M51" s="193"/>
      <c r="N51" s="195" t="s">
        <v>841</v>
      </c>
      <c r="O51" s="193">
        <v>49</v>
      </c>
      <c r="P51" s="194">
        <v>35796</v>
      </c>
      <c r="Q51" s="193">
        <v>72.128900000000002</v>
      </c>
      <c r="R51" s="193"/>
      <c r="S51" s="193"/>
      <c r="T51" s="193"/>
      <c r="U51" s="193"/>
      <c r="V51" s="193"/>
      <c r="W51" s="194">
        <v>35796</v>
      </c>
      <c r="X51" s="193">
        <v>58.958226699999997</v>
      </c>
      <c r="Y51" s="193"/>
      <c r="Z51" s="193"/>
      <c r="AA51" s="193"/>
    </row>
    <row r="52" spans="1:27" ht="15.75" x14ac:dyDescent="0.25">
      <c r="A52" s="193"/>
      <c r="B52" s="196" t="s">
        <v>841</v>
      </c>
      <c r="C52" s="193">
        <v>51</v>
      </c>
      <c r="D52" s="194">
        <v>35977</v>
      </c>
      <c r="E52" s="193">
        <v>63.553609999999999</v>
      </c>
      <c r="F52" s="193"/>
      <c r="G52" s="193"/>
      <c r="H52" s="195" t="s">
        <v>841</v>
      </c>
      <c r="I52" s="193">
        <v>50</v>
      </c>
      <c r="J52" s="194">
        <v>35886</v>
      </c>
      <c r="K52" s="193">
        <v>46.472439999999999</v>
      </c>
      <c r="L52" s="193"/>
      <c r="M52" s="193"/>
      <c r="N52" s="195" t="s">
        <v>841</v>
      </c>
      <c r="O52" s="193">
        <v>50</v>
      </c>
      <c r="P52" s="194">
        <v>35886</v>
      </c>
      <c r="Q52" s="193">
        <v>79.887690000000006</v>
      </c>
      <c r="R52" s="193"/>
      <c r="S52" s="193"/>
      <c r="T52" s="193"/>
      <c r="U52" s="193"/>
      <c r="V52" s="193"/>
      <c r="W52" s="194">
        <v>35886</v>
      </c>
      <c r="X52" s="193">
        <v>65.605469999999997</v>
      </c>
      <c r="Y52" s="193"/>
      <c r="Z52" s="193"/>
      <c r="AA52" s="193"/>
    </row>
    <row r="53" spans="1:27" ht="15.75" x14ac:dyDescent="0.25">
      <c r="A53" s="193"/>
      <c r="B53" s="196" t="s">
        <v>841</v>
      </c>
      <c r="C53" s="193">
        <v>52</v>
      </c>
      <c r="D53" s="194">
        <v>36069</v>
      </c>
      <c r="E53" s="193">
        <v>69.78546</v>
      </c>
      <c r="F53" s="193"/>
      <c r="G53" s="193"/>
      <c r="H53" s="195" t="s">
        <v>841</v>
      </c>
      <c r="I53" s="193">
        <v>51</v>
      </c>
      <c r="J53" s="194">
        <v>35977</v>
      </c>
      <c r="K53" s="193">
        <v>46.05621</v>
      </c>
      <c r="L53" s="193"/>
      <c r="M53" s="193"/>
      <c r="N53" s="195" t="s">
        <v>841</v>
      </c>
      <c r="O53" s="193">
        <v>51</v>
      </c>
      <c r="P53" s="194">
        <v>35977</v>
      </c>
      <c r="Q53" s="193">
        <v>77.040199999999999</v>
      </c>
      <c r="R53" s="193"/>
      <c r="S53" s="193"/>
      <c r="T53" s="193"/>
      <c r="U53" s="193"/>
      <c r="V53" s="193"/>
      <c r="W53" s="194">
        <v>35977</v>
      </c>
      <c r="X53" s="193">
        <v>62.216673299999997</v>
      </c>
      <c r="Y53" s="193"/>
      <c r="Z53" s="193"/>
      <c r="AA53" s="193"/>
    </row>
    <row r="54" spans="1:27" ht="15.75" x14ac:dyDescent="0.25">
      <c r="A54" s="193"/>
      <c r="B54" s="196" t="s">
        <v>841</v>
      </c>
      <c r="C54" s="193">
        <v>53</v>
      </c>
      <c r="D54" s="194">
        <v>36161</v>
      </c>
      <c r="E54" s="193">
        <v>73.252529999999993</v>
      </c>
      <c r="F54" s="193"/>
      <c r="G54" s="193"/>
      <c r="H54" s="195" t="s">
        <v>841</v>
      </c>
      <c r="I54" s="193">
        <v>52</v>
      </c>
      <c r="J54" s="194">
        <v>36069</v>
      </c>
      <c r="K54" s="193">
        <v>32.02393</v>
      </c>
      <c r="L54" s="193"/>
      <c r="M54" s="193"/>
      <c r="N54" s="195" t="s">
        <v>841</v>
      </c>
      <c r="O54" s="193">
        <v>52</v>
      </c>
      <c r="P54" s="194">
        <v>36069</v>
      </c>
      <c r="Q54" s="193">
        <v>67.796499999999995</v>
      </c>
      <c r="R54" s="193"/>
      <c r="S54" s="193"/>
      <c r="T54" s="193"/>
      <c r="U54" s="193"/>
      <c r="V54" s="193"/>
      <c r="W54" s="194">
        <v>36069</v>
      </c>
      <c r="X54" s="193">
        <v>56.535296700000004</v>
      </c>
      <c r="Y54" s="193"/>
      <c r="Z54" s="193"/>
      <c r="AA54" s="193"/>
    </row>
    <row r="55" spans="1:27" ht="15.75" x14ac:dyDescent="0.25">
      <c r="A55" s="193"/>
      <c r="B55" s="196" t="s">
        <v>841</v>
      </c>
      <c r="C55" s="193">
        <v>54</v>
      </c>
      <c r="D55" s="194">
        <v>36251</v>
      </c>
      <c r="E55" s="193">
        <v>81.143020000000007</v>
      </c>
      <c r="F55" s="193"/>
      <c r="G55" s="193"/>
      <c r="H55" s="195" t="s">
        <v>841</v>
      </c>
      <c r="I55" s="193">
        <v>53</v>
      </c>
      <c r="J55" s="194">
        <v>36161</v>
      </c>
      <c r="K55" s="193">
        <v>40.421050000000001</v>
      </c>
      <c r="L55" s="193"/>
      <c r="M55" s="193"/>
      <c r="N55" s="195" t="s">
        <v>841</v>
      </c>
      <c r="O55" s="193">
        <v>53</v>
      </c>
      <c r="P55" s="194">
        <v>36161</v>
      </c>
      <c r="Q55" s="193">
        <v>81.909369999999996</v>
      </c>
      <c r="R55" s="193"/>
      <c r="S55" s="193"/>
      <c r="T55" s="193"/>
      <c r="U55" s="193"/>
      <c r="V55" s="193"/>
      <c r="W55" s="194">
        <v>36161</v>
      </c>
      <c r="X55" s="193">
        <v>65.194316700000002</v>
      </c>
      <c r="Y55" s="193"/>
      <c r="Z55" s="193"/>
      <c r="AA55" s="193"/>
    </row>
    <row r="56" spans="1:27" ht="15.75" x14ac:dyDescent="0.25">
      <c r="A56" s="193"/>
      <c r="B56" s="196" t="s">
        <v>841</v>
      </c>
      <c r="C56" s="193">
        <v>55</v>
      </c>
      <c r="D56" s="194">
        <v>36342</v>
      </c>
      <c r="E56" s="193">
        <v>77.070329999999998</v>
      </c>
      <c r="F56" s="193"/>
      <c r="G56" s="193"/>
      <c r="H56" s="195" t="s">
        <v>841</v>
      </c>
      <c r="I56" s="193">
        <v>54</v>
      </c>
      <c r="J56" s="194">
        <v>36251</v>
      </c>
      <c r="K56" s="193">
        <v>48.002749999999999</v>
      </c>
      <c r="L56" s="193"/>
      <c r="M56" s="193"/>
      <c r="N56" s="195" t="s">
        <v>841</v>
      </c>
      <c r="O56" s="193">
        <v>54</v>
      </c>
      <c r="P56" s="194">
        <v>36251</v>
      </c>
      <c r="Q56" s="193">
        <v>83.001670000000004</v>
      </c>
      <c r="R56" s="193"/>
      <c r="S56" s="193"/>
      <c r="T56" s="193"/>
      <c r="U56" s="193"/>
      <c r="V56" s="193"/>
      <c r="W56" s="194">
        <v>36251</v>
      </c>
      <c r="X56" s="193">
        <v>70.715813299999994</v>
      </c>
      <c r="Y56" s="193"/>
      <c r="Z56" s="193"/>
      <c r="AA56" s="193"/>
    </row>
    <row r="57" spans="1:27" ht="15.75" x14ac:dyDescent="0.25">
      <c r="A57" s="193"/>
      <c r="B57" s="196" t="s">
        <v>841</v>
      </c>
      <c r="C57" s="193">
        <v>56</v>
      </c>
      <c r="D57" s="194">
        <v>36434</v>
      </c>
      <c r="E57" s="193">
        <v>77.994020000000006</v>
      </c>
      <c r="F57" s="193"/>
      <c r="G57" s="193"/>
      <c r="H57" s="195" t="s">
        <v>841</v>
      </c>
      <c r="I57" s="193">
        <v>55</v>
      </c>
      <c r="J57" s="194">
        <v>36342</v>
      </c>
      <c r="K57" s="193">
        <v>44.145049999999998</v>
      </c>
      <c r="L57" s="193"/>
      <c r="M57" s="193"/>
      <c r="N57" s="195" t="s">
        <v>841</v>
      </c>
      <c r="O57" s="193">
        <v>55</v>
      </c>
      <c r="P57" s="194">
        <v>36342</v>
      </c>
      <c r="Q57" s="193">
        <v>78.154740000000004</v>
      </c>
      <c r="R57" s="193"/>
      <c r="S57" s="193"/>
      <c r="T57" s="193"/>
      <c r="U57" s="193"/>
      <c r="V57" s="193"/>
      <c r="W57" s="194">
        <v>36342</v>
      </c>
      <c r="X57" s="193">
        <v>66.456706699999998</v>
      </c>
      <c r="Y57" s="193"/>
      <c r="Z57" s="193"/>
      <c r="AA57" s="193"/>
    </row>
    <row r="58" spans="1:27" ht="15.75" x14ac:dyDescent="0.25">
      <c r="A58" s="193"/>
      <c r="B58" s="196" t="s">
        <v>841</v>
      </c>
      <c r="C58" s="193">
        <v>57</v>
      </c>
      <c r="D58" s="194">
        <v>36526</v>
      </c>
      <c r="E58" s="193">
        <v>75.199209999999994</v>
      </c>
      <c r="F58" s="193"/>
      <c r="G58" s="193"/>
      <c r="H58" s="195" t="s">
        <v>841</v>
      </c>
      <c r="I58" s="193">
        <v>56</v>
      </c>
      <c r="J58" s="194">
        <v>36434</v>
      </c>
      <c r="K58" s="193">
        <v>42.844999999999999</v>
      </c>
      <c r="L58" s="193"/>
      <c r="M58" s="193"/>
      <c r="N58" s="195" t="s">
        <v>841</v>
      </c>
      <c r="O58" s="193">
        <v>56</v>
      </c>
      <c r="P58" s="194">
        <v>36434</v>
      </c>
      <c r="Q58" s="193">
        <v>90.69659</v>
      </c>
      <c r="R58" s="193"/>
      <c r="S58" s="193"/>
      <c r="T58" s="193"/>
      <c r="U58" s="193"/>
      <c r="V58" s="193"/>
      <c r="W58" s="194">
        <v>36434</v>
      </c>
      <c r="X58" s="193">
        <v>70.511870000000002</v>
      </c>
      <c r="Y58" s="193"/>
      <c r="Z58" s="193"/>
      <c r="AA58" s="193"/>
    </row>
    <row r="59" spans="1:27" ht="15.75" x14ac:dyDescent="0.25">
      <c r="A59" s="193"/>
      <c r="B59" s="196" t="s">
        <v>841</v>
      </c>
      <c r="C59" s="193">
        <v>58</v>
      </c>
      <c r="D59" s="194">
        <v>36617</v>
      </c>
      <c r="E59" s="193">
        <v>65.564139999999995</v>
      </c>
      <c r="F59" s="193"/>
      <c r="G59" s="193"/>
      <c r="H59" s="195" t="s">
        <v>841</v>
      </c>
      <c r="I59" s="193">
        <v>57</v>
      </c>
      <c r="J59" s="194">
        <v>36526</v>
      </c>
      <c r="K59" s="193">
        <v>41.495269999999998</v>
      </c>
      <c r="L59" s="193"/>
      <c r="M59" s="193"/>
      <c r="N59" s="195" t="s">
        <v>841</v>
      </c>
      <c r="O59" s="193">
        <v>57</v>
      </c>
      <c r="P59" s="194">
        <v>36526</v>
      </c>
      <c r="Q59" s="193">
        <v>86.764349999999993</v>
      </c>
      <c r="R59" s="193"/>
      <c r="S59" s="193"/>
      <c r="T59" s="193"/>
      <c r="U59" s="193"/>
      <c r="V59" s="193"/>
      <c r="W59" s="194">
        <v>36526</v>
      </c>
      <c r="X59" s="193">
        <v>67.819609999999997</v>
      </c>
      <c r="Y59" s="193"/>
      <c r="Z59" s="193"/>
      <c r="AA59" s="193"/>
    </row>
    <row r="60" spans="1:27" ht="15.75" x14ac:dyDescent="0.25">
      <c r="A60" s="193"/>
      <c r="B60" s="196" t="s">
        <v>841</v>
      </c>
      <c r="C60" s="193">
        <v>59</v>
      </c>
      <c r="D60" s="194">
        <v>36708</v>
      </c>
      <c r="E60" s="193">
        <v>75.324619999999996</v>
      </c>
      <c r="F60" s="193"/>
      <c r="G60" s="193"/>
      <c r="H60" s="195" t="s">
        <v>841</v>
      </c>
      <c r="I60" s="193">
        <v>58</v>
      </c>
      <c r="J60" s="194">
        <v>36617</v>
      </c>
      <c r="K60" s="193">
        <v>36.339230000000001</v>
      </c>
      <c r="L60" s="193"/>
      <c r="M60" s="193"/>
      <c r="N60" s="195" t="s">
        <v>841</v>
      </c>
      <c r="O60" s="193">
        <v>58</v>
      </c>
      <c r="P60" s="194">
        <v>36617</v>
      </c>
      <c r="Q60" s="193">
        <v>76.101200000000006</v>
      </c>
      <c r="R60" s="193"/>
      <c r="S60" s="193"/>
      <c r="T60" s="193"/>
      <c r="U60" s="193"/>
      <c r="V60" s="193"/>
      <c r="W60" s="194">
        <v>36617</v>
      </c>
      <c r="X60" s="193">
        <v>59.334856700000003</v>
      </c>
      <c r="Y60" s="193"/>
      <c r="Z60" s="193"/>
      <c r="AA60" s="193"/>
    </row>
    <row r="61" spans="1:27" ht="15.75" x14ac:dyDescent="0.25">
      <c r="A61" s="193"/>
      <c r="B61" s="196" t="s">
        <v>841</v>
      </c>
      <c r="C61" s="193">
        <v>60</v>
      </c>
      <c r="D61" s="194">
        <v>36800</v>
      </c>
      <c r="E61" s="193">
        <v>70.035259999999994</v>
      </c>
      <c r="F61" s="193"/>
      <c r="G61" s="193"/>
      <c r="H61" s="195" t="s">
        <v>841</v>
      </c>
      <c r="I61" s="193">
        <v>59</v>
      </c>
      <c r="J61" s="194">
        <v>36708</v>
      </c>
      <c r="K61" s="193">
        <v>29.734390000000001</v>
      </c>
      <c r="L61" s="193"/>
      <c r="M61" s="193"/>
      <c r="N61" s="195" t="s">
        <v>841</v>
      </c>
      <c r="O61" s="193">
        <v>59</v>
      </c>
      <c r="P61" s="194">
        <v>36708</v>
      </c>
      <c r="Q61" s="193">
        <v>73.739189999999994</v>
      </c>
      <c r="R61" s="193"/>
      <c r="S61" s="193"/>
      <c r="T61" s="193"/>
      <c r="U61" s="193"/>
      <c r="V61" s="193"/>
      <c r="W61" s="194">
        <v>36708</v>
      </c>
      <c r="X61" s="193">
        <v>59.599400000000003</v>
      </c>
      <c r="Y61" s="193"/>
      <c r="Z61" s="193"/>
      <c r="AA61" s="193"/>
    </row>
    <row r="62" spans="1:27" ht="15.75" x14ac:dyDescent="0.25">
      <c r="A62" s="193"/>
      <c r="B62" s="196" t="s">
        <v>841</v>
      </c>
      <c r="C62" s="193">
        <v>61</v>
      </c>
      <c r="D62" s="194">
        <v>36892</v>
      </c>
      <c r="E62" s="193">
        <v>70.359660000000005</v>
      </c>
      <c r="F62" s="193"/>
      <c r="G62" s="193"/>
      <c r="H62" s="195" t="s">
        <v>841</v>
      </c>
      <c r="I62" s="193">
        <v>60</v>
      </c>
      <c r="J62" s="194">
        <v>36800</v>
      </c>
      <c r="K62" s="193">
        <v>35.104709999999997</v>
      </c>
      <c r="L62" s="193"/>
      <c r="M62" s="193"/>
      <c r="N62" s="195" t="s">
        <v>841</v>
      </c>
      <c r="O62" s="193">
        <v>60</v>
      </c>
      <c r="P62" s="194">
        <v>36800</v>
      </c>
      <c r="Q62" s="193">
        <v>80.29486</v>
      </c>
      <c r="R62" s="193"/>
      <c r="S62" s="193"/>
      <c r="T62" s="193"/>
      <c r="U62" s="193"/>
      <c r="V62" s="193"/>
      <c r="W62" s="194">
        <v>36800</v>
      </c>
      <c r="X62" s="193">
        <v>61.811610000000002</v>
      </c>
      <c r="Y62" s="193"/>
      <c r="Z62" s="193"/>
      <c r="AA62" s="193"/>
    </row>
    <row r="63" spans="1:27" ht="15.75" x14ac:dyDescent="0.25">
      <c r="A63" s="193"/>
      <c r="B63" s="196" t="s">
        <v>841</v>
      </c>
      <c r="C63" s="193">
        <v>62</v>
      </c>
      <c r="D63" s="194">
        <v>36982</v>
      </c>
      <c r="E63" s="193">
        <v>75.434640000000002</v>
      </c>
      <c r="F63" s="193"/>
      <c r="G63" s="193"/>
      <c r="H63" s="195" t="s">
        <v>841</v>
      </c>
      <c r="I63" s="193">
        <v>61</v>
      </c>
      <c r="J63" s="194">
        <v>36892</v>
      </c>
      <c r="K63" s="193">
        <v>25.679089999999999</v>
      </c>
      <c r="L63" s="193"/>
      <c r="M63" s="193"/>
      <c r="N63" s="195" t="s">
        <v>841</v>
      </c>
      <c r="O63" s="193">
        <v>61</v>
      </c>
      <c r="P63" s="194">
        <v>36892</v>
      </c>
      <c r="Q63" s="193">
        <v>73.948260000000005</v>
      </c>
      <c r="R63" s="193"/>
      <c r="S63" s="193"/>
      <c r="T63" s="193"/>
      <c r="U63" s="193"/>
      <c r="V63" s="193"/>
      <c r="W63" s="194">
        <v>36892</v>
      </c>
      <c r="X63" s="193">
        <v>56.662336699999997</v>
      </c>
      <c r="Y63" s="193"/>
      <c r="Z63" s="193"/>
      <c r="AA63" s="193"/>
    </row>
    <row r="64" spans="1:27" ht="15.75" x14ac:dyDescent="0.25">
      <c r="A64" s="193"/>
      <c r="B64" s="196" t="s">
        <v>841</v>
      </c>
      <c r="C64" s="193">
        <v>63</v>
      </c>
      <c r="D64" s="194">
        <v>37073</v>
      </c>
      <c r="E64" s="193">
        <v>65.978570000000005</v>
      </c>
      <c r="F64" s="193"/>
      <c r="G64" s="193"/>
      <c r="H64" s="195" t="s">
        <v>841</v>
      </c>
      <c r="I64" s="193">
        <v>62</v>
      </c>
      <c r="J64" s="194">
        <v>36982</v>
      </c>
      <c r="K64" s="193">
        <v>33.735010000000003</v>
      </c>
      <c r="L64" s="193"/>
      <c r="M64" s="193"/>
      <c r="N64" s="195" t="s">
        <v>841</v>
      </c>
      <c r="O64" s="193">
        <v>62</v>
      </c>
      <c r="P64" s="194">
        <v>36982</v>
      </c>
      <c r="Q64" s="193">
        <v>72.519540000000006</v>
      </c>
      <c r="R64" s="193"/>
      <c r="S64" s="193"/>
      <c r="T64" s="193"/>
      <c r="U64" s="193"/>
      <c r="V64" s="193"/>
      <c r="W64" s="194">
        <v>36982</v>
      </c>
      <c r="X64" s="193">
        <v>60.563063300000003</v>
      </c>
      <c r="Y64" s="193"/>
      <c r="Z64" s="193"/>
      <c r="AA64" s="193"/>
    </row>
    <row r="65" spans="1:27" ht="15.75" x14ac:dyDescent="0.25">
      <c r="A65" s="193"/>
      <c r="B65" s="196" t="s">
        <v>841</v>
      </c>
      <c r="C65" s="193">
        <v>64</v>
      </c>
      <c r="D65" s="194">
        <v>37165</v>
      </c>
      <c r="E65" s="193">
        <v>75.638750000000002</v>
      </c>
      <c r="F65" s="193"/>
      <c r="G65" s="193"/>
      <c r="H65" s="195" t="s">
        <v>841</v>
      </c>
      <c r="I65" s="193">
        <v>63</v>
      </c>
      <c r="J65" s="194">
        <v>37073</v>
      </c>
      <c r="K65" s="193">
        <v>31.391729999999999</v>
      </c>
      <c r="L65" s="193"/>
      <c r="M65" s="193"/>
      <c r="N65" s="195" t="s">
        <v>841</v>
      </c>
      <c r="O65" s="193">
        <v>63</v>
      </c>
      <c r="P65" s="194">
        <v>37073</v>
      </c>
      <c r="Q65" s="193">
        <v>58.749809999999997</v>
      </c>
      <c r="R65" s="193"/>
      <c r="S65" s="193"/>
      <c r="T65" s="193"/>
      <c r="U65" s="193"/>
      <c r="V65" s="193"/>
      <c r="W65" s="194">
        <v>37073</v>
      </c>
      <c r="X65" s="193">
        <v>52.040036700000002</v>
      </c>
      <c r="Y65" s="193"/>
      <c r="Z65" s="193"/>
      <c r="AA65" s="193"/>
    </row>
    <row r="66" spans="1:27" ht="15.75" x14ac:dyDescent="0.25">
      <c r="A66" s="193"/>
      <c r="B66" s="196" t="s">
        <v>841</v>
      </c>
      <c r="C66" s="193">
        <v>65</v>
      </c>
      <c r="D66" s="194">
        <v>37257</v>
      </c>
      <c r="E66" s="193">
        <v>78.361639999999994</v>
      </c>
      <c r="F66" s="193"/>
      <c r="G66" s="193"/>
      <c r="H66" s="195" t="s">
        <v>841</v>
      </c>
      <c r="I66" s="193">
        <v>64</v>
      </c>
      <c r="J66" s="194">
        <v>37165</v>
      </c>
      <c r="K66" s="193">
        <v>35.198830000000001</v>
      </c>
      <c r="L66" s="193"/>
      <c r="M66" s="193"/>
      <c r="N66" s="195" t="s">
        <v>841</v>
      </c>
      <c r="O66" s="193">
        <v>64</v>
      </c>
      <c r="P66" s="194">
        <v>37165</v>
      </c>
      <c r="Q66" s="193">
        <v>87.821920000000006</v>
      </c>
      <c r="R66" s="193"/>
      <c r="S66" s="193"/>
      <c r="T66" s="193"/>
      <c r="U66" s="193"/>
      <c r="V66" s="193"/>
      <c r="W66" s="194">
        <v>37165</v>
      </c>
      <c r="X66" s="193">
        <v>66.219833300000005</v>
      </c>
      <c r="Y66" s="193"/>
      <c r="Z66" s="193"/>
      <c r="AA66" s="193"/>
    </row>
    <row r="67" spans="1:27" ht="15.75" x14ac:dyDescent="0.25">
      <c r="A67" s="193"/>
      <c r="B67" s="196" t="s">
        <v>841</v>
      </c>
      <c r="C67" s="193">
        <v>66</v>
      </c>
      <c r="D67" s="194">
        <v>37347</v>
      </c>
      <c r="E67" s="193">
        <v>77.181340000000006</v>
      </c>
      <c r="F67" s="193"/>
      <c r="G67" s="193"/>
      <c r="H67" s="195" t="s">
        <v>841</v>
      </c>
      <c r="I67" s="193">
        <v>65</v>
      </c>
      <c r="J67" s="194">
        <v>37257</v>
      </c>
      <c r="K67" s="193">
        <v>36.105499999999999</v>
      </c>
      <c r="L67" s="193"/>
      <c r="M67" s="193"/>
      <c r="N67" s="195" t="s">
        <v>841</v>
      </c>
      <c r="O67" s="193">
        <v>65</v>
      </c>
      <c r="P67" s="194">
        <v>37257</v>
      </c>
      <c r="Q67" s="193">
        <v>80.910629999999998</v>
      </c>
      <c r="R67" s="193"/>
      <c r="S67" s="193"/>
      <c r="T67" s="193"/>
      <c r="U67" s="193"/>
      <c r="V67" s="193"/>
      <c r="W67" s="194">
        <v>37257</v>
      </c>
      <c r="X67" s="193">
        <v>65.125923299999997</v>
      </c>
      <c r="Y67" s="193"/>
      <c r="Z67" s="193"/>
      <c r="AA67" s="193"/>
    </row>
    <row r="68" spans="1:27" ht="15.75" x14ac:dyDescent="0.25">
      <c r="A68" s="193"/>
      <c r="B68" s="196" t="s">
        <v>841</v>
      </c>
      <c r="C68" s="193">
        <v>67</v>
      </c>
      <c r="D68" s="194">
        <v>37438</v>
      </c>
      <c r="E68" s="193">
        <v>66.311329999999998</v>
      </c>
      <c r="F68" s="193"/>
      <c r="G68" s="193"/>
      <c r="H68" s="195" t="s">
        <v>841</v>
      </c>
      <c r="I68" s="193">
        <v>66</v>
      </c>
      <c r="J68" s="194">
        <v>37347</v>
      </c>
      <c r="K68" s="193">
        <v>30.03715</v>
      </c>
      <c r="L68" s="193"/>
      <c r="M68" s="193"/>
      <c r="N68" s="195" t="s">
        <v>841</v>
      </c>
      <c r="O68" s="193">
        <v>66</v>
      </c>
      <c r="P68" s="194">
        <v>37347</v>
      </c>
      <c r="Q68" s="193">
        <v>80.487549999999999</v>
      </c>
      <c r="R68" s="193"/>
      <c r="S68" s="193"/>
      <c r="T68" s="193"/>
      <c r="U68" s="193"/>
      <c r="V68" s="193"/>
      <c r="W68" s="194">
        <v>37347</v>
      </c>
      <c r="X68" s="193">
        <v>62.568680000000001</v>
      </c>
      <c r="Y68" s="193"/>
      <c r="Z68" s="193"/>
      <c r="AA68" s="193"/>
    </row>
    <row r="69" spans="1:27" ht="15.75" x14ac:dyDescent="0.25">
      <c r="A69" s="193"/>
      <c r="B69" s="196" t="s">
        <v>841</v>
      </c>
      <c r="C69" s="193">
        <v>68</v>
      </c>
      <c r="D69" s="194">
        <v>37530</v>
      </c>
      <c r="E69" s="193">
        <v>76.146950000000004</v>
      </c>
      <c r="F69" s="193"/>
      <c r="G69" s="193"/>
      <c r="H69" s="195" t="s">
        <v>841</v>
      </c>
      <c r="I69" s="193">
        <v>67</v>
      </c>
      <c r="J69" s="194">
        <v>37438</v>
      </c>
      <c r="K69" s="193">
        <v>28.05761</v>
      </c>
      <c r="L69" s="193"/>
      <c r="M69" s="193"/>
      <c r="N69" s="195" t="s">
        <v>841</v>
      </c>
      <c r="O69" s="193">
        <v>67</v>
      </c>
      <c r="P69" s="194">
        <v>37438</v>
      </c>
      <c r="Q69" s="193">
        <v>64.717200000000005</v>
      </c>
      <c r="R69" s="193"/>
      <c r="S69" s="193"/>
      <c r="T69" s="193"/>
      <c r="U69" s="193"/>
      <c r="V69" s="193"/>
      <c r="W69" s="194">
        <v>37438</v>
      </c>
      <c r="X69" s="193">
        <v>53.0287133</v>
      </c>
      <c r="Y69" s="193"/>
      <c r="Z69" s="193"/>
      <c r="AA69" s="193"/>
    </row>
    <row r="70" spans="1:27" ht="15.75" x14ac:dyDescent="0.25">
      <c r="A70" s="193"/>
      <c r="B70" s="196" t="s">
        <v>841</v>
      </c>
      <c r="C70" s="193">
        <v>69</v>
      </c>
      <c r="D70" s="194">
        <v>37622</v>
      </c>
      <c r="E70" s="193">
        <v>72.112120000000004</v>
      </c>
      <c r="F70" s="193"/>
      <c r="G70" s="193"/>
      <c r="H70" s="195" t="s">
        <v>841</v>
      </c>
      <c r="I70" s="193">
        <v>68</v>
      </c>
      <c r="J70" s="194">
        <v>37530</v>
      </c>
      <c r="K70" s="193">
        <v>33.149360000000001</v>
      </c>
      <c r="L70" s="193"/>
      <c r="M70" s="193"/>
      <c r="N70" s="195" t="s">
        <v>841</v>
      </c>
      <c r="O70" s="193">
        <v>68</v>
      </c>
      <c r="P70" s="194">
        <v>37530</v>
      </c>
      <c r="Q70" s="193">
        <v>81.596239999999995</v>
      </c>
      <c r="R70" s="193"/>
      <c r="S70" s="193"/>
      <c r="T70" s="193"/>
      <c r="U70" s="193"/>
      <c r="V70" s="193"/>
      <c r="W70" s="194">
        <v>37530</v>
      </c>
      <c r="X70" s="193">
        <v>63.630850000000002</v>
      </c>
      <c r="Y70" s="193"/>
      <c r="Z70" s="193"/>
      <c r="AA70" s="193"/>
    </row>
    <row r="71" spans="1:27" ht="15.75" x14ac:dyDescent="0.25">
      <c r="A71" s="193"/>
      <c r="B71" s="196" t="s">
        <v>841</v>
      </c>
      <c r="C71" s="193">
        <v>70</v>
      </c>
      <c r="D71" s="194">
        <v>37712</v>
      </c>
      <c r="E71" s="193">
        <v>72.014309999999995</v>
      </c>
      <c r="F71" s="193"/>
      <c r="G71" s="193"/>
      <c r="H71" s="195" t="s">
        <v>841</v>
      </c>
      <c r="I71" s="193">
        <v>69</v>
      </c>
      <c r="J71" s="194">
        <v>37622</v>
      </c>
      <c r="K71" s="193">
        <v>30.889710000000001</v>
      </c>
      <c r="L71" s="193"/>
      <c r="M71" s="193"/>
      <c r="N71" s="195" t="s">
        <v>841</v>
      </c>
      <c r="O71" s="193">
        <v>69</v>
      </c>
      <c r="P71" s="194">
        <v>37622</v>
      </c>
      <c r="Q71" s="193">
        <v>80.715019999999996</v>
      </c>
      <c r="R71" s="193"/>
      <c r="S71" s="193"/>
      <c r="T71" s="193"/>
      <c r="U71" s="193"/>
      <c r="V71" s="193"/>
      <c r="W71" s="194">
        <v>37622</v>
      </c>
      <c r="X71" s="193">
        <v>61.238950000000003</v>
      </c>
      <c r="Y71" s="193"/>
      <c r="Z71" s="193"/>
      <c r="AA71" s="193"/>
    </row>
    <row r="72" spans="1:27" ht="15.75" x14ac:dyDescent="0.25">
      <c r="A72" s="193"/>
      <c r="B72" s="196" t="s">
        <v>841</v>
      </c>
      <c r="C72" s="193">
        <v>71</v>
      </c>
      <c r="D72" s="194">
        <v>37803</v>
      </c>
      <c r="E72" s="193">
        <v>77.146109999999993</v>
      </c>
      <c r="F72" s="193"/>
      <c r="G72" s="193"/>
      <c r="H72" s="195" t="s">
        <v>841</v>
      </c>
      <c r="I72" s="193">
        <v>70</v>
      </c>
      <c r="J72" s="194">
        <v>37712</v>
      </c>
      <c r="K72" s="193">
        <v>27.240960000000001</v>
      </c>
      <c r="L72" s="193"/>
      <c r="M72" s="193"/>
      <c r="N72" s="195" t="s">
        <v>841</v>
      </c>
      <c r="O72" s="193">
        <v>70</v>
      </c>
      <c r="P72" s="194">
        <v>37712</v>
      </c>
      <c r="Q72" s="193">
        <v>77.432119999999998</v>
      </c>
      <c r="R72" s="193"/>
      <c r="S72" s="193"/>
      <c r="T72" s="193"/>
      <c r="U72" s="193"/>
      <c r="V72" s="193"/>
      <c r="W72" s="194">
        <v>37712</v>
      </c>
      <c r="X72" s="193">
        <v>58.895796699999998</v>
      </c>
      <c r="Y72" s="193"/>
      <c r="Z72" s="193"/>
      <c r="AA72" s="193"/>
    </row>
    <row r="73" spans="1:27" ht="15.75" x14ac:dyDescent="0.25">
      <c r="A73" s="193"/>
      <c r="B73" s="196" t="s">
        <v>841</v>
      </c>
      <c r="C73" s="193">
        <v>72</v>
      </c>
      <c r="D73" s="194">
        <v>37895</v>
      </c>
      <c r="E73" s="193">
        <v>74.076939999999993</v>
      </c>
      <c r="F73" s="193"/>
      <c r="G73" s="193"/>
      <c r="H73" s="195" t="s">
        <v>841</v>
      </c>
      <c r="I73" s="193">
        <v>71</v>
      </c>
      <c r="J73" s="194">
        <v>37803</v>
      </c>
      <c r="K73" s="193">
        <v>29.073879999999999</v>
      </c>
      <c r="L73" s="193"/>
      <c r="M73" s="193"/>
      <c r="N73" s="195" t="s">
        <v>841</v>
      </c>
      <c r="O73" s="193">
        <v>71</v>
      </c>
      <c r="P73" s="194">
        <v>37803</v>
      </c>
      <c r="Q73" s="193">
        <v>70.683620000000005</v>
      </c>
      <c r="R73" s="193"/>
      <c r="S73" s="193"/>
      <c r="T73" s="193"/>
      <c r="U73" s="193"/>
      <c r="V73" s="193"/>
      <c r="W73" s="194">
        <v>37803</v>
      </c>
      <c r="X73" s="193">
        <v>58.967869999999998</v>
      </c>
      <c r="Y73" s="193"/>
      <c r="Z73" s="193"/>
      <c r="AA73" s="193"/>
    </row>
    <row r="74" spans="1:27" ht="15.75" x14ac:dyDescent="0.25">
      <c r="A74" s="193"/>
      <c r="B74" s="196" t="s">
        <v>841</v>
      </c>
      <c r="C74" s="193">
        <v>73</v>
      </c>
      <c r="D74" s="194">
        <v>37987</v>
      </c>
      <c r="E74" s="193">
        <v>69.130979999999994</v>
      </c>
      <c r="F74" s="193"/>
      <c r="G74" s="193"/>
      <c r="H74" s="195" t="s">
        <v>841</v>
      </c>
      <c r="I74" s="193">
        <v>72</v>
      </c>
      <c r="J74" s="194">
        <v>37895</v>
      </c>
      <c r="K74" s="193">
        <v>27.714569999999998</v>
      </c>
      <c r="L74" s="193"/>
      <c r="M74" s="193"/>
      <c r="N74" s="195" t="s">
        <v>841</v>
      </c>
      <c r="O74" s="193">
        <v>72</v>
      </c>
      <c r="P74" s="194">
        <v>37895</v>
      </c>
      <c r="Q74" s="193">
        <v>71.771749999999997</v>
      </c>
      <c r="R74" s="193"/>
      <c r="S74" s="193"/>
      <c r="T74" s="193"/>
      <c r="U74" s="193"/>
      <c r="V74" s="193"/>
      <c r="W74" s="194">
        <v>37895</v>
      </c>
      <c r="X74" s="193">
        <v>57.854419999999998</v>
      </c>
      <c r="Y74" s="193"/>
      <c r="Z74" s="193"/>
      <c r="AA74" s="193"/>
    </row>
    <row r="75" spans="1:27" ht="15.75" x14ac:dyDescent="0.25">
      <c r="A75" s="193"/>
      <c r="B75" s="196" t="s">
        <v>841</v>
      </c>
      <c r="C75" s="193">
        <v>74</v>
      </c>
      <c r="D75" s="194">
        <v>38078</v>
      </c>
      <c r="E75" s="193">
        <v>64.041749999999993</v>
      </c>
      <c r="F75" s="193"/>
      <c r="G75" s="193"/>
      <c r="H75" s="195" t="s">
        <v>841</v>
      </c>
      <c r="I75" s="193">
        <v>73</v>
      </c>
      <c r="J75" s="194">
        <v>37987</v>
      </c>
      <c r="K75" s="193">
        <v>20.664149999999999</v>
      </c>
      <c r="L75" s="193"/>
      <c r="M75" s="193"/>
      <c r="N75" s="195" t="s">
        <v>841</v>
      </c>
      <c r="O75" s="193">
        <v>73</v>
      </c>
      <c r="P75" s="194">
        <v>37987</v>
      </c>
      <c r="Q75" s="193">
        <v>59.05621</v>
      </c>
      <c r="R75" s="193"/>
      <c r="S75" s="193"/>
      <c r="T75" s="193"/>
      <c r="U75" s="193"/>
      <c r="V75" s="193"/>
      <c r="W75" s="194">
        <v>37987</v>
      </c>
      <c r="X75" s="193">
        <v>49.6171133</v>
      </c>
      <c r="Y75" s="193"/>
      <c r="Z75" s="193"/>
      <c r="AA75" s="193"/>
    </row>
    <row r="76" spans="1:27" ht="15.75" x14ac:dyDescent="0.25">
      <c r="A76" s="193"/>
      <c r="B76" s="196" t="s">
        <v>841</v>
      </c>
      <c r="C76" s="193">
        <v>75</v>
      </c>
      <c r="D76" s="194">
        <v>38169</v>
      </c>
      <c r="E76" s="193">
        <v>72.799750000000003</v>
      </c>
      <c r="F76" s="193"/>
      <c r="G76" s="193"/>
      <c r="H76" s="195" t="s">
        <v>841</v>
      </c>
      <c r="I76" s="193">
        <v>74</v>
      </c>
      <c r="J76" s="194">
        <v>38078</v>
      </c>
      <c r="K76" s="197">
        <v>20</v>
      </c>
      <c r="L76" s="193"/>
      <c r="M76" s="193"/>
      <c r="N76" s="195" t="s">
        <v>841</v>
      </c>
      <c r="O76" s="193">
        <v>74</v>
      </c>
      <c r="P76" s="194">
        <v>38078</v>
      </c>
      <c r="Q76" s="193">
        <v>56.899700000000003</v>
      </c>
      <c r="R76" s="193"/>
      <c r="S76" s="193"/>
      <c r="T76" s="193"/>
      <c r="U76" s="193"/>
      <c r="V76" s="193"/>
      <c r="W76" s="194">
        <v>38078</v>
      </c>
      <c r="X76" s="193">
        <v>46.980483300000003</v>
      </c>
      <c r="Y76" s="193"/>
      <c r="Z76" s="193"/>
      <c r="AA76" s="193"/>
    </row>
    <row r="77" spans="1:27" ht="15.75" x14ac:dyDescent="0.25">
      <c r="A77" s="193"/>
      <c r="B77" s="196" t="s">
        <v>841</v>
      </c>
      <c r="C77" s="193">
        <v>76</v>
      </c>
      <c r="D77" s="194">
        <v>38261</v>
      </c>
      <c r="E77" s="193">
        <v>70.510599999999997</v>
      </c>
      <c r="F77" s="193"/>
      <c r="G77" s="193"/>
      <c r="H77" s="195" t="s">
        <v>841</v>
      </c>
      <c r="I77" s="193">
        <v>75</v>
      </c>
      <c r="J77" s="194">
        <v>38169</v>
      </c>
      <c r="K77" s="193">
        <v>20.219280000000001</v>
      </c>
      <c r="L77" s="193"/>
      <c r="M77" s="193"/>
      <c r="N77" s="195" t="s">
        <v>841</v>
      </c>
      <c r="O77" s="193">
        <v>75</v>
      </c>
      <c r="P77" s="194">
        <v>38169</v>
      </c>
      <c r="Q77" s="193">
        <v>66.62088</v>
      </c>
      <c r="R77" s="193"/>
      <c r="S77" s="193"/>
      <c r="T77" s="193"/>
      <c r="U77" s="193"/>
      <c r="V77" s="193"/>
      <c r="W77" s="194">
        <v>38169</v>
      </c>
      <c r="X77" s="193">
        <v>53.2133033</v>
      </c>
      <c r="Y77" s="193"/>
      <c r="Z77" s="193"/>
      <c r="AA77" s="193"/>
    </row>
    <row r="78" spans="1:27" ht="15.75" x14ac:dyDescent="0.25">
      <c r="A78" s="193"/>
      <c r="B78" s="196" t="s">
        <v>841</v>
      </c>
      <c r="C78" s="193">
        <v>77</v>
      </c>
      <c r="D78" s="194">
        <v>38353</v>
      </c>
      <c r="E78" s="193">
        <v>69.889020000000002</v>
      </c>
      <c r="F78" s="193"/>
      <c r="G78" s="193"/>
      <c r="H78" s="195" t="s">
        <v>841</v>
      </c>
      <c r="I78" s="193">
        <v>76</v>
      </c>
      <c r="J78" s="194">
        <v>38261</v>
      </c>
      <c r="K78" s="193">
        <v>25.613050000000001</v>
      </c>
      <c r="L78" s="193"/>
      <c r="M78" s="193"/>
      <c r="N78" s="195" t="s">
        <v>841</v>
      </c>
      <c r="O78" s="193">
        <v>76</v>
      </c>
      <c r="P78" s="194">
        <v>38261</v>
      </c>
      <c r="Q78" s="193">
        <v>75.898929999999993</v>
      </c>
      <c r="R78" s="193"/>
      <c r="S78" s="193"/>
      <c r="T78" s="193"/>
      <c r="U78" s="193"/>
      <c r="V78" s="193"/>
      <c r="W78" s="194">
        <v>38261</v>
      </c>
      <c r="X78" s="193">
        <v>57.340859999999999</v>
      </c>
      <c r="Y78" s="193"/>
      <c r="Z78" s="193"/>
      <c r="AA78" s="193"/>
    </row>
    <row r="79" spans="1:27" ht="15.75" x14ac:dyDescent="0.25">
      <c r="A79" s="193"/>
      <c r="B79" s="196" t="s">
        <v>841</v>
      </c>
      <c r="C79" s="193">
        <v>78</v>
      </c>
      <c r="D79" s="194">
        <v>38443</v>
      </c>
      <c r="E79" s="193">
        <v>72.016130000000004</v>
      </c>
      <c r="F79" s="193"/>
      <c r="G79" s="193"/>
      <c r="H79" s="195" t="s">
        <v>841</v>
      </c>
      <c r="I79" s="193">
        <v>77</v>
      </c>
      <c r="J79" s="194">
        <v>38353</v>
      </c>
      <c r="K79" s="193">
        <v>24.02862</v>
      </c>
      <c r="L79" s="193"/>
      <c r="M79" s="193"/>
      <c r="N79" s="195" t="s">
        <v>841</v>
      </c>
      <c r="O79" s="193">
        <v>77</v>
      </c>
      <c r="P79" s="194">
        <v>38353</v>
      </c>
      <c r="Q79" s="193">
        <v>72.526259999999994</v>
      </c>
      <c r="R79" s="193"/>
      <c r="S79" s="193"/>
      <c r="T79" s="193"/>
      <c r="U79" s="193"/>
      <c r="V79" s="193"/>
      <c r="W79" s="194">
        <v>38353</v>
      </c>
      <c r="X79" s="193">
        <v>55.481299999999997</v>
      </c>
      <c r="Y79" s="193"/>
      <c r="Z79" s="193"/>
      <c r="AA79" s="193"/>
    </row>
    <row r="80" spans="1:27" ht="15.75" x14ac:dyDescent="0.25">
      <c r="A80" s="193"/>
      <c r="B80" s="196" t="s">
        <v>841</v>
      </c>
      <c r="C80" s="193">
        <v>79</v>
      </c>
      <c r="D80" s="194">
        <v>38534</v>
      </c>
      <c r="E80" s="193">
        <v>71.112210000000005</v>
      </c>
      <c r="F80" s="193"/>
      <c r="G80" s="193"/>
      <c r="H80" s="195" t="s">
        <v>841</v>
      </c>
      <c r="I80" s="193">
        <v>78</v>
      </c>
      <c r="J80" s="194">
        <v>38443</v>
      </c>
      <c r="K80" s="193">
        <v>33.337389999999999</v>
      </c>
      <c r="L80" s="193"/>
      <c r="M80" s="193"/>
      <c r="N80" s="195" t="s">
        <v>841</v>
      </c>
      <c r="O80" s="193">
        <v>78</v>
      </c>
      <c r="P80" s="194">
        <v>38443</v>
      </c>
      <c r="Q80" s="193">
        <v>75.915819999999997</v>
      </c>
      <c r="R80" s="193"/>
      <c r="S80" s="193"/>
      <c r="T80" s="193"/>
      <c r="U80" s="193"/>
      <c r="V80" s="193"/>
      <c r="W80" s="194">
        <v>38443</v>
      </c>
      <c r="X80" s="193">
        <v>60.423113299999997</v>
      </c>
      <c r="Y80" s="193"/>
      <c r="Z80" s="193"/>
      <c r="AA80" s="193"/>
    </row>
    <row r="81" spans="1:27" ht="15.75" x14ac:dyDescent="0.25">
      <c r="A81" s="193"/>
      <c r="B81" s="195" t="s">
        <v>841</v>
      </c>
      <c r="C81" s="193">
        <v>80</v>
      </c>
      <c r="D81" s="194">
        <v>38626</v>
      </c>
      <c r="E81" s="193">
        <v>70.563839999999999</v>
      </c>
      <c r="F81" s="193"/>
      <c r="G81" s="193"/>
      <c r="H81" s="195" t="s">
        <v>841</v>
      </c>
      <c r="I81" s="193">
        <v>79</v>
      </c>
      <c r="J81" s="194">
        <v>38534</v>
      </c>
      <c r="K81" s="193">
        <v>21.550039999999999</v>
      </c>
      <c r="L81" s="193"/>
      <c r="M81" s="193"/>
      <c r="N81" s="195" t="s">
        <v>841</v>
      </c>
      <c r="O81" s="193">
        <v>79</v>
      </c>
      <c r="P81" s="194">
        <v>38534</v>
      </c>
      <c r="Q81" s="193">
        <v>72.614469999999997</v>
      </c>
      <c r="R81" s="193"/>
      <c r="S81" s="193"/>
      <c r="T81" s="193"/>
      <c r="U81" s="193"/>
      <c r="V81" s="193"/>
      <c r="W81" s="194">
        <v>38534</v>
      </c>
      <c r="X81" s="193">
        <v>55.092239999999997</v>
      </c>
      <c r="Y81" s="193"/>
      <c r="Z81" s="193"/>
      <c r="AA81" s="193"/>
    </row>
    <row r="82" spans="1:27" ht="15.75" x14ac:dyDescent="0.25">
      <c r="A82" s="193"/>
      <c r="B82" s="195" t="s">
        <v>841</v>
      </c>
      <c r="C82" s="193">
        <v>81</v>
      </c>
      <c r="D82" s="194">
        <v>38718</v>
      </c>
      <c r="E82" s="193">
        <v>71.074910000000003</v>
      </c>
      <c r="F82" s="193"/>
      <c r="G82" s="193"/>
      <c r="H82" s="195" t="s">
        <v>841</v>
      </c>
      <c r="I82" s="193">
        <v>80</v>
      </c>
      <c r="J82" s="194">
        <v>38626</v>
      </c>
      <c r="K82" s="193">
        <v>30.650390000000002</v>
      </c>
      <c r="L82" s="193"/>
      <c r="M82" s="193"/>
      <c r="N82" s="195" t="s">
        <v>841</v>
      </c>
      <c r="O82" s="193">
        <v>80</v>
      </c>
      <c r="P82" s="194">
        <v>38626</v>
      </c>
      <c r="Q82" s="193">
        <v>75.394300000000001</v>
      </c>
      <c r="R82" s="193"/>
      <c r="S82" s="193"/>
      <c r="T82" s="193"/>
      <c r="U82" s="193"/>
      <c r="V82" s="193"/>
      <c r="W82" s="194">
        <v>38626</v>
      </c>
      <c r="X82" s="193">
        <v>58.869509999999998</v>
      </c>
      <c r="Y82" s="193"/>
      <c r="Z82" s="193"/>
      <c r="AA82" s="193"/>
    </row>
    <row r="83" spans="1:27" ht="15.75" x14ac:dyDescent="0.25">
      <c r="A83" s="193"/>
      <c r="B83" s="195" t="s">
        <v>841</v>
      </c>
      <c r="C83" s="193">
        <v>82</v>
      </c>
      <c r="D83" s="194">
        <v>38808</v>
      </c>
      <c r="E83" s="193">
        <v>59.51661</v>
      </c>
      <c r="F83" s="193"/>
      <c r="G83" s="193"/>
      <c r="H83" s="195" t="s">
        <v>841</v>
      </c>
      <c r="I83" s="193">
        <v>81</v>
      </c>
      <c r="J83" s="194">
        <v>38718</v>
      </c>
      <c r="K83" s="193">
        <v>30.692329999999998</v>
      </c>
      <c r="L83" s="193"/>
      <c r="M83" s="193"/>
      <c r="N83" s="195" t="s">
        <v>841</v>
      </c>
      <c r="O83" s="193">
        <v>81</v>
      </c>
      <c r="P83" s="194">
        <v>38718</v>
      </c>
      <c r="Q83" s="193">
        <v>80.804869999999994</v>
      </c>
      <c r="R83" s="193"/>
      <c r="S83" s="193"/>
      <c r="T83" s="193"/>
      <c r="U83" s="193"/>
      <c r="V83" s="193"/>
      <c r="W83" s="194">
        <v>38718</v>
      </c>
      <c r="X83" s="193">
        <v>60.857370000000003</v>
      </c>
      <c r="Y83" s="193"/>
      <c r="Z83" s="193"/>
      <c r="AA83" s="193"/>
    </row>
    <row r="84" spans="1:27" ht="15.75" x14ac:dyDescent="0.25">
      <c r="A84" s="193"/>
      <c r="B84" s="195" t="s">
        <v>841</v>
      </c>
      <c r="C84" s="193">
        <v>83</v>
      </c>
      <c r="D84" s="194">
        <v>38899</v>
      </c>
      <c r="E84" s="193">
        <v>64.162719999999993</v>
      </c>
      <c r="F84" s="193"/>
      <c r="G84" s="193"/>
      <c r="H84" s="195" t="s">
        <v>841</v>
      </c>
      <c r="I84" s="193">
        <v>82</v>
      </c>
      <c r="J84" s="194">
        <v>38808</v>
      </c>
      <c r="K84" s="193">
        <v>29.76118</v>
      </c>
      <c r="L84" s="193"/>
      <c r="M84" s="193"/>
      <c r="N84" s="195" t="s">
        <v>841</v>
      </c>
      <c r="O84" s="193">
        <v>82</v>
      </c>
      <c r="P84" s="194">
        <v>38808</v>
      </c>
      <c r="Q84" s="193">
        <v>55.346449999999997</v>
      </c>
      <c r="R84" s="193"/>
      <c r="S84" s="193"/>
      <c r="T84" s="193"/>
      <c r="U84" s="193"/>
      <c r="V84" s="193"/>
      <c r="W84" s="194">
        <v>38808</v>
      </c>
      <c r="X84" s="193">
        <v>48.208080000000002</v>
      </c>
      <c r="Y84" s="193"/>
      <c r="Z84" s="193"/>
      <c r="AA84" s="193"/>
    </row>
    <row r="85" spans="1:27" ht="15.75" x14ac:dyDescent="0.25">
      <c r="A85" s="193"/>
      <c r="B85" s="195" t="s">
        <v>841</v>
      </c>
      <c r="C85" s="193">
        <v>84</v>
      </c>
      <c r="D85" s="194">
        <v>38991</v>
      </c>
      <c r="E85" s="193">
        <v>72.618279999999999</v>
      </c>
      <c r="F85" s="193"/>
      <c r="G85" s="193"/>
      <c r="H85" s="195" t="s">
        <v>841</v>
      </c>
      <c r="I85" s="193">
        <v>83</v>
      </c>
      <c r="J85" s="194">
        <v>38899</v>
      </c>
      <c r="K85" s="193">
        <v>26.77045</v>
      </c>
      <c r="L85" s="193"/>
      <c r="M85" s="193"/>
      <c r="N85" s="195" t="s">
        <v>841</v>
      </c>
      <c r="O85" s="193">
        <v>83</v>
      </c>
      <c r="P85" s="194">
        <v>38899</v>
      </c>
      <c r="Q85" s="193">
        <v>73.29083</v>
      </c>
      <c r="R85" s="193"/>
      <c r="S85" s="193"/>
      <c r="T85" s="193"/>
      <c r="U85" s="193"/>
      <c r="V85" s="193"/>
      <c r="W85" s="194">
        <v>38899</v>
      </c>
      <c r="X85" s="193">
        <v>54.741333300000001</v>
      </c>
      <c r="Y85" s="193"/>
      <c r="Z85" s="193"/>
      <c r="AA85" s="193"/>
    </row>
    <row r="86" spans="1:27" ht="15.75" x14ac:dyDescent="0.25">
      <c r="A86" s="193"/>
      <c r="B86" s="195" t="s">
        <v>841</v>
      </c>
      <c r="C86" s="193">
        <v>85</v>
      </c>
      <c r="D86" s="194">
        <v>39083</v>
      </c>
      <c r="E86" s="193">
        <v>59.850020000000001</v>
      </c>
      <c r="F86" s="193"/>
      <c r="G86" s="193"/>
      <c r="H86" s="195" t="s">
        <v>841</v>
      </c>
      <c r="I86" s="193">
        <v>84</v>
      </c>
      <c r="J86" s="194">
        <v>38991</v>
      </c>
      <c r="K86" s="193">
        <v>27.431730000000002</v>
      </c>
      <c r="L86" s="193"/>
      <c r="M86" s="193"/>
      <c r="N86" s="195" t="s">
        <v>841</v>
      </c>
      <c r="O86" s="193">
        <v>84</v>
      </c>
      <c r="P86" s="194">
        <v>38991</v>
      </c>
      <c r="Q86" s="193">
        <v>82.464160000000007</v>
      </c>
      <c r="R86" s="193"/>
      <c r="S86" s="193"/>
      <c r="T86" s="193"/>
      <c r="U86" s="193"/>
      <c r="V86" s="193"/>
      <c r="W86" s="194">
        <v>38991</v>
      </c>
      <c r="X86" s="193">
        <v>60.838056700000003</v>
      </c>
      <c r="Y86" s="193"/>
      <c r="Z86" s="193"/>
      <c r="AA86" s="193"/>
    </row>
    <row r="87" spans="1:27" ht="15.75" x14ac:dyDescent="0.25">
      <c r="A87" s="193"/>
      <c r="B87" s="195" t="s">
        <v>841</v>
      </c>
      <c r="C87" s="193">
        <v>86</v>
      </c>
      <c r="D87" s="194">
        <v>39173</v>
      </c>
      <c r="E87" s="193">
        <v>69.440420000000003</v>
      </c>
      <c r="F87" s="193"/>
      <c r="G87" s="193"/>
      <c r="H87" s="195" t="s">
        <v>841</v>
      </c>
      <c r="I87" s="193">
        <v>85</v>
      </c>
      <c r="J87" s="194">
        <v>39083</v>
      </c>
      <c r="K87" s="193">
        <v>33.414529999999999</v>
      </c>
      <c r="L87" s="193"/>
      <c r="M87" s="193"/>
      <c r="N87" s="195" t="s">
        <v>841</v>
      </c>
      <c r="O87" s="193">
        <v>85</v>
      </c>
      <c r="P87" s="194">
        <v>39083</v>
      </c>
      <c r="Q87" s="193">
        <v>57.210470000000001</v>
      </c>
      <c r="R87" s="193"/>
      <c r="S87" s="193"/>
      <c r="T87" s="193"/>
      <c r="U87" s="193"/>
      <c r="V87" s="193"/>
      <c r="W87" s="194">
        <v>39083</v>
      </c>
      <c r="X87" s="193">
        <v>50.158340000000003</v>
      </c>
      <c r="Y87" s="193"/>
      <c r="Z87" s="193"/>
      <c r="AA87" s="193"/>
    </row>
    <row r="88" spans="1:27" ht="15.75" x14ac:dyDescent="0.25">
      <c r="A88" s="193"/>
      <c r="B88" s="195" t="s">
        <v>841</v>
      </c>
      <c r="C88" s="193">
        <v>87</v>
      </c>
      <c r="D88" s="194">
        <v>39264</v>
      </c>
      <c r="E88" s="193">
        <v>54.19361</v>
      </c>
      <c r="F88" s="193"/>
      <c r="G88" s="193"/>
      <c r="H88" s="195" t="s">
        <v>841</v>
      </c>
      <c r="I88" s="193">
        <v>86</v>
      </c>
      <c r="J88" s="194">
        <v>39173</v>
      </c>
      <c r="K88" s="193">
        <v>33.755760000000002</v>
      </c>
      <c r="L88" s="193"/>
      <c r="M88" s="193"/>
      <c r="N88" s="195" t="s">
        <v>841</v>
      </c>
      <c r="O88" s="193">
        <v>86</v>
      </c>
      <c r="P88" s="194">
        <v>39173</v>
      </c>
      <c r="Q88" s="193">
        <v>70.753209999999996</v>
      </c>
      <c r="R88" s="193"/>
      <c r="S88" s="193"/>
      <c r="T88" s="193"/>
      <c r="U88" s="193"/>
      <c r="V88" s="193"/>
      <c r="W88" s="194">
        <v>39173</v>
      </c>
      <c r="X88" s="193">
        <v>57.983130000000003</v>
      </c>
      <c r="Y88" s="193"/>
      <c r="Z88" s="193"/>
      <c r="AA88" s="193"/>
    </row>
    <row r="89" spans="1:27" ht="15.75" x14ac:dyDescent="0.25">
      <c r="A89" s="193"/>
      <c r="B89" s="195" t="s">
        <v>841</v>
      </c>
      <c r="C89" s="193">
        <v>88</v>
      </c>
      <c r="D89" s="194">
        <v>39356</v>
      </c>
      <c r="E89" s="193">
        <v>62.418950000000002</v>
      </c>
      <c r="F89" s="193"/>
      <c r="G89" s="193"/>
      <c r="H89" s="195" t="s">
        <v>841</v>
      </c>
      <c r="I89" s="193">
        <v>87</v>
      </c>
      <c r="J89" s="194">
        <v>39264</v>
      </c>
      <c r="K89" s="193">
        <v>30.120750000000001</v>
      </c>
      <c r="L89" s="193"/>
      <c r="M89" s="193"/>
      <c r="N89" s="195" t="s">
        <v>841</v>
      </c>
      <c r="O89" s="193">
        <v>87</v>
      </c>
      <c r="P89" s="194">
        <v>39264</v>
      </c>
      <c r="Q89" s="193">
        <v>50.258020000000002</v>
      </c>
      <c r="R89" s="193"/>
      <c r="S89" s="193"/>
      <c r="T89" s="193"/>
      <c r="U89" s="193"/>
      <c r="V89" s="193"/>
      <c r="W89" s="194">
        <v>39264</v>
      </c>
      <c r="X89" s="193">
        <v>44.857460000000003</v>
      </c>
      <c r="Y89" s="193"/>
      <c r="Z89" s="193"/>
      <c r="AA89" s="193"/>
    </row>
    <row r="90" spans="1:27" ht="15.75" x14ac:dyDescent="0.25">
      <c r="A90" s="193"/>
      <c r="B90" s="195" t="s">
        <v>841</v>
      </c>
      <c r="C90" s="193">
        <v>89</v>
      </c>
      <c r="D90" s="194">
        <v>39448</v>
      </c>
      <c r="E90" s="193">
        <v>52.838700000000003</v>
      </c>
      <c r="F90" s="193"/>
      <c r="G90" s="193"/>
      <c r="H90" s="195" t="s">
        <v>841</v>
      </c>
      <c r="I90" s="193">
        <v>88</v>
      </c>
      <c r="J90" s="194">
        <v>39356</v>
      </c>
      <c r="K90" s="193">
        <v>30.325620000000001</v>
      </c>
      <c r="L90" s="193"/>
      <c r="M90" s="193"/>
      <c r="N90" s="195" t="s">
        <v>841</v>
      </c>
      <c r="O90" s="193">
        <v>88</v>
      </c>
      <c r="P90" s="194">
        <v>39356</v>
      </c>
      <c r="Q90" s="193">
        <v>53.037730000000003</v>
      </c>
      <c r="R90" s="193"/>
      <c r="S90" s="193"/>
      <c r="T90" s="193"/>
      <c r="U90" s="193"/>
      <c r="V90" s="193"/>
      <c r="W90" s="194">
        <v>39356</v>
      </c>
      <c r="X90" s="193">
        <v>48.594099999999997</v>
      </c>
      <c r="Y90" s="193"/>
      <c r="Z90" s="193"/>
      <c r="AA90" s="193"/>
    </row>
    <row r="91" spans="1:27" ht="15.75" x14ac:dyDescent="0.25">
      <c r="A91" s="193"/>
      <c r="B91" s="195" t="s">
        <v>841</v>
      </c>
      <c r="C91" s="193">
        <v>90</v>
      </c>
      <c r="D91" s="194">
        <v>39539</v>
      </c>
      <c r="E91" s="193">
        <v>67.681560000000005</v>
      </c>
      <c r="F91" s="193"/>
      <c r="G91" s="193"/>
      <c r="H91" s="195" t="s">
        <v>841</v>
      </c>
      <c r="I91" s="193">
        <v>89</v>
      </c>
      <c r="J91" s="194">
        <v>39448</v>
      </c>
      <c r="K91" s="193">
        <v>38.108730000000001</v>
      </c>
      <c r="L91" s="193"/>
      <c r="M91" s="193"/>
      <c r="N91" s="195" t="s">
        <v>841</v>
      </c>
      <c r="O91" s="193">
        <v>89</v>
      </c>
      <c r="P91" s="194">
        <v>39448</v>
      </c>
      <c r="Q91" s="193">
        <v>48.072400000000002</v>
      </c>
      <c r="R91" s="193"/>
      <c r="S91" s="193"/>
      <c r="T91" s="193"/>
      <c r="U91" s="193"/>
      <c r="V91" s="193"/>
      <c r="W91" s="194">
        <v>39448</v>
      </c>
      <c r="X91" s="193">
        <v>46.339943300000002</v>
      </c>
      <c r="Y91" s="193"/>
      <c r="Z91" s="193"/>
      <c r="AA91" s="193"/>
    </row>
    <row r="92" spans="1:27" ht="15.75" x14ac:dyDescent="0.25">
      <c r="A92" s="193"/>
      <c r="B92" s="195" t="s">
        <v>841</v>
      </c>
      <c r="C92" s="193">
        <v>91</v>
      </c>
      <c r="D92" s="194">
        <v>39630</v>
      </c>
      <c r="E92" s="193">
        <v>55.3977</v>
      </c>
      <c r="F92" s="193"/>
      <c r="G92" s="193"/>
      <c r="H92" s="195" t="s">
        <v>841</v>
      </c>
      <c r="I92" s="193">
        <v>90</v>
      </c>
      <c r="J92" s="194">
        <v>39539</v>
      </c>
      <c r="K92" s="193">
        <v>34.511060000000001</v>
      </c>
      <c r="L92" s="193"/>
      <c r="M92" s="193"/>
      <c r="N92" s="195" t="s">
        <v>841</v>
      </c>
      <c r="O92" s="193">
        <v>90</v>
      </c>
      <c r="P92" s="194">
        <v>39539</v>
      </c>
      <c r="Q92" s="193">
        <v>59.141860000000001</v>
      </c>
      <c r="R92" s="193"/>
      <c r="S92" s="193"/>
      <c r="T92" s="193"/>
      <c r="U92" s="193"/>
      <c r="V92" s="193"/>
      <c r="W92" s="194">
        <v>39539</v>
      </c>
      <c r="X92" s="193">
        <v>53.77816</v>
      </c>
      <c r="Y92" s="193"/>
      <c r="Z92" s="193"/>
      <c r="AA92" s="193"/>
    </row>
    <row r="93" spans="1:27" ht="15.75" x14ac:dyDescent="0.25">
      <c r="A93" s="193"/>
      <c r="B93" s="195" t="s">
        <v>841</v>
      </c>
      <c r="C93" s="193">
        <v>92</v>
      </c>
      <c r="D93" s="194">
        <v>39722</v>
      </c>
      <c r="E93" s="193">
        <v>46.656730000000003</v>
      </c>
      <c r="F93" s="193"/>
      <c r="G93" s="193"/>
      <c r="H93" s="195" t="s">
        <v>841</v>
      </c>
      <c r="I93" s="193">
        <v>91</v>
      </c>
      <c r="J93" s="194">
        <v>39630</v>
      </c>
      <c r="K93" s="193">
        <v>32.803640000000001</v>
      </c>
      <c r="L93" s="193"/>
      <c r="M93" s="193"/>
      <c r="N93" s="195" t="s">
        <v>841</v>
      </c>
      <c r="O93" s="193">
        <v>91</v>
      </c>
      <c r="P93" s="194">
        <v>39630</v>
      </c>
      <c r="Q93" s="193">
        <v>53.887740000000001</v>
      </c>
      <c r="R93" s="193"/>
      <c r="S93" s="193"/>
      <c r="T93" s="193"/>
      <c r="U93" s="193"/>
      <c r="V93" s="193"/>
      <c r="W93" s="194">
        <v>39630</v>
      </c>
      <c r="X93" s="193">
        <v>47.363026699999999</v>
      </c>
      <c r="Y93" s="193"/>
      <c r="Z93" s="193"/>
      <c r="AA93" s="193"/>
    </row>
    <row r="94" spans="1:27" ht="15.75" x14ac:dyDescent="0.25">
      <c r="A94" s="193"/>
      <c r="B94" s="195" t="s">
        <v>841</v>
      </c>
      <c r="C94" s="193">
        <v>93</v>
      </c>
      <c r="D94" s="194">
        <v>39814</v>
      </c>
      <c r="E94" s="193">
        <v>56.610460000000003</v>
      </c>
      <c r="F94" s="193"/>
      <c r="G94" s="193"/>
      <c r="H94" s="195" t="s">
        <v>841</v>
      </c>
      <c r="I94" s="193">
        <v>92</v>
      </c>
      <c r="J94" s="194">
        <v>39722</v>
      </c>
      <c r="K94" s="193">
        <v>40.590780000000002</v>
      </c>
      <c r="L94" s="193"/>
      <c r="M94" s="193"/>
      <c r="N94" s="195" t="s">
        <v>841</v>
      </c>
      <c r="O94" s="193">
        <v>92</v>
      </c>
      <c r="P94" s="194">
        <v>39722</v>
      </c>
      <c r="Q94" s="193">
        <v>44.391910000000003</v>
      </c>
      <c r="R94" s="193"/>
      <c r="S94" s="193"/>
      <c r="T94" s="193"/>
      <c r="U94" s="193"/>
      <c r="V94" s="193"/>
      <c r="W94" s="194">
        <v>39722</v>
      </c>
      <c r="X94" s="193">
        <v>43.879806700000003</v>
      </c>
      <c r="Y94" s="193"/>
      <c r="Z94" s="193"/>
      <c r="AA94" s="193"/>
    </row>
    <row r="95" spans="1:27" ht="15.75" x14ac:dyDescent="0.25">
      <c r="A95" s="193"/>
      <c r="B95" s="195" t="s">
        <v>841</v>
      </c>
      <c r="C95" s="193">
        <v>94</v>
      </c>
      <c r="D95" s="194">
        <v>39904</v>
      </c>
      <c r="E95" s="193">
        <v>59.777119999999996</v>
      </c>
      <c r="F95" s="193"/>
      <c r="G95" s="193"/>
      <c r="H95" s="195" t="s">
        <v>841</v>
      </c>
      <c r="I95" s="193">
        <v>93</v>
      </c>
      <c r="J95" s="194">
        <v>39814</v>
      </c>
      <c r="K95" s="193">
        <v>35.914279999999998</v>
      </c>
      <c r="L95" s="193"/>
      <c r="M95" s="193"/>
      <c r="N95" s="195" t="s">
        <v>841</v>
      </c>
      <c r="O95" s="193">
        <v>93</v>
      </c>
      <c r="P95" s="194">
        <v>39814</v>
      </c>
      <c r="Q95" s="193">
        <v>52.923549999999999</v>
      </c>
      <c r="R95" s="193"/>
      <c r="S95" s="193"/>
      <c r="T95" s="193"/>
      <c r="U95" s="193"/>
      <c r="V95" s="193"/>
      <c r="W95" s="194">
        <v>39814</v>
      </c>
      <c r="X95" s="193">
        <v>48.482763300000002</v>
      </c>
      <c r="Y95" s="193"/>
      <c r="Z95" s="193"/>
      <c r="AA95" s="193"/>
    </row>
    <row r="96" spans="1:27" ht="15.75" x14ac:dyDescent="0.25">
      <c r="A96" s="193"/>
      <c r="B96" s="195" t="s">
        <v>841</v>
      </c>
      <c r="C96" s="193">
        <v>95</v>
      </c>
      <c r="D96" s="194">
        <v>39995</v>
      </c>
      <c r="E96" s="193">
        <v>56.764180000000003</v>
      </c>
      <c r="F96" s="193"/>
      <c r="G96" s="193"/>
      <c r="H96" s="195" t="s">
        <v>841</v>
      </c>
      <c r="I96" s="193">
        <v>94</v>
      </c>
      <c r="J96" s="194">
        <v>39904</v>
      </c>
      <c r="K96" s="193">
        <v>35.453270000000003</v>
      </c>
      <c r="L96" s="193"/>
      <c r="M96" s="193"/>
      <c r="N96" s="195" t="s">
        <v>841</v>
      </c>
      <c r="O96" s="193">
        <v>94</v>
      </c>
      <c r="P96" s="194">
        <v>39904</v>
      </c>
      <c r="Q96" s="193">
        <v>56.971559999999997</v>
      </c>
      <c r="R96" s="193"/>
      <c r="S96" s="193"/>
      <c r="T96" s="193"/>
      <c r="U96" s="193"/>
      <c r="V96" s="193"/>
      <c r="W96" s="194">
        <v>39904</v>
      </c>
      <c r="X96" s="193">
        <v>50.733983299999998</v>
      </c>
      <c r="Y96" s="193"/>
      <c r="Z96" s="193"/>
      <c r="AA96" s="193"/>
    </row>
    <row r="97" spans="1:27" ht="15.75" x14ac:dyDescent="0.25">
      <c r="A97" s="193"/>
      <c r="B97" s="195" t="s">
        <v>841</v>
      </c>
      <c r="C97" s="193">
        <v>96</v>
      </c>
      <c r="D97" s="194">
        <v>40087</v>
      </c>
      <c r="E97" s="193">
        <v>59.859110000000001</v>
      </c>
      <c r="F97" s="193"/>
      <c r="G97" s="193"/>
      <c r="H97" s="195" t="s">
        <v>841</v>
      </c>
      <c r="I97" s="193">
        <v>95</v>
      </c>
      <c r="J97" s="194">
        <v>39995</v>
      </c>
      <c r="K97" s="193">
        <v>36.18712</v>
      </c>
      <c r="L97" s="193"/>
      <c r="M97" s="193"/>
      <c r="N97" s="195" t="s">
        <v>841</v>
      </c>
      <c r="O97" s="193">
        <v>95</v>
      </c>
      <c r="P97" s="194">
        <v>39995</v>
      </c>
      <c r="Q97" s="193">
        <v>58.761830000000003</v>
      </c>
      <c r="R97" s="193"/>
      <c r="S97" s="193"/>
      <c r="T97" s="193"/>
      <c r="U97" s="193"/>
      <c r="V97" s="193"/>
      <c r="W97" s="194">
        <v>39995</v>
      </c>
      <c r="X97" s="193">
        <v>50.571043299999999</v>
      </c>
      <c r="Y97" s="193"/>
      <c r="Z97" s="193"/>
      <c r="AA97" s="193"/>
    </row>
    <row r="98" spans="1:27" ht="15.75" x14ac:dyDescent="0.25">
      <c r="A98" s="193"/>
      <c r="B98" s="195" t="s">
        <v>841</v>
      </c>
      <c r="C98" s="193">
        <v>97</v>
      </c>
      <c r="D98" s="194">
        <v>40179</v>
      </c>
      <c r="E98" s="193">
        <v>61.206510000000002</v>
      </c>
      <c r="F98" s="193"/>
      <c r="G98" s="193"/>
      <c r="H98" s="195" t="s">
        <v>841</v>
      </c>
      <c r="I98" s="193">
        <v>96</v>
      </c>
      <c r="J98" s="194">
        <v>40087</v>
      </c>
      <c r="K98" s="193">
        <v>36.073689999999999</v>
      </c>
      <c r="L98" s="193"/>
      <c r="M98" s="193"/>
      <c r="N98" s="195" t="s">
        <v>841</v>
      </c>
      <c r="O98" s="193">
        <v>96</v>
      </c>
      <c r="P98" s="194">
        <v>40087</v>
      </c>
      <c r="Q98" s="193">
        <v>47.617190000000001</v>
      </c>
      <c r="R98" s="193"/>
      <c r="S98" s="193"/>
      <c r="T98" s="193"/>
      <c r="U98" s="193"/>
      <c r="V98" s="193"/>
      <c r="W98" s="194">
        <v>40087</v>
      </c>
      <c r="X98" s="193">
        <v>47.849996699999998</v>
      </c>
      <c r="Y98" s="193"/>
      <c r="Z98" s="193"/>
      <c r="AA98" s="193"/>
    </row>
    <row r="99" spans="1:27" ht="15.75" x14ac:dyDescent="0.25">
      <c r="A99" s="193"/>
      <c r="B99" s="195" t="s">
        <v>841</v>
      </c>
      <c r="C99" s="193">
        <v>98</v>
      </c>
      <c r="D99" s="194">
        <v>40269</v>
      </c>
      <c r="E99" s="193">
        <v>45.571390000000001</v>
      </c>
      <c r="F99" s="193"/>
      <c r="G99" s="193"/>
      <c r="H99" s="195" t="s">
        <v>841</v>
      </c>
      <c r="I99" s="193">
        <v>97</v>
      </c>
      <c r="J99" s="194">
        <v>40179</v>
      </c>
      <c r="K99" s="193">
        <v>35.046080000000003</v>
      </c>
      <c r="L99" s="193"/>
      <c r="M99" s="193"/>
      <c r="N99" s="195" t="s">
        <v>841</v>
      </c>
      <c r="O99" s="193">
        <v>97</v>
      </c>
      <c r="P99" s="194">
        <v>40179</v>
      </c>
      <c r="Q99" s="193">
        <v>61.371070000000003</v>
      </c>
      <c r="R99" s="193"/>
      <c r="S99" s="193"/>
      <c r="T99" s="193"/>
      <c r="U99" s="193"/>
      <c r="V99" s="193"/>
      <c r="W99" s="194">
        <v>40179</v>
      </c>
      <c r="X99" s="193">
        <v>52.541220000000003</v>
      </c>
      <c r="Y99" s="193"/>
      <c r="Z99" s="193"/>
      <c r="AA99" s="193"/>
    </row>
    <row r="100" spans="1:27" ht="15.75" x14ac:dyDescent="0.25">
      <c r="A100" s="193"/>
      <c r="B100" s="195" t="s">
        <v>841</v>
      </c>
      <c r="C100" s="193">
        <v>99</v>
      </c>
      <c r="D100" s="194">
        <v>40360</v>
      </c>
      <c r="E100" s="193">
        <v>55.76285</v>
      </c>
      <c r="F100" s="193"/>
      <c r="G100" s="193"/>
      <c r="H100" s="195" t="s">
        <v>841</v>
      </c>
      <c r="I100" s="193">
        <v>98</v>
      </c>
      <c r="J100" s="194">
        <v>40269</v>
      </c>
      <c r="K100" s="193">
        <v>39.380690000000001</v>
      </c>
      <c r="L100" s="193"/>
      <c r="M100" s="193"/>
      <c r="N100" s="195" t="s">
        <v>841</v>
      </c>
      <c r="O100" s="193">
        <v>98</v>
      </c>
      <c r="P100" s="194">
        <v>40269</v>
      </c>
      <c r="Q100" s="193">
        <v>38.789560000000002</v>
      </c>
      <c r="R100" s="193"/>
      <c r="S100" s="193"/>
      <c r="T100" s="193"/>
      <c r="U100" s="193"/>
      <c r="V100" s="193"/>
      <c r="W100" s="194">
        <v>40269</v>
      </c>
      <c r="X100" s="193">
        <v>41.247213299999999</v>
      </c>
      <c r="Y100" s="193"/>
      <c r="Z100" s="193"/>
      <c r="AA100" s="193"/>
    </row>
    <row r="101" spans="1:27" ht="15.75" x14ac:dyDescent="0.25">
      <c r="A101" s="193"/>
      <c r="B101" s="195" t="s">
        <v>841</v>
      </c>
      <c r="C101" s="193">
        <v>100</v>
      </c>
      <c r="D101" s="194">
        <v>40452</v>
      </c>
      <c r="E101" s="193">
        <v>59.98113</v>
      </c>
      <c r="F101" s="193"/>
      <c r="G101" s="193"/>
      <c r="H101" s="195" t="s">
        <v>841</v>
      </c>
      <c r="I101" s="193">
        <v>99</v>
      </c>
      <c r="J101" s="194">
        <v>40360</v>
      </c>
      <c r="K101" s="193">
        <v>32.580269999999999</v>
      </c>
      <c r="L101" s="193"/>
      <c r="M101" s="193"/>
      <c r="N101" s="195" t="s">
        <v>841</v>
      </c>
      <c r="O101" s="193">
        <v>99</v>
      </c>
      <c r="P101" s="194">
        <v>40360</v>
      </c>
      <c r="Q101" s="193">
        <v>52.341000000000001</v>
      </c>
      <c r="R101" s="193"/>
      <c r="S101" s="193"/>
      <c r="T101" s="193"/>
      <c r="U101" s="193"/>
      <c r="V101" s="193"/>
      <c r="W101" s="194">
        <v>40360</v>
      </c>
      <c r="X101" s="193">
        <v>46.8947067</v>
      </c>
      <c r="Y101" s="193"/>
      <c r="Z101" s="193"/>
      <c r="AA101" s="193"/>
    </row>
    <row r="102" spans="1:27" ht="15.75" x14ac:dyDescent="0.25">
      <c r="A102" s="193"/>
      <c r="B102" s="195" t="s">
        <v>841</v>
      </c>
      <c r="C102" s="193">
        <v>101</v>
      </c>
      <c r="D102" s="194">
        <v>40544</v>
      </c>
      <c r="E102" s="193">
        <v>65.579719999999995</v>
      </c>
      <c r="F102" s="193"/>
      <c r="G102" s="193"/>
      <c r="H102" s="195" t="s">
        <v>841</v>
      </c>
      <c r="I102" s="193">
        <v>100</v>
      </c>
      <c r="J102" s="194">
        <v>40452</v>
      </c>
      <c r="K102" s="193">
        <v>32.862229999999997</v>
      </c>
      <c r="L102" s="193"/>
      <c r="M102" s="193"/>
      <c r="N102" s="195" t="s">
        <v>841</v>
      </c>
      <c r="O102" s="193">
        <v>100</v>
      </c>
      <c r="P102" s="194">
        <v>40452</v>
      </c>
      <c r="Q102" s="193">
        <v>59.77102</v>
      </c>
      <c r="R102" s="193"/>
      <c r="S102" s="193"/>
      <c r="T102" s="193"/>
      <c r="U102" s="193"/>
      <c r="V102" s="193"/>
      <c r="W102" s="194">
        <v>40452</v>
      </c>
      <c r="X102" s="193">
        <v>50.871459999999999</v>
      </c>
      <c r="Y102" s="193"/>
      <c r="Z102" s="193"/>
      <c r="AA102" s="193"/>
    </row>
    <row r="103" spans="1:27" ht="15.75" x14ac:dyDescent="0.25">
      <c r="A103" s="193"/>
      <c r="B103" s="195" t="s">
        <v>841</v>
      </c>
      <c r="C103" s="193">
        <v>102</v>
      </c>
      <c r="D103" s="194">
        <v>40634</v>
      </c>
      <c r="E103" s="193">
        <v>58.214840000000002</v>
      </c>
      <c r="F103" s="193"/>
      <c r="G103" s="193"/>
      <c r="H103" s="195" t="s">
        <v>841</v>
      </c>
      <c r="I103" s="193">
        <v>101</v>
      </c>
      <c r="J103" s="194">
        <v>40544</v>
      </c>
      <c r="K103" s="193">
        <v>44.090159999999997</v>
      </c>
      <c r="L103" s="193"/>
      <c r="M103" s="193"/>
      <c r="N103" s="195" t="s">
        <v>841</v>
      </c>
      <c r="O103" s="193">
        <v>101</v>
      </c>
      <c r="P103" s="194">
        <v>40544</v>
      </c>
      <c r="Q103" s="193">
        <v>57.650950000000002</v>
      </c>
      <c r="R103" s="193"/>
      <c r="S103" s="193"/>
      <c r="T103" s="193"/>
      <c r="U103" s="193"/>
      <c r="V103" s="193"/>
      <c r="W103" s="194">
        <v>40544</v>
      </c>
      <c r="X103" s="193">
        <v>55.773609999999998</v>
      </c>
      <c r="Y103" s="193"/>
      <c r="Z103" s="193"/>
      <c r="AA103" s="193"/>
    </row>
    <row r="104" spans="1:27" ht="15.75" x14ac:dyDescent="0.25">
      <c r="A104" s="193"/>
      <c r="B104" s="195" t="s">
        <v>841</v>
      </c>
      <c r="C104" s="193">
        <v>103</v>
      </c>
      <c r="D104" s="194">
        <v>40725</v>
      </c>
      <c r="E104" s="193">
        <v>50.632399999999997</v>
      </c>
      <c r="F104" s="193"/>
      <c r="G104" s="193"/>
      <c r="H104" s="195" t="s">
        <v>841</v>
      </c>
      <c r="I104" s="193">
        <v>102</v>
      </c>
      <c r="J104" s="194">
        <v>40634</v>
      </c>
      <c r="K104" s="193">
        <v>37.09395</v>
      </c>
      <c r="L104" s="193"/>
      <c r="M104" s="193"/>
      <c r="N104" s="195" t="s">
        <v>841</v>
      </c>
      <c r="O104" s="193">
        <v>102</v>
      </c>
      <c r="P104" s="194">
        <v>40634</v>
      </c>
      <c r="Q104" s="193">
        <v>52.404510000000002</v>
      </c>
      <c r="R104" s="193"/>
      <c r="S104" s="193"/>
      <c r="T104" s="193"/>
      <c r="U104" s="193"/>
      <c r="V104" s="193"/>
      <c r="W104" s="194">
        <v>40634</v>
      </c>
      <c r="X104" s="193">
        <v>49.237766700000002</v>
      </c>
      <c r="Y104" s="193"/>
      <c r="Z104" s="193"/>
      <c r="AA104" s="193"/>
    </row>
    <row r="105" spans="1:27" ht="15.75" x14ac:dyDescent="0.25">
      <c r="A105" s="193"/>
      <c r="B105" s="195" t="s">
        <v>841</v>
      </c>
      <c r="C105" s="193">
        <v>104</v>
      </c>
      <c r="D105" s="194">
        <v>40817</v>
      </c>
      <c r="E105" s="193">
        <v>52.145980000000002</v>
      </c>
      <c r="F105" s="193"/>
      <c r="G105" s="193"/>
      <c r="H105" s="195" t="s">
        <v>841</v>
      </c>
      <c r="I105" s="193">
        <v>103</v>
      </c>
      <c r="J105" s="194">
        <v>40725</v>
      </c>
      <c r="K105" s="193">
        <v>62.993299999999998</v>
      </c>
      <c r="L105" s="193"/>
      <c r="M105" s="193"/>
      <c r="N105" s="195" t="s">
        <v>841</v>
      </c>
      <c r="O105" s="193">
        <v>103</v>
      </c>
      <c r="P105" s="194">
        <v>40725</v>
      </c>
      <c r="Q105" s="193">
        <v>43.970050000000001</v>
      </c>
      <c r="R105" s="193"/>
      <c r="S105" s="193"/>
      <c r="T105" s="193"/>
      <c r="U105" s="193"/>
      <c r="V105" s="193"/>
      <c r="W105" s="194">
        <v>40725</v>
      </c>
      <c r="X105" s="193">
        <v>52.531916699999996</v>
      </c>
      <c r="Y105" s="193"/>
      <c r="Z105" s="193"/>
      <c r="AA105" s="193"/>
    </row>
    <row r="106" spans="1:27" ht="15.75" x14ac:dyDescent="0.25">
      <c r="A106" s="193"/>
      <c r="B106" s="195" t="s">
        <v>841</v>
      </c>
      <c r="C106" s="193">
        <v>105</v>
      </c>
      <c r="D106" s="194">
        <v>40909</v>
      </c>
      <c r="E106" s="193">
        <v>60.35792</v>
      </c>
      <c r="F106" s="193"/>
      <c r="G106" s="193"/>
      <c r="H106" s="195" t="s">
        <v>841</v>
      </c>
      <c r="I106" s="193">
        <v>104</v>
      </c>
      <c r="J106" s="194">
        <v>40817</v>
      </c>
      <c r="K106" s="193">
        <v>45.844389999999997</v>
      </c>
      <c r="L106" s="193"/>
      <c r="M106" s="193"/>
      <c r="N106" s="195" t="s">
        <v>841</v>
      </c>
      <c r="O106" s="193">
        <v>104</v>
      </c>
      <c r="P106" s="194">
        <v>40817</v>
      </c>
      <c r="Q106" s="193">
        <v>41.987789999999997</v>
      </c>
      <c r="R106" s="193"/>
      <c r="S106" s="193"/>
      <c r="T106" s="193"/>
      <c r="U106" s="193"/>
      <c r="V106" s="193"/>
      <c r="W106" s="194">
        <v>40817</v>
      </c>
      <c r="X106" s="193">
        <v>46.659386699999999</v>
      </c>
      <c r="Y106" s="193"/>
      <c r="Z106" s="193"/>
      <c r="AA106" s="193"/>
    </row>
    <row r="107" spans="1:27" ht="15.75" x14ac:dyDescent="0.25">
      <c r="A107" s="193"/>
      <c r="B107" s="195" t="s">
        <v>841</v>
      </c>
      <c r="C107" s="193">
        <v>106</v>
      </c>
      <c r="D107" s="194">
        <v>41000</v>
      </c>
      <c r="E107" s="193">
        <v>58.814729999999997</v>
      </c>
      <c r="F107" s="193"/>
      <c r="G107" s="193"/>
      <c r="H107" s="195" t="s">
        <v>841</v>
      </c>
      <c r="I107" s="193">
        <v>105</v>
      </c>
      <c r="J107" s="194">
        <v>40909</v>
      </c>
      <c r="K107" s="193">
        <v>42.245600000000003</v>
      </c>
      <c r="L107" s="193"/>
      <c r="M107" s="193"/>
      <c r="N107" s="195" t="s">
        <v>841</v>
      </c>
      <c r="O107" s="193">
        <v>105</v>
      </c>
      <c r="P107" s="194">
        <v>40909</v>
      </c>
      <c r="Q107" s="193">
        <v>56.826329999999999</v>
      </c>
      <c r="R107" s="193"/>
      <c r="S107" s="193"/>
      <c r="T107" s="193"/>
      <c r="U107" s="193"/>
      <c r="V107" s="193"/>
      <c r="W107" s="194">
        <v>40909</v>
      </c>
      <c r="X107" s="193">
        <v>53.1432833</v>
      </c>
      <c r="Y107" s="193"/>
      <c r="Z107" s="193"/>
      <c r="AA107" s="193"/>
    </row>
    <row r="108" spans="1:27" ht="15.75" x14ac:dyDescent="0.25">
      <c r="A108" s="193"/>
      <c r="B108" s="195" t="s">
        <v>841</v>
      </c>
      <c r="C108" s="193">
        <v>107</v>
      </c>
      <c r="D108" s="194">
        <v>41091</v>
      </c>
      <c r="E108" s="193">
        <v>57.358220000000003</v>
      </c>
      <c r="F108" s="193"/>
      <c r="G108" s="193"/>
      <c r="H108" s="195" t="s">
        <v>841</v>
      </c>
      <c r="I108" s="193">
        <v>106</v>
      </c>
      <c r="J108" s="194">
        <v>41000</v>
      </c>
      <c r="K108" s="193">
        <v>49.1843</v>
      </c>
      <c r="L108" s="193"/>
      <c r="M108" s="193"/>
      <c r="N108" s="195" t="s">
        <v>841</v>
      </c>
      <c r="O108" s="193">
        <v>106</v>
      </c>
      <c r="P108" s="194">
        <v>41000</v>
      </c>
      <c r="Q108" s="193">
        <v>55.171120000000002</v>
      </c>
      <c r="R108" s="193"/>
      <c r="S108" s="193"/>
      <c r="T108" s="193"/>
      <c r="U108" s="193"/>
      <c r="V108" s="193"/>
      <c r="W108" s="194">
        <v>41000</v>
      </c>
      <c r="X108" s="193">
        <v>54.390050000000002</v>
      </c>
      <c r="Y108" s="193"/>
      <c r="Z108" s="193"/>
      <c r="AA108" s="193"/>
    </row>
    <row r="109" spans="1:27" ht="15.75" x14ac:dyDescent="0.25">
      <c r="A109" s="193"/>
      <c r="B109" s="195" t="s">
        <v>841</v>
      </c>
      <c r="C109" s="193">
        <v>108</v>
      </c>
      <c r="D109" s="194">
        <v>41183</v>
      </c>
      <c r="E109" s="193">
        <v>73.406450000000007</v>
      </c>
      <c r="F109" s="193"/>
      <c r="G109" s="193"/>
      <c r="H109" s="195" t="s">
        <v>841</v>
      </c>
      <c r="I109" s="193">
        <v>107</v>
      </c>
      <c r="J109" s="194">
        <v>41091</v>
      </c>
      <c r="K109" s="193">
        <v>45.210790000000003</v>
      </c>
      <c r="L109" s="193"/>
      <c r="M109" s="193"/>
      <c r="N109" s="195" t="s">
        <v>841</v>
      </c>
      <c r="O109" s="193">
        <v>107</v>
      </c>
      <c r="P109" s="194">
        <v>41091</v>
      </c>
      <c r="Q109" s="193">
        <v>61.683839999999996</v>
      </c>
      <c r="R109" s="193"/>
      <c r="S109" s="193"/>
      <c r="T109" s="193"/>
      <c r="U109" s="193"/>
      <c r="V109" s="193"/>
      <c r="W109" s="194">
        <v>41091</v>
      </c>
      <c r="X109" s="193">
        <v>54.750950000000003</v>
      </c>
      <c r="Y109" s="193"/>
      <c r="Z109" s="193"/>
      <c r="AA109" s="193"/>
    </row>
    <row r="110" spans="1:27" ht="15.75" x14ac:dyDescent="0.25">
      <c r="A110" s="193"/>
      <c r="B110" s="195" t="s">
        <v>841</v>
      </c>
      <c r="C110" s="193">
        <v>109</v>
      </c>
      <c r="D110" s="194">
        <v>41275</v>
      </c>
      <c r="E110" s="193">
        <v>69.508439999999993</v>
      </c>
      <c r="F110" s="193"/>
      <c r="G110" s="193"/>
      <c r="H110" s="195" t="s">
        <v>841</v>
      </c>
      <c r="I110" s="193">
        <v>108</v>
      </c>
      <c r="J110" s="194">
        <v>41183</v>
      </c>
      <c r="K110" s="193">
        <v>55.26943</v>
      </c>
      <c r="L110" s="193"/>
      <c r="M110" s="193"/>
      <c r="N110" s="195" t="s">
        <v>841</v>
      </c>
      <c r="O110" s="193">
        <v>108</v>
      </c>
      <c r="P110" s="194">
        <v>41183</v>
      </c>
      <c r="Q110" s="193">
        <v>66.868510000000001</v>
      </c>
      <c r="R110" s="193"/>
      <c r="S110" s="193"/>
      <c r="T110" s="193"/>
      <c r="U110" s="193"/>
      <c r="V110" s="193"/>
      <c r="W110" s="194">
        <v>41183</v>
      </c>
      <c r="X110" s="193">
        <v>65.181463300000004</v>
      </c>
      <c r="Y110" s="193"/>
      <c r="Z110" s="193"/>
      <c r="AA110" s="193"/>
    </row>
    <row r="111" spans="1:27" ht="15.75" x14ac:dyDescent="0.25">
      <c r="A111" s="193"/>
      <c r="B111" s="195" t="s">
        <v>841</v>
      </c>
      <c r="C111" s="193">
        <v>110</v>
      </c>
      <c r="D111" s="194">
        <v>41365</v>
      </c>
      <c r="E111" s="193">
        <v>67.401849999999996</v>
      </c>
      <c r="F111" s="193"/>
      <c r="G111" s="193"/>
      <c r="H111" s="195" t="s">
        <v>841</v>
      </c>
      <c r="I111" s="193">
        <v>109</v>
      </c>
      <c r="J111" s="194">
        <v>41275</v>
      </c>
      <c r="K111" s="193">
        <v>49.21322</v>
      </c>
      <c r="L111" s="193"/>
      <c r="M111" s="193"/>
      <c r="N111" s="195" t="s">
        <v>841</v>
      </c>
      <c r="O111" s="193">
        <v>109</v>
      </c>
      <c r="P111" s="194">
        <v>41275</v>
      </c>
      <c r="Q111" s="193">
        <v>67.314819999999997</v>
      </c>
      <c r="R111" s="193"/>
      <c r="S111" s="193"/>
      <c r="T111" s="193"/>
      <c r="U111" s="193"/>
      <c r="V111" s="193"/>
      <c r="W111" s="194">
        <v>41275</v>
      </c>
      <c r="X111" s="193">
        <v>62.012160000000002</v>
      </c>
      <c r="Y111" s="193"/>
      <c r="Z111" s="193"/>
      <c r="AA111" s="193"/>
    </row>
    <row r="112" spans="1:27" ht="15.75" x14ac:dyDescent="0.25">
      <c r="A112" s="193"/>
      <c r="B112" s="195" t="s">
        <v>841</v>
      </c>
      <c r="C112" s="193">
        <v>111</v>
      </c>
      <c r="D112" s="194">
        <v>41456</v>
      </c>
      <c r="E112" s="193">
        <v>66.341899999999995</v>
      </c>
      <c r="F112" s="193"/>
      <c r="G112" s="193"/>
      <c r="H112" s="195" t="s">
        <v>841</v>
      </c>
      <c r="I112" s="193">
        <v>110</v>
      </c>
      <c r="J112" s="194">
        <v>41365</v>
      </c>
      <c r="K112" s="193">
        <v>36.543190000000003</v>
      </c>
      <c r="L112" s="193"/>
      <c r="M112" s="193"/>
      <c r="N112" s="195" t="s">
        <v>841</v>
      </c>
      <c r="O112" s="193">
        <v>110</v>
      </c>
      <c r="P112" s="194">
        <v>41365</v>
      </c>
      <c r="Q112" s="193">
        <v>58.379829999999998</v>
      </c>
      <c r="R112" s="193"/>
      <c r="S112" s="193"/>
      <c r="T112" s="193"/>
      <c r="U112" s="193"/>
      <c r="V112" s="193"/>
      <c r="W112" s="194">
        <v>41365</v>
      </c>
      <c r="X112" s="193">
        <v>54.108289999999997</v>
      </c>
      <c r="Y112" s="193"/>
      <c r="Z112" s="193"/>
      <c r="AA112" s="193"/>
    </row>
    <row r="113" spans="1:27" ht="15.75" x14ac:dyDescent="0.25">
      <c r="A113" s="193"/>
      <c r="B113" s="195" t="s">
        <v>841</v>
      </c>
      <c r="C113" s="193">
        <v>112</v>
      </c>
      <c r="D113" s="194">
        <v>41548</v>
      </c>
      <c r="E113" s="193">
        <v>72.420029999999997</v>
      </c>
      <c r="F113" s="193"/>
      <c r="G113" s="193"/>
      <c r="H113" s="195" t="s">
        <v>841</v>
      </c>
      <c r="I113" s="193">
        <v>111</v>
      </c>
      <c r="J113" s="194">
        <v>41456</v>
      </c>
      <c r="K113" s="193">
        <v>37.109409999999997</v>
      </c>
      <c r="L113" s="193"/>
      <c r="M113" s="193"/>
      <c r="N113" s="195" t="s">
        <v>841</v>
      </c>
      <c r="O113" s="193">
        <v>111</v>
      </c>
      <c r="P113" s="194">
        <v>41456</v>
      </c>
      <c r="Q113" s="193">
        <v>60.995640000000002</v>
      </c>
      <c r="R113" s="193"/>
      <c r="S113" s="193"/>
      <c r="T113" s="193"/>
      <c r="U113" s="193"/>
      <c r="V113" s="193"/>
      <c r="W113" s="194">
        <v>41456</v>
      </c>
      <c r="X113" s="193">
        <v>54.815649999999998</v>
      </c>
      <c r="Y113" s="193"/>
      <c r="Z113" s="193"/>
      <c r="AA113" s="193"/>
    </row>
    <row r="114" spans="1:27" ht="15.75" x14ac:dyDescent="0.25">
      <c r="A114" s="193"/>
      <c r="B114" s="195" t="s">
        <v>841</v>
      </c>
      <c r="C114" s="193">
        <v>113</v>
      </c>
      <c r="D114" s="194">
        <v>41640</v>
      </c>
      <c r="E114" s="193">
        <v>68.031769999999995</v>
      </c>
      <c r="F114" s="193"/>
      <c r="G114" s="193"/>
      <c r="H114" s="195" t="s">
        <v>841</v>
      </c>
      <c r="I114" s="193">
        <v>112</v>
      </c>
      <c r="J114" s="194">
        <v>41548</v>
      </c>
      <c r="K114" s="193">
        <v>40.20523</v>
      </c>
      <c r="L114" s="193"/>
      <c r="M114" s="193"/>
      <c r="N114" s="195" t="s">
        <v>841</v>
      </c>
      <c r="O114" s="193">
        <v>112</v>
      </c>
      <c r="P114" s="194">
        <v>41548</v>
      </c>
      <c r="Q114" s="193">
        <v>66.285839999999993</v>
      </c>
      <c r="R114" s="193"/>
      <c r="S114" s="193"/>
      <c r="T114" s="193"/>
      <c r="U114" s="193"/>
      <c r="V114" s="193"/>
      <c r="W114" s="194">
        <v>41548</v>
      </c>
      <c r="X114" s="193">
        <v>59.637033299999999</v>
      </c>
      <c r="Y114" s="193"/>
      <c r="Z114" s="193"/>
      <c r="AA114" s="193"/>
    </row>
    <row r="115" spans="1:27" ht="15.75" x14ac:dyDescent="0.25">
      <c r="A115" s="193"/>
      <c r="B115" s="195" t="s">
        <v>841</v>
      </c>
      <c r="C115" s="193">
        <v>114</v>
      </c>
      <c r="D115" s="194">
        <v>41730</v>
      </c>
      <c r="E115" s="193">
        <v>80.553709999999995</v>
      </c>
      <c r="F115" s="193"/>
      <c r="G115" s="193"/>
      <c r="H115" s="195" t="s">
        <v>841</v>
      </c>
      <c r="I115" s="193">
        <v>113</v>
      </c>
      <c r="J115" s="194">
        <v>41640</v>
      </c>
      <c r="K115" s="193">
        <v>46.02129</v>
      </c>
      <c r="L115" s="193"/>
      <c r="M115" s="193"/>
      <c r="N115" s="195" t="s">
        <v>841</v>
      </c>
      <c r="O115" s="193">
        <v>113</v>
      </c>
      <c r="P115" s="194">
        <v>41640</v>
      </c>
      <c r="Q115" s="193">
        <v>66.189930000000004</v>
      </c>
      <c r="R115" s="193"/>
      <c r="S115" s="193"/>
      <c r="T115" s="193"/>
      <c r="U115" s="193"/>
      <c r="V115" s="193"/>
      <c r="W115" s="194">
        <v>41640</v>
      </c>
      <c r="X115" s="193">
        <v>60.0809967</v>
      </c>
      <c r="Y115" s="193"/>
      <c r="Z115" s="193"/>
      <c r="AA115" s="193"/>
    </row>
    <row r="116" spans="1:27" ht="15.75" x14ac:dyDescent="0.25">
      <c r="A116" s="193"/>
      <c r="B116" s="195" t="s">
        <v>841</v>
      </c>
      <c r="C116" s="193">
        <v>115</v>
      </c>
      <c r="D116" s="194">
        <v>41821</v>
      </c>
      <c r="E116" s="193">
        <v>76.063749999999999</v>
      </c>
      <c r="F116" s="193"/>
      <c r="G116" s="193"/>
      <c r="H116" s="195" t="s">
        <v>841</v>
      </c>
      <c r="I116" s="193">
        <v>114</v>
      </c>
      <c r="J116" s="194">
        <v>41730</v>
      </c>
      <c r="K116" s="193">
        <v>49.859250000000003</v>
      </c>
      <c r="L116" s="193"/>
      <c r="M116" s="193"/>
      <c r="N116" s="195" t="s">
        <v>841</v>
      </c>
      <c r="O116" s="193">
        <v>114</v>
      </c>
      <c r="P116" s="194">
        <v>41730</v>
      </c>
      <c r="Q116" s="193">
        <v>75.110129999999998</v>
      </c>
      <c r="R116" s="193"/>
      <c r="S116" s="193"/>
      <c r="T116" s="193"/>
      <c r="U116" s="193"/>
      <c r="V116" s="193"/>
      <c r="W116" s="194">
        <v>41730</v>
      </c>
      <c r="X116" s="193">
        <v>68.507696699999997</v>
      </c>
      <c r="Y116" s="193"/>
      <c r="Z116" s="193"/>
      <c r="AA116" s="193"/>
    </row>
    <row r="117" spans="1:27" ht="15.75" x14ac:dyDescent="0.25">
      <c r="A117" s="193"/>
      <c r="B117" s="195" t="s">
        <v>841</v>
      </c>
      <c r="C117" s="193">
        <v>116</v>
      </c>
      <c r="D117" s="194">
        <v>41913</v>
      </c>
      <c r="E117" s="193">
        <v>65.806820000000002</v>
      </c>
      <c r="F117" s="193"/>
      <c r="G117" s="193"/>
      <c r="H117" s="195" t="s">
        <v>841</v>
      </c>
      <c r="I117" s="193">
        <v>115</v>
      </c>
      <c r="J117" s="194">
        <v>41821</v>
      </c>
      <c r="K117" s="193">
        <v>47.771979999999999</v>
      </c>
      <c r="L117" s="193"/>
      <c r="M117" s="193"/>
      <c r="N117" s="195" t="s">
        <v>841</v>
      </c>
      <c r="O117" s="193">
        <v>115</v>
      </c>
      <c r="P117" s="194">
        <v>41821</v>
      </c>
      <c r="Q117" s="193">
        <v>77.843680000000006</v>
      </c>
      <c r="R117" s="193"/>
      <c r="S117" s="193"/>
      <c r="T117" s="193"/>
      <c r="U117" s="193"/>
      <c r="V117" s="193"/>
      <c r="W117" s="194">
        <v>41821</v>
      </c>
      <c r="X117" s="193">
        <v>67.226470000000006</v>
      </c>
      <c r="Y117" s="193"/>
      <c r="Z117" s="193"/>
      <c r="AA117" s="193"/>
    </row>
    <row r="118" spans="1:27" ht="15.75" x14ac:dyDescent="0.25">
      <c r="A118" s="193"/>
      <c r="B118" s="195" t="s">
        <v>841</v>
      </c>
      <c r="C118" s="193">
        <v>117</v>
      </c>
      <c r="D118" s="194">
        <v>42005</v>
      </c>
      <c r="E118" s="193">
        <v>68.477029999999999</v>
      </c>
      <c r="F118" s="193"/>
      <c r="G118" s="193"/>
      <c r="H118" s="195" t="s">
        <v>841</v>
      </c>
      <c r="I118" s="193">
        <v>116</v>
      </c>
      <c r="J118" s="194">
        <v>41913</v>
      </c>
      <c r="K118" s="193">
        <v>41.639830000000003</v>
      </c>
      <c r="L118" s="193"/>
      <c r="M118" s="193"/>
      <c r="N118" s="195" t="s">
        <v>841</v>
      </c>
      <c r="O118" s="193">
        <v>116</v>
      </c>
      <c r="P118" s="194">
        <v>41913</v>
      </c>
      <c r="Q118" s="193">
        <v>63.127180000000003</v>
      </c>
      <c r="R118" s="193"/>
      <c r="S118" s="193"/>
      <c r="T118" s="193"/>
      <c r="U118" s="193"/>
      <c r="V118" s="193"/>
      <c r="W118" s="194">
        <v>41913</v>
      </c>
      <c r="X118" s="193">
        <v>56.857943300000002</v>
      </c>
      <c r="Y118" s="193"/>
      <c r="Z118" s="193"/>
      <c r="AA118" s="193"/>
    </row>
    <row r="119" spans="1:27" ht="15.75" x14ac:dyDescent="0.25">
      <c r="A119" s="193"/>
      <c r="B119" s="195" t="s">
        <v>841</v>
      </c>
      <c r="C119" s="193">
        <v>118</v>
      </c>
      <c r="D119" s="194">
        <v>42095</v>
      </c>
      <c r="E119" s="193">
        <v>63.720779999999998</v>
      </c>
      <c r="F119" s="193"/>
      <c r="G119" s="193"/>
      <c r="H119" s="195" t="s">
        <v>841</v>
      </c>
      <c r="I119" s="193">
        <v>117</v>
      </c>
      <c r="J119" s="194">
        <v>42005</v>
      </c>
      <c r="K119" s="193">
        <v>49.459969999999998</v>
      </c>
      <c r="L119" s="193"/>
      <c r="M119" s="193"/>
      <c r="N119" s="195" t="s">
        <v>841</v>
      </c>
      <c r="O119" s="193">
        <v>117</v>
      </c>
      <c r="P119" s="194">
        <v>42005</v>
      </c>
      <c r="Q119" s="193">
        <v>62.259349999999998</v>
      </c>
      <c r="R119" s="193"/>
      <c r="S119" s="193"/>
      <c r="T119" s="193"/>
      <c r="U119" s="193"/>
      <c r="V119" s="193"/>
      <c r="W119" s="194">
        <v>42005</v>
      </c>
      <c r="X119" s="193">
        <v>60.065449999999998</v>
      </c>
      <c r="Y119" s="193"/>
      <c r="Z119" s="193"/>
      <c r="AA119" s="193"/>
    </row>
    <row r="120" spans="1:27" ht="15.75" x14ac:dyDescent="0.25">
      <c r="A120" s="193"/>
      <c r="B120" s="195" t="s">
        <v>841</v>
      </c>
      <c r="C120" s="193">
        <v>119</v>
      </c>
      <c r="D120" s="194">
        <v>42186</v>
      </c>
      <c r="E120" s="193">
        <v>57.118310000000001</v>
      </c>
      <c r="F120" s="193"/>
      <c r="G120" s="193"/>
      <c r="H120" s="195" t="s">
        <v>841</v>
      </c>
      <c r="I120" s="193">
        <v>118</v>
      </c>
      <c r="J120" s="194">
        <v>42095</v>
      </c>
      <c r="K120" s="193">
        <v>36.728850000000001</v>
      </c>
      <c r="L120" s="193"/>
      <c r="M120" s="193"/>
      <c r="N120" s="195" t="s">
        <v>841</v>
      </c>
      <c r="O120" s="193">
        <v>118</v>
      </c>
      <c r="P120" s="194">
        <v>42095</v>
      </c>
      <c r="Q120" s="193">
        <v>59.231380000000001</v>
      </c>
      <c r="R120" s="193"/>
      <c r="S120" s="193"/>
      <c r="T120" s="193"/>
      <c r="U120" s="193"/>
      <c r="V120" s="193"/>
      <c r="W120" s="194">
        <v>42095</v>
      </c>
      <c r="X120" s="193">
        <v>53.2270033</v>
      </c>
      <c r="Y120" s="193"/>
      <c r="Z120" s="193"/>
      <c r="AA120" s="193"/>
    </row>
    <row r="121" spans="1:27" ht="15.75" x14ac:dyDescent="0.25">
      <c r="A121" s="193"/>
      <c r="B121" s="195" t="s">
        <v>841</v>
      </c>
      <c r="C121" s="193">
        <v>120</v>
      </c>
      <c r="D121" s="194">
        <v>42278</v>
      </c>
      <c r="E121" s="193">
        <v>67.419899999999998</v>
      </c>
      <c r="F121" s="193"/>
      <c r="G121" s="193"/>
      <c r="H121" s="195" t="s">
        <v>841</v>
      </c>
      <c r="I121" s="193">
        <v>119</v>
      </c>
      <c r="J121" s="194">
        <v>42186</v>
      </c>
      <c r="K121" s="193">
        <v>33.201709999999999</v>
      </c>
      <c r="L121" s="193"/>
      <c r="M121" s="193"/>
      <c r="N121" s="195" t="s">
        <v>841</v>
      </c>
      <c r="O121" s="193">
        <v>119</v>
      </c>
      <c r="P121" s="194">
        <v>42186</v>
      </c>
      <c r="Q121" s="193">
        <v>58.337020000000003</v>
      </c>
      <c r="R121" s="193"/>
      <c r="S121" s="193"/>
      <c r="T121" s="193"/>
      <c r="U121" s="193"/>
      <c r="V121" s="193"/>
      <c r="W121" s="194">
        <v>42186</v>
      </c>
      <c r="X121" s="193">
        <v>49.552346700000001</v>
      </c>
      <c r="Y121" s="193"/>
      <c r="Z121" s="193"/>
      <c r="AA121" s="193"/>
    </row>
    <row r="122" spans="1:27" ht="15.75" x14ac:dyDescent="0.25">
      <c r="A122" s="193"/>
      <c r="B122" s="195" t="s">
        <v>841</v>
      </c>
      <c r="C122" s="193">
        <v>121</v>
      </c>
      <c r="D122" s="194">
        <v>42370</v>
      </c>
      <c r="E122" s="193">
        <v>54.197389999999999</v>
      </c>
      <c r="F122" s="193"/>
      <c r="G122" s="193"/>
      <c r="H122" s="195" t="s">
        <v>841</v>
      </c>
      <c r="I122" s="193">
        <v>120</v>
      </c>
      <c r="J122" s="194">
        <v>42278</v>
      </c>
      <c r="K122" s="193">
        <v>35.680199999999999</v>
      </c>
      <c r="L122" s="193"/>
      <c r="M122" s="193"/>
      <c r="N122" s="195" t="s">
        <v>841</v>
      </c>
      <c r="O122" s="193">
        <v>120</v>
      </c>
      <c r="P122" s="194">
        <v>42278</v>
      </c>
      <c r="Q122" s="193">
        <v>55.993119999999998</v>
      </c>
      <c r="R122" s="193"/>
      <c r="S122" s="193"/>
      <c r="T122" s="193"/>
      <c r="U122" s="193"/>
      <c r="V122" s="193"/>
      <c r="W122" s="194">
        <v>42278</v>
      </c>
      <c r="X122" s="193">
        <v>53.031073300000003</v>
      </c>
      <c r="Y122" s="193"/>
      <c r="Z122" s="193"/>
      <c r="AA122" s="193"/>
    </row>
    <row r="123" spans="1:27" ht="15.75" x14ac:dyDescent="0.25">
      <c r="A123" s="193"/>
      <c r="B123" s="195" t="s">
        <v>841</v>
      </c>
      <c r="C123" s="193">
        <v>122</v>
      </c>
      <c r="D123" s="194">
        <v>42461</v>
      </c>
      <c r="E123" s="193">
        <v>53.814349999999997</v>
      </c>
      <c r="F123" s="193"/>
      <c r="G123" s="193"/>
      <c r="H123" s="195" t="s">
        <v>841</v>
      </c>
      <c r="I123" s="193">
        <v>121</v>
      </c>
      <c r="J123" s="194">
        <v>42370</v>
      </c>
      <c r="K123" s="193">
        <v>29.326889999999999</v>
      </c>
      <c r="L123" s="193"/>
      <c r="M123" s="193"/>
      <c r="N123" s="195" t="s">
        <v>841</v>
      </c>
      <c r="O123" s="193">
        <v>121</v>
      </c>
      <c r="P123" s="194">
        <v>42370</v>
      </c>
      <c r="Q123" s="193">
        <v>47.437309999999997</v>
      </c>
      <c r="R123" s="193"/>
      <c r="S123" s="193"/>
      <c r="T123" s="193"/>
      <c r="U123" s="193"/>
      <c r="V123" s="193"/>
      <c r="W123" s="194">
        <v>42370</v>
      </c>
      <c r="X123" s="193">
        <v>43.653863299999998</v>
      </c>
      <c r="Y123" s="193"/>
      <c r="Z123" s="193"/>
      <c r="AA123" s="193"/>
    </row>
    <row r="124" spans="1:27" ht="15.75" x14ac:dyDescent="0.25">
      <c r="A124" s="193"/>
      <c r="B124" s="195" t="s">
        <v>841</v>
      </c>
      <c r="C124" s="193">
        <v>123</v>
      </c>
      <c r="D124" s="194">
        <v>42552</v>
      </c>
      <c r="E124" s="193">
        <v>67.243089999999995</v>
      </c>
      <c r="F124" s="193"/>
      <c r="G124" s="193"/>
      <c r="H124" s="195" t="s">
        <v>841</v>
      </c>
      <c r="I124" s="193">
        <v>122</v>
      </c>
      <c r="J124" s="194">
        <v>42461</v>
      </c>
      <c r="K124" s="193">
        <v>30.81127</v>
      </c>
      <c r="L124" s="193"/>
      <c r="M124" s="193"/>
      <c r="N124" s="195" t="s">
        <v>841</v>
      </c>
      <c r="O124" s="193">
        <v>122</v>
      </c>
      <c r="P124" s="194">
        <v>42461</v>
      </c>
      <c r="Q124" s="193">
        <v>37.913029999999999</v>
      </c>
      <c r="R124" s="193"/>
      <c r="S124" s="193"/>
      <c r="T124" s="193"/>
      <c r="U124" s="193"/>
      <c r="V124" s="193"/>
      <c r="W124" s="194">
        <v>42461</v>
      </c>
      <c r="X124" s="193">
        <v>40.846216699999999</v>
      </c>
      <c r="Y124" s="193"/>
      <c r="Z124" s="193"/>
      <c r="AA124" s="193"/>
    </row>
    <row r="125" spans="1:27" ht="15.75" x14ac:dyDescent="0.25">
      <c r="A125" s="193"/>
      <c r="B125" s="195" t="s">
        <v>841</v>
      </c>
      <c r="C125" s="193">
        <v>124</v>
      </c>
      <c r="D125" s="194">
        <v>42644</v>
      </c>
      <c r="E125" s="193">
        <v>68.90128</v>
      </c>
      <c r="F125" s="193"/>
      <c r="G125" s="193"/>
      <c r="H125" s="195" t="s">
        <v>841</v>
      </c>
      <c r="I125" s="193">
        <v>123</v>
      </c>
      <c r="J125" s="194">
        <v>42552</v>
      </c>
      <c r="K125" s="193">
        <v>36.217509999999997</v>
      </c>
      <c r="L125" s="193"/>
      <c r="M125" s="193"/>
      <c r="N125" s="195" t="s">
        <v>841</v>
      </c>
      <c r="O125" s="193">
        <v>123</v>
      </c>
      <c r="P125" s="194">
        <v>42552</v>
      </c>
      <c r="Q125" s="193">
        <v>56.447789999999998</v>
      </c>
      <c r="R125" s="193"/>
      <c r="S125" s="193"/>
      <c r="T125" s="193"/>
      <c r="U125" s="193"/>
      <c r="V125" s="193"/>
      <c r="W125" s="194">
        <v>42552</v>
      </c>
      <c r="X125" s="193">
        <v>53.302796700000002</v>
      </c>
      <c r="Y125" s="193"/>
      <c r="Z125" s="193"/>
      <c r="AA125" s="193"/>
    </row>
    <row r="126" spans="1:27" ht="15.75" x14ac:dyDescent="0.25">
      <c r="A126" s="193"/>
      <c r="B126" s="195" t="s">
        <v>841</v>
      </c>
      <c r="C126" s="193">
        <v>125</v>
      </c>
      <c r="D126" s="194">
        <v>42736</v>
      </c>
      <c r="E126" s="193">
        <v>66.077820000000003</v>
      </c>
      <c r="F126" s="193"/>
      <c r="G126" s="193"/>
      <c r="H126" s="195" t="s">
        <v>841</v>
      </c>
      <c r="I126" s="193">
        <v>124</v>
      </c>
      <c r="J126" s="194">
        <v>42644</v>
      </c>
      <c r="K126" s="193">
        <v>30.927820000000001</v>
      </c>
      <c r="L126" s="193"/>
      <c r="M126" s="193"/>
      <c r="N126" s="195" t="s">
        <v>841</v>
      </c>
      <c r="O126" s="193">
        <v>124</v>
      </c>
      <c r="P126" s="194">
        <v>42644</v>
      </c>
      <c r="Q126" s="193">
        <v>51.90954</v>
      </c>
      <c r="R126" s="193"/>
      <c r="S126" s="193"/>
      <c r="T126" s="193"/>
      <c r="U126" s="193"/>
      <c r="V126" s="193"/>
      <c r="W126" s="194">
        <v>42644</v>
      </c>
      <c r="X126" s="193">
        <v>50.579546700000002</v>
      </c>
      <c r="Y126" s="193"/>
      <c r="Z126" s="193"/>
      <c r="AA126" s="193"/>
    </row>
    <row r="127" spans="1:27" ht="15.75" x14ac:dyDescent="0.25">
      <c r="A127" s="193"/>
      <c r="B127" s="195" t="s">
        <v>841</v>
      </c>
      <c r="C127" s="193">
        <v>126</v>
      </c>
      <c r="D127" s="194">
        <v>42826</v>
      </c>
      <c r="E127" s="193">
        <v>71.917670000000001</v>
      </c>
      <c r="F127" s="193"/>
      <c r="G127" s="193"/>
      <c r="H127" s="195" t="s">
        <v>841</v>
      </c>
      <c r="I127" s="193">
        <v>125</v>
      </c>
      <c r="J127" s="194">
        <v>42736</v>
      </c>
      <c r="K127" s="193">
        <v>30.553329999999999</v>
      </c>
      <c r="L127" s="193"/>
      <c r="M127" s="193"/>
      <c r="N127" s="195" t="s">
        <v>841</v>
      </c>
      <c r="O127" s="193">
        <v>125</v>
      </c>
      <c r="P127" s="194">
        <v>42736</v>
      </c>
      <c r="Q127" s="193">
        <v>58.954599999999999</v>
      </c>
      <c r="R127" s="193"/>
      <c r="S127" s="193"/>
      <c r="T127" s="193"/>
      <c r="U127" s="193"/>
      <c r="V127" s="193"/>
      <c r="W127" s="194">
        <v>42736</v>
      </c>
      <c r="X127" s="193">
        <v>51.861916700000002</v>
      </c>
      <c r="Y127" s="193"/>
      <c r="Z127" s="193"/>
      <c r="AA127" s="193"/>
    </row>
    <row r="128" spans="1:27" ht="15.75" x14ac:dyDescent="0.25">
      <c r="A128" s="193"/>
      <c r="B128" s="195" t="s">
        <v>841</v>
      </c>
      <c r="C128" s="193">
        <v>127</v>
      </c>
      <c r="D128" s="194">
        <v>42917</v>
      </c>
      <c r="E128" s="193">
        <v>74.335359999999994</v>
      </c>
      <c r="F128" s="193"/>
      <c r="G128" s="193"/>
      <c r="H128" s="195" t="s">
        <v>841</v>
      </c>
      <c r="I128" s="193">
        <v>126</v>
      </c>
      <c r="J128" s="194">
        <v>42826</v>
      </c>
      <c r="K128" s="193">
        <v>39.78416</v>
      </c>
      <c r="L128" s="193"/>
      <c r="M128" s="193"/>
      <c r="N128" s="195" t="s">
        <v>841</v>
      </c>
      <c r="O128" s="193">
        <v>126</v>
      </c>
      <c r="P128" s="194">
        <v>42826</v>
      </c>
      <c r="Q128" s="193">
        <v>68.939130000000006</v>
      </c>
      <c r="R128" s="193"/>
      <c r="S128" s="193"/>
      <c r="T128" s="193"/>
      <c r="U128" s="193"/>
      <c r="V128" s="193"/>
      <c r="W128" s="194">
        <v>42826</v>
      </c>
      <c r="X128" s="193">
        <v>60.213653299999997</v>
      </c>
      <c r="Y128" s="193"/>
      <c r="Z128" s="193"/>
      <c r="AA128" s="193"/>
    </row>
    <row r="129" spans="1:27" ht="15.75" x14ac:dyDescent="0.25">
      <c r="A129" s="193"/>
      <c r="B129" s="195" t="s">
        <v>841</v>
      </c>
      <c r="C129" s="193">
        <v>128</v>
      </c>
      <c r="D129" s="194">
        <v>43009</v>
      </c>
      <c r="E129" s="193">
        <v>81.201329999999999</v>
      </c>
      <c r="F129" s="193"/>
      <c r="G129" s="193"/>
      <c r="H129" s="195" t="s">
        <v>841</v>
      </c>
      <c r="I129" s="193">
        <v>127</v>
      </c>
      <c r="J129" s="194">
        <v>42917</v>
      </c>
      <c r="K129" s="193">
        <v>37.671590000000002</v>
      </c>
      <c r="L129" s="193"/>
      <c r="M129" s="193"/>
      <c r="N129" s="195" t="s">
        <v>841</v>
      </c>
      <c r="O129" s="193">
        <v>127</v>
      </c>
      <c r="P129" s="194">
        <v>42917</v>
      </c>
      <c r="Q129" s="193">
        <v>61.914909999999999</v>
      </c>
      <c r="R129" s="193"/>
      <c r="S129" s="193"/>
      <c r="T129" s="193"/>
      <c r="U129" s="193"/>
      <c r="V129" s="193"/>
      <c r="W129" s="194">
        <v>42917</v>
      </c>
      <c r="X129" s="193">
        <v>57.973953299999998</v>
      </c>
      <c r="Y129" s="193"/>
      <c r="Z129" s="193"/>
      <c r="AA129" s="193"/>
    </row>
    <row r="130" spans="1:27" ht="15.75" x14ac:dyDescent="0.25">
      <c r="A130" s="193"/>
      <c r="B130" s="195" t="s">
        <v>841</v>
      </c>
      <c r="C130" s="193">
        <v>129</v>
      </c>
      <c r="D130" s="194">
        <v>43101</v>
      </c>
      <c r="E130" s="193">
        <v>62.681449999999998</v>
      </c>
      <c r="F130" s="193"/>
      <c r="G130" s="193"/>
      <c r="H130" s="195" t="s">
        <v>841</v>
      </c>
      <c r="I130" s="193">
        <v>128</v>
      </c>
      <c r="J130" s="194">
        <v>43009</v>
      </c>
      <c r="K130" s="193">
        <v>47.089489999999998</v>
      </c>
      <c r="L130" s="193"/>
      <c r="M130" s="193"/>
      <c r="N130" s="195" t="s">
        <v>841</v>
      </c>
      <c r="O130" s="193">
        <v>128</v>
      </c>
      <c r="P130" s="194">
        <v>43009</v>
      </c>
      <c r="Q130" s="193">
        <v>74.15401</v>
      </c>
      <c r="R130" s="193"/>
      <c r="S130" s="193"/>
      <c r="T130" s="193"/>
      <c r="U130" s="193"/>
      <c r="V130" s="193"/>
      <c r="W130" s="194">
        <v>43009</v>
      </c>
      <c r="X130" s="193">
        <v>67.481610000000003</v>
      </c>
      <c r="Y130" s="193"/>
      <c r="Z130" s="193"/>
      <c r="AA130" s="193"/>
    </row>
    <row r="131" spans="1:27" ht="15.75" x14ac:dyDescent="0.25">
      <c r="A131" s="193"/>
      <c r="B131" s="195" t="s">
        <v>841</v>
      </c>
      <c r="C131" s="193">
        <v>130</v>
      </c>
      <c r="D131" s="194">
        <v>43191</v>
      </c>
      <c r="E131" s="193">
        <v>70.657510000000002</v>
      </c>
      <c r="F131" s="193"/>
      <c r="G131" s="193"/>
      <c r="H131" s="195" t="s">
        <v>841</v>
      </c>
      <c r="I131" s="193">
        <v>129</v>
      </c>
      <c r="J131" s="194">
        <v>43101</v>
      </c>
      <c r="K131" s="193">
        <v>46.16039</v>
      </c>
      <c r="L131" s="193"/>
      <c r="M131" s="193"/>
      <c r="N131" s="195" t="s">
        <v>841</v>
      </c>
      <c r="O131" s="193">
        <v>129</v>
      </c>
      <c r="P131" s="194">
        <v>43101</v>
      </c>
      <c r="Q131" s="193">
        <v>55.603859999999997</v>
      </c>
      <c r="R131" s="193"/>
      <c r="S131" s="193"/>
      <c r="T131" s="193"/>
      <c r="U131" s="193"/>
      <c r="V131" s="193"/>
      <c r="W131" s="194">
        <v>43101</v>
      </c>
      <c r="X131" s="193">
        <v>54.815233300000003</v>
      </c>
      <c r="Y131" s="193"/>
      <c r="Z131" s="193"/>
      <c r="AA131" s="193"/>
    </row>
    <row r="132" spans="1:27" ht="15.75" x14ac:dyDescent="0.25">
      <c r="A132" s="193"/>
      <c r="B132" s="195" t="s">
        <v>841</v>
      </c>
      <c r="C132" s="193">
        <v>131</v>
      </c>
      <c r="D132" s="194">
        <v>43282</v>
      </c>
      <c r="E132" s="193">
        <v>69.000680000000003</v>
      </c>
      <c r="F132" s="193"/>
      <c r="G132" s="193"/>
      <c r="H132" s="195" t="s">
        <v>841</v>
      </c>
      <c r="I132" s="193">
        <v>130</v>
      </c>
      <c r="J132" s="194">
        <v>43191</v>
      </c>
      <c r="K132" s="193">
        <v>44.547550000000001</v>
      </c>
      <c r="L132" s="193"/>
      <c r="M132" s="193"/>
      <c r="N132" s="195" t="s">
        <v>841</v>
      </c>
      <c r="O132" s="193">
        <v>130</v>
      </c>
      <c r="P132" s="194">
        <v>43191</v>
      </c>
      <c r="Q132" s="193">
        <v>63.413719999999998</v>
      </c>
      <c r="R132" s="193"/>
      <c r="S132" s="193"/>
      <c r="T132" s="193"/>
      <c r="U132" s="193"/>
      <c r="V132" s="193"/>
      <c r="W132" s="194">
        <v>43191</v>
      </c>
      <c r="X132" s="193">
        <v>59.5395933</v>
      </c>
      <c r="Y132" s="193"/>
      <c r="Z132" s="193"/>
      <c r="AA132" s="193"/>
    </row>
    <row r="133" spans="1:27" ht="15.75" x14ac:dyDescent="0.25">
      <c r="A133" s="193"/>
      <c r="B133" s="195" t="s">
        <v>841</v>
      </c>
      <c r="C133" s="193">
        <v>132</v>
      </c>
      <c r="D133" s="194">
        <v>43374</v>
      </c>
      <c r="E133" s="193">
        <v>67.636049999999997</v>
      </c>
      <c r="F133" s="193"/>
      <c r="G133" s="193"/>
      <c r="H133" s="195" t="s">
        <v>841</v>
      </c>
      <c r="I133" s="193">
        <v>131</v>
      </c>
      <c r="J133" s="194">
        <v>43282</v>
      </c>
      <c r="K133" s="193">
        <v>45.964440000000003</v>
      </c>
      <c r="L133" s="193"/>
      <c r="M133" s="193"/>
      <c r="N133" s="195" t="s">
        <v>841</v>
      </c>
      <c r="O133" s="193">
        <v>131</v>
      </c>
      <c r="P133" s="194">
        <v>43282</v>
      </c>
      <c r="Q133" s="193">
        <v>60.370950000000001</v>
      </c>
      <c r="R133" s="193"/>
      <c r="S133" s="193"/>
      <c r="T133" s="193"/>
      <c r="U133" s="193"/>
      <c r="V133" s="193"/>
      <c r="W133" s="194">
        <v>43282</v>
      </c>
      <c r="X133" s="193">
        <v>58.445356699999998</v>
      </c>
      <c r="Y133" s="193"/>
      <c r="Z133" s="193"/>
      <c r="AA133" s="193"/>
    </row>
    <row r="134" spans="1:27" ht="15.75" x14ac:dyDescent="0.25">
      <c r="A134" s="193"/>
      <c r="B134" s="195" t="s">
        <v>841</v>
      </c>
      <c r="C134" s="193">
        <v>133</v>
      </c>
      <c r="D134" s="194">
        <v>43466</v>
      </c>
      <c r="E134" s="193">
        <v>70.942620000000005</v>
      </c>
      <c r="F134" s="193"/>
      <c r="G134" s="193"/>
      <c r="H134" s="195" t="s">
        <v>841</v>
      </c>
      <c r="I134" s="193">
        <v>132</v>
      </c>
      <c r="J134" s="194">
        <v>43374</v>
      </c>
      <c r="K134" s="193">
        <v>58.829540000000001</v>
      </c>
      <c r="L134" s="193"/>
      <c r="M134" s="193"/>
      <c r="N134" s="195" t="s">
        <v>841</v>
      </c>
      <c r="O134" s="193">
        <v>132</v>
      </c>
      <c r="P134" s="194">
        <v>43374</v>
      </c>
      <c r="Q134" s="193">
        <v>66.681839999999994</v>
      </c>
      <c r="R134" s="193"/>
      <c r="S134" s="193"/>
      <c r="T134" s="193"/>
      <c r="U134" s="193"/>
      <c r="V134" s="193"/>
      <c r="W134" s="194">
        <v>43374</v>
      </c>
      <c r="X134" s="193">
        <v>64.382476699999998</v>
      </c>
      <c r="Y134" s="193"/>
      <c r="Z134" s="193"/>
      <c r="AA134" s="193"/>
    </row>
    <row r="135" spans="1:27" ht="15.75" x14ac:dyDescent="0.25">
      <c r="A135" s="193"/>
      <c r="B135" s="195" t="s">
        <v>841</v>
      </c>
      <c r="C135" s="193">
        <v>134</v>
      </c>
      <c r="D135" s="194">
        <v>43556</v>
      </c>
      <c r="E135" s="193">
        <v>73.586789999999993</v>
      </c>
      <c r="F135" s="193"/>
      <c r="G135" s="193"/>
      <c r="H135" s="195" t="s">
        <v>841</v>
      </c>
      <c r="I135" s="193">
        <v>133</v>
      </c>
      <c r="J135" s="194">
        <v>43466</v>
      </c>
      <c r="K135" s="193">
        <v>64.369280000000003</v>
      </c>
      <c r="L135" s="193"/>
      <c r="M135" s="193"/>
      <c r="N135" s="195" t="s">
        <v>841</v>
      </c>
      <c r="O135" s="193">
        <v>133</v>
      </c>
      <c r="P135" s="194">
        <v>43466</v>
      </c>
      <c r="Q135" s="193">
        <v>70.564679999999996</v>
      </c>
      <c r="R135" s="193"/>
      <c r="S135" s="193"/>
      <c r="T135" s="193"/>
      <c r="U135" s="193"/>
      <c r="V135" s="193"/>
      <c r="W135" s="194">
        <v>43466</v>
      </c>
      <c r="X135" s="193">
        <v>68.625526699999995</v>
      </c>
      <c r="Y135" s="193"/>
      <c r="Z135" s="193"/>
      <c r="AA135" s="193"/>
    </row>
    <row r="136" spans="1:27" ht="15.75" x14ac:dyDescent="0.25">
      <c r="A136" s="193"/>
      <c r="B136" s="195" t="s">
        <v>841</v>
      </c>
      <c r="C136" s="193">
        <v>135</v>
      </c>
      <c r="D136" s="194">
        <v>43647</v>
      </c>
      <c r="E136" s="193">
        <v>72.691029999999998</v>
      </c>
      <c r="F136" s="193"/>
      <c r="G136" s="193"/>
      <c r="H136" s="195" t="s">
        <v>841</v>
      </c>
      <c r="I136" s="193">
        <v>134</v>
      </c>
      <c r="J136" s="194">
        <v>43556</v>
      </c>
      <c r="K136" s="193">
        <v>55.12724</v>
      </c>
      <c r="L136" s="193"/>
      <c r="M136" s="193"/>
      <c r="N136" s="195" t="s">
        <v>841</v>
      </c>
      <c r="O136" s="193">
        <v>134</v>
      </c>
      <c r="P136" s="194">
        <v>43556</v>
      </c>
      <c r="Q136" s="193">
        <v>69.355289999999997</v>
      </c>
      <c r="R136" s="193"/>
      <c r="S136" s="193"/>
      <c r="T136" s="193"/>
      <c r="U136" s="193"/>
      <c r="V136" s="193"/>
      <c r="W136" s="194">
        <v>43556</v>
      </c>
      <c r="X136" s="193">
        <v>66.0231067</v>
      </c>
      <c r="Y136" s="193"/>
      <c r="Z136" s="193"/>
      <c r="AA136" s="193"/>
    </row>
    <row r="137" spans="1:27" ht="15.75" x14ac:dyDescent="0.25">
      <c r="A137" s="193"/>
      <c r="B137" s="195" t="s">
        <v>841</v>
      </c>
      <c r="C137" s="193">
        <v>136</v>
      </c>
      <c r="D137" s="194">
        <v>43739</v>
      </c>
      <c r="E137" s="193">
        <v>76.655779999999993</v>
      </c>
      <c r="F137" s="193"/>
      <c r="G137" s="193"/>
      <c r="H137" s="195" t="s">
        <v>841</v>
      </c>
      <c r="I137" s="193">
        <v>135</v>
      </c>
      <c r="J137" s="194">
        <v>43647</v>
      </c>
      <c r="K137" s="193">
        <v>51.889569999999999</v>
      </c>
      <c r="L137" s="193"/>
      <c r="M137" s="193"/>
      <c r="N137" s="195" t="s">
        <v>841</v>
      </c>
      <c r="O137" s="193">
        <v>135</v>
      </c>
      <c r="P137" s="194">
        <v>43647</v>
      </c>
      <c r="Q137" s="193">
        <v>69.550510000000003</v>
      </c>
      <c r="R137" s="193"/>
      <c r="S137" s="193"/>
      <c r="T137" s="193"/>
      <c r="U137" s="193"/>
      <c r="V137" s="193"/>
      <c r="W137" s="194">
        <v>43647</v>
      </c>
      <c r="X137" s="193">
        <v>64.710369999999998</v>
      </c>
      <c r="Y137" s="193"/>
      <c r="Z137" s="193"/>
      <c r="AA137" s="193"/>
    </row>
    <row r="138" spans="1:27" ht="15.75" x14ac:dyDescent="0.25">
      <c r="A138" s="193"/>
      <c r="B138" s="195" t="s">
        <v>841</v>
      </c>
      <c r="C138" s="193">
        <v>137</v>
      </c>
      <c r="D138" s="194">
        <v>43831</v>
      </c>
      <c r="E138" s="193">
        <v>35.434809999999999</v>
      </c>
      <c r="F138" s="193"/>
      <c r="G138" s="193"/>
      <c r="H138" s="195" t="s">
        <v>841</v>
      </c>
      <c r="I138" s="193">
        <v>136</v>
      </c>
      <c r="J138" s="194">
        <v>43739</v>
      </c>
      <c r="K138" s="193">
        <v>43.580820000000003</v>
      </c>
      <c r="L138" s="193"/>
      <c r="M138" s="193"/>
      <c r="N138" s="195" t="s">
        <v>841</v>
      </c>
      <c r="O138" s="193">
        <v>136</v>
      </c>
      <c r="P138" s="194">
        <v>43739</v>
      </c>
      <c r="Q138" s="193">
        <v>72.270420000000001</v>
      </c>
      <c r="R138" s="193"/>
      <c r="S138" s="193"/>
      <c r="T138" s="193"/>
      <c r="U138" s="193"/>
      <c r="V138" s="193"/>
      <c r="W138" s="194">
        <v>43739</v>
      </c>
      <c r="X138" s="193">
        <v>64.169006699999997</v>
      </c>
      <c r="Y138" s="193"/>
      <c r="Z138" s="193"/>
      <c r="AA138" s="193"/>
    </row>
    <row r="139" spans="1:27" ht="15.75" x14ac:dyDescent="0.25">
      <c r="A139" s="193"/>
      <c r="B139" s="195" t="s">
        <v>841</v>
      </c>
      <c r="C139" s="193">
        <v>138</v>
      </c>
      <c r="D139" s="194">
        <v>43922</v>
      </c>
      <c r="E139" s="193">
        <v>57.825879999999998</v>
      </c>
      <c r="F139" s="193"/>
      <c r="G139" s="193"/>
      <c r="H139" s="195" t="s">
        <v>841</v>
      </c>
      <c r="I139" s="193">
        <v>137</v>
      </c>
      <c r="J139" s="194">
        <v>43831</v>
      </c>
      <c r="K139" s="193">
        <v>22.24372</v>
      </c>
      <c r="L139" s="193"/>
      <c r="M139" s="193"/>
      <c r="N139" s="195" t="s">
        <v>841</v>
      </c>
      <c r="O139" s="193">
        <v>137</v>
      </c>
      <c r="P139" s="194">
        <v>43831</v>
      </c>
      <c r="Q139" s="193">
        <v>28.323709999999998</v>
      </c>
      <c r="R139" s="193"/>
      <c r="S139" s="193"/>
      <c r="T139" s="193"/>
      <c r="U139" s="193"/>
      <c r="V139" s="193"/>
      <c r="W139" s="194">
        <v>43831</v>
      </c>
      <c r="X139" s="193">
        <v>28.6674133</v>
      </c>
      <c r="Y139" s="193"/>
      <c r="Z139" s="193"/>
      <c r="AA139" s="193"/>
    </row>
    <row r="140" spans="1:27" ht="15.75" x14ac:dyDescent="0.25">
      <c r="A140" s="193"/>
      <c r="B140" s="193"/>
      <c r="C140" s="193"/>
      <c r="D140" s="194"/>
      <c r="E140" s="193"/>
      <c r="F140" s="193"/>
      <c r="G140" s="193"/>
      <c r="H140" s="198" t="s">
        <v>841</v>
      </c>
      <c r="I140" s="193">
        <v>138</v>
      </c>
      <c r="J140" s="194">
        <v>43922</v>
      </c>
      <c r="K140" s="193">
        <v>53.097259999999999</v>
      </c>
      <c r="L140" s="193"/>
      <c r="M140" s="193"/>
      <c r="N140" s="198" t="s">
        <v>841</v>
      </c>
      <c r="O140" s="193">
        <v>138</v>
      </c>
      <c r="P140" s="194">
        <v>43922</v>
      </c>
      <c r="Q140" s="193">
        <v>46.425750000000001</v>
      </c>
      <c r="R140" s="193"/>
      <c r="S140" s="193"/>
      <c r="T140" s="193"/>
      <c r="U140" s="193"/>
      <c r="V140" s="193"/>
      <c r="W140" s="194">
        <v>43922</v>
      </c>
      <c r="X140" s="193">
        <v>52.449629999999999</v>
      </c>
      <c r="Y140" s="193"/>
      <c r="Z140" s="193"/>
      <c r="AA140" s="193"/>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B1F57-4016-934F-9FAD-B67FC84E88BB}">
  <sheetPr>
    <tabColor rgb="FFFFFF00"/>
  </sheetPr>
  <dimension ref="B3:U141"/>
  <sheetViews>
    <sheetView topLeftCell="G106" workbookViewId="0">
      <selection activeCell="K4" sqref="K4:K141"/>
    </sheetView>
  </sheetViews>
  <sheetFormatPr defaultColWidth="11.42578125" defaultRowHeight="15" x14ac:dyDescent="0.25"/>
  <sheetData>
    <row r="3" spans="2:21" x14ac:dyDescent="0.25">
      <c r="C3" t="s">
        <v>93</v>
      </c>
      <c r="D3" t="s">
        <v>145</v>
      </c>
      <c r="E3" t="s">
        <v>94</v>
      </c>
      <c r="F3" t="s">
        <v>95</v>
      </c>
      <c r="L3" t="s">
        <v>90</v>
      </c>
      <c r="M3" t="s">
        <v>91</v>
      </c>
      <c r="N3" t="s">
        <v>92</v>
      </c>
      <c r="T3" t="s">
        <v>88</v>
      </c>
      <c r="U3" t="s">
        <v>89</v>
      </c>
    </row>
    <row r="4" spans="2:21" x14ac:dyDescent="0.25">
      <c r="B4" s="139">
        <v>31413</v>
      </c>
      <c r="C4">
        <v>71.432929999999999</v>
      </c>
      <c r="D4">
        <v>84.390339999999995</v>
      </c>
      <c r="E4">
        <v>105.85818999999999</v>
      </c>
      <c r="K4" s="139">
        <v>31413</v>
      </c>
      <c r="L4">
        <v>56.38308</v>
      </c>
      <c r="M4">
        <v>56.38308</v>
      </c>
      <c r="N4">
        <v>56.38308</v>
      </c>
      <c r="S4" s="139">
        <v>31413</v>
      </c>
      <c r="T4">
        <v>71.007409999999993</v>
      </c>
      <c r="U4">
        <v>71.007409999999993</v>
      </c>
    </row>
    <row r="5" spans="2:21" x14ac:dyDescent="0.25">
      <c r="B5" s="139">
        <v>31503</v>
      </c>
      <c r="C5">
        <v>74.361490000000003</v>
      </c>
      <c r="D5">
        <v>88.552999999999997</v>
      </c>
      <c r="E5">
        <v>93.600340000000003</v>
      </c>
      <c r="K5" s="139">
        <v>31503</v>
      </c>
      <c r="L5">
        <v>54.353900000000003</v>
      </c>
      <c r="M5">
        <v>54.353900000000003</v>
      </c>
      <c r="N5">
        <v>54.353900000000003</v>
      </c>
      <c r="S5" s="139">
        <v>31503</v>
      </c>
      <c r="T5">
        <v>78.594059999999999</v>
      </c>
      <c r="U5">
        <v>78.594059999999999</v>
      </c>
    </row>
    <row r="6" spans="2:21" x14ac:dyDescent="0.25">
      <c r="B6" s="139">
        <v>31594</v>
      </c>
      <c r="C6">
        <v>70.947810000000004</v>
      </c>
      <c r="D6">
        <v>79.720389999999995</v>
      </c>
      <c r="E6">
        <v>91.534109999999998</v>
      </c>
      <c r="K6" s="139">
        <v>31594</v>
      </c>
      <c r="L6">
        <v>56.454239999999999</v>
      </c>
      <c r="M6">
        <v>56.454239999999999</v>
      </c>
      <c r="N6">
        <v>56.454239999999999</v>
      </c>
      <c r="S6" s="139">
        <v>31594</v>
      </c>
      <c r="T6">
        <v>74.61636</v>
      </c>
      <c r="U6">
        <v>74.61636</v>
      </c>
    </row>
    <row r="7" spans="2:21" x14ac:dyDescent="0.25">
      <c r="B7" s="139">
        <v>31686</v>
      </c>
      <c r="C7">
        <v>77.37518</v>
      </c>
      <c r="D7">
        <v>79.405510000000007</v>
      </c>
      <c r="E7">
        <v>98.562070000000006</v>
      </c>
      <c r="K7" s="139">
        <v>31686</v>
      </c>
      <c r="L7">
        <v>64.857740000000007</v>
      </c>
      <c r="M7">
        <v>64.857740000000007</v>
      </c>
      <c r="N7">
        <v>64.857740000000007</v>
      </c>
      <c r="S7" s="139">
        <v>31686</v>
      </c>
      <c r="T7">
        <v>91.868889999999993</v>
      </c>
      <c r="U7">
        <v>91.868889999999993</v>
      </c>
    </row>
    <row r="8" spans="2:21" x14ac:dyDescent="0.25">
      <c r="B8" s="139">
        <v>31778</v>
      </c>
      <c r="C8">
        <v>69.237229999999997</v>
      </c>
      <c r="D8">
        <v>84.315100000000001</v>
      </c>
      <c r="E8">
        <v>98.118409999999997</v>
      </c>
      <c r="K8" s="139">
        <v>31778</v>
      </c>
      <c r="L8">
        <v>49.93759</v>
      </c>
      <c r="M8">
        <v>49.93759</v>
      </c>
      <c r="N8">
        <v>49.93759</v>
      </c>
      <c r="S8" s="139">
        <v>31778</v>
      </c>
      <c r="T8">
        <v>77.107550000000003</v>
      </c>
      <c r="U8">
        <v>77.107550000000003</v>
      </c>
    </row>
    <row r="9" spans="2:21" x14ac:dyDescent="0.25">
      <c r="B9" s="139">
        <v>31868</v>
      </c>
      <c r="C9">
        <v>68.583519999999993</v>
      </c>
      <c r="D9">
        <v>83.898129999999995</v>
      </c>
      <c r="E9">
        <v>88.289299999999997</v>
      </c>
      <c r="K9" s="139">
        <v>31868</v>
      </c>
      <c r="L9">
        <v>50.856529999999999</v>
      </c>
      <c r="M9">
        <v>52.972439999999999</v>
      </c>
      <c r="N9">
        <v>52.972439999999999</v>
      </c>
      <c r="S9" s="139">
        <v>31868</v>
      </c>
      <c r="T9">
        <v>79.252020000000002</v>
      </c>
      <c r="U9">
        <v>79.252020000000002</v>
      </c>
    </row>
    <row r="10" spans="2:21" x14ac:dyDescent="0.25">
      <c r="B10" s="139">
        <v>31959</v>
      </c>
      <c r="C10">
        <v>78.031899999999993</v>
      </c>
      <c r="D10">
        <v>81.470690000000005</v>
      </c>
      <c r="E10">
        <v>90.342269999999999</v>
      </c>
      <c r="K10" s="139">
        <v>31959</v>
      </c>
      <c r="L10">
        <v>60.142659999999999</v>
      </c>
      <c r="M10">
        <v>60.383400000000002</v>
      </c>
      <c r="N10">
        <v>60.383400000000002</v>
      </c>
      <c r="S10" s="139">
        <v>31959</v>
      </c>
      <c r="T10">
        <v>86.114369999999994</v>
      </c>
      <c r="U10">
        <v>86.114369999999994</v>
      </c>
    </row>
    <row r="11" spans="2:21" x14ac:dyDescent="0.25">
      <c r="B11" s="139">
        <v>32051</v>
      </c>
      <c r="C11">
        <v>30.45073</v>
      </c>
      <c r="D11">
        <v>49.567129999999999</v>
      </c>
      <c r="E11">
        <v>65.830820000000003</v>
      </c>
      <c r="K11" s="139">
        <v>32051</v>
      </c>
      <c r="L11">
        <v>54.414960000000001</v>
      </c>
      <c r="M11">
        <v>53.24785</v>
      </c>
      <c r="N11">
        <v>53.24785</v>
      </c>
      <c r="S11" s="139">
        <v>32051</v>
      </c>
      <c r="T11">
        <v>39.662080000000003</v>
      </c>
      <c r="U11">
        <v>39.662080000000003</v>
      </c>
    </row>
    <row r="12" spans="2:21" x14ac:dyDescent="0.25">
      <c r="B12" s="139">
        <v>32143</v>
      </c>
      <c r="C12">
        <v>59.334919999999997</v>
      </c>
      <c r="D12">
        <v>59.29748</v>
      </c>
      <c r="E12">
        <v>76.299430000000001</v>
      </c>
      <c r="K12" s="139">
        <v>32143</v>
      </c>
      <c r="L12">
        <v>54.235030000000002</v>
      </c>
      <c r="M12">
        <v>55.66677</v>
      </c>
      <c r="N12">
        <v>55.66677</v>
      </c>
      <c r="S12" s="139">
        <v>32143</v>
      </c>
      <c r="T12">
        <v>69.719750000000005</v>
      </c>
      <c r="U12">
        <v>69.719750000000005</v>
      </c>
    </row>
    <row r="13" spans="2:21" x14ac:dyDescent="0.25">
      <c r="B13" s="139">
        <v>32234</v>
      </c>
      <c r="C13">
        <v>65.365480000000005</v>
      </c>
      <c r="D13">
        <v>70.088560000000001</v>
      </c>
      <c r="E13">
        <v>82.577879999999993</v>
      </c>
      <c r="K13" s="139">
        <v>32234</v>
      </c>
      <c r="L13">
        <v>54.929099999999998</v>
      </c>
      <c r="M13">
        <v>52.698560000000001</v>
      </c>
      <c r="N13">
        <v>52.698560000000001</v>
      </c>
      <c r="S13" s="139">
        <v>32234</v>
      </c>
      <c r="T13">
        <v>83.588859999999997</v>
      </c>
      <c r="U13">
        <v>83.588859999999997</v>
      </c>
    </row>
    <row r="14" spans="2:21" x14ac:dyDescent="0.25">
      <c r="B14" s="139">
        <v>32325</v>
      </c>
      <c r="C14">
        <v>52.696939999999998</v>
      </c>
      <c r="D14">
        <v>70.22345</v>
      </c>
      <c r="E14">
        <v>77.783360000000002</v>
      </c>
      <c r="K14" s="139">
        <v>32325</v>
      </c>
      <c r="L14">
        <v>42.607889999999998</v>
      </c>
      <c r="M14">
        <v>38.991930000000004</v>
      </c>
      <c r="N14">
        <v>38.991930000000004</v>
      </c>
      <c r="S14" s="139">
        <v>32325</v>
      </c>
      <c r="T14">
        <v>63.41722</v>
      </c>
      <c r="U14">
        <v>63.41722</v>
      </c>
    </row>
    <row r="15" spans="2:21" x14ac:dyDescent="0.25">
      <c r="B15" s="139">
        <v>32417</v>
      </c>
      <c r="C15">
        <v>62.44556</v>
      </c>
      <c r="D15">
        <v>70.295230000000004</v>
      </c>
      <c r="E15">
        <v>92.092190000000002</v>
      </c>
      <c r="K15" s="139">
        <v>32417</v>
      </c>
      <c r="L15">
        <v>44.222099999999998</v>
      </c>
      <c r="M15">
        <v>41.398330000000001</v>
      </c>
      <c r="N15">
        <v>41.398330000000001</v>
      </c>
      <c r="S15" s="139">
        <v>32417</v>
      </c>
      <c r="T15">
        <v>74.275469999999999</v>
      </c>
      <c r="U15">
        <v>74.275469999999999</v>
      </c>
    </row>
    <row r="16" spans="2:21" x14ac:dyDescent="0.25">
      <c r="B16" s="139">
        <v>32509</v>
      </c>
      <c r="C16">
        <v>60.447679999999998</v>
      </c>
      <c r="D16">
        <v>74.912559999999999</v>
      </c>
      <c r="E16">
        <v>82.756389999999996</v>
      </c>
      <c r="K16" s="139">
        <v>32509</v>
      </c>
      <c r="L16">
        <v>44.322400000000002</v>
      </c>
      <c r="M16">
        <v>41.712499999999999</v>
      </c>
      <c r="N16">
        <v>41.712499999999999</v>
      </c>
      <c r="S16" s="139">
        <v>32509</v>
      </c>
      <c r="T16">
        <v>78.582380000000001</v>
      </c>
      <c r="U16">
        <v>78.582380000000001</v>
      </c>
    </row>
    <row r="17" spans="2:21" x14ac:dyDescent="0.25">
      <c r="B17" s="139">
        <v>32599</v>
      </c>
      <c r="C17">
        <v>49.492049999999999</v>
      </c>
      <c r="D17">
        <v>68.033460000000005</v>
      </c>
      <c r="E17">
        <v>72.713229999999996</v>
      </c>
      <c r="K17" s="139">
        <v>32599</v>
      </c>
      <c r="L17">
        <v>37.202649999999998</v>
      </c>
      <c r="M17">
        <v>32.810070000000003</v>
      </c>
      <c r="N17">
        <v>32.810070000000003</v>
      </c>
      <c r="S17" s="139">
        <v>32599</v>
      </c>
      <c r="T17">
        <v>64.447860000000006</v>
      </c>
      <c r="U17">
        <v>64.447860000000006</v>
      </c>
    </row>
    <row r="18" spans="2:21" x14ac:dyDescent="0.25">
      <c r="B18" s="139">
        <v>32690</v>
      </c>
      <c r="C18">
        <v>46.89237</v>
      </c>
      <c r="D18">
        <v>61.446730000000002</v>
      </c>
      <c r="E18">
        <v>78.452520000000007</v>
      </c>
      <c r="K18" s="139">
        <v>32690</v>
      </c>
      <c r="L18">
        <v>30.452850000000002</v>
      </c>
      <c r="M18">
        <v>27.192900000000002</v>
      </c>
      <c r="N18">
        <v>27.192900000000002</v>
      </c>
      <c r="S18" s="139">
        <v>32690</v>
      </c>
      <c r="T18">
        <v>57.241680000000002</v>
      </c>
      <c r="U18">
        <v>57.241680000000002</v>
      </c>
    </row>
    <row r="19" spans="2:21" x14ac:dyDescent="0.25">
      <c r="B19" s="139">
        <v>32782</v>
      </c>
      <c r="C19">
        <v>45.347090000000001</v>
      </c>
      <c r="D19">
        <v>43.974040000000002</v>
      </c>
      <c r="E19">
        <v>82.287350000000004</v>
      </c>
      <c r="K19" s="139">
        <v>32782</v>
      </c>
      <c r="L19">
        <v>62.95476</v>
      </c>
      <c r="M19">
        <v>58.93309</v>
      </c>
      <c r="N19">
        <v>58.93309</v>
      </c>
      <c r="S19" s="139">
        <v>32782</v>
      </c>
      <c r="T19">
        <v>77.232060000000004</v>
      </c>
      <c r="U19">
        <v>77.232060000000004</v>
      </c>
    </row>
    <row r="20" spans="2:21" x14ac:dyDescent="0.25">
      <c r="B20" s="139">
        <v>32874</v>
      </c>
      <c r="C20">
        <v>51.20655</v>
      </c>
      <c r="D20">
        <v>63.105510000000002</v>
      </c>
      <c r="E20">
        <v>92.00779</v>
      </c>
      <c r="K20" s="139">
        <v>32874</v>
      </c>
      <c r="L20">
        <v>55.411059999999999</v>
      </c>
      <c r="M20">
        <v>52.724760000000003</v>
      </c>
      <c r="N20">
        <v>52.724760000000003</v>
      </c>
      <c r="S20" s="139">
        <v>32874</v>
      </c>
      <c r="T20">
        <v>76.825410000000005</v>
      </c>
      <c r="U20">
        <v>76.825410000000005</v>
      </c>
    </row>
    <row r="21" spans="2:21" x14ac:dyDescent="0.25">
      <c r="B21" s="139">
        <v>32964</v>
      </c>
      <c r="C21">
        <v>69.438040000000001</v>
      </c>
      <c r="D21">
        <v>76.490859999999998</v>
      </c>
      <c r="E21">
        <v>91.959130000000002</v>
      </c>
      <c r="K21" s="139">
        <v>32964</v>
      </c>
      <c r="L21">
        <v>63.555610000000001</v>
      </c>
      <c r="M21">
        <v>56.14855</v>
      </c>
      <c r="N21">
        <v>56.14855</v>
      </c>
      <c r="S21" s="139">
        <v>32964</v>
      </c>
      <c r="T21">
        <v>93.074969999999993</v>
      </c>
      <c r="U21">
        <v>93.074969999999993</v>
      </c>
    </row>
    <row r="22" spans="2:21" x14ac:dyDescent="0.25">
      <c r="B22" s="139">
        <v>33055</v>
      </c>
      <c r="C22">
        <v>50.3703</v>
      </c>
      <c r="D22">
        <v>54.385530000000003</v>
      </c>
      <c r="E22">
        <v>79.461429999999993</v>
      </c>
      <c r="K22" s="139">
        <v>33055</v>
      </c>
      <c r="L22">
        <v>53.49127</v>
      </c>
      <c r="M22">
        <v>54.44773</v>
      </c>
      <c r="N22">
        <v>54.44773</v>
      </c>
      <c r="S22" s="139">
        <v>33055</v>
      </c>
      <c r="T22">
        <v>73.657529999999994</v>
      </c>
      <c r="U22">
        <v>73.657529999999994</v>
      </c>
    </row>
    <row r="23" spans="2:21" x14ac:dyDescent="0.25">
      <c r="B23" s="139">
        <v>33147</v>
      </c>
      <c r="C23">
        <v>45.239510000000003</v>
      </c>
      <c r="D23">
        <v>63.550080000000001</v>
      </c>
      <c r="E23">
        <v>85.006979999999999</v>
      </c>
      <c r="K23" s="139">
        <v>33147</v>
      </c>
      <c r="L23">
        <v>57.632739999999998</v>
      </c>
      <c r="M23">
        <v>51.904960000000003</v>
      </c>
      <c r="N23">
        <v>51.904960000000003</v>
      </c>
      <c r="S23" s="139">
        <v>33147</v>
      </c>
      <c r="T23">
        <v>83.993780000000001</v>
      </c>
      <c r="U23">
        <v>83.993780000000001</v>
      </c>
    </row>
    <row r="24" spans="2:21" x14ac:dyDescent="0.25">
      <c r="B24" s="139">
        <v>33239</v>
      </c>
      <c r="C24">
        <v>35.937980000000003</v>
      </c>
      <c r="D24">
        <v>52.307409999999997</v>
      </c>
      <c r="E24">
        <v>82.283690000000007</v>
      </c>
      <c r="K24" s="139">
        <v>33239</v>
      </c>
      <c r="L24">
        <v>35.006520000000002</v>
      </c>
      <c r="M24">
        <v>33.67597</v>
      </c>
      <c r="N24">
        <v>33.67597</v>
      </c>
      <c r="S24" s="139">
        <v>33239</v>
      </c>
      <c r="T24">
        <v>66.459720000000004</v>
      </c>
      <c r="U24">
        <v>66.459720000000004</v>
      </c>
    </row>
    <row r="25" spans="2:21" x14ac:dyDescent="0.25">
      <c r="B25" s="139">
        <v>33329</v>
      </c>
      <c r="C25">
        <v>42.574269999999999</v>
      </c>
      <c r="D25">
        <v>56.615659999999998</v>
      </c>
      <c r="E25">
        <v>78.638949999999994</v>
      </c>
      <c r="K25" s="139">
        <v>33329</v>
      </c>
      <c r="L25">
        <v>33.116410000000002</v>
      </c>
      <c r="M25">
        <v>28.932009999999998</v>
      </c>
      <c r="N25">
        <v>28.932009999999998</v>
      </c>
      <c r="S25" s="139">
        <v>33329</v>
      </c>
      <c r="T25">
        <v>66.862499999999997</v>
      </c>
      <c r="U25">
        <v>66.862499999999997</v>
      </c>
    </row>
    <row r="26" spans="2:21" x14ac:dyDescent="0.25">
      <c r="B26" s="139">
        <v>33420</v>
      </c>
      <c r="C26">
        <v>25.457699999999999</v>
      </c>
      <c r="D26">
        <v>41.969810000000003</v>
      </c>
      <c r="E26">
        <v>78.408479999999997</v>
      </c>
      <c r="K26" s="139">
        <v>33420</v>
      </c>
      <c r="L26">
        <v>35.518659999999997</v>
      </c>
      <c r="M26">
        <v>30.748699999999999</v>
      </c>
      <c r="N26">
        <v>30.748699999999999</v>
      </c>
      <c r="S26" s="139">
        <v>33420</v>
      </c>
      <c r="T26">
        <v>52.763170000000002</v>
      </c>
      <c r="U26">
        <v>52.763170000000002</v>
      </c>
    </row>
    <row r="27" spans="2:21" x14ac:dyDescent="0.25">
      <c r="B27" s="139">
        <v>33512</v>
      </c>
      <c r="C27">
        <v>58.838189999999997</v>
      </c>
      <c r="D27">
        <v>82.252409999999998</v>
      </c>
      <c r="E27">
        <v>89.43338</v>
      </c>
      <c r="K27" s="139">
        <v>33512</v>
      </c>
      <c r="L27">
        <v>43.291969999999999</v>
      </c>
      <c r="M27">
        <v>41.623150000000003</v>
      </c>
      <c r="N27">
        <v>41.623150000000003</v>
      </c>
      <c r="S27" s="139">
        <v>33512</v>
      </c>
      <c r="T27">
        <v>76.854129999999998</v>
      </c>
      <c r="U27">
        <v>76.854129999999998</v>
      </c>
    </row>
    <row r="28" spans="2:21" x14ac:dyDescent="0.25">
      <c r="B28" s="139">
        <v>33604</v>
      </c>
      <c r="C28">
        <v>46.882429999999999</v>
      </c>
      <c r="D28">
        <v>72.87679</v>
      </c>
      <c r="E28">
        <v>79.787109999999998</v>
      </c>
      <c r="K28" s="139">
        <v>33604</v>
      </c>
      <c r="L28">
        <v>33.800109999999997</v>
      </c>
      <c r="M28">
        <v>27.045760000000001</v>
      </c>
      <c r="N28">
        <v>27.045760000000001</v>
      </c>
      <c r="S28" s="139">
        <v>33604</v>
      </c>
      <c r="T28">
        <v>58.279710000000001</v>
      </c>
      <c r="U28">
        <v>58.279710000000001</v>
      </c>
    </row>
    <row r="29" spans="2:21" x14ac:dyDescent="0.25">
      <c r="B29" s="139">
        <v>33695</v>
      </c>
      <c r="C29">
        <v>56.104289999999999</v>
      </c>
      <c r="D29">
        <v>71.307640000000006</v>
      </c>
      <c r="E29">
        <v>85.39631</v>
      </c>
      <c r="K29" s="139">
        <v>33695</v>
      </c>
      <c r="L29">
        <v>47.471919999999997</v>
      </c>
      <c r="M29">
        <v>44.177700000000002</v>
      </c>
      <c r="N29">
        <v>44.177700000000002</v>
      </c>
      <c r="S29" s="139">
        <v>33695</v>
      </c>
      <c r="T29">
        <v>76.729839999999996</v>
      </c>
      <c r="U29">
        <v>76.729839999999996</v>
      </c>
    </row>
    <row r="30" spans="2:21" x14ac:dyDescent="0.25">
      <c r="B30" s="139">
        <v>33786</v>
      </c>
      <c r="C30">
        <v>49.409289999999999</v>
      </c>
      <c r="D30">
        <v>66.844740000000002</v>
      </c>
      <c r="E30">
        <v>83.360479999999995</v>
      </c>
      <c r="K30" s="139">
        <v>33786</v>
      </c>
      <c r="L30">
        <v>43.020209999999999</v>
      </c>
      <c r="M30">
        <v>40.557429999999997</v>
      </c>
      <c r="N30">
        <v>40.557429999999997</v>
      </c>
      <c r="S30" s="139">
        <v>33786</v>
      </c>
      <c r="T30">
        <v>52.511679999999998</v>
      </c>
      <c r="U30">
        <v>52.511679999999998</v>
      </c>
    </row>
    <row r="31" spans="2:21" x14ac:dyDescent="0.25">
      <c r="B31" s="139">
        <v>33878</v>
      </c>
      <c r="C31">
        <v>64.711380000000005</v>
      </c>
      <c r="D31">
        <v>85.347840000000005</v>
      </c>
      <c r="E31">
        <v>82.228260000000006</v>
      </c>
      <c r="K31" s="139">
        <v>33878</v>
      </c>
      <c r="L31">
        <v>45.084580000000003</v>
      </c>
      <c r="M31">
        <v>46.176389999999998</v>
      </c>
      <c r="N31">
        <v>46.176389999999998</v>
      </c>
      <c r="S31" s="139">
        <v>33878</v>
      </c>
      <c r="T31">
        <v>73.240690000000001</v>
      </c>
      <c r="U31">
        <v>73.240690000000001</v>
      </c>
    </row>
    <row r="32" spans="2:21" x14ac:dyDescent="0.25">
      <c r="B32" s="139">
        <v>33970</v>
      </c>
      <c r="C32">
        <v>66.657809999999998</v>
      </c>
      <c r="D32">
        <v>77.708740000000006</v>
      </c>
      <c r="E32">
        <v>86.168289999999999</v>
      </c>
      <c r="K32" s="139">
        <v>33970</v>
      </c>
      <c r="L32">
        <v>50.439610000000002</v>
      </c>
      <c r="M32">
        <v>44.548839999999998</v>
      </c>
      <c r="N32">
        <v>44.548839999999998</v>
      </c>
      <c r="S32" s="139">
        <v>33970</v>
      </c>
      <c r="T32">
        <v>78.164820000000006</v>
      </c>
      <c r="U32">
        <v>78.164820000000006</v>
      </c>
    </row>
    <row r="33" spans="2:21" x14ac:dyDescent="0.25">
      <c r="B33" s="139">
        <v>34060</v>
      </c>
      <c r="C33">
        <v>60.849510000000002</v>
      </c>
      <c r="D33">
        <v>78.155699999999996</v>
      </c>
      <c r="E33">
        <v>89.715549999999993</v>
      </c>
      <c r="K33" s="139">
        <v>34060</v>
      </c>
      <c r="L33">
        <v>43.310400000000001</v>
      </c>
      <c r="M33">
        <v>38.350099999999998</v>
      </c>
      <c r="N33">
        <v>38.350099999999998</v>
      </c>
      <c r="S33" s="139">
        <v>34060</v>
      </c>
      <c r="T33">
        <v>82.879300000000001</v>
      </c>
      <c r="U33">
        <v>82.879300000000001</v>
      </c>
    </row>
    <row r="34" spans="2:21" x14ac:dyDescent="0.25">
      <c r="B34" s="139">
        <v>34151</v>
      </c>
      <c r="C34">
        <v>60.637619999999998</v>
      </c>
      <c r="D34">
        <v>77.130449999999996</v>
      </c>
      <c r="E34">
        <v>83.146960000000007</v>
      </c>
      <c r="K34" s="139">
        <v>34151</v>
      </c>
      <c r="L34">
        <v>57.681429999999999</v>
      </c>
      <c r="M34">
        <v>49.593910000000001</v>
      </c>
      <c r="N34">
        <v>49.593910000000001</v>
      </c>
      <c r="S34" s="139">
        <v>34151</v>
      </c>
      <c r="T34">
        <v>78.95975</v>
      </c>
      <c r="U34">
        <v>78.95975</v>
      </c>
    </row>
    <row r="35" spans="2:21" x14ac:dyDescent="0.25">
      <c r="B35" s="139">
        <v>34243</v>
      </c>
      <c r="C35">
        <v>66.088539999999995</v>
      </c>
      <c r="D35">
        <v>78.497820000000004</v>
      </c>
      <c r="E35">
        <v>87.027100000000004</v>
      </c>
      <c r="K35" s="139">
        <v>34243</v>
      </c>
      <c r="L35">
        <v>53.834000000000003</v>
      </c>
      <c r="M35">
        <v>51.33728</v>
      </c>
      <c r="N35">
        <v>51.33728</v>
      </c>
      <c r="S35" s="139">
        <v>34243</v>
      </c>
      <c r="T35">
        <v>81.010930000000002</v>
      </c>
      <c r="U35">
        <v>81.010930000000002</v>
      </c>
    </row>
    <row r="36" spans="2:21" x14ac:dyDescent="0.25">
      <c r="B36" s="139">
        <v>34335</v>
      </c>
      <c r="C36">
        <v>54.088859999999997</v>
      </c>
      <c r="D36">
        <v>54.554310000000001</v>
      </c>
      <c r="E36">
        <v>86.962230000000005</v>
      </c>
      <c r="K36" s="139">
        <v>34335</v>
      </c>
      <c r="L36">
        <v>56.381500000000003</v>
      </c>
      <c r="M36">
        <v>48.92633</v>
      </c>
      <c r="N36">
        <v>48.92633</v>
      </c>
      <c r="S36" s="139">
        <v>34335</v>
      </c>
      <c r="T36">
        <v>75.59572</v>
      </c>
      <c r="U36">
        <v>75.59572</v>
      </c>
    </row>
    <row r="37" spans="2:21" x14ac:dyDescent="0.25">
      <c r="B37" s="139">
        <v>34425</v>
      </c>
      <c r="C37">
        <v>61.000320000000002</v>
      </c>
      <c r="D37">
        <v>63.8491</v>
      </c>
      <c r="E37">
        <v>85.053510000000003</v>
      </c>
      <c r="F37">
        <v>104.96171</v>
      </c>
      <c r="K37" s="139">
        <v>34425</v>
      </c>
      <c r="L37">
        <v>55.036729999999999</v>
      </c>
      <c r="M37">
        <v>51.474890000000002</v>
      </c>
      <c r="N37">
        <v>51.474890000000002</v>
      </c>
      <c r="S37" s="139">
        <v>34425</v>
      </c>
      <c r="T37">
        <v>82.057159999999996</v>
      </c>
      <c r="U37">
        <v>82.057159999999996</v>
      </c>
    </row>
    <row r="38" spans="2:21" x14ac:dyDescent="0.25">
      <c r="B38" s="139">
        <v>34516</v>
      </c>
      <c r="C38">
        <v>59.227359999999997</v>
      </c>
      <c r="D38">
        <v>75.738799999999998</v>
      </c>
      <c r="E38">
        <v>90.126649999999998</v>
      </c>
      <c r="F38">
        <v>86.433729999999997</v>
      </c>
      <c r="K38" s="139">
        <v>34516</v>
      </c>
      <c r="L38">
        <v>47.179009999999998</v>
      </c>
      <c r="M38">
        <v>46.044069999999998</v>
      </c>
      <c r="N38">
        <v>46.044069999999998</v>
      </c>
      <c r="S38" s="139">
        <v>34516</v>
      </c>
      <c r="T38">
        <v>74.633200000000002</v>
      </c>
      <c r="U38">
        <v>74.633200000000002</v>
      </c>
    </row>
    <row r="39" spans="2:21" x14ac:dyDescent="0.25">
      <c r="B39" s="139">
        <v>34608</v>
      </c>
      <c r="C39">
        <v>56.728189999999998</v>
      </c>
      <c r="D39">
        <v>81.094080000000005</v>
      </c>
      <c r="E39">
        <v>82.871719999999996</v>
      </c>
      <c r="F39">
        <v>92.205179999999999</v>
      </c>
      <c r="K39" s="139">
        <v>34608</v>
      </c>
      <c r="L39">
        <v>57.67736</v>
      </c>
      <c r="M39">
        <v>52.602249999999998</v>
      </c>
      <c r="N39">
        <v>52.602249999999998</v>
      </c>
      <c r="S39" s="139">
        <v>34608</v>
      </c>
      <c r="T39">
        <v>83.521180000000001</v>
      </c>
      <c r="U39">
        <v>83.521180000000001</v>
      </c>
    </row>
    <row r="40" spans="2:21" x14ac:dyDescent="0.25">
      <c r="B40" s="139">
        <v>34700</v>
      </c>
      <c r="C40">
        <v>61.503320000000002</v>
      </c>
      <c r="D40">
        <v>73.564509999999999</v>
      </c>
      <c r="E40">
        <v>79.672420000000002</v>
      </c>
      <c r="F40">
        <v>82.576859999999996</v>
      </c>
      <c r="K40" s="139">
        <v>34700</v>
      </c>
      <c r="L40">
        <v>49.392420000000001</v>
      </c>
      <c r="M40">
        <v>45.483319999999999</v>
      </c>
      <c r="N40">
        <v>45.483319999999999</v>
      </c>
      <c r="S40" s="139">
        <v>34700</v>
      </c>
      <c r="T40">
        <v>84.818420000000003</v>
      </c>
      <c r="U40">
        <v>84.818420000000003</v>
      </c>
    </row>
    <row r="41" spans="2:21" x14ac:dyDescent="0.25">
      <c r="B41" s="139">
        <v>34790</v>
      </c>
      <c r="C41">
        <v>53.126159999999999</v>
      </c>
      <c r="D41">
        <v>71.439400000000006</v>
      </c>
      <c r="E41">
        <v>80.714280000000002</v>
      </c>
      <c r="F41">
        <v>82.603710000000007</v>
      </c>
      <c r="K41" s="139">
        <v>34790</v>
      </c>
      <c r="L41">
        <v>42.586350000000003</v>
      </c>
      <c r="M41">
        <v>37.762430000000002</v>
      </c>
      <c r="N41">
        <v>37.762430000000002</v>
      </c>
      <c r="S41" s="139">
        <v>34790</v>
      </c>
      <c r="T41">
        <v>72.357740000000007</v>
      </c>
      <c r="U41">
        <v>72.357740000000007</v>
      </c>
    </row>
    <row r="42" spans="2:21" x14ac:dyDescent="0.25">
      <c r="B42" s="139">
        <v>34881</v>
      </c>
      <c r="C42">
        <v>57.807189999999999</v>
      </c>
      <c r="D42">
        <v>71.246899999999997</v>
      </c>
      <c r="E42">
        <v>88.898020000000002</v>
      </c>
      <c r="F42">
        <v>86.416820000000001</v>
      </c>
      <c r="K42" s="139">
        <v>34881</v>
      </c>
      <c r="L42">
        <v>41.6554</v>
      </c>
      <c r="M42">
        <v>38.41836</v>
      </c>
      <c r="N42">
        <v>38.41836</v>
      </c>
      <c r="S42" s="139">
        <v>34881</v>
      </c>
      <c r="T42">
        <v>63.070259999999998</v>
      </c>
      <c r="U42">
        <v>63.070259999999998</v>
      </c>
    </row>
    <row r="43" spans="2:21" x14ac:dyDescent="0.25">
      <c r="B43" s="139">
        <v>34973</v>
      </c>
      <c r="C43">
        <v>65.504940000000005</v>
      </c>
      <c r="D43">
        <v>70.505719999999997</v>
      </c>
      <c r="E43">
        <v>93.106459999999998</v>
      </c>
      <c r="F43">
        <v>94.737200000000001</v>
      </c>
      <c r="K43" s="139">
        <v>34973</v>
      </c>
      <c r="L43">
        <v>55.100160000000002</v>
      </c>
      <c r="M43">
        <v>51.93103</v>
      </c>
      <c r="N43">
        <v>51.93103</v>
      </c>
      <c r="S43" s="139">
        <v>34973</v>
      </c>
      <c r="T43">
        <v>72.877470000000002</v>
      </c>
      <c r="U43">
        <v>72.877470000000002</v>
      </c>
    </row>
    <row r="44" spans="2:21" x14ac:dyDescent="0.25">
      <c r="B44" s="139">
        <v>35065</v>
      </c>
      <c r="C44">
        <v>59.249580000000002</v>
      </c>
      <c r="D44">
        <v>72.916129999999995</v>
      </c>
      <c r="E44">
        <v>86.750680000000003</v>
      </c>
      <c r="F44">
        <v>101.42149000000001</v>
      </c>
      <c r="K44" s="139">
        <v>35065</v>
      </c>
      <c r="L44">
        <v>53.825830000000003</v>
      </c>
      <c r="M44">
        <v>50.422919999999998</v>
      </c>
      <c r="N44">
        <v>50.422919999999998</v>
      </c>
      <c r="S44" s="139">
        <v>35065</v>
      </c>
      <c r="T44">
        <v>74.682860000000005</v>
      </c>
      <c r="U44">
        <v>74.682860000000005</v>
      </c>
    </row>
    <row r="45" spans="2:21" x14ac:dyDescent="0.25">
      <c r="B45" s="139">
        <v>35156</v>
      </c>
      <c r="C45">
        <v>73.6691</v>
      </c>
      <c r="D45">
        <v>92.298479999999998</v>
      </c>
      <c r="E45">
        <v>94.420370000000005</v>
      </c>
      <c r="F45">
        <v>95.064390000000003</v>
      </c>
      <c r="K45" s="139">
        <v>35156</v>
      </c>
      <c r="L45">
        <v>54.12294</v>
      </c>
      <c r="M45">
        <v>54.897950000000002</v>
      </c>
      <c r="N45">
        <v>54.897950000000002</v>
      </c>
      <c r="S45" s="139">
        <v>35156</v>
      </c>
      <c r="T45">
        <v>94.101799999999997</v>
      </c>
      <c r="U45">
        <v>94.101799999999997</v>
      </c>
    </row>
    <row r="46" spans="2:21" x14ac:dyDescent="0.25">
      <c r="B46" s="139">
        <v>35247</v>
      </c>
      <c r="C46">
        <v>50.909799999999997</v>
      </c>
      <c r="D46">
        <v>58.439140000000002</v>
      </c>
      <c r="E46">
        <v>88.34796</v>
      </c>
      <c r="F46">
        <v>85.835260000000005</v>
      </c>
      <c r="K46" s="139">
        <v>35247</v>
      </c>
      <c r="L46">
        <v>54.91225</v>
      </c>
      <c r="M46">
        <v>51.819830000000003</v>
      </c>
      <c r="N46">
        <v>51.819830000000003</v>
      </c>
      <c r="S46" s="139">
        <v>35247</v>
      </c>
      <c r="T46">
        <v>77.799670000000006</v>
      </c>
      <c r="U46">
        <v>77.799670000000006</v>
      </c>
    </row>
    <row r="47" spans="2:21" x14ac:dyDescent="0.25">
      <c r="B47" s="139">
        <v>35339</v>
      </c>
      <c r="C47">
        <v>58.56635</v>
      </c>
      <c r="D47">
        <v>71.894890000000004</v>
      </c>
      <c r="E47">
        <v>89.354770000000002</v>
      </c>
      <c r="F47">
        <v>83.869280000000003</v>
      </c>
      <c r="K47" s="139">
        <v>35339</v>
      </c>
      <c r="L47">
        <v>58.52825</v>
      </c>
      <c r="M47">
        <v>53.534300000000002</v>
      </c>
      <c r="N47">
        <v>53.534300000000002</v>
      </c>
      <c r="S47" s="139">
        <v>35339</v>
      </c>
      <c r="T47">
        <v>76.044569999999993</v>
      </c>
      <c r="U47">
        <v>76.044569999999993</v>
      </c>
    </row>
    <row r="48" spans="2:21" x14ac:dyDescent="0.25">
      <c r="B48" s="139">
        <v>35431</v>
      </c>
      <c r="C48">
        <v>63.322699999999998</v>
      </c>
      <c r="D48">
        <v>71.300190000000001</v>
      </c>
      <c r="E48">
        <v>90.922709999999995</v>
      </c>
      <c r="F48">
        <v>90.537999999999997</v>
      </c>
      <c r="K48" s="139">
        <v>35431</v>
      </c>
      <c r="L48">
        <v>47.723820000000003</v>
      </c>
      <c r="M48">
        <v>48.387479999999996</v>
      </c>
      <c r="N48">
        <v>48.387479999999996</v>
      </c>
      <c r="S48" s="139">
        <v>35431</v>
      </c>
      <c r="T48">
        <v>84.788300000000007</v>
      </c>
      <c r="U48">
        <v>84.788300000000007</v>
      </c>
    </row>
    <row r="49" spans="2:21" x14ac:dyDescent="0.25">
      <c r="B49" s="139">
        <v>35521</v>
      </c>
      <c r="C49">
        <v>52.765990000000002</v>
      </c>
      <c r="D49">
        <v>72.442869999999999</v>
      </c>
      <c r="E49">
        <v>86.898380000000003</v>
      </c>
      <c r="F49">
        <v>87.297089999999997</v>
      </c>
      <c r="K49" s="139">
        <v>35521</v>
      </c>
      <c r="L49">
        <v>59.128549999999997</v>
      </c>
      <c r="M49">
        <v>51.399120000000003</v>
      </c>
      <c r="N49">
        <v>51.399120000000003</v>
      </c>
      <c r="S49" s="139">
        <v>35521</v>
      </c>
      <c r="T49">
        <v>82.361450000000005</v>
      </c>
      <c r="U49">
        <v>82.361450000000005</v>
      </c>
    </row>
    <row r="50" spans="2:21" x14ac:dyDescent="0.25">
      <c r="B50" s="139">
        <v>35612</v>
      </c>
      <c r="C50">
        <v>51.096269999999997</v>
      </c>
      <c r="D50">
        <v>68.629000000000005</v>
      </c>
      <c r="E50">
        <v>80.435130000000001</v>
      </c>
      <c r="F50">
        <v>87.673680000000004</v>
      </c>
      <c r="K50" s="139">
        <v>35612</v>
      </c>
      <c r="L50">
        <v>47.553800000000003</v>
      </c>
      <c r="M50">
        <v>39.018549999999998</v>
      </c>
      <c r="N50">
        <v>39.018549999999998</v>
      </c>
      <c r="S50" s="139">
        <v>35612</v>
      </c>
      <c r="T50">
        <v>71.986350000000002</v>
      </c>
      <c r="U50">
        <v>71.986350000000002</v>
      </c>
    </row>
    <row r="51" spans="2:21" x14ac:dyDescent="0.25">
      <c r="B51" s="139">
        <v>35704</v>
      </c>
      <c r="C51">
        <v>35.141069999999999</v>
      </c>
      <c r="D51">
        <v>44.737209999999997</v>
      </c>
      <c r="E51">
        <v>66.447829999999996</v>
      </c>
      <c r="F51">
        <v>83.130210000000005</v>
      </c>
      <c r="K51" s="139">
        <v>35704</v>
      </c>
      <c r="L51">
        <v>47.402859999999997</v>
      </c>
      <c r="M51">
        <v>38.628300000000003</v>
      </c>
      <c r="N51">
        <v>38.628300000000003</v>
      </c>
      <c r="S51" s="139">
        <v>35704</v>
      </c>
      <c r="T51">
        <v>67.998589999999993</v>
      </c>
      <c r="U51">
        <v>67.998589999999993</v>
      </c>
    </row>
    <row r="52" spans="2:21" x14ac:dyDescent="0.25">
      <c r="B52" s="139">
        <v>35796</v>
      </c>
      <c r="C52">
        <v>44.655760000000001</v>
      </c>
      <c r="D52">
        <v>56.23798</v>
      </c>
      <c r="E52">
        <v>71.189499999999995</v>
      </c>
      <c r="F52">
        <v>89.52</v>
      </c>
      <c r="K52" s="139">
        <v>35796</v>
      </c>
      <c r="L52">
        <v>48.007530000000003</v>
      </c>
      <c r="M52">
        <v>36.387210000000003</v>
      </c>
      <c r="N52">
        <v>36.387210000000003</v>
      </c>
      <c r="S52" s="139">
        <v>35796</v>
      </c>
      <c r="T52">
        <v>72.128900000000002</v>
      </c>
      <c r="U52">
        <v>72.128900000000002</v>
      </c>
    </row>
    <row r="53" spans="2:21" x14ac:dyDescent="0.25">
      <c r="B53" s="139">
        <v>35886</v>
      </c>
      <c r="C53">
        <v>44.682290000000002</v>
      </c>
      <c r="D53">
        <v>45.291499999999999</v>
      </c>
      <c r="E53">
        <v>77.937809999999999</v>
      </c>
      <c r="F53">
        <v>90.246480000000005</v>
      </c>
      <c r="K53" s="139">
        <v>35886</v>
      </c>
      <c r="L53">
        <v>61.017290000000003</v>
      </c>
      <c r="M53">
        <v>46.472439999999999</v>
      </c>
      <c r="N53">
        <v>46.472439999999999</v>
      </c>
      <c r="S53" s="139">
        <v>35886</v>
      </c>
      <c r="T53">
        <v>79.887690000000006</v>
      </c>
      <c r="U53">
        <v>79.887690000000006</v>
      </c>
    </row>
    <row r="54" spans="2:21" x14ac:dyDescent="0.25">
      <c r="B54" s="139">
        <v>35977</v>
      </c>
      <c r="C54">
        <v>41.702010000000001</v>
      </c>
      <c r="D54">
        <v>50.650730000000003</v>
      </c>
      <c r="E54">
        <v>67.077809999999999</v>
      </c>
      <c r="F54">
        <v>81.753659999999996</v>
      </c>
      <c r="K54" s="139">
        <v>35977</v>
      </c>
      <c r="L54">
        <v>51.05</v>
      </c>
      <c r="M54">
        <v>46.05621</v>
      </c>
      <c r="N54">
        <v>46.05621</v>
      </c>
      <c r="S54" s="139">
        <v>35977</v>
      </c>
      <c r="T54">
        <v>77.040199999999999</v>
      </c>
      <c r="U54">
        <v>77.040199999999999</v>
      </c>
    </row>
    <row r="55" spans="2:21" x14ac:dyDescent="0.25">
      <c r="B55" s="139">
        <v>36069</v>
      </c>
      <c r="C55">
        <v>45.303899999999999</v>
      </c>
      <c r="D55">
        <v>61.528399999999998</v>
      </c>
      <c r="E55">
        <v>76.366020000000006</v>
      </c>
      <c r="F55">
        <v>85.410589999999999</v>
      </c>
      <c r="K55" s="139">
        <v>36069</v>
      </c>
      <c r="L55">
        <v>40.359059999999999</v>
      </c>
      <c r="M55">
        <v>32.02393</v>
      </c>
      <c r="N55">
        <v>32.02393</v>
      </c>
      <c r="S55" s="139">
        <v>36069</v>
      </c>
      <c r="T55">
        <v>67.796499999999995</v>
      </c>
      <c r="U55">
        <v>67.796499999999995</v>
      </c>
    </row>
    <row r="56" spans="2:21" x14ac:dyDescent="0.25">
      <c r="B56" s="139">
        <v>36161</v>
      </c>
      <c r="C56">
        <v>54.074660000000002</v>
      </c>
      <c r="D56">
        <v>62.610810000000001</v>
      </c>
      <c r="E56">
        <v>75.179749999999999</v>
      </c>
      <c r="F56">
        <v>89.15361</v>
      </c>
      <c r="K56" s="139">
        <v>36161</v>
      </c>
      <c r="L56">
        <v>52.039360000000002</v>
      </c>
      <c r="M56">
        <v>40.421050000000001</v>
      </c>
      <c r="N56">
        <v>40.421050000000001</v>
      </c>
      <c r="S56" s="139">
        <v>36161</v>
      </c>
      <c r="T56">
        <v>81.909369999999996</v>
      </c>
      <c r="U56">
        <v>81.909369999999996</v>
      </c>
    </row>
    <row r="57" spans="2:21" x14ac:dyDescent="0.25">
      <c r="B57" s="139">
        <v>36251</v>
      </c>
      <c r="C57">
        <v>61.195149999999998</v>
      </c>
      <c r="D57">
        <v>75.075909999999993</v>
      </c>
      <c r="E57">
        <v>86.049009999999996</v>
      </c>
      <c r="F57">
        <v>93.766840000000002</v>
      </c>
      <c r="K57" s="139">
        <v>36251</v>
      </c>
      <c r="L57">
        <v>56.137410000000003</v>
      </c>
      <c r="M57">
        <v>45.74051</v>
      </c>
      <c r="N57">
        <v>48.002749999999999</v>
      </c>
      <c r="S57" s="139">
        <v>36251</v>
      </c>
      <c r="T57">
        <v>83.001670000000004</v>
      </c>
      <c r="U57">
        <v>83.001670000000004</v>
      </c>
    </row>
    <row r="58" spans="2:21" x14ac:dyDescent="0.25">
      <c r="B58" s="139">
        <v>36342</v>
      </c>
      <c r="C58">
        <v>58.401850000000003</v>
      </c>
      <c r="D58">
        <v>66.062550000000002</v>
      </c>
      <c r="E58">
        <v>81.918390000000002</v>
      </c>
      <c r="F58">
        <v>89.580439999999996</v>
      </c>
      <c r="K58" s="139">
        <v>36342</v>
      </c>
      <c r="L58">
        <v>52.058210000000003</v>
      </c>
      <c r="M58">
        <v>44.452739999999999</v>
      </c>
      <c r="N58">
        <v>44.145049999999998</v>
      </c>
      <c r="S58" s="139">
        <v>36342</v>
      </c>
      <c r="T58">
        <v>78.154740000000004</v>
      </c>
      <c r="U58">
        <v>78.154740000000004</v>
      </c>
    </row>
    <row r="59" spans="2:21" x14ac:dyDescent="0.25">
      <c r="B59" s="139">
        <v>36434</v>
      </c>
      <c r="C59">
        <v>60.969560000000001</v>
      </c>
      <c r="D59">
        <v>71.234849999999994</v>
      </c>
      <c r="E59">
        <v>83.269400000000005</v>
      </c>
      <c r="F59">
        <v>88.176789999999997</v>
      </c>
      <c r="K59" s="139">
        <v>36434</v>
      </c>
      <c r="L59">
        <v>49.478909999999999</v>
      </c>
      <c r="M59">
        <v>41.957380000000001</v>
      </c>
      <c r="N59">
        <v>42.844999999999999</v>
      </c>
      <c r="S59" s="139">
        <v>36434</v>
      </c>
      <c r="T59">
        <v>90.69659</v>
      </c>
      <c r="U59">
        <v>90.69659</v>
      </c>
    </row>
    <row r="60" spans="2:21" x14ac:dyDescent="0.25">
      <c r="B60" s="139">
        <v>36526</v>
      </c>
      <c r="C60">
        <v>56.170270000000002</v>
      </c>
      <c r="D60">
        <v>54.294229999999999</v>
      </c>
      <c r="E60">
        <v>81.37106</v>
      </c>
      <c r="F60">
        <v>89.478059999999999</v>
      </c>
      <c r="K60" s="139">
        <v>36526</v>
      </c>
      <c r="L60">
        <v>53.168680000000002</v>
      </c>
      <c r="M60">
        <v>40.579729999999998</v>
      </c>
      <c r="N60">
        <v>41.495269999999998</v>
      </c>
      <c r="S60" s="139">
        <v>36526</v>
      </c>
      <c r="T60">
        <v>86.764349999999993</v>
      </c>
      <c r="U60">
        <v>86.764349999999993</v>
      </c>
    </row>
    <row r="61" spans="2:21" x14ac:dyDescent="0.25">
      <c r="B61" s="139">
        <v>36617</v>
      </c>
      <c r="C61">
        <v>41.790709999999997</v>
      </c>
      <c r="D61">
        <v>48.758809999999997</v>
      </c>
      <c r="E61">
        <v>70.997619999999998</v>
      </c>
      <c r="F61">
        <v>81.729330000000004</v>
      </c>
      <c r="K61" s="139">
        <v>36617</v>
      </c>
      <c r="L61">
        <v>45.594290000000001</v>
      </c>
      <c r="M61">
        <v>35.655369999999998</v>
      </c>
      <c r="N61">
        <v>36.339230000000001</v>
      </c>
      <c r="S61" s="139">
        <v>36617</v>
      </c>
      <c r="T61">
        <v>76.101200000000006</v>
      </c>
      <c r="U61">
        <v>76.101200000000006</v>
      </c>
    </row>
    <row r="62" spans="2:21" x14ac:dyDescent="0.25">
      <c r="B62" s="139">
        <v>36708</v>
      </c>
      <c r="C62">
        <v>50.193199999999997</v>
      </c>
      <c r="D62">
        <v>61.945450000000001</v>
      </c>
      <c r="E62">
        <v>83.461870000000005</v>
      </c>
      <c r="F62">
        <v>87.991200000000006</v>
      </c>
      <c r="K62" s="139">
        <v>36708</v>
      </c>
      <c r="L62">
        <v>48.661450000000002</v>
      </c>
      <c r="M62">
        <v>30.713640000000002</v>
      </c>
      <c r="N62">
        <v>29.734390000000001</v>
      </c>
      <c r="S62" s="139">
        <v>36708</v>
      </c>
      <c r="T62">
        <v>73.739189999999994</v>
      </c>
      <c r="U62">
        <v>73.739189999999994</v>
      </c>
    </row>
    <row r="63" spans="2:21" x14ac:dyDescent="0.25">
      <c r="B63" s="139">
        <v>36800</v>
      </c>
      <c r="C63">
        <v>46.109369999999998</v>
      </c>
      <c r="D63">
        <v>53.970260000000003</v>
      </c>
      <c r="E63">
        <v>79.912940000000006</v>
      </c>
      <c r="F63">
        <v>81.296679999999995</v>
      </c>
      <c r="K63" s="139">
        <v>36800</v>
      </c>
      <c r="L63">
        <v>47.8431</v>
      </c>
      <c r="M63">
        <v>33.099899999999998</v>
      </c>
      <c r="N63">
        <v>35.104709999999997</v>
      </c>
      <c r="S63" s="139">
        <v>36800</v>
      </c>
      <c r="T63">
        <v>80.29486</v>
      </c>
      <c r="U63">
        <v>80.29486</v>
      </c>
    </row>
    <row r="64" spans="2:21" x14ac:dyDescent="0.25">
      <c r="B64" s="139">
        <v>36892</v>
      </c>
      <c r="C64">
        <v>40.34225</v>
      </c>
      <c r="D64">
        <v>52.927070000000001</v>
      </c>
      <c r="E64">
        <v>79.728629999999995</v>
      </c>
      <c r="F64">
        <v>86.769689999999997</v>
      </c>
      <c r="K64" s="139">
        <v>36892</v>
      </c>
      <c r="L64">
        <v>38.234059999999999</v>
      </c>
      <c r="M64">
        <v>25.235759999999999</v>
      </c>
      <c r="N64">
        <v>25.679089999999999</v>
      </c>
      <c r="S64" s="139">
        <v>36892</v>
      </c>
      <c r="T64">
        <v>73.948260000000005</v>
      </c>
      <c r="U64">
        <v>73.948260000000005</v>
      </c>
    </row>
    <row r="65" spans="2:21" x14ac:dyDescent="0.25">
      <c r="B65" s="139">
        <v>36982</v>
      </c>
      <c r="C65">
        <v>49.608229999999999</v>
      </c>
      <c r="D65">
        <v>58.471269999999997</v>
      </c>
      <c r="E65">
        <v>81.449789999999993</v>
      </c>
      <c r="F65">
        <v>91.315330000000003</v>
      </c>
      <c r="K65" s="139">
        <v>36982</v>
      </c>
      <c r="L65">
        <v>37.48404</v>
      </c>
      <c r="M65">
        <v>29.498809999999999</v>
      </c>
      <c r="N65">
        <v>33.735010000000003</v>
      </c>
      <c r="S65" s="139">
        <v>36982</v>
      </c>
      <c r="T65">
        <v>72.519540000000006</v>
      </c>
      <c r="U65">
        <v>72.519540000000006</v>
      </c>
    </row>
    <row r="66" spans="2:21" x14ac:dyDescent="0.25">
      <c r="B66" s="139">
        <v>37073</v>
      </c>
      <c r="C66">
        <v>34.707230000000003</v>
      </c>
      <c r="D66">
        <v>44.935839999999999</v>
      </c>
      <c r="E66">
        <v>73.325580000000002</v>
      </c>
      <c r="F66">
        <v>85.979039999999998</v>
      </c>
      <c r="K66" s="139">
        <v>37073</v>
      </c>
      <c r="L66">
        <v>31.767420000000001</v>
      </c>
      <c r="M66">
        <v>24.07414</v>
      </c>
      <c r="N66">
        <v>31.391729999999999</v>
      </c>
      <c r="S66" s="139">
        <v>37073</v>
      </c>
      <c r="T66">
        <v>58.749809999999997</v>
      </c>
      <c r="U66">
        <v>58.749809999999997</v>
      </c>
    </row>
    <row r="67" spans="2:21" x14ac:dyDescent="0.25">
      <c r="B67" s="139">
        <v>37165</v>
      </c>
      <c r="C67">
        <v>53.498060000000002</v>
      </c>
      <c r="D67">
        <v>58.501469999999998</v>
      </c>
      <c r="E67">
        <v>83.628900000000002</v>
      </c>
      <c r="F67">
        <v>87.84151</v>
      </c>
      <c r="K67" s="139">
        <v>37165</v>
      </c>
      <c r="L67">
        <v>35.908169999999998</v>
      </c>
      <c r="M67">
        <v>30.147349999999999</v>
      </c>
      <c r="N67">
        <v>35.198830000000001</v>
      </c>
      <c r="S67" s="139">
        <v>37165</v>
      </c>
      <c r="T67">
        <v>87.821920000000006</v>
      </c>
      <c r="U67">
        <v>87.821920000000006</v>
      </c>
    </row>
    <row r="68" spans="2:21" x14ac:dyDescent="0.25">
      <c r="B68" s="139">
        <v>37257</v>
      </c>
      <c r="C68">
        <v>57.779249999999998</v>
      </c>
      <c r="D68">
        <v>64.592600000000004</v>
      </c>
      <c r="E68">
        <v>84.057940000000002</v>
      </c>
      <c r="F68">
        <v>91.177670000000006</v>
      </c>
      <c r="K68" s="139">
        <v>37257</v>
      </c>
      <c r="L68">
        <v>41.31326</v>
      </c>
      <c r="M68">
        <v>32.458629999999999</v>
      </c>
      <c r="N68">
        <v>36.105499999999999</v>
      </c>
      <c r="S68" s="139">
        <v>37257</v>
      </c>
      <c r="T68">
        <v>80.910629999999998</v>
      </c>
      <c r="U68">
        <v>80.910629999999998</v>
      </c>
    </row>
    <row r="69" spans="2:21" x14ac:dyDescent="0.25">
      <c r="B69" s="139">
        <v>37347</v>
      </c>
      <c r="C69">
        <v>54.367829999999998</v>
      </c>
      <c r="D69">
        <v>62.263269999999999</v>
      </c>
      <c r="E69">
        <v>83.669430000000006</v>
      </c>
      <c r="F69">
        <v>91.016130000000004</v>
      </c>
      <c r="K69" s="139">
        <v>37347</v>
      </c>
      <c r="L69">
        <v>32.074950000000001</v>
      </c>
      <c r="M69">
        <v>25.889669999999999</v>
      </c>
      <c r="N69">
        <v>30.03715</v>
      </c>
      <c r="S69" s="139">
        <v>37347</v>
      </c>
      <c r="T69">
        <v>80.487549999999999</v>
      </c>
      <c r="U69">
        <v>80.487549999999999</v>
      </c>
    </row>
    <row r="70" spans="2:21" x14ac:dyDescent="0.25">
      <c r="B70" s="139">
        <v>37438</v>
      </c>
      <c r="C70">
        <v>36.321240000000003</v>
      </c>
      <c r="D70">
        <v>44.98753</v>
      </c>
      <c r="E70">
        <v>73.57696</v>
      </c>
      <c r="F70">
        <v>85.052480000000003</v>
      </c>
      <c r="K70" s="139">
        <v>37438</v>
      </c>
      <c r="L70">
        <v>24.177060000000001</v>
      </c>
      <c r="M70">
        <v>23.484470000000002</v>
      </c>
      <c r="N70">
        <v>28.05761</v>
      </c>
      <c r="S70" s="139">
        <v>37438</v>
      </c>
      <c r="T70">
        <v>64.717200000000005</v>
      </c>
      <c r="U70">
        <v>64.717200000000005</v>
      </c>
    </row>
    <row r="71" spans="2:21" x14ac:dyDescent="0.25">
      <c r="B71" s="139">
        <v>37530</v>
      </c>
      <c r="C71">
        <v>41.715649999999997</v>
      </c>
      <c r="D71">
        <v>59.851849999999999</v>
      </c>
      <c r="E71">
        <v>83.66086</v>
      </c>
      <c r="F71">
        <v>96.681200000000004</v>
      </c>
      <c r="K71" s="139">
        <v>37530</v>
      </c>
      <c r="L71">
        <v>31.976400000000002</v>
      </c>
      <c r="M71">
        <v>27.01587</v>
      </c>
      <c r="N71">
        <v>33.149360000000001</v>
      </c>
      <c r="S71" s="139">
        <v>37530</v>
      </c>
      <c r="T71">
        <v>81.431120000000007</v>
      </c>
      <c r="U71">
        <v>81.596239999999995</v>
      </c>
    </row>
    <row r="72" spans="2:21" x14ac:dyDescent="0.25">
      <c r="B72" s="139">
        <v>37622</v>
      </c>
      <c r="C72">
        <v>46.395800000000001</v>
      </c>
      <c r="D72">
        <v>50.230849999999997</v>
      </c>
      <c r="E72">
        <v>82.206190000000007</v>
      </c>
      <c r="F72">
        <v>85.358890000000002</v>
      </c>
      <c r="K72" s="139">
        <v>37622</v>
      </c>
      <c r="L72">
        <v>29.860569999999999</v>
      </c>
      <c r="M72">
        <v>24.983440000000002</v>
      </c>
      <c r="N72">
        <v>30.889710000000001</v>
      </c>
      <c r="S72" s="139">
        <v>37622</v>
      </c>
      <c r="T72">
        <v>75.003699999999995</v>
      </c>
      <c r="U72">
        <v>80.715019999999996</v>
      </c>
    </row>
    <row r="73" spans="2:21" x14ac:dyDescent="0.25">
      <c r="B73" s="139">
        <v>37712</v>
      </c>
      <c r="C73">
        <v>50.28877</v>
      </c>
      <c r="D73">
        <v>61.071869999999997</v>
      </c>
      <c r="E73">
        <v>80.582419999999999</v>
      </c>
      <c r="F73">
        <v>80.618610000000004</v>
      </c>
      <c r="K73" s="139">
        <v>37712</v>
      </c>
      <c r="L73">
        <v>29.22954</v>
      </c>
      <c r="M73">
        <v>22.495799999999999</v>
      </c>
      <c r="N73">
        <v>27.240960000000001</v>
      </c>
      <c r="S73" s="139">
        <v>37712</v>
      </c>
      <c r="T73">
        <v>75.072730000000007</v>
      </c>
      <c r="U73">
        <v>77.432119999999998</v>
      </c>
    </row>
    <row r="74" spans="2:21" x14ac:dyDescent="0.25">
      <c r="B74" s="139">
        <v>37803</v>
      </c>
      <c r="C74">
        <v>54.918939999999999</v>
      </c>
      <c r="D74">
        <v>59.624040000000001</v>
      </c>
      <c r="E74">
        <v>84.76952</v>
      </c>
      <c r="F74">
        <v>89.401359999999997</v>
      </c>
      <c r="K74" s="139">
        <v>37803</v>
      </c>
      <c r="L74">
        <v>37.927570000000003</v>
      </c>
      <c r="M74">
        <v>26.12425</v>
      </c>
      <c r="N74">
        <v>29.073879999999999</v>
      </c>
      <c r="S74" s="139">
        <v>37803</v>
      </c>
      <c r="T74">
        <v>73.228380000000001</v>
      </c>
      <c r="U74">
        <v>70.683620000000005</v>
      </c>
    </row>
    <row r="75" spans="2:21" x14ac:dyDescent="0.25">
      <c r="B75" s="139">
        <v>37895</v>
      </c>
      <c r="C75">
        <v>49.114409999999999</v>
      </c>
      <c r="D75">
        <v>56.903590000000001</v>
      </c>
      <c r="E75">
        <v>81.994749999999996</v>
      </c>
      <c r="F75">
        <v>87.959059999999994</v>
      </c>
      <c r="K75" s="139">
        <v>37895</v>
      </c>
      <c r="L75">
        <v>29.728470000000002</v>
      </c>
      <c r="M75">
        <v>21.179279999999999</v>
      </c>
      <c r="N75">
        <v>27.714569999999998</v>
      </c>
      <c r="S75" s="139">
        <v>37895</v>
      </c>
      <c r="T75">
        <v>74.625889999999998</v>
      </c>
      <c r="U75">
        <v>71.771749999999997</v>
      </c>
    </row>
    <row r="76" spans="2:21" x14ac:dyDescent="0.25">
      <c r="B76" s="139">
        <v>37987</v>
      </c>
      <c r="C76">
        <v>39.845529999999997</v>
      </c>
      <c r="D76">
        <v>55.079410000000003</v>
      </c>
      <c r="E76">
        <v>77.235349999999997</v>
      </c>
      <c r="F76">
        <v>84.850040000000007</v>
      </c>
      <c r="K76" s="139">
        <v>37987</v>
      </c>
      <c r="L76">
        <v>26.63822</v>
      </c>
      <c r="M76">
        <v>17.10558</v>
      </c>
      <c r="N76">
        <v>20.664149999999999</v>
      </c>
      <c r="S76" s="139">
        <v>37987</v>
      </c>
      <c r="T76">
        <v>60.000900000000001</v>
      </c>
      <c r="U76">
        <v>59.05621</v>
      </c>
    </row>
    <row r="77" spans="2:21" x14ac:dyDescent="0.25">
      <c r="B77" s="139">
        <v>38078</v>
      </c>
      <c r="C77">
        <v>33.24071</v>
      </c>
      <c r="D77">
        <v>33.618119999999998</v>
      </c>
      <c r="E77">
        <v>69.921999999999997</v>
      </c>
      <c r="F77">
        <v>86.694730000000007</v>
      </c>
      <c r="K77" s="139">
        <v>38078</v>
      </c>
      <c r="L77">
        <v>23.849730000000001</v>
      </c>
      <c r="M77">
        <v>15.675660000000001</v>
      </c>
      <c r="N77">
        <v>19.170670000000001</v>
      </c>
      <c r="S77" s="139">
        <v>38078</v>
      </c>
      <c r="T77">
        <v>59.246630000000003</v>
      </c>
      <c r="U77">
        <v>56.899700000000003</v>
      </c>
    </row>
    <row r="78" spans="2:21" x14ac:dyDescent="0.25">
      <c r="B78" s="139">
        <v>38169</v>
      </c>
      <c r="C78">
        <v>46.253340000000001</v>
      </c>
      <c r="D78">
        <v>56.128509999999999</v>
      </c>
      <c r="E78">
        <v>84.168899999999994</v>
      </c>
      <c r="F78">
        <v>83.567800000000005</v>
      </c>
      <c r="K78" s="139">
        <v>38169</v>
      </c>
      <c r="L78">
        <v>23.30517</v>
      </c>
      <c r="M78">
        <v>16.20956</v>
      </c>
      <c r="N78">
        <v>20.219280000000001</v>
      </c>
      <c r="S78" s="139">
        <v>38169</v>
      </c>
      <c r="T78">
        <v>66.752359999999996</v>
      </c>
      <c r="U78">
        <v>66.62088</v>
      </c>
    </row>
    <row r="79" spans="2:21" x14ac:dyDescent="0.25">
      <c r="B79" s="139">
        <v>38261</v>
      </c>
      <c r="C79">
        <v>41.7119</v>
      </c>
      <c r="D79">
        <v>52.54524</v>
      </c>
      <c r="E79">
        <v>81.814080000000004</v>
      </c>
      <c r="F79">
        <v>82.295580000000001</v>
      </c>
      <c r="K79" s="139">
        <v>38261</v>
      </c>
      <c r="L79">
        <v>32.381799999999998</v>
      </c>
      <c r="M79">
        <v>23.102930000000001</v>
      </c>
      <c r="N79">
        <v>25.613050000000001</v>
      </c>
      <c r="S79" s="139">
        <v>38261</v>
      </c>
      <c r="T79">
        <v>75.488640000000004</v>
      </c>
      <c r="U79">
        <v>75.898929999999993</v>
      </c>
    </row>
    <row r="80" spans="2:21" x14ac:dyDescent="0.25">
      <c r="B80" s="139">
        <v>38353</v>
      </c>
      <c r="C80">
        <v>46.046529999999997</v>
      </c>
      <c r="D80">
        <v>54.437060000000002</v>
      </c>
      <c r="E80">
        <v>78.432900000000004</v>
      </c>
      <c r="F80">
        <v>80.098429999999993</v>
      </c>
      <c r="K80" s="139">
        <v>38353</v>
      </c>
      <c r="L80">
        <v>30.27477</v>
      </c>
      <c r="M80">
        <v>20.81165</v>
      </c>
      <c r="N80">
        <v>24.02862</v>
      </c>
      <c r="S80" s="139">
        <v>38353</v>
      </c>
      <c r="T80">
        <v>74.782600000000002</v>
      </c>
      <c r="U80">
        <v>72.526259999999994</v>
      </c>
    </row>
    <row r="81" spans="2:21" x14ac:dyDescent="0.25">
      <c r="B81" s="139">
        <v>38443</v>
      </c>
      <c r="C81">
        <v>44.229199999999999</v>
      </c>
      <c r="D81">
        <v>55.372729999999997</v>
      </c>
      <c r="E81">
        <v>77.685180000000003</v>
      </c>
      <c r="F81">
        <v>87.153270000000006</v>
      </c>
      <c r="K81" s="139">
        <v>38443</v>
      </c>
      <c r="L81">
        <v>39.332720000000002</v>
      </c>
      <c r="M81">
        <v>31.791709999999998</v>
      </c>
      <c r="N81">
        <v>33.337389999999999</v>
      </c>
      <c r="S81" s="139">
        <v>38443</v>
      </c>
      <c r="T81">
        <v>75.633489999999995</v>
      </c>
      <c r="U81">
        <v>75.915819999999997</v>
      </c>
    </row>
    <row r="82" spans="2:21" x14ac:dyDescent="0.25">
      <c r="B82" s="139">
        <v>38534</v>
      </c>
      <c r="C82">
        <v>41.814450000000001</v>
      </c>
      <c r="D82">
        <v>58.820079999999997</v>
      </c>
      <c r="E82">
        <v>77.318719999999999</v>
      </c>
      <c r="F82">
        <v>84.869489999999999</v>
      </c>
      <c r="K82" s="139">
        <v>38534</v>
      </c>
      <c r="L82">
        <v>30.983070000000001</v>
      </c>
      <c r="M82">
        <v>20.178789999999999</v>
      </c>
      <c r="N82">
        <v>21.550039999999999</v>
      </c>
      <c r="S82" s="139">
        <v>38534</v>
      </c>
      <c r="T82">
        <v>71.331000000000003</v>
      </c>
      <c r="U82">
        <v>72.614469999999997</v>
      </c>
    </row>
    <row r="83" spans="2:21" x14ac:dyDescent="0.25">
      <c r="B83" s="139">
        <v>38626</v>
      </c>
      <c r="C83">
        <v>39.196060000000003</v>
      </c>
      <c r="D83">
        <v>51.34843</v>
      </c>
      <c r="E83">
        <v>79.693259999999995</v>
      </c>
      <c r="F83">
        <v>84.490520000000004</v>
      </c>
      <c r="K83" s="139">
        <v>38626</v>
      </c>
      <c r="L83">
        <v>37.321809999999999</v>
      </c>
      <c r="M83">
        <v>27.291879999999999</v>
      </c>
      <c r="N83">
        <v>30.650390000000002</v>
      </c>
      <c r="S83" s="139">
        <v>38626</v>
      </c>
      <c r="T83">
        <v>72.821650000000005</v>
      </c>
      <c r="U83">
        <v>75.394300000000001</v>
      </c>
    </row>
    <row r="84" spans="2:21" x14ac:dyDescent="0.25">
      <c r="B84" s="139">
        <v>38718</v>
      </c>
      <c r="C84">
        <v>38.866329999999998</v>
      </c>
      <c r="D84">
        <v>49.446469999999998</v>
      </c>
      <c r="E84">
        <v>79.973150000000004</v>
      </c>
      <c r="F84">
        <v>85.370739999999998</v>
      </c>
      <c r="K84" s="139">
        <v>38718</v>
      </c>
      <c r="L84">
        <v>36.739100000000001</v>
      </c>
      <c r="M84">
        <v>28.787520000000001</v>
      </c>
      <c r="N84">
        <v>30.692329999999998</v>
      </c>
      <c r="S84" s="139">
        <v>38718</v>
      </c>
      <c r="T84">
        <v>77.607849999999999</v>
      </c>
      <c r="U84">
        <v>80.804869999999994</v>
      </c>
    </row>
    <row r="85" spans="2:21" x14ac:dyDescent="0.25">
      <c r="B85" s="139">
        <v>38808</v>
      </c>
      <c r="C85">
        <v>26.365970000000001</v>
      </c>
      <c r="D85">
        <v>28.944189999999999</v>
      </c>
      <c r="E85">
        <v>62.544310000000003</v>
      </c>
      <c r="F85">
        <v>81.511669999999995</v>
      </c>
      <c r="K85" s="139">
        <v>38808</v>
      </c>
      <c r="L85">
        <v>34.230040000000002</v>
      </c>
      <c r="M85">
        <v>26.87471</v>
      </c>
      <c r="N85">
        <v>29.76118</v>
      </c>
      <c r="S85" s="139">
        <v>38808</v>
      </c>
      <c r="T85">
        <v>49.185130000000001</v>
      </c>
      <c r="U85">
        <v>55.346449999999997</v>
      </c>
    </row>
    <row r="86" spans="2:21" x14ac:dyDescent="0.25">
      <c r="B86" s="139">
        <v>38899</v>
      </c>
      <c r="C86">
        <v>30.984159999999999</v>
      </c>
      <c r="D86">
        <v>41.592289999999998</v>
      </c>
      <c r="E86">
        <v>70.985860000000002</v>
      </c>
      <c r="F86">
        <v>81.558260000000004</v>
      </c>
      <c r="K86" s="139">
        <v>38899</v>
      </c>
      <c r="L86">
        <v>27.800640000000001</v>
      </c>
      <c r="M86">
        <v>24.517510000000001</v>
      </c>
      <c r="N86">
        <v>26.77045</v>
      </c>
      <c r="S86" s="139">
        <v>38899</v>
      </c>
      <c r="T86">
        <v>68.824129999999997</v>
      </c>
      <c r="U86">
        <v>73.29083</v>
      </c>
    </row>
    <row r="87" spans="2:21" x14ac:dyDescent="0.25">
      <c r="B87" s="139">
        <v>38991</v>
      </c>
      <c r="C87">
        <v>47.732999999999997</v>
      </c>
      <c r="D87">
        <v>52.544440000000002</v>
      </c>
      <c r="E87">
        <v>82.526150000000001</v>
      </c>
      <c r="F87">
        <v>82.381780000000006</v>
      </c>
      <c r="K87" s="139">
        <v>38991</v>
      </c>
      <c r="L87">
        <v>26.365600000000001</v>
      </c>
      <c r="M87">
        <v>22.589099999999998</v>
      </c>
      <c r="N87">
        <v>27.431730000000002</v>
      </c>
      <c r="S87" s="139">
        <v>38991</v>
      </c>
      <c r="T87">
        <v>78.667829999999995</v>
      </c>
      <c r="U87">
        <v>82.464160000000007</v>
      </c>
    </row>
    <row r="88" spans="2:21" x14ac:dyDescent="0.25">
      <c r="B88" s="139">
        <v>39083</v>
      </c>
      <c r="C88">
        <v>25.604949999999999</v>
      </c>
      <c r="D88">
        <v>24.928999999999998</v>
      </c>
      <c r="E88">
        <v>65.954509999999999</v>
      </c>
      <c r="F88">
        <v>79.555430000000001</v>
      </c>
      <c r="K88" s="139">
        <v>39083</v>
      </c>
      <c r="L88">
        <v>38.041409999999999</v>
      </c>
      <c r="M88">
        <v>32.554349999999999</v>
      </c>
      <c r="N88">
        <v>33.414529999999999</v>
      </c>
      <c r="S88" s="139">
        <v>39083</v>
      </c>
      <c r="T88">
        <v>49.541440000000001</v>
      </c>
      <c r="U88">
        <v>57.210470000000001</v>
      </c>
    </row>
    <row r="89" spans="2:21" x14ac:dyDescent="0.25">
      <c r="B89" s="139">
        <v>39173</v>
      </c>
      <c r="C89">
        <v>34.308839999999996</v>
      </c>
      <c r="D89">
        <v>39.676369999999999</v>
      </c>
      <c r="E89">
        <v>75.028530000000003</v>
      </c>
      <c r="F89">
        <v>87.463409999999996</v>
      </c>
      <c r="K89" s="139">
        <v>39173</v>
      </c>
      <c r="L89">
        <v>35.339080000000003</v>
      </c>
      <c r="M89">
        <v>29.918949999999999</v>
      </c>
      <c r="N89">
        <v>33.755760000000002</v>
      </c>
      <c r="S89" s="139">
        <v>39173</v>
      </c>
      <c r="T89">
        <v>59.442309999999999</v>
      </c>
      <c r="U89">
        <v>70.753209999999996</v>
      </c>
    </row>
    <row r="90" spans="2:21" x14ac:dyDescent="0.25">
      <c r="B90" s="139">
        <v>39264</v>
      </c>
      <c r="C90">
        <v>21.538779999999999</v>
      </c>
      <c r="D90">
        <v>16.625</v>
      </c>
      <c r="E90">
        <v>55.728830000000002</v>
      </c>
      <c r="F90">
        <v>76.027919999999995</v>
      </c>
      <c r="K90" s="139">
        <v>39264</v>
      </c>
      <c r="L90">
        <v>35.834040000000002</v>
      </c>
      <c r="M90">
        <v>28.28096</v>
      </c>
      <c r="N90">
        <v>30.120750000000001</v>
      </c>
      <c r="S90" s="139">
        <v>39264</v>
      </c>
      <c r="T90">
        <v>45.882750000000001</v>
      </c>
      <c r="U90">
        <v>50.258020000000002</v>
      </c>
    </row>
    <row r="91" spans="2:21" x14ac:dyDescent="0.25">
      <c r="B91" s="139">
        <v>39356</v>
      </c>
      <c r="C91">
        <v>29.418690000000002</v>
      </c>
      <c r="D91">
        <v>32.925690000000003</v>
      </c>
      <c r="E91">
        <v>60.950490000000002</v>
      </c>
      <c r="F91">
        <v>85.529849999999996</v>
      </c>
      <c r="K91" s="139">
        <v>39356</v>
      </c>
      <c r="L91">
        <v>31.329879999999999</v>
      </c>
      <c r="M91">
        <v>23.735880000000002</v>
      </c>
      <c r="N91">
        <v>30.325620000000001</v>
      </c>
      <c r="S91" s="139">
        <v>39356</v>
      </c>
      <c r="T91">
        <v>49.019179999999999</v>
      </c>
      <c r="U91">
        <v>53.037730000000003</v>
      </c>
    </row>
    <row r="92" spans="2:21" x14ac:dyDescent="0.25">
      <c r="B92" s="139">
        <v>39448</v>
      </c>
      <c r="C92">
        <v>24.450199999999999</v>
      </c>
      <c r="D92">
        <v>26.451969999999999</v>
      </c>
      <c r="E92">
        <v>51.935339999999997</v>
      </c>
      <c r="F92">
        <v>72.642089999999996</v>
      </c>
      <c r="K92" s="139">
        <v>39448</v>
      </c>
      <c r="L92">
        <v>41.966729999999998</v>
      </c>
      <c r="M92">
        <v>33.040469999999999</v>
      </c>
      <c r="N92">
        <v>38.108730000000001</v>
      </c>
      <c r="S92" s="139">
        <v>39448</v>
      </c>
      <c r="T92">
        <v>40.890920000000001</v>
      </c>
      <c r="U92">
        <v>48.072400000000002</v>
      </c>
    </row>
    <row r="93" spans="2:21" x14ac:dyDescent="0.25">
      <c r="B93" s="139">
        <v>39539</v>
      </c>
      <c r="C93">
        <v>40.496780000000001</v>
      </c>
      <c r="D93">
        <v>44.653350000000003</v>
      </c>
      <c r="E93">
        <v>72.660759999999996</v>
      </c>
      <c r="F93">
        <v>81.819450000000003</v>
      </c>
      <c r="K93" s="139">
        <v>39539</v>
      </c>
      <c r="L93">
        <v>31.623000000000001</v>
      </c>
      <c r="M93">
        <v>26.544450000000001</v>
      </c>
      <c r="N93">
        <v>34.511060000000001</v>
      </c>
      <c r="S93" s="139">
        <v>39539</v>
      </c>
      <c r="T93">
        <v>57.689410000000002</v>
      </c>
      <c r="U93">
        <v>59.141860000000001</v>
      </c>
    </row>
    <row r="94" spans="2:21" x14ac:dyDescent="0.25">
      <c r="B94" s="139">
        <v>39630</v>
      </c>
      <c r="C94">
        <v>26.094329999999999</v>
      </c>
      <c r="D94">
        <v>29.13832</v>
      </c>
      <c r="E94">
        <v>57.371519999999997</v>
      </c>
      <c r="F94">
        <v>73.621399999999994</v>
      </c>
      <c r="K94" s="139">
        <v>39630</v>
      </c>
      <c r="L94">
        <v>29.09554</v>
      </c>
      <c r="M94">
        <v>25.591390000000001</v>
      </c>
      <c r="N94">
        <v>32.803640000000001</v>
      </c>
      <c r="S94" s="139">
        <v>39630</v>
      </c>
      <c r="T94">
        <v>49.771880000000003</v>
      </c>
      <c r="U94">
        <v>53.887740000000001</v>
      </c>
    </row>
    <row r="95" spans="2:21" x14ac:dyDescent="0.25">
      <c r="B95" s="139">
        <v>39722</v>
      </c>
      <c r="C95">
        <v>21.254079999999998</v>
      </c>
      <c r="D95">
        <v>22.723510000000001</v>
      </c>
      <c r="E95">
        <v>47.941479999999999</v>
      </c>
      <c r="F95">
        <v>61.202289999999998</v>
      </c>
      <c r="K95" s="139">
        <v>39722</v>
      </c>
      <c r="L95">
        <v>45.118490000000001</v>
      </c>
      <c r="M95">
        <v>35.863930000000003</v>
      </c>
      <c r="N95">
        <v>40.590780000000002</v>
      </c>
      <c r="S95" s="139">
        <v>39722</v>
      </c>
      <c r="T95">
        <v>37.997300000000003</v>
      </c>
      <c r="U95">
        <v>44.391910000000003</v>
      </c>
    </row>
    <row r="96" spans="2:21" x14ac:dyDescent="0.25">
      <c r="B96" s="139">
        <v>39814</v>
      </c>
      <c r="C96">
        <v>29.927589999999999</v>
      </c>
      <c r="D96">
        <v>28.4221</v>
      </c>
      <c r="E96">
        <v>60.712400000000002</v>
      </c>
      <c r="F96">
        <v>70.538939999999997</v>
      </c>
      <c r="K96" s="139">
        <v>39814</v>
      </c>
      <c r="L96">
        <v>42.194420000000001</v>
      </c>
      <c r="M96">
        <v>28.63325</v>
      </c>
      <c r="N96">
        <v>35.914279999999998</v>
      </c>
      <c r="S96" s="139">
        <v>39814</v>
      </c>
      <c r="T96">
        <v>47.20279</v>
      </c>
      <c r="U96">
        <v>52.923549999999999</v>
      </c>
    </row>
    <row r="97" spans="2:21" x14ac:dyDescent="0.25">
      <c r="B97" s="139">
        <v>39904</v>
      </c>
      <c r="C97">
        <v>27.831389999999999</v>
      </c>
      <c r="D97">
        <v>26.605930000000001</v>
      </c>
      <c r="E97">
        <v>64.129670000000004</v>
      </c>
      <c r="F97">
        <v>76.210430000000002</v>
      </c>
      <c r="K97" s="139">
        <v>39904</v>
      </c>
      <c r="L97">
        <v>39.249650000000003</v>
      </c>
      <c r="M97">
        <v>29.49436</v>
      </c>
      <c r="N97">
        <v>35.453270000000003</v>
      </c>
      <c r="S97" s="139">
        <v>39904</v>
      </c>
      <c r="T97">
        <v>46.70176</v>
      </c>
      <c r="U97">
        <v>56.971559999999997</v>
      </c>
    </row>
    <row r="98" spans="2:21" x14ac:dyDescent="0.25">
      <c r="B98" s="139">
        <v>39995</v>
      </c>
      <c r="C98">
        <v>25.900449999999999</v>
      </c>
      <c r="D98">
        <v>24.67473</v>
      </c>
      <c r="E98">
        <v>59.661070000000002</v>
      </c>
      <c r="F98">
        <v>73.294690000000003</v>
      </c>
      <c r="K98" s="139">
        <v>39995</v>
      </c>
      <c r="L98">
        <v>35.924379999999999</v>
      </c>
      <c r="M98">
        <v>29.015920000000001</v>
      </c>
      <c r="N98">
        <v>36.18712</v>
      </c>
      <c r="S98" s="139">
        <v>39995</v>
      </c>
      <c r="T98">
        <v>49.515230000000003</v>
      </c>
      <c r="U98">
        <v>58.761830000000003</v>
      </c>
    </row>
    <row r="99" spans="2:21" x14ac:dyDescent="0.25">
      <c r="B99" s="139">
        <v>40087</v>
      </c>
      <c r="C99">
        <v>22.585290000000001</v>
      </c>
      <c r="D99">
        <v>27.897559999999999</v>
      </c>
      <c r="E99">
        <v>64.737089999999995</v>
      </c>
      <c r="F99">
        <v>77.613380000000006</v>
      </c>
      <c r="K99" s="139">
        <v>40087</v>
      </c>
      <c r="L99">
        <v>45.350630000000002</v>
      </c>
      <c r="M99">
        <v>32.574979999999996</v>
      </c>
      <c r="N99">
        <v>36.073689999999999</v>
      </c>
      <c r="S99" s="139">
        <v>40087</v>
      </c>
      <c r="T99">
        <v>37.348050000000001</v>
      </c>
      <c r="U99">
        <v>47.617190000000001</v>
      </c>
    </row>
    <row r="100" spans="2:21" x14ac:dyDescent="0.25">
      <c r="B100" s="139">
        <v>40179</v>
      </c>
      <c r="C100">
        <v>28.672180000000001</v>
      </c>
      <c r="D100">
        <v>27.645289999999999</v>
      </c>
      <c r="E100">
        <v>66.194249999999997</v>
      </c>
      <c r="F100">
        <v>77.545529999999999</v>
      </c>
      <c r="K100" s="139">
        <v>40179</v>
      </c>
      <c r="L100">
        <v>39.592669999999998</v>
      </c>
      <c r="M100">
        <v>30.186520000000002</v>
      </c>
      <c r="N100">
        <v>35.046080000000003</v>
      </c>
      <c r="S100" s="139">
        <v>40179</v>
      </c>
      <c r="T100">
        <v>55.736319999999999</v>
      </c>
      <c r="U100">
        <v>61.371070000000003</v>
      </c>
    </row>
    <row r="101" spans="2:21" x14ac:dyDescent="0.25">
      <c r="B101" s="139">
        <v>40269</v>
      </c>
      <c r="C101">
        <v>15.14165</v>
      </c>
      <c r="D101">
        <v>14.65808</v>
      </c>
      <c r="E101">
        <v>50.665289999999999</v>
      </c>
      <c r="F101">
        <v>59.869759999999999</v>
      </c>
      <c r="K101" s="139">
        <v>40269</v>
      </c>
      <c r="L101">
        <v>48.361109999999996</v>
      </c>
      <c r="M101">
        <v>38.355130000000003</v>
      </c>
      <c r="N101">
        <v>39.380690000000001</v>
      </c>
      <c r="S101" s="139">
        <v>40269</v>
      </c>
      <c r="T101">
        <v>25.953900000000001</v>
      </c>
      <c r="U101">
        <v>38.789560000000002</v>
      </c>
    </row>
    <row r="102" spans="2:21" x14ac:dyDescent="0.25">
      <c r="B102" s="139">
        <v>40360</v>
      </c>
      <c r="C102">
        <v>23.89573</v>
      </c>
      <c r="D102">
        <v>27.327819999999999</v>
      </c>
      <c r="E102">
        <v>60.509439999999998</v>
      </c>
      <c r="F102">
        <v>71.103219999999993</v>
      </c>
      <c r="K102" s="139">
        <v>40360</v>
      </c>
      <c r="L102">
        <v>35.13073</v>
      </c>
      <c r="M102">
        <v>24.86504</v>
      </c>
      <c r="N102">
        <v>32.580269999999999</v>
      </c>
      <c r="S102" s="139">
        <v>40360</v>
      </c>
      <c r="T102">
        <v>41.561489999999999</v>
      </c>
      <c r="U102">
        <v>52.341000000000001</v>
      </c>
    </row>
    <row r="103" spans="2:21" x14ac:dyDescent="0.25">
      <c r="B103" s="139">
        <v>40452</v>
      </c>
      <c r="C103">
        <v>28.679030000000001</v>
      </c>
      <c r="D103">
        <v>32.76249</v>
      </c>
      <c r="E103">
        <v>62.320889999999999</v>
      </c>
      <c r="F103">
        <v>77.307360000000003</v>
      </c>
      <c r="K103" s="139">
        <v>40452</v>
      </c>
      <c r="L103">
        <v>39.377000000000002</v>
      </c>
      <c r="M103">
        <v>27.240369999999999</v>
      </c>
      <c r="N103">
        <v>32.862229999999997</v>
      </c>
      <c r="S103" s="139">
        <v>40452</v>
      </c>
      <c r="T103">
        <v>46.856090000000002</v>
      </c>
      <c r="U103">
        <v>59.77102</v>
      </c>
    </row>
    <row r="104" spans="2:21" x14ac:dyDescent="0.25">
      <c r="B104" s="139">
        <v>40544</v>
      </c>
      <c r="C104">
        <v>32.590679999999999</v>
      </c>
      <c r="D104">
        <v>40.686630000000001</v>
      </c>
      <c r="E104">
        <v>71.595770000000002</v>
      </c>
      <c r="F104">
        <v>79.061859999999996</v>
      </c>
      <c r="K104" s="139">
        <v>40544</v>
      </c>
      <c r="L104">
        <v>46.16086</v>
      </c>
      <c r="M104">
        <v>38.43947</v>
      </c>
      <c r="N104">
        <v>44.090159999999997</v>
      </c>
      <c r="S104" s="139">
        <v>40544</v>
      </c>
      <c r="T104">
        <v>50.900489999999998</v>
      </c>
      <c r="U104">
        <v>57.650950000000002</v>
      </c>
    </row>
    <row r="105" spans="2:21" x14ac:dyDescent="0.25">
      <c r="B105" s="139">
        <v>40634</v>
      </c>
      <c r="C105">
        <v>22.40738</v>
      </c>
      <c r="D105">
        <v>28.54297</v>
      </c>
      <c r="E105">
        <v>61.232819999999997</v>
      </c>
      <c r="F105">
        <v>75.443680000000001</v>
      </c>
      <c r="K105" s="139">
        <v>40634</v>
      </c>
      <c r="L105">
        <v>45.966970000000003</v>
      </c>
      <c r="M105">
        <v>34.378360000000001</v>
      </c>
      <c r="N105">
        <v>37.09395</v>
      </c>
      <c r="S105" s="139">
        <v>40634</v>
      </c>
      <c r="T105">
        <v>39.858469999999997</v>
      </c>
      <c r="U105">
        <v>52.404510000000002</v>
      </c>
    </row>
    <row r="106" spans="2:21" x14ac:dyDescent="0.25">
      <c r="B106" s="139">
        <v>40725</v>
      </c>
      <c r="C106">
        <v>16.226019999999998</v>
      </c>
      <c r="D106">
        <v>19.473880000000001</v>
      </c>
      <c r="E106">
        <v>51.67163</v>
      </c>
      <c r="F106">
        <v>68.5959</v>
      </c>
      <c r="K106" s="139">
        <v>40725</v>
      </c>
      <c r="L106">
        <v>76.320139999999995</v>
      </c>
      <c r="M106">
        <v>65.391559999999998</v>
      </c>
      <c r="N106">
        <v>62.993299999999998</v>
      </c>
      <c r="S106" s="139">
        <v>40725</v>
      </c>
      <c r="T106">
        <v>24.973310000000001</v>
      </c>
      <c r="U106">
        <v>43.970050000000001</v>
      </c>
    </row>
    <row r="107" spans="2:21" x14ac:dyDescent="0.25">
      <c r="B107" s="139">
        <v>40817</v>
      </c>
      <c r="C107">
        <v>14.179360000000001</v>
      </c>
      <c r="D107">
        <v>16.182030000000001</v>
      </c>
      <c r="E107">
        <v>54.25423</v>
      </c>
      <c r="F107">
        <v>71.539779999999993</v>
      </c>
      <c r="K107" s="139">
        <v>40817</v>
      </c>
      <c r="L107">
        <v>52.790080000000003</v>
      </c>
      <c r="M107">
        <v>43.991300000000003</v>
      </c>
      <c r="N107">
        <v>45.844389999999997</v>
      </c>
      <c r="S107" s="139">
        <v>40817</v>
      </c>
      <c r="T107">
        <v>24.526579999999999</v>
      </c>
      <c r="U107">
        <v>41.987789999999997</v>
      </c>
    </row>
    <row r="108" spans="2:21" x14ac:dyDescent="0.25">
      <c r="B108" s="139">
        <v>40909</v>
      </c>
      <c r="C108">
        <v>25.86083</v>
      </c>
      <c r="D108">
        <v>26.495560000000001</v>
      </c>
      <c r="E108">
        <v>62.448070000000001</v>
      </c>
      <c r="F108">
        <v>78.155119999999997</v>
      </c>
      <c r="K108" s="139">
        <v>40909</v>
      </c>
      <c r="L108">
        <v>41.915680000000002</v>
      </c>
      <c r="M108">
        <v>37.49747</v>
      </c>
      <c r="N108">
        <v>42.245600000000003</v>
      </c>
      <c r="S108" s="139">
        <v>40909</v>
      </c>
      <c r="T108">
        <v>45.31738</v>
      </c>
      <c r="U108">
        <v>56.826329999999999</v>
      </c>
    </row>
    <row r="109" spans="2:21" x14ac:dyDescent="0.25">
      <c r="B109" s="139">
        <v>41000</v>
      </c>
      <c r="C109">
        <v>22.49372</v>
      </c>
      <c r="D109">
        <v>30.01201</v>
      </c>
      <c r="E109">
        <v>63.055230000000002</v>
      </c>
      <c r="F109">
        <v>75.517309999999995</v>
      </c>
      <c r="K109" s="139">
        <v>41000</v>
      </c>
      <c r="L109">
        <v>51.70093</v>
      </c>
      <c r="M109">
        <v>46.858310000000003</v>
      </c>
      <c r="N109">
        <v>49.1843</v>
      </c>
      <c r="S109" s="139">
        <v>41000</v>
      </c>
      <c r="T109">
        <v>40.67239</v>
      </c>
      <c r="U109">
        <v>55.171120000000002</v>
      </c>
    </row>
    <row r="110" spans="2:21" x14ac:dyDescent="0.25">
      <c r="B110" s="139">
        <v>41091</v>
      </c>
      <c r="C110">
        <v>20.888780000000001</v>
      </c>
      <c r="D110">
        <v>31.457889999999999</v>
      </c>
      <c r="E110">
        <v>62.298879999999997</v>
      </c>
      <c r="F110">
        <v>72.922020000000003</v>
      </c>
      <c r="K110" s="139">
        <v>41091</v>
      </c>
      <c r="L110">
        <v>42.031210000000002</v>
      </c>
      <c r="M110">
        <v>39.733069999999998</v>
      </c>
      <c r="N110">
        <v>45.210790000000003</v>
      </c>
      <c r="S110" s="139">
        <v>41091</v>
      </c>
      <c r="T110">
        <v>48.30097</v>
      </c>
      <c r="U110">
        <v>61.683839999999996</v>
      </c>
    </row>
    <row r="111" spans="2:21" x14ac:dyDescent="0.25">
      <c r="B111" s="139">
        <v>41183</v>
      </c>
      <c r="C111">
        <v>38.621949999999998</v>
      </c>
      <c r="D111">
        <v>45.64376</v>
      </c>
      <c r="E111">
        <v>78.686980000000005</v>
      </c>
      <c r="F111">
        <v>88.060919999999996</v>
      </c>
      <c r="K111" s="139">
        <v>41183</v>
      </c>
      <c r="L111">
        <v>50.855699999999999</v>
      </c>
      <c r="M111">
        <v>47.857520000000001</v>
      </c>
      <c r="N111">
        <v>55.26943</v>
      </c>
      <c r="S111" s="139">
        <v>41183</v>
      </c>
      <c r="T111">
        <v>48.979469999999999</v>
      </c>
      <c r="U111">
        <v>66.868510000000001</v>
      </c>
    </row>
    <row r="112" spans="2:21" x14ac:dyDescent="0.25">
      <c r="B112" s="139">
        <v>41275</v>
      </c>
      <c r="C112">
        <v>42.575420000000001</v>
      </c>
      <c r="D112">
        <v>52.367759999999997</v>
      </c>
      <c r="E112">
        <v>74.367660000000001</v>
      </c>
      <c r="F112">
        <v>79.997780000000006</v>
      </c>
      <c r="K112" s="139">
        <v>41275</v>
      </c>
      <c r="L112">
        <v>49.57732</v>
      </c>
      <c r="M112">
        <v>42.006149999999998</v>
      </c>
      <c r="N112">
        <v>49.21322</v>
      </c>
      <c r="S112" s="139">
        <v>41275</v>
      </c>
      <c r="T112">
        <v>55.273119999999999</v>
      </c>
      <c r="U112">
        <v>67.314819999999997</v>
      </c>
    </row>
    <row r="113" spans="2:21" x14ac:dyDescent="0.25">
      <c r="B113" s="139">
        <v>41365</v>
      </c>
      <c r="C113">
        <v>32.914070000000002</v>
      </c>
      <c r="D113">
        <v>43.47992</v>
      </c>
      <c r="E113">
        <v>70.636939999999996</v>
      </c>
      <c r="F113">
        <v>83.017399999999995</v>
      </c>
      <c r="K113" s="139">
        <v>41365</v>
      </c>
      <c r="L113">
        <v>37.632510000000003</v>
      </c>
      <c r="M113">
        <v>28.892469999999999</v>
      </c>
      <c r="N113">
        <v>36.543190000000003</v>
      </c>
      <c r="S113" s="139">
        <v>41365</v>
      </c>
      <c r="T113">
        <v>48.376080000000002</v>
      </c>
      <c r="U113">
        <v>58.379829999999998</v>
      </c>
    </row>
    <row r="114" spans="2:21" x14ac:dyDescent="0.25">
      <c r="B114" s="139">
        <v>41456</v>
      </c>
      <c r="C114">
        <v>42.852800000000002</v>
      </c>
      <c r="D114">
        <v>44.817590000000003</v>
      </c>
      <c r="E114">
        <v>70.078410000000005</v>
      </c>
      <c r="F114">
        <v>76.925619999999995</v>
      </c>
      <c r="K114" s="139">
        <v>41456</v>
      </c>
      <c r="L114">
        <v>33.029899999999998</v>
      </c>
      <c r="M114">
        <v>29.970210000000002</v>
      </c>
      <c r="N114">
        <v>37.109409999999997</v>
      </c>
      <c r="S114" s="139">
        <v>41456</v>
      </c>
      <c r="T114">
        <v>58.629550000000002</v>
      </c>
      <c r="U114">
        <v>60.995640000000002</v>
      </c>
    </row>
    <row r="115" spans="2:21" x14ac:dyDescent="0.25">
      <c r="B115" s="139">
        <v>41548</v>
      </c>
      <c r="C115">
        <v>41.593690000000002</v>
      </c>
      <c r="D115">
        <v>48.293709999999997</v>
      </c>
      <c r="E115">
        <v>77.665620000000004</v>
      </c>
      <c r="F115">
        <v>85.783670000000001</v>
      </c>
      <c r="K115" s="139">
        <v>41548</v>
      </c>
      <c r="L115">
        <v>30.10885</v>
      </c>
      <c r="M115">
        <v>30.14124</v>
      </c>
      <c r="N115">
        <v>40.20523</v>
      </c>
      <c r="S115" s="139">
        <v>41548</v>
      </c>
      <c r="T115">
        <v>53.404449999999997</v>
      </c>
      <c r="U115">
        <v>66.285839999999993</v>
      </c>
    </row>
    <row r="116" spans="2:21" x14ac:dyDescent="0.25">
      <c r="B116" s="139">
        <v>41640</v>
      </c>
      <c r="C116">
        <v>35.76079</v>
      </c>
      <c r="D116">
        <v>46.334569999999999</v>
      </c>
      <c r="E116">
        <v>70.99812</v>
      </c>
      <c r="F116">
        <v>82.210160000000002</v>
      </c>
      <c r="K116" s="139">
        <v>41640</v>
      </c>
      <c r="L116">
        <v>35.924889999999998</v>
      </c>
      <c r="M116">
        <v>39.150559999999999</v>
      </c>
      <c r="N116">
        <v>46.02129</v>
      </c>
      <c r="S116" s="139">
        <v>41640</v>
      </c>
      <c r="T116">
        <v>62.064599999999999</v>
      </c>
      <c r="U116">
        <v>66.189930000000004</v>
      </c>
    </row>
    <row r="117" spans="2:21" x14ac:dyDescent="0.25">
      <c r="B117" s="139">
        <v>41730</v>
      </c>
      <c r="C117">
        <v>50.657310000000003</v>
      </c>
      <c r="D117">
        <v>66.678240000000002</v>
      </c>
      <c r="E117">
        <v>80.935410000000005</v>
      </c>
      <c r="F117">
        <v>94.526129999999995</v>
      </c>
      <c r="K117" s="139">
        <v>41730</v>
      </c>
      <c r="L117">
        <v>41.858040000000003</v>
      </c>
      <c r="M117">
        <v>41.804209999999998</v>
      </c>
      <c r="N117">
        <v>49.859250000000003</v>
      </c>
      <c r="S117" s="139">
        <v>41730</v>
      </c>
      <c r="T117">
        <v>61.52563</v>
      </c>
      <c r="U117">
        <v>75.110129999999998</v>
      </c>
    </row>
    <row r="118" spans="2:21" x14ac:dyDescent="0.25">
      <c r="B118" s="139">
        <v>41821</v>
      </c>
      <c r="C118">
        <v>44.266750000000002</v>
      </c>
      <c r="D118">
        <v>51.869349999999997</v>
      </c>
      <c r="E118">
        <v>79.065049999999999</v>
      </c>
      <c r="F118">
        <v>90.78631</v>
      </c>
      <c r="K118" s="139">
        <v>41821</v>
      </c>
      <c r="L118">
        <v>40.849769999999999</v>
      </c>
      <c r="M118">
        <v>39.761470000000003</v>
      </c>
      <c r="N118">
        <v>47.771979999999999</v>
      </c>
      <c r="S118" s="139">
        <v>41821</v>
      </c>
      <c r="T118">
        <v>66.787999999999997</v>
      </c>
      <c r="U118">
        <v>77.843680000000006</v>
      </c>
    </row>
    <row r="119" spans="2:21" x14ac:dyDescent="0.25">
      <c r="B119" s="139">
        <v>41913</v>
      </c>
      <c r="C119">
        <v>37.933750000000003</v>
      </c>
      <c r="D119">
        <v>52.452019999999997</v>
      </c>
      <c r="E119">
        <v>71.131749999999997</v>
      </c>
      <c r="F119">
        <v>76.141959999999997</v>
      </c>
      <c r="K119" s="139">
        <v>41913</v>
      </c>
      <c r="L119">
        <v>30.975000000000001</v>
      </c>
      <c r="M119">
        <v>33.021129999999999</v>
      </c>
      <c r="N119">
        <v>41.639830000000003</v>
      </c>
      <c r="S119" s="139">
        <v>41913</v>
      </c>
      <c r="T119">
        <v>56.41422</v>
      </c>
      <c r="U119">
        <v>63.127180000000003</v>
      </c>
    </row>
    <row r="120" spans="2:21" x14ac:dyDescent="0.25">
      <c r="B120" s="139">
        <v>42005</v>
      </c>
      <c r="C120">
        <v>42.226300000000002</v>
      </c>
      <c r="D120">
        <v>45.525460000000002</v>
      </c>
      <c r="E120">
        <v>72.331509999999994</v>
      </c>
      <c r="F120">
        <v>80.398910000000001</v>
      </c>
      <c r="K120" s="139">
        <v>42005</v>
      </c>
      <c r="L120">
        <v>50.489609999999999</v>
      </c>
      <c r="M120">
        <v>47.129240000000003</v>
      </c>
      <c r="N120">
        <v>49.459969999999998</v>
      </c>
      <c r="S120" s="139">
        <v>42005</v>
      </c>
      <c r="T120">
        <v>56.461080000000003</v>
      </c>
      <c r="U120">
        <v>62.259349999999998</v>
      </c>
    </row>
    <row r="121" spans="2:21" x14ac:dyDescent="0.25">
      <c r="B121" s="139">
        <v>42095</v>
      </c>
      <c r="C121">
        <v>37.631079999999997</v>
      </c>
      <c r="D121">
        <v>45.326120000000003</v>
      </c>
      <c r="E121">
        <v>69.840789999999998</v>
      </c>
      <c r="F121">
        <v>73.823030000000003</v>
      </c>
      <c r="K121" s="139">
        <v>42095</v>
      </c>
      <c r="L121">
        <v>33.226399999999998</v>
      </c>
      <c r="M121">
        <v>29.82836</v>
      </c>
      <c r="N121">
        <v>36.728850000000001</v>
      </c>
      <c r="S121" s="139">
        <v>42095</v>
      </c>
      <c r="T121">
        <v>47.078899999999997</v>
      </c>
      <c r="U121">
        <v>59.231380000000001</v>
      </c>
    </row>
    <row r="122" spans="2:21" x14ac:dyDescent="0.25">
      <c r="B122" s="139">
        <v>42186</v>
      </c>
      <c r="C122">
        <v>30.55855</v>
      </c>
      <c r="D122">
        <v>38.126429999999999</v>
      </c>
      <c r="E122">
        <v>59.852589999999999</v>
      </c>
      <c r="F122">
        <v>69.667079999999999</v>
      </c>
      <c r="K122" s="139">
        <v>42186</v>
      </c>
      <c r="L122">
        <v>24.901869999999999</v>
      </c>
      <c r="M122">
        <v>21.603120000000001</v>
      </c>
      <c r="N122">
        <v>33.201709999999999</v>
      </c>
      <c r="S122" s="139">
        <v>42186</v>
      </c>
      <c r="T122">
        <v>47.54795</v>
      </c>
      <c r="U122">
        <v>58.337020000000003</v>
      </c>
    </row>
    <row r="123" spans="2:21" x14ac:dyDescent="0.25">
      <c r="B123" s="139">
        <v>42278</v>
      </c>
      <c r="C123">
        <v>42.243049999999997</v>
      </c>
      <c r="D123">
        <v>43.001649999999998</v>
      </c>
      <c r="E123">
        <v>68.471689999999995</v>
      </c>
      <c r="F123">
        <v>81.536320000000003</v>
      </c>
      <c r="K123" s="139">
        <v>42278</v>
      </c>
      <c r="L123">
        <v>30.931249999999999</v>
      </c>
      <c r="M123">
        <v>26.027799999999999</v>
      </c>
      <c r="N123">
        <v>35.680199999999999</v>
      </c>
      <c r="S123" s="139">
        <v>42278</v>
      </c>
      <c r="T123">
        <v>45.75508</v>
      </c>
      <c r="U123">
        <v>55.993119999999998</v>
      </c>
    </row>
    <row r="124" spans="2:21" x14ac:dyDescent="0.25">
      <c r="B124" s="139">
        <v>42370</v>
      </c>
      <c r="C124">
        <v>25.985990000000001</v>
      </c>
      <c r="D124">
        <v>24.000060000000001</v>
      </c>
      <c r="E124">
        <v>53.320129999999999</v>
      </c>
      <c r="F124">
        <v>72.150040000000004</v>
      </c>
      <c r="K124" s="139">
        <v>42370</v>
      </c>
      <c r="L124">
        <v>24.909770000000002</v>
      </c>
      <c r="M124">
        <v>23.04393</v>
      </c>
      <c r="N124">
        <v>29.326889999999999</v>
      </c>
      <c r="S124" s="139">
        <v>42370</v>
      </c>
      <c r="T124">
        <v>33.785780000000003</v>
      </c>
      <c r="U124">
        <v>47.437309999999997</v>
      </c>
    </row>
    <row r="125" spans="2:21" x14ac:dyDescent="0.25">
      <c r="B125" s="139">
        <v>42461</v>
      </c>
      <c r="C125">
        <v>19.675879999999999</v>
      </c>
      <c r="D125">
        <v>25.636099999999999</v>
      </c>
      <c r="E125">
        <v>56.238419999999998</v>
      </c>
      <c r="F125">
        <v>71.297300000000007</v>
      </c>
      <c r="K125" s="139">
        <v>42461</v>
      </c>
      <c r="L125">
        <v>29.340450000000001</v>
      </c>
      <c r="M125">
        <v>25.816559999999999</v>
      </c>
      <c r="N125">
        <v>30.81127</v>
      </c>
      <c r="S125" s="139">
        <v>42461</v>
      </c>
      <c r="T125">
        <v>29.455819999999999</v>
      </c>
      <c r="U125">
        <v>37.913029999999999</v>
      </c>
    </row>
    <row r="126" spans="2:21" x14ac:dyDescent="0.25">
      <c r="B126" s="139">
        <v>42552</v>
      </c>
      <c r="C126">
        <v>36.894620000000003</v>
      </c>
      <c r="D126">
        <v>35.933810000000001</v>
      </c>
      <c r="E126">
        <v>71.137200000000007</v>
      </c>
      <c r="F126">
        <v>82.078109999999995</v>
      </c>
      <c r="K126" s="139">
        <v>42552</v>
      </c>
      <c r="L126">
        <v>34.729860000000002</v>
      </c>
      <c r="M126">
        <v>29.17971</v>
      </c>
      <c r="N126">
        <v>36.217509999999997</v>
      </c>
      <c r="S126" s="139">
        <v>42552</v>
      </c>
      <c r="T126">
        <v>39.611089999999997</v>
      </c>
      <c r="U126">
        <v>56.447789999999998</v>
      </c>
    </row>
    <row r="127" spans="2:21" x14ac:dyDescent="0.25">
      <c r="B127" s="139">
        <v>42644</v>
      </c>
      <c r="C127">
        <v>47.628050000000002</v>
      </c>
      <c r="D127">
        <v>47.500030000000002</v>
      </c>
      <c r="E127">
        <v>73.957859999999997</v>
      </c>
      <c r="F127">
        <v>77.833879999999994</v>
      </c>
      <c r="K127" s="139">
        <v>42644</v>
      </c>
      <c r="L127">
        <v>26.127199999999998</v>
      </c>
      <c r="M127">
        <v>22.483129999999999</v>
      </c>
      <c r="N127">
        <v>30.927820000000001</v>
      </c>
      <c r="S127" s="139">
        <v>42644</v>
      </c>
      <c r="T127">
        <v>40.831440000000001</v>
      </c>
      <c r="U127">
        <v>51.90954</v>
      </c>
    </row>
    <row r="128" spans="2:21" x14ac:dyDescent="0.25">
      <c r="B128" s="139">
        <v>42736</v>
      </c>
      <c r="C128">
        <v>39.267119999999998</v>
      </c>
      <c r="D128">
        <v>50.892569999999999</v>
      </c>
      <c r="E128">
        <v>70.395409999999998</v>
      </c>
      <c r="F128">
        <v>76.694810000000004</v>
      </c>
      <c r="K128" s="139">
        <v>42736</v>
      </c>
      <c r="L128">
        <v>21.0334</v>
      </c>
      <c r="M128">
        <v>18.320979999999999</v>
      </c>
      <c r="N128">
        <v>30.553329999999999</v>
      </c>
      <c r="S128" s="139">
        <v>42736</v>
      </c>
      <c r="T128">
        <v>44.542400000000001</v>
      </c>
      <c r="U128">
        <v>58.954599999999999</v>
      </c>
    </row>
    <row r="129" spans="2:21" x14ac:dyDescent="0.25">
      <c r="B129" s="139">
        <v>42826</v>
      </c>
      <c r="C129">
        <v>46.347270000000002</v>
      </c>
      <c r="D129">
        <v>49.442770000000003</v>
      </c>
      <c r="E129">
        <v>75.365629999999996</v>
      </c>
      <c r="F129">
        <v>83.891900000000007</v>
      </c>
      <c r="K129" s="139">
        <v>42826</v>
      </c>
      <c r="L129">
        <v>40.179349999999999</v>
      </c>
      <c r="M129">
        <v>33.011209999999998</v>
      </c>
      <c r="N129">
        <v>39.78416</v>
      </c>
      <c r="S129" s="139">
        <v>42826</v>
      </c>
      <c r="T129">
        <v>59.335599999999999</v>
      </c>
      <c r="U129">
        <v>68.939130000000006</v>
      </c>
    </row>
    <row r="130" spans="2:21" x14ac:dyDescent="0.25">
      <c r="B130" s="139">
        <v>42917</v>
      </c>
      <c r="C130">
        <v>49.926789999999997</v>
      </c>
      <c r="D130">
        <v>55.871180000000003</v>
      </c>
      <c r="E130">
        <v>81.647949999999994</v>
      </c>
      <c r="F130">
        <v>82.535259999999994</v>
      </c>
      <c r="K130" s="139">
        <v>42917</v>
      </c>
      <c r="L130">
        <v>30.503910000000001</v>
      </c>
      <c r="M130">
        <v>30.31775</v>
      </c>
      <c r="N130">
        <v>37.671590000000002</v>
      </c>
      <c r="S130" s="139">
        <v>42917</v>
      </c>
      <c r="T130">
        <v>52.842529999999996</v>
      </c>
      <c r="U130">
        <v>61.914909999999999</v>
      </c>
    </row>
    <row r="131" spans="2:21" x14ac:dyDescent="0.25">
      <c r="B131" s="139">
        <v>43009</v>
      </c>
      <c r="C131">
        <v>58.806350000000002</v>
      </c>
      <c r="D131">
        <v>63.757820000000002</v>
      </c>
      <c r="E131">
        <v>89.738619999999997</v>
      </c>
      <c r="F131">
        <v>88.009929999999997</v>
      </c>
      <c r="K131" s="139">
        <v>43009</v>
      </c>
      <c r="L131">
        <v>37.835120000000003</v>
      </c>
      <c r="M131">
        <v>35.109580000000001</v>
      </c>
      <c r="N131">
        <v>47.089489999999998</v>
      </c>
      <c r="S131" s="139">
        <v>43009</v>
      </c>
      <c r="T131">
        <v>66.627250000000004</v>
      </c>
      <c r="U131">
        <v>74.15401</v>
      </c>
    </row>
    <row r="132" spans="2:21" x14ac:dyDescent="0.25">
      <c r="B132" s="139">
        <v>43101</v>
      </c>
      <c r="C132">
        <v>33.311140000000002</v>
      </c>
      <c r="D132">
        <v>39.42351</v>
      </c>
      <c r="E132">
        <v>66.555300000000003</v>
      </c>
      <c r="F132">
        <v>75.72475</v>
      </c>
      <c r="K132" s="139">
        <v>43101</v>
      </c>
      <c r="L132">
        <v>43.934570000000001</v>
      </c>
      <c r="M132">
        <v>38.892229999999998</v>
      </c>
      <c r="N132">
        <v>46.16039</v>
      </c>
      <c r="S132" s="139">
        <v>43101</v>
      </c>
      <c r="T132">
        <v>47.274290000000001</v>
      </c>
      <c r="U132">
        <v>55.603859999999997</v>
      </c>
    </row>
    <row r="133" spans="2:21" x14ac:dyDescent="0.25">
      <c r="B133" s="139">
        <v>43191</v>
      </c>
      <c r="C133">
        <v>40.733060000000002</v>
      </c>
      <c r="D133">
        <v>53.025849999999998</v>
      </c>
      <c r="E133">
        <v>74.09263</v>
      </c>
      <c r="F133">
        <v>83.139229999999998</v>
      </c>
      <c r="K133" s="139">
        <v>43191</v>
      </c>
      <c r="L133">
        <v>42.190040000000003</v>
      </c>
      <c r="M133">
        <v>39.791130000000003</v>
      </c>
      <c r="N133">
        <v>44.547550000000001</v>
      </c>
      <c r="S133" s="139">
        <v>43191</v>
      </c>
      <c r="T133">
        <v>57.581090000000003</v>
      </c>
      <c r="U133">
        <v>63.413719999999998</v>
      </c>
    </row>
    <row r="134" spans="2:21" x14ac:dyDescent="0.25">
      <c r="B134" s="139">
        <v>43282</v>
      </c>
      <c r="C134">
        <v>43.398040000000002</v>
      </c>
      <c r="D134">
        <v>52.669759999999997</v>
      </c>
      <c r="E134">
        <v>69.972660000000005</v>
      </c>
      <c r="F134">
        <v>81.301339999999996</v>
      </c>
      <c r="K134" s="139">
        <v>43282</v>
      </c>
      <c r="L134">
        <v>52.804099999999998</v>
      </c>
      <c r="M134">
        <v>42.217970000000001</v>
      </c>
      <c r="N134">
        <v>45.964440000000003</v>
      </c>
      <c r="S134" s="139">
        <v>43282</v>
      </c>
      <c r="T134">
        <v>55.908470000000001</v>
      </c>
      <c r="U134">
        <v>60.370950000000001</v>
      </c>
    </row>
    <row r="135" spans="2:21" x14ac:dyDescent="0.25">
      <c r="B135" s="139">
        <v>43374</v>
      </c>
      <c r="C135">
        <v>36.481250000000003</v>
      </c>
      <c r="D135">
        <v>40.524290000000001</v>
      </c>
      <c r="E135">
        <v>69.943520000000007</v>
      </c>
      <c r="F135">
        <v>83.208740000000006</v>
      </c>
      <c r="K135" s="139">
        <v>43374</v>
      </c>
      <c r="L135">
        <v>56.648809999999997</v>
      </c>
      <c r="M135">
        <v>55.974670000000003</v>
      </c>
      <c r="N135">
        <v>58.829540000000001</v>
      </c>
      <c r="S135" s="139">
        <v>43374</v>
      </c>
      <c r="T135">
        <v>58.254100000000001</v>
      </c>
      <c r="U135">
        <v>66.681839999999994</v>
      </c>
    </row>
    <row r="136" spans="2:21" x14ac:dyDescent="0.25">
      <c r="B136" s="139">
        <v>43466</v>
      </c>
      <c r="C136">
        <v>36.356819999999999</v>
      </c>
      <c r="D136">
        <v>40.396889999999999</v>
      </c>
      <c r="E136">
        <v>74.022779999999997</v>
      </c>
      <c r="F136">
        <v>87.915729999999996</v>
      </c>
      <c r="K136" s="139">
        <v>43466</v>
      </c>
      <c r="L136">
        <v>60.488959999999999</v>
      </c>
      <c r="M136">
        <v>59.834510000000002</v>
      </c>
      <c r="N136">
        <v>64.369280000000003</v>
      </c>
      <c r="S136" s="139">
        <v>43466</v>
      </c>
      <c r="T136">
        <v>72.289439999999999</v>
      </c>
      <c r="U136">
        <v>70.564679999999996</v>
      </c>
    </row>
    <row r="137" spans="2:21" x14ac:dyDescent="0.25">
      <c r="B137" s="139">
        <v>43556</v>
      </c>
      <c r="C137">
        <v>39.765740000000001</v>
      </c>
      <c r="D137">
        <v>50.339449999999999</v>
      </c>
      <c r="E137">
        <v>79.874979999999994</v>
      </c>
      <c r="F137">
        <v>87.560820000000007</v>
      </c>
      <c r="K137" s="139">
        <v>43556</v>
      </c>
      <c r="L137">
        <v>52.731499999999997</v>
      </c>
      <c r="M137">
        <v>49.614829999999998</v>
      </c>
      <c r="N137">
        <v>55.12724</v>
      </c>
      <c r="S137" s="139">
        <v>43556</v>
      </c>
      <c r="T137">
        <v>58.280500000000004</v>
      </c>
      <c r="U137">
        <v>69.355289999999997</v>
      </c>
    </row>
    <row r="138" spans="2:21" x14ac:dyDescent="0.25">
      <c r="B138" s="139">
        <v>43647</v>
      </c>
      <c r="C138">
        <v>38.08867</v>
      </c>
      <c r="D138">
        <v>39.870080000000002</v>
      </c>
      <c r="E138">
        <v>74.908839999999998</v>
      </c>
      <c r="F138">
        <v>90.560779999999994</v>
      </c>
      <c r="K138" s="139">
        <v>43647</v>
      </c>
      <c r="L138">
        <v>41.10716</v>
      </c>
      <c r="M138">
        <v>41.958590000000001</v>
      </c>
      <c r="N138">
        <v>51.889569999999999</v>
      </c>
      <c r="S138" s="139">
        <v>43647</v>
      </c>
      <c r="T138">
        <v>63.010730000000002</v>
      </c>
      <c r="U138">
        <v>69.550510000000003</v>
      </c>
    </row>
    <row r="139" spans="2:21" x14ac:dyDescent="0.25">
      <c r="B139" s="139">
        <v>43739</v>
      </c>
      <c r="C139">
        <v>43.021210000000004</v>
      </c>
      <c r="D139">
        <v>44.662970000000001</v>
      </c>
      <c r="E139">
        <v>85.398960000000002</v>
      </c>
      <c r="F139">
        <v>89.889930000000007</v>
      </c>
      <c r="K139" s="139">
        <v>43739</v>
      </c>
      <c r="L139">
        <v>31.095880000000001</v>
      </c>
      <c r="M139">
        <v>30.178809999999999</v>
      </c>
      <c r="N139">
        <v>43.580820000000003</v>
      </c>
      <c r="S139" s="139">
        <v>43739</v>
      </c>
      <c r="T139">
        <v>63.427779999999998</v>
      </c>
      <c r="U139">
        <v>72.270420000000001</v>
      </c>
    </row>
    <row r="140" spans="2:21" x14ac:dyDescent="0.25">
      <c r="B140" s="139">
        <v>43831</v>
      </c>
      <c r="C140">
        <v>12.653180000000001</v>
      </c>
      <c r="D140">
        <v>12.16586</v>
      </c>
      <c r="E140">
        <v>34.659520000000001</v>
      </c>
      <c r="F140">
        <v>48.443959999999997</v>
      </c>
      <c r="K140" s="139">
        <v>43831</v>
      </c>
      <c r="L140">
        <v>18.35773</v>
      </c>
      <c r="M140">
        <v>16.640560000000001</v>
      </c>
      <c r="N140">
        <v>22.24372</v>
      </c>
      <c r="S140" s="139">
        <v>43831</v>
      </c>
      <c r="T140">
        <v>16.600670000000001</v>
      </c>
      <c r="U140">
        <v>28.323709999999998</v>
      </c>
    </row>
    <row r="141" spans="2:21" x14ac:dyDescent="0.25">
      <c r="B141" s="139">
        <v>43922</v>
      </c>
      <c r="C141">
        <v>24.893899999999999</v>
      </c>
      <c r="D141">
        <v>30.652280000000001</v>
      </c>
      <c r="E141">
        <v>60.891579999999998</v>
      </c>
      <c r="F141">
        <v>73.251289999999997</v>
      </c>
      <c r="K141" s="139">
        <v>43922</v>
      </c>
      <c r="L141">
        <v>52.877749999999999</v>
      </c>
      <c r="M141">
        <v>47.342770000000002</v>
      </c>
      <c r="N141">
        <v>53.097259999999999</v>
      </c>
      <c r="S141" s="139">
        <v>43922</v>
      </c>
      <c r="T141">
        <v>33.93038</v>
      </c>
      <c r="U141">
        <v>46.425750000000001</v>
      </c>
    </row>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2687C-34D8-2647-9133-68481BA5E6C1}">
  <sheetPr>
    <tabColor rgb="FFFFFF00"/>
  </sheetPr>
  <dimension ref="B4:D142"/>
  <sheetViews>
    <sheetView workbookViewId="0">
      <selection activeCell="O12" sqref="O12"/>
    </sheetView>
  </sheetViews>
  <sheetFormatPr defaultColWidth="11.42578125" defaultRowHeight="15" x14ac:dyDescent="0.25"/>
  <sheetData>
    <row r="4" spans="2:4" x14ac:dyDescent="0.25">
      <c r="C4" t="s">
        <v>1341</v>
      </c>
      <c r="D4" t="s">
        <v>1342</v>
      </c>
    </row>
    <row r="5" spans="2:4" x14ac:dyDescent="0.25">
      <c r="B5" s="139">
        <v>31413</v>
      </c>
      <c r="C5">
        <v>76.106669999999994</v>
      </c>
      <c r="D5">
        <v>12.348284</v>
      </c>
    </row>
    <row r="6" spans="2:4" x14ac:dyDescent="0.25">
      <c r="B6" s="139">
        <v>31503</v>
      </c>
      <c r="C6">
        <v>79.306560000000005</v>
      </c>
      <c r="D6">
        <v>12.246536000000001</v>
      </c>
    </row>
    <row r="7" spans="2:4" x14ac:dyDescent="0.25">
      <c r="B7" s="139">
        <v>31594</v>
      </c>
      <c r="C7">
        <v>74.700130000000001</v>
      </c>
      <c r="D7">
        <v>10.999318000000001</v>
      </c>
    </row>
    <row r="8" spans="2:4" x14ac:dyDescent="0.25">
      <c r="B8" s="139">
        <v>31686</v>
      </c>
      <c r="C8">
        <v>79.557410000000004</v>
      </c>
      <c r="D8">
        <v>9.6957389999999997</v>
      </c>
    </row>
    <row r="9" spans="2:4" x14ac:dyDescent="0.25">
      <c r="B9" s="139">
        <v>31778</v>
      </c>
      <c r="C9">
        <v>75.166409999999999</v>
      </c>
      <c r="D9">
        <v>11.111606</v>
      </c>
    </row>
    <row r="10" spans="2:4" x14ac:dyDescent="0.25">
      <c r="B10" s="139">
        <v>31868</v>
      </c>
      <c r="C10">
        <v>75.829120000000003</v>
      </c>
      <c r="D10">
        <v>11.433158000000001</v>
      </c>
    </row>
    <row r="11" spans="2:4" x14ac:dyDescent="0.25">
      <c r="B11" s="139">
        <v>31959</v>
      </c>
      <c r="C11">
        <v>81.592079999999996</v>
      </c>
      <c r="D11">
        <v>11.902241</v>
      </c>
    </row>
    <row r="12" spans="2:4" x14ac:dyDescent="0.25">
      <c r="B12" s="139">
        <v>32051</v>
      </c>
      <c r="C12">
        <v>42.529359999999997</v>
      </c>
      <c r="D12">
        <v>24.912486999999999</v>
      </c>
    </row>
    <row r="13" spans="2:4" x14ac:dyDescent="0.25">
      <c r="B13" s="139">
        <v>32143</v>
      </c>
      <c r="C13">
        <v>63.285820000000001</v>
      </c>
      <c r="D13">
        <v>13.729006</v>
      </c>
    </row>
    <row r="14" spans="2:4" x14ac:dyDescent="0.25">
      <c r="B14" s="139">
        <v>32234</v>
      </c>
      <c r="C14">
        <v>71.767679999999999</v>
      </c>
      <c r="D14">
        <v>9.8137070000000008</v>
      </c>
    </row>
    <row r="15" spans="2:4" x14ac:dyDescent="0.25">
      <c r="B15" s="139">
        <v>32325</v>
      </c>
      <c r="C15">
        <v>63.90605</v>
      </c>
      <c r="D15">
        <v>9.3330230000000007</v>
      </c>
    </row>
    <row r="16" spans="2:4" x14ac:dyDescent="0.25">
      <c r="B16" s="139">
        <v>32417</v>
      </c>
      <c r="C16">
        <v>73.422349999999994</v>
      </c>
      <c r="D16">
        <v>10.182904000000001</v>
      </c>
    </row>
    <row r="17" spans="2:4" x14ac:dyDescent="0.25">
      <c r="B17" s="139">
        <v>32509</v>
      </c>
      <c r="C17">
        <v>70.914420000000007</v>
      </c>
      <c r="D17">
        <v>9.63232</v>
      </c>
    </row>
    <row r="18" spans="2:4" x14ac:dyDescent="0.25">
      <c r="B18" s="139">
        <v>32599</v>
      </c>
      <c r="C18">
        <v>61.285159999999998</v>
      </c>
      <c r="D18">
        <v>11.496696</v>
      </c>
    </row>
    <row r="19" spans="2:4" x14ac:dyDescent="0.25">
      <c r="B19" s="139">
        <v>32690</v>
      </c>
      <c r="C19">
        <v>61.194209999999998</v>
      </c>
      <c r="D19">
        <v>11.43188</v>
      </c>
    </row>
    <row r="20" spans="2:4" x14ac:dyDescent="0.25">
      <c r="B20" s="139">
        <v>32782</v>
      </c>
      <c r="C20">
        <v>59.10183</v>
      </c>
      <c r="D20">
        <v>15.705647000000001</v>
      </c>
    </row>
    <row r="21" spans="2:4" x14ac:dyDescent="0.25">
      <c r="B21" s="139">
        <v>32874</v>
      </c>
      <c r="C21">
        <v>69.191079999999999</v>
      </c>
      <c r="D21">
        <v>14.096565999999999</v>
      </c>
    </row>
    <row r="22" spans="2:4" x14ac:dyDescent="0.25">
      <c r="B22" s="139">
        <v>32964</v>
      </c>
      <c r="C22">
        <v>79.762510000000006</v>
      </c>
      <c r="D22">
        <v>12.892096</v>
      </c>
    </row>
    <row r="23" spans="2:4" x14ac:dyDescent="0.25">
      <c r="B23" s="139">
        <v>33055</v>
      </c>
      <c r="C23">
        <v>63.336320000000001</v>
      </c>
      <c r="D23">
        <v>16.001331</v>
      </c>
    </row>
    <row r="24" spans="2:4" x14ac:dyDescent="0.25">
      <c r="B24" s="139">
        <v>33147</v>
      </c>
      <c r="C24">
        <v>64.887270000000001</v>
      </c>
      <c r="D24">
        <v>13.856736</v>
      </c>
    </row>
    <row r="25" spans="2:4" x14ac:dyDescent="0.25">
      <c r="B25" s="139">
        <v>33239</v>
      </c>
      <c r="C25">
        <v>58.090319999999998</v>
      </c>
      <c r="D25">
        <v>15.387247</v>
      </c>
    </row>
    <row r="26" spans="2:4" x14ac:dyDescent="0.25">
      <c r="B26" s="139">
        <v>33329</v>
      </c>
      <c r="C26">
        <v>60.895150000000001</v>
      </c>
      <c r="D26">
        <v>12.057288</v>
      </c>
    </row>
    <row r="27" spans="2:4" x14ac:dyDescent="0.25">
      <c r="B27" s="139">
        <v>33420</v>
      </c>
      <c r="C27">
        <v>52.389980000000001</v>
      </c>
      <c r="D27">
        <v>14.002647</v>
      </c>
    </row>
    <row r="28" spans="2:4" x14ac:dyDescent="0.25">
      <c r="B28" s="139">
        <v>33512</v>
      </c>
      <c r="C28">
        <v>76.335610000000003</v>
      </c>
      <c r="D28">
        <v>11.420470999999999</v>
      </c>
    </row>
    <row r="29" spans="2:4" x14ac:dyDescent="0.25">
      <c r="B29" s="139">
        <v>33604</v>
      </c>
      <c r="C29">
        <v>65.814049999999995</v>
      </c>
      <c r="D29">
        <v>12.331932999999999</v>
      </c>
    </row>
    <row r="30" spans="2:4" x14ac:dyDescent="0.25">
      <c r="B30" s="139">
        <v>33695</v>
      </c>
      <c r="C30">
        <v>72.451949999999997</v>
      </c>
      <c r="D30">
        <v>11.588243</v>
      </c>
    </row>
    <row r="31" spans="2:4" x14ac:dyDescent="0.25">
      <c r="B31" s="139">
        <v>33786</v>
      </c>
      <c r="C31">
        <v>68.332380000000001</v>
      </c>
      <c r="D31">
        <v>14.193939</v>
      </c>
    </row>
    <row r="32" spans="2:4" x14ac:dyDescent="0.25">
      <c r="B32" s="139">
        <v>33878</v>
      </c>
      <c r="C32">
        <v>76.161540000000002</v>
      </c>
      <c r="D32">
        <v>14.195892000000001</v>
      </c>
    </row>
    <row r="33" spans="2:4" x14ac:dyDescent="0.25">
      <c r="B33" s="139">
        <v>33970</v>
      </c>
      <c r="C33">
        <v>77.669719999999998</v>
      </c>
      <c r="D33">
        <v>12.350139</v>
      </c>
    </row>
    <row r="34" spans="2:4" x14ac:dyDescent="0.25">
      <c r="B34" s="139">
        <v>34060</v>
      </c>
      <c r="C34">
        <v>77.798919999999995</v>
      </c>
      <c r="D34">
        <v>12.233285</v>
      </c>
    </row>
    <row r="35" spans="2:4" x14ac:dyDescent="0.25">
      <c r="B35" s="139">
        <v>34151</v>
      </c>
      <c r="C35">
        <v>74.237219999999994</v>
      </c>
      <c r="D35">
        <v>11.840609000000001</v>
      </c>
    </row>
    <row r="36" spans="2:4" x14ac:dyDescent="0.25">
      <c r="B36" s="139">
        <v>34243</v>
      </c>
      <c r="C36">
        <v>78.545199999999994</v>
      </c>
      <c r="D36">
        <v>11.078754999999999</v>
      </c>
    </row>
    <row r="37" spans="2:4" x14ac:dyDescent="0.25">
      <c r="B37" s="139">
        <v>34335</v>
      </c>
      <c r="C37">
        <v>71.896339999999995</v>
      </c>
      <c r="D37">
        <v>15.144504</v>
      </c>
    </row>
    <row r="38" spans="2:4" x14ac:dyDescent="0.25">
      <c r="B38" s="139">
        <v>34425</v>
      </c>
      <c r="C38">
        <v>75.509010000000004</v>
      </c>
      <c r="D38">
        <v>12.437918</v>
      </c>
    </row>
    <row r="39" spans="2:4" x14ac:dyDescent="0.25">
      <c r="B39" s="139">
        <v>34516</v>
      </c>
      <c r="C39">
        <v>78.151769999999999</v>
      </c>
      <c r="D39">
        <v>10.531533</v>
      </c>
    </row>
    <row r="40" spans="2:4" x14ac:dyDescent="0.25">
      <c r="B40" s="139">
        <v>34608</v>
      </c>
      <c r="C40">
        <v>74.658150000000006</v>
      </c>
      <c r="D40">
        <v>9.8438020000000002</v>
      </c>
    </row>
    <row r="41" spans="2:4" x14ac:dyDescent="0.25">
      <c r="B41" s="139">
        <v>34700</v>
      </c>
      <c r="C41">
        <v>73.195329999999998</v>
      </c>
      <c r="D41">
        <v>11.823093</v>
      </c>
    </row>
    <row r="42" spans="2:4" x14ac:dyDescent="0.25">
      <c r="B42" s="139">
        <v>34790</v>
      </c>
      <c r="C42">
        <v>71.173540000000003</v>
      </c>
      <c r="D42">
        <v>9.7209509999999995</v>
      </c>
    </row>
    <row r="43" spans="2:4" x14ac:dyDescent="0.25">
      <c r="B43" s="139">
        <v>34881</v>
      </c>
      <c r="C43">
        <v>76.91919</v>
      </c>
      <c r="D43">
        <v>7.6575410000000002</v>
      </c>
    </row>
    <row r="44" spans="2:4" x14ac:dyDescent="0.25">
      <c r="B44" s="139">
        <v>34973</v>
      </c>
      <c r="C44">
        <v>82.50976</v>
      </c>
      <c r="D44">
        <v>9.1470120000000001</v>
      </c>
    </row>
    <row r="45" spans="2:4" x14ac:dyDescent="0.25">
      <c r="B45" s="139">
        <v>35065</v>
      </c>
      <c r="C45">
        <v>78.753709999999998</v>
      </c>
      <c r="D45">
        <v>8.4719800000000003</v>
      </c>
    </row>
    <row r="46" spans="2:4" x14ac:dyDescent="0.25">
      <c r="B46" s="139">
        <v>35156</v>
      </c>
      <c r="C46">
        <v>88.761849999999995</v>
      </c>
      <c r="D46">
        <v>7.9802340000000003</v>
      </c>
    </row>
    <row r="47" spans="2:4" x14ac:dyDescent="0.25">
      <c r="B47" s="139">
        <v>35247</v>
      </c>
      <c r="C47">
        <v>75.010580000000004</v>
      </c>
      <c r="D47">
        <v>8.0865349999999996</v>
      </c>
    </row>
    <row r="48" spans="2:4" x14ac:dyDescent="0.25">
      <c r="B48" s="139">
        <v>35339</v>
      </c>
      <c r="C48">
        <v>78.254069999999999</v>
      </c>
      <c r="D48">
        <v>8.1295889999999993</v>
      </c>
    </row>
    <row r="49" spans="2:4" x14ac:dyDescent="0.25">
      <c r="B49" s="139">
        <v>35431</v>
      </c>
      <c r="C49">
        <v>81.798240000000007</v>
      </c>
      <c r="D49">
        <v>10.064643999999999</v>
      </c>
    </row>
    <row r="50" spans="2:4" x14ac:dyDescent="0.25">
      <c r="B50" s="139">
        <v>35521</v>
      </c>
      <c r="C50">
        <v>77.195340000000002</v>
      </c>
      <c r="D50">
        <v>10.052147</v>
      </c>
    </row>
    <row r="51" spans="2:4" x14ac:dyDescent="0.25">
      <c r="B51" s="139">
        <v>35612</v>
      </c>
      <c r="C51">
        <v>73.878360000000001</v>
      </c>
      <c r="D51">
        <v>11.379455999999999</v>
      </c>
    </row>
    <row r="52" spans="2:4" x14ac:dyDescent="0.25">
      <c r="B52" s="139">
        <v>35704</v>
      </c>
      <c r="C52">
        <v>61.041919999999998</v>
      </c>
      <c r="D52">
        <v>16.364767000000001</v>
      </c>
    </row>
    <row r="53" spans="2:4" x14ac:dyDescent="0.25">
      <c r="B53" s="139">
        <v>35796</v>
      </c>
      <c r="C53">
        <v>68.35857</v>
      </c>
      <c r="D53">
        <v>14.331424999999999</v>
      </c>
    </row>
    <row r="54" spans="2:4" x14ac:dyDescent="0.25">
      <c r="B54" s="139">
        <v>35886</v>
      </c>
      <c r="C54">
        <v>70.456280000000007</v>
      </c>
      <c r="D54">
        <v>13.689468</v>
      </c>
    </row>
    <row r="55" spans="2:4" x14ac:dyDescent="0.25">
      <c r="B55" s="139">
        <v>35977</v>
      </c>
      <c r="C55">
        <v>63.553609999999999</v>
      </c>
      <c r="D55">
        <v>17.526676999999999</v>
      </c>
    </row>
    <row r="56" spans="2:4" x14ac:dyDescent="0.25">
      <c r="B56" s="139">
        <v>36069</v>
      </c>
      <c r="C56">
        <v>69.78546</v>
      </c>
      <c r="D56">
        <v>16.011676999999999</v>
      </c>
    </row>
    <row r="57" spans="2:4" x14ac:dyDescent="0.25">
      <c r="B57" s="139">
        <v>36161</v>
      </c>
      <c r="C57">
        <v>73.252529999999993</v>
      </c>
      <c r="D57">
        <v>15.475858000000001</v>
      </c>
    </row>
    <row r="58" spans="2:4" x14ac:dyDescent="0.25">
      <c r="B58" s="139">
        <v>36251</v>
      </c>
      <c r="C58">
        <v>81.143020000000007</v>
      </c>
      <c r="D58">
        <v>12.611586000000001</v>
      </c>
    </row>
    <row r="59" spans="2:4" x14ac:dyDescent="0.25">
      <c r="B59" s="139">
        <v>36342</v>
      </c>
      <c r="C59">
        <v>77.070329999999998</v>
      </c>
      <c r="D59">
        <v>11.534191</v>
      </c>
    </row>
    <row r="60" spans="2:4" x14ac:dyDescent="0.25">
      <c r="B60" s="139">
        <v>36434</v>
      </c>
      <c r="C60">
        <v>77.994020000000006</v>
      </c>
      <c r="D60">
        <v>11.614117999999999</v>
      </c>
    </row>
    <row r="61" spans="2:4" x14ac:dyDescent="0.25">
      <c r="B61" s="139">
        <v>36526</v>
      </c>
      <c r="C61">
        <v>75.199209999999994</v>
      </c>
      <c r="D61">
        <v>13.807464</v>
      </c>
    </row>
    <row r="62" spans="2:4" x14ac:dyDescent="0.25">
      <c r="B62" s="139">
        <v>36617</v>
      </c>
      <c r="C62">
        <v>65.564139999999995</v>
      </c>
      <c r="D62">
        <v>12.910017</v>
      </c>
    </row>
    <row r="63" spans="2:4" x14ac:dyDescent="0.25">
      <c r="B63" s="139">
        <v>36708</v>
      </c>
      <c r="C63">
        <v>75.324619999999996</v>
      </c>
      <c r="D63">
        <v>10.177609</v>
      </c>
    </row>
    <row r="64" spans="2:4" x14ac:dyDescent="0.25">
      <c r="B64" s="139">
        <v>36800</v>
      </c>
      <c r="C64">
        <v>70.035259999999994</v>
      </c>
      <c r="D64">
        <v>11.58924</v>
      </c>
    </row>
    <row r="65" spans="2:4" x14ac:dyDescent="0.25">
      <c r="B65" s="139">
        <v>36892</v>
      </c>
      <c r="C65">
        <v>70.359660000000005</v>
      </c>
      <c r="D65">
        <v>16.154827000000001</v>
      </c>
    </row>
    <row r="66" spans="2:4" x14ac:dyDescent="0.25">
      <c r="B66" s="139">
        <v>36982</v>
      </c>
      <c r="C66">
        <v>75.434640000000002</v>
      </c>
      <c r="D66">
        <v>10.870274999999999</v>
      </c>
    </row>
    <row r="67" spans="2:4" x14ac:dyDescent="0.25">
      <c r="B67" s="139">
        <v>37073</v>
      </c>
      <c r="C67">
        <v>65.978570000000005</v>
      </c>
      <c r="D67">
        <v>12.24086</v>
      </c>
    </row>
    <row r="68" spans="2:4" x14ac:dyDescent="0.25">
      <c r="B68" s="139">
        <v>37165</v>
      </c>
      <c r="C68">
        <v>75.638750000000002</v>
      </c>
      <c r="D68">
        <v>11.022441000000001</v>
      </c>
    </row>
    <row r="69" spans="2:4" x14ac:dyDescent="0.25">
      <c r="B69" s="139">
        <v>37257</v>
      </c>
      <c r="C69">
        <v>78.361639999999994</v>
      </c>
      <c r="D69">
        <v>11.238884000000001</v>
      </c>
    </row>
    <row r="70" spans="2:4" x14ac:dyDescent="0.25">
      <c r="B70" s="139">
        <v>37347</v>
      </c>
      <c r="C70">
        <v>77.181340000000006</v>
      </c>
      <c r="D70">
        <v>10.305096000000001</v>
      </c>
    </row>
    <row r="71" spans="2:4" x14ac:dyDescent="0.25">
      <c r="B71" s="139">
        <v>37438</v>
      </c>
      <c r="C71">
        <v>66.311329999999998</v>
      </c>
      <c r="D71">
        <v>11.887458000000001</v>
      </c>
    </row>
    <row r="72" spans="2:4" x14ac:dyDescent="0.25">
      <c r="B72" s="139">
        <v>37530</v>
      </c>
      <c r="C72">
        <v>76.146950000000004</v>
      </c>
      <c r="D72">
        <v>10.784824</v>
      </c>
    </row>
    <row r="73" spans="2:4" x14ac:dyDescent="0.25">
      <c r="B73" s="139">
        <v>37622</v>
      </c>
      <c r="C73">
        <v>72.112120000000004</v>
      </c>
      <c r="D73">
        <v>10.682183999999999</v>
      </c>
    </row>
    <row r="74" spans="2:4" x14ac:dyDescent="0.25">
      <c r="B74" s="139">
        <v>37712</v>
      </c>
      <c r="C74">
        <v>72.014309999999995</v>
      </c>
      <c r="D74">
        <v>10.149927</v>
      </c>
    </row>
    <row r="75" spans="2:4" x14ac:dyDescent="0.25">
      <c r="B75" s="139">
        <v>37803</v>
      </c>
      <c r="C75">
        <v>77.146109999999993</v>
      </c>
      <c r="D75">
        <v>8.8940560000000009</v>
      </c>
    </row>
    <row r="76" spans="2:4" x14ac:dyDescent="0.25">
      <c r="B76" s="139">
        <v>37895</v>
      </c>
      <c r="C76">
        <v>74.076939999999993</v>
      </c>
      <c r="D76">
        <v>9.6592889999999993</v>
      </c>
    </row>
    <row r="77" spans="2:4" x14ac:dyDescent="0.25">
      <c r="B77" s="139">
        <v>37987</v>
      </c>
      <c r="C77">
        <v>69.130979999999994</v>
      </c>
      <c r="D77">
        <v>11.208576000000001</v>
      </c>
    </row>
    <row r="78" spans="2:4" x14ac:dyDescent="0.25">
      <c r="B78" s="139">
        <v>38078</v>
      </c>
      <c r="C78">
        <v>64.041749999999993</v>
      </c>
      <c r="D78">
        <v>11.376391999999999</v>
      </c>
    </row>
    <row r="79" spans="2:4" x14ac:dyDescent="0.25">
      <c r="B79" s="139">
        <v>38169</v>
      </c>
      <c r="C79">
        <v>72.799750000000003</v>
      </c>
      <c r="D79">
        <v>7.4742569999999997</v>
      </c>
    </row>
    <row r="80" spans="2:4" x14ac:dyDescent="0.25">
      <c r="B80" s="139">
        <v>38261</v>
      </c>
      <c r="C80">
        <v>70.510599999999997</v>
      </c>
      <c r="D80">
        <v>8.5902820000000002</v>
      </c>
    </row>
    <row r="81" spans="2:4" x14ac:dyDescent="0.25">
      <c r="B81" s="139">
        <v>38353</v>
      </c>
      <c r="C81">
        <v>69.889020000000002</v>
      </c>
      <c r="D81">
        <v>10.222154</v>
      </c>
    </row>
    <row r="82" spans="2:4" x14ac:dyDescent="0.25">
      <c r="B82" s="139">
        <v>38443</v>
      </c>
      <c r="C82">
        <v>72.016130000000004</v>
      </c>
      <c r="D82">
        <v>9.5666510000000002</v>
      </c>
    </row>
    <row r="83" spans="2:4" x14ac:dyDescent="0.25">
      <c r="B83" s="139">
        <v>38534</v>
      </c>
      <c r="C83">
        <v>71.112210000000005</v>
      </c>
      <c r="D83">
        <v>9.384029</v>
      </c>
    </row>
    <row r="84" spans="2:4" x14ac:dyDescent="0.25">
      <c r="B84" s="139">
        <v>38626</v>
      </c>
      <c r="C84">
        <v>70.563839999999999</v>
      </c>
      <c r="D84">
        <v>9.5497019999999999</v>
      </c>
    </row>
    <row r="85" spans="2:4" x14ac:dyDescent="0.25">
      <c r="B85" s="139">
        <v>38718</v>
      </c>
      <c r="C85">
        <v>71.074910000000003</v>
      </c>
      <c r="D85">
        <v>11.126749</v>
      </c>
    </row>
    <row r="86" spans="2:4" x14ac:dyDescent="0.25">
      <c r="B86" s="139">
        <v>38808</v>
      </c>
      <c r="C86">
        <v>59.51661</v>
      </c>
      <c r="D86">
        <v>28.521076999999998</v>
      </c>
    </row>
    <row r="87" spans="2:4" x14ac:dyDescent="0.25">
      <c r="B87" s="139">
        <v>38899</v>
      </c>
      <c r="C87">
        <v>64.162719999999993</v>
      </c>
      <c r="D87">
        <v>9.5935380000000006</v>
      </c>
    </row>
    <row r="88" spans="2:4" x14ac:dyDescent="0.25">
      <c r="B88" s="139">
        <v>38991</v>
      </c>
      <c r="C88">
        <v>72.618279999999999</v>
      </c>
      <c r="D88">
        <v>8.6973870000000009</v>
      </c>
    </row>
    <row r="89" spans="2:4" x14ac:dyDescent="0.25">
      <c r="B89" s="139">
        <v>39083</v>
      </c>
      <c r="C89">
        <v>59.850020000000001</v>
      </c>
      <c r="D89">
        <v>10.654786</v>
      </c>
    </row>
    <row r="90" spans="2:4" x14ac:dyDescent="0.25">
      <c r="B90" s="139">
        <v>39173</v>
      </c>
      <c r="C90">
        <v>69.440420000000003</v>
      </c>
      <c r="D90">
        <v>9.1144689999999997</v>
      </c>
    </row>
    <row r="91" spans="2:4" x14ac:dyDescent="0.25">
      <c r="B91" s="139">
        <v>39264</v>
      </c>
      <c r="C91">
        <v>54.19361</v>
      </c>
      <c r="D91">
        <v>11.341578</v>
      </c>
    </row>
    <row r="92" spans="2:4" x14ac:dyDescent="0.25">
      <c r="B92" s="139">
        <v>39356</v>
      </c>
      <c r="C92">
        <v>62.418950000000002</v>
      </c>
      <c r="D92">
        <v>10.950393999999999</v>
      </c>
    </row>
    <row r="93" spans="2:4" x14ac:dyDescent="0.25">
      <c r="B93" s="139">
        <v>39448</v>
      </c>
      <c r="C93">
        <v>52.838700000000003</v>
      </c>
      <c r="D93">
        <v>15.447601000000001</v>
      </c>
    </row>
    <row r="94" spans="2:4" x14ac:dyDescent="0.25">
      <c r="B94" s="139">
        <v>39539</v>
      </c>
      <c r="C94">
        <v>67.681560000000005</v>
      </c>
      <c r="D94">
        <v>10.443434999999999</v>
      </c>
    </row>
    <row r="95" spans="2:4" x14ac:dyDescent="0.25">
      <c r="B95" s="139">
        <v>39630</v>
      </c>
      <c r="C95">
        <v>55.3977</v>
      </c>
      <c r="D95">
        <v>16.439589000000002</v>
      </c>
    </row>
    <row r="96" spans="2:4" x14ac:dyDescent="0.25">
      <c r="B96" s="139">
        <v>39722</v>
      </c>
      <c r="C96">
        <v>46.656730000000003</v>
      </c>
      <c r="D96">
        <v>31.352478000000001</v>
      </c>
    </row>
    <row r="97" spans="2:4" x14ac:dyDescent="0.25">
      <c r="B97" s="139">
        <v>39814</v>
      </c>
      <c r="C97">
        <v>56.610460000000003</v>
      </c>
      <c r="D97">
        <v>19.997425</v>
      </c>
    </row>
    <row r="98" spans="2:4" x14ac:dyDescent="0.25">
      <c r="B98" s="139">
        <v>39904</v>
      </c>
      <c r="C98">
        <v>59.777119999999996</v>
      </c>
      <c r="D98">
        <v>16.960189</v>
      </c>
    </row>
    <row r="99" spans="2:4" x14ac:dyDescent="0.25">
      <c r="B99" s="139">
        <v>39995</v>
      </c>
      <c r="C99">
        <v>56.764180000000003</v>
      </c>
      <c r="D99">
        <v>12.856413</v>
      </c>
    </row>
    <row r="100" spans="2:4" x14ac:dyDescent="0.25">
      <c r="B100" s="139">
        <v>40087</v>
      </c>
      <c r="C100">
        <v>59.859110000000001</v>
      </c>
      <c r="D100">
        <v>12.235669</v>
      </c>
    </row>
    <row r="101" spans="2:4" x14ac:dyDescent="0.25">
      <c r="B101" s="139">
        <v>40179</v>
      </c>
      <c r="C101">
        <v>61.206510000000002</v>
      </c>
      <c r="D101">
        <v>11.282783</v>
      </c>
    </row>
    <row r="102" spans="2:4" x14ac:dyDescent="0.25">
      <c r="B102" s="139">
        <v>40269</v>
      </c>
      <c r="C102">
        <v>45.571390000000001</v>
      </c>
      <c r="D102">
        <v>14.091135</v>
      </c>
    </row>
    <row r="103" spans="2:4" x14ac:dyDescent="0.25">
      <c r="B103" s="139">
        <v>40360</v>
      </c>
      <c r="C103">
        <v>55.76285</v>
      </c>
      <c r="D103">
        <v>9.1877720000000007</v>
      </c>
    </row>
    <row r="104" spans="2:4" x14ac:dyDescent="0.25">
      <c r="B104" s="139">
        <v>40452</v>
      </c>
      <c r="C104">
        <v>59.98113</v>
      </c>
      <c r="D104">
        <v>9.2033009999999997</v>
      </c>
    </row>
    <row r="105" spans="2:4" x14ac:dyDescent="0.25">
      <c r="B105" s="139">
        <v>40544</v>
      </c>
      <c r="C105">
        <v>65.579719999999995</v>
      </c>
      <c r="D105">
        <v>10.609852</v>
      </c>
    </row>
    <row r="106" spans="2:4" x14ac:dyDescent="0.25">
      <c r="B106" s="139">
        <v>40634</v>
      </c>
      <c r="C106">
        <v>58.214840000000002</v>
      </c>
      <c r="D106">
        <v>9.5624710000000004</v>
      </c>
    </row>
    <row r="107" spans="2:4" x14ac:dyDescent="0.25">
      <c r="B107" s="139">
        <v>40725</v>
      </c>
      <c r="C107">
        <v>50.632399999999997</v>
      </c>
      <c r="D107">
        <v>14.552819</v>
      </c>
    </row>
    <row r="108" spans="2:4" x14ac:dyDescent="0.25">
      <c r="B108" s="139">
        <v>40817</v>
      </c>
      <c r="C108">
        <v>52.145980000000002</v>
      </c>
      <c r="D108">
        <v>13.457924</v>
      </c>
    </row>
    <row r="109" spans="2:4" x14ac:dyDescent="0.25">
      <c r="B109" s="139">
        <v>40909</v>
      </c>
      <c r="C109">
        <v>60.35792</v>
      </c>
      <c r="D109">
        <v>9.9754780000000007</v>
      </c>
    </row>
    <row r="110" spans="2:4" x14ac:dyDescent="0.25">
      <c r="B110" s="139">
        <v>41000</v>
      </c>
      <c r="C110">
        <v>58.814729999999997</v>
      </c>
      <c r="D110">
        <v>10.891194</v>
      </c>
    </row>
    <row r="111" spans="2:4" x14ac:dyDescent="0.25">
      <c r="B111" s="139">
        <v>41091</v>
      </c>
      <c r="C111">
        <v>57.358220000000003</v>
      </c>
      <c r="D111">
        <v>9.4247359999999993</v>
      </c>
    </row>
    <row r="112" spans="2:4" x14ac:dyDescent="0.25">
      <c r="B112" s="139">
        <v>41183</v>
      </c>
      <c r="C112">
        <v>73.406450000000007</v>
      </c>
      <c r="D112">
        <v>7.7189290000000002</v>
      </c>
    </row>
    <row r="113" spans="2:4" x14ac:dyDescent="0.25">
      <c r="B113" s="139">
        <v>41275</v>
      </c>
      <c r="C113">
        <v>69.508439999999993</v>
      </c>
      <c r="D113">
        <v>8.3035359999999994</v>
      </c>
    </row>
    <row r="114" spans="2:4" x14ac:dyDescent="0.25">
      <c r="B114" s="139">
        <v>41365</v>
      </c>
      <c r="C114">
        <v>67.401849999999996</v>
      </c>
      <c r="D114">
        <v>9.237152</v>
      </c>
    </row>
    <row r="115" spans="2:4" x14ac:dyDescent="0.25">
      <c r="B115" s="139">
        <v>41456</v>
      </c>
      <c r="C115">
        <v>66.341899999999995</v>
      </c>
      <c r="D115">
        <v>9.7621979999999997</v>
      </c>
    </row>
    <row r="116" spans="2:4" x14ac:dyDescent="0.25">
      <c r="B116" s="139">
        <v>41548</v>
      </c>
      <c r="C116">
        <v>72.420029999999997</v>
      </c>
      <c r="D116">
        <v>7.3480270000000001</v>
      </c>
    </row>
    <row r="117" spans="2:4" x14ac:dyDescent="0.25">
      <c r="B117" s="139">
        <v>41640</v>
      </c>
      <c r="C117">
        <v>68.031769999999995</v>
      </c>
      <c r="D117">
        <v>8.7785890000000002</v>
      </c>
    </row>
    <row r="118" spans="2:4" x14ac:dyDescent="0.25">
      <c r="B118" s="139">
        <v>41730</v>
      </c>
      <c r="C118">
        <v>80.553709999999995</v>
      </c>
      <c r="D118">
        <v>7.6878719999999996</v>
      </c>
    </row>
    <row r="119" spans="2:4" x14ac:dyDescent="0.25">
      <c r="B119" s="139">
        <v>41821</v>
      </c>
      <c r="C119">
        <v>76.063749999999999</v>
      </c>
      <c r="D119">
        <v>6.5954470000000001</v>
      </c>
    </row>
    <row r="120" spans="2:4" x14ac:dyDescent="0.25">
      <c r="B120" s="139">
        <v>41913</v>
      </c>
      <c r="C120">
        <v>65.806820000000002</v>
      </c>
      <c r="D120">
        <v>9.6909729999999996</v>
      </c>
    </row>
    <row r="121" spans="2:4" x14ac:dyDescent="0.25">
      <c r="B121" s="139">
        <v>42005</v>
      </c>
      <c r="C121">
        <v>68.477029999999999</v>
      </c>
      <c r="D121">
        <v>9.7209629999999994</v>
      </c>
    </row>
    <row r="122" spans="2:4" x14ac:dyDescent="0.25">
      <c r="B122" s="139">
        <v>42095</v>
      </c>
      <c r="C122">
        <v>63.720779999999998</v>
      </c>
      <c r="D122">
        <v>9.0288570000000004</v>
      </c>
    </row>
    <row r="123" spans="2:4" x14ac:dyDescent="0.25">
      <c r="B123" s="139">
        <v>42186</v>
      </c>
      <c r="C123">
        <v>57.118310000000001</v>
      </c>
      <c r="D123">
        <v>10.516453</v>
      </c>
    </row>
    <row r="124" spans="2:4" x14ac:dyDescent="0.25">
      <c r="B124" s="139">
        <v>42278</v>
      </c>
      <c r="C124">
        <v>67.419899999999998</v>
      </c>
      <c r="D124">
        <v>9.4521420000000003</v>
      </c>
    </row>
    <row r="125" spans="2:4" x14ac:dyDescent="0.25">
      <c r="B125" s="139">
        <v>42370</v>
      </c>
      <c r="C125">
        <v>54.197389999999999</v>
      </c>
      <c r="D125">
        <v>14.375064</v>
      </c>
    </row>
    <row r="126" spans="2:4" x14ac:dyDescent="0.25">
      <c r="B126" s="139">
        <v>42461</v>
      </c>
      <c r="C126">
        <v>53.814349999999997</v>
      </c>
      <c r="D126">
        <v>11.793486</v>
      </c>
    </row>
    <row r="127" spans="2:4" x14ac:dyDescent="0.25">
      <c r="B127" s="139">
        <v>42552</v>
      </c>
      <c r="C127">
        <v>67.243089999999995</v>
      </c>
      <c r="D127">
        <v>7.8403489999999998</v>
      </c>
    </row>
    <row r="128" spans="2:4" x14ac:dyDescent="0.25">
      <c r="B128" s="139">
        <v>42644</v>
      </c>
      <c r="C128">
        <v>68.90128</v>
      </c>
      <c r="D128">
        <v>8.5329219999999992</v>
      </c>
    </row>
    <row r="129" spans="2:4" x14ac:dyDescent="0.25">
      <c r="B129" s="139">
        <v>42736</v>
      </c>
      <c r="C129">
        <v>66.077820000000003</v>
      </c>
      <c r="D129">
        <v>7.217841</v>
      </c>
    </row>
    <row r="130" spans="2:4" x14ac:dyDescent="0.25">
      <c r="B130" s="139">
        <v>42826</v>
      </c>
      <c r="C130">
        <v>71.917670000000001</v>
      </c>
      <c r="D130">
        <v>8.3205919999999995</v>
      </c>
    </row>
    <row r="131" spans="2:4" x14ac:dyDescent="0.25">
      <c r="B131" s="139">
        <v>42917</v>
      </c>
      <c r="C131">
        <v>74.335359999999994</v>
      </c>
      <c r="D131">
        <v>6.5471219999999999</v>
      </c>
    </row>
    <row r="132" spans="2:4" x14ac:dyDescent="0.25">
      <c r="B132" s="139">
        <v>43009</v>
      </c>
      <c r="C132">
        <v>81.201329999999999</v>
      </c>
      <c r="D132">
        <v>7.0387420000000001</v>
      </c>
    </row>
    <row r="133" spans="2:4" x14ac:dyDescent="0.25">
      <c r="B133" s="139">
        <v>43101</v>
      </c>
      <c r="C133">
        <v>62.681449999999998</v>
      </c>
      <c r="D133">
        <v>9.9730100000000004</v>
      </c>
    </row>
    <row r="134" spans="2:4" x14ac:dyDescent="0.25">
      <c r="B134" s="139">
        <v>43191</v>
      </c>
      <c r="C134">
        <v>70.657510000000002</v>
      </c>
      <c r="D134">
        <v>8.5356129999999997</v>
      </c>
    </row>
    <row r="135" spans="2:4" x14ac:dyDescent="0.25">
      <c r="B135" s="139">
        <v>43282</v>
      </c>
      <c r="C135">
        <v>69.000680000000003</v>
      </c>
      <c r="D135">
        <v>11.079686000000001</v>
      </c>
    </row>
    <row r="136" spans="2:4" x14ac:dyDescent="0.25">
      <c r="B136" s="139">
        <v>43374</v>
      </c>
      <c r="C136">
        <v>67.636049999999997</v>
      </c>
      <c r="D136">
        <v>10.355373999999999</v>
      </c>
    </row>
    <row r="137" spans="2:4" x14ac:dyDescent="0.25">
      <c r="B137" s="139">
        <v>43466</v>
      </c>
      <c r="C137">
        <v>70.942620000000005</v>
      </c>
      <c r="D137">
        <v>8.3600429999999992</v>
      </c>
    </row>
    <row r="138" spans="2:4" x14ac:dyDescent="0.25">
      <c r="B138" s="139">
        <v>43556</v>
      </c>
      <c r="C138">
        <v>73.586789999999993</v>
      </c>
      <c r="D138">
        <v>8.0539850000000008</v>
      </c>
    </row>
    <row r="139" spans="2:4" x14ac:dyDescent="0.25">
      <c r="B139" s="139">
        <v>43647</v>
      </c>
      <c r="C139">
        <v>72.691029999999998</v>
      </c>
      <c r="D139">
        <v>8.3075510000000001</v>
      </c>
    </row>
    <row r="140" spans="2:4" x14ac:dyDescent="0.25">
      <c r="B140" s="139">
        <v>43739</v>
      </c>
      <c r="C140">
        <v>76.655779999999993</v>
      </c>
      <c r="D140">
        <v>9.8019119999999997</v>
      </c>
    </row>
    <row r="141" spans="2:4" x14ac:dyDescent="0.25">
      <c r="B141" s="139">
        <v>43831</v>
      </c>
      <c r="C141">
        <v>35.434809999999999</v>
      </c>
      <c r="D141">
        <v>20.776364999999998</v>
      </c>
    </row>
    <row r="142" spans="2:4" x14ac:dyDescent="0.25">
      <c r="B142" s="139">
        <v>43922</v>
      </c>
      <c r="C142">
        <v>57.825879999999998</v>
      </c>
      <c r="D142">
        <v>14.723881</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EF180-51DB-9840-9D6E-847C07B3DD4B}">
  <sheetPr>
    <tabColor rgb="FFFFFF00"/>
  </sheetPr>
  <dimension ref="B4:D142"/>
  <sheetViews>
    <sheetView zoomScale="111" workbookViewId="0">
      <selection activeCell="L19" sqref="L19"/>
    </sheetView>
  </sheetViews>
  <sheetFormatPr defaultColWidth="11.42578125" defaultRowHeight="15" x14ac:dyDescent="0.25"/>
  <sheetData>
    <row r="4" spans="2:4" x14ac:dyDescent="0.25">
      <c r="C4" t="s">
        <v>1344</v>
      </c>
      <c r="D4" t="s">
        <v>1343</v>
      </c>
    </row>
    <row r="5" spans="2:4" x14ac:dyDescent="0.25">
      <c r="B5" s="139">
        <v>31413</v>
      </c>
      <c r="C5">
        <v>56.38308</v>
      </c>
      <c r="D5">
        <v>7.5191210000000002</v>
      </c>
    </row>
    <row r="6" spans="2:4" x14ac:dyDescent="0.25">
      <c r="B6" s="139">
        <v>31503</v>
      </c>
      <c r="C6">
        <v>54.353900000000003</v>
      </c>
      <c r="D6">
        <v>7.5729490000000004</v>
      </c>
    </row>
    <row r="7" spans="2:4" x14ac:dyDescent="0.25">
      <c r="B7" s="139">
        <v>31594</v>
      </c>
      <c r="C7">
        <v>56.454239999999999</v>
      </c>
      <c r="D7">
        <v>6.269272</v>
      </c>
    </row>
    <row r="8" spans="2:4" x14ac:dyDescent="0.25">
      <c r="B8" s="139">
        <v>31686</v>
      </c>
      <c r="C8">
        <v>64.857740000000007</v>
      </c>
      <c r="D8">
        <v>5.3182479999999996</v>
      </c>
    </row>
    <row r="9" spans="2:4" x14ac:dyDescent="0.25">
      <c r="B9" s="139">
        <v>31778</v>
      </c>
      <c r="C9">
        <v>49.93759</v>
      </c>
      <c r="D9">
        <v>6.3758809999999997</v>
      </c>
    </row>
    <row r="10" spans="2:4" x14ac:dyDescent="0.25">
      <c r="B10" s="139">
        <v>31868</v>
      </c>
      <c r="C10">
        <v>52.972439999999999</v>
      </c>
      <c r="D10">
        <v>6.9208360000000004</v>
      </c>
    </row>
    <row r="11" spans="2:4" x14ac:dyDescent="0.25">
      <c r="B11" s="139">
        <v>31959</v>
      </c>
      <c r="C11">
        <v>60.383400000000002</v>
      </c>
      <c r="D11">
        <v>6.0292529999999998</v>
      </c>
    </row>
    <row r="12" spans="2:4" x14ac:dyDescent="0.25">
      <c r="B12" s="139">
        <v>32051</v>
      </c>
      <c r="C12">
        <v>53.24785</v>
      </c>
      <c r="D12">
        <v>8.364471</v>
      </c>
    </row>
    <row r="13" spans="2:4" x14ac:dyDescent="0.25">
      <c r="B13" s="139">
        <v>32143</v>
      </c>
      <c r="C13">
        <v>55.66677</v>
      </c>
      <c r="D13">
        <v>6.1251509999999998</v>
      </c>
    </row>
    <row r="14" spans="2:4" x14ac:dyDescent="0.25">
      <c r="B14" s="139">
        <v>32234</v>
      </c>
      <c r="C14">
        <v>52.698560000000001</v>
      </c>
      <c r="D14">
        <v>4.9830589999999999</v>
      </c>
    </row>
    <row r="15" spans="2:4" x14ac:dyDescent="0.25">
      <c r="B15" s="139">
        <v>32325</v>
      </c>
      <c r="C15">
        <v>38.991930000000004</v>
      </c>
      <c r="D15">
        <v>5.6282189999999996</v>
      </c>
    </row>
    <row r="16" spans="2:4" x14ac:dyDescent="0.25">
      <c r="B16" s="139">
        <v>32417</v>
      </c>
      <c r="C16">
        <v>41.398330000000001</v>
      </c>
      <c r="D16">
        <v>5.1508700000000003</v>
      </c>
    </row>
    <row r="17" spans="2:4" x14ac:dyDescent="0.25">
      <c r="B17" s="139">
        <v>32509</v>
      </c>
      <c r="C17">
        <v>41.712499999999999</v>
      </c>
      <c r="D17">
        <v>5.0699899999999998</v>
      </c>
    </row>
    <row r="18" spans="2:4" x14ac:dyDescent="0.25">
      <c r="B18" s="139">
        <v>32599</v>
      </c>
      <c r="C18">
        <v>32.810070000000003</v>
      </c>
      <c r="D18">
        <v>6.482793</v>
      </c>
    </row>
    <row r="19" spans="2:4" x14ac:dyDescent="0.25">
      <c r="B19" s="139">
        <v>32690</v>
      </c>
      <c r="C19">
        <v>27.192900000000002</v>
      </c>
      <c r="D19">
        <v>6.6921359999999996</v>
      </c>
    </row>
    <row r="20" spans="2:4" x14ac:dyDescent="0.25">
      <c r="B20" s="139">
        <v>32782</v>
      </c>
      <c r="C20">
        <v>58.93309</v>
      </c>
      <c r="D20">
        <v>5.1577780000000004</v>
      </c>
    </row>
    <row r="21" spans="2:4" x14ac:dyDescent="0.25">
      <c r="B21" s="139">
        <v>32874</v>
      </c>
      <c r="C21">
        <v>52.724760000000003</v>
      </c>
      <c r="D21">
        <v>6.6594389999999999</v>
      </c>
    </row>
    <row r="22" spans="2:4" x14ac:dyDescent="0.25">
      <c r="B22" s="139">
        <v>32964</v>
      </c>
      <c r="C22">
        <v>56.14855</v>
      </c>
      <c r="D22">
        <v>4.9056889999999997</v>
      </c>
    </row>
    <row r="23" spans="2:4" x14ac:dyDescent="0.25">
      <c r="B23" s="139">
        <v>33055</v>
      </c>
      <c r="C23">
        <v>54.44773</v>
      </c>
      <c r="D23">
        <v>5.44048</v>
      </c>
    </row>
    <row r="24" spans="2:4" x14ac:dyDescent="0.25">
      <c r="B24" s="139">
        <v>33147</v>
      </c>
      <c r="C24">
        <v>51.904960000000003</v>
      </c>
      <c r="D24">
        <v>5.8016370000000004</v>
      </c>
    </row>
    <row r="25" spans="2:4" x14ac:dyDescent="0.25">
      <c r="B25" s="139">
        <v>33239</v>
      </c>
      <c r="C25">
        <v>33.67597</v>
      </c>
      <c r="D25">
        <v>6.7073039999999997</v>
      </c>
    </row>
    <row r="26" spans="2:4" x14ac:dyDescent="0.25">
      <c r="B26" s="139">
        <v>33329</v>
      </c>
      <c r="C26">
        <v>28.932009999999998</v>
      </c>
      <c r="D26">
        <v>7.1091540000000002</v>
      </c>
    </row>
    <row r="27" spans="2:4" x14ac:dyDescent="0.25">
      <c r="B27" s="139">
        <v>33420</v>
      </c>
      <c r="C27">
        <v>30.748699999999999</v>
      </c>
      <c r="D27">
        <v>6.4139920000000004</v>
      </c>
    </row>
    <row r="28" spans="2:4" x14ac:dyDescent="0.25">
      <c r="B28" s="139">
        <v>33512</v>
      </c>
      <c r="C28">
        <v>41.623150000000003</v>
      </c>
      <c r="D28">
        <v>5.8158899999999996</v>
      </c>
    </row>
    <row r="29" spans="2:4" x14ac:dyDescent="0.25">
      <c r="B29" s="139">
        <v>33604</v>
      </c>
      <c r="C29">
        <v>27.045760000000001</v>
      </c>
      <c r="D29">
        <v>6.82104</v>
      </c>
    </row>
    <row r="30" spans="2:4" x14ac:dyDescent="0.25">
      <c r="B30" s="139">
        <v>33695</v>
      </c>
      <c r="C30">
        <v>44.177700000000002</v>
      </c>
      <c r="D30">
        <v>4.9784620000000004</v>
      </c>
    </row>
    <row r="31" spans="2:4" x14ac:dyDescent="0.25">
      <c r="B31" s="139">
        <v>33786</v>
      </c>
      <c r="C31">
        <v>40.557429999999997</v>
      </c>
      <c r="D31">
        <v>8.6094469999999994</v>
      </c>
    </row>
    <row r="32" spans="2:4" x14ac:dyDescent="0.25">
      <c r="B32" s="139">
        <v>33878</v>
      </c>
      <c r="C32">
        <v>46.176389999999998</v>
      </c>
      <c r="D32">
        <v>7.5562969999999998</v>
      </c>
    </row>
    <row r="33" spans="2:4" x14ac:dyDescent="0.25">
      <c r="B33" s="139">
        <v>33970</v>
      </c>
      <c r="C33">
        <v>44.548839999999998</v>
      </c>
      <c r="D33">
        <v>7.0095409999999996</v>
      </c>
    </row>
    <row r="34" spans="2:4" x14ac:dyDescent="0.25">
      <c r="B34" s="139">
        <v>34060</v>
      </c>
      <c r="C34">
        <v>38.350099999999998</v>
      </c>
      <c r="D34">
        <v>6.5353680000000001</v>
      </c>
    </row>
    <row r="35" spans="2:4" x14ac:dyDescent="0.25">
      <c r="B35" s="139">
        <v>34151</v>
      </c>
      <c r="C35">
        <v>49.593910000000001</v>
      </c>
      <c r="D35">
        <v>6.599844</v>
      </c>
    </row>
    <row r="36" spans="2:4" x14ac:dyDescent="0.25">
      <c r="B36" s="139">
        <v>34243</v>
      </c>
      <c r="C36">
        <v>51.33728</v>
      </c>
      <c r="D36">
        <v>4.6212270000000002</v>
      </c>
    </row>
    <row r="37" spans="2:4" x14ac:dyDescent="0.25">
      <c r="B37" s="139">
        <v>34335</v>
      </c>
      <c r="C37">
        <v>48.92633</v>
      </c>
      <c r="D37">
        <v>6.010491</v>
      </c>
    </row>
    <row r="38" spans="2:4" x14ac:dyDescent="0.25">
      <c r="B38" s="139">
        <v>34425</v>
      </c>
      <c r="C38">
        <v>51.474890000000002</v>
      </c>
      <c r="D38">
        <v>6.8241769999999997</v>
      </c>
    </row>
    <row r="39" spans="2:4" x14ac:dyDescent="0.25">
      <c r="B39" s="139">
        <v>34516</v>
      </c>
      <c r="C39">
        <v>46.044069999999998</v>
      </c>
      <c r="D39">
        <v>6.7147209999999999</v>
      </c>
    </row>
    <row r="40" spans="2:4" x14ac:dyDescent="0.25">
      <c r="B40" s="139">
        <v>34608</v>
      </c>
      <c r="C40">
        <v>52.602249999999998</v>
      </c>
      <c r="D40">
        <v>4.7391969999999999</v>
      </c>
    </row>
    <row r="41" spans="2:4" x14ac:dyDescent="0.25">
      <c r="B41" s="139">
        <v>34700</v>
      </c>
      <c r="C41">
        <v>45.483319999999999</v>
      </c>
      <c r="D41">
        <v>6.2377659999999997</v>
      </c>
    </row>
    <row r="42" spans="2:4" x14ac:dyDescent="0.25">
      <c r="B42" s="139">
        <v>34790</v>
      </c>
      <c r="C42">
        <v>37.762430000000002</v>
      </c>
      <c r="D42">
        <v>7.1408899999999997</v>
      </c>
    </row>
    <row r="43" spans="2:4" x14ac:dyDescent="0.25">
      <c r="B43" s="139">
        <v>34881</v>
      </c>
      <c r="C43">
        <v>38.41836</v>
      </c>
      <c r="D43">
        <v>5.5572540000000004</v>
      </c>
    </row>
    <row r="44" spans="2:4" x14ac:dyDescent="0.25">
      <c r="B44" s="139">
        <v>34973</v>
      </c>
      <c r="C44">
        <v>51.93103</v>
      </c>
      <c r="D44">
        <v>4.3727910000000003</v>
      </c>
    </row>
    <row r="45" spans="2:4" x14ac:dyDescent="0.25">
      <c r="B45" s="139">
        <v>35065</v>
      </c>
      <c r="C45">
        <v>50.422919999999998</v>
      </c>
      <c r="D45">
        <v>4.9932840000000001</v>
      </c>
    </row>
    <row r="46" spans="2:4" x14ac:dyDescent="0.25">
      <c r="B46" s="139">
        <v>35156</v>
      </c>
      <c r="C46">
        <v>54.897950000000002</v>
      </c>
      <c r="D46">
        <v>3.7401200000000001</v>
      </c>
    </row>
    <row r="47" spans="2:4" x14ac:dyDescent="0.25">
      <c r="B47" s="139">
        <v>35247</v>
      </c>
      <c r="C47">
        <v>51.819830000000003</v>
      </c>
      <c r="D47">
        <v>3.6007959999999999</v>
      </c>
    </row>
    <row r="48" spans="2:4" x14ac:dyDescent="0.25">
      <c r="B48" s="139">
        <v>35339</v>
      </c>
      <c r="C48">
        <v>53.534300000000002</v>
      </c>
      <c r="D48">
        <v>4.138433</v>
      </c>
    </row>
    <row r="49" spans="2:4" x14ac:dyDescent="0.25">
      <c r="B49" s="139">
        <v>35431</v>
      </c>
      <c r="C49">
        <v>48.387479999999996</v>
      </c>
      <c r="D49">
        <v>4.8831740000000003</v>
      </c>
    </row>
    <row r="50" spans="2:4" x14ac:dyDescent="0.25">
      <c r="B50" s="139">
        <v>35521</v>
      </c>
      <c r="C50">
        <v>51.399120000000003</v>
      </c>
      <c r="D50">
        <v>4.6134269999999997</v>
      </c>
    </row>
    <row r="51" spans="2:4" x14ac:dyDescent="0.25">
      <c r="B51" s="139">
        <v>35612</v>
      </c>
      <c r="C51">
        <v>39.018549999999998</v>
      </c>
      <c r="D51">
        <v>5.4279590000000004</v>
      </c>
    </row>
    <row r="52" spans="2:4" x14ac:dyDescent="0.25">
      <c r="B52" s="139">
        <v>35704</v>
      </c>
      <c r="C52">
        <v>38.628300000000003</v>
      </c>
      <c r="D52">
        <v>5.4112140000000002</v>
      </c>
    </row>
    <row r="53" spans="2:4" x14ac:dyDescent="0.25">
      <c r="B53" s="139">
        <v>35796</v>
      </c>
      <c r="C53">
        <v>36.387210000000003</v>
      </c>
      <c r="D53">
        <v>4.7216420000000001</v>
      </c>
    </row>
    <row r="54" spans="2:4" x14ac:dyDescent="0.25">
      <c r="B54" s="139">
        <v>35886</v>
      </c>
      <c r="C54">
        <v>46.472439999999999</v>
      </c>
      <c r="D54">
        <v>4.3743350000000003</v>
      </c>
    </row>
    <row r="55" spans="2:4" x14ac:dyDescent="0.25">
      <c r="B55" s="139">
        <v>35977</v>
      </c>
      <c r="C55">
        <v>46.05621</v>
      </c>
      <c r="D55">
        <v>6.4480680000000001</v>
      </c>
    </row>
    <row r="56" spans="2:4" x14ac:dyDescent="0.25">
      <c r="B56" s="139">
        <v>36069</v>
      </c>
      <c r="C56">
        <v>32.02393</v>
      </c>
      <c r="D56">
        <v>7.4349299999999996</v>
      </c>
    </row>
    <row r="57" spans="2:4" x14ac:dyDescent="0.25">
      <c r="B57" s="139">
        <v>36161</v>
      </c>
      <c r="C57">
        <v>40.421050000000001</v>
      </c>
      <c r="D57">
        <v>5.6739160000000002</v>
      </c>
    </row>
    <row r="58" spans="2:4" x14ac:dyDescent="0.25">
      <c r="B58" s="139">
        <v>36251</v>
      </c>
      <c r="C58">
        <v>48.002749999999999</v>
      </c>
      <c r="D58">
        <v>5.1897039999999999</v>
      </c>
    </row>
    <row r="59" spans="2:4" x14ac:dyDescent="0.25">
      <c r="B59" s="139">
        <v>36342</v>
      </c>
      <c r="C59">
        <v>44.145049999999998</v>
      </c>
      <c r="D59">
        <v>5.9144009999999998</v>
      </c>
    </row>
    <row r="60" spans="2:4" x14ac:dyDescent="0.25">
      <c r="B60" s="139">
        <v>36434</v>
      </c>
      <c r="C60">
        <v>42.844999999999999</v>
      </c>
      <c r="D60">
        <v>5.3936419999999998</v>
      </c>
    </row>
    <row r="61" spans="2:4" x14ac:dyDescent="0.25">
      <c r="B61" s="139">
        <v>36526</v>
      </c>
      <c r="C61">
        <v>41.495269999999998</v>
      </c>
      <c r="D61">
        <v>6.2055470000000001</v>
      </c>
    </row>
    <row r="62" spans="2:4" x14ac:dyDescent="0.25">
      <c r="B62" s="139">
        <v>36617</v>
      </c>
      <c r="C62">
        <v>36.339230000000001</v>
      </c>
      <c r="D62">
        <v>7.0977350000000001</v>
      </c>
    </row>
    <row r="63" spans="2:4" x14ac:dyDescent="0.25">
      <c r="B63" s="139">
        <v>36708</v>
      </c>
      <c r="C63">
        <v>29.734390000000001</v>
      </c>
      <c r="D63">
        <v>6.5005290000000002</v>
      </c>
    </row>
    <row r="64" spans="2:4" x14ac:dyDescent="0.25">
      <c r="B64" s="139">
        <v>36800</v>
      </c>
      <c r="C64">
        <v>35.104709999999997</v>
      </c>
      <c r="D64">
        <v>6.1287560000000001</v>
      </c>
    </row>
    <row r="65" spans="2:4" x14ac:dyDescent="0.25">
      <c r="B65" s="139">
        <v>36892</v>
      </c>
      <c r="C65">
        <v>25.679089999999999</v>
      </c>
      <c r="D65">
        <v>6.8697980000000003</v>
      </c>
    </row>
    <row r="66" spans="2:4" x14ac:dyDescent="0.25">
      <c r="B66" s="139">
        <v>36982</v>
      </c>
      <c r="C66">
        <v>33.735010000000003</v>
      </c>
      <c r="D66">
        <v>6.2329850000000002</v>
      </c>
    </row>
    <row r="67" spans="2:4" x14ac:dyDescent="0.25">
      <c r="B67" s="139">
        <v>37073</v>
      </c>
      <c r="C67">
        <v>31.391729999999999</v>
      </c>
      <c r="D67">
        <v>6.6665320000000001</v>
      </c>
    </row>
    <row r="68" spans="2:4" x14ac:dyDescent="0.25">
      <c r="B68" s="139">
        <v>37165</v>
      </c>
      <c r="C68">
        <v>35.198830000000001</v>
      </c>
      <c r="D68">
        <v>6.8547630000000002</v>
      </c>
    </row>
    <row r="69" spans="2:4" x14ac:dyDescent="0.25">
      <c r="B69" s="139">
        <v>37257</v>
      </c>
      <c r="C69">
        <v>36.105499999999999</v>
      </c>
      <c r="D69">
        <v>5.3539430000000001</v>
      </c>
    </row>
    <row r="70" spans="2:4" x14ac:dyDescent="0.25">
      <c r="B70" s="139">
        <v>37347</v>
      </c>
      <c r="C70">
        <v>30.03715</v>
      </c>
      <c r="D70">
        <v>5.4469799999999999</v>
      </c>
    </row>
    <row r="71" spans="2:4" x14ac:dyDescent="0.25">
      <c r="B71" s="139">
        <v>37438</v>
      </c>
      <c r="C71">
        <v>28.05761</v>
      </c>
      <c r="D71">
        <v>6.8967179999999999</v>
      </c>
    </row>
    <row r="72" spans="2:4" x14ac:dyDescent="0.25">
      <c r="B72" s="139">
        <v>37530</v>
      </c>
      <c r="C72">
        <v>33.149360000000001</v>
      </c>
      <c r="D72">
        <v>5.0704760000000002</v>
      </c>
    </row>
    <row r="73" spans="2:4" x14ac:dyDescent="0.25">
      <c r="B73" s="139">
        <v>37622</v>
      </c>
      <c r="C73">
        <v>30.889710000000001</v>
      </c>
      <c r="D73">
        <v>6.4275099999999998</v>
      </c>
    </row>
    <row r="74" spans="2:4" x14ac:dyDescent="0.25">
      <c r="B74" s="139">
        <v>37712</v>
      </c>
      <c r="C74">
        <v>27.240960000000001</v>
      </c>
      <c r="D74">
        <v>7.4283780000000004</v>
      </c>
    </row>
    <row r="75" spans="2:4" x14ac:dyDescent="0.25">
      <c r="B75" s="139">
        <v>37803</v>
      </c>
      <c r="C75">
        <v>29.073879999999999</v>
      </c>
      <c r="D75">
        <v>6.8341669999999999</v>
      </c>
    </row>
    <row r="76" spans="2:4" x14ac:dyDescent="0.25">
      <c r="B76" s="139">
        <v>37895</v>
      </c>
      <c r="C76">
        <v>27.714569999999998</v>
      </c>
      <c r="D76">
        <v>6.5555810000000001</v>
      </c>
    </row>
    <row r="77" spans="2:4" x14ac:dyDescent="0.25">
      <c r="B77" s="139">
        <v>37987</v>
      </c>
      <c r="C77">
        <v>20.664149999999999</v>
      </c>
      <c r="D77">
        <v>7.9031630000000002</v>
      </c>
    </row>
    <row r="78" spans="2:4" x14ac:dyDescent="0.25">
      <c r="B78" s="139">
        <v>38078</v>
      </c>
      <c r="C78">
        <v>19.170670000000001</v>
      </c>
      <c r="D78">
        <v>7.2587780000000004</v>
      </c>
    </row>
    <row r="79" spans="2:4" x14ac:dyDescent="0.25">
      <c r="B79" s="139">
        <v>38169</v>
      </c>
      <c r="C79">
        <v>20.219280000000001</v>
      </c>
      <c r="D79">
        <v>6.1755129999999996</v>
      </c>
    </row>
    <row r="80" spans="2:4" x14ac:dyDescent="0.25">
      <c r="B80" s="139">
        <v>38261</v>
      </c>
      <c r="C80">
        <v>25.613050000000001</v>
      </c>
      <c r="D80">
        <v>5.5027369999999998</v>
      </c>
    </row>
    <row r="81" spans="2:4" x14ac:dyDescent="0.25">
      <c r="B81" s="139">
        <v>38353</v>
      </c>
      <c r="C81">
        <v>24.02862</v>
      </c>
      <c r="D81">
        <v>5.9377700000000004</v>
      </c>
    </row>
    <row r="82" spans="2:4" x14ac:dyDescent="0.25">
      <c r="B82" s="139">
        <v>38443</v>
      </c>
      <c r="C82">
        <v>33.337389999999999</v>
      </c>
      <c r="D82">
        <v>5.0873970000000002</v>
      </c>
    </row>
    <row r="83" spans="2:4" x14ac:dyDescent="0.25">
      <c r="B83" s="139">
        <v>38534</v>
      </c>
      <c r="C83">
        <v>21.550039999999999</v>
      </c>
      <c r="D83">
        <v>5.4361569999999997</v>
      </c>
    </row>
    <row r="84" spans="2:4" x14ac:dyDescent="0.25">
      <c r="B84" s="139">
        <v>38626</v>
      </c>
      <c r="C84">
        <v>30.650390000000002</v>
      </c>
      <c r="D84">
        <v>5.6093070000000003</v>
      </c>
    </row>
    <row r="85" spans="2:4" x14ac:dyDescent="0.25">
      <c r="B85" s="139">
        <v>38718</v>
      </c>
      <c r="C85">
        <v>30.692329999999998</v>
      </c>
      <c r="D85">
        <v>5.0868089999999997</v>
      </c>
    </row>
    <row r="86" spans="2:4" x14ac:dyDescent="0.25">
      <c r="B86" s="139">
        <v>38808</v>
      </c>
      <c r="C86">
        <v>29.76118</v>
      </c>
      <c r="D86">
        <v>5.8661060000000003</v>
      </c>
    </row>
    <row r="87" spans="2:4" x14ac:dyDescent="0.25">
      <c r="B87" s="139">
        <v>38899</v>
      </c>
      <c r="C87">
        <v>26.77045</v>
      </c>
      <c r="D87">
        <v>4.8666219999999996</v>
      </c>
    </row>
    <row r="88" spans="2:4" x14ac:dyDescent="0.25">
      <c r="B88" s="139">
        <v>38991</v>
      </c>
      <c r="C88">
        <v>27.431730000000002</v>
      </c>
      <c r="D88">
        <v>4.4338740000000003</v>
      </c>
    </row>
    <row r="89" spans="2:4" x14ac:dyDescent="0.25">
      <c r="B89" s="139">
        <v>39083</v>
      </c>
      <c r="C89">
        <v>33.414529999999999</v>
      </c>
      <c r="D89">
        <v>4.0102029999999997</v>
      </c>
    </row>
    <row r="90" spans="2:4" x14ac:dyDescent="0.25">
      <c r="B90" s="139">
        <v>39173</v>
      </c>
      <c r="C90">
        <v>33.755760000000002</v>
      </c>
      <c r="D90">
        <v>3.4454099999999999</v>
      </c>
    </row>
    <row r="91" spans="2:4" x14ac:dyDescent="0.25">
      <c r="B91" s="139">
        <v>39264</v>
      </c>
      <c r="C91">
        <v>30.120750000000001</v>
      </c>
      <c r="D91">
        <v>4.7183320000000002</v>
      </c>
    </row>
    <row r="92" spans="2:4" x14ac:dyDescent="0.25">
      <c r="B92" s="139">
        <v>39356</v>
      </c>
      <c r="C92">
        <v>30.325620000000001</v>
      </c>
      <c r="D92">
        <v>5.2295590000000001</v>
      </c>
    </row>
    <row r="93" spans="2:4" x14ac:dyDescent="0.25">
      <c r="B93" s="139">
        <v>39448</v>
      </c>
      <c r="C93">
        <v>38.108730000000001</v>
      </c>
      <c r="D93">
        <v>6.213851</v>
      </c>
    </row>
    <row r="94" spans="2:4" x14ac:dyDescent="0.25">
      <c r="B94" s="139">
        <v>39539</v>
      </c>
      <c r="C94">
        <v>34.511060000000001</v>
      </c>
      <c r="D94">
        <v>6.2964409999999997</v>
      </c>
    </row>
    <row r="95" spans="2:4" x14ac:dyDescent="0.25">
      <c r="B95" s="139">
        <v>39630</v>
      </c>
      <c r="C95">
        <v>32.803640000000001</v>
      </c>
      <c r="D95">
        <v>6.9994149999999999</v>
      </c>
    </row>
    <row r="96" spans="2:4" x14ac:dyDescent="0.25">
      <c r="B96" s="139">
        <v>39722</v>
      </c>
      <c r="C96">
        <v>40.590780000000002</v>
      </c>
      <c r="D96">
        <v>13.770249</v>
      </c>
    </row>
    <row r="97" spans="2:4" x14ac:dyDescent="0.25">
      <c r="B97" s="139">
        <v>39814</v>
      </c>
      <c r="C97">
        <v>35.914279999999998</v>
      </c>
      <c r="D97">
        <v>11.770771999999999</v>
      </c>
    </row>
    <row r="98" spans="2:4" x14ac:dyDescent="0.25">
      <c r="B98" s="139">
        <v>39904</v>
      </c>
      <c r="C98">
        <v>35.453270000000003</v>
      </c>
      <c r="D98">
        <v>7.5541359999999997</v>
      </c>
    </row>
    <row r="99" spans="2:4" x14ac:dyDescent="0.25">
      <c r="B99" s="139">
        <v>39995</v>
      </c>
      <c r="C99">
        <v>36.18712</v>
      </c>
      <c r="D99">
        <v>6.0630069999999998</v>
      </c>
    </row>
    <row r="100" spans="2:4" x14ac:dyDescent="0.25">
      <c r="B100" s="139">
        <v>40087</v>
      </c>
      <c r="C100">
        <v>36.073689999999999</v>
      </c>
      <c r="D100">
        <v>5.7523900000000001</v>
      </c>
    </row>
    <row r="101" spans="2:4" x14ac:dyDescent="0.25">
      <c r="B101" s="139">
        <v>40179</v>
      </c>
      <c r="C101">
        <v>35.046080000000003</v>
      </c>
      <c r="D101">
        <v>5.6939859999999998</v>
      </c>
    </row>
    <row r="102" spans="2:4" x14ac:dyDescent="0.25">
      <c r="B102" s="139">
        <v>40269</v>
      </c>
      <c r="C102">
        <v>39.380690000000001</v>
      </c>
      <c r="D102">
        <v>9.0167590000000004</v>
      </c>
    </row>
    <row r="103" spans="2:4" x14ac:dyDescent="0.25">
      <c r="B103" s="139">
        <v>40360</v>
      </c>
      <c r="C103">
        <v>32.580269999999999</v>
      </c>
      <c r="D103">
        <v>6.3546560000000003</v>
      </c>
    </row>
    <row r="104" spans="2:4" x14ac:dyDescent="0.25">
      <c r="B104" s="139">
        <v>40452</v>
      </c>
      <c r="C104">
        <v>32.862229999999997</v>
      </c>
      <c r="D104">
        <v>7.5348850000000001</v>
      </c>
    </row>
    <row r="105" spans="2:4" x14ac:dyDescent="0.25">
      <c r="B105" s="139">
        <v>40544</v>
      </c>
      <c r="C105">
        <v>44.090159999999997</v>
      </c>
      <c r="D105">
        <v>6.0486469999999999</v>
      </c>
    </row>
    <row r="106" spans="2:4" x14ac:dyDescent="0.25">
      <c r="B106" s="139">
        <v>40634</v>
      </c>
      <c r="C106">
        <v>37.09395</v>
      </c>
      <c r="D106">
        <v>6.5153049999999997</v>
      </c>
    </row>
    <row r="107" spans="2:4" x14ac:dyDescent="0.25">
      <c r="B107" s="139">
        <v>40725</v>
      </c>
      <c r="C107">
        <v>62.993299999999998</v>
      </c>
      <c r="D107">
        <v>9.2970330000000008</v>
      </c>
    </row>
    <row r="108" spans="2:4" x14ac:dyDescent="0.25">
      <c r="B108" s="139">
        <v>40817</v>
      </c>
      <c r="C108">
        <v>45.844389999999997</v>
      </c>
      <c r="D108">
        <v>9.0301899999999993</v>
      </c>
    </row>
    <row r="109" spans="2:4" x14ac:dyDescent="0.25">
      <c r="B109" s="139">
        <v>40909</v>
      </c>
      <c r="C109">
        <v>42.245600000000003</v>
      </c>
      <c r="D109">
        <v>8.0267710000000001</v>
      </c>
    </row>
    <row r="110" spans="2:4" x14ac:dyDescent="0.25">
      <c r="B110" s="139">
        <v>41000</v>
      </c>
      <c r="C110">
        <v>49.1843</v>
      </c>
      <c r="D110">
        <v>7.2418959999999997</v>
      </c>
    </row>
    <row r="111" spans="2:4" x14ac:dyDescent="0.25">
      <c r="B111" s="139">
        <v>41091</v>
      </c>
      <c r="C111">
        <v>45.210790000000003</v>
      </c>
      <c r="D111">
        <v>6.5450400000000002</v>
      </c>
    </row>
    <row r="112" spans="2:4" x14ac:dyDescent="0.25">
      <c r="B112" s="139">
        <v>41183</v>
      </c>
      <c r="C112">
        <v>55.26943</v>
      </c>
      <c r="D112">
        <v>4.7310140000000001</v>
      </c>
    </row>
    <row r="113" spans="2:4" x14ac:dyDescent="0.25">
      <c r="B113" s="139">
        <v>41275</v>
      </c>
      <c r="C113">
        <v>49.21322</v>
      </c>
      <c r="D113">
        <v>5.2789250000000001</v>
      </c>
    </row>
    <row r="114" spans="2:4" x14ac:dyDescent="0.25">
      <c r="B114" s="139">
        <v>41365</v>
      </c>
      <c r="C114">
        <v>36.543190000000003</v>
      </c>
      <c r="D114">
        <v>7.5687470000000001</v>
      </c>
    </row>
    <row r="115" spans="2:4" x14ac:dyDescent="0.25">
      <c r="B115" s="139">
        <v>41456</v>
      </c>
      <c r="C115">
        <v>37.109409999999997</v>
      </c>
      <c r="D115">
        <v>6.6787830000000001</v>
      </c>
    </row>
    <row r="116" spans="2:4" x14ac:dyDescent="0.25">
      <c r="B116" s="139">
        <v>41548</v>
      </c>
      <c r="C116">
        <v>40.20523</v>
      </c>
      <c r="D116">
        <v>5.0079919999999998</v>
      </c>
    </row>
    <row r="117" spans="2:4" x14ac:dyDescent="0.25">
      <c r="B117" s="139">
        <v>41640</v>
      </c>
      <c r="C117">
        <v>46.02129</v>
      </c>
      <c r="D117">
        <v>4.4644440000000003</v>
      </c>
    </row>
    <row r="118" spans="2:4" x14ac:dyDescent="0.25">
      <c r="B118" s="139">
        <v>41730</v>
      </c>
      <c r="C118">
        <v>49.859250000000003</v>
      </c>
      <c r="D118">
        <v>3.855216</v>
      </c>
    </row>
    <row r="119" spans="2:4" x14ac:dyDescent="0.25">
      <c r="B119" s="139">
        <v>41821</v>
      </c>
      <c r="C119">
        <v>47.771979999999999</v>
      </c>
      <c r="D119">
        <v>3.655357</v>
      </c>
    </row>
    <row r="120" spans="2:4" x14ac:dyDescent="0.25">
      <c r="B120" s="139">
        <v>41913</v>
      </c>
      <c r="C120">
        <v>41.639830000000003</v>
      </c>
      <c r="D120">
        <v>5.4057180000000002</v>
      </c>
    </row>
    <row r="121" spans="2:4" x14ac:dyDescent="0.25">
      <c r="B121" s="139">
        <v>42005</v>
      </c>
      <c r="C121">
        <v>49.459969999999998</v>
      </c>
      <c r="D121">
        <v>7.1977440000000001</v>
      </c>
    </row>
    <row r="122" spans="2:4" x14ac:dyDescent="0.25">
      <c r="B122" s="139">
        <v>42095</v>
      </c>
      <c r="C122">
        <v>36.728850000000001</v>
      </c>
      <c r="D122">
        <v>7.7430950000000003</v>
      </c>
    </row>
    <row r="123" spans="2:4" x14ac:dyDescent="0.25">
      <c r="B123" s="139">
        <v>42186</v>
      </c>
      <c r="C123">
        <v>33.201709999999999</v>
      </c>
      <c r="D123">
        <v>7.9969219999999996</v>
      </c>
    </row>
    <row r="124" spans="2:4" x14ac:dyDescent="0.25">
      <c r="B124" s="139">
        <v>42278</v>
      </c>
      <c r="C124">
        <v>35.680199999999999</v>
      </c>
      <c r="D124">
        <v>5.8652620000000004</v>
      </c>
    </row>
    <row r="125" spans="2:4" x14ac:dyDescent="0.25">
      <c r="B125" s="139">
        <v>42370</v>
      </c>
      <c r="C125">
        <v>29.326889999999999</v>
      </c>
      <c r="D125">
        <v>6.6947900000000002</v>
      </c>
    </row>
    <row r="126" spans="2:4" x14ac:dyDescent="0.25">
      <c r="B126" s="139">
        <v>42461</v>
      </c>
      <c r="C126">
        <v>30.81127</v>
      </c>
      <c r="D126">
        <v>6.2911729999999997</v>
      </c>
    </row>
    <row r="127" spans="2:4" x14ac:dyDescent="0.25">
      <c r="B127" s="139">
        <v>42552</v>
      </c>
      <c r="C127">
        <v>36.217509999999997</v>
      </c>
      <c r="D127">
        <v>5.178534</v>
      </c>
    </row>
    <row r="128" spans="2:4" x14ac:dyDescent="0.25">
      <c r="B128" s="139">
        <v>42644</v>
      </c>
      <c r="C128">
        <v>30.927820000000001</v>
      </c>
      <c r="D128">
        <v>6.7752080000000001</v>
      </c>
    </row>
    <row r="129" spans="2:4" x14ac:dyDescent="0.25">
      <c r="B129" s="139">
        <v>42736</v>
      </c>
      <c r="C129">
        <v>30.553329999999999</v>
      </c>
      <c r="D129">
        <v>6.0830950000000001</v>
      </c>
    </row>
    <row r="130" spans="2:4" x14ac:dyDescent="0.25">
      <c r="B130" s="139">
        <v>42826</v>
      </c>
      <c r="C130">
        <v>39.78416</v>
      </c>
      <c r="D130">
        <v>4.4270060000000004</v>
      </c>
    </row>
    <row r="131" spans="2:4" x14ac:dyDescent="0.25">
      <c r="B131" s="139">
        <v>42917</v>
      </c>
      <c r="C131">
        <v>37.671590000000002</v>
      </c>
      <c r="D131">
        <v>4.4734389999999999</v>
      </c>
    </row>
    <row r="132" spans="2:4" x14ac:dyDescent="0.25">
      <c r="B132" s="139">
        <v>43009</v>
      </c>
      <c r="C132">
        <v>47.089489999999998</v>
      </c>
      <c r="D132">
        <v>4.1057259999999998</v>
      </c>
    </row>
    <row r="133" spans="2:4" x14ac:dyDescent="0.25">
      <c r="B133" s="139">
        <v>43101</v>
      </c>
      <c r="C133">
        <v>46.16039</v>
      </c>
      <c r="D133">
        <v>4.3177539999999999</v>
      </c>
    </row>
    <row r="134" spans="2:4" x14ac:dyDescent="0.25">
      <c r="B134" s="139">
        <v>43191</v>
      </c>
      <c r="C134">
        <v>44.547550000000001</v>
      </c>
      <c r="D134">
        <v>4.6900820000000003</v>
      </c>
    </row>
    <row r="135" spans="2:4" x14ac:dyDescent="0.25">
      <c r="B135" s="139">
        <v>43282</v>
      </c>
      <c r="C135">
        <v>45.964440000000003</v>
      </c>
      <c r="D135">
        <v>4.0453659999999996</v>
      </c>
    </row>
    <row r="136" spans="2:4" x14ac:dyDescent="0.25">
      <c r="B136" s="139">
        <v>43374</v>
      </c>
      <c r="C136">
        <v>58.829540000000001</v>
      </c>
      <c r="D136">
        <v>4.1056559999999998</v>
      </c>
    </row>
    <row r="137" spans="2:4" x14ac:dyDescent="0.25">
      <c r="B137" s="139">
        <v>43466</v>
      </c>
      <c r="C137">
        <v>64.369280000000003</v>
      </c>
      <c r="D137">
        <v>3.446221</v>
      </c>
    </row>
    <row r="138" spans="2:4" x14ac:dyDescent="0.25">
      <c r="B138" s="139">
        <v>43556</v>
      </c>
      <c r="C138">
        <v>55.12724</v>
      </c>
      <c r="D138">
        <v>3.5836890000000001</v>
      </c>
    </row>
    <row r="139" spans="2:4" x14ac:dyDescent="0.25">
      <c r="B139" s="139">
        <v>43647</v>
      </c>
      <c r="C139">
        <v>51.889569999999999</v>
      </c>
      <c r="D139">
        <v>4.0539009999999998</v>
      </c>
    </row>
    <row r="140" spans="2:4" x14ac:dyDescent="0.25">
      <c r="B140" s="139">
        <v>43739</v>
      </c>
      <c r="C140">
        <v>43.580820000000003</v>
      </c>
      <c r="D140">
        <v>3.469754</v>
      </c>
    </row>
    <row r="141" spans="2:4" x14ac:dyDescent="0.25">
      <c r="B141" s="139">
        <v>43831</v>
      </c>
      <c r="C141">
        <v>22.24372</v>
      </c>
      <c r="D141">
        <v>9.5313970000000001</v>
      </c>
    </row>
    <row r="142" spans="2:4" x14ac:dyDescent="0.25">
      <c r="B142" s="139">
        <v>43922</v>
      </c>
      <c r="C142">
        <v>53.097259999999999</v>
      </c>
      <c r="D142">
        <v>6.0977839999999999</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F1E0-4379-D842-8C54-4BC06CE7CAB5}">
  <sheetPr>
    <tabColor rgb="FFFFFF00"/>
  </sheetPr>
  <dimension ref="B4:D142"/>
  <sheetViews>
    <sheetView workbookViewId="0">
      <selection activeCell="B1" sqref="B1:B1048576"/>
    </sheetView>
  </sheetViews>
  <sheetFormatPr defaultColWidth="11.42578125" defaultRowHeight="15" x14ac:dyDescent="0.25"/>
  <sheetData>
    <row r="4" spans="2:4" x14ac:dyDescent="0.25">
      <c r="C4" t="s">
        <v>1345</v>
      </c>
      <c r="D4" t="s">
        <v>1346</v>
      </c>
    </row>
    <row r="5" spans="2:4" x14ac:dyDescent="0.25">
      <c r="B5" s="139">
        <v>31413</v>
      </c>
      <c r="C5">
        <v>71.007409999999993</v>
      </c>
      <c r="D5">
        <v>11.271711</v>
      </c>
    </row>
    <row r="6" spans="2:4" x14ac:dyDescent="0.25">
      <c r="B6" s="139">
        <v>31503</v>
      </c>
      <c r="C6">
        <v>78.594059999999999</v>
      </c>
      <c r="D6">
        <v>10.741076</v>
      </c>
    </row>
    <row r="7" spans="2:4" x14ac:dyDescent="0.25">
      <c r="B7" s="139">
        <v>31594</v>
      </c>
      <c r="C7">
        <v>74.61636</v>
      </c>
      <c r="D7">
        <v>10.67263</v>
      </c>
    </row>
    <row r="8" spans="2:4" x14ac:dyDescent="0.25">
      <c r="B8" s="139">
        <v>31686</v>
      </c>
      <c r="C8">
        <v>91.868889999999993</v>
      </c>
      <c r="D8">
        <v>9.4466909999999995</v>
      </c>
    </row>
    <row r="9" spans="2:4" x14ac:dyDescent="0.25">
      <c r="B9" s="139">
        <v>31778</v>
      </c>
      <c r="C9">
        <v>77.107550000000003</v>
      </c>
      <c r="D9">
        <v>10.694775999999999</v>
      </c>
    </row>
    <row r="10" spans="2:4" x14ac:dyDescent="0.25">
      <c r="B10" s="139">
        <v>31868</v>
      </c>
      <c r="C10">
        <v>79.252020000000002</v>
      </c>
      <c r="D10">
        <v>10.627185000000001</v>
      </c>
    </row>
    <row r="11" spans="2:4" x14ac:dyDescent="0.25">
      <c r="B11" s="139">
        <v>31959</v>
      </c>
      <c r="C11">
        <v>86.114369999999994</v>
      </c>
      <c r="D11">
        <v>9.33704</v>
      </c>
    </row>
    <row r="12" spans="2:4" x14ac:dyDescent="0.25">
      <c r="B12" s="139">
        <v>32051</v>
      </c>
      <c r="C12">
        <v>39.662080000000003</v>
      </c>
      <c r="D12">
        <v>22.526418</v>
      </c>
    </row>
    <row r="13" spans="2:4" x14ac:dyDescent="0.25">
      <c r="B13" s="139">
        <v>32143</v>
      </c>
      <c r="C13">
        <v>69.719750000000005</v>
      </c>
      <c r="D13">
        <v>9.8697569999999999</v>
      </c>
    </row>
    <row r="14" spans="2:4" x14ac:dyDescent="0.25">
      <c r="B14" s="139">
        <v>32234</v>
      </c>
      <c r="C14">
        <v>83.588859999999997</v>
      </c>
      <c r="D14">
        <v>10.826072</v>
      </c>
    </row>
    <row r="15" spans="2:4" x14ac:dyDescent="0.25">
      <c r="B15" s="139">
        <v>32325</v>
      </c>
      <c r="C15">
        <v>63.41722</v>
      </c>
      <c r="D15">
        <v>8.3160419999999995</v>
      </c>
    </row>
    <row r="16" spans="2:4" x14ac:dyDescent="0.25">
      <c r="B16" s="139">
        <v>32417</v>
      </c>
      <c r="C16">
        <v>74.275469999999999</v>
      </c>
      <c r="D16">
        <v>7.2430750000000002</v>
      </c>
    </row>
    <row r="17" spans="2:4" x14ac:dyDescent="0.25">
      <c r="B17" s="139">
        <v>32509</v>
      </c>
      <c r="C17">
        <v>78.582380000000001</v>
      </c>
      <c r="D17">
        <v>8.3155859999999997</v>
      </c>
    </row>
    <row r="18" spans="2:4" x14ac:dyDescent="0.25">
      <c r="B18" s="139">
        <v>32599</v>
      </c>
      <c r="C18">
        <v>64.447860000000006</v>
      </c>
      <c r="D18">
        <v>8.8104440000000004</v>
      </c>
    </row>
    <row r="19" spans="2:4" x14ac:dyDescent="0.25">
      <c r="B19" s="139">
        <v>32690</v>
      </c>
      <c r="C19">
        <v>57.241680000000002</v>
      </c>
      <c r="D19">
        <v>8.7662949999999995</v>
      </c>
    </row>
    <row r="20" spans="2:4" x14ac:dyDescent="0.25">
      <c r="B20" s="139">
        <v>32782</v>
      </c>
      <c r="C20">
        <v>77.232060000000004</v>
      </c>
      <c r="D20">
        <v>10.782406999999999</v>
      </c>
    </row>
    <row r="21" spans="2:4" x14ac:dyDescent="0.25">
      <c r="B21" s="139">
        <v>32874</v>
      </c>
      <c r="C21">
        <v>76.825410000000005</v>
      </c>
      <c r="D21">
        <v>8.7068670000000008</v>
      </c>
    </row>
    <row r="22" spans="2:4" x14ac:dyDescent="0.25">
      <c r="B22" s="139">
        <v>32964</v>
      </c>
      <c r="C22">
        <v>93.074969999999993</v>
      </c>
      <c r="D22">
        <v>9.4784830000000007</v>
      </c>
    </row>
    <row r="23" spans="2:4" x14ac:dyDescent="0.25">
      <c r="B23" s="139">
        <v>33055</v>
      </c>
      <c r="C23">
        <v>73.657529999999994</v>
      </c>
      <c r="D23">
        <v>10.534022999999999</v>
      </c>
    </row>
    <row r="24" spans="2:4" x14ac:dyDescent="0.25">
      <c r="B24" s="139">
        <v>33147</v>
      </c>
      <c r="C24">
        <v>83.993780000000001</v>
      </c>
      <c r="D24">
        <v>11.034337000000001</v>
      </c>
    </row>
    <row r="25" spans="2:4" x14ac:dyDescent="0.25">
      <c r="B25" s="139">
        <v>33239</v>
      </c>
      <c r="C25">
        <v>66.459720000000004</v>
      </c>
      <c r="D25">
        <v>11.711375</v>
      </c>
    </row>
    <row r="26" spans="2:4" x14ac:dyDescent="0.25">
      <c r="B26" s="139">
        <v>33329</v>
      </c>
      <c r="C26">
        <v>66.862499999999997</v>
      </c>
      <c r="D26">
        <v>12.935423</v>
      </c>
    </row>
    <row r="27" spans="2:4" x14ac:dyDescent="0.25">
      <c r="B27" s="139">
        <v>33420</v>
      </c>
      <c r="C27">
        <v>52.763170000000002</v>
      </c>
      <c r="D27">
        <v>9.0940940000000001</v>
      </c>
    </row>
    <row r="28" spans="2:4" x14ac:dyDescent="0.25">
      <c r="B28" s="139">
        <v>33512</v>
      </c>
      <c r="C28">
        <v>76.854129999999998</v>
      </c>
      <c r="D28">
        <v>9.0831389999999992</v>
      </c>
    </row>
    <row r="29" spans="2:4" x14ac:dyDescent="0.25">
      <c r="B29" s="139">
        <v>33604</v>
      </c>
      <c r="C29">
        <v>58.279710000000001</v>
      </c>
      <c r="D29">
        <v>9.5327629999999992</v>
      </c>
    </row>
    <row r="30" spans="2:4" x14ac:dyDescent="0.25">
      <c r="B30" s="139">
        <v>33695</v>
      </c>
      <c r="C30">
        <v>76.729839999999996</v>
      </c>
      <c r="D30">
        <v>9.4298660000000005</v>
      </c>
    </row>
    <row r="31" spans="2:4" x14ac:dyDescent="0.25">
      <c r="B31" s="139">
        <v>33786</v>
      </c>
      <c r="C31">
        <v>52.511679999999998</v>
      </c>
      <c r="D31">
        <v>9.9750730000000001</v>
      </c>
    </row>
    <row r="32" spans="2:4" x14ac:dyDescent="0.25">
      <c r="B32" s="139">
        <v>33878</v>
      </c>
      <c r="C32">
        <v>73.240690000000001</v>
      </c>
      <c r="D32">
        <v>12.84947</v>
      </c>
    </row>
    <row r="33" spans="2:4" x14ac:dyDescent="0.25">
      <c r="B33" s="139">
        <v>33970</v>
      </c>
      <c r="C33">
        <v>78.164820000000006</v>
      </c>
      <c r="D33">
        <v>10.833638000000001</v>
      </c>
    </row>
    <row r="34" spans="2:4" x14ac:dyDescent="0.25">
      <c r="B34" s="139">
        <v>34060</v>
      </c>
      <c r="C34">
        <v>82.879300000000001</v>
      </c>
      <c r="D34">
        <v>10.210331</v>
      </c>
    </row>
    <row r="35" spans="2:4" x14ac:dyDescent="0.25">
      <c r="B35" s="139">
        <v>34151</v>
      </c>
      <c r="C35">
        <v>78.95975</v>
      </c>
      <c r="D35">
        <v>9.5965690000000006</v>
      </c>
    </row>
    <row r="36" spans="2:4" x14ac:dyDescent="0.25">
      <c r="B36" s="139">
        <v>34243</v>
      </c>
      <c r="C36">
        <v>81.010930000000002</v>
      </c>
      <c r="D36">
        <v>9.7383620000000004</v>
      </c>
    </row>
    <row r="37" spans="2:4" x14ac:dyDescent="0.25">
      <c r="B37" s="139">
        <v>34335</v>
      </c>
      <c r="C37">
        <v>75.59572</v>
      </c>
      <c r="D37">
        <v>11.894472</v>
      </c>
    </row>
    <row r="38" spans="2:4" x14ac:dyDescent="0.25">
      <c r="B38" s="139">
        <v>34425</v>
      </c>
      <c r="C38">
        <v>82.057159999999996</v>
      </c>
      <c r="D38">
        <v>10.942197999999999</v>
      </c>
    </row>
    <row r="39" spans="2:4" x14ac:dyDescent="0.25">
      <c r="B39" s="139">
        <v>34516</v>
      </c>
      <c r="C39">
        <v>74.633200000000002</v>
      </c>
      <c r="D39">
        <v>8.1933550000000004</v>
      </c>
    </row>
    <row r="40" spans="2:4" x14ac:dyDescent="0.25">
      <c r="B40" s="139">
        <v>34608</v>
      </c>
      <c r="C40">
        <v>83.521180000000001</v>
      </c>
      <c r="D40">
        <v>8.7058370000000007</v>
      </c>
    </row>
    <row r="41" spans="2:4" x14ac:dyDescent="0.25">
      <c r="B41" s="139">
        <v>34700</v>
      </c>
      <c r="C41">
        <v>84.818420000000003</v>
      </c>
      <c r="D41">
        <v>8.8122810000000005</v>
      </c>
    </row>
    <row r="42" spans="2:4" x14ac:dyDescent="0.25">
      <c r="B42" s="139">
        <v>34790</v>
      </c>
      <c r="C42">
        <v>72.357740000000007</v>
      </c>
      <c r="D42">
        <v>8.7948819999999994</v>
      </c>
    </row>
    <row r="43" spans="2:4" x14ac:dyDescent="0.25">
      <c r="B43" s="139">
        <v>34881</v>
      </c>
      <c r="C43">
        <v>63.070259999999998</v>
      </c>
      <c r="D43">
        <v>9.1187799999999992</v>
      </c>
    </row>
    <row r="44" spans="2:4" x14ac:dyDescent="0.25">
      <c r="B44" s="139">
        <v>34973</v>
      </c>
      <c r="C44">
        <v>72.877470000000002</v>
      </c>
      <c r="D44">
        <v>9.0554419999999993</v>
      </c>
    </row>
    <row r="45" spans="2:4" x14ac:dyDescent="0.25">
      <c r="B45" s="139">
        <v>35065</v>
      </c>
      <c r="C45">
        <v>74.682860000000005</v>
      </c>
      <c r="D45">
        <v>9.5056410000000007</v>
      </c>
    </row>
    <row r="46" spans="2:4" x14ac:dyDescent="0.25">
      <c r="B46" s="139">
        <v>35156</v>
      </c>
      <c r="C46">
        <v>94.101799999999997</v>
      </c>
      <c r="D46">
        <v>9.5832829999999998</v>
      </c>
    </row>
    <row r="47" spans="2:4" x14ac:dyDescent="0.25">
      <c r="B47" s="139">
        <v>35247</v>
      </c>
      <c r="C47">
        <v>77.799670000000006</v>
      </c>
      <c r="D47">
        <v>7.8010630000000001</v>
      </c>
    </row>
    <row r="48" spans="2:4" x14ac:dyDescent="0.25">
      <c r="B48" s="139">
        <v>35339</v>
      </c>
      <c r="C48">
        <v>76.044569999999993</v>
      </c>
      <c r="D48">
        <v>6.3797430000000004</v>
      </c>
    </row>
    <row r="49" spans="2:4" x14ac:dyDescent="0.25">
      <c r="B49" s="139">
        <v>35431</v>
      </c>
      <c r="C49">
        <v>84.788300000000007</v>
      </c>
      <c r="D49">
        <v>10.984804</v>
      </c>
    </row>
    <row r="50" spans="2:4" x14ac:dyDescent="0.25">
      <c r="B50" s="139">
        <v>35521</v>
      </c>
      <c r="C50">
        <v>82.361450000000005</v>
      </c>
      <c r="D50">
        <v>8.614001</v>
      </c>
    </row>
    <row r="51" spans="2:4" x14ac:dyDescent="0.25">
      <c r="B51" s="139">
        <v>35612</v>
      </c>
      <c r="C51">
        <v>71.986350000000002</v>
      </c>
      <c r="D51">
        <v>9.7835020000000004</v>
      </c>
    </row>
    <row r="52" spans="2:4" x14ac:dyDescent="0.25">
      <c r="B52" s="139">
        <v>35704</v>
      </c>
      <c r="C52">
        <v>67.998589999999993</v>
      </c>
      <c r="D52">
        <v>9.9531480000000006</v>
      </c>
    </row>
    <row r="53" spans="2:4" x14ac:dyDescent="0.25">
      <c r="B53" s="139">
        <v>35796</v>
      </c>
      <c r="C53">
        <v>72.128900000000002</v>
      </c>
      <c r="D53">
        <v>10.010771999999999</v>
      </c>
    </row>
    <row r="54" spans="2:4" x14ac:dyDescent="0.25">
      <c r="B54" s="139">
        <v>35886</v>
      </c>
      <c r="C54">
        <v>79.887690000000006</v>
      </c>
      <c r="D54">
        <v>11.390465000000001</v>
      </c>
    </row>
    <row r="55" spans="2:4" x14ac:dyDescent="0.25">
      <c r="B55" s="139">
        <v>35977</v>
      </c>
      <c r="C55">
        <v>77.040199999999999</v>
      </c>
      <c r="D55">
        <v>12.322660000000001</v>
      </c>
    </row>
    <row r="56" spans="2:4" x14ac:dyDescent="0.25">
      <c r="B56" s="139">
        <v>36069</v>
      </c>
      <c r="C56">
        <v>67.796499999999995</v>
      </c>
      <c r="D56">
        <v>10.443263999999999</v>
      </c>
    </row>
    <row r="57" spans="2:4" x14ac:dyDescent="0.25">
      <c r="B57" s="139">
        <v>36161</v>
      </c>
      <c r="C57">
        <v>81.909369999999996</v>
      </c>
      <c r="D57">
        <v>12.587659</v>
      </c>
    </row>
    <row r="58" spans="2:4" x14ac:dyDescent="0.25">
      <c r="B58" s="139">
        <v>36251</v>
      </c>
      <c r="C58">
        <v>83.001670000000004</v>
      </c>
      <c r="D58">
        <v>15.525377000000001</v>
      </c>
    </row>
    <row r="59" spans="2:4" x14ac:dyDescent="0.25">
      <c r="B59" s="139">
        <v>36342</v>
      </c>
      <c r="C59">
        <v>78.154740000000004</v>
      </c>
      <c r="D59">
        <v>13.761918</v>
      </c>
    </row>
    <row r="60" spans="2:4" x14ac:dyDescent="0.25">
      <c r="B60" s="139">
        <v>36434</v>
      </c>
      <c r="C60">
        <v>90.69659</v>
      </c>
      <c r="D60">
        <v>12.064641999999999</v>
      </c>
    </row>
    <row r="61" spans="2:4" x14ac:dyDescent="0.25">
      <c r="B61" s="139">
        <v>36526</v>
      </c>
      <c r="C61">
        <v>86.764349999999993</v>
      </c>
      <c r="D61">
        <v>13.667092</v>
      </c>
    </row>
    <row r="62" spans="2:4" x14ac:dyDescent="0.25">
      <c r="B62" s="139">
        <v>36617</v>
      </c>
      <c r="C62">
        <v>76.101200000000006</v>
      </c>
      <c r="D62">
        <v>11.999218000000001</v>
      </c>
    </row>
    <row r="63" spans="2:4" x14ac:dyDescent="0.25">
      <c r="B63" s="139">
        <v>36708</v>
      </c>
      <c r="C63">
        <v>73.739189999999994</v>
      </c>
      <c r="D63">
        <v>9.5230429999999995</v>
      </c>
    </row>
    <row r="64" spans="2:4" x14ac:dyDescent="0.25">
      <c r="B64" s="139">
        <v>36800</v>
      </c>
      <c r="C64">
        <v>80.29486</v>
      </c>
      <c r="D64">
        <v>11.714912</v>
      </c>
    </row>
    <row r="65" spans="2:4" x14ac:dyDescent="0.25">
      <c r="B65" s="139">
        <v>36892</v>
      </c>
      <c r="C65">
        <v>73.948260000000005</v>
      </c>
      <c r="D65">
        <v>10.048011000000001</v>
      </c>
    </row>
    <row r="66" spans="2:4" x14ac:dyDescent="0.25">
      <c r="B66" s="139">
        <v>36982</v>
      </c>
      <c r="C66">
        <v>72.519540000000006</v>
      </c>
      <c r="D66">
        <v>8.4499940000000002</v>
      </c>
    </row>
    <row r="67" spans="2:4" x14ac:dyDescent="0.25">
      <c r="B67" s="139">
        <v>37073</v>
      </c>
      <c r="C67">
        <v>58.749809999999997</v>
      </c>
      <c r="D67">
        <v>11.316981999999999</v>
      </c>
    </row>
    <row r="68" spans="2:4" x14ac:dyDescent="0.25">
      <c r="B68" s="139">
        <v>37165</v>
      </c>
      <c r="C68">
        <v>87.821920000000006</v>
      </c>
      <c r="D68">
        <v>11.019682</v>
      </c>
    </row>
    <row r="69" spans="2:4" x14ac:dyDescent="0.25">
      <c r="B69" s="139">
        <v>37257</v>
      </c>
      <c r="C69">
        <v>80.910629999999998</v>
      </c>
      <c r="D69">
        <v>9.5762090000000004</v>
      </c>
    </row>
    <row r="70" spans="2:4" x14ac:dyDescent="0.25">
      <c r="B70" s="139">
        <v>37347</v>
      </c>
      <c r="C70">
        <v>80.487549999999999</v>
      </c>
      <c r="D70">
        <v>8.9005419999999997</v>
      </c>
    </row>
    <row r="71" spans="2:4" x14ac:dyDescent="0.25">
      <c r="B71" s="139">
        <v>37438</v>
      </c>
      <c r="C71">
        <v>64.717200000000005</v>
      </c>
      <c r="D71">
        <v>11.436045</v>
      </c>
    </row>
    <row r="72" spans="2:4" x14ac:dyDescent="0.25">
      <c r="B72" s="139">
        <v>37530</v>
      </c>
      <c r="C72">
        <v>81.596239999999995</v>
      </c>
      <c r="D72">
        <v>9.7004079999999995</v>
      </c>
    </row>
    <row r="73" spans="2:4" x14ac:dyDescent="0.25">
      <c r="B73" s="139">
        <v>37622</v>
      </c>
      <c r="C73">
        <v>80.715019999999996</v>
      </c>
      <c r="D73">
        <v>9.2652999999999999</v>
      </c>
    </row>
    <row r="74" spans="2:4" x14ac:dyDescent="0.25">
      <c r="B74" s="139">
        <v>37712</v>
      </c>
      <c r="C74">
        <v>77.432119999999998</v>
      </c>
      <c r="D74">
        <v>12.483229</v>
      </c>
    </row>
    <row r="75" spans="2:4" x14ac:dyDescent="0.25">
      <c r="B75" s="139">
        <v>37803</v>
      </c>
      <c r="C75">
        <v>70.683620000000005</v>
      </c>
      <c r="D75">
        <v>9.5695239999999995</v>
      </c>
    </row>
    <row r="76" spans="2:4" x14ac:dyDescent="0.25">
      <c r="B76" s="139">
        <v>37895</v>
      </c>
      <c r="C76">
        <v>71.771749999999997</v>
      </c>
      <c r="D76">
        <v>10.774523</v>
      </c>
    </row>
    <row r="77" spans="2:4" x14ac:dyDescent="0.25">
      <c r="B77" s="139">
        <v>37987</v>
      </c>
      <c r="C77">
        <v>59.05621</v>
      </c>
      <c r="D77">
        <v>11.909112</v>
      </c>
    </row>
    <row r="78" spans="2:4" x14ac:dyDescent="0.25">
      <c r="B78" s="139">
        <v>38078</v>
      </c>
      <c r="C78">
        <v>56.899700000000003</v>
      </c>
      <c r="D78">
        <v>11.642039</v>
      </c>
    </row>
    <row r="79" spans="2:4" x14ac:dyDescent="0.25">
      <c r="B79" s="139">
        <v>38169</v>
      </c>
      <c r="C79">
        <v>66.62088</v>
      </c>
      <c r="D79">
        <v>10.282221</v>
      </c>
    </row>
    <row r="80" spans="2:4" x14ac:dyDescent="0.25">
      <c r="B80" s="139">
        <v>38261</v>
      </c>
      <c r="C80">
        <v>75.898929999999993</v>
      </c>
      <c r="D80">
        <v>11.421951</v>
      </c>
    </row>
    <row r="81" spans="2:4" x14ac:dyDescent="0.25">
      <c r="B81" s="139">
        <v>38353</v>
      </c>
      <c r="C81">
        <v>72.526259999999994</v>
      </c>
      <c r="D81">
        <v>11.070064</v>
      </c>
    </row>
    <row r="82" spans="2:4" x14ac:dyDescent="0.25">
      <c r="B82" s="139">
        <v>38443</v>
      </c>
      <c r="C82">
        <v>75.915819999999997</v>
      </c>
      <c r="D82">
        <v>10.526047</v>
      </c>
    </row>
    <row r="83" spans="2:4" x14ac:dyDescent="0.25">
      <c r="B83" s="139">
        <v>38534</v>
      </c>
      <c r="C83">
        <v>72.614469999999997</v>
      </c>
      <c r="D83">
        <v>12.103584</v>
      </c>
    </row>
    <row r="84" spans="2:4" x14ac:dyDescent="0.25">
      <c r="B84" s="139">
        <v>38626</v>
      </c>
      <c r="C84">
        <v>75.394300000000001</v>
      </c>
      <c r="D84">
        <v>12.094704999999999</v>
      </c>
    </row>
    <row r="85" spans="2:4" x14ac:dyDescent="0.25">
      <c r="B85" s="139">
        <v>38718</v>
      </c>
      <c r="C85">
        <v>80.804869999999994</v>
      </c>
      <c r="D85">
        <v>12.242777999999999</v>
      </c>
    </row>
    <row r="86" spans="2:4" x14ac:dyDescent="0.25">
      <c r="B86" s="139">
        <v>38808</v>
      </c>
      <c r="C86">
        <v>55.346449999999997</v>
      </c>
      <c r="D86">
        <v>15.034198</v>
      </c>
    </row>
    <row r="87" spans="2:4" x14ac:dyDescent="0.25">
      <c r="B87" s="139">
        <v>38899</v>
      </c>
      <c r="C87">
        <v>73.29083</v>
      </c>
      <c r="D87">
        <v>10.920114</v>
      </c>
    </row>
    <row r="88" spans="2:4" x14ac:dyDescent="0.25">
      <c r="B88" s="139">
        <v>38991</v>
      </c>
      <c r="C88">
        <v>82.464160000000007</v>
      </c>
      <c r="D88">
        <v>8.9954730000000005</v>
      </c>
    </row>
    <row r="89" spans="2:4" x14ac:dyDescent="0.25">
      <c r="B89" s="139">
        <v>39083</v>
      </c>
      <c r="C89">
        <v>57.210470000000001</v>
      </c>
      <c r="D89">
        <v>12.371007000000001</v>
      </c>
    </row>
    <row r="90" spans="2:4" x14ac:dyDescent="0.25">
      <c r="B90" s="139">
        <v>39173</v>
      </c>
      <c r="C90">
        <v>70.753209999999996</v>
      </c>
      <c r="D90">
        <v>10.465285</v>
      </c>
    </row>
    <row r="91" spans="2:4" x14ac:dyDescent="0.25">
      <c r="B91" s="139">
        <v>39264</v>
      </c>
      <c r="C91">
        <v>50.258020000000002</v>
      </c>
      <c r="D91">
        <v>15.173629</v>
      </c>
    </row>
    <row r="92" spans="2:4" x14ac:dyDescent="0.25">
      <c r="B92" s="139">
        <v>39356</v>
      </c>
      <c r="C92">
        <v>53.037730000000003</v>
      </c>
      <c r="D92">
        <v>14.197679000000001</v>
      </c>
    </row>
    <row r="93" spans="2:4" x14ac:dyDescent="0.25">
      <c r="B93" s="139">
        <v>39448</v>
      </c>
      <c r="C93">
        <v>48.072400000000002</v>
      </c>
      <c r="D93">
        <v>18.523439</v>
      </c>
    </row>
    <row r="94" spans="2:4" x14ac:dyDescent="0.25">
      <c r="B94" s="139">
        <v>39539</v>
      </c>
      <c r="C94">
        <v>59.141860000000001</v>
      </c>
      <c r="D94">
        <v>11.398403999999999</v>
      </c>
    </row>
    <row r="95" spans="2:4" x14ac:dyDescent="0.25">
      <c r="B95" s="139">
        <v>39630</v>
      </c>
      <c r="C95">
        <v>53.887740000000001</v>
      </c>
      <c r="D95">
        <v>17.387288000000002</v>
      </c>
    </row>
    <row r="96" spans="2:4" x14ac:dyDescent="0.25">
      <c r="B96" s="139">
        <v>39722</v>
      </c>
      <c r="C96">
        <v>44.391910000000003</v>
      </c>
      <c r="D96">
        <v>39.966472000000003</v>
      </c>
    </row>
    <row r="97" spans="2:4" x14ac:dyDescent="0.25">
      <c r="B97" s="139">
        <v>39814</v>
      </c>
      <c r="C97">
        <v>52.923549999999999</v>
      </c>
      <c r="D97">
        <v>27.801905999999999</v>
      </c>
    </row>
    <row r="98" spans="2:4" x14ac:dyDescent="0.25">
      <c r="B98" s="139">
        <v>39904</v>
      </c>
      <c r="C98">
        <v>56.971559999999997</v>
      </c>
      <c r="D98">
        <v>19.695951000000001</v>
      </c>
    </row>
    <row r="99" spans="2:4" x14ac:dyDescent="0.25">
      <c r="B99" s="139">
        <v>39995</v>
      </c>
      <c r="C99">
        <v>58.761830000000003</v>
      </c>
      <c r="D99">
        <v>14.716699</v>
      </c>
    </row>
    <row r="100" spans="2:4" x14ac:dyDescent="0.25">
      <c r="B100" s="139">
        <v>40087</v>
      </c>
      <c r="C100">
        <v>47.617190000000001</v>
      </c>
      <c r="D100">
        <v>14.229430000000001</v>
      </c>
    </row>
    <row r="101" spans="2:4" x14ac:dyDescent="0.25">
      <c r="B101" s="139">
        <v>40179</v>
      </c>
      <c r="C101">
        <v>61.371070000000003</v>
      </c>
      <c r="D101">
        <v>10.731671</v>
      </c>
    </row>
    <row r="102" spans="2:4" x14ac:dyDescent="0.25">
      <c r="B102" s="139">
        <v>40269</v>
      </c>
      <c r="C102">
        <v>38.789560000000002</v>
      </c>
      <c r="D102">
        <v>15.499715</v>
      </c>
    </row>
    <row r="103" spans="2:4" x14ac:dyDescent="0.25">
      <c r="B103" s="139">
        <v>40360</v>
      </c>
      <c r="C103">
        <v>52.341000000000001</v>
      </c>
      <c r="D103">
        <v>10.339240999999999</v>
      </c>
    </row>
    <row r="104" spans="2:4" x14ac:dyDescent="0.25">
      <c r="B104" s="139">
        <v>40452</v>
      </c>
      <c r="C104">
        <v>59.77102</v>
      </c>
      <c r="D104">
        <v>10.881385</v>
      </c>
    </row>
    <row r="105" spans="2:4" x14ac:dyDescent="0.25">
      <c r="B105" s="139">
        <v>40544</v>
      </c>
      <c r="C105">
        <v>57.650950000000002</v>
      </c>
      <c r="D105">
        <v>11.10379</v>
      </c>
    </row>
    <row r="106" spans="2:4" x14ac:dyDescent="0.25">
      <c r="B106" s="139">
        <v>40634</v>
      </c>
      <c r="C106">
        <v>52.404510000000002</v>
      </c>
      <c r="D106">
        <v>9.5322080000000007</v>
      </c>
    </row>
    <row r="107" spans="2:4" x14ac:dyDescent="0.25">
      <c r="B107" s="139">
        <v>40725</v>
      </c>
      <c r="C107">
        <v>43.970050000000001</v>
      </c>
      <c r="D107">
        <v>16.15438</v>
      </c>
    </row>
    <row r="108" spans="2:4" x14ac:dyDescent="0.25">
      <c r="B108" s="139">
        <v>40817</v>
      </c>
      <c r="C108">
        <v>41.987789999999997</v>
      </c>
      <c r="D108">
        <v>15.981054</v>
      </c>
    </row>
    <row r="109" spans="2:4" x14ac:dyDescent="0.25">
      <c r="B109" s="139">
        <v>40909</v>
      </c>
      <c r="C109">
        <v>56.826329999999999</v>
      </c>
      <c r="D109">
        <v>10.995405999999999</v>
      </c>
    </row>
    <row r="110" spans="2:4" x14ac:dyDescent="0.25">
      <c r="B110" s="139">
        <v>41000</v>
      </c>
      <c r="C110">
        <v>55.171120000000002</v>
      </c>
      <c r="D110">
        <v>13.364841999999999</v>
      </c>
    </row>
    <row r="111" spans="2:4" x14ac:dyDescent="0.25">
      <c r="B111" s="139">
        <v>41091</v>
      </c>
      <c r="C111">
        <v>61.683839999999996</v>
      </c>
      <c r="D111">
        <v>10.170076999999999</v>
      </c>
    </row>
    <row r="112" spans="2:4" x14ac:dyDescent="0.25">
      <c r="B112" s="139">
        <v>41183</v>
      </c>
      <c r="C112">
        <v>66.868510000000001</v>
      </c>
      <c r="D112">
        <v>8.5808800000000005</v>
      </c>
    </row>
    <row r="113" spans="2:4" x14ac:dyDescent="0.25">
      <c r="B113" s="139">
        <v>41275</v>
      </c>
      <c r="C113">
        <v>67.314819999999997</v>
      </c>
      <c r="D113">
        <v>9.3707849999999997</v>
      </c>
    </row>
    <row r="114" spans="2:4" x14ac:dyDescent="0.25">
      <c r="B114" s="139">
        <v>41365</v>
      </c>
      <c r="C114">
        <v>58.379829999999998</v>
      </c>
      <c r="D114">
        <v>12.561839000000001</v>
      </c>
    </row>
    <row r="115" spans="2:4" x14ac:dyDescent="0.25">
      <c r="B115" s="139">
        <v>41456</v>
      </c>
      <c r="C115">
        <v>60.995640000000002</v>
      </c>
      <c r="D115">
        <v>10.484658</v>
      </c>
    </row>
    <row r="116" spans="2:4" x14ac:dyDescent="0.25">
      <c r="B116" s="139">
        <v>41548</v>
      </c>
      <c r="C116">
        <v>66.285839999999993</v>
      </c>
      <c r="D116">
        <v>9.2813300000000005</v>
      </c>
    </row>
    <row r="117" spans="2:4" x14ac:dyDescent="0.25">
      <c r="B117" s="139">
        <v>41640</v>
      </c>
      <c r="C117">
        <v>66.189930000000004</v>
      </c>
      <c r="D117">
        <v>8.7680439999999997</v>
      </c>
    </row>
    <row r="118" spans="2:4" x14ac:dyDescent="0.25">
      <c r="B118" s="139">
        <v>41730</v>
      </c>
      <c r="C118">
        <v>75.110129999999998</v>
      </c>
      <c r="D118">
        <v>7.449732</v>
      </c>
    </row>
    <row r="119" spans="2:4" x14ac:dyDescent="0.25">
      <c r="B119" s="139">
        <v>41821</v>
      </c>
      <c r="C119">
        <v>77.843680000000006</v>
      </c>
      <c r="D119">
        <v>7.3149420000000003</v>
      </c>
    </row>
    <row r="120" spans="2:4" x14ac:dyDescent="0.25">
      <c r="B120" s="139">
        <v>41913</v>
      </c>
      <c r="C120">
        <v>63.127180000000003</v>
      </c>
      <c r="D120">
        <v>8.8735429999999997</v>
      </c>
    </row>
    <row r="121" spans="2:4" x14ac:dyDescent="0.25">
      <c r="B121" s="139">
        <v>42005</v>
      </c>
      <c r="C121">
        <v>62.259349999999998</v>
      </c>
      <c r="D121">
        <v>10.567145</v>
      </c>
    </row>
    <row r="122" spans="2:4" x14ac:dyDescent="0.25">
      <c r="B122" s="139">
        <v>42095</v>
      </c>
      <c r="C122">
        <v>59.231380000000001</v>
      </c>
      <c r="D122">
        <v>11.542422</v>
      </c>
    </row>
    <row r="123" spans="2:4" x14ac:dyDescent="0.25">
      <c r="B123" s="139">
        <v>42186</v>
      </c>
      <c r="C123">
        <v>58.337020000000003</v>
      </c>
      <c r="D123">
        <v>11.094291</v>
      </c>
    </row>
    <row r="124" spans="2:4" x14ac:dyDescent="0.25">
      <c r="B124" s="139">
        <v>42278</v>
      </c>
      <c r="C124">
        <v>55.993119999999998</v>
      </c>
      <c r="D124">
        <v>12.186063000000001</v>
      </c>
    </row>
    <row r="125" spans="2:4" x14ac:dyDescent="0.25">
      <c r="B125" s="139">
        <v>42370</v>
      </c>
      <c r="C125">
        <v>47.437309999999997</v>
      </c>
      <c r="D125">
        <v>13.410494999999999</v>
      </c>
    </row>
    <row r="126" spans="2:4" x14ac:dyDescent="0.25">
      <c r="B126" s="139">
        <v>42461</v>
      </c>
      <c r="C126">
        <v>37.913029999999999</v>
      </c>
      <c r="D126">
        <v>12.460946</v>
      </c>
    </row>
    <row r="127" spans="2:4" x14ac:dyDescent="0.25">
      <c r="B127" s="139">
        <v>42552</v>
      </c>
      <c r="C127">
        <v>56.447789999999998</v>
      </c>
      <c r="D127">
        <v>12.320360000000001</v>
      </c>
    </row>
    <row r="128" spans="2:4" x14ac:dyDescent="0.25">
      <c r="B128" s="139">
        <v>42644</v>
      </c>
      <c r="C128">
        <v>51.90954</v>
      </c>
      <c r="D128">
        <v>10.330348000000001</v>
      </c>
    </row>
    <row r="129" spans="2:4" x14ac:dyDescent="0.25">
      <c r="B129" s="139">
        <v>42736</v>
      </c>
      <c r="C129">
        <v>58.954599999999999</v>
      </c>
      <c r="D129">
        <v>15.148410999999999</v>
      </c>
    </row>
    <row r="130" spans="2:4" x14ac:dyDescent="0.25">
      <c r="B130" s="139">
        <v>42826</v>
      </c>
      <c r="C130">
        <v>68.939130000000006</v>
      </c>
      <c r="D130">
        <v>8.4310120000000008</v>
      </c>
    </row>
    <row r="131" spans="2:4" x14ac:dyDescent="0.25">
      <c r="B131" s="139">
        <v>42917</v>
      </c>
      <c r="C131">
        <v>61.914909999999999</v>
      </c>
      <c r="D131">
        <v>6.6549719999999999</v>
      </c>
    </row>
    <row r="132" spans="2:4" x14ac:dyDescent="0.25">
      <c r="B132" s="139">
        <v>43009</v>
      </c>
      <c r="C132">
        <v>74.15401</v>
      </c>
      <c r="D132">
        <v>8.2854969999999994</v>
      </c>
    </row>
    <row r="133" spans="2:4" x14ac:dyDescent="0.25">
      <c r="B133" s="139">
        <v>43101</v>
      </c>
      <c r="C133">
        <v>55.603859999999997</v>
      </c>
      <c r="D133">
        <v>8.1990499999999997</v>
      </c>
    </row>
    <row r="134" spans="2:4" x14ac:dyDescent="0.25">
      <c r="B134" s="139">
        <v>43191</v>
      </c>
      <c r="C134">
        <v>63.413719999999998</v>
      </c>
      <c r="D134">
        <v>7.7908099999999996</v>
      </c>
    </row>
    <row r="135" spans="2:4" x14ac:dyDescent="0.25">
      <c r="B135" s="139">
        <v>43282</v>
      </c>
      <c r="C135">
        <v>60.370950000000001</v>
      </c>
      <c r="D135">
        <v>7.9255069999999996</v>
      </c>
    </row>
    <row r="136" spans="2:4" x14ac:dyDescent="0.25">
      <c r="B136" s="139">
        <v>43374</v>
      </c>
      <c r="C136">
        <v>66.681839999999994</v>
      </c>
      <c r="D136">
        <v>8.7661929999999995</v>
      </c>
    </row>
    <row r="137" spans="2:4" x14ac:dyDescent="0.25">
      <c r="B137" s="139">
        <v>43466</v>
      </c>
      <c r="C137">
        <v>70.564679999999996</v>
      </c>
      <c r="D137">
        <v>7.2687999999999997</v>
      </c>
    </row>
    <row r="138" spans="2:4" x14ac:dyDescent="0.25">
      <c r="B138" s="139">
        <v>43556</v>
      </c>
      <c r="C138">
        <v>69.355289999999997</v>
      </c>
      <c r="D138">
        <v>7.7430729999999999</v>
      </c>
    </row>
    <row r="139" spans="2:4" x14ac:dyDescent="0.25">
      <c r="B139" s="139">
        <v>43647</v>
      </c>
      <c r="C139">
        <v>69.550510000000003</v>
      </c>
      <c r="D139">
        <v>7.5578900000000004</v>
      </c>
    </row>
    <row r="140" spans="2:4" x14ac:dyDescent="0.25">
      <c r="B140" s="139">
        <v>43739</v>
      </c>
      <c r="C140">
        <v>72.270420000000001</v>
      </c>
      <c r="D140">
        <v>7.0024240000000004</v>
      </c>
    </row>
    <row r="141" spans="2:4" x14ac:dyDescent="0.25">
      <c r="B141" s="139">
        <v>43831</v>
      </c>
      <c r="C141">
        <v>28.323709999999998</v>
      </c>
      <c r="D141">
        <v>26.141006000000001</v>
      </c>
    </row>
    <row r="142" spans="2:4" x14ac:dyDescent="0.25">
      <c r="B142" s="139">
        <v>43922</v>
      </c>
      <c r="C142">
        <v>46.425750000000001</v>
      </c>
      <c r="D142">
        <v>18.946809999999999</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6EE6-2AAF-B442-9D96-A9EDFF21B155}">
  <sheetPr>
    <tabColor rgb="FFFFFF00"/>
  </sheetPr>
  <dimension ref="B4:D142"/>
  <sheetViews>
    <sheetView workbookViewId="0">
      <selection activeCell="N12" sqref="N12"/>
    </sheetView>
  </sheetViews>
  <sheetFormatPr defaultColWidth="11.42578125" defaultRowHeight="15" x14ac:dyDescent="0.25"/>
  <sheetData>
    <row r="4" spans="2:4" x14ac:dyDescent="0.25">
      <c r="C4" t="s">
        <v>1347</v>
      </c>
      <c r="D4" t="s">
        <v>1348</v>
      </c>
    </row>
    <row r="5" spans="2:4" x14ac:dyDescent="0.25">
      <c r="B5" s="139">
        <v>31413</v>
      </c>
      <c r="C5">
        <v>70.757769999999994</v>
      </c>
      <c r="D5">
        <v>11.091210999999999</v>
      </c>
    </row>
    <row r="6" spans="2:4" x14ac:dyDescent="0.25">
      <c r="B6" s="139">
        <v>31503</v>
      </c>
      <c r="C6">
        <v>73.321719999999999</v>
      </c>
      <c r="D6">
        <v>10.981164</v>
      </c>
    </row>
    <row r="7" spans="2:4" x14ac:dyDescent="0.25">
      <c r="B7" s="139">
        <v>31594</v>
      </c>
      <c r="C7">
        <v>70.369919999999993</v>
      </c>
      <c r="D7">
        <v>9.8446560000000005</v>
      </c>
    </row>
    <row r="8" spans="2:4" x14ac:dyDescent="0.25">
      <c r="B8" s="139">
        <v>31686</v>
      </c>
      <c r="C8">
        <v>77.371849999999995</v>
      </c>
      <c r="D8">
        <v>8.6327490000000004</v>
      </c>
    </row>
    <row r="9" spans="2:4" x14ac:dyDescent="0.25">
      <c r="B9" s="139">
        <v>31778</v>
      </c>
      <c r="C9">
        <v>69.395499999999998</v>
      </c>
      <c r="D9">
        <v>9.9715000000000007</v>
      </c>
    </row>
    <row r="10" spans="2:4" x14ac:dyDescent="0.25">
      <c r="B10" s="139">
        <v>31868</v>
      </c>
      <c r="C10">
        <v>70.83202</v>
      </c>
      <c r="D10">
        <v>10.33436</v>
      </c>
    </row>
    <row r="11" spans="2:4" x14ac:dyDescent="0.25">
      <c r="B11" s="139">
        <v>31959</v>
      </c>
      <c r="C11">
        <v>77.183040000000005</v>
      </c>
      <c r="D11">
        <v>10.334270999999999</v>
      </c>
    </row>
    <row r="12" spans="2:4" x14ac:dyDescent="0.25">
      <c r="B12" s="139">
        <v>32051</v>
      </c>
      <c r="C12">
        <v>44.704720000000002</v>
      </c>
      <c r="D12">
        <v>20.934659</v>
      </c>
    </row>
    <row r="13" spans="2:4" x14ac:dyDescent="0.25">
      <c r="B13" s="139">
        <v>32143</v>
      </c>
      <c r="C13">
        <v>62.139119999999998</v>
      </c>
      <c r="D13">
        <v>11.706977</v>
      </c>
    </row>
    <row r="14" spans="2:4" x14ac:dyDescent="0.25">
      <c r="B14" s="139">
        <v>32234</v>
      </c>
      <c r="C14">
        <v>68.451849999999993</v>
      </c>
      <c r="D14">
        <v>8.8119180000000004</v>
      </c>
    </row>
    <row r="15" spans="2:4" x14ac:dyDescent="0.25">
      <c r="B15" s="139">
        <v>32325</v>
      </c>
      <c r="C15">
        <v>58.273180000000004</v>
      </c>
      <c r="D15">
        <v>8.4162680000000005</v>
      </c>
    </row>
    <row r="16" spans="2:4" x14ac:dyDescent="0.25">
      <c r="B16" s="139">
        <v>32417</v>
      </c>
      <c r="C16">
        <v>66.462379999999996</v>
      </c>
      <c r="D16">
        <v>8.8057090000000002</v>
      </c>
    </row>
    <row r="17" spans="2:4" x14ac:dyDescent="0.25">
      <c r="B17" s="139">
        <v>32509</v>
      </c>
      <c r="C17">
        <v>65.721710000000002</v>
      </c>
      <c r="D17">
        <v>8.4321289999999998</v>
      </c>
    </row>
    <row r="18" spans="2:4" x14ac:dyDescent="0.25">
      <c r="B18" s="139">
        <v>32599</v>
      </c>
      <c r="C18">
        <v>55.013730000000002</v>
      </c>
      <c r="D18">
        <v>10.044942000000001</v>
      </c>
    </row>
    <row r="19" spans="2:4" x14ac:dyDescent="0.25">
      <c r="B19" s="139">
        <v>32690</v>
      </c>
      <c r="C19">
        <v>52.877569999999999</v>
      </c>
      <c r="D19">
        <v>9.9871449999999999</v>
      </c>
    </row>
    <row r="20" spans="2:4" x14ac:dyDescent="0.25">
      <c r="B20" s="139">
        <v>32782</v>
      </c>
      <c r="C20">
        <v>60.968829999999997</v>
      </c>
      <c r="D20">
        <v>12.650309</v>
      </c>
    </row>
    <row r="21" spans="2:4" x14ac:dyDescent="0.25">
      <c r="B21" s="139">
        <v>32874</v>
      </c>
      <c r="C21">
        <v>66.006209999999996</v>
      </c>
      <c r="D21">
        <v>11.732438</v>
      </c>
    </row>
    <row r="22" spans="2:4" x14ac:dyDescent="0.25">
      <c r="B22" s="139">
        <v>32964</v>
      </c>
      <c r="C22">
        <v>75.805710000000005</v>
      </c>
      <c r="D22">
        <v>10.667424</v>
      </c>
    </row>
    <row r="23" spans="2:4" x14ac:dyDescent="0.25">
      <c r="B23" s="139">
        <v>33055</v>
      </c>
      <c r="C23">
        <v>62.480710000000002</v>
      </c>
      <c r="D23">
        <v>12.950132999999999</v>
      </c>
    </row>
    <row r="24" spans="2:4" x14ac:dyDescent="0.25">
      <c r="B24" s="139">
        <v>33147</v>
      </c>
      <c r="C24">
        <v>64.100269999999995</v>
      </c>
      <c r="D24">
        <v>11.589264</v>
      </c>
    </row>
    <row r="25" spans="2:4" x14ac:dyDescent="0.25">
      <c r="B25" s="139">
        <v>33239</v>
      </c>
      <c r="C25">
        <v>53.128549999999997</v>
      </c>
      <c r="D25">
        <v>12.950837</v>
      </c>
    </row>
    <row r="26" spans="2:4" x14ac:dyDescent="0.25">
      <c r="B26" s="139">
        <v>33329</v>
      </c>
      <c r="C26">
        <v>54.056469999999997</v>
      </c>
      <c r="D26">
        <v>10.893537</v>
      </c>
    </row>
    <row r="27" spans="2:4" x14ac:dyDescent="0.25">
      <c r="B27" s="139">
        <v>33420</v>
      </c>
      <c r="C27">
        <v>46.937899999999999</v>
      </c>
      <c r="D27">
        <v>11.488593</v>
      </c>
    </row>
    <row r="28" spans="2:4" x14ac:dyDescent="0.25">
      <c r="B28" s="139">
        <v>33512</v>
      </c>
      <c r="C28">
        <v>67.200400000000002</v>
      </c>
      <c r="D28">
        <v>9.6962980000000005</v>
      </c>
    </row>
    <row r="29" spans="2:4" x14ac:dyDescent="0.25">
      <c r="B29" s="139">
        <v>33604</v>
      </c>
      <c r="C29">
        <v>54.776260000000001</v>
      </c>
      <c r="D29">
        <v>10.658830999999999</v>
      </c>
    </row>
    <row r="30" spans="2:4" x14ac:dyDescent="0.25">
      <c r="B30" s="139">
        <v>33695</v>
      </c>
      <c r="C30">
        <v>65.609219999999993</v>
      </c>
      <c r="D30">
        <v>9.6727480000000003</v>
      </c>
    </row>
    <row r="31" spans="2:4" x14ac:dyDescent="0.25">
      <c r="B31" s="139">
        <v>33786</v>
      </c>
      <c r="C31">
        <v>59.608179999999997</v>
      </c>
      <c r="D31">
        <v>12.362208000000001</v>
      </c>
    </row>
    <row r="32" spans="2:4" x14ac:dyDescent="0.25">
      <c r="B32" s="139">
        <v>33878</v>
      </c>
      <c r="C32">
        <v>68.271699999999996</v>
      </c>
      <c r="D32">
        <v>12.312875</v>
      </c>
    </row>
    <row r="33" spans="2:4" x14ac:dyDescent="0.25">
      <c r="B33" s="139">
        <v>33970</v>
      </c>
      <c r="C33">
        <v>68.855199999999996</v>
      </c>
      <c r="D33">
        <v>10.814702</v>
      </c>
    </row>
    <row r="34" spans="2:4" x14ac:dyDescent="0.25">
      <c r="B34" s="139">
        <v>34060</v>
      </c>
      <c r="C34">
        <v>68.01858</v>
      </c>
      <c r="D34">
        <v>10.578946</v>
      </c>
    </row>
    <row r="35" spans="2:4" x14ac:dyDescent="0.25">
      <c r="B35" s="139">
        <v>34151</v>
      </c>
      <c r="C35">
        <v>68.276049999999998</v>
      </c>
      <c r="D35">
        <v>10.233628</v>
      </c>
    </row>
    <row r="36" spans="2:4" x14ac:dyDescent="0.25">
      <c r="B36" s="139">
        <v>34243</v>
      </c>
      <c r="C36">
        <v>71.519890000000004</v>
      </c>
      <c r="D36">
        <v>9.2796210000000006</v>
      </c>
    </row>
    <row r="37" spans="2:4" x14ac:dyDescent="0.25">
      <c r="B37" s="139">
        <v>34335</v>
      </c>
      <c r="C37">
        <v>66.266409999999993</v>
      </c>
      <c r="D37">
        <v>12.535997</v>
      </c>
    </row>
    <row r="38" spans="2:4" x14ac:dyDescent="0.25">
      <c r="B38" s="139">
        <v>34425</v>
      </c>
      <c r="C38">
        <v>70.155289999999994</v>
      </c>
      <c r="D38">
        <v>10.904083999999999</v>
      </c>
    </row>
    <row r="39" spans="2:4" x14ac:dyDescent="0.25">
      <c r="B39" s="139">
        <v>34516</v>
      </c>
      <c r="C39">
        <v>69.772989999999993</v>
      </c>
      <c r="D39">
        <v>9.3581789999999998</v>
      </c>
    </row>
    <row r="40" spans="2:4" x14ac:dyDescent="0.25">
      <c r="B40" s="139">
        <v>34608</v>
      </c>
      <c r="C40">
        <v>70.030479999999997</v>
      </c>
      <c r="D40">
        <v>8.4538539999999998</v>
      </c>
    </row>
    <row r="41" spans="2:4" x14ac:dyDescent="0.25">
      <c r="B41" s="139">
        <v>34700</v>
      </c>
      <c r="C41">
        <v>67.429640000000006</v>
      </c>
      <c r="D41">
        <v>10.170666000000001</v>
      </c>
    </row>
    <row r="42" spans="2:4" x14ac:dyDescent="0.25">
      <c r="B42" s="139">
        <v>34790</v>
      </c>
      <c r="C42">
        <v>63.251069999999999</v>
      </c>
      <c r="D42">
        <v>8.9988329999999994</v>
      </c>
    </row>
    <row r="43" spans="2:4" x14ac:dyDescent="0.25">
      <c r="B43" s="139">
        <v>34881</v>
      </c>
      <c r="C43">
        <v>66.140190000000004</v>
      </c>
      <c r="D43">
        <v>7.3220229999999997</v>
      </c>
    </row>
    <row r="44" spans="2:4" x14ac:dyDescent="0.25">
      <c r="B44" s="139">
        <v>34973</v>
      </c>
      <c r="C44">
        <v>74.294880000000006</v>
      </c>
      <c r="D44">
        <v>8.0139700000000005</v>
      </c>
    </row>
    <row r="45" spans="2:4" x14ac:dyDescent="0.25">
      <c r="B45" s="139">
        <v>35065</v>
      </c>
      <c r="C45">
        <v>71.656610000000001</v>
      </c>
      <c r="D45">
        <v>7.8168600000000001</v>
      </c>
    </row>
    <row r="46" spans="2:4" x14ac:dyDescent="0.25">
      <c r="B46" s="139">
        <v>35156</v>
      </c>
      <c r="C46">
        <v>81.922520000000006</v>
      </c>
      <c r="D46">
        <v>7.2235149999999999</v>
      </c>
    </row>
    <row r="47" spans="2:4" x14ac:dyDescent="0.25">
      <c r="B47" s="139">
        <v>35247</v>
      </c>
      <c r="C47">
        <v>70.293239999999997</v>
      </c>
      <c r="D47">
        <v>7.0942340000000002</v>
      </c>
    </row>
    <row r="48" spans="2:4" x14ac:dyDescent="0.25">
      <c r="B48" s="139">
        <v>35339</v>
      </c>
      <c r="C48">
        <v>72.724170000000001</v>
      </c>
      <c r="D48">
        <v>7.1128679999999997</v>
      </c>
    </row>
    <row r="49" spans="2:4" x14ac:dyDescent="0.25">
      <c r="B49" s="139">
        <v>35431</v>
      </c>
      <c r="C49">
        <v>74.975849999999994</v>
      </c>
      <c r="D49">
        <v>9.0816750000000006</v>
      </c>
    </row>
    <row r="50" spans="2:4" x14ac:dyDescent="0.25">
      <c r="B50" s="139">
        <v>35521</v>
      </c>
      <c r="C50">
        <v>72.355860000000007</v>
      </c>
      <c r="D50">
        <v>8.7973250000000007</v>
      </c>
    </row>
    <row r="51" spans="2:4" x14ac:dyDescent="0.25">
      <c r="B51" s="139">
        <v>35612</v>
      </c>
      <c r="C51">
        <v>66.438519999999997</v>
      </c>
      <c r="D51">
        <v>9.9899400000000007</v>
      </c>
    </row>
    <row r="52" spans="2:4" x14ac:dyDescent="0.25">
      <c r="B52" s="139">
        <v>35704</v>
      </c>
      <c r="C52">
        <v>57.0246</v>
      </c>
      <c r="D52">
        <v>13.51141</v>
      </c>
    </row>
    <row r="53" spans="2:4" x14ac:dyDescent="0.25">
      <c r="B53" s="139">
        <v>35796</v>
      </c>
      <c r="C53">
        <v>62.11636</v>
      </c>
      <c r="D53">
        <v>12.043488999999999</v>
      </c>
    </row>
    <row r="54" spans="2:4" x14ac:dyDescent="0.25">
      <c r="B54" s="139">
        <v>35886</v>
      </c>
      <c r="C54">
        <v>66.508340000000004</v>
      </c>
      <c r="D54">
        <v>11.619532</v>
      </c>
    </row>
    <row r="55" spans="2:4" x14ac:dyDescent="0.25">
      <c r="B55" s="139">
        <v>35977</v>
      </c>
      <c r="C55">
        <v>61.26793</v>
      </c>
      <c r="D55">
        <v>14.869168999999999</v>
      </c>
    </row>
    <row r="56" spans="2:4" x14ac:dyDescent="0.25">
      <c r="B56" s="139">
        <v>36069</v>
      </c>
      <c r="C56">
        <v>62.130699999999997</v>
      </c>
      <c r="D56">
        <v>13.817116</v>
      </c>
    </row>
    <row r="57" spans="2:4" x14ac:dyDescent="0.25">
      <c r="B57" s="139">
        <v>36161</v>
      </c>
      <c r="C57">
        <v>67.522649999999999</v>
      </c>
      <c r="D57">
        <v>13.202970000000001</v>
      </c>
    </row>
    <row r="58" spans="2:4" x14ac:dyDescent="0.25">
      <c r="B58" s="139">
        <v>36251</v>
      </c>
      <c r="C58">
        <v>74.484030000000004</v>
      </c>
      <c r="D58">
        <v>11.293727000000001</v>
      </c>
    </row>
    <row r="59" spans="2:4" x14ac:dyDescent="0.25">
      <c r="B59" s="139">
        <v>36342</v>
      </c>
      <c r="C59">
        <v>70.132499999999993</v>
      </c>
      <c r="D59">
        <v>10.528503000000001</v>
      </c>
    </row>
    <row r="60" spans="2:4" x14ac:dyDescent="0.25">
      <c r="B60" s="139">
        <v>36434</v>
      </c>
      <c r="C60">
        <v>71.596400000000003</v>
      </c>
      <c r="D60">
        <v>10.341568000000001</v>
      </c>
    </row>
    <row r="61" spans="2:4" x14ac:dyDescent="0.25">
      <c r="B61" s="139">
        <v>36526</v>
      </c>
      <c r="C61">
        <v>69.181569999999994</v>
      </c>
      <c r="D61">
        <v>12.231334</v>
      </c>
    </row>
    <row r="62" spans="2:4" x14ac:dyDescent="0.25">
      <c r="B62" s="139">
        <v>36617</v>
      </c>
      <c r="C62">
        <v>60.540050000000001</v>
      </c>
      <c r="D62">
        <v>11.587883</v>
      </c>
    </row>
    <row r="63" spans="2:4" x14ac:dyDescent="0.25">
      <c r="B63" s="139">
        <v>36708</v>
      </c>
      <c r="C63">
        <v>65.468789999999998</v>
      </c>
      <c r="D63">
        <v>9.3079249999999991</v>
      </c>
    </row>
    <row r="64" spans="2:4" x14ac:dyDescent="0.25">
      <c r="B64" s="139">
        <v>36800</v>
      </c>
      <c r="C64">
        <v>63.285380000000004</v>
      </c>
      <c r="D64">
        <v>10.409286</v>
      </c>
    </row>
    <row r="65" spans="2:4" x14ac:dyDescent="0.25">
      <c r="B65" s="139">
        <v>36892</v>
      </c>
      <c r="C65">
        <v>60.93741</v>
      </c>
      <c r="D65">
        <v>13.513441</v>
      </c>
    </row>
    <row r="66" spans="2:4" x14ac:dyDescent="0.25">
      <c r="B66" s="139">
        <v>36982</v>
      </c>
      <c r="C66">
        <v>65.780209999999997</v>
      </c>
      <c r="D66">
        <v>9.6077969999999997</v>
      </c>
    </row>
    <row r="67" spans="2:4" x14ac:dyDescent="0.25">
      <c r="B67" s="139">
        <v>37073</v>
      </c>
      <c r="C67">
        <v>57.537500000000001</v>
      </c>
      <c r="D67">
        <v>10.902148</v>
      </c>
    </row>
    <row r="68" spans="2:4" x14ac:dyDescent="0.25">
      <c r="B68" s="139">
        <v>37165</v>
      </c>
      <c r="C68">
        <v>67.555419999999998</v>
      </c>
      <c r="D68">
        <v>10.083526000000001</v>
      </c>
    </row>
    <row r="69" spans="2:4" x14ac:dyDescent="0.25">
      <c r="B69" s="139">
        <v>37257</v>
      </c>
      <c r="C69">
        <v>68.989699999999999</v>
      </c>
      <c r="D69">
        <v>9.7502449999999996</v>
      </c>
    </row>
    <row r="70" spans="2:4" x14ac:dyDescent="0.25">
      <c r="B70" s="139">
        <v>37347</v>
      </c>
      <c r="C70">
        <v>66.767319999999998</v>
      </c>
      <c r="D70">
        <v>9.0843889999999998</v>
      </c>
    </row>
    <row r="71" spans="2:4" x14ac:dyDescent="0.25">
      <c r="B71" s="139">
        <v>37438</v>
      </c>
      <c r="C71">
        <v>57.552010000000003</v>
      </c>
      <c r="D71">
        <v>10.729118</v>
      </c>
    </row>
    <row r="72" spans="2:4" x14ac:dyDescent="0.25">
      <c r="B72" s="139">
        <v>37530</v>
      </c>
      <c r="C72">
        <v>67.084479999999999</v>
      </c>
      <c r="D72">
        <v>9.4054289999999998</v>
      </c>
    </row>
    <row r="73" spans="2:4" x14ac:dyDescent="0.25">
      <c r="B73" s="139">
        <v>37622</v>
      </c>
      <c r="C73">
        <v>63.905700000000003</v>
      </c>
      <c r="D73">
        <v>9.5999949999999998</v>
      </c>
    </row>
    <row r="74" spans="2:4" x14ac:dyDescent="0.25">
      <c r="B74" s="139">
        <v>37712</v>
      </c>
      <c r="C74">
        <v>62.765889999999999</v>
      </c>
      <c r="D74">
        <v>9.7987070000000003</v>
      </c>
    </row>
    <row r="75" spans="2:4" x14ac:dyDescent="0.25">
      <c r="B75" s="139">
        <v>37803</v>
      </c>
      <c r="C75">
        <v>65.824380000000005</v>
      </c>
      <c r="D75">
        <v>8.510059</v>
      </c>
    </row>
    <row r="76" spans="2:4" x14ac:dyDescent="0.25">
      <c r="B76" s="139">
        <v>37895</v>
      </c>
      <c r="C76">
        <v>63.574979999999996</v>
      </c>
      <c r="D76">
        <v>9.0960439999999991</v>
      </c>
    </row>
    <row r="77" spans="2:4" x14ac:dyDescent="0.25">
      <c r="B77" s="139">
        <v>37987</v>
      </c>
      <c r="C77">
        <v>57.441789999999997</v>
      </c>
      <c r="D77">
        <v>10.557445</v>
      </c>
    </row>
    <row r="78" spans="2:4" x14ac:dyDescent="0.25">
      <c r="B78" s="139">
        <v>38078</v>
      </c>
      <c r="C78">
        <v>53.449809999999999</v>
      </c>
      <c r="D78">
        <v>10.508978000000001</v>
      </c>
    </row>
    <row r="79" spans="2:4" x14ac:dyDescent="0.25">
      <c r="B79" s="139">
        <v>38169</v>
      </c>
      <c r="C79">
        <v>60.724460000000001</v>
      </c>
      <c r="D79">
        <v>7.4847440000000001</v>
      </c>
    </row>
    <row r="80" spans="2:4" x14ac:dyDescent="0.25">
      <c r="B80" s="139">
        <v>38261</v>
      </c>
      <c r="C80">
        <v>61.391820000000003</v>
      </c>
      <c r="D80">
        <v>8.2177939999999996</v>
      </c>
    </row>
    <row r="81" spans="2:4" x14ac:dyDescent="0.25">
      <c r="B81" s="139">
        <v>38353</v>
      </c>
      <c r="C81">
        <v>60.278129999999997</v>
      </c>
      <c r="D81">
        <v>9.4075769999999999</v>
      </c>
    </row>
    <row r="82" spans="2:4" x14ac:dyDescent="0.25">
      <c r="B82" s="139">
        <v>38443</v>
      </c>
      <c r="C82">
        <v>64.218059999999994</v>
      </c>
      <c r="D82">
        <v>8.7223769999999998</v>
      </c>
    </row>
    <row r="83" spans="2:4" x14ac:dyDescent="0.25">
      <c r="B83" s="139">
        <v>38534</v>
      </c>
      <c r="C83">
        <v>60.851480000000002</v>
      </c>
      <c r="D83">
        <v>8.8605370000000008</v>
      </c>
    </row>
    <row r="84" spans="2:4" x14ac:dyDescent="0.25">
      <c r="B84" s="139">
        <v>38626</v>
      </c>
      <c r="C84">
        <v>62.83623</v>
      </c>
      <c r="D84">
        <v>9.0384840000000004</v>
      </c>
    </row>
    <row r="85" spans="2:4" x14ac:dyDescent="0.25">
      <c r="B85" s="139">
        <v>38718</v>
      </c>
      <c r="C85">
        <v>63.974539999999998</v>
      </c>
      <c r="D85">
        <v>10.026147</v>
      </c>
    </row>
    <row r="86" spans="2:4" x14ac:dyDescent="0.25">
      <c r="B86" s="139">
        <v>38808</v>
      </c>
      <c r="C86">
        <v>52.994100000000003</v>
      </c>
      <c r="D86">
        <v>22.322066</v>
      </c>
    </row>
    <row r="87" spans="2:4" x14ac:dyDescent="0.25">
      <c r="B87" s="139">
        <v>38899</v>
      </c>
      <c r="C87">
        <v>57.728160000000003</v>
      </c>
      <c r="D87">
        <v>8.8179560000000006</v>
      </c>
    </row>
    <row r="88" spans="2:4" x14ac:dyDescent="0.25">
      <c r="B88" s="139">
        <v>38991</v>
      </c>
      <c r="C88">
        <v>64.841239999999999</v>
      </c>
      <c r="D88">
        <v>7.8893040000000001</v>
      </c>
    </row>
    <row r="89" spans="2:4" x14ac:dyDescent="0.25">
      <c r="B89" s="139">
        <v>39083</v>
      </c>
      <c r="C89">
        <v>54.2697</v>
      </c>
      <c r="D89">
        <v>9.5715439999999994</v>
      </c>
    </row>
    <row r="90" spans="2:4" x14ac:dyDescent="0.25">
      <c r="B90" s="139">
        <v>39173</v>
      </c>
      <c r="C90">
        <v>62.634860000000003</v>
      </c>
      <c r="D90">
        <v>8.1760830000000002</v>
      </c>
    </row>
    <row r="91" spans="2:4" x14ac:dyDescent="0.25">
      <c r="B91" s="139">
        <v>39264</v>
      </c>
      <c r="C91">
        <v>48.999929999999999</v>
      </c>
      <c r="D91">
        <v>10.437618000000001</v>
      </c>
    </row>
    <row r="92" spans="2:4" x14ac:dyDescent="0.25">
      <c r="B92" s="139">
        <v>39356</v>
      </c>
      <c r="C92">
        <v>54.598799999999997</v>
      </c>
      <c r="D92">
        <v>10.161886000000001</v>
      </c>
    </row>
    <row r="93" spans="2:4" x14ac:dyDescent="0.25">
      <c r="B93" s="139">
        <v>39448</v>
      </c>
      <c r="C93">
        <v>49.192779999999999</v>
      </c>
      <c r="D93">
        <v>13.908386999999999</v>
      </c>
    </row>
    <row r="94" spans="2:4" x14ac:dyDescent="0.25">
      <c r="B94" s="139">
        <v>39539</v>
      </c>
      <c r="C94">
        <v>59.67971</v>
      </c>
      <c r="D94">
        <v>9.6939050000000009</v>
      </c>
    </row>
    <row r="95" spans="2:4" x14ac:dyDescent="0.25">
      <c r="B95" s="139">
        <v>39630</v>
      </c>
      <c r="C95">
        <v>50.481430000000003</v>
      </c>
      <c r="D95">
        <v>14.637172</v>
      </c>
    </row>
    <row r="96" spans="2:4" x14ac:dyDescent="0.25">
      <c r="B96" s="139">
        <v>39722</v>
      </c>
      <c r="C96">
        <v>45.152839999999998</v>
      </c>
      <c r="D96">
        <v>28.856950000000001</v>
      </c>
    </row>
    <row r="97" spans="2:4" x14ac:dyDescent="0.25">
      <c r="B97" s="139">
        <v>39814</v>
      </c>
      <c r="C97">
        <v>52.034260000000003</v>
      </c>
      <c r="D97">
        <v>19.277069999999998</v>
      </c>
    </row>
    <row r="98" spans="2:4" x14ac:dyDescent="0.25">
      <c r="B98" s="139">
        <v>39904</v>
      </c>
      <c r="C98">
        <v>54.579839999999997</v>
      </c>
      <c r="D98">
        <v>15.403217</v>
      </c>
    </row>
    <row r="99" spans="2:4" x14ac:dyDescent="0.25">
      <c r="B99" s="139">
        <v>39995</v>
      </c>
      <c r="C99">
        <v>52.885530000000003</v>
      </c>
      <c r="D99">
        <v>11.718209999999999</v>
      </c>
    </row>
    <row r="100" spans="2:4" x14ac:dyDescent="0.25">
      <c r="B100" s="139">
        <v>40087</v>
      </c>
      <c r="C100">
        <v>53.651130000000002</v>
      </c>
      <c r="D100">
        <v>11.175311000000001</v>
      </c>
    </row>
    <row r="101" spans="2:4" x14ac:dyDescent="0.25">
      <c r="B101" s="139">
        <v>40179</v>
      </c>
      <c r="C101">
        <v>55.993929999999999</v>
      </c>
      <c r="D101">
        <v>10.099707</v>
      </c>
    </row>
    <row r="102" spans="2:4" x14ac:dyDescent="0.25">
      <c r="B102" s="139">
        <v>40269</v>
      </c>
      <c r="C102">
        <v>43.514240000000001</v>
      </c>
      <c r="D102">
        <v>13.236875</v>
      </c>
    </row>
    <row r="103" spans="2:4" x14ac:dyDescent="0.25">
      <c r="B103" s="139">
        <v>40360</v>
      </c>
      <c r="C103">
        <v>50.683149999999998</v>
      </c>
      <c r="D103">
        <v>8.7484169999999999</v>
      </c>
    </row>
    <row r="104" spans="2:4" x14ac:dyDescent="0.25">
      <c r="B104" s="139">
        <v>40452</v>
      </c>
      <c r="C104">
        <v>54.330010000000001</v>
      </c>
      <c r="D104">
        <v>9.0836620000000003</v>
      </c>
    </row>
    <row r="105" spans="2:4" x14ac:dyDescent="0.25">
      <c r="B105" s="139">
        <v>40544</v>
      </c>
      <c r="C105">
        <v>60.18533</v>
      </c>
      <c r="D105">
        <v>9.7488170000000007</v>
      </c>
    </row>
    <row r="106" spans="2:4" x14ac:dyDescent="0.25">
      <c r="B106" s="139">
        <v>40634</v>
      </c>
      <c r="C106">
        <v>53.171579999999999</v>
      </c>
      <c r="D106">
        <v>8.9445169999999994</v>
      </c>
    </row>
    <row r="107" spans="2:4" x14ac:dyDescent="0.25">
      <c r="B107" s="139">
        <v>40725</v>
      </c>
      <c r="C107">
        <v>52.211689999999997</v>
      </c>
      <c r="D107">
        <v>13.713018</v>
      </c>
    </row>
    <row r="108" spans="2:4" x14ac:dyDescent="0.25">
      <c r="B108" s="139">
        <v>40817</v>
      </c>
      <c r="C108">
        <v>49.48807</v>
      </c>
      <c r="D108">
        <v>12.910895</v>
      </c>
    </row>
    <row r="109" spans="2:4" x14ac:dyDescent="0.25">
      <c r="B109" s="139">
        <v>40909</v>
      </c>
      <c r="C109">
        <v>56.226660000000003</v>
      </c>
      <c r="D109">
        <v>9.7223469999999992</v>
      </c>
    </row>
    <row r="110" spans="2:4" x14ac:dyDescent="0.25">
      <c r="B110" s="139">
        <v>41000</v>
      </c>
      <c r="C110">
        <v>56.376739999999998</v>
      </c>
      <c r="D110">
        <v>10.470977</v>
      </c>
    </row>
    <row r="111" spans="2:4" x14ac:dyDescent="0.25">
      <c r="B111" s="139">
        <v>41091</v>
      </c>
      <c r="C111">
        <v>55.429020000000001</v>
      </c>
      <c r="D111">
        <v>8.9328939999999992</v>
      </c>
    </row>
    <row r="112" spans="2:4" x14ac:dyDescent="0.25">
      <c r="B112" s="139">
        <v>41183</v>
      </c>
      <c r="C112">
        <v>68.795140000000004</v>
      </c>
      <c r="D112">
        <v>7.2205430000000002</v>
      </c>
    </row>
    <row r="113" spans="2:4" x14ac:dyDescent="0.25">
      <c r="B113" s="139">
        <v>41275</v>
      </c>
      <c r="C113">
        <v>65.006720000000001</v>
      </c>
      <c r="D113">
        <v>7.8218509999999997</v>
      </c>
    </row>
    <row r="114" spans="2:4" x14ac:dyDescent="0.25">
      <c r="B114" s="139">
        <v>41365</v>
      </c>
      <c r="C114">
        <v>59.78528</v>
      </c>
      <c r="D114">
        <v>9.3655919999999995</v>
      </c>
    </row>
    <row r="115" spans="2:4" x14ac:dyDescent="0.25">
      <c r="B115" s="139">
        <v>41456</v>
      </c>
      <c r="C115">
        <v>59.571210000000001</v>
      </c>
      <c r="D115">
        <v>9.2393289999999997</v>
      </c>
    </row>
    <row r="116" spans="2:4" x14ac:dyDescent="0.25">
      <c r="B116" s="139">
        <v>41548</v>
      </c>
      <c r="C116">
        <v>64.933779999999999</v>
      </c>
      <c r="D116">
        <v>7.1573859999999998</v>
      </c>
    </row>
    <row r="117" spans="2:4" x14ac:dyDescent="0.25">
      <c r="B117" s="139">
        <v>41640</v>
      </c>
      <c r="C117">
        <v>63.297629999999998</v>
      </c>
      <c r="D117">
        <v>7.9081570000000001</v>
      </c>
    </row>
    <row r="118" spans="2:4" x14ac:dyDescent="0.25">
      <c r="B118" s="139">
        <v>41730</v>
      </c>
      <c r="C118">
        <v>73.540530000000004</v>
      </c>
      <c r="D118">
        <v>6.8796350000000004</v>
      </c>
    </row>
    <row r="119" spans="2:4" x14ac:dyDescent="0.25">
      <c r="B119" s="139">
        <v>41821</v>
      </c>
      <c r="C119">
        <v>70.638030000000001</v>
      </c>
      <c r="D119">
        <v>6.1132679999999997</v>
      </c>
    </row>
    <row r="120" spans="2:4" x14ac:dyDescent="0.25">
      <c r="B120" s="139">
        <v>41913</v>
      </c>
      <c r="C120">
        <v>60.530470000000001</v>
      </c>
      <c r="D120">
        <v>8.7030849999999997</v>
      </c>
    </row>
    <row r="121" spans="2:4" x14ac:dyDescent="0.25">
      <c r="B121" s="139">
        <v>42005</v>
      </c>
      <c r="C121">
        <v>63.697279999999999</v>
      </c>
      <c r="D121">
        <v>9.3420930000000002</v>
      </c>
    </row>
    <row r="122" spans="2:4" x14ac:dyDescent="0.25">
      <c r="B122" s="139">
        <v>42095</v>
      </c>
      <c r="C122">
        <v>57.556220000000003</v>
      </c>
      <c r="D122">
        <v>9.1548099999999994</v>
      </c>
    </row>
    <row r="123" spans="2:4" x14ac:dyDescent="0.25">
      <c r="B123" s="139">
        <v>42186</v>
      </c>
      <c r="C123">
        <v>52.422750000000001</v>
      </c>
      <c r="D123">
        <v>10.091424999999999</v>
      </c>
    </row>
    <row r="124" spans="2:4" x14ac:dyDescent="0.25">
      <c r="B124" s="139">
        <v>42278</v>
      </c>
      <c r="C124">
        <v>59.16751</v>
      </c>
      <c r="D124">
        <v>9.1431749999999994</v>
      </c>
    </row>
    <row r="125" spans="2:4" x14ac:dyDescent="0.25">
      <c r="B125" s="139">
        <v>42370</v>
      </c>
      <c r="C125">
        <v>48.027419999999999</v>
      </c>
      <c r="D125">
        <v>12.644933</v>
      </c>
    </row>
    <row r="126" spans="2:4" x14ac:dyDescent="0.25">
      <c r="B126" s="139">
        <v>42461</v>
      </c>
      <c r="C126">
        <v>46.602159999999998</v>
      </c>
      <c r="D126">
        <v>10.780317999999999</v>
      </c>
    </row>
    <row r="127" spans="2:4" x14ac:dyDescent="0.25">
      <c r="B127" s="139">
        <v>42552</v>
      </c>
      <c r="C127">
        <v>59.290370000000003</v>
      </c>
      <c r="D127">
        <v>7.9897729999999996</v>
      </c>
    </row>
    <row r="128" spans="2:4" x14ac:dyDescent="0.25">
      <c r="B128" s="139">
        <v>42644</v>
      </c>
      <c r="C128">
        <v>58.58625</v>
      </c>
      <c r="D128">
        <v>8.4529899999999998</v>
      </c>
    </row>
    <row r="129" spans="2:4" x14ac:dyDescent="0.25">
      <c r="B129" s="139">
        <v>42736</v>
      </c>
      <c r="C129">
        <v>57.777670000000001</v>
      </c>
      <c r="D129">
        <v>8.2078050000000005</v>
      </c>
    </row>
    <row r="130" spans="2:4" x14ac:dyDescent="0.25">
      <c r="B130" s="139">
        <v>42826</v>
      </c>
      <c r="C130">
        <v>64.942850000000007</v>
      </c>
      <c r="D130">
        <v>7.5479710000000004</v>
      </c>
    </row>
    <row r="131" spans="2:4" x14ac:dyDescent="0.25">
      <c r="B131" s="139">
        <v>42917</v>
      </c>
      <c r="C131">
        <v>64.98921</v>
      </c>
      <c r="D131">
        <v>6.1431769999999997</v>
      </c>
    </row>
    <row r="132" spans="2:4" x14ac:dyDescent="0.25">
      <c r="B132" s="139">
        <v>43009</v>
      </c>
      <c r="C132">
        <v>73.199340000000007</v>
      </c>
      <c r="D132">
        <v>6.6357429999999997</v>
      </c>
    </row>
    <row r="133" spans="2:4" x14ac:dyDescent="0.25">
      <c r="B133" s="139">
        <v>43101</v>
      </c>
      <c r="C133">
        <v>58.242170000000002</v>
      </c>
      <c r="D133">
        <v>8.5532229999999991</v>
      </c>
    </row>
    <row r="134" spans="2:4" x14ac:dyDescent="0.25">
      <c r="B134" s="139">
        <v>43191</v>
      </c>
      <c r="C134">
        <v>64.248050000000006</v>
      </c>
      <c r="D134">
        <v>7.641165</v>
      </c>
    </row>
    <row r="135" spans="2:4" x14ac:dyDescent="0.25">
      <c r="B135" s="139">
        <v>43282</v>
      </c>
      <c r="C135">
        <v>63.001350000000002</v>
      </c>
      <c r="D135">
        <v>9.1678870000000003</v>
      </c>
    </row>
    <row r="136" spans="2:4" x14ac:dyDescent="0.25">
      <c r="B136" s="139">
        <v>43374</v>
      </c>
      <c r="C136">
        <v>65.703310000000002</v>
      </c>
      <c r="D136">
        <v>8.8434589999999993</v>
      </c>
    </row>
    <row r="137" spans="2:4" x14ac:dyDescent="0.25">
      <c r="B137" s="139">
        <v>43466</v>
      </c>
      <c r="C137">
        <v>69.551419999999993</v>
      </c>
      <c r="D137">
        <v>7.1956499999999997</v>
      </c>
    </row>
    <row r="138" spans="2:4" x14ac:dyDescent="0.25">
      <c r="B138" s="139">
        <v>43556</v>
      </c>
      <c r="C138">
        <v>69.192239999999998</v>
      </c>
      <c r="D138">
        <v>7.0995889999999999</v>
      </c>
    </row>
    <row r="139" spans="2:4" x14ac:dyDescent="0.25">
      <c r="B139" s="139">
        <v>43647</v>
      </c>
      <c r="C139">
        <v>67.989400000000003</v>
      </c>
      <c r="D139">
        <v>7.3295899999999996</v>
      </c>
    </row>
    <row r="140" spans="2:4" x14ac:dyDescent="0.25">
      <c r="B140" s="139">
        <v>43739</v>
      </c>
      <c r="C140">
        <v>69.273600000000002</v>
      </c>
      <c r="D140">
        <v>8.087078</v>
      </c>
    </row>
    <row r="141" spans="2:4" x14ac:dyDescent="0.25">
      <c r="B141" s="139">
        <v>43831</v>
      </c>
      <c r="C141">
        <v>31.665679999999998</v>
      </c>
      <c r="D141">
        <v>19.321245999999999</v>
      </c>
    </row>
    <row r="142" spans="2:4" x14ac:dyDescent="0.25">
      <c r="B142" s="139">
        <v>43922</v>
      </c>
      <c r="C142">
        <v>55.113059999999997</v>
      </c>
      <c r="D142">
        <v>13.624214</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13A1E-E44B-724C-BFFA-23DA51BAD4E6}">
  <sheetPr>
    <tabColor rgb="FFFFFF00"/>
  </sheetPr>
  <dimension ref="B3:Z141"/>
  <sheetViews>
    <sheetView zoomScale="66" workbookViewId="0">
      <selection activeCell="C6" sqref="C6"/>
    </sheetView>
  </sheetViews>
  <sheetFormatPr defaultColWidth="11.42578125" defaultRowHeight="15" x14ac:dyDescent="0.25"/>
  <cols>
    <col min="2" max="2" width="10.85546875" style="139"/>
    <col min="13" max="13" width="10.85546875" style="139"/>
    <col min="24" max="24" width="10.85546875" style="139"/>
  </cols>
  <sheetData>
    <row r="3" spans="2:26" x14ac:dyDescent="0.25">
      <c r="C3" t="s">
        <v>1349</v>
      </c>
      <c r="D3" t="s">
        <v>1159</v>
      </c>
      <c r="N3" t="s">
        <v>1350</v>
      </c>
      <c r="O3" t="s">
        <v>1351</v>
      </c>
      <c r="Y3" t="s">
        <v>1352</v>
      </c>
      <c r="Z3" t="s">
        <v>1353</v>
      </c>
    </row>
    <row r="4" spans="2:26" x14ac:dyDescent="0.25">
      <c r="B4" s="139">
        <v>31413</v>
      </c>
      <c r="C4">
        <v>73.376369999999994</v>
      </c>
      <c r="D4">
        <v>106.14001</v>
      </c>
      <c r="M4" s="139">
        <v>31413</v>
      </c>
      <c r="N4">
        <v>56.38308</v>
      </c>
      <c r="X4" s="139">
        <v>31413</v>
      </c>
      <c r="Y4">
        <v>71.007409999999993</v>
      </c>
    </row>
    <row r="5" spans="2:26" x14ac:dyDescent="0.25">
      <c r="B5" s="139">
        <v>31503</v>
      </c>
      <c r="C5">
        <v>77.441909999999993</v>
      </c>
      <c r="D5">
        <v>92.980670000000003</v>
      </c>
      <c r="M5" s="139">
        <v>31503</v>
      </c>
      <c r="N5">
        <v>54.353900000000003</v>
      </c>
      <c r="X5" s="139">
        <v>31503</v>
      </c>
      <c r="Y5">
        <v>78.594059999999999</v>
      </c>
    </row>
    <row r="6" spans="2:26" x14ac:dyDescent="0.25">
      <c r="B6" s="139">
        <v>31594</v>
      </c>
      <c r="C6">
        <v>72.127229999999997</v>
      </c>
      <c r="D6">
        <v>93.568100000000001</v>
      </c>
      <c r="M6" s="139">
        <v>31594</v>
      </c>
      <c r="N6">
        <v>56.454239999999999</v>
      </c>
      <c r="X6" s="139">
        <v>31594</v>
      </c>
      <c r="Y6">
        <v>74.61636</v>
      </c>
    </row>
    <row r="7" spans="2:26" x14ac:dyDescent="0.25">
      <c r="B7" s="139">
        <v>31686</v>
      </c>
      <c r="C7">
        <v>77.330799999999996</v>
      </c>
      <c r="D7">
        <v>95.88588</v>
      </c>
      <c r="M7" s="139">
        <v>31686</v>
      </c>
      <c r="N7">
        <v>64.857740000000007</v>
      </c>
      <c r="X7" s="139">
        <v>31686</v>
      </c>
      <c r="Y7">
        <v>91.868889999999993</v>
      </c>
    </row>
    <row r="8" spans="2:26" x14ac:dyDescent="0.25">
      <c r="B8" s="139">
        <v>31778</v>
      </c>
      <c r="C8">
        <v>71.468800000000002</v>
      </c>
      <c r="D8">
        <v>102.28225999999999</v>
      </c>
      <c r="M8" s="139">
        <v>31778</v>
      </c>
      <c r="N8">
        <v>49.93759</v>
      </c>
      <c r="X8" s="139">
        <v>31778</v>
      </c>
      <c r="Y8">
        <v>77.107550000000003</v>
      </c>
    </row>
    <row r="9" spans="2:26" x14ac:dyDescent="0.25">
      <c r="B9" s="139">
        <v>31868</v>
      </c>
      <c r="C9">
        <v>73.006489999999999</v>
      </c>
      <c r="D9">
        <v>86.649199999999993</v>
      </c>
      <c r="M9" s="139">
        <v>31868</v>
      </c>
      <c r="N9">
        <v>52.972439999999999</v>
      </c>
      <c r="X9" s="139">
        <v>31868</v>
      </c>
      <c r="Y9">
        <v>79.252020000000002</v>
      </c>
    </row>
    <row r="10" spans="2:26" x14ac:dyDescent="0.25">
      <c r="B10" s="139">
        <v>31959</v>
      </c>
      <c r="C10">
        <v>79.446839999999995</v>
      </c>
      <c r="D10">
        <v>90.17304</v>
      </c>
      <c r="M10" s="139">
        <v>31959</v>
      </c>
      <c r="N10">
        <v>60.383400000000002</v>
      </c>
      <c r="X10" s="139">
        <v>31959</v>
      </c>
      <c r="Y10">
        <v>86.114369999999994</v>
      </c>
    </row>
    <row r="11" spans="2:26" x14ac:dyDescent="0.25">
      <c r="B11" s="139">
        <v>32051</v>
      </c>
      <c r="C11">
        <v>35.89002</v>
      </c>
      <c r="D11">
        <v>69.086740000000006</v>
      </c>
      <c r="M11" s="139">
        <v>32051</v>
      </c>
      <c r="N11">
        <v>53.24785</v>
      </c>
      <c r="X11" s="139">
        <v>32051</v>
      </c>
      <c r="Y11">
        <v>39.662080000000003</v>
      </c>
    </row>
    <row r="12" spans="2:26" x14ac:dyDescent="0.25">
      <c r="B12" s="139">
        <v>32143</v>
      </c>
      <c r="C12">
        <v>59.812309999999997</v>
      </c>
      <c r="D12">
        <v>77.179829999999995</v>
      </c>
      <c r="M12" s="139">
        <v>32143</v>
      </c>
      <c r="N12">
        <v>55.66677</v>
      </c>
      <c r="X12" s="139">
        <v>32143</v>
      </c>
      <c r="Y12">
        <v>69.719750000000005</v>
      </c>
    </row>
    <row r="13" spans="2:26" x14ac:dyDescent="0.25">
      <c r="B13" s="139">
        <v>32234</v>
      </c>
      <c r="C13">
        <v>68.602180000000004</v>
      </c>
      <c r="D13">
        <v>80.560730000000007</v>
      </c>
      <c r="M13" s="139">
        <v>32234</v>
      </c>
      <c r="N13">
        <v>52.698560000000001</v>
      </c>
      <c r="X13" s="139">
        <v>32234</v>
      </c>
      <c r="Y13">
        <v>83.588859999999997</v>
      </c>
    </row>
    <row r="14" spans="2:26" x14ac:dyDescent="0.25">
      <c r="B14" s="139">
        <v>32325</v>
      </c>
      <c r="C14">
        <v>58.794240000000002</v>
      </c>
      <c r="D14">
        <v>78.105509999999995</v>
      </c>
      <c r="M14" s="139">
        <v>32325</v>
      </c>
      <c r="N14">
        <v>38.991930000000004</v>
      </c>
      <c r="X14" s="139">
        <v>32325</v>
      </c>
      <c r="Y14">
        <v>63.41722</v>
      </c>
    </row>
    <row r="15" spans="2:26" x14ac:dyDescent="0.25">
      <c r="B15" s="139">
        <v>32417</v>
      </c>
      <c r="C15">
        <v>67.324680000000001</v>
      </c>
      <c r="D15">
        <v>90.360330000000005</v>
      </c>
      <c r="M15" s="139">
        <v>32417</v>
      </c>
      <c r="N15">
        <v>41.398330000000001</v>
      </c>
      <c r="X15" s="139">
        <v>32417</v>
      </c>
      <c r="Y15">
        <v>74.275469999999999</v>
      </c>
    </row>
    <row r="16" spans="2:26" x14ac:dyDescent="0.25">
      <c r="B16" s="139">
        <v>32509</v>
      </c>
      <c r="C16">
        <v>67.339320000000001</v>
      </c>
      <c r="D16">
        <v>80.209680000000006</v>
      </c>
      <c r="M16" s="139">
        <v>32509</v>
      </c>
      <c r="N16">
        <v>41.712499999999999</v>
      </c>
      <c r="X16" s="139">
        <v>32509</v>
      </c>
      <c r="Y16">
        <v>78.582380000000001</v>
      </c>
    </row>
    <row r="17" spans="2:25" x14ac:dyDescent="0.25">
      <c r="B17" s="139">
        <v>32599</v>
      </c>
      <c r="C17">
        <v>57.331600000000002</v>
      </c>
      <c r="D17">
        <v>70.629930000000002</v>
      </c>
      <c r="M17" s="139">
        <v>32599</v>
      </c>
      <c r="N17">
        <v>32.810070000000003</v>
      </c>
      <c r="X17" s="139">
        <v>32599</v>
      </c>
      <c r="Y17">
        <v>64.447860000000006</v>
      </c>
    </row>
    <row r="18" spans="2:25" x14ac:dyDescent="0.25">
      <c r="B18" s="139">
        <v>32690</v>
      </c>
      <c r="C18">
        <v>54.466470000000001</v>
      </c>
      <c r="D18">
        <v>77.096159999999998</v>
      </c>
      <c r="M18" s="139">
        <v>32690</v>
      </c>
      <c r="N18">
        <v>27.192900000000002</v>
      </c>
      <c r="X18" s="139">
        <v>32690</v>
      </c>
      <c r="Y18">
        <v>57.241680000000002</v>
      </c>
    </row>
    <row r="19" spans="2:25" x14ac:dyDescent="0.25">
      <c r="B19" s="139">
        <v>32782</v>
      </c>
      <c r="C19">
        <v>49.938780000000001</v>
      </c>
      <c r="D19">
        <v>80.759929999999997</v>
      </c>
      <c r="M19" s="139">
        <v>32782</v>
      </c>
      <c r="N19">
        <v>60.723950000000002</v>
      </c>
      <c r="O19">
        <v>35.651890000000002</v>
      </c>
      <c r="X19" s="139">
        <v>32782</v>
      </c>
      <c r="Y19">
        <v>77.232060000000004</v>
      </c>
    </row>
    <row r="20" spans="2:25" x14ac:dyDescent="0.25">
      <c r="B20" s="139">
        <v>32874</v>
      </c>
      <c r="C20">
        <v>61.056959999999997</v>
      </c>
      <c r="D20">
        <v>89.156660000000002</v>
      </c>
      <c r="M20" s="139">
        <v>32874</v>
      </c>
      <c r="N20">
        <v>54.330739999999999</v>
      </c>
      <c r="O20">
        <v>31.846969999999999</v>
      </c>
      <c r="X20" s="139">
        <v>32874</v>
      </c>
      <c r="Y20">
        <v>76.825410000000005</v>
      </c>
    </row>
    <row r="21" spans="2:25" x14ac:dyDescent="0.25">
      <c r="B21" s="139">
        <v>32964</v>
      </c>
      <c r="C21">
        <v>73.915909999999997</v>
      </c>
      <c r="D21">
        <v>92.917360000000002</v>
      </c>
      <c r="M21" s="139">
        <v>32964</v>
      </c>
      <c r="N21">
        <v>58.30059</v>
      </c>
      <c r="O21">
        <v>28.172070000000001</v>
      </c>
      <c r="X21" s="139">
        <v>32964</v>
      </c>
      <c r="Y21">
        <v>93.074969999999993</v>
      </c>
    </row>
    <row r="22" spans="2:25" x14ac:dyDescent="0.25">
      <c r="B22" s="139">
        <v>33055</v>
      </c>
      <c r="C22">
        <v>56.062550000000002</v>
      </c>
      <c r="D22">
        <v>78.443370000000002</v>
      </c>
      <c r="M22" s="139">
        <v>33055</v>
      </c>
      <c r="N22">
        <v>53.601080000000003</v>
      </c>
      <c r="O22">
        <v>65.454250000000002</v>
      </c>
      <c r="X22" s="139">
        <v>33055</v>
      </c>
      <c r="Y22">
        <v>73.657529999999994</v>
      </c>
    </row>
    <row r="23" spans="2:25" x14ac:dyDescent="0.25">
      <c r="B23" s="139">
        <v>33147</v>
      </c>
      <c r="C23">
        <v>55.433329999999998</v>
      </c>
      <c r="D23">
        <v>84.522369999999995</v>
      </c>
      <c r="M23" s="139">
        <v>33147</v>
      </c>
      <c r="N23">
        <v>52.943660000000001</v>
      </c>
      <c r="O23">
        <v>38.401850000000003</v>
      </c>
      <c r="X23" s="139">
        <v>33147</v>
      </c>
      <c r="Y23">
        <v>83.993780000000001</v>
      </c>
    </row>
    <row r="24" spans="2:25" x14ac:dyDescent="0.25">
      <c r="B24" s="139">
        <v>33239</v>
      </c>
      <c r="C24">
        <v>47.34113</v>
      </c>
      <c r="D24">
        <v>80.415549999999996</v>
      </c>
      <c r="M24" s="139">
        <v>33239</v>
      </c>
      <c r="N24">
        <v>34.352649999999997</v>
      </c>
      <c r="O24">
        <v>24.202559999999998</v>
      </c>
      <c r="X24" s="139">
        <v>33239</v>
      </c>
      <c r="Y24">
        <v>66.459720000000004</v>
      </c>
    </row>
    <row r="25" spans="2:25" x14ac:dyDescent="0.25">
      <c r="B25" s="139">
        <v>33329</v>
      </c>
      <c r="C25">
        <v>51.292619999999999</v>
      </c>
      <c r="D25">
        <v>80.100219999999993</v>
      </c>
      <c r="M25" s="139">
        <v>33329</v>
      </c>
      <c r="N25">
        <v>30.087319999999998</v>
      </c>
      <c r="O25">
        <v>12.7576</v>
      </c>
      <c r="X25" s="139">
        <v>33329</v>
      </c>
      <c r="Y25">
        <v>66.862499999999997</v>
      </c>
    </row>
    <row r="26" spans="2:25" x14ac:dyDescent="0.25">
      <c r="B26" s="139">
        <v>33420</v>
      </c>
      <c r="C26">
        <v>36.538939999999997</v>
      </c>
      <c r="D26">
        <v>81.9786</v>
      </c>
      <c r="M26" s="139">
        <v>33420</v>
      </c>
      <c r="N26">
        <v>29.702279999999998</v>
      </c>
      <c r="O26">
        <v>38.596890000000002</v>
      </c>
      <c r="X26" s="139">
        <v>33420</v>
      </c>
      <c r="Y26">
        <v>52.763170000000002</v>
      </c>
    </row>
    <row r="27" spans="2:25" x14ac:dyDescent="0.25">
      <c r="B27" s="139">
        <v>33512</v>
      </c>
      <c r="C27">
        <v>68.311509999999998</v>
      </c>
      <c r="D27">
        <v>91.313940000000002</v>
      </c>
      <c r="M27" s="139">
        <v>33512</v>
      </c>
      <c r="N27">
        <v>38.163510000000002</v>
      </c>
      <c r="O27">
        <v>58.921329999999998</v>
      </c>
      <c r="X27" s="139">
        <v>33512</v>
      </c>
      <c r="Y27">
        <v>76.854129999999998</v>
      </c>
    </row>
    <row r="28" spans="2:25" x14ac:dyDescent="0.25">
      <c r="B28" s="139">
        <v>33604</v>
      </c>
      <c r="C28">
        <v>58.079430000000002</v>
      </c>
      <c r="D28">
        <v>80.252020000000002</v>
      </c>
      <c r="M28" s="139">
        <v>33604</v>
      </c>
      <c r="N28">
        <v>26.697949999999999</v>
      </c>
      <c r="O28">
        <v>28.784759999999999</v>
      </c>
      <c r="X28" s="139">
        <v>33604</v>
      </c>
      <c r="Y28">
        <v>58.279710000000001</v>
      </c>
    </row>
    <row r="29" spans="2:25" x14ac:dyDescent="0.25">
      <c r="B29" s="139">
        <v>33695</v>
      </c>
      <c r="C29">
        <v>65.22954</v>
      </c>
      <c r="D29">
        <v>85.542559999999995</v>
      </c>
      <c r="M29" s="139">
        <v>33695</v>
      </c>
      <c r="N29">
        <v>42.77223</v>
      </c>
      <c r="O29">
        <v>51.205080000000002</v>
      </c>
      <c r="X29" s="139">
        <v>33695</v>
      </c>
      <c r="Y29">
        <v>76.729839999999996</v>
      </c>
    </row>
    <row r="30" spans="2:25" x14ac:dyDescent="0.25">
      <c r="B30" s="139">
        <v>33786</v>
      </c>
      <c r="C30">
        <v>59.586419999999997</v>
      </c>
      <c r="D30">
        <v>84.184420000000003</v>
      </c>
      <c r="M30" s="139">
        <v>33786</v>
      </c>
      <c r="N30">
        <v>37.514000000000003</v>
      </c>
      <c r="O30">
        <v>55.7746</v>
      </c>
      <c r="X30" s="139">
        <v>33786</v>
      </c>
      <c r="Y30">
        <v>52.511679999999998</v>
      </c>
    </row>
    <row r="31" spans="2:25" x14ac:dyDescent="0.25">
      <c r="B31" s="139">
        <v>33878</v>
      </c>
      <c r="C31">
        <v>70.442790000000002</v>
      </c>
      <c r="D31">
        <v>85.91704</v>
      </c>
      <c r="M31" s="139">
        <v>33878</v>
      </c>
      <c r="N31">
        <v>46.15025</v>
      </c>
      <c r="O31">
        <v>46.307110000000002</v>
      </c>
      <c r="X31" s="139">
        <v>33878</v>
      </c>
      <c r="Y31">
        <v>73.240690000000001</v>
      </c>
    </row>
    <row r="32" spans="2:25" x14ac:dyDescent="0.25">
      <c r="B32" s="139">
        <v>33970</v>
      </c>
      <c r="C32">
        <v>74.143749999999997</v>
      </c>
      <c r="D32">
        <v>84.060550000000006</v>
      </c>
      <c r="M32" s="139">
        <v>33970</v>
      </c>
      <c r="N32">
        <v>44.676720000000003</v>
      </c>
      <c r="O32">
        <v>43.866810000000001</v>
      </c>
      <c r="X32" s="139">
        <v>33970</v>
      </c>
      <c r="Y32">
        <v>78.164820000000006</v>
      </c>
    </row>
    <row r="33" spans="2:26" x14ac:dyDescent="0.25">
      <c r="B33" s="139">
        <v>34060</v>
      </c>
      <c r="C33">
        <v>70.28013</v>
      </c>
      <c r="D33">
        <v>91.067359999999994</v>
      </c>
      <c r="M33" s="139">
        <v>34060</v>
      </c>
      <c r="N33">
        <v>38.664020000000001</v>
      </c>
      <c r="O33">
        <v>36.675870000000003</v>
      </c>
      <c r="X33" s="139">
        <v>34060</v>
      </c>
      <c r="Y33">
        <v>82.879300000000001</v>
      </c>
    </row>
    <row r="34" spans="2:26" x14ac:dyDescent="0.25">
      <c r="B34" s="139">
        <v>34151</v>
      </c>
      <c r="C34">
        <v>70.538610000000006</v>
      </c>
      <c r="D34">
        <v>80.764179999999996</v>
      </c>
      <c r="M34" s="139">
        <v>34151</v>
      </c>
      <c r="N34">
        <v>49.044440000000002</v>
      </c>
      <c r="O34">
        <v>52.524410000000003</v>
      </c>
      <c r="X34" s="139">
        <v>34151</v>
      </c>
      <c r="Y34">
        <v>78.95975</v>
      </c>
    </row>
    <row r="35" spans="2:26" x14ac:dyDescent="0.25">
      <c r="B35" s="139">
        <v>34243</v>
      </c>
      <c r="C35">
        <v>74.097009999999997</v>
      </c>
      <c r="D35">
        <v>85.958870000000005</v>
      </c>
      <c r="M35" s="139">
        <v>34243</v>
      </c>
      <c r="N35">
        <v>49.434420000000003</v>
      </c>
      <c r="O35">
        <v>62.120139999999999</v>
      </c>
      <c r="X35" s="139">
        <v>34243</v>
      </c>
      <c r="Y35">
        <v>81.010930000000002</v>
      </c>
    </row>
    <row r="36" spans="2:26" x14ac:dyDescent="0.25">
      <c r="B36" s="139">
        <v>34335</v>
      </c>
      <c r="C36">
        <v>63.127789999999997</v>
      </c>
      <c r="D36">
        <v>86.202910000000003</v>
      </c>
      <c r="M36" s="139">
        <v>34335</v>
      </c>
      <c r="N36">
        <v>51.193199999999997</v>
      </c>
      <c r="O36">
        <v>36.080689999999997</v>
      </c>
      <c r="X36" s="139">
        <v>34335</v>
      </c>
      <c r="Y36">
        <v>75.59572</v>
      </c>
    </row>
    <row r="37" spans="2:26" x14ac:dyDescent="0.25">
      <c r="B37" s="139">
        <v>34425</v>
      </c>
      <c r="C37">
        <v>68.524389999999997</v>
      </c>
      <c r="D37">
        <v>86.684399999999997</v>
      </c>
      <c r="M37" s="139">
        <v>34425</v>
      </c>
      <c r="N37">
        <v>52.307049999999997</v>
      </c>
      <c r="O37">
        <v>46.759309999999999</v>
      </c>
      <c r="X37" s="139">
        <v>34425</v>
      </c>
      <c r="Y37">
        <v>82.057159999999996</v>
      </c>
    </row>
    <row r="38" spans="2:26" x14ac:dyDescent="0.25">
      <c r="B38" s="139">
        <v>34516</v>
      </c>
      <c r="C38">
        <v>70.528649999999999</v>
      </c>
      <c r="D38">
        <v>91.391930000000002</v>
      </c>
      <c r="M38" s="139">
        <v>34516</v>
      </c>
      <c r="N38">
        <v>45.195900000000002</v>
      </c>
      <c r="O38">
        <v>50.850380000000001</v>
      </c>
      <c r="X38" s="139">
        <v>34516</v>
      </c>
      <c r="Y38">
        <v>74.633200000000002</v>
      </c>
    </row>
    <row r="39" spans="2:26" x14ac:dyDescent="0.25">
      <c r="B39" s="139">
        <v>34608</v>
      </c>
      <c r="C39">
        <v>68.478570000000005</v>
      </c>
      <c r="D39">
        <v>85.391120000000001</v>
      </c>
      <c r="M39" s="139">
        <v>34608</v>
      </c>
      <c r="N39">
        <v>51.077379999999998</v>
      </c>
      <c r="O39">
        <v>61.243189999999998</v>
      </c>
      <c r="X39" s="139">
        <v>34608</v>
      </c>
      <c r="Y39">
        <v>83.521180000000001</v>
      </c>
    </row>
    <row r="40" spans="2:26" x14ac:dyDescent="0.25">
      <c r="B40" s="139">
        <v>34700</v>
      </c>
      <c r="C40">
        <v>68.483519999999999</v>
      </c>
      <c r="D40">
        <v>81.378990000000002</v>
      </c>
      <c r="M40" s="139">
        <v>34700</v>
      </c>
      <c r="N40">
        <v>45.357930000000003</v>
      </c>
      <c r="O40">
        <v>46.193860000000001</v>
      </c>
      <c r="X40" s="139">
        <v>34700</v>
      </c>
      <c r="Y40">
        <v>84.818420000000003</v>
      </c>
    </row>
    <row r="41" spans="2:26" x14ac:dyDescent="0.25">
      <c r="B41" s="139">
        <v>34790</v>
      </c>
      <c r="C41">
        <v>63.639220000000002</v>
      </c>
      <c r="D41">
        <v>83.981870000000001</v>
      </c>
      <c r="M41" s="139">
        <v>34790</v>
      </c>
      <c r="N41">
        <v>37.629069999999999</v>
      </c>
      <c r="O41">
        <v>38.518090000000001</v>
      </c>
      <c r="X41" s="139">
        <v>34790</v>
      </c>
      <c r="Y41">
        <v>72.706050000000005</v>
      </c>
      <c r="Z41">
        <v>69.57123</v>
      </c>
    </row>
    <row r="42" spans="2:26" x14ac:dyDescent="0.25">
      <c r="B42" s="139">
        <v>34881</v>
      </c>
      <c r="C42">
        <v>67.81268</v>
      </c>
      <c r="D42">
        <v>92.40025</v>
      </c>
      <c r="M42" s="139">
        <v>34881</v>
      </c>
      <c r="N42">
        <v>36.94088</v>
      </c>
      <c r="O42">
        <v>46.79074</v>
      </c>
      <c r="X42" s="139">
        <v>34881</v>
      </c>
      <c r="Y42">
        <v>65.405640000000005</v>
      </c>
      <c r="Z42">
        <v>44.387210000000003</v>
      </c>
    </row>
    <row r="43" spans="2:26" x14ac:dyDescent="0.25">
      <c r="B43" s="139">
        <v>34973</v>
      </c>
      <c r="C43">
        <v>75.165819999999997</v>
      </c>
      <c r="D43">
        <v>94.749669999999995</v>
      </c>
      <c r="M43" s="139">
        <v>34973</v>
      </c>
      <c r="N43">
        <v>50.840400000000002</v>
      </c>
      <c r="O43">
        <v>58.111240000000002</v>
      </c>
      <c r="X43" s="139">
        <v>34973</v>
      </c>
      <c r="Y43">
        <v>72.423569999999998</v>
      </c>
      <c r="Z43">
        <v>76.508660000000006</v>
      </c>
    </row>
    <row r="44" spans="2:26" x14ac:dyDescent="0.25">
      <c r="B44" s="139">
        <v>35065</v>
      </c>
      <c r="C44">
        <v>74.011080000000007</v>
      </c>
      <c r="D44">
        <v>86.658090000000001</v>
      </c>
      <c r="M44" s="139">
        <v>35065</v>
      </c>
      <c r="N44">
        <v>49.43732</v>
      </c>
      <c r="O44">
        <v>56.008000000000003</v>
      </c>
      <c r="X44" s="139">
        <v>35065</v>
      </c>
      <c r="Y44">
        <v>77.060969999999998</v>
      </c>
      <c r="Z44">
        <v>55.658009999999997</v>
      </c>
    </row>
    <row r="45" spans="2:26" x14ac:dyDescent="0.25">
      <c r="B45" s="139">
        <v>35156</v>
      </c>
      <c r="C45">
        <v>83.892150000000001</v>
      </c>
      <c r="D45">
        <v>95.691820000000007</v>
      </c>
      <c r="M45" s="139">
        <v>35156</v>
      </c>
      <c r="N45">
        <v>53.743769999999998</v>
      </c>
      <c r="O45">
        <v>61.438270000000003</v>
      </c>
      <c r="X45" s="139">
        <v>35156</v>
      </c>
      <c r="Y45">
        <v>97.884289999999993</v>
      </c>
      <c r="Z45">
        <v>63.841859999999997</v>
      </c>
    </row>
    <row r="46" spans="2:26" x14ac:dyDescent="0.25">
      <c r="B46" s="139">
        <v>35247</v>
      </c>
      <c r="C46">
        <v>65.684650000000005</v>
      </c>
      <c r="D46">
        <v>88.640789999999996</v>
      </c>
      <c r="M46" s="139">
        <v>35247</v>
      </c>
      <c r="N46">
        <v>50.578749999999999</v>
      </c>
      <c r="O46">
        <v>58.852609999999999</v>
      </c>
      <c r="X46" s="139">
        <v>35247</v>
      </c>
      <c r="Y46">
        <v>78.421279999999996</v>
      </c>
      <c r="Z46">
        <v>72.826769999999996</v>
      </c>
    </row>
    <row r="47" spans="2:26" x14ac:dyDescent="0.25">
      <c r="B47" s="139">
        <v>35339</v>
      </c>
      <c r="C47">
        <v>71.898340000000005</v>
      </c>
      <c r="D47">
        <v>87.543220000000005</v>
      </c>
      <c r="M47" s="139">
        <v>35339</v>
      </c>
      <c r="N47">
        <v>52.424930000000003</v>
      </c>
      <c r="O47">
        <v>59.820729999999998</v>
      </c>
      <c r="X47" s="139">
        <v>35339</v>
      </c>
      <c r="Y47">
        <v>78.52337</v>
      </c>
      <c r="Z47">
        <v>56.214100000000002</v>
      </c>
    </row>
    <row r="48" spans="2:26" x14ac:dyDescent="0.25">
      <c r="B48" s="139">
        <v>35431</v>
      </c>
      <c r="C48">
        <v>75.388390000000001</v>
      </c>
      <c r="D48">
        <v>91.41301</v>
      </c>
      <c r="M48" s="139">
        <v>35431</v>
      </c>
      <c r="N48">
        <v>48.339790000000001</v>
      </c>
      <c r="O48">
        <v>48.657730000000001</v>
      </c>
      <c r="X48" s="139">
        <v>35431</v>
      </c>
      <c r="Y48">
        <v>86.640259999999998</v>
      </c>
      <c r="Z48">
        <v>69.972620000000006</v>
      </c>
    </row>
    <row r="49" spans="2:26" x14ac:dyDescent="0.25">
      <c r="B49" s="139">
        <v>35521</v>
      </c>
      <c r="C49">
        <v>68.166830000000004</v>
      </c>
      <c r="D49">
        <v>90.093209999999999</v>
      </c>
      <c r="M49" s="139">
        <v>35521</v>
      </c>
      <c r="N49">
        <v>52.526780000000002</v>
      </c>
      <c r="O49">
        <v>45.00902</v>
      </c>
      <c r="X49" s="139">
        <v>35521</v>
      </c>
      <c r="Y49">
        <v>82.634399999999999</v>
      </c>
      <c r="Z49">
        <v>80.177819999999997</v>
      </c>
    </row>
    <row r="50" spans="2:26" x14ac:dyDescent="0.25">
      <c r="B50" s="139">
        <v>35612</v>
      </c>
      <c r="C50">
        <v>64.133309999999994</v>
      </c>
      <c r="D50">
        <v>88.315470000000005</v>
      </c>
      <c r="M50" s="139">
        <v>35612</v>
      </c>
      <c r="N50">
        <v>38.875590000000003</v>
      </c>
      <c r="O50">
        <v>39.828670000000002</v>
      </c>
      <c r="X50" s="139">
        <v>35612</v>
      </c>
      <c r="Y50">
        <v>74.702079999999995</v>
      </c>
      <c r="Z50">
        <v>50.260480000000001</v>
      </c>
    </row>
    <row r="51" spans="2:26" x14ac:dyDescent="0.25">
      <c r="B51" s="139">
        <v>35704</v>
      </c>
      <c r="C51">
        <v>49.995249999999999</v>
      </c>
      <c r="D51">
        <v>77.407359999999997</v>
      </c>
      <c r="M51" s="139">
        <v>35704</v>
      </c>
      <c r="N51">
        <v>39.206510000000002</v>
      </c>
      <c r="O51">
        <v>35.351790000000001</v>
      </c>
      <c r="X51" s="139">
        <v>35704</v>
      </c>
      <c r="Y51">
        <v>67.110439999999997</v>
      </c>
      <c r="Z51">
        <v>75.103790000000004</v>
      </c>
    </row>
    <row r="52" spans="2:26" x14ac:dyDescent="0.25">
      <c r="B52" s="139">
        <v>35796</v>
      </c>
      <c r="C52">
        <v>60.302500000000002</v>
      </c>
      <c r="D52">
        <v>80.591859999999997</v>
      </c>
      <c r="M52" s="139">
        <v>35796</v>
      </c>
      <c r="N52">
        <v>37.107900000000001</v>
      </c>
      <c r="O52">
        <v>32.303240000000002</v>
      </c>
      <c r="X52" s="139">
        <v>35796</v>
      </c>
      <c r="Y52">
        <v>73.102099999999993</v>
      </c>
      <c r="Z52">
        <v>64.343249999999998</v>
      </c>
    </row>
    <row r="53" spans="2:26" x14ac:dyDescent="0.25">
      <c r="B53" s="139">
        <v>35886</v>
      </c>
      <c r="C53">
        <v>62.001060000000003</v>
      </c>
      <c r="D53">
        <v>83.441079999999999</v>
      </c>
      <c r="M53" s="139">
        <v>35886</v>
      </c>
      <c r="N53">
        <v>48.2254</v>
      </c>
      <c r="O53">
        <v>36.53895</v>
      </c>
      <c r="X53" s="139">
        <v>35886</v>
      </c>
      <c r="Y53">
        <v>80.000450000000001</v>
      </c>
      <c r="Z53">
        <v>78.985590000000002</v>
      </c>
    </row>
    <row r="54" spans="2:26" x14ac:dyDescent="0.25">
      <c r="B54" s="139">
        <v>35977</v>
      </c>
      <c r="C54">
        <v>55.499980000000001</v>
      </c>
      <c r="D54">
        <v>75.921700000000001</v>
      </c>
      <c r="M54" s="139">
        <v>35977</v>
      </c>
      <c r="N54">
        <v>47.256189999999997</v>
      </c>
      <c r="O54">
        <v>39.256340000000002</v>
      </c>
      <c r="X54" s="139">
        <v>35977</v>
      </c>
      <c r="Y54">
        <v>78.555689999999998</v>
      </c>
      <c r="Z54">
        <v>64.916269999999997</v>
      </c>
    </row>
    <row r="55" spans="2:26" x14ac:dyDescent="0.25">
      <c r="B55" s="139">
        <v>36069</v>
      </c>
      <c r="C55">
        <v>61.113410000000002</v>
      </c>
      <c r="D55">
        <v>83.412970000000001</v>
      </c>
      <c r="M55" s="139">
        <v>36069</v>
      </c>
      <c r="N55">
        <v>32.793120000000002</v>
      </c>
      <c r="O55">
        <v>27.66517</v>
      </c>
      <c r="X55" s="139">
        <v>36069</v>
      </c>
      <c r="Y55">
        <v>66.316739999999996</v>
      </c>
      <c r="Z55">
        <v>79.634640000000005</v>
      </c>
    </row>
    <row r="56" spans="2:26" x14ac:dyDescent="0.25">
      <c r="B56" s="139">
        <v>36161</v>
      </c>
      <c r="C56">
        <v>68.047179999999997</v>
      </c>
      <c r="D56">
        <v>81.432360000000003</v>
      </c>
      <c r="M56" s="139">
        <v>36161</v>
      </c>
      <c r="N56">
        <v>42.044110000000003</v>
      </c>
      <c r="O56">
        <v>31.223710000000001</v>
      </c>
      <c r="X56" s="139">
        <v>36161</v>
      </c>
      <c r="Y56">
        <v>82.03837</v>
      </c>
      <c r="Z56">
        <v>80.877340000000004</v>
      </c>
    </row>
    <row r="57" spans="2:26" x14ac:dyDescent="0.25">
      <c r="B57" s="139">
        <v>36251</v>
      </c>
      <c r="C57">
        <v>76.035269999999997</v>
      </c>
      <c r="D57">
        <v>89.169489999999996</v>
      </c>
      <c r="M57" s="139">
        <v>36251</v>
      </c>
      <c r="N57">
        <v>50.03472</v>
      </c>
      <c r="O57">
        <v>35.810940000000002</v>
      </c>
      <c r="X57" s="139">
        <v>36251</v>
      </c>
      <c r="Y57">
        <v>85.081109999999995</v>
      </c>
      <c r="Z57">
        <v>66.366140000000001</v>
      </c>
    </row>
    <row r="58" spans="2:26" x14ac:dyDescent="0.25">
      <c r="B58" s="139">
        <v>36342</v>
      </c>
      <c r="C58">
        <v>71.433890000000005</v>
      </c>
      <c r="D58">
        <v>85.927589999999995</v>
      </c>
      <c r="M58" s="139">
        <v>36342</v>
      </c>
      <c r="N58">
        <v>43.445749999999997</v>
      </c>
      <c r="O58">
        <v>48.573970000000003</v>
      </c>
      <c r="X58" s="139">
        <v>36342</v>
      </c>
      <c r="Y58">
        <v>80.41422</v>
      </c>
      <c r="Z58">
        <v>60.07891</v>
      </c>
    </row>
    <row r="59" spans="2:26" x14ac:dyDescent="0.25">
      <c r="B59" s="139">
        <v>36434</v>
      </c>
      <c r="C59">
        <v>74.091579999999993</v>
      </c>
      <c r="D59">
        <v>84.126440000000002</v>
      </c>
      <c r="M59" s="139">
        <v>36434</v>
      </c>
      <c r="N59">
        <v>43.09</v>
      </c>
      <c r="O59">
        <v>41.293370000000003</v>
      </c>
      <c r="X59" s="139">
        <v>36434</v>
      </c>
      <c r="Y59">
        <v>92.364990000000006</v>
      </c>
      <c r="Z59">
        <v>77.349429999999998</v>
      </c>
    </row>
    <row r="60" spans="2:26" x14ac:dyDescent="0.25">
      <c r="B60" s="139">
        <v>36526</v>
      </c>
      <c r="C60">
        <v>69.085579999999993</v>
      </c>
      <c r="D60">
        <v>84.806349999999995</v>
      </c>
      <c r="M60" s="139">
        <v>36526</v>
      </c>
      <c r="N60">
        <v>42.0169</v>
      </c>
      <c r="O60">
        <v>38.19162</v>
      </c>
      <c r="X60" s="139">
        <v>36526</v>
      </c>
      <c r="Y60">
        <v>87.629350000000002</v>
      </c>
      <c r="Z60">
        <v>78.979399999999998</v>
      </c>
    </row>
    <row r="61" spans="2:26" x14ac:dyDescent="0.25">
      <c r="B61" s="139">
        <v>36617</v>
      </c>
      <c r="C61">
        <v>58.312339999999999</v>
      </c>
      <c r="D61">
        <v>76.441839999999999</v>
      </c>
      <c r="M61" s="139">
        <v>36617</v>
      </c>
      <c r="N61">
        <v>36.423819999999999</v>
      </c>
      <c r="O61">
        <v>35.803449999999998</v>
      </c>
      <c r="X61" s="139">
        <v>36617</v>
      </c>
      <c r="Y61">
        <v>76.106520000000003</v>
      </c>
      <c r="Z61">
        <v>76.053309999999996</v>
      </c>
    </row>
    <row r="62" spans="2:26" x14ac:dyDescent="0.25">
      <c r="B62" s="139">
        <v>36708</v>
      </c>
      <c r="C62">
        <v>66.541749999999993</v>
      </c>
      <c r="D62">
        <v>88.498919999999998</v>
      </c>
      <c r="M62" s="139">
        <v>36708</v>
      </c>
      <c r="N62">
        <v>30.726880000000001</v>
      </c>
      <c r="O62">
        <v>25.020060000000001</v>
      </c>
      <c r="X62" s="139">
        <v>36708</v>
      </c>
      <c r="Y62">
        <v>73.058220000000006</v>
      </c>
      <c r="Z62">
        <v>79.867959999999997</v>
      </c>
    </row>
    <row r="63" spans="2:26" x14ac:dyDescent="0.25">
      <c r="B63" s="139">
        <v>36800</v>
      </c>
      <c r="C63">
        <v>62.046050000000001</v>
      </c>
      <c r="D63">
        <v>82.019090000000006</v>
      </c>
      <c r="M63" s="139">
        <v>36800</v>
      </c>
      <c r="N63">
        <v>36.613570000000003</v>
      </c>
      <c r="O63">
        <v>27.56043</v>
      </c>
      <c r="X63" s="139">
        <v>36800</v>
      </c>
      <c r="Y63">
        <v>81.405810000000002</v>
      </c>
      <c r="Z63">
        <v>70.296289999999999</v>
      </c>
    </row>
    <row r="64" spans="2:26" x14ac:dyDescent="0.25">
      <c r="B64" s="139">
        <v>36892</v>
      </c>
      <c r="C64">
        <v>57.897579999999998</v>
      </c>
      <c r="D64">
        <v>89.468180000000004</v>
      </c>
      <c r="M64" s="139">
        <v>36892</v>
      </c>
      <c r="N64">
        <v>25.858170000000001</v>
      </c>
      <c r="O64">
        <v>24.7837</v>
      </c>
      <c r="X64" s="139">
        <v>36892</v>
      </c>
      <c r="Y64">
        <v>74.507469999999998</v>
      </c>
      <c r="Z64">
        <v>68.915360000000007</v>
      </c>
    </row>
    <row r="65" spans="2:26" x14ac:dyDescent="0.25">
      <c r="B65" s="139">
        <v>36982</v>
      </c>
      <c r="C65">
        <v>66.724530000000001</v>
      </c>
      <c r="D65">
        <v>88.790149999999997</v>
      </c>
      <c r="M65" s="139">
        <v>36982</v>
      </c>
      <c r="N65">
        <v>34.689709999999998</v>
      </c>
      <c r="O65">
        <v>28.722799999999999</v>
      </c>
      <c r="X65" s="139">
        <v>36982</v>
      </c>
      <c r="Y65">
        <v>74.398669999999996</v>
      </c>
      <c r="Z65">
        <v>55.607430000000001</v>
      </c>
    </row>
    <row r="66" spans="2:26" x14ac:dyDescent="0.25">
      <c r="B66" s="139">
        <v>37073</v>
      </c>
      <c r="C66">
        <v>54.192680000000003</v>
      </c>
      <c r="D66">
        <v>84.050280000000001</v>
      </c>
      <c r="M66" s="139">
        <v>37073</v>
      </c>
      <c r="N66">
        <v>32.801229999999997</v>
      </c>
      <c r="O66">
        <v>23.99183</v>
      </c>
      <c r="X66" s="139">
        <v>37073</v>
      </c>
      <c r="Y66">
        <v>61.124459999999999</v>
      </c>
      <c r="Z66">
        <v>37.377929999999999</v>
      </c>
    </row>
    <row r="67" spans="2:26" x14ac:dyDescent="0.25">
      <c r="B67" s="139">
        <v>37165</v>
      </c>
      <c r="C67">
        <v>68.828699999999998</v>
      </c>
      <c r="D67">
        <v>86.440889999999996</v>
      </c>
      <c r="M67" s="139">
        <v>37165</v>
      </c>
      <c r="N67">
        <v>35.062939999999998</v>
      </c>
      <c r="O67">
        <v>35.912300000000002</v>
      </c>
      <c r="X67" s="139">
        <v>37165</v>
      </c>
      <c r="Y67">
        <v>89.118440000000007</v>
      </c>
      <c r="Z67">
        <v>76.153270000000006</v>
      </c>
    </row>
    <row r="68" spans="2:26" x14ac:dyDescent="0.25">
      <c r="B68" s="139">
        <v>37257</v>
      </c>
      <c r="C68">
        <v>72.661140000000003</v>
      </c>
      <c r="D68">
        <v>87.403809999999993</v>
      </c>
      <c r="M68" s="139">
        <v>37257</v>
      </c>
      <c r="N68">
        <v>35.809460000000001</v>
      </c>
      <c r="O68">
        <v>37.659709999999997</v>
      </c>
      <c r="X68" s="139">
        <v>37257</v>
      </c>
      <c r="Y68">
        <v>84.592820000000003</v>
      </c>
      <c r="Z68">
        <v>47.77093</v>
      </c>
    </row>
    <row r="69" spans="2:26" x14ac:dyDescent="0.25">
      <c r="B69" s="139">
        <v>37347</v>
      </c>
      <c r="C69">
        <v>70.640820000000005</v>
      </c>
      <c r="D69">
        <v>87.555949999999996</v>
      </c>
      <c r="M69" s="139">
        <v>37347</v>
      </c>
      <c r="N69">
        <v>29.82959</v>
      </c>
      <c r="O69">
        <v>31.126809999999999</v>
      </c>
      <c r="X69" s="139">
        <v>37347</v>
      </c>
      <c r="Y69">
        <v>83.756</v>
      </c>
      <c r="Z69">
        <v>51.071530000000003</v>
      </c>
    </row>
    <row r="70" spans="2:26" x14ac:dyDescent="0.25">
      <c r="B70" s="139">
        <v>37438</v>
      </c>
      <c r="C70">
        <v>57.744549999999997</v>
      </c>
      <c r="D70">
        <v>79.447059999999993</v>
      </c>
      <c r="M70" s="139">
        <v>37438</v>
      </c>
      <c r="N70">
        <v>25.706520000000001</v>
      </c>
      <c r="O70">
        <v>40.400799999999997</v>
      </c>
      <c r="X70" s="139">
        <v>37438</v>
      </c>
      <c r="Y70">
        <v>68.889970000000005</v>
      </c>
      <c r="Z70">
        <v>27.162230000000001</v>
      </c>
    </row>
    <row r="71" spans="2:26" x14ac:dyDescent="0.25">
      <c r="B71" s="139">
        <v>37530</v>
      </c>
      <c r="C71">
        <v>67.745900000000006</v>
      </c>
      <c r="D71">
        <v>89.028580000000005</v>
      </c>
      <c r="M71" s="139">
        <v>37530</v>
      </c>
      <c r="N71">
        <v>33.155349999999999</v>
      </c>
      <c r="O71">
        <v>33.117959999999997</v>
      </c>
      <c r="X71" s="139">
        <v>37530</v>
      </c>
      <c r="Y71">
        <v>80.754450000000006</v>
      </c>
      <c r="Z71">
        <v>90.014179999999996</v>
      </c>
    </row>
    <row r="72" spans="2:26" x14ac:dyDescent="0.25">
      <c r="B72" s="139">
        <v>37622</v>
      </c>
      <c r="C72">
        <v>64.792509999999993</v>
      </c>
      <c r="D72">
        <v>83.335530000000006</v>
      </c>
      <c r="M72" s="139">
        <v>37622</v>
      </c>
      <c r="N72">
        <v>32.108879999999999</v>
      </c>
      <c r="O72">
        <v>24.489039999999999</v>
      </c>
      <c r="X72" s="139">
        <v>37622</v>
      </c>
      <c r="Y72">
        <v>83.521929999999998</v>
      </c>
      <c r="Z72">
        <v>66.680509999999998</v>
      </c>
    </row>
    <row r="73" spans="2:26" x14ac:dyDescent="0.25">
      <c r="B73" s="139">
        <v>37712</v>
      </c>
      <c r="C73">
        <v>66.484020000000001</v>
      </c>
      <c r="D73">
        <v>80.678439999999995</v>
      </c>
      <c r="M73" s="139">
        <v>37712</v>
      </c>
      <c r="N73">
        <v>28.363430000000001</v>
      </c>
      <c r="O73">
        <v>21.347999999999999</v>
      </c>
      <c r="X73" s="139">
        <v>37712</v>
      </c>
      <c r="Y73">
        <v>78.050759999999997</v>
      </c>
      <c r="Z73">
        <v>74.338890000000006</v>
      </c>
    </row>
    <row r="74" spans="2:26" x14ac:dyDescent="0.25">
      <c r="B74" s="139">
        <v>37803</v>
      </c>
      <c r="C74">
        <v>71.999110000000002</v>
      </c>
      <c r="D74">
        <v>85.487799999999993</v>
      </c>
      <c r="M74" s="139">
        <v>37803</v>
      </c>
      <c r="N74">
        <v>30.435569999999998</v>
      </c>
      <c r="O74">
        <v>21.92502</v>
      </c>
      <c r="X74" s="139">
        <v>37803</v>
      </c>
      <c r="Y74">
        <v>76.144289999999998</v>
      </c>
      <c r="Z74">
        <v>43.380310000000001</v>
      </c>
    </row>
    <row r="75" spans="2:26" x14ac:dyDescent="0.25">
      <c r="B75" s="139">
        <v>37895</v>
      </c>
      <c r="C75">
        <v>68.256690000000006</v>
      </c>
      <c r="D75">
        <v>83.509770000000003</v>
      </c>
      <c r="M75" s="139">
        <v>37895</v>
      </c>
      <c r="N75">
        <v>29.098559999999999</v>
      </c>
      <c r="O75">
        <v>20.44867</v>
      </c>
      <c r="X75" s="139">
        <v>37895</v>
      </c>
      <c r="Y75">
        <v>74.247969999999995</v>
      </c>
      <c r="Z75">
        <v>59.390630000000002</v>
      </c>
    </row>
    <row r="76" spans="2:26" x14ac:dyDescent="0.25">
      <c r="B76" s="139">
        <v>37987</v>
      </c>
      <c r="C76">
        <v>59.094790000000003</v>
      </c>
      <c r="D76">
        <v>84.854330000000004</v>
      </c>
      <c r="M76" s="139">
        <v>37987</v>
      </c>
      <c r="N76">
        <v>22.220140000000001</v>
      </c>
      <c r="O76">
        <v>12.49522</v>
      </c>
      <c r="X76" s="139">
        <v>37987</v>
      </c>
      <c r="Y76">
        <v>61.848010000000002</v>
      </c>
      <c r="Z76">
        <v>45.09722</v>
      </c>
    </row>
    <row r="77" spans="2:26" x14ac:dyDescent="0.25">
      <c r="B77" s="139">
        <v>38078</v>
      </c>
      <c r="C77">
        <v>53.057259999999999</v>
      </c>
      <c r="D77">
        <v>81.250780000000006</v>
      </c>
      <c r="M77" s="139">
        <v>38078</v>
      </c>
      <c r="N77">
        <v>20.159469999999999</v>
      </c>
      <c r="O77">
        <v>13.97946</v>
      </c>
      <c r="X77" s="139">
        <v>38078</v>
      </c>
      <c r="Y77">
        <v>57.889189999999999</v>
      </c>
      <c r="Z77">
        <v>51.952269999999999</v>
      </c>
    </row>
    <row r="78" spans="2:26" x14ac:dyDescent="0.25">
      <c r="B78" s="139">
        <v>38169</v>
      </c>
      <c r="C78">
        <v>63.572569999999999</v>
      </c>
      <c r="D78">
        <v>87.563230000000004</v>
      </c>
      <c r="M78" s="139">
        <v>38169</v>
      </c>
      <c r="N78">
        <v>21.387160000000002</v>
      </c>
      <c r="O78">
        <v>14.08793</v>
      </c>
      <c r="X78" s="139">
        <v>38169</v>
      </c>
      <c r="Y78">
        <v>71.050160000000005</v>
      </c>
      <c r="Z78">
        <v>44.474499999999999</v>
      </c>
    </row>
    <row r="79" spans="2:26" x14ac:dyDescent="0.25">
      <c r="B79" s="139">
        <v>38261</v>
      </c>
      <c r="C79">
        <v>61.800280000000001</v>
      </c>
      <c r="D79">
        <v>84.737449999999995</v>
      </c>
      <c r="M79" s="139">
        <v>38261</v>
      </c>
      <c r="N79">
        <v>26.871729999999999</v>
      </c>
      <c r="O79">
        <v>19.00498</v>
      </c>
      <c r="X79" s="139">
        <v>38261</v>
      </c>
      <c r="Y79">
        <v>78.594089999999994</v>
      </c>
      <c r="Z79">
        <v>62.423079999999999</v>
      </c>
    </row>
    <row r="80" spans="2:26" x14ac:dyDescent="0.25">
      <c r="B80" s="139">
        <v>38353</v>
      </c>
      <c r="C80">
        <v>63.339869999999998</v>
      </c>
      <c r="D80">
        <v>80.585980000000006</v>
      </c>
      <c r="M80" s="139">
        <v>38353</v>
      </c>
      <c r="N80">
        <v>24.614660000000001</v>
      </c>
      <c r="O80">
        <v>20.95194</v>
      </c>
      <c r="X80" s="139">
        <v>38353</v>
      </c>
      <c r="Y80">
        <v>74.68665</v>
      </c>
      <c r="Z80">
        <v>61.724310000000003</v>
      </c>
    </row>
    <row r="81" spans="2:26" x14ac:dyDescent="0.25">
      <c r="B81" s="139">
        <v>38443</v>
      </c>
      <c r="C81">
        <v>61.310960000000001</v>
      </c>
      <c r="D81">
        <v>88.408420000000007</v>
      </c>
      <c r="M81" s="139">
        <v>38443</v>
      </c>
      <c r="N81">
        <v>33.719410000000003</v>
      </c>
      <c r="O81">
        <v>31.331779999999998</v>
      </c>
      <c r="X81" s="139">
        <v>38443</v>
      </c>
      <c r="Y81">
        <v>74.797929999999994</v>
      </c>
      <c r="Z81">
        <v>81.505219999999994</v>
      </c>
    </row>
    <row r="82" spans="2:26" x14ac:dyDescent="0.25">
      <c r="B82" s="139">
        <v>38534</v>
      </c>
      <c r="C82">
        <v>62.528210000000001</v>
      </c>
      <c r="D82">
        <v>84.524720000000002</v>
      </c>
      <c r="M82" s="139">
        <v>38534</v>
      </c>
      <c r="N82">
        <v>23.168869999999998</v>
      </c>
      <c r="O82">
        <v>13.05123</v>
      </c>
      <c r="X82" s="139">
        <v>38534</v>
      </c>
      <c r="Y82">
        <v>73.478359999999995</v>
      </c>
      <c r="Z82">
        <v>68.295019999999994</v>
      </c>
    </row>
    <row r="83" spans="2:26" x14ac:dyDescent="0.25">
      <c r="B83" s="139">
        <v>38626</v>
      </c>
      <c r="C83">
        <v>59.428040000000003</v>
      </c>
      <c r="D83">
        <v>87.436250000000001</v>
      </c>
      <c r="M83" s="139">
        <v>38626</v>
      </c>
      <c r="N83">
        <v>31.29842</v>
      </c>
      <c r="O83">
        <v>27.248249999999999</v>
      </c>
      <c r="X83" s="139">
        <v>38626</v>
      </c>
      <c r="Y83">
        <v>76.426050000000004</v>
      </c>
      <c r="Z83">
        <v>69.71969</v>
      </c>
    </row>
    <row r="84" spans="2:26" x14ac:dyDescent="0.25">
      <c r="B84" s="139">
        <v>38718</v>
      </c>
      <c r="C84">
        <v>60.785710000000002</v>
      </c>
      <c r="D84">
        <v>86.976389999999995</v>
      </c>
      <c r="M84" s="139">
        <v>38718</v>
      </c>
      <c r="N84">
        <v>30.31446</v>
      </c>
      <c r="O84">
        <v>32.676139999999997</v>
      </c>
      <c r="X84" s="139">
        <v>38718</v>
      </c>
      <c r="Y84">
        <v>81.937039999999996</v>
      </c>
      <c r="Z84">
        <v>74.011849999999995</v>
      </c>
    </row>
    <row r="85" spans="2:26" x14ac:dyDescent="0.25">
      <c r="B85" s="139">
        <v>38808</v>
      </c>
      <c r="C85">
        <v>49.179780000000001</v>
      </c>
      <c r="D85">
        <v>75.491709999999998</v>
      </c>
      <c r="M85" s="139">
        <v>38808</v>
      </c>
      <c r="N85">
        <v>29.626840000000001</v>
      </c>
      <c r="O85">
        <v>30.466449999999998</v>
      </c>
      <c r="X85" s="139">
        <v>38808</v>
      </c>
      <c r="Y85">
        <v>54.561360000000001</v>
      </c>
      <c r="Z85">
        <v>60.056989999999999</v>
      </c>
    </row>
    <row r="86" spans="2:26" x14ac:dyDescent="0.25">
      <c r="B86" s="139">
        <v>38899</v>
      </c>
      <c r="C86">
        <v>54.471089999999997</v>
      </c>
      <c r="D86">
        <v>79.140690000000006</v>
      </c>
      <c r="M86" s="139">
        <v>38899</v>
      </c>
      <c r="N86">
        <v>26.334620000000001</v>
      </c>
      <c r="O86">
        <v>29.05857</v>
      </c>
      <c r="X86" s="139">
        <v>38899</v>
      </c>
      <c r="Y86">
        <v>71.377799999999993</v>
      </c>
      <c r="Z86">
        <v>85.725560000000002</v>
      </c>
    </row>
    <row r="87" spans="2:26" x14ac:dyDescent="0.25">
      <c r="B87" s="139">
        <v>38991</v>
      </c>
      <c r="C87">
        <v>63.557989999999997</v>
      </c>
      <c r="D87">
        <v>86.620559999999998</v>
      </c>
      <c r="M87" s="139">
        <v>38991</v>
      </c>
      <c r="N87">
        <v>26.825949999999999</v>
      </c>
      <c r="O87">
        <v>30.612089999999998</v>
      </c>
      <c r="X87" s="139">
        <v>38991</v>
      </c>
      <c r="Y87">
        <v>81.443619999999996</v>
      </c>
      <c r="Z87">
        <v>89.607929999999996</v>
      </c>
    </row>
    <row r="88" spans="2:26" x14ac:dyDescent="0.25">
      <c r="B88" s="139">
        <v>39083</v>
      </c>
      <c r="C88">
        <v>48.288640000000001</v>
      </c>
      <c r="D88">
        <v>77.192089999999993</v>
      </c>
      <c r="M88" s="139">
        <v>39083</v>
      </c>
      <c r="N88">
        <v>33.518949999999997</v>
      </c>
      <c r="O88">
        <v>32.866340000000001</v>
      </c>
      <c r="X88" s="139">
        <v>39083</v>
      </c>
      <c r="Y88">
        <v>55.832230000000003</v>
      </c>
      <c r="Z88">
        <v>66.858180000000004</v>
      </c>
    </row>
    <row r="89" spans="2:26" x14ac:dyDescent="0.25">
      <c r="B89" s="139">
        <v>39173</v>
      </c>
      <c r="C89">
        <v>59.477710000000002</v>
      </c>
      <c r="D89">
        <v>83.554239999999993</v>
      </c>
      <c r="M89" s="139">
        <v>39173</v>
      </c>
      <c r="N89">
        <v>33.89723</v>
      </c>
      <c r="O89">
        <v>33.013060000000003</v>
      </c>
      <c r="X89" s="139">
        <v>39173</v>
      </c>
      <c r="Y89">
        <v>70.513689999999997</v>
      </c>
      <c r="Z89">
        <v>72.429839999999999</v>
      </c>
    </row>
    <row r="90" spans="2:26" x14ac:dyDescent="0.25">
      <c r="B90" s="139">
        <v>39264</v>
      </c>
      <c r="C90">
        <v>42.579210000000003</v>
      </c>
      <c r="D90">
        <v>70.647329999999997</v>
      </c>
      <c r="M90" s="139">
        <v>39264</v>
      </c>
      <c r="N90">
        <v>29.490649999999999</v>
      </c>
      <c r="O90">
        <v>33.42877</v>
      </c>
      <c r="X90" s="139">
        <v>39264</v>
      </c>
      <c r="Y90">
        <v>52.51388</v>
      </c>
      <c r="Z90">
        <v>34.467010000000002</v>
      </c>
    </row>
    <row r="91" spans="2:26" x14ac:dyDescent="0.25">
      <c r="B91" s="139">
        <v>39356</v>
      </c>
      <c r="C91">
        <v>50.980699999999999</v>
      </c>
      <c r="D91">
        <v>78.623149999999995</v>
      </c>
      <c r="M91" s="139">
        <v>39356</v>
      </c>
      <c r="N91">
        <v>25.843910000000001</v>
      </c>
      <c r="O91">
        <v>46.011629999999997</v>
      </c>
      <c r="X91" s="139">
        <v>39356</v>
      </c>
      <c r="Y91">
        <v>53.119480000000003</v>
      </c>
      <c r="Z91">
        <v>52.465499999999999</v>
      </c>
    </row>
    <row r="92" spans="2:26" x14ac:dyDescent="0.25">
      <c r="B92" s="139">
        <v>39448</v>
      </c>
      <c r="C92">
        <v>39.876730000000002</v>
      </c>
      <c r="D92">
        <v>71.201490000000007</v>
      </c>
      <c r="M92" s="139">
        <v>39448</v>
      </c>
      <c r="N92">
        <v>35.53302</v>
      </c>
      <c r="O92">
        <v>47.123699999999999</v>
      </c>
      <c r="X92" s="139">
        <v>39448</v>
      </c>
      <c r="Y92">
        <v>48.980820000000001</v>
      </c>
      <c r="Z92">
        <v>41.713470000000001</v>
      </c>
    </row>
    <row r="93" spans="2:26" x14ac:dyDescent="0.25">
      <c r="B93" s="139">
        <v>39539</v>
      </c>
      <c r="C93">
        <v>58.345089999999999</v>
      </c>
      <c r="D93">
        <v>81.286140000000003</v>
      </c>
      <c r="M93" s="139">
        <v>39539</v>
      </c>
      <c r="N93">
        <v>29.553270000000001</v>
      </c>
      <c r="O93">
        <v>51.863340000000001</v>
      </c>
      <c r="X93" s="139">
        <v>39539</v>
      </c>
      <c r="Y93">
        <v>60.174140000000001</v>
      </c>
      <c r="Z93">
        <v>51.915909999999997</v>
      </c>
    </row>
    <row r="94" spans="2:26" x14ac:dyDescent="0.25">
      <c r="B94" s="139">
        <v>39630</v>
      </c>
      <c r="C94">
        <v>44.569870000000002</v>
      </c>
      <c r="D94">
        <v>71.175380000000004</v>
      </c>
      <c r="M94" s="139">
        <v>39630</v>
      </c>
      <c r="N94">
        <v>28.578440000000001</v>
      </c>
      <c r="O94">
        <v>47.591830000000002</v>
      </c>
      <c r="X94" s="139">
        <v>39630</v>
      </c>
      <c r="Y94">
        <v>53.135599999999997</v>
      </c>
      <c r="Z94">
        <v>59.152700000000003</v>
      </c>
    </row>
    <row r="95" spans="2:26" x14ac:dyDescent="0.25">
      <c r="B95" s="139">
        <v>39722</v>
      </c>
      <c r="C95">
        <v>35.208039999999997</v>
      </c>
      <c r="D95">
        <v>63.05621</v>
      </c>
      <c r="M95" s="139">
        <v>39722</v>
      </c>
      <c r="N95">
        <v>37.85642</v>
      </c>
      <c r="O95">
        <v>50.161029999999997</v>
      </c>
      <c r="X95" s="139">
        <v>39722</v>
      </c>
      <c r="Y95">
        <v>46.959820000000001</v>
      </c>
      <c r="Z95">
        <v>26.41656</v>
      </c>
    </row>
    <row r="96" spans="2:26" x14ac:dyDescent="0.25">
      <c r="B96" s="139">
        <v>39814</v>
      </c>
      <c r="C96">
        <v>45.462829999999997</v>
      </c>
      <c r="D96">
        <v>71.759799999999998</v>
      </c>
      <c r="M96" s="139">
        <v>39814</v>
      </c>
      <c r="N96">
        <v>33.166330000000002</v>
      </c>
      <c r="O96">
        <v>45.5321</v>
      </c>
      <c r="X96" s="139">
        <v>39814</v>
      </c>
      <c r="Y96">
        <v>55.490740000000002</v>
      </c>
      <c r="Z96">
        <v>34.953249999999997</v>
      </c>
    </row>
    <row r="97" spans="2:26" x14ac:dyDescent="0.25">
      <c r="B97" s="139">
        <v>39904</v>
      </c>
      <c r="C97">
        <v>47.740220000000001</v>
      </c>
      <c r="D97">
        <v>76.134960000000007</v>
      </c>
      <c r="M97" s="139">
        <v>39904</v>
      </c>
      <c r="N97">
        <v>32.58596</v>
      </c>
      <c r="O97">
        <v>45.488840000000003</v>
      </c>
      <c r="X97" s="139">
        <v>39904</v>
      </c>
      <c r="Y97">
        <v>58.271599999999999</v>
      </c>
      <c r="Z97">
        <v>47.87124</v>
      </c>
    </row>
    <row r="98" spans="2:26" x14ac:dyDescent="0.25">
      <c r="B98" s="139">
        <v>39995</v>
      </c>
      <c r="C98">
        <v>44.139789999999998</v>
      </c>
      <c r="D98">
        <v>73.920400000000001</v>
      </c>
      <c r="M98" s="139">
        <v>39995</v>
      </c>
      <c r="N98">
        <v>31.17868</v>
      </c>
      <c r="O98">
        <v>53.716659999999997</v>
      </c>
      <c r="X98" s="139">
        <v>39995</v>
      </c>
      <c r="Y98">
        <v>59.942019999999999</v>
      </c>
      <c r="Z98">
        <v>50.500480000000003</v>
      </c>
    </row>
    <row r="99" spans="2:26" x14ac:dyDescent="0.25">
      <c r="B99" s="139">
        <v>40087</v>
      </c>
      <c r="C99">
        <v>47.015149999999998</v>
      </c>
      <c r="D99">
        <v>77.313730000000007</v>
      </c>
      <c r="M99" s="139">
        <v>40087</v>
      </c>
      <c r="N99">
        <v>34.11477</v>
      </c>
      <c r="O99">
        <v>42.92991</v>
      </c>
      <c r="X99" s="139">
        <v>40087</v>
      </c>
      <c r="Y99">
        <v>48.428539999999998</v>
      </c>
      <c r="Z99">
        <v>41.937779999999997</v>
      </c>
    </row>
    <row r="100" spans="2:26" x14ac:dyDescent="0.25">
      <c r="B100" s="139">
        <v>40179</v>
      </c>
      <c r="C100">
        <v>50.990310000000001</v>
      </c>
      <c r="D100">
        <v>75.090059999999994</v>
      </c>
      <c r="M100" s="139">
        <v>40179</v>
      </c>
      <c r="N100">
        <v>33.329859999999996</v>
      </c>
      <c r="O100">
        <v>41.052849999999999</v>
      </c>
      <c r="X100" s="139">
        <v>40179</v>
      </c>
      <c r="Y100">
        <v>63.593389999999999</v>
      </c>
      <c r="Z100">
        <v>45.814860000000003</v>
      </c>
    </row>
    <row r="101" spans="2:26" x14ac:dyDescent="0.25">
      <c r="B101" s="139">
        <v>40269</v>
      </c>
      <c r="C101">
        <v>31.910060000000001</v>
      </c>
      <c r="D101">
        <v>64.625349999999997</v>
      </c>
      <c r="M101" s="139">
        <v>40269</v>
      </c>
      <c r="N101">
        <v>36.778700000000001</v>
      </c>
      <c r="O101">
        <v>48.487630000000003</v>
      </c>
      <c r="X101" s="139">
        <v>40269</v>
      </c>
      <c r="Y101">
        <v>39.300870000000003</v>
      </c>
      <c r="Z101">
        <v>35.210360000000001</v>
      </c>
    </row>
    <row r="102" spans="2:26" x14ac:dyDescent="0.25">
      <c r="B102" s="139">
        <v>40360</v>
      </c>
      <c r="C102">
        <v>42.528489999999998</v>
      </c>
      <c r="D102">
        <v>74.221299999999999</v>
      </c>
      <c r="M102" s="139">
        <v>40360</v>
      </c>
      <c r="N102">
        <v>30.345610000000001</v>
      </c>
      <c r="O102">
        <v>40.401600000000002</v>
      </c>
      <c r="X102" s="139">
        <v>40360</v>
      </c>
      <c r="Y102">
        <v>54.883150000000001</v>
      </c>
      <c r="Z102">
        <v>34.545999999999999</v>
      </c>
    </row>
    <row r="103" spans="2:26" x14ac:dyDescent="0.25">
      <c r="B103" s="139">
        <v>40452</v>
      </c>
      <c r="C103">
        <v>48.154809999999998</v>
      </c>
      <c r="D103">
        <v>76.164510000000007</v>
      </c>
      <c r="M103" s="139">
        <v>40452</v>
      </c>
      <c r="N103">
        <v>29.74137</v>
      </c>
      <c r="O103">
        <v>42.224800000000002</v>
      </c>
      <c r="X103" s="139">
        <v>40452</v>
      </c>
      <c r="Y103">
        <v>61.750329999999998</v>
      </c>
      <c r="Z103">
        <v>44.926189999999998</v>
      </c>
    </row>
    <row r="104" spans="2:26" x14ac:dyDescent="0.25">
      <c r="B104" s="139">
        <v>40544</v>
      </c>
      <c r="C104">
        <v>52.799129999999998</v>
      </c>
      <c r="D104">
        <v>82.194479999999999</v>
      </c>
      <c r="M104" s="139">
        <v>40544</v>
      </c>
      <c r="N104">
        <v>39.038829999999997</v>
      </c>
      <c r="O104">
        <v>59.244160000000001</v>
      </c>
      <c r="X104" s="139">
        <v>40544</v>
      </c>
      <c r="Y104">
        <v>59.246769999999998</v>
      </c>
      <c r="Z104">
        <v>44.884340000000002</v>
      </c>
    </row>
    <row r="105" spans="2:26" x14ac:dyDescent="0.25">
      <c r="B105" s="139">
        <v>40634</v>
      </c>
      <c r="C105">
        <v>42.740670000000001</v>
      </c>
      <c r="D105">
        <v>78.331270000000004</v>
      </c>
      <c r="M105" s="139">
        <v>40634</v>
      </c>
      <c r="N105">
        <v>34.441200000000002</v>
      </c>
      <c r="O105">
        <v>45.052190000000003</v>
      </c>
      <c r="X105" s="139">
        <v>40634</v>
      </c>
      <c r="Y105">
        <v>53.950789999999998</v>
      </c>
      <c r="Z105">
        <v>40.034289999999999</v>
      </c>
    </row>
    <row r="106" spans="2:26" x14ac:dyDescent="0.25">
      <c r="B106" s="139">
        <v>40725</v>
      </c>
      <c r="C106">
        <v>35.806870000000004</v>
      </c>
      <c r="D106">
        <v>69.905600000000007</v>
      </c>
      <c r="M106" s="139">
        <v>40725</v>
      </c>
      <c r="N106">
        <v>63.531779999999998</v>
      </c>
      <c r="O106">
        <v>61.377839999999999</v>
      </c>
      <c r="X106" s="139">
        <v>40725</v>
      </c>
      <c r="Y106">
        <v>44.071919999999999</v>
      </c>
      <c r="Z106">
        <v>43.426769999999998</v>
      </c>
    </row>
    <row r="107" spans="2:26" x14ac:dyDescent="0.25">
      <c r="B107" s="139">
        <v>40817</v>
      </c>
      <c r="C107">
        <v>37.277079999999998</v>
      </c>
      <c r="D107">
        <v>71.475560000000002</v>
      </c>
      <c r="M107" s="139">
        <v>40817</v>
      </c>
      <c r="N107">
        <v>46.980960000000003</v>
      </c>
      <c r="O107">
        <v>42.434660000000001</v>
      </c>
      <c r="X107" s="139">
        <v>40817</v>
      </c>
      <c r="Y107">
        <v>42.623489999999997</v>
      </c>
      <c r="Z107">
        <v>38.597389999999997</v>
      </c>
    </row>
    <row r="108" spans="2:26" x14ac:dyDescent="0.25">
      <c r="B108" s="139">
        <v>40909</v>
      </c>
      <c r="C108">
        <v>48.577750000000002</v>
      </c>
      <c r="D108">
        <v>75.672129999999996</v>
      </c>
      <c r="M108" s="139">
        <v>40909</v>
      </c>
      <c r="N108">
        <v>40.796500000000002</v>
      </c>
      <c r="O108">
        <v>46.5929</v>
      </c>
      <c r="X108" s="139">
        <v>40909</v>
      </c>
      <c r="Y108">
        <v>57.685360000000003</v>
      </c>
      <c r="Z108">
        <v>52.244880000000002</v>
      </c>
    </row>
    <row r="109" spans="2:26" x14ac:dyDescent="0.25">
      <c r="B109" s="139">
        <v>41000</v>
      </c>
      <c r="C109">
        <v>44.577350000000003</v>
      </c>
      <c r="D109">
        <v>77.323319999999995</v>
      </c>
      <c r="M109" s="139">
        <v>41000</v>
      </c>
      <c r="N109">
        <v>48.661819999999999</v>
      </c>
      <c r="O109">
        <v>50.751750000000001</v>
      </c>
      <c r="X109" s="139">
        <v>41000</v>
      </c>
      <c r="Y109">
        <v>55.484409999999997</v>
      </c>
      <c r="Z109">
        <v>53.500239999999998</v>
      </c>
    </row>
    <row r="110" spans="2:26" x14ac:dyDescent="0.25">
      <c r="B110" s="139">
        <v>41091</v>
      </c>
      <c r="C110">
        <v>44.110770000000002</v>
      </c>
      <c r="D110">
        <v>74.579909999999998</v>
      </c>
      <c r="M110" s="139">
        <v>41091</v>
      </c>
      <c r="N110">
        <v>44.273420000000002</v>
      </c>
      <c r="O110">
        <v>48.156820000000003</v>
      </c>
      <c r="X110" s="139">
        <v>41091</v>
      </c>
      <c r="Y110">
        <v>64.860900000000001</v>
      </c>
      <c r="Z110">
        <v>44.739539999999998</v>
      </c>
    </row>
    <row r="111" spans="2:26" x14ac:dyDescent="0.25">
      <c r="B111" s="139">
        <v>41183</v>
      </c>
      <c r="C111">
        <v>59.175660000000001</v>
      </c>
      <c r="D111">
        <v>91.455269999999999</v>
      </c>
      <c r="M111" s="139">
        <v>41183</v>
      </c>
      <c r="N111">
        <v>55.06485</v>
      </c>
      <c r="O111">
        <v>55.912379999999999</v>
      </c>
      <c r="X111" s="139">
        <v>41183</v>
      </c>
      <c r="Y111">
        <v>68.347189999999998</v>
      </c>
      <c r="Z111">
        <v>58.982250000000001</v>
      </c>
    </row>
    <row r="112" spans="2:26" x14ac:dyDescent="0.25">
      <c r="B112" s="139">
        <v>41275</v>
      </c>
      <c r="C112">
        <v>58.37491</v>
      </c>
      <c r="D112">
        <v>83.982029999999995</v>
      </c>
      <c r="M112" s="139">
        <v>41275</v>
      </c>
      <c r="N112">
        <v>47.645820000000001</v>
      </c>
      <c r="O112">
        <v>54.139319999999998</v>
      </c>
      <c r="X112" s="139">
        <v>41275</v>
      </c>
      <c r="Y112">
        <v>67.497249999999994</v>
      </c>
      <c r="Z112">
        <v>66.341859999999997</v>
      </c>
    </row>
    <row r="113" spans="2:26" x14ac:dyDescent="0.25">
      <c r="B113" s="139">
        <v>41365</v>
      </c>
      <c r="C113">
        <v>55.93976</v>
      </c>
      <c r="D113">
        <v>82.302570000000003</v>
      </c>
      <c r="M113" s="139">
        <v>41365</v>
      </c>
      <c r="N113">
        <v>34.778550000000003</v>
      </c>
      <c r="O113">
        <v>42.089199999999998</v>
      </c>
      <c r="X113" s="139">
        <v>41365</v>
      </c>
      <c r="Y113">
        <v>59.405650000000001</v>
      </c>
      <c r="Z113">
        <v>52.908819999999999</v>
      </c>
    </row>
    <row r="114" spans="2:26" x14ac:dyDescent="0.25">
      <c r="B114" s="139">
        <v>41456</v>
      </c>
      <c r="C114">
        <v>57.036619999999999</v>
      </c>
      <c r="D114">
        <v>78.438749999999999</v>
      </c>
      <c r="M114" s="139">
        <v>41456</v>
      </c>
      <c r="N114">
        <v>34.131129999999999</v>
      </c>
      <c r="O114">
        <v>46.469720000000002</v>
      </c>
      <c r="X114" s="139">
        <v>41456</v>
      </c>
      <c r="Y114">
        <v>60.525669999999998</v>
      </c>
      <c r="Z114">
        <v>63.658830000000002</v>
      </c>
    </row>
    <row r="115" spans="2:26" x14ac:dyDescent="0.25">
      <c r="B115" s="139">
        <v>41548</v>
      </c>
      <c r="C115">
        <v>61.709600000000002</v>
      </c>
      <c r="D115">
        <v>86.343590000000006</v>
      </c>
      <c r="M115" s="139">
        <v>41548</v>
      </c>
      <c r="N115">
        <v>35.392800000000001</v>
      </c>
      <c r="O115">
        <v>55.330010000000001</v>
      </c>
      <c r="X115" s="139">
        <v>41548</v>
      </c>
      <c r="Y115">
        <v>65.655469999999994</v>
      </c>
      <c r="Z115">
        <v>70.067999999999998</v>
      </c>
    </row>
    <row r="116" spans="2:26" x14ac:dyDescent="0.25">
      <c r="B116" s="139">
        <v>41640</v>
      </c>
      <c r="C116">
        <v>55.276269999999997</v>
      </c>
      <c r="D116">
        <v>84.209479999999999</v>
      </c>
      <c r="M116" s="139">
        <v>41640</v>
      </c>
      <c r="N116">
        <v>44.850239999999999</v>
      </c>
      <c r="O116">
        <v>49.701720000000002</v>
      </c>
      <c r="X116" s="139">
        <v>41640</v>
      </c>
      <c r="Y116">
        <v>64.896649999999994</v>
      </c>
      <c r="Z116">
        <v>73.949610000000007</v>
      </c>
    </row>
    <row r="117" spans="2:26" x14ac:dyDescent="0.25">
      <c r="B117" s="139">
        <v>41730</v>
      </c>
      <c r="C117">
        <v>71.531779999999998</v>
      </c>
      <c r="D117">
        <v>91.996160000000003</v>
      </c>
      <c r="M117" s="139">
        <v>41730</v>
      </c>
      <c r="N117">
        <v>47.949100000000001</v>
      </c>
      <c r="O117">
        <v>55.862569999999998</v>
      </c>
      <c r="X117" s="139">
        <v>41730</v>
      </c>
      <c r="Y117">
        <v>77.387659999999997</v>
      </c>
      <c r="Z117">
        <v>60.685830000000003</v>
      </c>
    </row>
    <row r="118" spans="2:26" x14ac:dyDescent="0.25">
      <c r="B118" s="139">
        <v>41821</v>
      </c>
      <c r="C118">
        <v>65.840710000000001</v>
      </c>
      <c r="D118">
        <v>89.02955</v>
      </c>
      <c r="M118" s="139">
        <v>41821</v>
      </c>
      <c r="N118">
        <v>47.315350000000002</v>
      </c>
      <c r="O118">
        <v>49.20711</v>
      </c>
      <c r="X118" s="139">
        <v>41821</v>
      </c>
      <c r="Y118">
        <v>77.068250000000006</v>
      </c>
      <c r="Z118">
        <v>82.754689999999997</v>
      </c>
    </row>
    <row r="119" spans="2:26" x14ac:dyDescent="0.25">
      <c r="B119" s="139">
        <v>41913</v>
      </c>
      <c r="C119">
        <v>54.194459999999999</v>
      </c>
      <c r="D119">
        <v>80.534700000000001</v>
      </c>
      <c r="M119" s="139">
        <v>41913</v>
      </c>
      <c r="N119">
        <v>40.795560000000002</v>
      </c>
      <c r="O119">
        <v>44.29325</v>
      </c>
      <c r="X119" s="139">
        <v>41913</v>
      </c>
      <c r="Y119">
        <v>65.429400000000001</v>
      </c>
      <c r="Z119">
        <v>48.546430000000001</v>
      </c>
    </row>
    <row r="120" spans="2:26" x14ac:dyDescent="0.25">
      <c r="B120" s="139">
        <v>42005</v>
      </c>
      <c r="C120">
        <v>57.652520000000003</v>
      </c>
      <c r="D120">
        <v>82.205669999999998</v>
      </c>
      <c r="M120" s="139">
        <v>42005</v>
      </c>
      <c r="N120">
        <v>49.339309999999998</v>
      </c>
      <c r="O120">
        <v>49.839170000000003</v>
      </c>
      <c r="X120" s="139">
        <v>42005</v>
      </c>
      <c r="Y120">
        <v>63.730130000000003</v>
      </c>
      <c r="Z120">
        <v>52.94444</v>
      </c>
    </row>
    <row r="121" spans="2:26" x14ac:dyDescent="0.25">
      <c r="B121" s="139">
        <v>42095</v>
      </c>
      <c r="C121">
        <v>50.925460000000001</v>
      </c>
      <c r="D121">
        <v>79.636920000000003</v>
      </c>
      <c r="M121" s="139">
        <v>42095</v>
      </c>
      <c r="N121">
        <v>32.847490000000001</v>
      </c>
      <c r="O121">
        <v>48.927419999999998</v>
      </c>
      <c r="X121" s="139">
        <v>42095</v>
      </c>
      <c r="Y121">
        <v>60.108840000000001</v>
      </c>
      <c r="Z121">
        <v>53.674109999999999</v>
      </c>
    </row>
    <row r="122" spans="2:26" x14ac:dyDescent="0.25">
      <c r="B122" s="139">
        <v>42186</v>
      </c>
      <c r="C122">
        <v>47.130279999999999</v>
      </c>
      <c r="D122">
        <v>69.853039999999993</v>
      </c>
      <c r="M122" s="139">
        <v>42186</v>
      </c>
      <c r="N122">
        <v>29.611149999999999</v>
      </c>
      <c r="O122">
        <v>44.486339999999998</v>
      </c>
      <c r="X122" s="139">
        <v>42186</v>
      </c>
      <c r="Y122">
        <v>59.430199999999999</v>
      </c>
      <c r="Z122">
        <v>51.413550000000001</v>
      </c>
    </row>
    <row r="123" spans="2:26" x14ac:dyDescent="0.25">
      <c r="B123" s="139">
        <v>42278</v>
      </c>
      <c r="C123">
        <v>58.634630000000001</v>
      </c>
      <c r="D123">
        <v>78.621129999999994</v>
      </c>
      <c r="M123" s="139">
        <v>42278</v>
      </c>
      <c r="N123">
        <v>32.832500000000003</v>
      </c>
      <c r="O123">
        <v>44.630119999999998</v>
      </c>
      <c r="X123" s="139">
        <v>42278</v>
      </c>
      <c r="Y123">
        <v>56.816339999999997</v>
      </c>
      <c r="Z123">
        <v>50.77937</v>
      </c>
    </row>
    <row r="124" spans="2:26" x14ac:dyDescent="0.25">
      <c r="B124" s="139">
        <v>42370</v>
      </c>
      <c r="C124">
        <v>38.903509999999997</v>
      </c>
      <c r="D124">
        <v>73.31474</v>
      </c>
      <c r="M124" s="139">
        <v>42370</v>
      </c>
      <c r="N124">
        <v>27.09947</v>
      </c>
      <c r="O124">
        <v>36.327379999999998</v>
      </c>
      <c r="X124" s="139">
        <v>42370</v>
      </c>
      <c r="Y124">
        <v>49.590739999999997</v>
      </c>
      <c r="Z124">
        <v>33.798929999999999</v>
      </c>
    </row>
    <row r="125" spans="2:26" x14ac:dyDescent="0.25">
      <c r="B125" s="139">
        <v>42461</v>
      </c>
      <c r="C125">
        <v>36.357500000000002</v>
      </c>
      <c r="D125">
        <v>75.635400000000004</v>
      </c>
      <c r="M125" s="139">
        <v>42461</v>
      </c>
      <c r="N125">
        <v>27.658909999999999</v>
      </c>
      <c r="O125">
        <v>40.718670000000003</v>
      </c>
      <c r="X125" s="139">
        <v>42461</v>
      </c>
      <c r="Y125">
        <v>38.418129999999998</v>
      </c>
      <c r="Z125">
        <v>34.714010000000002</v>
      </c>
    </row>
    <row r="126" spans="2:26" x14ac:dyDescent="0.25">
      <c r="B126" s="139">
        <v>42552</v>
      </c>
      <c r="C126">
        <v>56.416220000000003</v>
      </c>
      <c r="D126">
        <v>80.132210000000001</v>
      </c>
      <c r="M126" s="139">
        <v>42552</v>
      </c>
      <c r="N126">
        <v>32.453980000000001</v>
      </c>
      <c r="O126">
        <v>48.045740000000002</v>
      </c>
      <c r="X126" s="139">
        <v>42552</v>
      </c>
      <c r="Y126">
        <v>57.509540000000001</v>
      </c>
      <c r="Z126">
        <v>49.723379999999999</v>
      </c>
    </row>
    <row r="127" spans="2:26" x14ac:dyDescent="0.25">
      <c r="B127" s="139">
        <v>42644</v>
      </c>
      <c r="C127">
        <v>57.642020000000002</v>
      </c>
      <c r="D127">
        <v>82.305170000000004</v>
      </c>
      <c r="M127" s="139">
        <v>42644</v>
      </c>
      <c r="N127">
        <v>27.459820000000001</v>
      </c>
      <c r="O127">
        <v>41.827240000000003</v>
      </c>
      <c r="X127" s="139">
        <v>42644</v>
      </c>
      <c r="Y127">
        <v>53.781269999999999</v>
      </c>
      <c r="Z127">
        <v>40.055230000000002</v>
      </c>
    </row>
    <row r="128" spans="2:26" x14ac:dyDescent="0.25">
      <c r="B128" s="139">
        <v>42736</v>
      </c>
      <c r="C128">
        <v>53.71472</v>
      </c>
      <c r="D128">
        <v>80.7958</v>
      </c>
      <c r="M128" s="139">
        <v>42736</v>
      </c>
      <c r="N128">
        <v>25.063459999999999</v>
      </c>
      <c r="O128">
        <v>47.807180000000002</v>
      </c>
      <c r="X128" s="139">
        <v>42736</v>
      </c>
      <c r="Y128">
        <v>58.440289999999997</v>
      </c>
      <c r="Z128">
        <v>62.211910000000003</v>
      </c>
    </row>
    <row r="129" spans="2:26" x14ac:dyDescent="0.25">
      <c r="B129" s="139">
        <v>42826</v>
      </c>
      <c r="C129">
        <v>60.183079999999997</v>
      </c>
      <c r="D129">
        <v>85.887420000000006</v>
      </c>
      <c r="M129" s="139">
        <v>42826</v>
      </c>
      <c r="N129">
        <v>34.92221</v>
      </c>
      <c r="O129">
        <v>55.064570000000003</v>
      </c>
      <c r="X129" s="139">
        <v>42826</v>
      </c>
      <c r="Y129">
        <v>70.773989999999998</v>
      </c>
      <c r="Z129">
        <v>57.318339999999999</v>
      </c>
    </row>
    <row r="130" spans="2:26" x14ac:dyDescent="0.25">
      <c r="B130" s="139">
        <v>42917</v>
      </c>
      <c r="C130">
        <v>63.58728</v>
      </c>
      <c r="D130">
        <v>87.130709999999993</v>
      </c>
      <c r="M130" s="139">
        <v>42917</v>
      </c>
      <c r="N130">
        <v>31.5703</v>
      </c>
      <c r="O130">
        <v>56.847079999999998</v>
      </c>
      <c r="X130" s="139">
        <v>42917</v>
      </c>
      <c r="Y130">
        <v>61.497869999999999</v>
      </c>
      <c r="Z130">
        <v>64.556150000000002</v>
      </c>
    </row>
    <row r="131" spans="2:26" x14ac:dyDescent="0.25">
      <c r="B131" s="139">
        <v>43009</v>
      </c>
      <c r="C131">
        <v>73.322289999999995</v>
      </c>
      <c r="D131">
        <v>90.581149999999994</v>
      </c>
      <c r="M131" s="139">
        <v>43009</v>
      </c>
      <c r="N131">
        <v>40.014650000000003</v>
      </c>
      <c r="O131">
        <v>69.324730000000002</v>
      </c>
      <c r="X131" s="139">
        <v>43009</v>
      </c>
      <c r="Y131">
        <v>74.259630000000001</v>
      </c>
      <c r="Z131">
        <v>73.485110000000006</v>
      </c>
    </row>
    <row r="132" spans="2:26" x14ac:dyDescent="0.25">
      <c r="B132" s="139">
        <v>43101</v>
      </c>
      <c r="C132">
        <v>48.739820000000002</v>
      </c>
      <c r="D132">
        <v>79.278620000000004</v>
      </c>
      <c r="M132" s="139">
        <v>43101</v>
      </c>
      <c r="N132">
        <v>42.301470000000002</v>
      </c>
      <c r="O132">
        <v>58.288440000000001</v>
      </c>
      <c r="X132" s="139">
        <v>43101</v>
      </c>
      <c r="Y132">
        <v>57.181460000000001</v>
      </c>
      <c r="Z132">
        <v>45.612389999999998</v>
      </c>
    </row>
    <row r="133" spans="2:26" x14ac:dyDescent="0.25">
      <c r="B133" s="139">
        <v>43191</v>
      </c>
      <c r="C133">
        <v>60.3902</v>
      </c>
      <c r="D133">
        <v>82.880489999999995</v>
      </c>
      <c r="M133" s="139">
        <v>43191</v>
      </c>
      <c r="N133">
        <v>41.969560000000001</v>
      </c>
      <c r="O133">
        <v>52.649830000000001</v>
      </c>
      <c r="X133" s="139">
        <v>43191</v>
      </c>
      <c r="Y133">
        <v>63.445270000000001</v>
      </c>
      <c r="Z133">
        <v>63.213889999999999</v>
      </c>
    </row>
    <row r="134" spans="2:26" x14ac:dyDescent="0.25">
      <c r="B134" s="139">
        <v>43282</v>
      </c>
      <c r="C134">
        <v>56.553890000000003</v>
      </c>
      <c r="D134">
        <v>83.818290000000005</v>
      </c>
      <c r="M134" s="139">
        <v>43282</v>
      </c>
      <c r="N134">
        <v>43.386130000000001</v>
      </c>
      <c r="O134">
        <v>54.067700000000002</v>
      </c>
      <c r="X134" s="139">
        <v>43282</v>
      </c>
      <c r="Y134">
        <v>61.728749999999998</v>
      </c>
      <c r="Z134">
        <v>51.771560000000001</v>
      </c>
    </row>
    <row r="135" spans="2:26" x14ac:dyDescent="0.25">
      <c r="B135" s="139">
        <v>43374</v>
      </c>
      <c r="C135">
        <v>52.940939999999998</v>
      </c>
      <c r="D135">
        <v>85.130219999999994</v>
      </c>
      <c r="M135" s="139">
        <v>43374</v>
      </c>
      <c r="N135">
        <v>55.686219999999999</v>
      </c>
      <c r="O135">
        <v>68.708529999999996</v>
      </c>
      <c r="X135" s="139">
        <v>43374</v>
      </c>
      <c r="Y135">
        <v>65.388260000000002</v>
      </c>
      <c r="Z135">
        <v>74.874510000000001</v>
      </c>
    </row>
    <row r="136" spans="2:26" x14ac:dyDescent="0.25">
      <c r="B136" s="139">
        <v>43466</v>
      </c>
      <c r="C136">
        <v>56.49288</v>
      </c>
      <c r="D136">
        <v>88.1447</v>
      </c>
      <c r="M136" s="139">
        <v>43466</v>
      </c>
      <c r="N136">
        <v>60.321309999999997</v>
      </c>
      <c r="O136">
        <v>77.091449999999995</v>
      </c>
      <c r="X136" s="139">
        <v>43466</v>
      </c>
      <c r="Y136">
        <v>71.342699999999994</v>
      </c>
      <c r="Z136">
        <v>65.637180000000001</v>
      </c>
    </row>
    <row r="137" spans="2:26" x14ac:dyDescent="0.25">
      <c r="B137" s="139">
        <v>43556</v>
      </c>
      <c r="C137">
        <v>62.231380000000001</v>
      </c>
      <c r="D137">
        <v>87.105130000000003</v>
      </c>
      <c r="M137" s="139">
        <v>43556</v>
      </c>
      <c r="N137">
        <v>51.782049999999998</v>
      </c>
      <c r="O137">
        <v>65.640720000000002</v>
      </c>
      <c r="X137" s="139">
        <v>43556</v>
      </c>
      <c r="Y137">
        <v>68.992260000000002</v>
      </c>
      <c r="Z137">
        <v>71.654439999999994</v>
      </c>
    </row>
    <row r="138" spans="2:26" x14ac:dyDescent="0.25">
      <c r="B138" s="139">
        <v>43647</v>
      </c>
      <c r="C138">
        <v>60.920369999999998</v>
      </c>
      <c r="D138">
        <v>86.703720000000004</v>
      </c>
      <c r="M138" s="139">
        <v>43647</v>
      </c>
      <c r="N138">
        <v>48.375990000000002</v>
      </c>
      <c r="O138">
        <v>62.932259999999999</v>
      </c>
      <c r="X138" s="139">
        <v>43647</v>
      </c>
      <c r="Y138">
        <v>68.467489999999998</v>
      </c>
      <c r="Z138">
        <v>76.409620000000004</v>
      </c>
    </row>
    <row r="139" spans="2:26" x14ac:dyDescent="0.25">
      <c r="B139" s="139">
        <v>43739</v>
      </c>
      <c r="C139">
        <v>64.310469999999995</v>
      </c>
      <c r="D139">
        <v>91.352590000000006</v>
      </c>
      <c r="M139" s="139">
        <v>43739</v>
      </c>
      <c r="N139">
        <v>38.882060000000003</v>
      </c>
      <c r="O139">
        <v>58.348350000000003</v>
      </c>
      <c r="X139" s="139">
        <v>43739</v>
      </c>
      <c r="Y139">
        <v>71.646640000000005</v>
      </c>
      <c r="Z139">
        <v>76.221019999999996</v>
      </c>
    </row>
    <row r="140" spans="2:26" x14ac:dyDescent="0.25">
      <c r="B140" s="139">
        <v>43831</v>
      </c>
      <c r="C140">
        <v>22.50291</v>
      </c>
      <c r="D140">
        <v>50.829920000000001</v>
      </c>
      <c r="M140" s="139">
        <v>43831</v>
      </c>
      <c r="N140">
        <v>18.739039999999999</v>
      </c>
      <c r="O140">
        <v>33.258429999999997</v>
      </c>
      <c r="X140" s="139">
        <v>43831</v>
      </c>
      <c r="Y140">
        <v>29.745629999999998</v>
      </c>
      <c r="Z140">
        <v>19.318259999999999</v>
      </c>
    </row>
    <row r="141" spans="2:26" x14ac:dyDescent="0.25">
      <c r="B141" s="139">
        <v>43922</v>
      </c>
      <c r="C141">
        <v>43.146909999999998</v>
      </c>
      <c r="D141">
        <v>75.300839999999994</v>
      </c>
      <c r="M141" s="139">
        <v>43922</v>
      </c>
      <c r="N141">
        <v>50.981119999999997</v>
      </c>
      <c r="O141">
        <v>59.747999999999998</v>
      </c>
      <c r="X141" s="139">
        <v>43922</v>
      </c>
      <c r="Y141">
        <v>47.231879999999997</v>
      </c>
      <c r="Z141">
        <v>41.320239999999998</v>
      </c>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9A6AD-47A3-9244-B50B-454875DF34F6}">
  <sheetPr>
    <tabColor rgb="FFFFFF00"/>
  </sheetPr>
  <dimension ref="A3:AP4"/>
  <sheetViews>
    <sheetView workbookViewId="0">
      <selection activeCell="C6" sqref="C6"/>
    </sheetView>
  </sheetViews>
  <sheetFormatPr defaultColWidth="11.42578125" defaultRowHeight="15" x14ac:dyDescent="0.25"/>
  <sheetData>
    <row r="3" spans="1:42" x14ac:dyDescent="0.25">
      <c r="A3">
        <v>1</v>
      </c>
      <c r="B3">
        <v>2</v>
      </c>
      <c r="C3">
        <v>3</v>
      </c>
      <c r="D3">
        <v>4</v>
      </c>
      <c r="E3">
        <v>5</v>
      </c>
      <c r="F3">
        <v>6</v>
      </c>
      <c r="G3">
        <v>7</v>
      </c>
      <c r="H3">
        <v>8</v>
      </c>
      <c r="I3">
        <v>9</v>
      </c>
      <c r="J3">
        <v>10</v>
      </c>
      <c r="K3">
        <v>11</v>
      </c>
      <c r="L3">
        <v>12</v>
      </c>
      <c r="M3">
        <v>13</v>
      </c>
      <c r="N3">
        <v>14</v>
      </c>
      <c r="O3">
        <v>15</v>
      </c>
      <c r="P3">
        <v>16</v>
      </c>
      <c r="Q3">
        <v>17</v>
      </c>
      <c r="R3">
        <v>18</v>
      </c>
      <c r="S3">
        <v>19</v>
      </c>
      <c r="T3">
        <v>20</v>
      </c>
      <c r="U3">
        <v>21</v>
      </c>
      <c r="V3">
        <v>22</v>
      </c>
      <c r="W3">
        <v>23</v>
      </c>
      <c r="X3">
        <v>24</v>
      </c>
      <c r="Y3">
        <v>25</v>
      </c>
      <c r="Z3">
        <v>26</v>
      </c>
      <c r="AA3">
        <v>27</v>
      </c>
      <c r="AB3">
        <v>28</v>
      </c>
      <c r="AC3">
        <v>29</v>
      </c>
      <c r="AD3">
        <v>30</v>
      </c>
      <c r="AE3">
        <v>31</v>
      </c>
      <c r="AF3">
        <v>32</v>
      </c>
      <c r="AG3">
        <v>33</v>
      </c>
      <c r="AH3">
        <v>34</v>
      </c>
      <c r="AI3">
        <v>35</v>
      </c>
      <c r="AJ3">
        <v>36</v>
      </c>
      <c r="AK3">
        <v>37</v>
      </c>
      <c r="AL3">
        <v>38</v>
      </c>
      <c r="AM3">
        <v>39</v>
      </c>
      <c r="AN3">
        <v>40</v>
      </c>
      <c r="AO3">
        <v>41</v>
      </c>
      <c r="AP3">
        <v>42</v>
      </c>
    </row>
    <row r="4" spans="1:42" x14ac:dyDescent="0.25">
      <c r="A4">
        <v>40.379510000000003</v>
      </c>
      <c r="B4">
        <v>55.065829999999998</v>
      </c>
      <c r="C4">
        <v>63.279420000000002</v>
      </c>
      <c r="D4">
        <v>69.010199999999998</v>
      </c>
      <c r="E4">
        <v>73.353369999999998</v>
      </c>
      <c r="F4">
        <v>76.866730000000004</v>
      </c>
      <c r="G4">
        <v>79.81644</v>
      </c>
      <c r="H4">
        <v>82.315219999999997</v>
      </c>
      <c r="I4">
        <v>84.475800000000007</v>
      </c>
      <c r="J4">
        <v>86.360929999999996</v>
      </c>
      <c r="K4">
        <v>88.000240000000005</v>
      </c>
      <c r="L4">
        <v>89.430319999999995</v>
      </c>
      <c r="M4">
        <v>90.693730000000002</v>
      </c>
      <c r="N4">
        <v>91.811319999999995</v>
      </c>
      <c r="O4">
        <v>92.791880000000006</v>
      </c>
      <c r="P4">
        <v>93.672139999999999</v>
      </c>
      <c r="Q4">
        <v>94.449830000000006</v>
      </c>
      <c r="R4">
        <v>95.144199999999998</v>
      </c>
      <c r="S4">
        <v>95.764740000000003</v>
      </c>
      <c r="T4">
        <v>96.314059999999998</v>
      </c>
      <c r="U4">
        <v>96.804490000000001</v>
      </c>
      <c r="V4">
        <v>97.239329999999995</v>
      </c>
      <c r="W4">
        <v>97.62621</v>
      </c>
      <c r="X4">
        <v>97.9666</v>
      </c>
      <c r="Y4">
        <v>98.267319999999998</v>
      </c>
      <c r="Z4">
        <v>98.533609999999996</v>
      </c>
      <c r="AA4">
        <v>98.765810000000002</v>
      </c>
      <c r="AB4">
        <v>98.969080000000005</v>
      </c>
      <c r="AC4">
        <v>99.146910000000005</v>
      </c>
      <c r="AD4">
        <v>99.302899999999994</v>
      </c>
      <c r="AE4">
        <v>99.438339999999997</v>
      </c>
      <c r="AF4">
        <v>99.553280000000001</v>
      </c>
      <c r="AG4">
        <v>99.652029999999996</v>
      </c>
      <c r="AH4">
        <v>99.734189999999998</v>
      </c>
      <c r="AI4">
        <v>99.803030000000007</v>
      </c>
      <c r="AJ4">
        <v>99.858900000000006</v>
      </c>
      <c r="AK4">
        <v>99.904150000000001</v>
      </c>
      <c r="AL4">
        <v>99.940039999999996</v>
      </c>
      <c r="AM4">
        <v>99.966769999999997</v>
      </c>
      <c r="AN4">
        <v>99.98357</v>
      </c>
      <c r="AO4">
        <v>99.994330000000005</v>
      </c>
      <c r="AP4">
        <v>100</v>
      </c>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467E0-7B40-9048-8B36-004BDBBE2F9C}">
  <sheetPr>
    <tabColor rgb="FFFFFF00"/>
  </sheetPr>
  <dimension ref="B2:O140"/>
  <sheetViews>
    <sheetView topLeftCell="D1" workbookViewId="0">
      <selection activeCell="C6" sqref="C6"/>
    </sheetView>
  </sheetViews>
  <sheetFormatPr defaultColWidth="11.42578125" defaultRowHeight="15" x14ac:dyDescent="0.25"/>
  <sheetData>
    <row r="2" spans="2:15" x14ac:dyDescent="0.25">
      <c r="C2" s="190" t="s">
        <v>1357</v>
      </c>
      <c r="D2" s="190" t="s">
        <v>1358</v>
      </c>
      <c r="E2" s="190" t="s">
        <v>1359</v>
      </c>
      <c r="F2" s="190" t="s">
        <v>1360</v>
      </c>
      <c r="G2" s="190" t="s">
        <v>1361</v>
      </c>
      <c r="H2" s="190" t="s">
        <v>1362</v>
      </c>
      <c r="I2" s="190" t="s">
        <v>1363</v>
      </c>
      <c r="J2" s="190" t="s">
        <v>1364</v>
      </c>
      <c r="K2" s="190" t="s">
        <v>1365</v>
      </c>
      <c r="L2" s="190" t="s">
        <v>1366</v>
      </c>
      <c r="M2" s="190" t="s">
        <v>1367</v>
      </c>
      <c r="N2" s="190" t="s">
        <v>1368</v>
      </c>
      <c r="O2" s="190" t="s">
        <v>1369</v>
      </c>
    </row>
    <row r="3" spans="2:15" x14ac:dyDescent="0.25">
      <c r="B3" s="139">
        <v>31413</v>
      </c>
      <c r="C3">
        <v>24.296279999999999</v>
      </c>
      <c r="D3">
        <v>43.89452</v>
      </c>
      <c r="E3">
        <v>50.782510000000002</v>
      </c>
      <c r="F3">
        <v>56.353439999999999</v>
      </c>
      <c r="G3">
        <v>61.62106</v>
      </c>
      <c r="H3">
        <v>65.953969999999998</v>
      </c>
      <c r="I3">
        <v>69.80198</v>
      </c>
      <c r="J3">
        <v>73.210769999999997</v>
      </c>
      <c r="K3">
        <v>76.283209999999997</v>
      </c>
      <c r="L3">
        <v>78.785380000000004</v>
      </c>
      <c r="M3">
        <v>81.156499999999994</v>
      </c>
      <c r="N3">
        <v>83.422020000000003</v>
      </c>
      <c r="O3">
        <v>85.216499999999996</v>
      </c>
    </row>
    <row r="4" spans="2:15" x14ac:dyDescent="0.25">
      <c r="B4" s="139">
        <v>31503</v>
      </c>
      <c r="C4">
        <v>20.975059999999999</v>
      </c>
      <c r="D4">
        <v>37.341700000000003</v>
      </c>
      <c r="E4">
        <v>46.438859999999998</v>
      </c>
      <c r="F4">
        <v>53.571179999999998</v>
      </c>
      <c r="G4">
        <v>59.517060000000001</v>
      </c>
      <c r="H4">
        <v>64.653030000000001</v>
      </c>
      <c r="I4">
        <v>69.205359999999999</v>
      </c>
      <c r="J4">
        <v>72.941699999999997</v>
      </c>
      <c r="K4">
        <v>76.331050000000005</v>
      </c>
      <c r="L4">
        <v>79.009770000000003</v>
      </c>
      <c r="M4">
        <v>81.435689999999994</v>
      </c>
      <c r="N4">
        <v>83.447010000000006</v>
      </c>
      <c r="O4">
        <v>85.325620000000001</v>
      </c>
    </row>
    <row r="5" spans="2:15" x14ac:dyDescent="0.25">
      <c r="B5" s="139">
        <v>31594</v>
      </c>
      <c r="C5">
        <v>18.731470000000002</v>
      </c>
      <c r="D5">
        <v>35.261809999999997</v>
      </c>
      <c r="E5">
        <v>44.923630000000003</v>
      </c>
      <c r="F5">
        <v>53.404690000000002</v>
      </c>
      <c r="G5">
        <v>59.347659999999998</v>
      </c>
      <c r="H5">
        <v>64.585700000000003</v>
      </c>
      <c r="I5">
        <v>68.998769999999993</v>
      </c>
      <c r="J5">
        <v>72.960549999999998</v>
      </c>
      <c r="K5">
        <v>76.362049999999996</v>
      </c>
      <c r="L5">
        <v>79.183549999999997</v>
      </c>
      <c r="M5">
        <v>81.565179999999998</v>
      </c>
      <c r="N5">
        <v>83.789640000000006</v>
      </c>
      <c r="O5">
        <v>85.866129999999998</v>
      </c>
    </row>
    <row r="6" spans="2:15" x14ac:dyDescent="0.25">
      <c r="B6" s="139">
        <v>31686</v>
      </c>
      <c r="C6">
        <v>29.298349999999999</v>
      </c>
      <c r="D6">
        <v>40.344079999999998</v>
      </c>
      <c r="E6">
        <v>48.55883</v>
      </c>
      <c r="F6">
        <v>55.112400000000001</v>
      </c>
      <c r="G6">
        <v>60.62791</v>
      </c>
      <c r="H6">
        <v>65.779589999999999</v>
      </c>
      <c r="I6">
        <v>70.364549999999994</v>
      </c>
      <c r="J6">
        <v>73.994829999999993</v>
      </c>
      <c r="K6">
        <v>77.216239999999999</v>
      </c>
      <c r="L6">
        <v>80.012810000000002</v>
      </c>
      <c r="M6">
        <v>82.439509999999999</v>
      </c>
      <c r="N6">
        <v>84.712500000000006</v>
      </c>
      <c r="O6">
        <v>86.713210000000004</v>
      </c>
    </row>
    <row r="7" spans="2:15" x14ac:dyDescent="0.25">
      <c r="B7" s="139">
        <v>31778</v>
      </c>
      <c r="C7">
        <v>28.885760000000001</v>
      </c>
      <c r="D7">
        <v>46.860700000000001</v>
      </c>
      <c r="E7">
        <v>53.937550000000002</v>
      </c>
      <c r="F7">
        <v>59.494729999999997</v>
      </c>
      <c r="G7">
        <v>64.58999</v>
      </c>
      <c r="H7">
        <v>68.905209999999997</v>
      </c>
      <c r="I7">
        <v>72.765180000000001</v>
      </c>
      <c r="J7">
        <v>76.495729999999995</v>
      </c>
      <c r="K7">
        <v>79.206270000000004</v>
      </c>
      <c r="L7">
        <v>81.86842</v>
      </c>
      <c r="M7">
        <v>83.966719999999995</v>
      </c>
      <c r="N7">
        <v>85.780060000000006</v>
      </c>
      <c r="O7">
        <v>87.406390000000002</v>
      </c>
    </row>
    <row r="8" spans="2:15" x14ac:dyDescent="0.25">
      <c r="B8" s="139">
        <v>31868</v>
      </c>
      <c r="C8">
        <v>55.454050000000002</v>
      </c>
      <c r="D8">
        <v>65.256039999999999</v>
      </c>
      <c r="E8">
        <v>70.766229999999993</v>
      </c>
      <c r="F8">
        <v>74.535349999999994</v>
      </c>
      <c r="G8">
        <v>78.065749999999994</v>
      </c>
      <c r="H8">
        <v>80.543899999999994</v>
      </c>
      <c r="I8">
        <v>82.700320000000005</v>
      </c>
      <c r="J8">
        <v>84.580380000000005</v>
      </c>
      <c r="K8">
        <v>86.288089999999997</v>
      </c>
      <c r="L8">
        <v>87.858509999999995</v>
      </c>
      <c r="M8">
        <v>89.318820000000002</v>
      </c>
      <c r="N8">
        <v>90.590310000000002</v>
      </c>
      <c r="O8">
        <v>91.699010000000001</v>
      </c>
    </row>
    <row r="9" spans="2:15" x14ac:dyDescent="0.25">
      <c r="B9" s="139">
        <v>31959</v>
      </c>
      <c r="C9">
        <v>43.468150000000001</v>
      </c>
      <c r="D9">
        <v>53.571820000000002</v>
      </c>
      <c r="E9">
        <v>59.268099999999997</v>
      </c>
      <c r="F9">
        <v>64.217160000000007</v>
      </c>
      <c r="G9">
        <v>68.560649999999995</v>
      </c>
      <c r="H9">
        <v>72.404049999999998</v>
      </c>
      <c r="I9">
        <v>75.829939999999993</v>
      </c>
      <c r="J9">
        <v>78.565470000000005</v>
      </c>
      <c r="K9">
        <v>81.116919999999993</v>
      </c>
      <c r="L9">
        <v>83.127409999999998</v>
      </c>
      <c r="M9">
        <v>84.935649999999995</v>
      </c>
      <c r="N9">
        <v>86.648970000000006</v>
      </c>
      <c r="O9">
        <v>88.264359999999996</v>
      </c>
    </row>
    <row r="10" spans="2:15" x14ac:dyDescent="0.25">
      <c r="B10" s="139">
        <v>32051</v>
      </c>
      <c r="C10">
        <v>44.307479999999998</v>
      </c>
      <c r="D10">
        <v>60.61289</v>
      </c>
      <c r="E10">
        <v>68.285110000000003</v>
      </c>
      <c r="F10">
        <v>75.241100000000003</v>
      </c>
      <c r="G10">
        <v>79.981570000000005</v>
      </c>
      <c r="H10">
        <v>82.967299999999994</v>
      </c>
      <c r="I10">
        <v>85.604669999999999</v>
      </c>
      <c r="J10">
        <v>88.083340000000007</v>
      </c>
      <c r="K10">
        <v>89.849760000000003</v>
      </c>
      <c r="L10">
        <v>91.317220000000006</v>
      </c>
      <c r="M10">
        <v>92.587810000000005</v>
      </c>
      <c r="N10">
        <v>93.707679999999996</v>
      </c>
      <c r="O10">
        <v>94.578249999999997</v>
      </c>
    </row>
    <row r="11" spans="2:15" x14ac:dyDescent="0.25">
      <c r="B11" s="139">
        <v>32143</v>
      </c>
      <c r="C11">
        <v>34.820270000000001</v>
      </c>
      <c r="D11">
        <v>52.673760000000001</v>
      </c>
      <c r="E11">
        <v>61.390889999999999</v>
      </c>
      <c r="F11">
        <v>66.77928</v>
      </c>
      <c r="G11">
        <v>70.832980000000006</v>
      </c>
      <c r="H11">
        <v>74.086079999999995</v>
      </c>
      <c r="I11">
        <v>77.168149999999997</v>
      </c>
      <c r="J11">
        <v>80.162310000000005</v>
      </c>
      <c r="K11">
        <v>82.614040000000003</v>
      </c>
      <c r="L11">
        <v>84.659620000000004</v>
      </c>
      <c r="M11">
        <v>86.411739999999995</v>
      </c>
      <c r="N11">
        <v>87.984219999999993</v>
      </c>
      <c r="O11">
        <v>89.49812</v>
      </c>
    </row>
    <row r="12" spans="2:15" x14ac:dyDescent="0.25">
      <c r="B12" s="139">
        <v>32234</v>
      </c>
      <c r="C12">
        <v>21.653040000000001</v>
      </c>
      <c r="D12">
        <v>37.958689999999997</v>
      </c>
      <c r="E12">
        <v>48.516379999999998</v>
      </c>
      <c r="F12">
        <v>57.587699999999998</v>
      </c>
      <c r="G12">
        <v>64.852649999999997</v>
      </c>
      <c r="H12">
        <v>69.540719999999993</v>
      </c>
      <c r="I12">
        <v>73.329679999999996</v>
      </c>
      <c r="J12">
        <v>76.588440000000006</v>
      </c>
      <c r="K12">
        <v>79.360230000000001</v>
      </c>
      <c r="L12">
        <v>81.752049999999997</v>
      </c>
      <c r="M12">
        <v>83.842889999999997</v>
      </c>
      <c r="N12">
        <v>85.752099999999999</v>
      </c>
      <c r="O12">
        <v>87.39152</v>
      </c>
    </row>
    <row r="13" spans="2:15" x14ac:dyDescent="0.25">
      <c r="B13" s="139">
        <v>32325</v>
      </c>
      <c r="C13">
        <v>25.990729999999999</v>
      </c>
      <c r="D13">
        <v>47.917569999999998</v>
      </c>
      <c r="E13">
        <v>56.51708</v>
      </c>
      <c r="F13">
        <v>62.60342</v>
      </c>
      <c r="G13">
        <v>68.048879999999997</v>
      </c>
      <c r="H13">
        <v>72.251890000000003</v>
      </c>
      <c r="I13">
        <v>76.227930000000001</v>
      </c>
      <c r="J13">
        <v>79.406019999999998</v>
      </c>
      <c r="K13">
        <v>81.963830000000002</v>
      </c>
      <c r="L13">
        <v>84.069789999999998</v>
      </c>
      <c r="M13">
        <v>86.092209999999994</v>
      </c>
      <c r="N13">
        <v>87.566900000000004</v>
      </c>
      <c r="O13">
        <v>88.982460000000003</v>
      </c>
    </row>
    <row r="14" spans="2:15" x14ac:dyDescent="0.25">
      <c r="B14" s="139">
        <v>32417</v>
      </c>
      <c r="C14">
        <v>27.98085</v>
      </c>
      <c r="D14">
        <v>46.582169999999998</v>
      </c>
      <c r="E14">
        <v>60.028820000000003</v>
      </c>
      <c r="F14">
        <v>65.095939999999999</v>
      </c>
      <c r="G14">
        <v>69.476020000000005</v>
      </c>
      <c r="H14">
        <v>73.571939999999998</v>
      </c>
      <c r="I14">
        <v>76.711579999999998</v>
      </c>
      <c r="J14">
        <v>79.477699999999999</v>
      </c>
      <c r="K14">
        <v>81.820440000000005</v>
      </c>
      <c r="L14">
        <v>84.05762</v>
      </c>
      <c r="M14">
        <v>86.080539999999999</v>
      </c>
      <c r="N14">
        <v>87.967219999999998</v>
      </c>
      <c r="O14">
        <v>89.498159999999999</v>
      </c>
    </row>
    <row r="15" spans="2:15" x14ac:dyDescent="0.25">
      <c r="B15" s="139">
        <v>32509</v>
      </c>
      <c r="C15">
        <v>35.191040000000001</v>
      </c>
      <c r="D15">
        <v>51.48603</v>
      </c>
      <c r="E15">
        <v>58.953449999999997</v>
      </c>
      <c r="F15">
        <v>65.515050000000002</v>
      </c>
      <c r="G15">
        <v>70.376109999999997</v>
      </c>
      <c r="H15">
        <v>74.262240000000006</v>
      </c>
      <c r="I15">
        <v>77.482780000000005</v>
      </c>
      <c r="J15">
        <v>80.616680000000002</v>
      </c>
      <c r="K15">
        <v>83.017679999999999</v>
      </c>
      <c r="L15">
        <v>85.053120000000007</v>
      </c>
      <c r="M15">
        <v>86.803030000000007</v>
      </c>
      <c r="N15">
        <v>88.297719999999998</v>
      </c>
      <c r="O15">
        <v>89.586439999999996</v>
      </c>
    </row>
    <row r="16" spans="2:15" x14ac:dyDescent="0.25">
      <c r="B16" s="139">
        <v>32599</v>
      </c>
      <c r="C16">
        <v>38.015270000000001</v>
      </c>
      <c r="D16">
        <v>58.84854</v>
      </c>
      <c r="E16">
        <v>74.640280000000004</v>
      </c>
      <c r="F16">
        <v>77.884500000000003</v>
      </c>
      <c r="G16">
        <v>81.071439999999996</v>
      </c>
      <c r="H16">
        <v>83.865160000000003</v>
      </c>
      <c r="I16">
        <v>86.171660000000003</v>
      </c>
      <c r="J16">
        <v>87.991150000000005</v>
      </c>
      <c r="K16">
        <v>89.550160000000005</v>
      </c>
      <c r="L16">
        <v>90.860039999999998</v>
      </c>
      <c r="M16">
        <v>92.001739999999998</v>
      </c>
      <c r="N16">
        <v>92.994129999999998</v>
      </c>
      <c r="O16">
        <v>93.920929999999998</v>
      </c>
    </row>
    <row r="17" spans="2:15" x14ac:dyDescent="0.25">
      <c r="B17" s="139">
        <v>32690</v>
      </c>
      <c r="C17">
        <v>54.188450000000003</v>
      </c>
      <c r="D17">
        <v>77.040980000000005</v>
      </c>
      <c r="E17">
        <v>80.440470000000005</v>
      </c>
      <c r="F17">
        <v>82.713539999999995</v>
      </c>
      <c r="G17">
        <v>84.896240000000006</v>
      </c>
      <c r="H17">
        <v>86.642719999999997</v>
      </c>
      <c r="I17">
        <v>88.358840000000001</v>
      </c>
      <c r="J17">
        <v>89.869330000000005</v>
      </c>
      <c r="K17">
        <v>91.213560000000001</v>
      </c>
      <c r="L17">
        <v>92.261930000000007</v>
      </c>
      <c r="M17">
        <v>93.210390000000004</v>
      </c>
      <c r="N17">
        <v>94.000550000000004</v>
      </c>
      <c r="O17">
        <v>94.667609999999996</v>
      </c>
    </row>
    <row r="18" spans="2:15" x14ac:dyDescent="0.25">
      <c r="B18" s="139">
        <v>32782</v>
      </c>
      <c r="C18">
        <v>45.551909999999999</v>
      </c>
      <c r="D18">
        <v>71.869799999999998</v>
      </c>
      <c r="E18">
        <v>76.590860000000006</v>
      </c>
      <c r="F18">
        <v>80.811589999999995</v>
      </c>
      <c r="G18">
        <v>83.657839999999993</v>
      </c>
      <c r="H18">
        <v>85.830529999999996</v>
      </c>
      <c r="I18">
        <v>87.620739999999998</v>
      </c>
      <c r="J18">
        <v>89.214860000000002</v>
      </c>
      <c r="K18">
        <v>90.659620000000004</v>
      </c>
      <c r="L18">
        <v>92.053979999999996</v>
      </c>
      <c r="M18">
        <v>93.072900000000004</v>
      </c>
      <c r="N18">
        <v>93.978359999999995</v>
      </c>
      <c r="O18">
        <v>94.718950000000007</v>
      </c>
    </row>
    <row r="19" spans="2:15" x14ac:dyDescent="0.25">
      <c r="B19" s="139">
        <v>32874</v>
      </c>
      <c r="C19">
        <v>54.945439999999998</v>
      </c>
      <c r="D19">
        <v>69.00479</v>
      </c>
      <c r="E19">
        <v>74.107780000000005</v>
      </c>
      <c r="F19">
        <v>77.957149999999999</v>
      </c>
      <c r="G19">
        <v>80.489000000000004</v>
      </c>
      <c r="H19">
        <v>82.751499999999993</v>
      </c>
      <c r="I19">
        <v>84.825329999999994</v>
      </c>
      <c r="J19">
        <v>86.696240000000003</v>
      </c>
      <c r="K19">
        <v>88.490780000000001</v>
      </c>
      <c r="L19">
        <v>89.919300000000007</v>
      </c>
      <c r="M19">
        <v>91.212249999999997</v>
      </c>
      <c r="N19">
        <v>92.263930000000002</v>
      </c>
      <c r="O19">
        <v>93.169499999999999</v>
      </c>
    </row>
    <row r="20" spans="2:15" x14ac:dyDescent="0.25">
      <c r="B20" s="139">
        <v>32964</v>
      </c>
      <c r="C20">
        <v>44.158720000000002</v>
      </c>
      <c r="D20">
        <v>57.200290000000003</v>
      </c>
      <c r="E20">
        <v>66.509</v>
      </c>
      <c r="F20">
        <v>71.4636</v>
      </c>
      <c r="G20">
        <v>75.402919999999995</v>
      </c>
      <c r="H20">
        <v>78.86148</v>
      </c>
      <c r="I20">
        <v>81.714029999999994</v>
      </c>
      <c r="J20">
        <v>84.265249999999995</v>
      </c>
      <c r="K20">
        <v>86.262309999999999</v>
      </c>
      <c r="L20">
        <v>88.043509999999998</v>
      </c>
      <c r="M20">
        <v>89.474699999999999</v>
      </c>
      <c r="N20">
        <v>90.591530000000006</v>
      </c>
      <c r="O20">
        <v>91.684970000000007</v>
      </c>
    </row>
    <row r="21" spans="2:15" x14ac:dyDescent="0.25">
      <c r="B21" s="139">
        <v>33055</v>
      </c>
      <c r="C21">
        <v>36.336210000000001</v>
      </c>
      <c r="D21">
        <v>55.985669999999999</v>
      </c>
      <c r="E21">
        <v>63.708689999999997</v>
      </c>
      <c r="F21">
        <v>69.574770000000001</v>
      </c>
      <c r="G21">
        <v>73.181240000000003</v>
      </c>
      <c r="H21">
        <v>76.260469999999998</v>
      </c>
      <c r="I21">
        <v>79.260419999999996</v>
      </c>
      <c r="J21">
        <v>82.005039999999994</v>
      </c>
      <c r="K21">
        <v>84.048969999999997</v>
      </c>
      <c r="L21">
        <v>85.933350000000004</v>
      </c>
      <c r="M21">
        <v>87.721739999999997</v>
      </c>
      <c r="N21">
        <v>89.425600000000003</v>
      </c>
      <c r="O21">
        <v>90.869110000000006</v>
      </c>
    </row>
    <row r="22" spans="2:15" x14ac:dyDescent="0.25">
      <c r="B22" s="139">
        <v>33147</v>
      </c>
      <c r="C22">
        <v>34.706699999999998</v>
      </c>
      <c r="D22">
        <v>56.133339999999997</v>
      </c>
      <c r="E22">
        <v>62.951250000000002</v>
      </c>
      <c r="F22">
        <v>69.037109999999998</v>
      </c>
      <c r="G22">
        <v>74.190020000000004</v>
      </c>
      <c r="H22">
        <v>78.130809999999997</v>
      </c>
      <c r="I22">
        <v>81.256370000000004</v>
      </c>
      <c r="J22">
        <v>83.429649999999995</v>
      </c>
      <c r="K22">
        <v>85.541870000000003</v>
      </c>
      <c r="L22">
        <v>87.478189999999998</v>
      </c>
      <c r="M22">
        <v>89.131150000000005</v>
      </c>
      <c r="N22">
        <v>90.46884</v>
      </c>
      <c r="O22">
        <v>91.731489999999994</v>
      </c>
    </row>
    <row r="23" spans="2:15" x14ac:dyDescent="0.25">
      <c r="B23" s="139">
        <v>33239</v>
      </c>
      <c r="C23">
        <v>46.910550000000001</v>
      </c>
      <c r="D23">
        <v>71.064909999999998</v>
      </c>
      <c r="E23">
        <v>76.551490000000001</v>
      </c>
      <c r="F23">
        <v>79.963949999999997</v>
      </c>
      <c r="G23">
        <v>83.120949999999993</v>
      </c>
      <c r="H23">
        <v>85.693070000000006</v>
      </c>
      <c r="I23">
        <v>87.408249999999995</v>
      </c>
      <c r="J23">
        <v>88.971040000000002</v>
      </c>
      <c r="K23">
        <v>90.262249999999995</v>
      </c>
      <c r="L23">
        <v>91.4</v>
      </c>
      <c r="M23">
        <v>92.387900000000002</v>
      </c>
      <c r="N23">
        <v>93.267489999999995</v>
      </c>
      <c r="O23">
        <v>94.071089999999998</v>
      </c>
    </row>
    <row r="24" spans="2:15" x14ac:dyDescent="0.25">
      <c r="B24" s="139">
        <v>33329</v>
      </c>
      <c r="C24">
        <v>39.33587</v>
      </c>
      <c r="D24">
        <v>61.120950000000001</v>
      </c>
      <c r="E24">
        <v>68.908789999999996</v>
      </c>
      <c r="F24">
        <v>73.271320000000003</v>
      </c>
      <c r="G24">
        <v>76.84854</v>
      </c>
      <c r="H24">
        <v>79.935850000000002</v>
      </c>
      <c r="I24">
        <v>82.529769999999999</v>
      </c>
      <c r="J24">
        <v>84.760080000000002</v>
      </c>
      <c r="K24">
        <v>86.669370000000001</v>
      </c>
      <c r="L24">
        <v>88.229230000000001</v>
      </c>
      <c r="M24">
        <v>89.636859999999999</v>
      </c>
      <c r="N24">
        <v>90.789619999999999</v>
      </c>
      <c r="O24">
        <v>91.884950000000003</v>
      </c>
    </row>
    <row r="25" spans="2:15" x14ac:dyDescent="0.25">
      <c r="B25" s="139">
        <v>33420</v>
      </c>
      <c r="C25">
        <v>56.078899999999997</v>
      </c>
      <c r="D25">
        <v>76.488380000000006</v>
      </c>
      <c r="E25">
        <v>81.017049999999998</v>
      </c>
      <c r="F25">
        <v>84.325270000000003</v>
      </c>
      <c r="G25">
        <v>86.418049999999994</v>
      </c>
      <c r="H25">
        <v>88.221739999999997</v>
      </c>
      <c r="I25">
        <v>89.86618</v>
      </c>
      <c r="J25">
        <v>91.128169999999997</v>
      </c>
      <c r="K25">
        <v>92.285319999999999</v>
      </c>
      <c r="L25">
        <v>93.30498</v>
      </c>
      <c r="M25">
        <v>94.260829999999999</v>
      </c>
      <c r="N25">
        <v>94.940520000000006</v>
      </c>
      <c r="O25">
        <v>95.562830000000005</v>
      </c>
    </row>
    <row r="26" spans="2:15" x14ac:dyDescent="0.25">
      <c r="B26" s="139">
        <v>33512</v>
      </c>
      <c r="C26">
        <v>38.856479999999998</v>
      </c>
      <c r="D26">
        <v>56.238190000000003</v>
      </c>
      <c r="E26">
        <v>62.81523</v>
      </c>
      <c r="F26">
        <v>68.744649999999993</v>
      </c>
      <c r="G26">
        <v>74.004069999999999</v>
      </c>
      <c r="H26">
        <v>77.701970000000003</v>
      </c>
      <c r="I26">
        <v>80.141229999999993</v>
      </c>
      <c r="J26">
        <v>82.245540000000005</v>
      </c>
      <c r="K26">
        <v>84.14228</v>
      </c>
      <c r="L26">
        <v>85.895579999999995</v>
      </c>
      <c r="M26">
        <v>87.482200000000006</v>
      </c>
      <c r="N26">
        <v>88.999449999999996</v>
      </c>
      <c r="O26">
        <v>90.308250000000001</v>
      </c>
    </row>
    <row r="27" spans="2:15" x14ac:dyDescent="0.25">
      <c r="B27" s="139">
        <v>33604</v>
      </c>
      <c r="C27">
        <v>39.053359999999998</v>
      </c>
      <c r="D27">
        <v>63.129010000000001</v>
      </c>
      <c r="E27">
        <v>68.140439999999998</v>
      </c>
      <c r="F27">
        <v>72.566689999999994</v>
      </c>
      <c r="G27">
        <v>75.760189999999994</v>
      </c>
      <c r="H27">
        <v>78.641139999999993</v>
      </c>
      <c r="I27">
        <v>81.289069999999995</v>
      </c>
      <c r="J27">
        <v>83.723320000000001</v>
      </c>
      <c r="K27">
        <v>86.116960000000006</v>
      </c>
      <c r="L27">
        <v>88.032690000000002</v>
      </c>
      <c r="M27">
        <v>89.424890000000005</v>
      </c>
      <c r="N27">
        <v>90.614689999999996</v>
      </c>
      <c r="O27">
        <v>91.651899999999998</v>
      </c>
    </row>
    <row r="28" spans="2:15" x14ac:dyDescent="0.25">
      <c r="B28" s="139">
        <v>33695</v>
      </c>
      <c r="C28">
        <v>38.436689999999999</v>
      </c>
      <c r="D28">
        <v>56.17266</v>
      </c>
      <c r="E28">
        <v>67.925830000000005</v>
      </c>
      <c r="F28">
        <v>73.629090000000005</v>
      </c>
      <c r="G28">
        <v>77.211330000000004</v>
      </c>
      <c r="H28">
        <v>80.078540000000004</v>
      </c>
      <c r="I28">
        <v>82.764799999999994</v>
      </c>
      <c r="J28">
        <v>84.943089999999998</v>
      </c>
      <c r="K28">
        <v>86.679730000000006</v>
      </c>
      <c r="L28">
        <v>88.306420000000003</v>
      </c>
      <c r="M28">
        <v>89.840980000000002</v>
      </c>
      <c r="N28">
        <v>91.117040000000003</v>
      </c>
      <c r="O28">
        <v>92.133669999999995</v>
      </c>
    </row>
    <row r="29" spans="2:15" x14ac:dyDescent="0.25">
      <c r="B29" s="139">
        <v>33786</v>
      </c>
      <c r="C29">
        <v>32.01276</v>
      </c>
      <c r="D29">
        <v>51.019150000000003</v>
      </c>
      <c r="E29">
        <v>59.898539999999997</v>
      </c>
      <c r="F29">
        <v>67.495779999999996</v>
      </c>
      <c r="G29">
        <v>72.536810000000003</v>
      </c>
      <c r="H29">
        <v>76.766540000000006</v>
      </c>
      <c r="I29">
        <v>80.021019999999993</v>
      </c>
      <c r="J29">
        <v>82.776020000000003</v>
      </c>
      <c r="K29">
        <v>85.183890000000005</v>
      </c>
      <c r="L29">
        <v>87.347329999999999</v>
      </c>
      <c r="M29">
        <v>89.094130000000007</v>
      </c>
      <c r="N29">
        <v>90.479489999999998</v>
      </c>
      <c r="O29">
        <v>91.682630000000003</v>
      </c>
    </row>
    <row r="30" spans="2:15" x14ac:dyDescent="0.25">
      <c r="B30" s="139">
        <v>33878</v>
      </c>
      <c r="C30">
        <v>25.175630000000002</v>
      </c>
      <c r="D30">
        <v>45.725360000000002</v>
      </c>
      <c r="E30">
        <v>55.107880000000002</v>
      </c>
      <c r="F30">
        <v>62.979190000000003</v>
      </c>
      <c r="G30">
        <v>69.106160000000003</v>
      </c>
      <c r="H30">
        <v>74.027600000000007</v>
      </c>
      <c r="I30">
        <v>77.83775</v>
      </c>
      <c r="J30">
        <v>81.082490000000007</v>
      </c>
      <c r="K30">
        <v>83.383499999999998</v>
      </c>
      <c r="L30">
        <v>85.352010000000007</v>
      </c>
      <c r="M30">
        <v>87.117320000000007</v>
      </c>
      <c r="N30">
        <v>88.765379999999993</v>
      </c>
      <c r="O30">
        <v>90.109700000000004</v>
      </c>
    </row>
    <row r="31" spans="2:15" x14ac:dyDescent="0.25">
      <c r="B31" s="139">
        <v>33970</v>
      </c>
      <c r="C31">
        <v>31.797519999999999</v>
      </c>
      <c r="D31">
        <v>50.40401</v>
      </c>
      <c r="E31">
        <v>57.095179999999999</v>
      </c>
      <c r="F31">
        <v>62.634099999999997</v>
      </c>
      <c r="G31">
        <v>67.602580000000003</v>
      </c>
      <c r="H31">
        <v>71.348910000000004</v>
      </c>
      <c r="I31">
        <v>74.715639999999993</v>
      </c>
      <c r="J31">
        <v>77.519580000000005</v>
      </c>
      <c r="K31">
        <v>79.860889999999998</v>
      </c>
      <c r="L31">
        <v>82.088639999999998</v>
      </c>
      <c r="M31">
        <v>83.951700000000002</v>
      </c>
      <c r="N31">
        <v>85.704390000000004</v>
      </c>
      <c r="O31">
        <v>87.241500000000002</v>
      </c>
    </row>
    <row r="32" spans="2:15" x14ac:dyDescent="0.25">
      <c r="B32" s="139">
        <v>34060</v>
      </c>
      <c r="C32">
        <v>27.08961</v>
      </c>
      <c r="D32">
        <v>49.238109999999999</v>
      </c>
      <c r="E32">
        <v>56.376640000000002</v>
      </c>
      <c r="F32">
        <v>62.316139999999997</v>
      </c>
      <c r="G32">
        <v>67.259559999999993</v>
      </c>
      <c r="H32">
        <v>71.820520000000002</v>
      </c>
      <c r="I32">
        <v>75.241489999999999</v>
      </c>
      <c r="J32">
        <v>78.082359999999994</v>
      </c>
      <c r="K32">
        <v>80.564729999999997</v>
      </c>
      <c r="L32">
        <v>82.843519999999998</v>
      </c>
      <c r="M32">
        <v>84.966849999999994</v>
      </c>
      <c r="N32">
        <v>86.614909999999995</v>
      </c>
      <c r="O32">
        <v>88.11833</v>
      </c>
    </row>
    <row r="33" spans="2:15" x14ac:dyDescent="0.25">
      <c r="B33" s="139">
        <v>34151</v>
      </c>
      <c r="C33">
        <v>30.199300000000001</v>
      </c>
      <c r="D33">
        <v>53.061630000000001</v>
      </c>
      <c r="E33">
        <v>61.231769999999997</v>
      </c>
      <c r="F33">
        <v>65.762100000000004</v>
      </c>
      <c r="G33">
        <v>69.649029999999996</v>
      </c>
      <c r="H33">
        <v>73.054370000000006</v>
      </c>
      <c r="I33">
        <v>76.179289999999995</v>
      </c>
      <c r="J33">
        <v>78.537999999999997</v>
      </c>
      <c r="K33">
        <v>80.796800000000005</v>
      </c>
      <c r="L33">
        <v>83.010630000000006</v>
      </c>
      <c r="M33">
        <v>84.949029999999993</v>
      </c>
      <c r="N33">
        <v>86.708529999999996</v>
      </c>
      <c r="O33">
        <v>88.442949999999996</v>
      </c>
    </row>
    <row r="34" spans="2:15" x14ac:dyDescent="0.25">
      <c r="B34" s="139">
        <v>34243</v>
      </c>
      <c r="C34">
        <v>29.58136</v>
      </c>
      <c r="D34">
        <v>48.42362</v>
      </c>
      <c r="E34">
        <v>56.689660000000003</v>
      </c>
      <c r="F34">
        <v>63.188679999999998</v>
      </c>
      <c r="G34">
        <v>68.367469999999997</v>
      </c>
      <c r="H34">
        <v>72.52561</v>
      </c>
      <c r="I34">
        <v>76.076999999999998</v>
      </c>
      <c r="J34">
        <v>78.985780000000005</v>
      </c>
      <c r="K34">
        <v>81.669089999999997</v>
      </c>
      <c r="L34">
        <v>84.028819999999996</v>
      </c>
      <c r="M34">
        <v>86.164760000000001</v>
      </c>
      <c r="N34">
        <v>87.76567</v>
      </c>
      <c r="O34">
        <v>89.259060000000005</v>
      </c>
    </row>
    <row r="35" spans="2:15" x14ac:dyDescent="0.25">
      <c r="B35" s="139">
        <v>34335</v>
      </c>
      <c r="C35">
        <v>30.364139999999999</v>
      </c>
      <c r="D35">
        <v>53.035249999999998</v>
      </c>
      <c r="E35">
        <v>64.053399999999996</v>
      </c>
      <c r="F35">
        <v>68.862520000000004</v>
      </c>
      <c r="G35">
        <v>72.851249999999993</v>
      </c>
      <c r="H35">
        <v>76.140690000000006</v>
      </c>
      <c r="I35">
        <v>79.248829999999998</v>
      </c>
      <c r="J35">
        <v>82.104179999999999</v>
      </c>
      <c r="K35">
        <v>84.373729999999995</v>
      </c>
      <c r="L35">
        <v>86.61309</v>
      </c>
      <c r="M35">
        <v>88.455839999999995</v>
      </c>
      <c r="N35">
        <v>89.877279999999999</v>
      </c>
      <c r="O35">
        <v>91.237179999999995</v>
      </c>
    </row>
    <row r="36" spans="2:15" x14ac:dyDescent="0.25">
      <c r="B36" s="139">
        <v>34425</v>
      </c>
      <c r="C36">
        <v>41.726959999999998</v>
      </c>
      <c r="D36">
        <v>52.892029999999998</v>
      </c>
      <c r="E36">
        <v>61.740079999999999</v>
      </c>
      <c r="F36">
        <v>66.997190000000003</v>
      </c>
      <c r="G36">
        <v>71.895750000000007</v>
      </c>
      <c r="H36">
        <v>75.841340000000002</v>
      </c>
      <c r="I36">
        <v>79.166849999999997</v>
      </c>
      <c r="J36">
        <v>82.188879999999997</v>
      </c>
      <c r="K36">
        <v>84.230789999999999</v>
      </c>
      <c r="L36">
        <v>86.079939999999993</v>
      </c>
      <c r="M36">
        <v>87.734750000000005</v>
      </c>
      <c r="N36">
        <v>89.129769999999994</v>
      </c>
      <c r="O36">
        <v>90.322500000000005</v>
      </c>
    </row>
    <row r="37" spans="2:15" x14ac:dyDescent="0.25">
      <c r="B37" s="139">
        <v>34516</v>
      </c>
      <c r="C37">
        <v>28.974399999999999</v>
      </c>
      <c r="D37">
        <v>47.85304</v>
      </c>
      <c r="E37">
        <v>56.275979999999997</v>
      </c>
      <c r="F37">
        <v>63.011960000000002</v>
      </c>
      <c r="G37">
        <v>67.968850000000003</v>
      </c>
      <c r="H37">
        <v>71.670969999999997</v>
      </c>
      <c r="I37">
        <v>74.798370000000006</v>
      </c>
      <c r="J37">
        <v>77.438180000000003</v>
      </c>
      <c r="K37">
        <v>79.947149999999993</v>
      </c>
      <c r="L37">
        <v>82.173360000000002</v>
      </c>
      <c r="M37">
        <v>84.178929999999994</v>
      </c>
      <c r="N37">
        <v>86.162949999999995</v>
      </c>
      <c r="O37">
        <v>87.599209999999999</v>
      </c>
    </row>
    <row r="38" spans="2:15" x14ac:dyDescent="0.25">
      <c r="B38" s="139">
        <v>34608</v>
      </c>
      <c r="C38">
        <v>27.594069999999999</v>
      </c>
      <c r="D38">
        <v>49.878390000000003</v>
      </c>
      <c r="E38">
        <v>58.995359999999998</v>
      </c>
      <c r="F38">
        <v>65.063339999999997</v>
      </c>
      <c r="G38">
        <v>69.046850000000006</v>
      </c>
      <c r="H38">
        <v>72.148769999999999</v>
      </c>
      <c r="I38">
        <v>75.040130000000005</v>
      </c>
      <c r="J38">
        <v>77.777069999999995</v>
      </c>
      <c r="K38">
        <v>80.010000000000005</v>
      </c>
      <c r="L38">
        <v>82.038510000000002</v>
      </c>
      <c r="M38">
        <v>83.895489999999995</v>
      </c>
      <c r="N38">
        <v>85.645399999999995</v>
      </c>
      <c r="O38">
        <v>87.243729999999999</v>
      </c>
    </row>
    <row r="39" spans="2:15" x14ac:dyDescent="0.25">
      <c r="B39" s="139">
        <v>34700</v>
      </c>
      <c r="C39">
        <v>51.522379999999998</v>
      </c>
      <c r="D39">
        <v>63.2849</v>
      </c>
      <c r="E39">
        <v>71.679140000000004</v>
      </c>
      <c r="F39">
        <v>77.269940000000005</v>
      </c>
      <c r="G39">
        <v>80.104799999999997</v>
      </c>
      <c r="H39">
        <v>82.663510000000002</v>
      </c>
      <c r="I39">
        <v>84.745289999999997</v>
      </c>
      <c r="J39">
        <v>86.565969999999993</v>
      </c>
      <c r="K39">
        <v>88.17792</v>
      </c>
      <c r="L39">
        <v>89.703019999999995</v>
      </c>
      <c r="M39">
        <v>91.100520000000003</v>
      </c>
      <c r="N39">
        <v>92.293430000000001</v>
      </c>
      <c r="O39">
        <v>93.398619999999994</v>
      </c>
    </row>
    <row r="40" spans="2:15" x14ac:dyDescent="0.25">
      <c r="B40" s="139">
        <v>34790</v>
      </c>
      <c r="C40">
        <v>31.808299999999999</v>
      </c>
      <c r="D40">
        <v>50.594859999999997</v>
      </c>
      <c r="E40">
        <v>59.298279999999998</v>
      </c>
      <c r="F40">
        <v>64.344049999999996</v>
      </c>
      <c r="G40">
        <v>68.828739999999996</v>
      </c>
      <c r="H40">
        <v>72.980689999999996</v>
      </c>
      <c r="I40">
        <v>76.616209999999995</v>
      </c>
      <c r="J40">
        <v>79.456950000000006</v>
      </c>
      <c r="K40">
        <v>81.850260000000006</v>
      </c>
      <c r="L40">
        <v>83.970929999999996</v>
      </c>
      <c r="M40">
        <v>85.832840000000004</v>
      </c>
      <c r="N40">
        <v>87.483900000000006</v>
      </c>
      <c r="O40">
        <v>88.916259999999994</v>
      </c>
    </row>
    <row r="41" spans="2:15" x14ac:dyDescent="0.25">
      <c r="B41" s="139">
        <v>34881</v>
      </c>
      <c r="C41">
        <v>27.368549999999999</v>
      </c>
      <c r="D41">
        <v>45.195030000000003</v>
      </c>
      <c r="E41">
        <v>56.249749999999999</v>
      </c>
      <c r="F41">
        <v>62.25421</v>
      </c>
      <c r="G41">
        <v>66.81962</v>
      </c>
      <c r="H41">
        <v>70.496440000000007</v>
      </c>
      <c r="I41">
        <v>73.920929999999998</v>
      </c>
      <c r="J41">
        <v>76.896270000000001</v>
      </c>
      <c r="K41">
        <v>79.508170000000007</v>
      </c>
      <c r="L41">
        <v>81.662779999999998</v>
      </c>
      <c r="M41">
        <v>83.607879999999994</v>
      </c>
      <c r="N41">
        <v>85.438559999999995</v>
      </c>
      <c r="O41">
        <v>87.083749999999995</v>
      </c>
    </row>
    <row r="42" spans="2:15" x14ac:dyDescent="0.25">
      <c r="B42" s="139">
        <v>34973</v>
      </c>
      <c r="C42">
        <v>22.211120000000001</v>
      </c>
      <c r="D42">
        <v>36.689309999999999</v>
      </c>
      <c r="E42">
        <v>47.383479999999999</v>
      </c>
      <c r="F42">
        <v>54.680979999999998</v>
      </c>
      <c r="G42">
        <v>60.404179999999997</v>
      </c>
      <c r="H42">
        <v>64.742069999999998</v>
      </c>
      <c r="I42">
        <v>68.947410000000005</v>
      </c>
      <c r="J42">
        <v>72.592439999999996</v>
      </c>
      <c r="K42">
        <v>76.034610000000001</v>
      </c>
      <c r="L42">
        <v>79.149990000000003</v>
      </c>
      <c r="M42">
        <v>81.493960000000001</v>
      </c>
      <c r="N42">
        <v>83.546539999999993</v>
      </c>
      <c r="O42">
        <v>85.403559999999999</v>
      </c>
    </row>
    <row r="43" spans="2:15" x14ac:dyDescent="0.25">
      <c r="B43" s="139">
        <v>35065</v>
      </c>
      <c r="C43">
        <v>24.688210000000002</v>
      </c>
      <c r="D43">
        <v>38.368899999999996</v>
      </c>
      <c r="E43">
        <v>49.719110000000001</v>
      </c>
      <c r="F43">
        <v>57.017400000000002</v>
      </c>
      <c r="G43">
        <v>62.639060000000001</v>
      </c>
      <c r="H43">
        <v>67.104529999999997</v>
      </c>
      <c r="I43">
        <v>71.146870000000007</v>
      </c>
      <c r="J43">
        <v>74.678489999999996</v>
      </c>
      <c r="K43">
        <v>77.586169999999996</v>
      </c>
      <c r="L43">
        <v>80.014449999999997</v>
      </c>
      <c r="M43">
        <v>82.266350000000003</v>
      </c>
      <c r="N43">
        <v>84.340990000000005</v>
      </c>
      <c r="O43">
        <v>85.866919999999993</v>
      </c>
    </row>
    <row r="44" spans="2:15" x14ac:dyDescent="0.25">
      <c r="B44" s="139">
        <v>35156</v>
      </c>
      <c r="C44">
        <v>16.38645</v>
      </c>
      <c r="D44">
        <v>28.836780000000001</v>
      </c>
      <c r="E44">
        <v>38.409289999999999</v>
      </c>
      <c r="F44">
        <v>47.214390000000002</v>
      </c>
      <c r="G44">
        <v>53.841380000000001</v>
      </c>
      <c r="H44">
        <v>59.749510000000001</v>
      </c>
      <c r="I44">
        <v>64.722239999999999</v>
      </c>
      <c r="J44">
        <v>68.791600000000003</v>
      </c>
      <c r="K44">
        <v>72.435699999999997</v>
      </c>
      <c r="L44">
        <v>75.571110000000004</v>
      </c>
      <c r="M44">
        <v>78.251810000000006</v>
      </c>
      <c r="N44">
        <v>80.591980000000007</v>
      </c>
      <c r="O44">
        <v>82.775189999999995</v>
      </c>
    </row>
    <row r="45" spans="2:15" x14ac:dyDescent="0.25">
      <c r="B45" s="139">
        <v>35247</v>
      </c>
      <c r="C45">
        <v>30.00864</v>
      </c>
      <c r="D45">
        <v>42.653460000000003</v>
      </c>
      <c r="E45">
        <v>51.878900000000002</v>
      </c>
      <c r="F45">
        <v>59.051679999999998</v>
      </c>
      <c r="G45">
        <v>65.179590000000005</v>
      </c>
      <c r="H45">
        <v>69.90889</v>
      </c>
      <c r="I45">
        <v>73.233840000000001</v>
      </c>
      <c r="J45">
        <v>76.391409999999993</v>
      </c>
      <c r="K45">
        <v>78.805329999999998</v>
      </c>
      <c r="L45">
        <v>81.13655</v>
      </c>
      <c r="M45">
        <v>83.340940000000003</v>
      </c>
      <c r="N45">
        <v>85.027630000000002</v>
      </c>
      <c r="O45">
        <v>86.635649999999998</v>
      </c>
    </row>
    <row r="46" spans="2:15" x14ac:dyDescent="0.25">
      <c r="B46" s="139">
        <v>35339</v>
      </c>
      <c r="C46">
        <v>26.463750000000001</v>
      </c>
      <c r="D46">
        <v>39.709699999999998</v>
      </c>
      <c r="E46">
        <v>48.288290000000003</v>
      </c>
      <c r="F46">
        <v>54.925220000000003</v>
      </c>
      <c r="G46">
        <v>60.470779999999998</v>
      </c>
      <c r="H46">
        <v>64.729330000000004</v>
      </c>
      <c r="I46">
        <v>68.819230000000005</v>
      </c>
      <c r="J46">
        <v>72.284390000000002</v>
      </c>
      <c r="K46">
        <v>75.602189999999993</v>
      </c>
      <c r="L46">
        <v>78.630650000000003</v>
      </c>
      <c r="M46">
        <v>81.046300000000002</v>
      </c>
      <c r="N46">
        <v>83.166910000000001</v>
      </c>
      <c r="O46">
        <v>85.016859999999994</v>
      </c>
    </row>
    <row r="47" spans="2:15" x14ac:dyDescent="0.25">
      <c r="B47" s="139">
        <v>35431</v>
      </c>
      <c r="C47">
        <v>22.5398</v>
      </c>
      <c r="D47">
        <v>36.219880000000003</v>
      </c>
      <c r="E47">
        <v>47.891379999999998</v>
      </c>
      <c r="F47">
        <v>54.4208</v>
      </c>
      <c r="G47">
        <v>60.220359999999999</v>
      </c>
      <c r="H47">
        <v>65.092140000000001</v>
      </c>
      <c r="I47">
        <v>69.058480000000003</v>
      </c>
      <c r="J47">
        <v>72.478160000000003</v>
      </c>
      <c r="K47">
        <v>75.478949999999998</v>
      </c>
      <c r="L47">
        <v>78.327020000000005</v>
      </c>
      <c r="M47">
        <v>80.840220000000002</v>
      </c>
      <c r="N47">
        <v>82.948549999999997</v>
      </c>
      <c r="O47">
        <v>84.982820000000004</v>
      </c>
    </row>
    <row r="48" spans="2:15" x14ac:dyDescent="0.25">
      <c r="B48" s="139">
        <v>35521</v>
      </c>
      <c r="C48">
        <v>28.16301</v>
      </c>
      <c r="D48">
        <v>37.714480000000002</v>
      </c>
      <c r="E48">
        <v>46.0169</v>
      </c>
      <c r="F48">
        <v>53.48601</v>
      </c>
      <c r="G48">
        <v>59.282809999999998</v>
      </c>
      <c r="H48">
        <v>64.220230000000001</v>
      </c>
      <c r="I48">
        <v>68.620990000000006</v>
      </c>
      <c r="J48">
        <v>72.453649999999996</v>
      </c>
      <c r="K48">
        <v>76.006360000000001</v>
      </c>
      <c r="L48">
        <v>79.030950000000004</v>
      </c>
      <c r="M48">
        <v>81.294309999999996</v>
      </c>
      <c r="N48">
        <v>83.396140000000003</v>
      </c>
      <c r="O48">
        <v>85.146150000000006</v>
      </c>
    </row>
    <row r="49" spans="2:15" x14ac:dyDescent="0.25">
      <c r="B49" s="139">
        <v>35612</v>
      </c>
      <c r="C49">
        <v>27.578479999999999</v>
      </c>
      <c r="D49">
        <v>45.41207</v>
      </c>
      <c r="E49">
        <v>57.785600000000002</v>
      </c>
      <c r="F49">
        <v>65.341409999999996</v>
      </c>
      <c r="G49">
        <v>71.834440000000001</v>
      </c>
      <c r="H49">
        <v>76.005830000000003</v>
      </c>
      <c r="I49">
        <v>79.175709999999995</v>
      </c>
      <c r="J49">
        <v>82.110810000000001</v>
      </c>
      <c r="K49">
        <v>84.790800000000004</v>
      </c>
      <c r="L49">
        <v>86.916399999999996</v>
      </c>
      <c r="M49">
        <v>88.588890000000006</v>
      </c>
      <c r="N49">
        <v>89.841920000000002</v>
      </c>
      <c r="O49">
        <v>90.812089999999998</v>
      </c>
    </row>
    <row r="50" spans="2:15" x14ac:dyDescent="0.25">
      <c r="B50" s="139">
        <v>35704</v>
      </c>
      <c r="C50">
        <v>41.065629999999999</v>
      </c>
      <c r="D50">
        <v>64.673140000000004</v>
      </c>
      <c r="E50">
        <v>76.36515</v>
      </c>
      <c r="F50">
        <v>84.676299999999998</v>
      </c>
      <c r="G50">
        <v>87.387519999999995</v>
      </c>
      <c r="H50">
        <v>89.598020000000005</v>
      </c>
      <c r="I50">
        <v>91.439859999999996</v>
      </c>
      <c r="J50">
        <v>92.618440000000007</v>
      </c>
      <c r="K50">
        <v>93.664969999999997</v>
      </c>
      <c r="L50">
        <v>94.627489999999995</v>
      </c>
      <c r="M50">
        <v>95.407849999999996</v>
      </c>
      <c r="N50">
        <v>95.951459999999997</v>
      </c>
      <c r="O50">
        <v>96.425120000000007</v>
      </c>
    </row>
    <row r="51" spans="2:15" x14ac:dyDescent="0.25">
      <c r="B51" s="139">
        <v>35796</v>
      </c>
      <c r="C51">
        <v>40.709229999999998</v>
      </c>
      <c r="D51">
        <v>64.677940000000007</v>
      </c>
      <c r="E51">
        <v>76.064729999999997</v>
      </c>
      <c r="F51">
        <v>81.737960000000001</v>
      </c>
      <c r="G51">
        <v>84.922250000000005</v>
      </c>
      <c r="H51">
        <v>87.287559999999999</v>
      </c>
      <c r="I51">
        <v>89.23142</v>
      </c>
      <c r="J51">
        <v>91.156930000000003</v>
      </c>
      <c r="K51">
        <v>92.290040000000005</v>
      </c>
      <c r="L51">
        <v>93.352959999999996</v>
      </c>
      <c r="M51">
        <v>94.1571</v>
      </c>
      <c r="N51">
        <v>94.796769999999995</v>
      </c>
      <c r="O51">
        <v>95.378900000000002</v>
      </c>
    </row>
    <row r="52" spans="2:15" x14ac:dyDescent="0.25">
      <c r="B52" s="139">
        <v>35886</v>
      </c>
      <c r="C52">
        <v>38.93741</v>
      </c>
      <c r="D52">
        <v>56.470010000000002</v>
      </c>
      <c r="E52">
        <v>65.186589999999995</v>
      </c>
      <c r="F52">
        <v>72.507559999999998</v>
      </c>
      <c r="G52">
        <v>76.525009999999995</v>
      </c>
      <c r="H52">
        <v>79.888580000000005</v>
      </c>
      <c r="I52">
        <v>82.402810000000002</v>
      </c>
      <c r="J52">
        <v>84.880799999999994</v>
      </c>
      <c r="K52">
        <v>87.034639999999996</v>
      </c>
      <c r="L52">
        <v>88.921120000000002</v>
      </c>
      <c r="M52">
        <v>90.307950000000005</v>
      </c>
      <c r="N52">
        <v>91.450220000000002</v>
      </c>
      <c r="O52">
        <v>92.51397</v>
      </c>
    </row>
    <row r="53" spans="2:15" x14ac:dyDescent="0.25">
      <c r="B53" s="139">
        <v>35977</v>
      </c>
      <c r="C53">
        <v>36.162419999999997</v>
      </c>
      <c r="D53">
        <v>57.837139999999998</v>
      </c>
      <c r="E53">
        <v>66.564149999999998</v>
      </c>
      <c r="F53">
        <v>72.38015</v>
      </c>
      <c r="G53">
        <v>77.375460000000004</v>
      </c>
      <c r="H53">
        <v>80.895679999999999</v>
      </c>
      <c r="I53">
        <v>83.635779999999997</v>
      </c>
      <c r="J53">
        <v>85.858239999999995</v>
      </c>
      <c r="K53">
        <v>87.938469999999995</v>
      </c>
      <c r="L53">
        <v>89.76858</v>
      </c>
      <c r="M53">
        <v>91.354190000000003</v>
      </c>
      <c r="N53">
        <v>92.711740000000006</v>
      </c>
      <c r="O53">
        <v>93.633300000000006</v>
      </c>
    </row>
    <row r="54" spans="2:15" x14ac:dyDescent="0.25">
      <c r="B54" s="139">
        <v>36069</v>
      </c>
      <c r="C54">
        <v>31.322569999999999</v>
      </c>
      <c r="D54">
        <v>48.501629999999999</v>
      </c>
      <c r="E54">
        <v>60.060470000000002</v>
      </c>
      <c r="F54">
        <v>67.382570000000001</v>
      </c>
      <c r="G54">
        <v>73.445409999999995</v>
      </c>
      <c r="H54">
        <v>77.701409999999996</v>
      </c>
      <c r="I54">
        <v>80.73809</v>
      </c>
      <c r="J54">
        <v>83.493260000000006</v>
      </c>
      <c r="K54">
        <v>85.497900000000001</v>
      </c>
      <c r="L54">
        <v>87.222040000000007</v>
      </c>
      <c r="M54">
        <v>88.811629999999994</v>
      </c>
      <c r="N54">
        <v>90.200680000000006</v>
      </c>
      <c r="O54">
        <v>91.409639999999996</v>
      </c>
    </row>
    <row r="55" spans="2:15" x14ac:dyDescent="0.25">
      <c r="B55" s="139">
        <v>36161</v>
      </c>
      <c r="C55">
        <v>36.182989999999997</v>
      </c>
      <c r="D55">
        <v>51.751019999999997</v>
      </c>
      <c r="E55">
        <v>60.897379999999998</v>
      </c>
      <c r="F55">
        <v>68.146280000000004</v>
      </c>
      <c r="G55">
        <v>73.501810000000006</v>
      </c>
      <c r="H55">
        <v>76.950320000000005</v>
      </c>
      <c r="I55">
        <v>79.958640000000003</v>
      </c>
      <c r="J55">
        <v>82.629130000000004</v>
      </c>
      <c r="K55">
        <v>85.000240000000005</v>
      </c>
      <c r="L55">
        <v>86.995570000000001</v>
      </c>
      <c r="M55">
        <v>88.543840000000003</v>
      </c>
      <c r="N55">
        <v>89.956739999999996</v>
      </c>
      <c r="O55">
        <v>91.093090000000004</v>
      </c>
    </row>
    <row r="56" spans="2:15" x14ac:dyDescent="0.25">
      <c r="B56" s="139">
        <v>36251</v>
      </c>
      <c r="C56">
        <v>21.49447</v>
      </c>
      <c r="D56">
        <v>36.310699999999997</v>
      </c>
      <c r="E56">
        <v>48.402999999999999</v>
      </c>
      <c r="F56">
        <v>57.170180000000002</v>
      </c>
      <c r="G56">
        <v>64.080100000000002</v>
      </c>
      <c r="H56">
        <v>68.971649999999997</v>
      </c>
      <c r="I56">
        <v>72.589799999999997</v>
      </c>
      <c r="J56">
        <v>75.613879999999995</v>
      </c>
      <c r="K56">
        <v>78.386200000000002</v>
      </c>
      <c r="L56">
        <v>80.780699999999996</v>
      </c>
      <c r="M56">
        <v>82.866590000000002</v>
      </c>
      <c r="N56">
        <v>84.823520000000002</v>
      </c>
      <c r="O56">
        <v>86.664550000000006</v>
      </c>
    </row>
    <row r="57" spans="2:15" x14ac:dyDescent="0.25">
      <c r="B57" s="139">
        <v>36342</v>
      </c>
      <c r="C57">
        <v>24.375399999999999</v>
      </c>
      <c r="D57">
        <v>37.303829999999998</v>
      </c>
      <c r="E57">
        <v>48.512720000000002</v>
      </c>
      <c r="F57">
        <v>58.586570000000002</v>
      </c>
      <c r="G57">
        <v>65.561869999999999</v>
      </c>
      <c r="H57">
        <v>70.108699999999999</v>
      </c>
      <c r="I57">
        <v>73.876599999999996</v>
      </c>
      <c r="J57">
        <v>77.366609999999994</v>
      </c>
      <c r="K57">
        <v>80.26849</v>
      </c>
      <c r="L57">
        <v>82.676680000000005</v>
      </c>
      <c r="M57">
        <v>84.786410000000004</v>
      </c>
      <c r="N57">
        <v>86.533479999999997</v>
      </c>
      <c r="O57">
        <v>88.152690000000007</v>
      </c>
    </row>
    <row r="58" spans="2:15" x14ac:dyDescent="0.25">
      <c r="B58" s="139">
        <v>36434</v>
      </c>
      <c r="C58">
        <v>27.029589999999999</v>
      </c>
      <c r="D58">
        <v>40.04</v>
      </c>
      <c r="E58">
        <v>50.25271</v>
      </c>
      <c r="F58">
        <v>56.962000000000003</v>
      </c>
      <c r="G58">
        <v>61.399900000000002</v>
      </c>
      <c r="H58">
        <v>65.262709999999998</v>
      </c>
      <c r="I58">
        <v>68.769559999999998</v>
      </c>
      <c r="J58">
        <v>71.870080000000002</v>
      </c>
      <c r="K58">
        <v>74.654619999999994</v>
      </c>
      <c r="L58">
        <v>77.233900000000006</v>
      </c>
      <c r="M58">
        <v>79.720010000000002</v>
      </c>
      <c r="N58">
        <v>81.946680000000001</v>
      </c>
      <c r="O58">
        <v>83.840090000000004</v>
      </c>
    </row>
    <row r="59" spans="2:15" x14ac:dyDescent="0.25">
      <c r="B59" s="139">
        <v>36526</v>
      </c>
      <c r="C59">
        <v>32.161459999999998</v>
      </c>
      <c r="D59">
        <v>46.419449999999998</v>
      </c>
      <c r="E59">
        <v>54.308860000000003</v>
      </c>
      <c r="F59">
        <v>59.729199999999999</v>
      </c>
      <c r="G59">
        <v>64.244780000000006</v>
      </c>
      <c r="H59">
        <v>68.007019999999997</v>
      </c>
      <c r="I59">
        <v>71.473399999999998</v>
      </c>
      <c r="J59">
        <v>74.725049999999996</v>
      </c>
      <c r="K59">
        <v>77.490290000000002</v>
      </c>
      <c r="L59">
        <v>80.015709999999999</v>
      </c>
      <c r="M59">
        <v>82.319569999999999</v>
      </c>
      <c r="N59">
        <v>84.263620000000003</v>
      </c>
      <c r="O59">
        <v>86.075040000000001</v>
      </c>
    </row>
    <row r="60" spans="2:15" x14ac:dyDescent="0.25">
      <c r="B60" s="139">
        <v>36617</v>
      </c>
      <c r="C60">
        <v>36.003390000000003</v>
      </c>
      <c r="D60">
        <v>52.25074</v>
      </c>
      <c r="E60">
        <v>61.563630000000003</v>
      </c>
      <c r="F60">
        <v>67.195390000000003</v>
      </c>
      <c r="G60">
        <v>71.551150000000007</v>
      </c>
      <c r="H60">
        <v>75.205039999999997</v>
      </c>
      <c r="I60">
        <v>78.027529999999999</v>
      </c>
      <c r="J60">
        <v>80.562700000000007</v>
      </c>
      <c r="K60">
        <v>82.700450000000004</v>
      </c>
      <c r="L60">
        <v>84.647630000000007</v>
      </c>
      <c r="M60">
        <v>86.498540000000006</v>
      </c>
      <c r="N60">
        <v>88.085449999999994</v>
      </c>
      <c r="O60">
        <v>89.572980000000001</v>
      </c>
    </row>
    <row r="61" spans="2:15" x14ac:dyDescent="0.25">
      <c r="B61" s="139">
        <v>36708</v>
      </c>
      <c r="C61">
        <v>30.519559999999998</v>
      </c>
      <c r="D61">
        <v>50.325139999999998</v>
      </c>
      <c r="E61">
        <v>57.607259999999997</v>
      </c>
      <c r="F61">
        <v>63.329070000000002</v>
      </c>
      <c r="G61">
        <v>68.436700000000002</v>
      </c>
      <c r="H61">
        <v>72.470669999999998</v>
      </c>
      <c r="I61">
        <v>76.069640000000007</v>
      </c>
      <c r="J61">
        <v>79.063990000000004</v>
      </c>
      <c r="K61">
        <v>81.345039999999997</v>
      </c>
      <c r="L61">
        <v>83.477019999999996</v>
      </c>
      <c r="M61">
        <v>85.299329999999998</v>
      </c>
      <c r="N61">
        <v>86.957040000000006</v>
      </c>
      <c r="O61">
        <v>88.294420000000002</v>
      </c>
    </row>
    <row r="62" spans="2:15" x14ac:dyDescent="0.25">
      <c r="B62" s="139">
        <v>36800</v>
      </c>
      <c r="C62">
        <v>34.993360000000003</v>
      </c>
      <c r="D62">
        <v>48.813679999999998</v>
      </c>
      <c r="E62">
        <v>60.002249999999997</v>
      </c>
      <c r="F62">
        <v>65.416319999999999</v>
      </c>
      <c r="G62">
        <v>70.1999</v>
      </c>
      <c r="H62">
        <v>74.622339999999994</v>
      </c>
      <c r="I62">
        <v>77.665329999999997</v>
      </c>
      <c r="J62">
        <v>80.313509999999994</v>
      </c>
      <c r="K62">
        <v>82.643249999999995</v>
      </c>
      <c r="L62">
        <v>84.808440000000004</v>
      </c>
      <c r="M62">
        <v>86.731719999999996</v>
      </c>
      <c r="N62">
        <v>88.248999999999995</v>
      </c>
      <c r="O62">
        <v>89.682680000000005</v>
      </c>
    </row>
    <row r="63" spans="2:15" x14ac:dyDescent="0.25">
      <c r="B63" s="139">
        <v>36892</v>
      </c>
      <c r="C63">
        <v>41.976860000000002</v>
      </c>
      <c r="D63">
        <v>54.448410000000003</v>
      </c>
      <c r="E63">
        <v>63.972070000000002</v>
      </c>
      <c r="F63">
        <v>69.602429999999998</v>
      </c>
      <c r="G63">
        <v>74.154520000000005</v>
      </c>
      <c r="H63">
        <v>77.905779999999993</v>
      </c>
      <c r="I63">
        <v>81.000119999999995</v>
      </c>
      <c r="J63">
        <v>83.436980000000005</v>
      </c>
      <c r="K63">
        <v>85.565330000000003</v>
      </c>
      <c r="L63">
        <v>87.031409999999994</v>
      </c>
      <c r="M63">
        <v>88.482100000000003</v>
      </c>
      <c r="N63">
        <v>89.864760000000004</v>
      </c>
      <c r="O63">
        <v>91.038619999999995</v>
      </c>
    </row>
    <row r="64" spans="2:15" x14ac:dyDescent="0.25">
      <c r="B64" s="139">
        <v>36982</v>
      </c>
      <c r="C64">
        <v>28.55294</v>
      </c>
      <c r="D64">
        <v>44.43242</v>
      </c>
      <c r="E64">
        <v>56.737000000000002</v>
      </c>
      <c r="F64">
        <v>63.636679999999998</v>
      </c>
      <c r="G64">
        <v>69.828010000000006</v>
      </c>
      <c r="H64">
        <v>73.44811</v>
      </c>
      <c r="I64">
        <v>77.033259999999999</v>
      </c>
      <c r="J64">
        <v>79.867230000000006</v>
      </c>
      <c r="K64">
        <v>82.543779999999998</v>
      </c>
      <c r="L64">
        <v>85.032749999999993</v>
      </c>
      <c r="M64">
        <v>86.857569999999996</v>
      </c>
      <c r="N64">
        <v>88.525540000000007</v>
      </c>
      <c r="O64">
        <v>89.737939999999995</v>
      </c>
    </row>
    <row r="65" spans="2:15" x14ac:dyDescent="0.25">
      <c r="B65" s="139">
        <v>37073</v>
      </c>
      <c r="C65">
        <v>38.832859999999997</v>
      </c>
      <c r="D65">
        <v>58.205190000000002</v>
      </c>
      <c r="E65">
        <v>67.042460000000005</v>
      </c>
      <c r="F65">
        <v>72.968599999999995</v>
      </c>
      <c r="G65">
        <v>76.836269999999999</v>
      </c>
      <c r="H65">
        <v>79.842439999999996</v>
      </c>
      <c r="I65">
        <v>82.342290000000006</v>
      </c>
      <c r="J65">
        <v>84.618489999999994</v>
      </c>
      <c r="K65">
        <v>86.837819999999994</v>
      </c>
      <c r="L65">
        <v>88.534989999999993</v>
      </c>
      <c r="M65">
        <v>89.937920000000005</v>
      </c>
      <c r="N65">
        <v>91.140020000000007</v>
      </c>
      <c r="O65">
        <v>92.142300000000006</v>
      </c>
    </row>
    <row r="66" spans="2:15" x14ac:dyDescent="0.25">
      <c r="B66" s="139">
        <v>37165</v>
      </c>
      <c r="C66">
        <v>29.68205</v>
      </c>
      <c r="D66">
        <v>44.098140000000001</v>
      </c>
      <c r="E66">
        <v>55.116239999999998</v>
      </c>
      <c r="F66">
        <v>63.709620000000001</v>
      </c>
      <c r="G66">
        <v>68.841589999999997</v>
      </c>
      <c r="H66">
        <v>73.836349999999996</v>
      </c>
      <c r="I66">
        <v>77.054429999999996</v>
      </c>
      <c r="J66">
        <v>79.675799999999995</v>
      </c>
      <c r="K66">
        <v>81.84151</v>
      </c>
      <c r="L66">
        <v>83.923169999999999</v>
      </c>
      <c r="M66">
        <v>85.77861</v>
      </c>
      <c r="N66">
        <v>87.567509999999999</v>
      </c>
      <c r="O66">
        <v>89.101259999999996</v>
      </c>
    </row>
    <row r="67" spans="2:15" x14ac:dyDescent="0.25">
      <c r="B67" s="139">
        <v>37257</v>
      </c>
      <c r="C67">
        <v>27.980250000000002</v>
      </c>
      <c r="D67">
        <v>40.779150000000001</v>
      </c>
      <c r="E67">
        <v>50.69885</v>
      </c>
      <c r="F67">
        <v>57.255580000000002</v>
      </c>
      <c r="G67">
        <v>62.90119</v>
      </c>
      <c r="H67">
        <v>67.59863</v>
      </c>
      <c r="I67">
        <v>71.713300000000004</v>
      </c>
      <c r="J67">
        <v>75.286379999999994</v>
      </c>
      <c r="K67">
        <v>78.347160000000002</v>
      </c>
      <c r="L67">
        <v>80.902370000000005</v>
      </c>
      <c r="M67">
        <v>83.362160000000003</v>
      </c>
      <c r="N67">
        <v>85.426869999999994</v>
      </c>
      <c r="O67">
        <v>87.301230000000004</v>
      </c>
    </row>
    <row r="68" spans="2:15" x14ac:dyDescent="0.25">
      <c r="B68" s="139">
        <v>37347</v>
      </c>
      <c r="C68">
        <v>29.959479999999999</v>
      </c>
      <c r="D68">
        <v>44.855980000000002</v>
      </c>
      <c r="E68">
        <v>55.589030000000001</v>
      </c>
      <c r="F68">
        <v>63.774700000000003</v>
      </c>
      <c r="G68">
        <v>68.354579999999999</v>
      </c>
      <c r="H68">
        <v>72.513189999999994</v>
      </c>
      <c r="I68">
        <v>75.589510000000004</v>
      </c>
      <c r="J68">
        <v>78.359579999999994</v>
      </c>
      <c r="K68">
        <v>80.940010000000001</v>
      </c>
      <c r="L68">
        <v>83.218059999999994</v>
      </c>
      <c r="M68">
        <v>85.228890000000007</v>
      </c>
      <c r="N68">
        <v>86.973259999999996</v>
      </c>
      <c r="O68">
        <v>88.580420000000004</v>
      </c>
    </row>
    <row r="69" spans="2:15" x14ac:dyDescent="0.25">
      <c r="B69" s="139">
        <v>37438</v>
      </c>
      <c r="C69">
        <v>48.448680000000003</v>
      </c>
      <c r="D69">
        <v>61.565440000000002</v>
      </c>
      <c r="E69">
        <v>72.226650000000006</v>
      </c>
      <c r="F69">
        <v>76.702839999999995</v>
      </c>
      <c r="G69">
        <v>80.12773</v>
      </c>
      <c r="H69">
        <v>82.973010000000002</v>
      </c>
      <c r="I69">
        <v>85.141099999999994</v>
      </c>
      <c r="J69">
        <v>86.87227</v>
      </c>
      <c r="K69">
        <v>88.296210000000002</v>
      </c>
      <c r="L69">
        <v>89.509050000000002</v>
      </c>
      <c r="M69">
        <v>90.567790000000002</v>
      </c>
      <c r="N69">
        <v>91.572659999999999</v>
      </c>
      <c r="O69">
        <v>92.465260000000001</v>
      </c>
    </row>
    <row r="70" spans="2:15" x14ac:dyDescent="0.25">
      <c r="B70" s="139">
        <v>37530</v>
      </c>
      <c r="C70">
        <v>44.72974</v>
      </c>
      <c r="D70">
        <v>57.294049999999999</v>
      </c>
      <c r="E70">
        <v>67.412890000000004</v>
      </c>
      <c r="F70">
        <v>73.460899999999995</v>
      </c>
      <c r="G70">
        <v>76.95196</v>
      </c>
      <c r="H70">
        <v>79.638760000000005</v>
      </c>
      <c r="I70">
        <v>82.114639999999994</v>
      </c>
      <c r="J70">
        <v>84.07544</v>
      </c>
      <c r="K70">
        <v>85.898139999999998</v>
      </c>
      <c r="L70">
        <v>87.595320000000001</v>
      </c>
      <c r="M70">
        <v>89.084090000000003</v>
      </c>
      <c r="N70">
        <v>90.195340000000002</v>
      </c>
      <c r="O70">
        <v>91.271789999999996</v>
      </c>
    </row>
    <row r="71" spans="2:15" x14ac:dyDescent="0.25">
      <c r="B71" s="139">
        <v>37622</v>
      </c>
      <c r="C71">
        <v>43.06429</v>
      </c>
      <c r="D71">
        <v>55.285319999999999</v>
      </c>
      <c r="E71">
        <v>63.800339999999998</v>
      </c>
      <c r="F71">
        <v>70.107349999999997</v>
      </c>
      <c r="G71">
        <v>74.808689999999999</v>
      </c>
      <c r="H71">
        <v>78.040649999999999</v>
      </c>
      <c r="I71">
        <v>80.537620000000004</v>
      </c>
      <c r="J71">
        <v>82.874740000000003</v>
      </c>
      <c r="K71">
        <v>84.797060000000002</v>
      </c>
      <c r="L71">
        <v>86.62218</v>
      </c>
      <c r="M71">
        <v>88.170159999999996</v>
      </c>
      <c r="N71">
        <v>89.538319999999999</v>
      </c>
      <c r="O71">
        <v>90.774410000000003</v>
      </c>
    </row>
    <row r="72" spans="2:15" x14ac:dyDescent="0.25">
      <c r="B72" s="139">
        <v>37712</v>
      </c>
      <c r="C72">
        <v>31.758299999999998</v>
      </c>
      <c r="D72">
        <v>46.651040000000002</v>
      </c>
      <c r="E72">
        <v>56.069949999999999</v>
      </c>
      <c r="F72">
        <v>63.760739999999998</v>
      </c>
      <c r="G72">
        <v>68.493309999999994</v>
      </c>
      <c r="H72">
        <v>72.638919999999999</v>
      </c>
      <c r="I72">
        <v>75.621279999999999</v>
      </c>
      <c r="J72">
        <v>78.28004</v>
      </c>
      <c r="K72">
        <v>80.664420000000007</v>
      </c>
      <c r="L72">
        <v>82.822640000000007</v>
      </c>
      <c r="M72">
        <v>84.722030000000004</v>
      </c>
      <c r="N72">
        <v>86.420450000000002</v>
      </c>
      <c r="O72">
        <v>87.991039999999998</v>
      </c>
    </row>
    <row r="73" spans="2:15" x14ac:dyDescent="0.25">
      <c r="B73" s="139">
        <v>37803</v>
      </c>
      <c r="C73">
        <v>22.168109999999999</v>
      </c>
      <c r="D73">
        <v>40.730989999999998</v>
      </c>
      <c r="E73">
        <v>49.957099999999997</v>
      </c>
      <c r="F73">
        <v>57.60427</v>
      </c>
      <c r="G73">
        <v>62.946710000000003</v>
      </c>
      <c r="H73">
        <v>66.975149999999999</v>
      </c>
      <c r="I73">
        <v>70.578029999999998</v>
      </c>
      <c r="J73">
        <v>73.787490000000005</v>
      </c>
      <c r="K73">
        <v>76.739840000000001</v>
      </c>
      <c r="L73">
        <v>79.276309999999995</v>
      </c>
      <c r="M73">
        <v>81.481880000000004</v>
      </c>
      <c r="N73">
        <v>83.51925</v>
      </c>
      <c r="O73">
        <v>85.37097</v>
      </c>
    </row>
    <row r="74" spans="2:15" x14ac:dyDescent="0.25">
      <c r="B74" s="139">
        <v>37895</v>
      </c>
      <c r="C74">
        <v>27.156479999999998</v>
      </c>
      <c r="D74">
        <v>51.071060000000003</v>
      </c>
      <c r="E74">
        <v>63.378010000000003</v>
      </c>
      <c r="F74">
        <v>70.962999999999994</v>
      </c>
      <c r="G74">
        <v>75.083510000000004</v>
      </c>
      <c r="H74">
        <v>78.207520000000002</v>
      </c>
      <c r="I74">
        <v>81.034540000000007</v>
      </c>
      <c r="J74">
        <v>83.271460000000005</v>
      </c>
      <c r="K74">
        <v>85.294269999999997</v>
      </c>
      <c r="L74">
        <v>86.926820000000006</v>
      </c>
      <c r="M74">
        <v>88.445409999999995</v>
      </c>
      <c r="N74">
        <v>89.805260000000004</v>
      </c>
      <c r="O74">
        <v>91.063230000000004</v>
      </c>
    </row>
    <row r="75" spans="2:15" x14ac:dyDescent="0.25">
      <c r="B75" s="139">
        <v>37987</v>
      </c>
      <c r="C75">
        <v>40.616430000000001</v>
      </c>
      <c r="D75">
        <v>55.362000000000002</v>
      </c>
      <c r="E75">
        <v>65.145079999999993</v>
      </c>
      <c r="F75">
        <v>71.34984</v>
      </c>
      <c r="G75">
        <v>75.462649999999996</v>
      </c>
      <c r="H75">
        <v>79.033119999999997</v>
      </c>
      <c r="I75">
        <v>82.093239999999994</v>
      </c>
      <c r="J75">
        <v>84.502390000000005</v>
      </c>
      <c r="K75">
        <v>86.310209999999998</v>
      </c>
      <c r="L75">
        <v>88.002830000000003</v>
      </c>
      <c r="M75">
        <v>89.440209999999993</v>
      </c>
      <c r="N75">
        <v>90.792649999999995</v>
      </c>
      <c r="O75">
        <v>91.961780000000005</v>
      </c>
    </row>
    <row r="76" spans="2:15" x14ac:dyDescent="0.25">
      <c r="B76" s="139">
        <v>38078</v>
      </c>
      <c r="C76">
        <v>45.554470000000002</v>
      </c>
      <c r="D76">
        <v>58.350099999999998</v>
      </c>
      <c r="E76">
        <v>65.812600000000003</v>
      </c>
      <c r="F76">
        <v>71.627009999999999</v>
      </c>
      <c r="G76">
        <v>76.021950000000004</v>
      </c>
      <c r="H76">
        <v>80.100980000000007</v>
      </c>
      <c r="I76">
        <v>82.837549999999993</v>
      </c>
      <c r="J76">
        <v>85.2624</v>
      </c>
      <c r="K76">
        <v>87.314980000000006</v>
      </c>
      <c r="L76">
        <v>89.050839999999994</v>
      </c>
      <c r="M76">
        <v>90.502619999999993</v>
      </c>
      <c r="N76">
        <v>91.744399999999999</v>
      </c>
      <c r="O76">
        <v>92.860830000000007</v>
      </c>
    </row>
    <row r="77" spans="2:15" x14ac:dyDescent="0.25">
      <c r="B77" s="139">
        <v>38169</v>
      </c>
      <c r="C77">
        <v>31.91114</v>
      </c>
      <c r="D77">
        <v>44.03199</v>
      </c>
      <c r="E77">
        <v>53.869880000000002</v>
      </c>
      <c r="F77">
        <v>61.296370000000003</v>
      </c>
      <c r="G77">
        <v>66.348050000000001</v>
      </c>
      <c r="H77">
        <v>70.689319999999995</v>
      </c>
      <c r="I77">
        <v>74.151359999999997</v>
      </c>
      <c r="J77">
        <v>77.241860000000003</v>
      </c>
      <c r="K77">
        <v>79.803229999999999</v>
      </c>
      <c r="L77">
        <v>82.149000000000001</v>
      </c>
      <c r="M77">
        <v>84.396519999999995</v>
      </c>
      <c r="N77">
        <v>86.372519999999994</v>
      </c>
      <c r="O77">
        <v>87.933000000000007</v>
      </c>
    </row>
    <row r="78" spans="2:15" x14ac:dyDescent="0.25">
      <c r="B78" s="139">
        <v>38261</v>
      </c>
      <c r="C78">
        <v>35.290790000000001</v>
      </c>
      <c r="D78">
        <v>49.246679999999998</v>
      </c>
      <c r="E78">
        <v>57.707169999999998</v>
      </c>
      <c r="F78">
        <v>63.893380000000001</v>
      </c>
      <c r="G78">
        <v>68.391030000000001</v>
      </c>
      <c r="H78">
        <v>72.586699999999993</v>
      </c>
      <c r="I78">
        <v>76.023470000000003</v>
      </c>
      <c r="J78">
        <v>78.822389999999999</v>
      </c>
      <c r="K78">
        <v>81.447990000000004</v>
      </c>
      <c r="L78">
        <v>84.058179999999993</v>
      </c>
      <c r="M78">
        <v>86.116709999999998</v>
      </c>
      <c r="N78">
        <v>87.90616</v>
      </c>
      <c r="O78">
        <v>89.536339999999996</v>
      </c>
    </row>
    <row r="79" spans="2:15" x14ac:dyDescent="0.25">
      <c r="B79" s="139">
        <v>38353</v>
      </c>
      <c r="C79">
        <v>40.57291</v>
      </c>
      <c r="D79">
        <v>50.398339999999997</v>
      </c>
      <c r="E79">
        <v>58.355609999999999</v>
      </c>
      <c r="F79">
        <v>64.487830000000002</v>
      </c>
      <c r="G79">
        <v>69.083060000000003</v>
      </c>
      <c r="H79">
        <v>73.180269999999993</v>
      </c>
      <c r="I79">
        <v>76.221469999999997</v>
      </c>
      <c r="J79">
        <v>79.128209999999996</v>
      </c>
      <c r="K79">
        <v>81.908519999999996</v>
      </c>
      <c r="L79">
        <v>84.121549999999999</v>
      </c>
      <c r="M79">
        <v>86.172020000000003</v>
      </c>
      <c r="N79">
        <v>87.737369999999999</v>
      </c>
      <c r="O79">
        <v>89.189310000000006</v>
      </c>
    </row>
    <row r="80" spans="2:15" x14ac:dyDescent="0.25">
      <c r="B80" s="139">
        <v>38443</v>
      </c>
      <c r="C80">
        <v>37.504600000000003</v>
      </c>
      <c r="D80">
        <v>49.371279999999999</v>
      </c>
      <c r="E80">
        <v>59.646830000000001</v>
      </c>
      <c r="F80">
        <v>64.829440000000005</v>
      </c>
      <c r="G80">
        <v>68.762209999999996</v>
      </c>
      <c r="H80">
        <v>72.469700000000003</v>
      </c>
      <c r="I80">
        <v>75.807280000000006</v>
      </c>
      <c r="J80">
        <v>78.638769999999994</v>
      </c>
      <c r="K80">
        <v>81.297269999999997</v>
      </c>
      <c r="L80">
        <v>83.390879999999996</v>
      </c>
      <c r="M80">
        <v>85.243979999999993</v>
      </c>
      <c r="N80">
        <v>86.919510000000002</v>
      </c>
      <c r="O80">
        <v>88.508089999999996</v>
      </c>
    </row>
    <row r="81" spans="2:15" x14ac:dyDescent="0.25">
      <c r="B81" s="139">
        <v>38534</v>
      </c>
      <c r="C81">
        <v>40.767769999999999</v>
      </c>
      <c r="D81">
        <v>51.84507</v>
      </c>
      <c r="E81">
        <v>58.041969999999999</v>
      </c>
      <c r="F81">
        <v>63.942529999999998</v>
      </c>
      <c r="G81">
        <v>68.975449999999995</v>
      </c>
      <c r="H81">
        <v>73.621629999999996</v>
      </c>
      <c r="I81">
        <v>76.733040000000003</v>
      </c>
      <c r="J81">
        <v>79.394940000000005</v>
      </c>
      <c r="K81">
        <v>81.968980000000002</v>
      </c>
      <c r="L81">
        <v>84.245019999999997</v>
      </c>
      <c r="M81">
        <v>86.084019999999995</v>
      </c>
      <c r="N81">
        <v>87.768379999999993</v>
      </c>
      <c r="O81">
        <v>89.185180000000003</v>
      </c>
    </row>
    <row r="82" spans="2:15" x14ac:dyDescent="0.25">
      <c r="B82" s="139">
        <v>38626</v>
      </c>
      <c r="C82">
        <v>30.687940000000001</v>
      </c>
      <c r="D82">
        <v>45.713900000000002</v>
      </c>
      <c r="E82">
        <v>58.625790000000002</v>
      </c>
      <c r="F82">
        <v>67.802319999999995</v>
      </c>
      <c r="G82">
        <v>73.09451</v>
      </c>
      <c r="H82">
        <v>76.817760000000007</v>
      </c>
      <c r="I82">
        <v>80.175970000000007</v>
      </c>
      <c r="J82">
        <v>82.859089999999995</v>
      </c>
      <c r="K82">
        <v>85.241849999999999</v>
      </c>
      <c r="L82">
        <v>87.526539999999997</v>
      </c>
      <c r="M82">
        <v>89.212530000000001</v>
      </c>
      <c r="N82">
        <v>90.822969999999998</v>
      </c>
      <c r="O82">
        <v>92.132210000000001</v>
      </c>
    </row>
    <row r="83" spans="2:15" x14ac:dyDescent="0.25">
      <c r="B83" s="139">
        <v>38718</v>
      </c>
      <c r="C83">
        <v>39.983550000000001</v>
      </c>
      <c r="D83">
        <v>50.681690000000003</v>
      </c>
      <c r="E83">
        <v>57.345320000000001</v>
      </c>
      <c r="F83">
        <v>63.287640000000003</v>
      </c>
      <c r="G83">
        <v>69.011859999999999</v>
      </c>
      <c r="H83">
        <v>73.641260000000003</v>
      </c>
      <c r="I83">
        <v>77.956270000000004</v>
      </c>
      <c r="J83">
        <v>81.041300000000007</v>
      </c>
      <c r="K83">
        <v>83.77158</v>
      </c>
      <c r="L83">
        <v>86.0715</v>
      </c>
      <c r="M83">
        <v>88.066119999999998</v>
      </c>
      <c r="N83">
        <v>89.78398</v>
      </c>
      <c r="O83">
        <v>91.359870000000001</v>
      </c>
    </row>
    <row r="84" spans="2:15" x14ac:dyDescent="0.25">
      <c r="B84" s="139">
        <v>38808</v>
      </c>
      <c r="C84">
        <v>58.804569999999998</v>
      </c>
      <c r="D84">
        <v>67.37576</v>
      </c>
      <c r="E84">
        <v>74.642150000000001</v>
      </c>
      <c r="F84">
        <v>79.314490000000006</v>
      </c>
      <c r="G84">
        <v>82.938310000000001</v>
      </c>
      <c r="H84">
        <v>85.151110000000003</v>
      </c>
      <c r="I84">
        <v>87.250839999999997</v>
      </c>
      <c r="J84">
        <v>88.994879999999995</v>
      </c>
      <c r="K84">
        <v>90.512029999999996</v>
      </c>
      <c r="L84">
        <v>91.723839999999996</v>
      </c>
      <c r="M84">
        <v>92.849450000000004</v>
      </c>
      <c r="N84">
        <v>93.705240000000003</v>
      </c>
      <c r="O84">
        <v>94.546400000000006</v>
      </c>
    </row>
    <row r="85" spans="2:15" x14ac:dyDescent="0.25">
      <c r="B85" s="139">
        <v>38899</v>
      </c>
      <c r="C85">
        <v>49.72598</v>
      </c>
      <c r="D85">
        <v>60.200890000000001</v>
      </c>
      <c r="E85">
        <v>67.727279999999993</v>
      </c>
      <c r="F85">
        <v>73.678479999999993</v>
      </c>
      <c r="G85">
        <v>77.226830000000007</v>
      </c>
      <c r="H85">
        <v>80.130979999999994</v>
      </c>
      <c r="I85">
        <v>82.883349999999993</v>
      </c>
      <c r="J85">
        <v>85.166489999999996</v>
      </c>
      <c r="K85">
        <v>87.112020000000001</v>
      </c>
      <c r="L85">
        <v>88.655280000000005</v>
      </c>
      <c r="M85">
        <v>90.103909999999999</v>
      </c>
      <c r="N85">
        <v>91.447990000000004</v>
      </c>
      <c r="O85">
        <v>92.501099999999994</v>
      </c>
    </row>
    <row r="86" spans="2:15" x14ac:dyDescent="0.25">
      <c r="B86" s="139">
        <v>38991</v>
      </c>
      <c r="C86">
        <v>32.587220000000002</v>
      </c>
      <c r="D86">
        <v>43.688279999999999</v>
      </c>
      <c r="E86">
        <v>52.989870000000003</v>
      </c>
      <c r="F86">
        <v>59.943089999999998</v>
      </c>
      <c r="G86">
        <v>64.513769999999994</v>
      </c>
      <c r="H86">
        <v>68.488050000000001</v>
      </c>
      <c r="I86">
        <v>72.344899999999996</v>
      </c>
      <c r="J86">
        <v>75.689859999999996</v>
      </c>
      <c r="K86">
        <v>78.507660000000001</v>
      </c>
      <c r="L86">
        <v>81.098479999999995</v>
      </c>
      <c r="M86">
        <v>83.563630000000003</v>
      </c>
      <c r="N86">
        <v>85.727289999999996</v>
      </c>
      <c r="O86">
        <v>87.846159999999998</v>
      </c>
    </row>
    <row r="87" spans="2:15" x14ac:dyDescent="0.25">
      <c r="B87" s="139">
        <v>39083</v>
      </c>
      <c r="C87">
        <v>56.523949999999999</v>
      </c>
      <c r="D87">
        <v>66.417770000000004</v>
      </c>
      <c r="E87">
        <v>71.977310000000003</v>
      </c>
      <c r="F87">
        <v>76.459950000000006</v>
      </c>
      <c r="G87">
        <v>79.569109999999995</v>
      </c>
      <c r="H87">
        <v>82.302940000000007</v>
      </c>
      <c r="I87">
        <v>84.708529999999996</v>
      </c>
      <c r="J87">
        <v>86.852180000000004</v>
      </c>
      <c r="K87">
        <v>88.547719999999998</v>
      </c>
      <c r="L87">
        <v>90.228290000000001</v>
      </c>
      <c r="M87">
        <v>91.554159999999996</v>
      </c>
      <c r="N87">
        <v>92.651939999999996</v>
      </c>
      <c r="O87">
        <v>93.615070000000003</v>
      </c>
    </row>
    <row r="88" spans="2:15" x14ac:dyDescent="0.25">
      <c r="B88" s="139">
        <v>39173</v>
      </c>
      <c r="C88">
        <v>41.671419999999998</v>
      </c>
      <c r="D88">
        <v>53.156089999999999</v>
      </c>
      <c r="E88">
        <v>61.792529999999999</v>
      </c>
      <c r="F88">
        <v>67.785700000000006</v>
      </c>
      <c r="G88">
        <v>72.135000000000005</v>
      </c>
      <c r="H88">
        <v>76.019739999999999</v>
      </c>
      <c r="I88">
        <v>79.314970000000002</v>
      </c>
      <c r="J88">
        <v>81.850250000000003</v>
      </c>
      <c r="K88">
        <v>83.997060000000005</v>
      </c>
      <c r="L88">
        <v>85.749049999999997</v>
      </c>
      <c r="M88">
        <v>87.442899999999995</v>
      </c>
      <c r="N88">
        <v>88.973740000000006</v>
      </c>
      <c r="O88">
        <v>90.408739999999995</v>
      </c>
    </row>
    <row r="89" spans="2:15" x14ac:dyDescent="0.25">
      <c r="B89" s="139">
        <v>39264</v>
      </c>
      <c r="C89">
        <v>58.446599999999997</v>
      </c>
      <c r="D89">
        <v>74.041039999999995</v>
      </c>
      <c r="E89">
        <v>78.290180000000007</v>
      </c>
      <c r="F89">
        <v>82.203779999999995</v>
      </c>
      <c r="G89">
        <v>85.09254</v>
      </c>
      <c r="H89">
        <v>87.176820000000006</v>
      </c>
      <c r="I89">
        <v>88.815759999999997</v>
      </c>
      <c r="J89">
        <v>90.32638</v>
      </c>
      <c r="K89">
        <v>91.568100000000001</v>
      </c>
      <c r="L89">
        <v>92.587680000000006</v>
      </c>
      <c r="M89">
        <v>93.429500000000004</v>
      </c>
      <c r="N89">
        <v>94.205359999999999</v>
      </c>
      <c r="O89">
        <v>94.939419999999998</v>
      </c>
    </row>
    <row r="90" spans="2:15" x14ac:dyDescent="0.25">
      <c r="B90" s="139">
        <v>39356</v>
      </c>
      <c r="C90">
        <v>47.217930000000003</v>
      </c>
      <c r="D90">
        <v>62.164439999999999</v>
      </c>
      <c r="E90">
        <v>69.304119999999998</v>
      </c>
      <c r="F90">
        <v>74.390820000000005</v>
      </c>
      <c r="G90">
        <v>78.217479999999995</v>
      </c>
      <c r="H90">
        <v>81.352459999999994</v>
      </c>
      <c r="I90">
        <v>84.211609999999993</v>
      </c>
      <c r="J90">
        <v>86.212500000000006</v>
      </c>
      <c r="K90">
        <v>88.059629999999999</v>
      </c>
      <c r="L90">
        <v>89.545900000000003</v>
      </c>
      <c r="M90">
        <v>90.989890000000003</v>
      </c>
      <c r="N90">
        <v>92.292029999999997</v>
      </c>
      <c r="O90">
        <v>93.307479999999998</v>
      </c>
    </row>
    <row r="91" spans="2:15" x14ac:dyDescent="0.25">
      <c r="B91" s="139">
        <v>39448</v>
      </c>
      <c r="C91">
        <v>50.851950000000002</v>
      </c>
      <c r="D91">
        <v>67.650220000000004</v>
      </c>
      <c r="E91">
        <v>73.737520000000004</v>
      </c>
      <c r="F91">
        <v>77.725949999999997</v>
      </c>
      <c r="G91">
        <v>81.098110000000005</v>
      </c>
      <c r="H91">
        <v>83.867230000000006</v>
      </c>
      <c r="I91">
        <v>86.369630000000001</v>
      </c>
      <c r="J91">
        <v>88.210880000000003</v>
      </c>
      <c r="K91">
        <v>89.824789999999993</v>
      </c>
      <c r="L91">
        <v>91.343350000000001</v>
      </c>
      <c r="M91">
        <v>92.648139999999998</v>
      </c>
      <c r="N91">
        <v>93.61739</v>
      </c>
      <c r="O91">
        <v>94.416809999999998</v>
      </c>
    </row>
    <row r="92" spans="2:15" x14ac:dyDescent="0.25">
      <c r="B92" s="139">
        <v>39539</v>
      </c>
      <c r="C92">
        <v>33.4178</v>
      </c>
      <c r="D92">
        <v>52.062159999999999</v>
      </c>
      <c r="E92">
        <v>60.996290000000002</v>
      </c>
      <c r="F92">
        <v>67.102320000000006</v>
      </c>
      <c r="G92">
        <v>71.970429999999993</v>
      </c>
      <c r="H92">
        <v>75.585089999999994</v>
      </c>
      <c r="I92">
        <v>78.945350000000005</v>
      </c>
      <c r="J92">
        <v>81.431690000000003</v>
      </c>
      <c r="K92">
        <v>83.632760000000005</v>
      </c>
      <c r="L92">
        <v>85.675730000000001</v>
      </c>
      <c r="M92">
        <v>87.248040000000003</v>
      </c>
      <c r="N92">
        <v>88.751339999999999</v>
      </c>
      <c r="O92">
        <v>90.218029999999999</v>
      </c>
    </row>
    <row r="93" spans="2:15" x14ac:dyDescent="0.25">
      <c r="B93" s="139">
        <v>39630</v>
      </c>
      <c r="C93">
        <v>52.143520000000002</v>
      </c>
      <c r="D93">
        <v>71.038589999999999</v>
      </c>
      <c r="E93">
        <v>76.942930000000004</v>
      </c>
      <c r="F93">
        <v>80.269379999999998</v>
      </c>
      <c r="G93">
        <v>83.386859999999999</v>
      </c>
      <c r="H93">
        <v>86.075540000000004</v>
      </c>
      <c r="I93">
        <v>88.254409999999993</v>
      </c>
      <c r="J93">
        <v>90.156649999999999</v>
      </c>
      <c r="K93">
        <v>91.582449999999994</v>
      </c>
      <c r="L93">
        <v>92.833280000000002</v>
      </c>
      <c r="M93">
        <v>93.910120000000006</v>
      </c>
      <c r="N93">
        <v>94.832279999999997</v>
      </c>
      <c r="O93">
        <v>95.584729999999993</v>
      </c>
    </row>
    <row r="94" spans="2:15" x14ac:dyDescent="0.25">
      <c r="B94" s="139">
        <v>39722</v>
      </c>
      <c r="C94">
        <v>57.687579999999997</v>
      </c>
      <c r="D94">
        <v>73.132739999999998</v>
      </c>
      <c r="E94">
        <v>79.019300000000001</v>
      </c>
      <c r="F94">
        <v>82.86721</v>
      </c>
      <c r="G94">
        <v>85.442449999999994</v>
      </c>
      <c r="H94">
        <v>87.481960000000001</v>
      </c>
      <c r="I94">
        <v>89.415840000000003</v>
      </c>
      <c r="J94">
        <v>90.970950000000002</v>
      </c>
      <c r="K94">
        <v>92.167869999999994</v>
      </c>
      <c r="L94">
        <v>93.242999999999995</v>
      </c>
      <c r="M94">
        <v>94.094520000000003</v>
      </c>
      <c r="N94">
        <v>94.840350000000001</v>
      </c>
      <c r="O94">
        <v>95.524060000000006</v>
      </c>
    </row>
    <row r="95" spans="2:15" x14ac:dyDescent="0.25">
      <c r="B95" s="139">
        <v>39814</v>
      </c>
      <c r="C95">
        <v>50.661630000000002</v>
      </c>
      <c r="D95">
        <v>68.627520000000004</v>
      </c>
      <c r="E95">
        <v>75.03895</v>
      </c>
      <c r="F95">
        <v>78.86063</v>
      </c>
      <c r="G95">
        <v>82.435640000000006</v>
      </c>
      <c r="H95">
        <v>85.108170000000001</v>
      </c>
      <c r="I95">
        <v>87.297960000000003</v>
      </c>
      <c r="J95">
        <v>88.861239999999995</v>
      </c>
      <c r="K95">
        <v>90.344899999999996</v>
      </c>
      <c r="L95">
        <v>91.466359999999995</v>
      </c>
      <c r="M95">
        <v>92.490780000000001</v>
      </c>
      <c r="N95">
        <v>93.400580000000005</v>
      </c>
      <c r="O95">
        <v>94.170460000000006</v>
      </c>
    </row>
    <row r="96" spans="2:15" x14ac:dyDescent="0.25">
      <c r="B96" s="139">
        <v>39904</v>
      </c>
      <c r="C96">
        <v>47.192749999999997</v>
      </c>
      <c r="D96">
        <v>65.969409999999996</v>
      </c>
      <c r="E96">
        <v>72.975800000000007</v>
      </c>
      <c r="F96">
        <v>78.164670000000001</v>
      </c>
      <c r="G96">
        <v>81.647450000000006</v>
      </c>
      <c r="H96">
        <v>84.441029999999998</v>
      </c>
      <c r="I96">
        <v>86.426630000000003</v>
      </c>
      <c r="J96">
        <v>88.149950000000004</v>
      </c>
      <c r="K96">
        <v>89.778790000000001</v>
      </c>
      <c r="L96">
        <v>91.084829999999997</v>
      </c>
      <c r="M96">
        <v>92.23218</v>
      </c>
      <c r="N96">
        <v>93.174670000000006</v>
      </c>
      <c r="O96">
        <v>94.028679999999994</v>
      </c>
    </row>
    <row r="97" spans="2:15" x14ac:dyDescent="0.25">
      <c r="B97" s="139">
        <v>39995</v>
      </c>
      <c r="C97">
        <v>54.97034</v>
      </c>
      <c r="D97">
        <v>67.209720000000004</v>
      </c>
      <c r="E97">
        <v>73.7637</v>
      </c>
      <c r="F97">
        <v>78.358310000000003</v>
      </c>
      <c r="G97">
        <v>81.165279999999996</v>
      </c>
      <c r="H97">
        <v>83.738720000000001</v>
      </c>
      <c r="I97">
        <v>86.205280000000002</v>
      </c>
      <c r="J97">
        <v>87.71602</v>
      </c>
      <c r="K97">
        <v>89.116590000000002</v>
      </c>
      <c r="L97">
        <v>90.408140000000003</v>
      </c>
      <c r="M97">
        <v>91.649420000000006</v>
      </c>
      <c r="N97">
        <v>92.561580000000006</v>
      </c>
      <c r="O97">
        <v>93.431280000000001</v>
      </c>
    </row>
    <row r="98" spans="2:15" x14ac:dyDescent="0.25">
      <c r="B98" s="139">
        <v>40087</v>
      </c>
      <c r="C98">
        <v>58.039810000000003</v>
      </c>
      <c r="D98">
        <v>69.497730000000004</v>
      </c>
      <c r="E98">
        <v>75.779970000000006</v>
      </c>
      <c r="F98">
        <v>79.751499999999993</v>
      </c>
      <c r="G98">
        <v>82.352789999999999</v>
      </c>
      <c r="H98">
        <v>84.667900000000003</v>
      </c>
      <c r="I98">
        <v>86.782560000000004</v>
      </c>
      <c r="J98">
        <v>88.494060000000005</v>
      </c>
      <c r="K98">
        <v>90.067139999999995</v>
      </c>
      <c r="L98">
        <v>91.351290000000006</v>
      </c>
      <c r="M98">
        <v>92.491560000000007</v>
      </c>
      <c r="N98">
        <v>93.410749999999993</v>
      </c>
      <c r="O98">
        <v>94.234260000000006</v>
      </c>
    </row>
    <row r="99" spans="2:15" x14ac:dyDescent="0.25">
      <c r="B99" s="139">
        <v>40179</v>
      </c>
      <c r="C99">
        <v>53.191110000000002</v>
      </c>
      <c r="D99">
        <v>64.949879999999993</v>
      </c>
      <c r="E99">
        <v>70.859909999999999</v>
      </c>
      <c r="F99">
        <v>75.31662</v>
      </c>
      <c r="G99">
        <v>78.689670000000007</v>
      </c>
      <c r="H99">
        <v>81.115049999999997</v>
      </c>
      <c r="I99">
        <v>83.482770000000002</v>
      </c>
      <c r="J99">
        <v>85.672210000000007</v>
      </c>
      <c r="K99">
        <v>87.443330000000003</v>
      </c>
      <c r="L99">
        <v>88.924409999999995</v>
      </c>
      <c r="M99">
        <v>90.249170000000007</v>
      </c>
      <c r="N99">
        <v>91.449039999999997</v>
      </c>
      <c r="O99">
        <v>92.559910000000002</v>
      </c>
    </row>
    <row r="100" spans="2:15" x14ac:dyDescent="0.25">
      <c r="B100" s="139">
        <v>40269</v>
      </c>
      <c r="C100">
        <v>70.484290000000001</v>
      </c>
      <c r="D100">
        <v>80.856489999999994</v>
      </c>
      <c r="E100">
        <v>84.889099999999999</v>
      </c>
      <c r="F100">
        <v>87.576400000000007</v>
      </c>
      <c r="G100">
        <v>89.893929999999997</v>
      </c>
      <c r="H100">
        <v>91.21696</v>
      </c>
      <c r="I100">
        <v>92.185000000000002</v>
      </c>
      <c r="J100">
        <v>93.046710000000004</v>
      </c>
      <c r="K100">
        <v>93.829949999999997</v>
      </c>
      <c r="L100">
        <v>94.567999999999998</v>
      </c>
      <c r="M100">
        <v>95.206450000000004</v>
      </c>
      <c r="N100">
        <v>95.743989999999997</v>
      </c>
      <c r="O100">
        <v>96.245019999999997</v>
      </c>
    </row>
    <row r="101" spans="2:15" x14ac:dyDescent="0.25">
      <c r="B101" s="139">
        <v>40360</v>
      </c>
      <c r="C101">
        <v>56.821649999999998</v>
      </c>
      <c r="D101">
        <v>68.257400000000004</v>
      </c>
      <c r="E101">
        <v>75.089349999999996</v>
      </c>
      <c r="F101">
        <v>79.228790000000004</v>
      </c>
      <c r="G101">
        <v>82.200519999999997</v>
      </c>
      <c r="H101">
        <v>84.701160000000002</v>
      </c>
      <c r="I101">
        <v>86.518780000000007</v>
      </c>
      <c r="J101">
        <v>88.140500000000003</v>
      </c>
      <c r="K101">
        <v>89.739980000000003</v>
      </c>
      <c r="L101">
        <v>90.994479999999996</v>
      </c>
      <c r="M101">
        <v>92.231639999999999</v>
      </c>
      <c r="N101">
        <v>93.163570000000007</v>
      </c>
      <c r="O101">
        <v>94.025080000000003</v>
      </c>
    </row>
    <row r="102" spans="2:15" x14ac:dyDescent="0.25">
      <c r="B102" s="139">
        <v>40452</v>
      </c>
      <c r="C102">
        <v>56.694499999999998</v>
      </c>
      <c r="D102">
        <v>63.622689999999999</v>
      </c>
      <c r="E102">
        <v>69.39367</v>
      </c>
      <c r="F102">
        <v>74.190290000000005</v>
      </c>
      <c r="G102">
        <v>77.447689999999994</v>
      </c>
      <c r="H102">
        <v>80.29992</v>
      </c>
      <c r="I102">
        <v>82.573080000000004</v>
      </c>
      <c r="J102">
        <v>84.542760000000001</v>
      </c>
      <c r="K102">
        <v>86.371279999999999</v>
      </c>
      <c r="L102">
        <v>88.009749999999997</v>
      </c>
      <c r="M102">
        <v>89.461749999999995</v>
      </c>
      <c r="N102">
        <v>90.730029999999999</v>
      </c>
      <c r="O102">
        <v>91.843739999999997</v>
      </c>
    </row>
    <row r="103" spans="2:15" x14ac:dyDescent="0.25">
      <c r="B103" s="139">
        <v>40544</v>
      </c>
      <c r="C103">
        <v>45.83323</v>
      </c>
      <c r="D103">
        <v>58.806550000000001</v>
      </c>
      <c r="E103">
        <v>64.957049999999995</v>
      </c>
      <c r="F103">
        <v>70.463750000000005</v>
      </c>
      <c r="G103">
        <v>73.992329999999995</v>
      </c>
      <c r="H103">
        <v>77.0809</v>
      </c>
      <c r="I103">
        <v>79.663669999999996</v>
      </c>
      <c r="J103">
        <v>82.017949999999999</v>
      </c>
      <c r="K103">
        <v>84.077690000000004</v>
      </c>
      <c r="L103">
        <v>85.956029999999998</v>
      </c>
      <c r="M103">
        <v>87.755430000000004</v>
      </c>
      <c r="N103">
        <v>89.140569999999997</v>
      </c>
      <c r="O103">
        <v>90.475800000000007</v>
      </c>
    </row>
    <row r="104" spans="2:15" x14ac:dyDescent="0.25">
      <c r="B104" s="139">
        <v>40634</v>
      </c>
      <c r="C104">
        <v>64.298559999999995</v>
      </c>
      <c r="D104">
        <v>72.793459999999996</v>
      </c>
      <c r="E104">
        <v>77.628119999999996</v>
      </c>
      <c r="F104">
        <v>80.375690000000006</v>
      </c>
      <c r="G104">
        <v>82.867490000000004</v>
      </c>
      <c r="H104">
        <v>84.941820000000007</v>
      </c>
      <c r="I104">
        <v>86.93965</v>
      </c>
      <c r="J104">
        <v>88.464939999999999</v>
      </c>
      <c r="K104">
        <v>89.819850000000002</v>
      </c>
      <c r="L104">
        <v>90.995230000000006</v>
      </c>
      <c r="M104">
        <v>91.956829999999997</v>
      </c>
      <c r="N104">
        <v>92.857950000000002</v>
      </c>
      <c r="O104">
        <v>93.629000000000005</v>
      </c>
    </row>
    <row r="105" spans="2:15" x14ac:dyDescent="0.25">
      <c r="B105" s="139">
        <v>40725</v>
      </c>
      <c r="C105">
        <v>66.282870000000003</v>
      </c>
      <c r="D105">
        <v>78.185299999999998</v>
      </c>
      <c r="E105">
        <v>82.437640000000002</v>
      </c>
      <c r="F105">
        <v>85.344620000000006</v>
      </c>
      <c r="G105">
        <v>87.318489999999997</v>
      </c>
      <c r="H105">
        <v>89.161659999999998</v>
      </c>
      <c r="I105">
        <v>90.653300000000002</v>
      </c>
      <c r="J105">
        <v>91.855159999999998</v>
      </c>
      <c r="K105">
        <v>92.939509999999999</v>
      </c>
      <c r="L105">
        <v>93.721069999999997</v>
      </c>
      <c r="M105">
        <v>94.455979999999997</v>
      </c>
      <c r="N105">
        <v>95.044409999999999</v>
      </c>
      <c r="O105">
        <v>95.626490000000004</v>
      </c>
    </row>
    <row r="106" spans="2:15" x14ac:dyDescent="0.25">
      <c r="B106" s="139">
        <v>40817</v>
      </c>
      <c r="C106">
        <v>68.013779999999997</v>
      </c>
      <c r="D106">
        <v>81.952340000000007</v>
      </c>
      <c r="E106">
        <v>84.806640000000002</v>
      </c>
      <c r="F106">
        <v>86.992620000000002</v>
      </c>
      <c r="G106">
        <v>88.71951</v>
      </c>
      <c r="H106">
        <v>89.979799999999997</v>
      </c>
      <c r="I106">
        <v>91.12227</v>
      </c>
      <c r="J106">
        <v>92.095299999999995</v>
      </c>
      <c r="K106">
        <v>92.99906</v>
      </c>
      <c r="L106">
        <v>93.776979999999995</v>
      </c>
      <c r="M106">
        <v>94.522589999999994</v>
      </c>
      <c r="N106">
        <v>95.194360000000003</v>
      </c>
      <c r="O106">
        <v>95.789069999999995</v>
      </c>
    </row>
    <row r="107" spans="2:15" x14ac:dyDescent="0.25">
      <c r="B107" s="139">
        <v>40909</v>
      </c>
      <c r="C107">
        <v>61.66648</v>
      </c>
      <c r="D107">
        <v>68.988619999999997</v>
      </c>
      <c r="E107">
        <v>74.127830000000003</v>
      </c>
      <c r="F107">
        <v>78.298180000000002</v>
      </c>
      <c r="G107">
        <v>81.078569999999999</v>
      </c>
      <c r="H107">
        <v>83.357209999999995</v>
      </c>
      <c r="I107">
        <v>85.267619999999994</v>
      </c>
      <c r="J107">
        <v>86.972390000000004</v>
      </c>
      <c r="K107">
        <v>88.442549999999997</v>
      </c>
      <c r="L107">
        <v>89.784909999999996</v>
      </c>
      <c r="M107">
        <v>91.015249999999995</v>
      </c>
      <c r="N107">
        <v>92.013350000000003</v>
      </c>
      <c r="O107">
        <v>92.899029999999996</v>
      </c>
    </row>
    <row r="108" spans="2:15" x14ac:dyDescent="0.25">
      <c r="B108" s="139">
        <v>41000</v>
      </c>
      <c r="C108">
        <v>65.031689999999998</v>
      </c>
      <c r="D108">
        <v>75.467280000000002</v>
      </c>
      <c r="E108">
        <v>78.748109999999997</v>
      </c>
      <c r="F108">
        <v>81.431709999999995</v>
      </c>
      <c r="G108">
        <v>83.986040000000003</v>
      </c>
      <c r="H108">
        <v>85.993340000000003</v>
      </c>
      <c r="I108">
        <v>87.644149999999996</v>
      </c>
      <c r="J108">
        <v>89.199749999999995</v>
      </c>
      <c r="K108">
        <v>90.540530000000004</v>
      </c>
      <c r="L108">
        <v>91.733770000000007</v>
      </c>
      <c r="M108">
        <v>92.609099999999998</v>
      </c>
      <c r="N108">
        <v>93.442139999999995</v>
      </c>
      <c r="O108">
        <v>94.169880000000006</v>
      </c>
    </row>
    <row r="109" spans="2:15" x14ac:dyDescent="0.25">
      <c r="B109" s="139">
        <v>41091</v>
      </c>
      <c r="C109">
        <v>65.886150000000001</v>
      </c>
      <c r="D109">
        <v>73.393230000000003</v>
      </c>
      <c r="E109">
        <v>77.745009999999994</v>
      </c>
      <c r="F109">
        <v>81.256180000000001</v>
      </c>
      <c r="G109">
        <v>83.875410000000002</v>
      </c>
      <c r="H109">
        <v>86.123199999999997</v>
      </c>
      <c r="I109">
        <v>87.889970000000005</v>
      </c>
      <c r="J109">
        <v>89.386470000000003</v>
      </c>
      <c r="K109">
        <v>90.650260000000003</v>
      </c>
      <c r="L109">
        <v>91.784940000000006</v>
      </c>
      <c r="M109">
        <v>92.704880000000003</v>
      </c>
      <c r="N109">
        <v>93.546639999999996</v>
      </c>
      <c r="O109">
        <v>94.306790000000007</v>
      </c>
    </row>
    <row r="110" spans="2:15" x14ac:dyDescent="0.25">
      <c r="B110" s="139">
        <v>41183</v>
      </c>
      <c r="C110">
        <v>53.970109999999998</v>
      </c>
      <c r="D110">
        <v>60.958399999999997</v>
      </c>
      <c r="E110">
        <v>66.326779999999999</v>
      </c>
      <c r="F110">
        <v>70.419870000000003</v>
      </c>
      <c r="G110">
        <v>73.927379999999999</v>
      </c>
      <c r="H110">
        <v>77.196039999999996</v>
      </c>
      <c r="I110">
        <v>79.826719999999995</v>
      </c>
      <c r="J110">
        <v>82.238560000000007</v>
      </c>
      <c r="K110">
        <v>84.344220000000007</v>
      </c>
      <c r="L110">
        <v>86.183499999999995</v>
      </c>
      <c r="M110">
        <v>87.90643</v>
      </c>
      <c r="N110">
        <v>89.317149999999998</v>
      </c>
      <c r="O110">
        <v>90.518659999999997</v>
      </c>
    </row>
    <row r="111" spans="2:15" x14ac:dyDescent="0.25">
      <c r="B111" s="139">
        <v>41275</v>
      </c>
      <c r="C111">
        <v>50.331040000000002</v>
      </c>
      <c r="D111">
        <v>58.229100000000003</v>
      </c>
      <c r="E111">
        <v>64.783339999999995</v>
      </c>
      <c r="F111">
        <v>69.761290000000002</v>
      </c>
      <c r="G111">
        <v>73.605519999999999</v>
      </c>
      <c r="H111">
        <v>76.658119999999997</v>
      </c>
      <c r="I111">
        <v>79.472809999999996</v>
      </c>
      <c r="J111">
        <v>82.037549999999996</v>
      </c>
      <c r="K111">
        <v>84.365849999999995</v>
      </c>
      <c r="L111">
        <v>86.274820000000005</v>
      </c>
      <c r="M111">
        <v>87.90325</v>
      </c>
      <c r="N111">
        <v>89.280240000000006</v>
      </c>
      <c r="O111">
        <v>90.598650000000006</v>
      </c>
    </row>
    <row r="112" spans="2:15" x14ac:dyDescent="0.25">
      <c r="B112" s="139">
        <v>41365</v>
      </c>
      <c r="C112">
        <v>49.218730000000001</v>
      </c>
      <c r="D112">
        <v>58.656109999999998</v>
      </c>
      <c r="E112">
        <v>64.762320000000003</v>
      </c>
      <c r="F112">
        <v>70.018180000000001</v>
      </c>
      <c r="G112">
        <v>74.054090000000002</v>
      </c>
      <c r="H112">
        <v>77.554779999999994</v>
      </c>
      <c r="I112">
        <v>80.332009999999997</v>
      </c>
      <c r="J112">
        <v>82.812629999999999</v>
      </c>
      <c r="K112">
        <v>84.978459999999998</v>
      </c>
      <c r="L112">
        <v>86.642709999999994</v>
      </c>
      <c r="M112">
        <v>88.095550000000003</v>
      </c>
      <c r="N112">
        <v>89.488740000000007</v>
      </c>
      <c r="O112">
        <v>90.74933</v>
      </c>
    </row>
    <row r="113" spans="2:15" x14ac:dyDescent="0.25">
      <c r="B113" s="139">
        <v>41456</v>
      </c>
      <c r="C113">
        <v>41.640709999999999</v>
      </c>
      <c r="D113">
        <v>50.183700000000002</v>
      </c>
      <c r="E113">
        <v>58.52093</v>
      </c>
      <c r="F113">
        <v>64.794889999999995</v>
      </c>
      <c r="G113">
        <v>69.139390000000006</v>
      </c>
      <c r="H113">
        <v>73.191140000000004</v>
      </c>
      <c r="I113">
        <v>76.435980000000001</v>
      </c>
      <c r="J113">
        <v>79.071719999999999</v>
      </c>
      <c r="K113">
        <v>81.592380000000006</v>
      </c>
      <c r="L113">
        <v>83.720910000000003</v>
      </c>
      <c r="M113">
        <v>85.6571</v>
      </c>
      <c r="N113">
        <v>87.319689999999994</v>
      </c>
      <c r="O113">
        <v>88.808499999999995</v>
      </c>
    </row>
    <row r="114" spans="2:15" x14ac:dyDescent="0.25">
      <c r="B114" s="139">
        <v>41548</v>
      </c>
      <c r="C114">
        <v>45.031100000000002</v>
      </c>
      <c r="D114">
        <v>53.67595</v>
      </c>
      <c r="E114">
        <v>61.664149999999999</v>
      </c>
      <c r="F114">
        <v>66.768699999999995</v>
      </c>
      <c r="G114">
        <v>70.774680000000004</v>
      </c>
      <c r="H114">
        <v>74.128540000000001</v>
      </c>
      <c r="I114">
        <v>77.367779999999996</v>
      </c>
      <c r="J114">
        <v>80.240840000000006</v>
      </c>
      <c r="K114">
        <v>82.725359999999995</v>
      </c>
      <c r="L114">
        <v>84.898250000000004</v>
      </c>
      <c r="M114">
        <v>86.656790000000001</v>
      </c>
      <c r="N114">
        <v>88.317409999999995</v>
      </c>
      <c r="O114">
        <v>89.636650000000003</v>
      </c>
    </row>
    <row r="115" spans="2:15" x14ac:dyDescent="0.25">
      <c r="B115" s="139">
        <v>41640</v>
      </c>
      <c r="C115">
        <v>43.433050000000001</v>
      </c>
      <c r="D115">
        <v>56.54927</v>
      </c>
      <c r="E115">
        <v>65.144540000000006</v>
      </c>
      <c r="F115">
        <v>69.817819999999998</v>
      </c>
      <c r="G115">
        <v>73.661699999999996</v>
      </c>
      <c r="H115">
        <v>76.905019999999993</v>
      </c>
      <c r="I115">
        <v>79.66713</v>
      </c>
      <c r="J115">
        <v>82.270989999999998</v>
      </c>
      <c r="K115">
        <v>84.18356</v>
      </c>
      <c r="L115">
        <v>85.946430000000007</v>
      </c>
      <c r="M115">
        <v>87.460859999999997</v>
      </c>
      <c r="N115">
        <v>88.848730000000003</v>
      </c>
      <c r="O115">
        <v>90.104609999999994</v>
      </c>
    </row>
    <row r="116" spans="2:15" x14ac:dyDescent="0.25">
      <c r="B116" s="139">
        <v>41730</v>
      </c>
      <c r="C116">
        <v>33.045409999999997</v>
      </c>
      <c r="D116">
        <v>45.288170000000001</v>
      </c>
      <c r="E116">
        <v>54.604799999999997</v>
      </c>
      <c r="F116">
        <v>60.196570000000001</v>
      </c>
      <c r="G116">
        <v>65.154740000000004</v>
      </c>
      <c r="H116">
        <v>68.937520000000006</v>
      </c>
      <c r="I116">
        <v>72.433419999999998</v>
      </c>
      <c r="J116">
        <v>75.736379999999997</v>
      </c>
      <c r="K116">
        <v>78.744110000000006</v>
      </c>
      <c r="L116">
        <v>81.297520000000006</v>
      </c>
      <c r="M116">
        <v>83.591949999999997</v>
      </c>
      <c r="N116">
        <v>85.676379999999995</v>
      </c>
      <c r="O116">
        <v>87.541870000000003</v>
      </c>
    </row>
    <row r="117" spans="2:15" x14ac:dyDescent="0.25">
      <c r="B117" s="139">
        <v>41821</v>
      </c>
      <c r="C117">
        <v>40.324100000000001</v>
      </c>
      <c r="D117">
        <v>53.479109999999999</v>
      </c>
      <c r="E117">
        <v>62.361069999999998</v>
      </c>
      <c r="F117">
        <v>66.873909999999995</v>
      </c>
      <c r="G117">
        <v>70.989729999999994</v>
      </c>
      <c r="H117">
        <v>74.352469999999997</v>
      </c>
      <c r="I117">
        <v>77.185410000000005</v>
      </c>
      <c r="J117">
        <v>79.967169999999996</v>
      </c>
      <c r="K117">
        <v>82.325540000000004</v>
      </c>
      <c r="L117">
        <v>84.552539999999993</v>
      </c>
      <c r="M117">
        <v>86.270660000000007</v>
      </c>
      <c r="N117">
        <v>87.915840000000003</v>
      </c>
      <c r="O117">
        <v>89.37688</v>
      </c>
    </row>
    <row r="118" spans="2:15" x14ac:dyDescent="0.25">
      <c r="B118" s="139">
        <v>41913</v>
      </c>
      <c r="C118">
        <v>39.21311</v>
      </c>
      <c r="D118">
        <v>54.509430000000002</v>
      </c>
      <c r="E118">
        <v>64.541749999999993</v>
      </c>
      <c r="F118">
        <v>71.304479999999998</v>
      </c>
      <c r="G118">
        <v>75.778859999999995</v>
      </c>
      <c r="H118">
        <v>78.944339999999997</v>
      </c>
      <c r="I118">
        <v>81.72636</v>
      </c>
      <c r="J118">
        <v>84.009010000000004</v>
      </c>
      <c r="K118">
        <v>86.035409999999999</v>
      </c>
      <c r="L118">
        <v>87.943650000000005</v>
      </c>
      <c r="M118">
        <v>89.42698</v>
      </c>
      <c r="N118">
        <v>90.700050000000005</v>
      </c>
      <c r="O118">
        <v>91.842290000000006</v>
      </c>
    </row>
    <row r="119" spans="2:15" x14ac:dyDescent="0.25">
      <c r="B119" s="139">
        <v>42005</v>
      </c>
      <c r="C119">
        <v>38.109200000000001</v>
      </c>
      <c r="D119">
        <v>48.596110000000003</v>
      </c>
      <c r="E119">
        <v>57.611280000000001</v>
      </c>
      <c r="F119">
        <v>65.181979999999996</v>
      </c>
      <c r="G119">
        <v>70.527000000000001</v>
      </c>
      <c r="H119">
        <v>74.693460000000002</v>
      </c>
      <c r="I119">
        <v>78.281549999999996</v>
      </c>
      <c r="J119">
        <v>80.899889999999999</v>
      </c>
      <c r="K119">
        <v>83.274029999999996</v>
      </c>
      <c r="L119">
        <v>85.215440000000001</v>
      </c>
      <c r="M119">
        <v>87.047790000000006</v>
      </c>
      <c r="N119">
        <v>88.614620000000002</v>
      </c>
      <c r="O119">
        <v>89.972189999999998</v>
      </c>
    </row>
    <row r="120" spans="2:15" x14ac:dyDescent="0.25">
      <c r="B120" s="139">
        <v>42095</v>
      </c>
      <c r="C120">
        <v>45.681350000000002</v>
      </c>
      <c r="D120">
        <v>57.267560000000003</v>
      </c>
      <c r="E120">
        <v>64.472920000000002</v>
      </c>
      <c r="F120">
        <v>69.57226</v>
      </c>
      <c r="G120">
        <v>74.067909999999998</v>
      </c>
      <c r="H120">
        <v>77.486419999999995</v>
      </c>
      <c r="I120">
        <v>80.525360000000006</v>
      </c>
      <c r="J120">
        <v>82.941800000000001</v>
      </c>
      <c r="K120">
        <v>85.044460000000001</v>
      </c>
      <c r="L120">
        <v>86.696209999999994</v>
      </c>
      <c r="M120">
        <v>88.196100000000001</v>
      </c>
      <c r="N120">
        <v>89.628919999999994</v>
      </c>
      <c r="O120">
        <v>90.894810000000007</v>
      </c>
    </row>
    <row r="121" spans="2:15" x14ac:dyDescent="0.25">
      <c r="B121" s="139">
        <v>42186</v>
      </c>
      <c r="C121">
        <v>50.499580000000002</v>
      </c>
      <c r="D121">
        <v>62.547110000000004</v>
      </c>
      <c r="E121">
        <v>68.565169999999995</v>
      </c>
      <c r="F121">
        <v>73.551879999999997</v>
      </c>
      <c r="G121">
        <v>77.984089999999995</v>
      </c>
      <c r="H121">
        <v>81.060050000000004</v>
      </c>
      <c r="I121">
        <v>83.837230000000005</v>
      </c>
      <c r="J121">
        <v>86.102530000000002</v>
      </c>
      <c r="K121">
        <v>88.250399999999999</v>
      </c>
      <c r="L121">
        <v>89.811999999999998</v>
      </c>
      <c r="M121">
        <v>91.169089999999997</v>
      </c>
      <c r="N121">
        <v>92.28716</v>
      </c>
      <c r="O121">
        <v>93.312219999999996</v>
      </c>
    </row>
    <row r="122" spans="2:15" x14ac:dyDescent="0.25">
      <c r="B122" s="139">
        <v>42278</v>
      </c>
      <c r="C122">
        <v>39.164990000000003</v>
      </c>
      <c r="D122">
        <v>50.308630000000001</v>
      </c>
      <c r="E122">
        <v>60.561079999999997</v>
      </c>
      <c r="F122">
        <v>67.581490000000002</v>
      </c>
      <c r="G122">
        <v>73.442700000000002</v>
      </c>
      <c r="H122">
        <v>77.898759999999996</v>
      </c>
      <c r="I122">
        <v>81.163439999999994</v>
      </c>
      <c r="J122">
        <v>84.028729999999996</v>
      </c>
      <c r="K122">
        <v>86.022440000000003</v>
      </c>
      <c r="L122">
        <v>87.752269999999996</v>
      </c>
      <c r="M122">
        <v>89.178229999999999</v>
      </c>
      <c r="N122">
        <v>90.508439999999993</v>
      </c>
      <c r="O122">
        <v>91.717389999999995</v>
      </c>
    </row>
    <row r="123" spans="2:15" x14ac:dyDescent="0.25">
      <c r="B123" s="139">
        <v>42370</v>
      </c>
      <c r="C123">
        <v>53.676870000000001</v>
      </c>
      <c r="D123">
        <v>64.219740000000002</v>
      </c>
      <c r="E123">
        <v>73.090469999999996</v>
      </c>
      <c r="F123">
        <v>77.168130000000005</v>
      </c>
      <c r="G123">
        <v>80.594200000000001</v>
      </c>
      <c r="H123">
        <v>83.562330000000003</v>
      </c>
      <c r="I123">
        <v>85.955820000000003</v>
      </c>
      <c r="J123">
        <v>88.045820000000006</v>
      </c>
      <c r="K123">
        <v>89.710890000000006</v>
      </c>
      <c r="L123">
        <v>91.038030000000006</v>
      </c>
      <c r="M123">
        <v>92.128960000000006</v>
      </c>
      <c r="N123">
        <v>92.990819999999999</v>
      </c>
      <c r="O123">
        <v>93.804580000000001</v>
      </c>
    </row>
    <row r="124" spans="2:15" x14ac:dyDescent="0.25">
      <c r="B124" s="139">
        <v>42461</v>
      </c>
      <c r="C124">
        <v>71.827600000000004</v>
      </c>
      <c r="D124">
        <v>78.444289999999995</v>
      </c>
      <c r="E124">
        <v>82.116799999999998</v>
      </c>
      <c r="F124">
        <v>85.677009999999996</v>
      </c>
      <c r="G124">
        <v>87.803060000000002</v>
      </c>
      <c r="H124">
        <v>89.704269999999994</v>
      </c>
      <c r="I124">
        <v>90.924369999999996</v>
      </c>
      <c r="J124">
        <v>92.041169999999994</v>
      </c>
      <c r="K124">
        <v>93.114630000000005</v>
      </c>
      <c r="L124">
        <v>94.036969999999997</v>
      </c>
      <c r="M124">
        <v>94.737660000000005</v>
      </c>
      <c r="N124">
        <v>95.372680000000003</v>
      </c>
      <c r="O124">
        <v>95.922880000000006</v>
      </c>
    </row>
    <row r="125" spans="2:15" x14ac:dyDescent="0.25">
      <c r="B125" s="139">
        <v>42552</v>
      </c>
      <c r="C125">
        <v>49.135930000000002</v>
      </c>
      <c r="D125">
        <v>57.904600000000002</v>
      </c>
      <c r="E125">
        <v>64.364570000000001</v>
      </c>
      <c r="F125">
        <v>69.609539999999996</v>
      </c>
      <c r="G125">
        <v>73.880849999999995</v>
      </c>
      <c r="H125">
        <v>77.595259999999996</v>
      </c>
      <c r="I125">
        <v>80.61824</v>
      </c>
      <c r="J125">
        <v>83.024339999999995</v>
      </c>
      <c r="K125">
        <v>85.299440000000004</v>
      </c>
      <c r="L125">
        <v>87.297300000000007</v>
      </c>
      <c r="M125">
        <v>88.911919999999995</v>
      </c>
      <c r="N125">
        <v>90.355289999999997</v>
      </c>
      <c r="O125">
        <v>91.580470000000005</v>
      </c>
    </row>
    <row r="126" spans="2:15" x14ac:dyDescent="0.25">
      <c r="B126" s="139">
        <v>42644</v>
      </c>
      <c r="C126">
        <v>35.484299999999998</v>
      </c>
      <c r="D126">
        <v>48.738030000000002</v>
      </c>
      <c r="E126">
        <v>58.458469999999998</v>
      </c>
      <c r="F126">
        <v>65.795500000000004</v>
      </c>
      <c r="G126">
        <v>70.950040000000001</v>
      </c>
      <c r="H126">
        <v>74.7958</v>
      </c>
      <c r="I126">
        <v>77.882499999999993</v>
      </c>
      <c r="J126">
        <v>80.445390000000003</v>
      </c>
      <c r="K126">
        <v>82.85378</v>
      </c>
      <c r="L126">
        <v>85.05274</v>
      </c>
      <c r="M126">
        <v>87.068039999999996</v>
      </c>
      <c r="N126">
        <v>88.713809999999995</v>
      </c>
      <c r="O126">
        <v>90.056479999999993</v>
      </c>
    </row>
    <row r="127" spans="2:15" x14ac:dyDescent="0.25">
      <c r="B127" s="139">
        <v>42736</v>
      </c>
      <c r="C127">
        <v>36.169460000000001</v>
      </c>
      <c r="D127">
        <v>49.65916</v>
      </c>
      <c r="E127">
        <v>59.321730000000002</v>
      </c>
      <c r="F127">
        <v>66.20102</v>
      </c>
      <c r="G127">
        <v>71.307919999999996</v>
      </c>
      <c r="H127">
        <v>75.812880000000007</v>
      </c>
      <c r="I127">
        <v>79.43477</v>
      </c>
      <c r="J127">
        <v>82.235479999999995</v>
      </c>
      <c r="K127">
        <v>84.475719999999995</v>
      </c>
      <c r="L127">
        <v>86.370419999999996</v>
      </c>
      <c r="M127">
        <v>87.847859999999997</v>
      </c>
      <c r="N127">
        <v>89.299289999999999</v>
      </c>
      <c r="O127">
        <v>90.645009999999999</v>
      </c>
    </row>
    <row r="128" spans="2:15" x14ac:dyDescent="0.25">
      <c r="B128" s="139">
        <v>42826</v>
      </c>
      <c r="C128">
        <v>37.903930000000003</v>
      </c>
      <c r="D128">
        <v>56.546140000000001</v>
      </c>
      <c r="E128">
        <v>65.433260000000004</v>
      </c>
      <c r="F128">
        <v>70.27</v>
      </c>
      <c r="G128">
        <v>74.52561</v>
      </c>
      <c r="H128">
        <v>78.141310000000004</v>
      </c>
      <c r="I128">
        <v>80.923839999999998</v>
      </c>
      <c r="J128">
        <v>83.111180000000004</v>
      </c>
      <c r="K128">
        <v>84.951189999999997</v>
      </c>
      <c r="L128">
        <v>86.636210000000005</v>
      </c>
      <c r="M128">
        <v>88.018990000000002</v>
      </c>
      <c r="N128">
        <v>89.331410000000005</v>
      </c>
      <c r="O128">
        <v>90.533159999999995</v>
      </c>
    </row>
    <row r="129" spans="2:15" x14ac:dyDescent="0.25">
      <c r="B129" s="139">
        <v>42917</v>
      </c>
      <c r="C129">
        <v>33.699330000000003</v>
      </c>
      <c r="D129">
        <v>46.833410000000001</v>
      </c>
      <c r="E129">
        <v>54.935929999999999</v>
      </c>
      <c r="F129">
        <v>60.679630000000003</v>
      </c>
      <c r="G129">
        <v>65.961449999999999</v>
      </c>
      <c r="H129">
        <v>70.51276</v>
      </c>
      <c r="I129">
        <v>74.624700000000004</v>
      </c>
      <c r="J129">
        <v>77.470439999999996</v>
      </c>
      <c r="K129">
        <v>79.963949999999997</v>
      </c>
      <c r="L129">
        <v>82.016649999999998</v>
      </c>
      <c r="M129">
        <v>83.971860000000007</v>
      </c>
      <c r="N129">
        <v>85.713650000000001</v>
      </c>
      <c r="O129">
        <v>87.224869999999996</v>
      </c>
    </row>
    <row r="130" spans="2:15" x14ac:dyDescent="0.25">
      <c r="B130" s="139">
        <v>43009</v>
      </c>
      <c r="C130">
        <v>28.75592</v>
      </c>
      <c r="D130">
        <v>40.603540000000002</v>
      </c>
      <c r="E130">
        <v>50.230629999999998</v>
      </c>
      <c r="F130">
        <v>57.056669999999997</v>
      </c>
      <c r="G130">
        <v>63.245750000000001</v>
      </c>
      <c r="H130">
        <v>68.085049999999995</v>
      </c>
      <c r="I130">
        <v>72.257459999999995</v>
      </c>
      <c r="J130">
        <v>75.425060000000002</v>
      </c>
      <c r="K130">
        <v>78.288480000000007</v>
      </c>
      <c r="L130">
        <v>80.783580000000001</v>
      </c>
      <c r="M130">
        <v>83.143029999999996</v>
      </c>
      <c r="N130">
        <v>85.120810000000006</v>
      </c>
      <c r="O130">
        <v>86.99221</v>
      </c>
    </row>
    <row r="131" spans="2:15" x14ac:dyDescent="0.25">
      <c r="B131" s="139">
        <v>43101</v>
      </c>
      <c r="C131">
        <v>45.606090000000002</v>
      </c>
      <c r="D131">
        <v>56.594180000000001</v>
      </c>
      <c r="E131">
        <v>64.477699999999999</v>
      </c>
      <c r="F131">
        <v>69.547659999999993</v>
      </c>
      <c r="G131">
        <v>73.994569999999996</v>
      </c>
      <c r="H131">
        <v>77.974379999999996</v>
      </c>
      <c r="I131">
        <v>81.280410000000003</v>
      </c>
      <c r="J131">
        <v>83.612889999999993</v>
      </c>
      <c r="K131">
        <v>85.668809999999993</v>
      </c>
      <c r="L131">
        <v>87.378050000000002</v>
      </c>
      <c r="M131">
        <v>88.776129999999995</v>
      </c>
      <c r="N131">
        <v>90.106729999999999</v>
      </c>
      <c r="O131">
        <v>91.406450000000007</v>
      </c>
    </row>
    <row r="132" spans="2:15" x14ac:dyDescent="0.25">
      <c r="B132" s="139">
        <v>43191</v>
      </c>
      <c r="C132">
        <v>41.50367</v>
      </c>
      <c r="D132">
        <v>53.651820000000001</v>
      </c>
      <c r="E132">
        <v>61.245759999999997</v>
      </c>
      <c r="F132">
        <v>67.015410000000003</v>
      </c>
      <c r="G132">
        <v>72.242050000000006</v>
      </c>
      <c r="H132">
        <v>75.847030000000004</v>
      </c>
      <c r="I132">
        <v>78.510279999999995</v>
      </c>
      <c r="J132">
        <v>81.033959999999993</v>
      </c>
      <c r="K132">
        <v>83.323300000000003</v>
      </c>
      <c r="L132">
        <v>85.271529999999998</v>
      </c>
      <c r="M132">
        <v>86.882499999999993</v>
      </c>
      <c r="N132">
        <v>88.349959999999996</v>
      </c>
      <c r="O132">
        <v>89.659400000000005</v>
      </c>
    </row>
    <row r="133" spans="2:15" x14ac:dyDescent="0.25">
      <c r="B133" s="139">
        <v>43282</v>
      </c>
      <c r="C133">
        <v>46.444110000000002</v>
      </c>
      <c r="D133">
        <v>57.795020000000001</v>
      </c>
      <c r="E133">
        <v>65.411580000000001</v>
      </c>
      <c r="F133">
        <v>70.617019999999997</v>
      </c>
      <c r="G133">
        <v>74.397819999999996</v>
      </c>
      <c r="H133">
        <v>77.200159999999997</v>
      </c>
      <c r="I133">
        <v>79.625029999999995</v>
      </c>
      <c r="J133">
        <v>81.911929999999998</v>
      </c>
      <c r="K133">
        <v>83.940669999999997</v>
      </c>
      <c r="L133">
        <v>85.756690000000006</v>
      </c>
      <c r="M133">
        <v>87.436170000000004</v>
      </c>
      <c r="N133">
        <v>89.047120000000007</v>
      </c>
      <c r="O133">
        <v>90.261529999999993</v>
      </c>
    </row>
    <row r="134" spans="2:15" x14ac:dyDescent="0.25">
      <c r="B134" s="139">
        <v>43374</v>
      </c>
      <c r="C134">
        <v>42.947229999999998</v>
      </c>
      <c r="D134">
        <v>53.838360000000002</v>
      </c>
      <c r="E134">
        <v>62.424030000000002</v>
      </c>
      <c r="F134">
        <v>68.108429999999998</v>
      </c>
      <c r="G134">
        <v>73.24485</v>
      </c>
      <c r="H134">
        <v>76.988730000000004</v>
      </c>
      <c r="I134">
        <v>80.185419999999993</v>
      </c>
      <c r="J134">
        <v>83.076899999999995</v>
      </c>
      <c r="K134">
        <v>85.204149999999998</v>
      </c>
      <c r="L134">
        <v>87.245599999999996</v>
      </c>
      <c r="M134">
        <v>88.952500000000001</v>
      </c>
      <c r="N134">
        <v>90.30659</v>
      </c>
      <c r="O134">
        <v>91.47072</v>
      </c>
    </row>
    <row r="135" spans="2:15" x14ac:dyDescent="0.25">
      <c r="B135" s="139">
        <v>43466</v>
      </c>
      <c r="C135">
        <v>40.800559999999997</v>
      </c>
      <c r="D135">
        <v>53.717480000000002</v>
      </c>
      <c r="E135">
        <v>62.430799999999998</v>
      </c>
      <c r="F135">
        <v>68.535730000000001</v>
      </c>
      <c r="G135">
        <v>72.780479999999997</v>
      </c>
      <c r="H135">
        <v>76.697630000000004</v>
      </c>
      <c r="I135">
        <v>79.533410000000003</v>
      </c>
      <c r="J135">
        <v>82.101240000000004</v>
      </c>
      <c r="K135">
        <v>84.228489999999994</v>
      </c>
      <c r="L135">
        <v>86.261870000000002</v>
      </c>
      <c r="M135">
        <v>88.041390000000007</v>
      </c>
      <c r="N135">
        <v>89.64255</v>
      </c>
      <c r="O135">
        <v>90.920730000000006</v>
      </c>
    </row>
    <row r="136" spans="2:15" x14ac:dyDescent="0.25">
      <c r="B136" s="139">
        <v>43556</v>
      </c>
      <c r="C136">
        <v>37.447629999999997</v>
      </c>
      <c r="D136">
        <v>47.257150000000003</v>
      </c>
      <c r="E136">
        <v>55.080179999999999</v>
      </c>
      <c r="F136">
        <v>62.473579999999998</v>
      </c>
      <c r="G136">
        <v>68.359920000000002</v>
      </c>
      <c r="H136">
        <v>73.44735</v>
      </c>
      <c r="I136">
        <v>77.306030000000007</v>
      </c>
      <c r="J136">
        <v>80.147390000000001</v>
      </c>
      <c r="K136">
        <v>82.777439999999999</v>
      </c>
      <c r="L136">
        <v>85.219210000000004</v>
      </c>
      <c r="M136">
        <v>87.265720000000002</v>
      </c>
      <c r="N136">
        <v>88.931370000000001</v>
      </c>
      <c r="O136">
        <v>90.396979999999999</v>
      </c>
    </row>
    <row r="137" spans="2:15" x14ac:dyDescent="0.25">
      <c r="B137" s="139">
        <v>43647</v>
      </c>
      <c r="C137">
        <v>37.152360000000002</v>
      </c>
      <c r="D137">
        <v>48.703000000000003</v>
      </c>
      <c r="E137">
        <v>58.010480000000001</v>
      </c>
      <c r="F137">
        <v>65.571209999999994</v>
      </c>
      <c r="G137">
        <v>70.310389999999998</v>
      </c>
      <c r="H137">
        <v>74.271109999999993</v>
      </c>
      <c r="I137">
        <v>77.832089999999994</v>
      </c>
      <c r="J137">
        <v>80.971860000000007</v>
      </c>
      <c r="K137">
        <v>83.249279999999999</v>
      </c>
      <c r="L137">
        <v>85.230810000000005</v>
      </c>
      <c r="M137">
        <v>86.926280000000006</v>
      </c>
      <c r="N137">
        <v>88.580650000000006</v>
      </c>
      <c r="O137">
        <v>89.912350000000004</v>
      </c>
    </row>
    <row r="138" spans="2:15" x14ac:dyDescent="0.25">
      <c r="B138" s="139">
        <v>43739</v>
      </c>
      <c r="C138">
        <v>40.290089999999999</v>
      </c>
      <c r="D138">
        <v>51.290880000000001</v>
      </c>
      <c r="E138">
        <v>59.616459999999996</v>
      </c>
      <c r="F138">
        <v>66.667060000000006</v>
      </c>
      <c r="G138">
        <v>71.714100000000002</v>
      </c>
      <c r="H138">
        <v>75.574929999999995</v>
      </c>
      <c r="I138">
        <v>79.303960000000004</v>
      </c>
      <c r="J138">
        <v>81.833160000000007</v>
      </c>
      <c r="K138">
        <v>84.195419999999999</v>
      </c>
      <c r="L138">
        <v>86.006129999999999</v>
      </c>
      <c r="M138">
        <v>87.783950000000004</v>
      </c>
      <c r="N138">
        <v>89.220249999999993</v>
      </c>
      <c r="O138">
        <v>90.493979999999993</v>
      </c>
    </row>
    <row r="139" spans="2:15" x14ac:dyDescent="0.25">
      <c r="B139" s="139">
        <v>43831</v>
      </c>
      <c r="C139">
        <v>61.010420000000003</v>
      </c>
      <c r="D139">
        <v>77.518209999999996</v>
      </c>
      <c r="E139">
        <v>83.64546</v>
      </c>
      <c r="F139">
        <v>87.859560000000002</v>
      </c>
      <c r="G139">
        <v>89.952250000000006</v>
      </c>
      <c r="H139">
        <v>91.978909999999999</v>
      </c>
      <c r="I139">
        <v>93.438050000000004</v>
      </c>
      <c r="J139">
        <v>94.489769999999993</v>
      </c>
      <c r="K139">
        <v>95.446039999999996</v>
      </c>
      <c r="L139">
        <v>96.186530000000005</v>
      </c>
      <c r="M139">
        <v>96.883589999999998</v>
      </c>
      <c r="N139">
        <v>97.357320000000001</v>
      </c>
      <c r="O139">
        <v>97.757080000000002</v>
      </c>
    </row>
    <row r="140" spans="2:15" x14ac:dyDescent="0.25">
      <c r="B140" s="139">
        <v>43922</v>
      </c>
      <c r="C140">
        <v>59.668669999999999</v>
      </c>
      <c r="D140">
        <v>69.954040000000006</v>
      </c>
      <c r="E140">
        <v>75.606380000000001</v>
      </c>
      <c r="F140">
        <v>80.306039999999996</v>
      </c>
      <c r="G140">
        <v>83.959959999999995</v>
      </c>
      <c r="H140">
        <v>86.965280000000007</v>
      </c>
      <c r="I140">
        <v>89.240309999999994</v>
      </c>
      <c r="J140">
        <v>90.716989999999996</v>
      </c>
      <c r="K140">
        <v>92.014439999999993</v>
      </c>
      <c r="L140">
        <v>93.135639999999995</v>
      </c>
      <c r="M140">
        <v>94.002279999999999</v>
      </c>
      <c r="N140">
        <v>94.749399999999994</v>
      </c>
      <c r="O140">
        <v>95.341459999999998</v>
      </c>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C139"/>
  <sheetViews>
    <sheetView workbookViewId="0">
      <selection activeCell="C6" sqref="C6"/>
    </sheetView>
  </sheetViews>
  <sheetFormatPr defaultColWidth="8.85546875" defaultRowHeight="15" x14ac:dyDescent="0.25"/>
  <cols>
    <col min="1" max="1" width="11" customWidth="1"/>
    <col min="3" max="3" width="11.7109375" customWidth="1"/>
  </cols>
  <sheetData>
    <row r="1" spans="1:3" x14ac:dyDescent="0.25">
      <c r="A1" t="s">
        <v>1</v>
      </c>
      <c r="B1" t="s">
        <v>127</v>
      </c>
      <c r="C1" t="s">
        <v>106</v>
      </c>
    </row>
    <row r="2" spans="1:3" x14ac:dyDescent="0.25">
      <c r="A2" s="139">
        <v>31413</v>
      </c>
      <c r="B2">
        <v>23.893329652690056</v>
      </c>
      <c r="C2">
        <v>0</v>
      </c>
    </row>
    <row r="3" spans="1:3" x14ac:dyDescent="0.25">
      <c r="A3" s="139">
        <v>31503</v>
      </c>
      <c r="B3">
        <v>20.693438196770469</v>
      </c>
      <c r="C3">
        <v>0</v>
      </c>
    </row>
    <row r="4" spans="1:3" x14ac:dyDescent="0.25">
      <c r="A4" s="139">
        <v>31594</v>
      </c>
      <c r="B4">
        <v>25.299867964908156</v>
      </c>
      <c r="C4">
        <v>0</v>
      </c>
    </row>
    <row r="5" spans="1:3" x14ac:dyDescent="0.25">
      <c r="A5" s="139">
        <v>31686</v>
      </c>
      <c r="B5">
        <v>20.442587777445979</v>
      </c>
      <c r="C5">
        <v>0</v>
      </c>
    </row>
    <row r="6" spans="1:3" x14ac:dyDescent="0.25">
      <c r="A6" s="139">
        <v>31778</v>
      </c>
      <c r="B6">
        <v>24.833585566314305</v>
      </c>
      <c r="C6">
        <v>0</v>
      </c>
    </row>
    <row r="7" spans="1:3" x14ac:dyDescent="0.25">
      <c r="A7" s="139">
        <v>31868</v>
      </c>
      <c r="B7">
        <v>24.170882145933824</v>
      </c>
      <c r="C7">
        <v>0</v>
      </c>
    </row>
    <row r="8" spans="1:3" x14ac:dyDescent="0.25">
      <c r="A8" s="139">
        <v>31959</v>
      </c>
      <c r="B8">
        <v>18.407919308736254</v>
      </c>
      <c r="C8">
        <v>0</v>
      </c>
    </row>
    <row r="9" spans="1:3" x14ac:dyDescent="0.25">
      <c r="A9" s="139">
        <v>32051</v>
      </c>
      <c r="B9">
        <v>57.470637042215955</v>
      </c>
      <c r="C9">
        <v>0</v>
      </c>
    </row>
    <row r="10" spans="1:3" x14ac:dyDescent="0.25">
      <c r="A10" s="139">
        <v>32143</v>
      </c>
      <c r="B10">
        <v>36.714182653007178</v>
      </c>
      <c r="C10">
        <v>0</v>
      </c>
    </row>
    <row r="11" spans="1:3" x14ac:dyDescent="0.25">
      <c r="A11" s="139">
        <v>32234</v>
      </c>
      <c r="B11">
        <v>28.23231915676832</v>
      </c>
      <c r="C11">
        <v>0</v>
      </c>
    </row>
    <row r="12" spans="1:3" x14ac:dyDescent="0.25">
      <c r="A12" s="139">
        <v>32325</v>
      </c>
      <c r="B12">
        <v>36.093949607712936</v>
      </c>
      <c r="C12">
        <v>0</v>
      </c>
    </row>
    <row r="13" spans="1:3" x14ac:dyDescent="0.25">
      <c r="A13" s="139">
        <v>32417</v>
      </c>
      <c r="B13">
        <v>26.577649935967095</v>
      </c>
      <c r="C13">
        <v>0</v>
      </c>
    </row>
    <row r="14" spans="1:3" x14ac:dyDescent="0.25">
      <c r="A14" s="139">
        <v>32509</v>
      </c>
      <c r="B14">
        <v>29.08558065451524</v>
      </c>
      <c r="C14">
        <v>0</v>
      </c>
    </row>
    <row r="15" spans="1:3" x14ac:dyDescent="0.25">
      <c r="A15" s="139">
        <v>32599</v>
      </c>
      <c r="B15">
        <v>38.714841390713566</v>
      </c>
      <c r="C15">
        <v>0</v>
      </c>
    </row>
    <row r="16" spans="1:3" x14ac:dyDescent="0.25">
      <c r="A16" s="139">
        <v>32690</v>
      </c>
      <c r="B16">
        <v>38.805785184445213</v>
      </c>
      <c r="C16">
        <v>0</v>
      </c>
    </row>
    <row r="17" spans="1:3" x14ac:dyDescent="0.25">
      <c r="A17" s="139">
        <v>32782</v>
      </c>
      <c r="B17">
        <v>40.898173219831854</v>
      </c>
      <c r="C17">
        <v>0</v>
      </c>
    </row>
    <row r="18" spans="1:3" x14ac:dyDescent="0.25">
      <c r="A18" s="139">
        <v>32874</v>
      </c>
      <c r="B18">
        <v>30.808916740423157</v>
      </c>
      <c r="C18">
        <v>0</v>
      </c>
    </row>
    <row r="19" spans="1:3" x14ac:dyDescent="0.25">
      <c r="A19" s="139">
        <v>32964</v>
      </c>
      <c r="B19">
        <v>20.237489094176997</v>
      </c>
      <c r="C19">
        <v>0</v>
      </c>
    </row>
    <row r="20" spans="1:3" x14ac:dyDescent="0.25">
      <c r="A20" s="139">
        <v>33055</v>
      </c>
      <c r="B20">
        <v>36.663683925813679</v>
      </c>
      <c r="C20">
        <v>0</v>
      </c>
    </row>
    <row r="21" spans="1:3" x14ac:dyDescent="0.25">
      <c r="A21" s="139">
        <v>33147</v>
      </c>
      <c r="B21">
        <v>35.112728429733032</v>
      </c>
      <c r="C21">
        <v>0</v>
      </c>
    </row>
    <row r="22" spans="1:3" x14ac:dyDescent="0.25">
      <c r="A22" s="139">
        <v>33239</v>
      </c>
      <c r="B22">
        <v>41.90968328031343</v>
      </c>
      <c r="C22">
        <v>0</v>
      </c>
    </row>
    <row r="23" spans="1:3" x14ac:dyDescent="0.25">
      <c r="A23" s="139">
        <v>33329</v>
      </c>
      <c r="B23">
        <v>39.104845619623624</v>
      </c>
      <c r="C23">
        <v>0</v>
      </c>
    </row>
    <row r="24" spans="1:3" x14ac:dyDescent="0.25">
      <c r="A24" s="139">
        <v>33420</v>
      </c>
      <c r="B24">
        <v>47.61001682933</v>
      </c>
      <c r="C24">
        <v>0</v>
      </c>
    </row>
    <row r="25" spans="1:3" x14ac:dyDescent="0.25">
      <c r="A25" s="139">
        <v>33512</v>
      </c>
      <c r="B25">
        <v>23.664388326755965</v>
      </c>
      <c r="C25">
        <v>0</v>
      </c>
    </row>
    <row r="26" spans="1:3" x14ac:dyDescent="0.25">
      <c r="A26" s="139">
        <v>33604</v>
      </c>
      <c r="B26">
        <v>34.185947101361229</v>
      </c>
      <c r="C26">
        <v>0</v>
      </c>
    </row>
    <row r="27" spans="1:3" x14ac:dyDescent="0.25">
      <c r="A27" s="139">
        <v>33695</v>
      </c>
      <c r="B27">
        <v>27.548054109817372</v>
      </c>
      <c r="C27">
        <v>0</v>
      </c>
    </row>
    <row r="28" spans="1:3" x14ac:dyDescent="0.25">
      <c r="A28" s="139">
        <v>33786</v>
      </c>
      <c r="B28">
        <v>31.667624780991773</v>
      </c>
      <c r="C28">
        <v>0</v>
      </c>
    </row>
    <row r="29" spans="1:3" x14ac:dyDescent="0.25">
      <c r="A29" s="139">
        <v>33878</v>
      </c>
      <c r="B29">
        <v>23.8384643986758</v>
      </c>
      <c r="C29">
        <v>0</v>
      </c>
    </row>
    <row r="30" spans="1:3" x14ac:dyDescent="0.25">
      <c r="A30" s="139">
        <v>33970</v>
      </c>
      <c r="B30">
        <v>22.3302770107152</v>
      </c>
      <c r="C30">
        <v>0</v>
      </c>
    </row>
    <row r="31" spans="1:3" x14ac:dyDescent="0.25">
      <c r="A31" s="139">
        <v>34060</v>
      </c>
      <c r="B31">
        <v>22.201081804117486</v>
      </c>
      <c r="C31">
        <v>0</v>
      </c>
    </row>
    <row r="32" spans="1:3" x14ac:dyDescent="0.25">
      <c r="A32" s="139">
        <v>34151</v>
      </c>
      <c r="B32">
        <v>25.762781087959347</v>
      </c>
      <c r="C32">
        <v>0</v>
      </c>
    </row>
    <row r="33" spans="1:3" x14ac:dyDescent="0.25">
      <c r="A33" s="139">
        <v>34243</v>
      </c>
      <c r="B33">
        <v>21.45479686790156</v>
      </c>
      <c r="C33">
        <v>0</v>
      </c>
    </row>
    <row r="34" spans="1:3" x14ac:dyDescent="0.25">
      <c r="A34" s="139">
        <v>34335</v>
      </c>
      <c r="B34">
        <v>28.103663322532451</v>
      </c>
      <c r="C34">
        <v>0</v>
      </c>
    </row>
    <row r="35" spans="1:3" x14ac:dyDescent="0.25">
      <c r="A35" s="139">
        <v>34425</v>
      </c>
      <c r="B35">
        <v>24.490993938004895</v>
      </c>
      <c r="C35">
        <v>0</v>
      </c>
    </row>
    <row r="36" spans="1:3" x14ac:dyDescent="0.25">
      <c r="A36" s="139">
        <v>34516</v>
      </c>
      <c r="B36">
        <v>21.848231946870211</v>
      </c>
      <c r="C36">
        <v>0</v>
      </c>
    </row>
    <row r="37" spans="1:3" x14ac:dyDescent="0.25">
      <c r="A37" s="139">
        <v>34608</v>
      </c>
      <c r="B37">
        <v>25.341846211996284</v>
      </c>
      <c r="C37">
        <v>0</v>
      </c>
    </row>
    <row r="38" spans="1:3" x14ac:dyDescent="0.25">
      <c r="A38" s="139">
        <v>34700</v>
      </c>
      <c r="B38">
        <v>26.804670839800298</v>
      </c>
      <c r="C38">
        <v>0</v>
      </c>
    </row>
    <row r="39" spans="1:3" x14ac:dyDescent="0.25">
      <c r="A39" s="139">
        <v>34790</v>
      </c>
      <c r="B39">
        <v>28.8264628496614</v>
      </c>
      <c r="C39">
        <v>0</v>
      </c>
    </row>
    <row r="40" spans="1:3" x14ac:dyDescent="0.25">
      <c r="A40" s="139">
        <v>34881</v>
      </c>
      <c r="B40">
        <v>23.080810256739785</v>
      </c>
      <c r="C40">
        <v>0</v>
      </c>
    </row>
    <row r="41" spans="1:3" x14ac:dyDescent="0.25">
      <c r="A41" s="139">
        <v>34973</v>
      </c>
      <c r="B41">
        <v>17.490235680914839</v>
      </c>
      <c r="C41">
        <v>0</v>
      </c>
    </row>
    <row r="42" spans="1:3" x14ac:dyDescent="0.25">
      <c r="A42" s="139">
        <v>35065</v>
      </c>
      <c r="B42">
        <v>21.246290710786965</v>
      </c>
      <c r="C42">
        <v>0</v>
      </c>
    </row>
    <row r="43" spans="1:3" x14ac:dyDescent="0.25">
      <c r="A43" s="139">
        <v>35156</v>
      </c>
      <c r="B43">
        <v>11.23814884970882</v>
      </c>
      <c r="C43">
        <v>0</v>
      </c>
    </row>
    <row r="44" spans="1:3" x14ac:dyDescent="0.25">
      <c r="A44" s="139">
        <v>35247</v>
      </c>
      <c r="B44">
        <v>24.989416458513666</v>
      </c>
      <c r="C44">
        <v>0</v>
      </c>
    </row>
    <row r="45" spans="1:3" x14ac:dyDescent="0.25">
      <c r="A45" s="139">
        <v>35339</v>
      </c>
      <c r="B45">
        <v>21.745928144876736</v>
      </c>
      <c r="C45">
        <v>0</v>
      </c>
    </row>
    <row r="46" spans="1:3" x14ac:dyDescent="0.25">
      <c r="A46" s="139">
        <v>35431</v>
      </c>
      <c r="B46">
        <v>18.201763421686771</v>
      </c>
      <c r="C46">
        <v>0</v>
      </c>
    </row>
    <row r="47" spans="1:3" x14ac:dyDescent="0.25">
      <c r="A47" s="139">
        <v>35521</v>
      </c>
      <c r="B47">
        <v>22.804662137739083</v>
      </c>
      <c r="C47">
        <v>0</v>
      </c>
    </row>
    <row r="48" spans="1:3" x14ac:dyDescent="0.25">
      <c r="A48" s="139">
        <v>35612</v>
      </c>
      <c r="B48">
        <v>26.121640265656449</v>
      </c>
      <c r="C48">
        <v>0</v>
      </c>
    </row>
    <row r="49" spans="1:3" x14ac:dyDescent="0.25">
      <c r="A49" s="139">
        <v>35704</v>
      </c>
      <c r="B49">
        <v>38.958079543068386</v>
      </c>
      <c r="C49">
        <v>0</v>
      </c>
    </row>
    <row r="50" spans="1:3" x14ac:dyDescent="0.25">
      <c r="A50" s="139">
        <v>35796</v>
      </c>
      <c r="B50">
        <v>31.641427887398301</v>
      </c>
      <c r="C50">
        <v>0</v>
      </c>
    </row>
    <row r="51" spans="1:3" x14ac:dyDescent="0.25">
      <c r="A51" s="139">
        <v>35886</v>
      </c>
      <c r="B51">
        <v>29.543721332339246</v>
      </c>
      <c r="C51">
        <v>0</v>
      </c>
    </row>
    <row r="52" spans="1:3" x14ac:dyDescent="0.25">
      <c r="A52" s="139">
        <v>35977</v>
      </c>
      <c r="B52">
        <v>36.446385050798838</v>
      </c>
      <c r="C52">
        <v>0</v>
      </c>
    </row>
    <row r="53" spans="1:3" x14ac:dyDescent="0.25">
      <c r="A53" s="139">
        <v>36069</v>
      </c>
      <c r="B53">
        <v>30.214537116349373</v>
      </c>
      <c r="C53">
        <v>0</v>
      </c>
    </row>
    <row r="54" spans="1:3" x14ac:dyDescent="0.25">
      <c r="A54" s="139">
        <v>36161</v>
      </c>
      <c r="B54">
        <v>26.747473107827442</v>
      </c>
      <c r="C54">
        <v>0</v>
      </c>
    </row>
    <row r="55" spans="1:3" x14ac:dyDescent="0.25">
      <c r="A55" s="139">
        <v>36251</v>
      </c>
      <c r="B55">
        <v>18.856975144700787</v>
      </c>
      <c r="C55">
        <v>0</v>
      </c>
    </row>
    <row r="56" spans="1:3" x14ac:dyDescent="0.25">
      <c r="A56" s="139">
        <v>36342</v>
      </c>
      <c r="B56">
        <v>22.929670751570498</v>
      </c>
      <c r="C56">
        <v>0</v>
      </c>
    </row>
    <row r="57" spans="1:3" x14ac:dyDescent="0.25">
      <c r="A57" s="139">
        <v>36434</v>
      </c>
      <c r="B57">
        <v>22.005978097399183</v>
      </c>
      <c r="C57">
        <v>0</v>
      </c>
    </row>
    <row r="58" spans="1:3" x14ac:dyDescent="0.25">
      <c r="A58" s="139">
        <v>36526</v>
      </c>
      <c r="B58">
        <v>24.800785838881488</v>
      </c>
      <c r="C58">
        <v>0</v>
      </c>
    </row>
    <row r="59" spans="1:3" x14ac:dyDescent="0.25">
      <c r="A59" s="139">
        <v>36617</v>
      </c>
      <c r="B59">
        <v>34.435859868293903</v>
      </c>
      <c r="C59">
        <v>0</v>
      </c>
    </row>
    <row r="60" spans="1:3" x14ac:dyDescent="0.25">
      <c r="A60" s="139">
        <v>36708</v>
      </c>
      <c r="B60">
        <v>24.675380713081626</v>
      </c>
      <c r="C60">
        <v>0</v>
      </c>
    </row>
    <row r="61" spans="1:3" x14ac:dyDescent="0.25">
      <c r="A61" s="139">
        <v>36800</v>
      </c>
      <c r="B61">
        <v>29.964735561196427</v>
      </c>
      <c r="C61">
        <v>0</v>
      </c>
    </row>
    <row r="62" spans="1:3" x14ac:dyDescent="0.25">
      <c r="A62" s="139">
        <v>36892</v>
      </c>
      <c r="B62">
        <v>29.640340314291723</v>
      </c>
      <c r="C62">
        <v>0</v>
      </c>
    </row>
    <row r="63" spans="1:3" x14ac:dyDescent="0.25">
      <c r="A63" s="139">
        <v>36982</v>
      </c>
      <c r="B63">
        <v>24.565357101884004</v>
      </c>
      <c r="C63" s="158">
        <v>1</v>
      </c>
    </row>
    <row r="64" spans="1:3" x14ac:dyDescent="0.25">
      <c r="A64" s="139">
        <v>37073</v>
      </c>
      <c r="B64">
        <v>34.021426476731484</v>
      </c>
      <c r="C64" s="158">
        <v>1</v>
      </c>
    </row>
    <row r="65" spans="1:3" x14ac:dyDescent="0.25">
      <c r="A65" s="139">
        <v>37165</v>
      </c>
      <c r="B65">
        <v>24.361254738572384</v>
      </c>
      <c r="C65" s="158">
        <v>1</v>
      </c>
    </row>
    <row r="66" spans="1:3" x14ac:dyDescent="0.25">
      <c r="A66" s="139">
        <v>37257</v>
      </c>
      <c r="B66">
        <v>21.6383616293659</v>
      </c>
      <c r="C66">
        <v>0</v>
      </c>
    </row>
    <row r="67" spans="1:3" x14ac:dyDescent="0.25">
      <c r="A67" s="139">
        <v>37347</v>
      </c>
      <c r="B67">
        <v>22.818658845699964</v>
      </c>
      <c r="C67">
        <v>0</v>
      </c>
    </row>
    <row r="68" spans="1:3" x14ac:dyDescent="0.25">
      <c r="A68" s="139">
        <v>37438</v>
      </c>
      <c r="B68">
        <v>33.688671688791715</v>
      </c>
      <c r="C68">
        <v>0</v>
      </c>
    </row>
    <row r="69" spans="1:3" x14ac:dyDescent="0.25">
      <c r="A69" s="139">
        <v>37530</v>
      </c>
      <c r="B69">
        <v>23.8530453202095</v>
      </c>
      <c r="C69">
        <v>0</v>
      </c>
    </row>
    <row r="70" spans="1:3" x14ac:dyDescent="0.25">
      <c r="A70" s="139">
        <v>37622</v>
      </c>
      <c r="B70">
        <v>27.887876611647094</v>
      </c>
      <c r="C70">
        <v>0</v>
      </c>
    </row>
    <row r="71" spans="1:3" x14ac:dyDescent="0.25">
      <c r="A71" s="139">
        <v>37712</v>
      </c>
      <c r="B71">
        <v>27.985688962689686</v>
      </c>
      <c r="C71">
        <v>0</v>
      </c>
    </row>
    <row r="72" spans="1:3" x14ac:dyDescent="0.25">
      <c r="A72" s="139">
        <v>37803</v>
      </c>
      <c r="B72">
        <v>22.853891717252274</v>
      </c>
      <c r="C72">
        <v>0</v>
      </c>
    </row>
    <row r="73" spans="1:3" x14ac:dyDescent="0.25">
      <c r="A73" s="139">
        <v>37895</v>
      </c>
      <c r="B73">
        <v>25.923055320723385</v>
      </c>
      <c r="C73">
        <v>0</v>
      </c>
    </row>
    <row r="74" spans="1:3" x14ac:dyDescent="0.25">
      <c r="A74" s="139">
        <v>37987</v>
      </c>
      <c r="B74">
        <v>30.86902210093324</v>
      </c>
      <c r="C74">
        <v>0</v>
      </c>
    </row>
    <row r="75" spans="1:3" x14ac:dyDescent="0.25">
      <c r="A75" s="139">
        <v>38078</v>
      </c>
      <c r="B75">
        <v>35.958248736276943</v>
      </c>
      <c r="C75">
        <v>0</v>
      </c>
    </row>
    <row r="76" spans="1:3" x14ac:dyDescent="0.25">
      <c r="A76" s="139">
        <v>38169</v>
      </c>
      <c r="B76">
        <v>27.200250540315512</v>
      </c>
      <c r="C76">
        <v>0</v>
      </c>
    </row>
    <row r="77" spans="1:3" x14ac:dyDescent="0.25">
      <c r="A77" s="139">
        <v>38261</v>
      </c>
      <c r="B77">
        <v>29.48940020931531</v>
      </c>
      <c r="C77">
        <v>0</v>
      </c>
    </row>
    <row r="78" spans="1:3" x14ac:dyDescent="0.25">
      <c r="A78" s="139">
        <v>38353</v>
      </c>
      <c r="B78">
        <v>30.110976039017668</v>
      </c>
      <c r="C78">
        <v>0</v>
      </c>
    </row>
    <row r="79" spans="1:3" x14ac:dyDescent="0.25">
      <c r="A79" s="139">
        <v>38443</v>
      </c>
      <c r="B79">
        <v>27.983873906273239</v>
      </c>
      <c r="C79">
        <v>0</v>
      </c>
    </row>
    <row r="80" spans="1:3" x14ac:dyDescent="0.25">
      <c r="A80" s="139">
        <v>38534</v>
      </c>
      <c r="B80">
        <v>28.887786700645613</v>
      </c>
      <c r="C80">
        <v>0</v>
      </c>
    </row>
    <row r="81" spans="1:3" x14ac:dyDescent="0.25">
      <c r="A81" s="139">
        <v>38626</v>
      </c>
      <c r="B81">
        <v>29.436164579084441</v>
      </c>
      <c r="C81">
        <v>0</v>
      </c>
    </row>
    <row r="82" spans="1:3" x14ac:dyDescent="0.25">
      <c r="A82" s="139">
        <v>38718</v>
      </c>
      <c r="B82">
        <v>28.925093754005971</v>
      </c>
      <c r="C82">
        <v>0</v>
      </c>
    </row>
    <row r="83" spans="1:3" x14ac:dyDescent="0.25">
      <c r="A83" s="139">
        <v>38808</v>
      </c>
      <c r="B83">
        <v>40.483393358981019</v>
      </c>
      <c r="C83">
        <v>0</v>
      </c>
    </row>
    <row r="84" spans="1:3" x14ac:dyDescent="0.25">
      <c r="A84" s="139">
        <v>38899</v>
      </c>
      <c r="B84">
        <v>35.837282337378497</v>
      </c>
      <c r="C84">
        <v>0</v>
      </c>
    </row>
    <row r="85" spans="1:3" x14ac:dyDescent="0.25">
      <c r="A85" s="139">
        <v>38991</v>
      </c>
      <c r="B85">
        <v>27.381717748209546</v>
      </c>
      <c r="C85">
        <v>0</v>
      </c>
    </row>
    <row r="86" spans="1:3" x14ac:dyDescent="0.25">
      <c r="A86" s="139">
        <v>39083</v>
      </c>
      <c r="B86">
        <v>40.14997919248772</v>
      </c>
      <c r="C86">
        <v>0</v>
      </c>
    </row>
    <row r="87" spans="1:3" x14ac:dyDescent="0.25">
      <c r="A87" s="139">
        <v>39173</v>
      </c>
      <c r="B87">
        <v>30.559584725844431</v>
      </c>
      <c r="C87">
        <v>0</v>
      </c>
    </row>
    <row r="88" spans="1:3" x14ac:dyDescent="0.25">
      <c r="A88" s="139">
        <v>39264</v>
      </c>
      <c r="B88">
        <v>45.806392788935327</v>
      </c>
      <c r="C88">
        <v>0</v>
      </c>
    </row>
    <row r="89" spans="1:3" x14ac:dyDescent="0.25">
      <c r="A89" s="139">
        <v>39356</v>
      </c>
      <c r="B89">
        <v>37.581046837935531</v>
      </c>
      <c r="C89">
        <v>0</v>
      </c>
    </row>
    <row r="90" spans="1:3" x14ac:dyDescent="0.25">
      <c r="A90" s="139">
        <v>39448</v>
      </c>
      <c r="B90">
        <v>47.161301123525256</v>
      </c>
      <c r="C90">
        <v>0</v>
      </c>
    </row>
    <row r="91" spans="1:3" x14ac:dyDescent="0.25">
      <c r="A91" s="139">
        <v>39539</v>
      </c>
      <c r="B91">
        <v>32.318437801883761</v>
      </c>
      <c r="C91">
        <v>0</v>
      </c>
    </row>
    <row r="92" spans="1:3" x14ac:dyDescent="0.25">
      <c r="A92" s="139">
        <v>39630</v>
      </c>
      <c r="B92">
        <v>44.6023034029744</v>
      </c>
      <c r="C92" s="158">
        <v>1</v>
      </c>
    </row>
    <row r="93" spans="1:3" x14ac:dyDescent="0.25">
      <c r="A93" s="139">
        <v>39722</v>
      </c>
      <c r="B93">
        <v>53.343269317197006</v>
      </c>
      <c r="C93" s="158">
        <v>1</v>
      </c>
    </row>
    <row r="94" spans="1:3" x14ac:dyDescent="0.25">
      <c r="A94" s="139">
        <v>39814</v>
      </c>
      <c r="B94">
        <v>43.389541543246359</v>
      </c>
      <c r="C94" s="158">
        <v>1</v>
      </c>
    </row>
    <row r="95" spans="1:3" x14ac:dyDescent="0.25">
      <c r="A95" s="139">
        <v>39904</v>
      </c>
      <c r="B95">
        <v>40.222876809457304</v>
      </c>
      <c r="C95" s="158">
        <v>1</v>
      </c>
    </row>
    <row r="96" spans="1:3" x14ac:dyDescent="0.25">
      <c r="A96" s="139">
        <v>39995</v>
      </c>
      <c r="B96">
        <v>43.23582039009073</v>
      </c>
      <c r="C96">
        <v>0</v>
      </c>
    </row>
    <row r="97" spans="1:3" x14ac:dyDescent="0.25">
      <c r="A97" s="139">
        <v>40087</v>
      </c>
      <c r="B97">
        <v>40.140890228724899</v>
      </c>
      <c r="C97">
        <v>0</v>
      </c>
    </row>
    <row r="98" spans="1:3" x14ac:dyDescent="0.25">
      <c r="A98" s="139">
        <v>40179</v>
      </c>
      <c r="B98">
        <v>38.793492117835669</v>
      </c>
      <c r="C98">
        <v>0</v>
      </c>
    </row>
    <row r="99" spans="1:3" x14ac:dyDescent="0.25">
      <c r="A99" s="139">
        <v>40269</v>
      </c>
      <c r="B99">
        <v>54.428611561630625</v>
      </c>
      <c r="C99">
        <v>0</v>
      </c>
    </row>
    <row r="100" spans="1:3" x14ac:dyDescent="0.25">
      <c r="A100" s="139">
        <v>40360</v>
      </c>
      <c r="B100">
        <v>44.237150105752896</v>
      </c>
      <c r="C100">
        <v>0</v>
      </c>
    </row>
    <row r="101" spans="1:3" x14ac:dyDescent="0.25">
      <c r="A101" s="139">
        <v>40452</v>
      </c>
      <c r="B101">
        <v>40.018872470504981</v>
      </c>
      <c r="C101">
        <v>0</v>
      </c>
    </row>
    <row r="102" spans="1:3" x14ac:dyDescent="0.25">
      <c r="A102" s="139">
        <v>40544</v>
      </c>
      <c r="B102">
        <v>34.420281576201127</v>
      </c>
      <c r="C102">
        <v>0</v>
      </c>
    </row>
    <row r="103" spans="1:3" x14ac:dyDescent="0.25">
      <c r="A103" s="139">
        <v>40634</v>
      </c>
      <c r="B103">
        <v>41.785156200870745</v>
      </c>
      <c r="C103">
        <v>0</v>
      </c>
    </row>
    <row r="104" spans="1:3" x14ac:dyDescent="0.25">
      <c r="A104" s="139">
        <v>40725</v>
      </c>
      <c r="B104">
        <v>49.36759701948462</v>
      </c>
      <c r="C104">
        <v>0</v>
      </c>
    </row>
    <row r="105" spans="1:3" x14ac:dyDescent="0.25">
      <c r="A105" s="139">
        <v>40817</v>
      </c>
      <c r="B105">
        <v>47.854015111172863</v>
      </c>
      <c r="C105">
        <v>0</v>
      </c>
    </row>
    <row r="106" spans="1:3" x14ac:dyDescent="0.25">
      <c r="A106" s="139">
        <v>40909</v>
      </c>
      <c r="B106">
        <v>39.642083216130132</v>
      </c>
      <c r="C106">
        <v>0</v>
      </c>
    </row>
    <row r="107" spans="1:3" x14ac:dyDescent="0.25">
      <c r="A107" s="139">
        <v>41000</v>
      </c>
      <c r="B107">
        <v>41.185274281662828</v>
      </c>
      <c r="C107">
        <v>0</v>
      </c>
    </row>
    <row r="108" spans="1:3" x14ac:dyDescent="0.25">
      <c r="A108" s="139">
        <v>41091</v>
      </c>
      <c r="B108">
        <v>42.641780448485243</v>
      </c>
      <c r="C108">
        <v>0</v>
      </c>
    </row>
    <row r="109" spans="1:3" x14ac:dyDescent="0.25">
      <c r="A109" s="139">
        <v>41183</v>
      </c>
      <c r="B109">
        <v>26.593547909710676</v>
      </c>
      <c r="C109">
        <v>0</v>
      </c>
    </row>
    <row r="110" spans="1:3" x14ac:dyDescent="0.25">
      <c r="A110" s="139">
        <v>41275</v>
      </c>
      <c r="B110">
        <v>30.491563571655728</v>
      </c>
      <c r="C110">
        <v>0</v>
      </c>
    </row>
    <row r="111" spans="1:3" x14ac:dyDescent="0.25">
      <c r="A111" s="139">
        <v>41365</v>
      </c>
      <c r="B111">
        <v>32.598147018524706</v>
      </c>
      <c r="C111">
        <v>0</v>
      </c>
    </row>
    <row r="112" spans="1:3" x14ac:dyDescent="0.25">
      <c r="A112" s="139">
        <v>41456</v>
      </c>
      <c r="B112">
        <v>33.658102755132042</v>
      </c>
      <c r="C112">
        <v>0</v>
      </c>
    </row>
    <row r="113" spans="1:3" x14ac:dyDescent="0.25">
      <c r="A113" s="139">
        <v>41548</v>
      </c>
      <c r="B113">
        <v>27.579969805970499</v>
      </c>
      <c r="C113">
        <v>0</v>
      </c>
    </row>
    <row r="114" spans="1:3" x14ac:dyDescent="0.25">
      <c r="A114" s="139">
        <v>41640</v>
      </c>
      <c r="B114">
        <v>31.968227935994758</v>
      </c>
      <c r="C114">
        <v>0</v>
      </c>
    </row>
    <row r="115" spans="1:3" x14ac:dyDescent="0.25">
      <c r="A115" s="139">
        <v>41730</v>
      </c>
      <c r="B115">
        <v>19.446290549359986</v>
      </c>
      <c r="C115">
        <v>0</v>
      </c>
    </row>
    <row r="116" spans="1:3" x14ac:dyDescent="0.25">
      <c r="A116" s="139">
        <v>41821</v>
      </c>
      <c r="B116">
        <v>23.936251442435619</v>
      </c>
      <c r="C116">
        <v>0</v>
      </c>
    </row>
    <row r="117" spans="1:3" x14ac:dyDescent="0.25">
      <c r="A117" s="139">
        <v>41913</v>
      </c>
      <c r="B117">
        <v>34.193177747691813</v>
      </c>
      <c r="C117">
        <v>0</v>
      </c>
    </row>
    <row r="118" spans="1:3" x14ac:dyDescent="0.25">
      <c r="A118" s="139">
        <v>42005</v>
      </c>
      <c r="B118">
        <v>31.522973426490765</v>
      </c>
      <c r="C118">
        <v>0</v>
      </c>
    </row>
    <row r="119" spans="1:3" x14ac:dyDescent="0.25">
      <c r="A119" s="139">
        <v>42095</v>
      </c>
      <c r="B119">
        <v>36.279215397492486</v>
      </c>
      <c r="C119">
        <v>0</v>
      </c>
    </row>
    <row r="120" spans="1:3" x14ac:dyDescent="0.25">
      <c r="A120" s="139">
        <v>42186</v>
      </c>
      <c r="B120">
        <v>42.881692543868709</v>
      </c>
      <c r="C120">
        <v>0</v>
      </c>
    </row>
    <row r="121" spans="1:3" x14ac:dyDescent="0.25">
      <c r="A121" s="139">
        <v>42278</v>
      </c>
      <c r="B121">
        <v>32.58009540610049</v>
      </c>
      <c r="C121">
        <v>0</v>
      </c>
    </row>
    <row r="122" spans="1:3" x14ac:dyDescent="0.25">
      <c r="A122" s="139">
        <v>42370</v>
      </c>
      <c r="B122">
        <v>45.802608980943859</v>
      </c>
      <c r="C122">
        <v>0</v>
      </c>
    </row>
    <row r="123" spans="1:3" x14ac:dyDescent="0.25">
      <c r="A123" s="139">
        <v>42461</v>
      </c>
      <c r="B123">
        <v>46.18565397700246</v>
      </c>
      <c r="C123">
        <v>0</v>
      </c>
    </row>
    <row r="124" spans="1:3" x14ac:dyDescent="0.25">
      <c r="A124" s="139">
        <v>42552</v>
      </c>
      <c r="B124">
        <v>32.756913993544543</v>
      </c>
      <c r="C124">
        <v>0</v>
      </c>
    </row>
    <row r="125" spans="1:3" x14ac:dyDescent="0.25">
      <c r="A125" s="139">
        <v>42644</v>
      </c>
      <c r="B125">
        <v>31.098718993397874</v>
      </c>
      <c r="C125">
        <v>0</v>
      </c>
    </row>
    <row r="126" spans="1:3" x14ac:dyDescent="0.25">
      <c r="A126" s="139">
        <v>42736</v>
      </c>
      <c r="B126">
        <v>33.922179008235958</v>
      </c>
      <c r="C126">
        <v>0</v>
      </c>
    </row>
    <row r="127" spans="1:3" x14ac:dyDescent="0.25">
      <c r="A127" s="139">
        <v>42826</v>
      </c>
      <c r="B127">
        <v>28.082330646533261</v>
      </c>
      <c r="C127">
        <v>0</v>
      </c>
    </row>
    <row r="128" spans="1:3" x14ac:dyDescent="0.25">
      <c r="A128" s="139">
        <v>42917</v>
      </c>
      <c r="B128">
        <v>25.664635157989974</v>
      </c>
      <c r="C128">
        <v>0</v>
      </c>
    </row>
    <row r="129" spans="1:3" x14ac:dyDescent="0.25">
      <c r="A129" s="139">
        <v>43009</v>
      </c>
      <c r="B129">
        <v>18.798669760794603</v>
      </c>
      <c r="C129">
        <v>0</v>
      </c>
    </row>
    <row r="130" spans="1:3" x14ac:dyDescent="0.25">
      <c r="A130" s="139">
        <v>43101</v>
      </c>
      <c r="B130">
        <v>37.318551883168183</v>
      </c>
      <c r="C130">
        <v>0</v>
      </c>
    </row>
    <row r="131" spans="1:3" x14ac:dyDescent="0.25">
      <c r="A131" s="139">
        <v>43191</v>
      </c>
      <c r="B131">
        <v>29.34249363655168</v>
      </c>
      <c r="C131">
        <v>0</v>
      </c>
    </row>
    <row r="132" spans="1:3" x14ac:dyDescent="0.25">
      <c r="A132" s="139">
        <v>43282</v>
      </c>
      <c r="B132">
        <v>30.999316556798824</v>
      </c>
      <c r="C132">
        <v>0</v>
      </c>
    </row>
    <row r="133" spans="1:3" x14ac:dyDescent="0.25">
      <c r="A133" s="139">
        <v>43374</v>
      </c>
      <c r="B133">
        <v>32.363953814964418</v>
      </c>
      <c r="C133">
        <v>0</v>
      </c>
    </row>
    <row r="134" spans="1:3" x14ac:dyDescent="0.25">
      <c r="A134" s="139">
        <v>43466</v>
      </c>
      <c r="B134">
        <v>29.057376900454575</v>
      </c>
      <c r="C134">
        <v>0</v>
      </c>
    </row>
    <row r="135" spans="1:3" x14ac:dyDescent="0.25">
      <c r="A135" s="139">
        <v>43556</v>
      </c>
      <c r="B135">
        <v>26.413214326091701</v>
      </c>
      <c r="C135">
        <v>0</v>
      </c>
    </row>
    <row r="136" spans="1:3" x14ac:dyDescent="0.25">
      <c r="A136" s="139">
        <v>43647</v>
      </c>
      <c r="B136">
        <v>27.308969364307771</v>
      </c>
      <c r="C136">
        <v>0</v>
      </c>
    </row>
    <row r="137" spans="1:3" x14ac:dyDescent="0.25">
      <c r="A137" s="139">
        <v>43739</v>
      </c>
      <c r="B137">
        <v>23.344215790024556</v>
      </c>
      <c r="C137">
        <v>0</v>
      </c>
    </row>
    <row r="138" spans="1:3" x14ac:dyDescent="0.25">
      <c r="A138" s="139">
        <v>43831</v>
      </c>
      <c r="B138">
        <v>64.565191479540545</v>
      </c>
      <c r="C138">
        <v>0</v>
      </c>
    </row>
    <row r="139" spans="1:3" x14ac:dyDescent="0.25">
      <c r="A139" s="139">
        <v>43922</v>
      </c>
      <c r="B139">
        <v>42.174122449848369</v>
      </c>
      <c r="C139">
        <v>0</v>
      </c>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sheetPr>
  <dimension ref="A1:C139"/>
  <sheetViews>
    <sheetView workbookViewId="0">
      <selection activeCell="C6" sqref="C6"/>
    </sheetView>
  </sheetViews>
  <sheetFormatPr defaultColWidth="8.85546875" defaultRowHeight="15" x14ac:dyDescent="0.25"/>
  <cols>
    <col min="1" max="1" width="11" customWidth="1"/>
    <col min="3" max="3" width="11.7109375" customWidth="1"/>
  </cols>
  <sheetData>
    <row r="1" spans="1:3" x14ac:dyDescent="0.25">
      <c r="A1" t="s">
        <v>1</v>
      </c>
      <c r="B1" t="s">
        <v>146</v>
      </c>
      <c r="C1" t="s">
        <v>106</v>
      </c>
    </row>
    <row r="2" spans="1:3" x14ac:dyDescent="0.25">
      <c r="A2" s="139">
        <v>31413</v>
      </c>
      <c r="B2">
        <v>43.616920048363177</v>
      </c>
      <c r="C2">
        <v>0</v>
      </c>
    </row>
    <row r="3" spans="1:3" x14ac:dyDescent="0.25">
      <c r="A3" s="139">
        <v>31503</v>
      </c>
      <c r="B3">
        <v>45.64609958572629</v>
      </c>
      <c r="C3">
        <v>0</v>
      </c>
    </row>
    <row r="4" spans="1:3" x14ac:dyDescent="0.25">
      <c r="A4" s="139">
        <v>31594</v>
      </c>
      <c r="B4">
        <v>43.545764796040245</v>
      </c>
      <c r="C4">
        <v>0</v>
      </c>
    </row>
    <row r="5" spans="1:3" x14ac:dyDescent="0.25">
      <c r="A5" s="139">
        <v>31686</v>
      </c>
      <c r="B5">
        <v>35.142264853521162</v>
      </c>
      <c r="C5">
        <v>0</v>
      </c>
    </row>
    <row r="6" spans="1:3" x14ac:dyDescent="0.25">
      <c r="A6" s="139">
        <v>31778</v>
      </c>
      <c r="B6">
        <v>50.062413298622978</v>
      </c>
      <c r="C6">
        <v>0</v>
      </c>
    </row>
    <row r="7" spans="1:3" x14ac:dyDescent="0.25">
      <c r="A7" s="139">
        <v>31868</v>
      </c>
      <c r="B7">
        <v>47.027562924683373</v>
      </c>
      <c r="C7">
        <v>0</v>
      </c>
    </row>
    <row r="8" spans="1:3" x14ac:dyDescent="0.25">
      <c r="A8" s="139">
        <v>31959</v>
      </c>
      <c r="B8">
        <v>39.616604180342527</v>
      </c>
      <c r="C8">
        <v>0</v>
      </c>
    </row>
    <row r="9" spans="1:3" x14ac:dyDescent="0.25">
      <c r="A9" s="139">
        <v>32051</v>
      </c>
      <c r="B9">
        <v>46.752148626063438</v>
      </c>
      <c r="C9">
        <v>0</v>
      </c>
    </row>
    <row r="10" spans="1:3" x14ac:dyDescent="0.25">
      <c r="A10" s="139">
        <v>32143</v>
      </c>
      <c r="B10">
        <v>44.333232019620731</v>
      </c>
      <c r="C10">
        <v>0</v>
      </c>
    </row>
    <row r="11" spans="1:3" x14ac:dyDescent="0.25">
      <c r="A11" s="139">
        <v>32234</v>
      </c>
      <c r="B11">
        <v>47.301437764789483</v>
      </c>
      <c r="C11">
        <v>0</v>
      </c>
    </row>
    <row r="12" spans="1:3" x14ac:dyDescent="0.25">
      <c r="A12" s="139">
        <v>32325</v>
      </c>
      <c r="B12">
        <v>61.008065785758149</v>
      </c>
      <c r="C12">
        <v>0</v>
      </c>
    </row>
    <row r="13" spans="1:3" x14ac:dyDescent="0.25">
      <c r="A13" s="139">
        <v>32417</v>
      </c>
      <c r="B13">
        <v>58.601672667444724</v>
      </c>
      <c r="C13">
        <v>0</v>
      </c>
    </row>
    <row r="14" spans="1:3" x14ac:dyDescent="0.25">
      <c r="A14" s="139">
        <v>32509</v>
      </c>
      <c r="B14">
        <v>58.287502675279015</v>
      </c>
      <c r="C14">
        <v>0</v>
      </c>
    </row>
    <row r="15" spans="1:3" x14ac:dyDescent="0.25">
      <c r="A15" s="139">
        <v>32599</v>
      </c>
      <c r="B15">
        <v>67.189927497466428</v>
      </c>
      <c r="C15">
        <v>0</v>
      </c>
    </row>
    <row r="16" spans="1:3" x14ac:dyDescent="0.25">
      <c r="A16" s="139">
        <v>32690</v>
      </c>
      <c r="B16">
        <v>72.807103888059586</v>
      </c>
      <c r="C16">
        <v>0</v>
      </c>
    </row>
    <row r="17" spans="1:3" x14ac:dyDescent="0.25">
      <c r="A17" s="139">
        <v>32782</v>
      </c>
      <c r="B17">
        <v>41.06691085448287</v>
      </c>
      <c r="C17">
        <v>0</v>
      </c>
    </row>
    <row r="18" spans="1:3" x14ac:dyDescent="0.25">
      <c r="A18" s="139">
        <v>32874</v>
      </c>
      <c r="B18">
        <v>47.275243824579938</v>
      </c>
      <c r="C18">
        <v>0</v>
      </c>
    </row>
    <row r="19" spans="1:3" x14ac:dyDescent="0.25">
      <c r="A19" s="139">
        <v>32964</v>
      </c>
      <c r="B19">
        <v>43.851451355412877</v>
      </c>
      <c r="C19">
        <v>0</v>
      </c>
    </row>
    <row r="20" spans="1:3" x14ac:dyDescent="0.25">
      <c r="A20" s="139">
        <v>33055</v>
      </c>
      <c r="B20">
        <v>45.552268769859424</v>
      </c>
      <c r="C20">
        <v>0</v>
      </c>
    </row>
    <row r="21" spans="1:3" x14ac:dyDescent="0.25">
      <c r="A21" s="139">
        <v>33147</v>
      </c>
      <c r="B21">
        <v>48.095041011507398</v>
      </c>
      <c r="C21">
        <v>0</v>
      </c>
    </row>
    <row r="22" spans="1:3" x14ac:dyDescent="0.25">
      <c r="A22" s="139">
        <v>33239</v>
      </c>
      <c r="B22">
        <v>66.324026331983305</v>
      </c>
      <c r="C22">
        <v>0</v>
      </c>
    </row>
    <row r="23" spans="1:3" x14ac:dyDescent="0.25">
      <c r="A23" s="139">
        <v>33329</v>
      </c>
      <c r="B23">
        <v>71.067992974712794</v>
      </c>
      <c r="C23">
        <v>0</v>
      </c>
    </row>
    <row r="24" spans="1:3" x14ac:dyDescent="0.25">
      <c r="A24" s="139">
        <v>33420</v>
      </c>
      <c r="B24">
        <v>69.251296500115245</v>
      </c>
      <c r="C24">
        <v>0</v>
      </c>
    </row>
    <row r="25" spans="1:3" x14ac:dyDescent="0.25">
      <c r="A25" s="139">
        <v>33512</v>
      </c>
      <c r="B25">
        <v>58.376852814608647</v>
      </c>
      <c r="C25">
        <v>0</v>
      </c>
    </row>
    <row r="26" spans="1:3" x14ac:dyDescent="0.25">
      <c r="A26" s="139">
        <v>33604</v>
      </c>
      <c r="B26">
        <v>72.954244955942698</v>
      </c>
      <c r="C26">
        <v>0</v>
      </c>
    </row>
    <row r="27" spans="1:3" x14ac:dyDescent="0.25">
      <c r="A27" s="139">
        <v>33695</v>
      </c>
      <c r="B27">
        <v>55.822297046158575</v>
      </c>
      <c r="C27">
        <v>0</v>
      </c>
    </row>
    <row r="28" spans="1:3" x14ac:dyDescent="0.25">
      <c r="A28" s="139">
        <v>33786</v>
      </c>
      <c r="B28">
        <v>59.442566341186001</v>
      </c>
      <c r="C28">
        <v>0</v>
      </c>
    </row>
    <row r="29" spans="1:3" x14ac:dyDescent="0.25">
      <c r="A29" s="139">
        <v>33878</v>
      </c>
      <c r="B29">
        <v>53.82361005004347</v>
      </c>
      <c r="C29">
        <v>0</v>
      </c>
    </row>
    <row r="30" spans="1:3" x14ac:dyDescent="0.25">
      <c r="A30" s="139">
        <v>33970</v>
      </c>
      <c r="B30">
        <v>55.451157487205307</v>
      </c>
      <c r="C30">
        <v>0</v>
      </c>
    </row>
    <row r="31" spans="1:3" x14ac:dyDescent="0.25">
      <c r="A31" s="139">
        <v>34060</v>
      </c>
      <c r="B31">
        <v>61.649895659958446</v>
      </c>
      <c r="C31">
        <v>0</v>
      </c>
    </row>
    <row r="32" spans="1:3" x14ac:dyDescent="0.25">
      <c r="A32" s="139">
        <v>34151</v>
      </c>
      <c r="B32">
        <v>50.406092888077971</v>
      </c>
      <c r="C32">
        <v>0</v>
      </c>
    </row>
    <row r="33" spans="1:3" x14ac:dyDescent="0.25">
      <c r="A33" s="139">
        <v>34243</v>
      </c>
      <c r="B33">
        <v>48.662723544473181</v>
      </c>
      <c r="C33">
        <v>0</v>
      </c>
    </row>
    <row r="34" spans="1:3" x14ac:dyDescent="0.25">
      <c r="A34" s="139">
        <v>34335</v>
      </c>
      <c r="B34">
        <v>51.07367481913959</v>
      </c>
      <c r="C34">
        <v>0</v>
      </c>
    </row>
    <row r="35" spans="1:3" x14ac:dyDescent="0.25">
      <c r="A35" s="139">
        <v>34425</v>
      </c>
      <c r="B35">
        <v>48.525111208115739</v>
      </c>
      <c r="C35">
        <v>0</v>
      </c>
    </row>
    <row r="36" spans="1:3" x14ac:dyDescent="0.25">
      <c r="A36" s="139">
        <v>34516</v>
      </c>
      <c r="B36">
        <v>53.955928371062825</v>
      </c>
      <c r="C36">
        <v>0</v>
      </c>
    </row>
    <row r="37" spans="1:3" x14ac:dyDescent="0.25">
      <c r="A37" s="139">
        <v>34608</v>
      </c>
      <c r="B37">
        <v>47.397752397151486</v>
      </c>
      <c r="C37">
        <v>0</v>
      </c>
    </row>
    <row r="38" spans="1:3" x14ac:dyDescent="0.25">
      <c r="A38" s="139">
        <v>34700</v>
      </c>
      <c r="B38">
        <v>54.516679353418219</v>
      </c>
      <c r="C38">
        <v>0</v>
      </c>
    </row>
    <row r="39" spans="1:3" x14ac:dyDescent="0.25">
      <c r="A39" s="139">
        <v>34790</v>
      </c>
      <c r="B39">
        <v>62.237573862733676</v>
      </c>
      <c r="C39">
        <v>0</v>
      </c>
    </row>
    <row r="40" spans="1:3" x14ac:dyDescent="0.25">
      <c r="A40" s="139">
        <v>34881</v>
      </c>
      <c r="B40">
        <v>61.58164306214784</v>
      </c>
      <c r="C40">
        <v>0</v>
      </c>
    </row>
    <row r="41" spans="1:3" x14ac:dyDescent="0.25">
      <c r="A41" s="139">
        <v>34973</v>
      </c>
      <c r="B41">
        <v>48.068971440097826</v>
      </c>
      <c r="C41">
        <v>0</v>
      </c>
    </row>
    <row r="42" spans="1:3" x14ac:dyDescent="0.25">
      <c r="A42" s="139">
        <v>35065</v>
      </c>
      <c r="B42">
        <v>49.577076825435228</v>
      </c>
      <c r="C42">
        <v>0</v>
      </c>
    </row>
    <row r="43" spans="1:3" x14ac:dyDescent="0.25">
      <c r="A43" s="139">
        <v>35156</v>
      </c>
      <c r="B43">
        <v>45.102054384691158</v>
      </c>
      <c r="C43">
        <v>0</v>
      </c>
    </row>
    <row r="44" spans="1:3" x14ac:dyDescent="0.25">
      <c r="A44" s="139">
        <v>35247</v>
      </c>
      <c r="B44">
        <v>48.180167867474019</v>
      </c>
      <c r="C44">
        <v>0</v>
      </c>
    </row>
    <row r="45" spans="1:3" x14ac:dyDescent="0.25">
      <c r="A45" s="139">
        <v>35339</v>
      </c>
      <c r="B45">
        <v>46.465696819548832</v>
      </c>
      <c r="C45">
        <v>0</v>
      </c>
    </row>
    <row r="46" spans="1:3" x14ac:dyDescent="0.25">
      <c r="A46" s="139">
        <v>35431</v>
      </c>
      <c r="B46">
        <v>51.612522437190336</v>
      </c>
      <c r="C46">
        <v>0</v>
      </c>
    </row>
    <row r="47" spans="1:3" x14ac:dyDescent="0.25">
      <c r="A47" s="139">
        <v>35521</v>
      </c>
      <c r="B47">
        <v>48.600883993727173</v>
      </c>
      <c r="C47">
        <v>0</v>
      </c>
    </row>
    <row r="48" spans="1:3" x14ac:dyDescent="0.25">
      <c r="A48" s="139">
        <v>35612</v>
      </c>
      <c r="B48">
        <v>60.98145202938732</v>
      </c>
      <c r="C48">
        <v>0</v>
      </c>
    </row>
    <row r="49" spans="1:3" x14ac:dyDescent="0.25">
      <c r="A49" s="139">
        <v>35704</v>
      </c>
      <c r="B49">
        <v>61.371697377308507</v>
      </c>
      <c r="C49">
        <v>0</v>
      </c>
    </row>
    <row r="50" spans="1:3" x14ac:dyDescent="0.25">
      <c r="A50" s="139">
        <v>35796</v>
      </c>
      <c r="B50">
        <v>63.612794314606425</v>
      </c>
      <c r="C50">
        <v>0</v>
      </c>
    </row>
    <row r="51" spans="1:3" x14ac:dyDescent="0.25">
      <c r="A51" s="139">
        <v>35886</v>
      </c>
      <c r="B51">
        <v>53.527564868761445</v>
      </c>
      <c r="C51">
        <v>0</v>
      </c>
    </row>
    <row r="52" spans="1:3" x14ac:dyDescent="0.25">
      <c r="A52" s="139">
        <v>35977</v>
      </c>
      <c r="B52">
        <v>53.943786976848997</v>
      </c>
      <c r="C52">
        <v>0</v>
      </c>
    </row>
    <row r="53" spans="1:3" x14ac:dyDescent="0.25">
      <c r="A53" s="139">
        <v>36069</v>
      </c>
      <c r="B53">
        <v>67.976074435562808</v>
      </c>
      <c r="C53">
        <v>0</v>
      </c>
    </row>
    <row r="54" spans="1:3" x14ac:dyDescent="0.25">
      <c r="A54" s="139">
        <v>36161</v>
      </c>
      <c r="B54">
        <v>59.578947225955048</v>
      </c>
      <c r="C54">
        <v>0</v>
      </c>
    </row>
    <row r="55" spans="1:3" x14ac:dyDescent="0.25">
      <c r="A55" s="139">
        <v>36251</v>
      </c>
      <c r="B55">
        <v>51.997245397143452</v>
      </c>
      <c r="C55">
        <v>0</v>
      </c>
    </row>
    <row r="56" spans="1:3" x14ac:dyDescent="0.25">
      <c r="A56" s="139">
        <v>36342</v>
      </c>
      <c r="B56">
        <v>55.854947190718185</v>
      </c>
      <c r="C56">
        <v>0</v>
      </c>
    </row>
    <row r="57" spans="1:3" x14ac:dyDescent="0.25">
      <c r="A57" s="139">
        <v>36434</v>
      </c>
      <c r="B57">
        <v>57.154995222846907</v>
      </c>
      <c r="C57">
        <v>0</v>
      </c>
    </row>
    <row r="58" spans="1:3" x14ac:dyDescent="0.25">
      <c r="A58" s="139">
        <v>36526</v>
      </c>
      <c r="B58">
        <v>58.504730896872061</v>
      </c>
      <c r="C58">
        <v>0</v>
      </c>
    </row>
    <row r="59" spans="1:3" x14ac:dyDescent="0.25">
      <c r="A59" s="139">
        <v>36617</v>
      </c>
      <c r="B59">
        <v>63.660773100194149</v>
      </c>
      <c r="C59">
        <v>0</v>
      </c>
    </row>
    <row r="60" spans="1:3" x14ac:dyDescent="0.25">
      <c r="A60" s="139">
        <v>36708</v>
      </c>
      <c r="B60">
        <v>70.265608282214203</v>
      </c>
      <c r="C60">
        <v>0</v>
      </c>
    </row>
    <row r="61" spans="1:3" x14ac:dyDescent="0.25">
      <c r="A61" s="139">
        <v>36800</v>
      </c>
      <c r="B61">
        <v>64.895286940812952</v>
      </c>
      <c r="C61">
        <v>0</v>
      </c>
    </row>
    <row r="62" spans="1:3" x14ac:dyDescent="0.25">
      <c r="A62" s="139">
        <v>36892</v>
      </c>
      <c r="B62">
        <v>74.320908174481701</v>
      </c>
      <c r="C62">
        <v>0</v>
      </c>
    </row>
    <row r="63" spans="1:3" x14ac:dyDescent="0.25">
      <c r="A63" s="139">
        <v>36982</v>
      </c>
      <c r="B63">
        <v>66.264992851407101</v>
      </c>
      <c r="C63" s="158">
        <v>1</v>
      </c>
    </row>
    <row r="64" spans="1:3" x14ac:dyDescent="0.25">
      <c r="A64" s="139">
        <v>37073</v>
      </c>
      <c r="B64">
        <v>68.608271030354871</v>
      </c>
      <c r="C64" s="158">
        <v>1</v>
      </c>
    </row>
    <row r="65" spans="1:3" x14ac:dyDescent="0.25">
      <c r="A65" s="139">
        <v>37165</v>
      </c>
      <c r="B65">
        <v>64.801167071958488</v>
      </c>
      <c r="C65" s="158">
        <v>1</v>
      </c>
    </row>
    <row r="66" spans="1:3" x14ac:dyDescent="0.25">
      <c r="A66" s="139">
        <v>37257</v>
      </c>
      <c r="B66">
        <v>63.894503650384607</v>
      </c>
      <c r="C66">
        <v>0</v>
      </c>
    </row>
    <row r="67" spans="1:3" x14ac:dyDescent="0.25">
      <c r="A67" s="139">
        <v>37347</v>
      </c>
      <c r="B67">
        <v>69.962851837263358</v>
      </c>
      <c r="C67">
        <v>0</v>
      </c>
    </row>
    <row r="68" spans="1:3" x14ac:dyDescent="0.25">
      <c r="A68" s="139">
        <v>37438</v>
      </c>
      <c r="B68">
        <v>71.942394272414177</v>
      </c>
      <c r="C68">
        <v>0</v>
      </c>
    </row>
    <row r="69" spans="1:3" x14ac:dyDescent="0.25">
      <c r="A69" s="139">
        <v>37530</v>
      </c>
      <c r="B69">
        <v>66.8506369452722</v>
      </c>
      <c r="C69">
        <v>0</v>
      </c>
    </row>
    <row r="70" spans="1:3" x14ac:dyDescent="0.25">
      <c r="A70" s="139">
        <v>37622</v>
      </c>
      <c r="B70">
        <v>69.11029154001811</v>
      </c>
      <c r="C70">
        <v>0</v>
      </c>
    </row>
    <row r="71" spans="1:3" x14ac:dyDescent="0.25">
      <c r="A71" s="139">
        <v>37712</v>
      </c>
      <c r="B71">
        <v>72.759036497201819</v>
      </c>
      <c r="C71">
        <v>0</v>
      </c>
    </row>
    <row r="72" spans="1:3" x14ac:dyDescent="0.25">
      <c r="A72" s="139">
        <v>37803</v>
      </c>
      <c r="B72">
        <v>70.926118562957996</v>
      </c>
      <c r="C72">
        <v>0</v>
      </c>
    </row>
    <row r="73" spans="1:3" x14ac:dyDescent="0.25">
      <c r="A73" s="139">
        <v>37895</v>
      </c>
      <c r="B73">
        <v>72.285426378264219</v>
      </c>
      <c r="C73">
        <v>0</v>
      </c>
    </row>
    <row r="74" spans="1:3" x14ac:dyDescent="0.25">
      <c r="A74" s="139">
        <v>37987</v>
      </c>
      <c r="B74">
        <v>79.335850622700363</v>
      </c>
      <c r="C74">
        <v>0</v>
      </c>
    </row>
    <row r="75" spans="1:3" x14ac:dyDescent="0.25">
      <c r="A75" s="139">
        <v>38078</v>
      </c>
      <c r="B75">
        <v>80.829333519886902</v>
      </c>
      <c r="C75">
        <v>0</v>
      </c>
    </row>
    <row r="76" spans="1:3" x14ac:dyDescent="0.25">
      <c r="A76" s="139">
        <v>38169</v>
      </c>
      <c r="B76">
        <v>79.780719372074799</v>
      </c>
      <c r="C76">
        <v>0</v>
      </c>
    </row>
    <row r="77" spans="1:3" x14ac:dyDescent="0.25">
      <c r="A77" s="139">
        <v>38261</v>
      </c>
      <c r="B77">
        <v>74.386951157655787</v>
      </c>
      <c r="C77">
        <v>0</v>
      </c>
    </row>
    <row r="78" spans="1:3" x14ac:dyDescent="0.25">
      <c r="A78" s="139">
        <v>38353</v>
      </c>
      <c r="B78">
        <v>75.971375583287937</v>
      </c>
      <c r="C78">
        <v>0</v>
      </c>
    </row>
    <row r="79" spans="1:3" x14ac:dyDescent="0.25">
      <c r="A79" s="139">
        <v>38443</v>
      </c>
      <c r="B79">
        <v>66.662607540250022</v>
      </c>
      <c r="C79">
        <v>0</v>
      </c>
    </row>
    <row r="80" spans="1:3" x14ac:dyDescent="0.25">
      <c r="A80" s="139">
        <v>38534</v>
      </c>
      <c r="B80">
        <v>78.44995541430707</v>
      </c>
      <c r="C80">
        <v>0</v>
      </c>
    </row>
    <row r="81" spans="1:3" x14ac:dyDescent="0.25">
      <c r="A81" s="139">
        <v>38626</v>
      </c>
      <c r="B81">
        <v>69.349610635997948</v>
      </c>
      <c r="C81">
        <v>0</v>
      </c>
    </row>
    <row r="82" spans="1:3" x14ac:dyDescent="0.25">
      <c r="A82" s="139">
        <v>38718</v>
      </c>
      <c r="B82">
        <v>69.307672889771851</v>
      </c>
      <c r="C82">
        <v>0</v>
      </c>
    </row>
    <row r="83" spans="1:3" x14ac:dyDescent="0.25">
      <c r="A83" s="139">
        <v>38808</v>
      </c>
      <c r="B83">
        <v>70.238821801819071</v>
      </c>
      <c r="C83">
        <v>0</v>
      </c>
    </row>
    <row r="84" spans="1:3" x14ac:dyDescent="0.25">
      <c r="A84" s="139">
        <v>38899</v>
      </c>
      <c r="B84">
        <v>73.229548899281468</v>
      </c>
      <c r="C84">
        <v>0</v>
      </c>
    </row>
    <row r="85" spans="1:3" x14ac:dyDescent="0.25">
      <c r="A85" s="139">
        <v>38991</v>
      </c>
      <c r="B85">
        <v>72.568270405599932</v>
      </c>
      <c r="C85">
        <v>0</v>
      </c>
    </row>
    <row r="86" spans="1:3" x14ac:dyDescent="0.25">
      <c r="A86" s="139">
        <v>39083</v>
      </c>
      <c r="B86">
        <v>66.585466394224696</v>
      </c>
      <c r="C86">
        <v>0</v>
      </c>
    </row>
    <row r="87" spans="1:3" x14ac:dyDescent="0.25">
      <c r="A87" s="139">
        <v>39173</v>
      </c>
      <c r="B87">
        <v>66.244236070015404</v>
      </c>
      <c r="C87">
        <v>0</v>
      </c>
    </row>
    <row r="88" spans="1:3" x14ac:dyDescent="0.25">
      <c r="A88" s="139">
        <v>39264</v>
      </c>
      <c r="B88">
        <v>69.879247749263712</v>
      </c>
      <c r="C88">
        <v>0</v>
      </c>
    </row>
    <row r="89" spans="1:3" x14ac:dyDescent="0.25">
      <c r="A89" s="139">
        <v>39356</v>
      </c>
      <c r="B89">
        <v>69.674377179500809</v>
      </c>
      <c r="C89">
        <v>0</v>
      </c>
    </row>
    <row r="90" spans="1:3" x14ac:dyDescent="0.25">
      <c r="A90" s="139">
        <v>39448</v>
      </c>
      <c r="B90">
        <v>61.891273679055999</v>
      </c>
      <c r="C90">
        <v>0</v>
      </c>
    </row>
    <row r="91" spans="1:3" x14ac:dyDescent="0.25">
      <c r="A91" s="139">
        <v>39539</v>
      </c>
      <c r="B91">
        <v>65.488935534152915</v>
      </c>
      <c r="C91">
        <v>0</v>
      </c>
    </row>
    <row r="92" spans="1:3" x14ac:dyDescent="0.25">
      <c r="A92" s="139">
        <v>39630</v>
      </c>
      <c r="B92">
        <v>67.196361863736314</v>
      </c>
      <c r="C92" s="158">
        <v>1</v>
      </c>
    </row>
    <row r="93" spans="1:3" x14ac:dyDescent="0.25">
      <c r="A93" s="139">
        <v>39722</v>
      </c>
      <c r="B93">
        <v>59.409224564711572</v>
      </c>
      <c r="C93" s="158">
        <v>1</v>
      </c>
    </row>
    <row r="94" spans="1:3" x14ac:dyDescent="0.25">
      <c r="A94" s="139">
        <v>39814</v>
      </c>
      <c r="B94">
        <v>64.085723184302651</v>
      </c>
      <c r="C94" s="158">
        <v>1</v>
      </c>
    </row>
    <row r="95" spans="1:3" x14ac:dyDescent="0.25">
      <c r="A95" s="139">
        <v>39904</v>
      </c>
      <c r="B95">
        <v>64.546731480550505</v>
      </c>
      <c r="C95" s="158">
        <v>1</v>
      </c>
    </row>
    <row r="96" spans="1:3" x14ac:dyDescent="0.25">
      <c r="A96" s="139">
        <v>39995</v>
      </c>
      <c r="B96">
        <v>63.812879688804983</v>
      </c>
      <c r="C96">
        <v>0</v>
      </c>
    </row>
    <row r="97" spans="1:3" x14ac:dyDescent="0.25">
      <c r="A97" s="139">
        <v>40087</v>
      </c>
      <c r="B97">
        <v>63.926309463424232</v>
      </c>
      <c r="C97">
        <v>0</v>
      </c>
    </row>
    <row r="98" spans="1:3" x14ac:dyDescent="0.25">
      <c r="A98" s="139">
        <v>40179</v>
      </c>
      <c r="B98">
        <v>64.953916787262131</v>
      </c>
      <c r="C98">
        <v>0</v>
      </c>
    </row>
    <row r="99" spans="1:3" x14ac:dyDescent="0.25">
      <c r="A99" s="139">
        <v>40269</v>
      </c>
      <c r="B99">
        <v>60.619314825581796</v>
      </c>
      <c r="C99">
        <v>0</v>
      </c>
    </row>
    <row r="100" spans="1:3" x14ac:dyDescent="0.25">
      <c r="A100" s="139">
        <v>40360</v>
      </c>
      <c r="B100">
        <v>67.419729319019922</v>
      </c>
      <c r="C100">
        <v>0</v>
      </c>
    </row>
    <row r="101" spans="1:3" x14ac:dyDescent="0.25">
      <c r="A101" s="139">
        <v>40452</v>
      </c>
      <c r="B101">
        <v>67.137771873215826</v>
      </c>
      <c r="C101">
        <v>0</v>
      </c>
    </row>
    <row r="102" spans="1:3" x14ac:dyDescent="0.25">
      <c r="A102" s="139">
        <v>40544</v>
      </c>
      <c r="B102">
        <v>55.909840434880351</v>
      </c>
      <c r="C102">
        <v>0</v>
      </c>
    </row>
    <row r="103" spans="1:3" x14ac:dyDescent="0.25">
      <c r="A103" s="139">
        <v>40634</v>
      </c>
      <c r="B103">
        <v>62.906050140302604</v>
      </c>
      <c r="C103">
        <v>0</v>
      </c>
    </row>
    <row r="104" spans="1:3" x14ac:dyDescent="0.25">
      <c r="A104" s="139">
        <v>40725</v>
      </c>
      <c r="B104">
        <v>37.006702724666489</v>
      </c>
      <c r="C104">
        <v>0</v>
      </c>
    </row>
    <row r="105" spans="1:3" x14ac:dyDescent="0.25">
      <c r="A105" s="139">
        <v>40817</v>
      </c>
      <c r="B105">
        <v>54.15561419593827</v>
      </c>
      <c r="C105">
        <v>0</v>
      </c>
    </row>
    <row r="106" spans="1:3" x14ac:dyDescent="0.25">
      <c r="A106" s="139">
        <v>40909</v>
      </c>
      <c r="B106">
        <v>57.754400457673484</v>
      </c>
      <c r="C106">
        <v>0</v>
      </c>
    </row>
    <row r="107" spans="1:3" x14ac:dyDescent="0.25">
      <c r="A107" s="139">
        <v>41000</v>
      </c>
      <c r="B107">
        <v>50.815700485298223</v>
      </c>
      <c r="C107">
        <v>0</v>
      </c>
    </row>
    <row r="108" spans="1:3" x14ac:dyDescent="0.25">
      <c r="A108" s="139">
        <v>41091</v>
      </c>
      <c r="B108">
        <v>54.789205798086449</v>
      </c>
      <c r="C108">
        <v>0</v>
      </c>
    </row>
    <row r="109" spans="1:3" x14ac:dyDescent="0.25">
      <c r="A109" s="139">
        <v>41183</v>
      </c>
      <c r="B109">
        <v>44.730570955384877</v>
      </c>
      <c r="C109">
        <v>0</v>
      </c>
    </row>
    <row r="110" spans="1:3" x14ac:dyDescent="0.25">
      <c r="A110" s="139">
        <v>41275</v>
      </c>
      <c r="B110">
        <v>50.786784036440466</v>
      </c>
      <c r="C110">
        <v>0</v>
      </c>
    </row>
    <row r="111" spans="1:3" x14ac:dyDescent="0.25">
      <c r="A111" s="139">
        <v>41365</v>
      </c>
      <c r="B111">
        <v>63.456809771362565</v>
      </c>
      <c r="C111">
        <v>0</v>
      </c>
    </row>
    <row r="112" spans="1:3" x14ac:dyDescent="0.25">
      <c r="A112" s="139">
        <v>41456</v>
      </c>
      <c r="B112">
        <v>62.890591726866809</v>
      </c>
      <c r="C112">
        <v>0</v>
      </c>
    </row>
    <row r="113" spans="1:3" x14ac:dyDescent="0.25">
      <c r="A113" s="139">
        <v>41548</v>
      </c>
      <c r="B113">
        <v>59.794771500336097</v>
      </c>
      <c r="C113">
        <v>0</v>
      </c>
    </row>
    <row r="114" spans="1:3" x14ac:dyDescent="0.25">
      <c r="A114" s="139">
        <v>41640</v>
      </c>
      <c r="B114">
        <v>53.978710807747142</v>
      </c>
      <c r="C114">
        <v>0</v>
      </c>
    </row>
    <row r="115" spans="1:3" x14ac:dyDescent="0.25">
      <c r="A115" s="139">
        <v>41730</v>
      </c>
      <c r="B115">
        <v>50.140750554336087</v>
      </c>
      <c r="C115">
        <v>0</v>
      </c>
    </row>
    <row r="116" spans="1:3" x14ac:dyDescent="0.25">
      <c r="A116" s="139">
        <v>41821</v>
      </c>
      <c r="B116">
        <v>52.228018359595815</v>
      </c>
      <c r="C116">
        <v>0</v>
      </c>
    </row>
    <row r="117" spans="1:3" x14ac:dyDescent="0.25">
      <c r="A117" s="139">
        <v>41913</v>
      </c>
      <c r="B117">
        <v>58.36016963290497</v>
      </c>
      <c r="C117">
        <v>0</v>
      </c>
    </row>
    <row r="118" spans="1:3" x14ac:dyDescent="0.25">
      <c r="A118" s="139">
        <v>42005</v>
      </c>
      <c r="B118">
        <v>50.540032564097494</v>
      </c>
      <c r="C118">
        <v>0</v>
      </c>
    </row>
    <row r="119" spans="1:3" x14ac:dyDescent="0.25">
      <c r="A119" s="139">
        <v>42095</v>
      </c>
      <c r="B119">
        <v>63.271148134076206</v>
      </c>
      <c r="C119">
        <v>0</v>
      </c>
    </row>
    <row r="120" spans="1:3" x14ac:dyDescent="0.25">
      <c r="A120" s="139">
        <v>42186</v>
      </c>
      <c r="B120">
        <v>66.798287594281021</v>
      </c>
      <c r="C120">
        <v>0</v>
      </c>
    </row>
    <row r="121" spans="1:3" x14ac:dyDescent="0.25">
      <c r="A121" s="139">
        <v>42278</v>
      </c>
      <c r="B121">
        <v>64.319795935168145</v>
      </c>
      <c r="C121">
        <v>0</v>
      </c>
    </row>
    <row r="122" spans="1:3" x14ac:dyDescent="0.25">
      <c r="A122" s="139">
        <v>42370</v>
      </c>
      <c r="B122">
        <v>70.673105372191912</v>
      </c>
      <c r="C122">
        <v>0</v>
      </c>
    </row>
    <row r="123" spans="1:3" x14ac:dyDescent="0.25">
      <c r="A123" s="139">
        <v>42461</v>
      </c>
      <c r="B123">
        <v>69.188734260440654</v>
      </c>
      <c r="C123">
        <v>0</v>
      </c>
    </row>
    <row r="124" spans="1:3" x14ac:dyDescent="0.25">
      <c r="A124" s="139">
        <v>42552</v>
      </c>
      <c r="B124">
        <v>63.782492793700129</v>
      </c>
      <c r="C124">
        <v>0</v>
      </c>
    </row>
    <row r="125" spans="1:3" x14ac:dyDescent="0.25">
      <c r="A125" s="139">
        <v>42644</v>
      </c>
      <c r="B125">
        <v>69.072179553533076</v>
      </c>
      <c r="C125">
        <v>0</v>
      </c>
    </row>
    <row r="126" spans="1:3" x14ac:dyDescent="0.25">
      <c r="A126" s="139">
        <v>42736</v>
      </c>
      <c r="B126">
        <v>69.446672858772686</v>
      </c>
      <c r="C126">
        <v>0</v>
      </c>
    </row>
    <row r="127" spans="1:3" x14ac:dyDescent="0.25">
      <c r="A127" s="139">
        <v>42826</v>
      </c>
      <c r="B127">
        <v>60.21583905282273</v>
      </c>
      <c r="C127">
        <v>0</v>
      </c>
    </row>
    <row r="128" spans="1:3" x14ac:dyDescent="0.25">
      <c r="A128" s="139">
        <v>42917</v>
      </c>
      <c r="B128">
        <v>62.328409789554627</v>
      </c>
      <c r="C128">
        <v>0</v>
      </c>
    </row>
    <row r="129" spans="1:3" x14ac:dyDescent="0.25">
      <c r="A129" s="139">
        <v>43009</v>
      </c>
      <c r="B129">
        <v>52.910505173384927</v>
      </c>
      <c r="C129">
        <v>0</v>
      </c>
    </row>
    <row r="130" spans="1:3" x14ac:dyDescent="0.25">
      <c r="A130" s="139">
        <v>43101</v>
      </c>
      <c r="B130">
        <v>53.839607484254806</v>
      </c>
      <c r="C130">
        <v>0</v>
      </c>
    </row>
    <row r="131" spans="1:3" x14ac:dyDescent="0.25">
      <c r="A131" s="139">
        <v>43191</v>
      </c>
      <c r="B131">
        <v>55.452446257096902</v>
      </c>
      <c r="C131">
        <v>0</v>
      </c>
    </row>
    <row r="132" spans="1:3" x14ac:dyDescent="0.25">
      <c r="A132" s="139">
        <v>43282</v>
      </c>
      <c r="B132">
        <v>54.035561732527171</v>
      </c>
      <c r="C132">
        <v>0</v>
      </c>
    </row>
    <row r="133" spans="1:3" x14ac:dyDescent="0.25">
      <c r="A133" s="139">
        <v>43374</v>
      </c>
      <c r="B133">
        <v>41.170460473043377</v>
      </c>
      <c r="C133">
        <v>0</v>
      </c>
    </row>
    <row r="134" spans="1:3" x14ac:dyDescent="0.25">
      <c r="A134" s="139">
        <v>43466</v>
      </c>
      <c r="B134">
        <v>35.63072412695093</v>
      </c>
      <c r="C134">
        <v>0</v>
      </c>
    </row>
    <row r="135" spans="1:3" x14ac:dyDescent="0.25">
      <c r="A135" s="139">
        <v>43556</v>
      </c>
      <c r="B135">
        <v>44.87275593914498</v>
      </c>
      <c r="C135">
        <v>0</v>
      </c>
    </row>
    <row r="136" spans="1:3" x14ac:dyDescent="0.25">
      <c r="A136" s="139">
        <v>43647</v>
      </c>
      <c r="B136">
        <v>48.110429687897906</v>
      </c>
      <c r="C136">
        <v>0</v>
      </c>
    </row>
    <row r="137" spans="1:3" x14ac:dyDescent="0.25">
      <c r="A137" s="139">
        <v>43739</v>
      </c>
      <c r="B137">
        <v>56.419183258377103</v>
      </c>
      <c r="C137">
        <v>0</v>
      </c>
    </row>
    <row r="138" spans="1:3" x14ac:dyDescent="0.25">
      <c r="A138" s="139">
        <v>43831</v>
      </c>
      <c r="B138">
        <v>77.756277253951652</v>
      </c>
      <c r="C138">
        <v>0</v>
      </c>
    </row>
    <row r="139" spans="1:3" x14ac:dyDescent="0.25">
      <c r="A139" s="139">
        <v>43922</v>
      </c>
      <c r="B139">
        <v>46.902736695654454</v>
      </c>
      <c r="C139">
        <v>0</v>
      </c>
    </row>
  </sheetData>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FF00"/>
  </sheetPr>
  <dimension ref="A1:E139"/>
  <sheetViews>
    <sheetView workbookViewId="0">
      <selection activeCell="C6" sqref="C6"/>
    </sheetView>
  </sheetViews>
  <sheetFormatPr defaultColWidth="8.85546875" defaultRowHeight="15" x14ac:dyDescent="0.25"/>
  <cols>
    <col min="1" max="1" width="11" customWidth="1"/>
    <col min="3" max="3" width="11.7109375" customWidth="1"/>
  </cols>
  <sheetData>
    <row r="1" spans="1:3" x14ac:dyDescent="0.25">
      <c r="A1" t="s">
        <v>1</v>
      </c>
      <c r="B1" t="s">
        <v>1336</v>
      </c>
      <c r="C1" t="s">
        <v>106</v>
      </c>
    </row>
    <row r="2" spans="1:3" x14ac:dyDescent="0.25">
      <c r="A2" s="139">
        <v>31413</v>
      </c>
      <c r="B2">
        <v>28.992594585901049</v>
      </c>
      <c r="C2">
        <v>0</v>
      </c>
    </row>
    <row r="3" spans="1:3" x14ac:dyDescent="0.25">
      <c r="A3" s="139">
        <v>31503</v>
      </c>
      <c r="B3">
        <v>21.4059362137255</v>
      </c>
      <c r="C3">
        <v>0</v>
      </c>
    </row>
    <row r="4" spans="1:3" x14ac:dyDescent="0.25">
      <c r="A4" s="139">
        <v>31594</v>
      </c>
      <c r="B4">
        <v>25.383640950711893</v>
      </c>
      <c r="C4">
        <v>0</v>
      </c>
    </row>
    <row r="5" spans="1:3" x14ac:dyDescent="0.25">
      <c r="A5" s="139">
        <v>31686</v>
      </c>
      <c r="B5">
        <v>8.1311089488032611</v>
      </c>
      <c r="C5">
        <v>0</v>
      </c>
    </row>
    <row r="6" spans="1:3" x14ac:dyDescent="0.25">
      <c r="A6" s="139">
        <v>31778</v>
      </c>
      <c r="B6">
        <v>22.892445592533761</v>
      </c>
      <c r="C6">
        <v>0</v>
      </c>
    </row>
    <row r="7" spans="1:3" x14ac:dyDescent="0.25">
      <c r="A7" s="139">
        <v>31868</v>
      </c>
      <c r="B7">
        <v>20.747977672240054</v>
      </c>
      <c r="C7">
        <v>0</v>
      </c>
    </row>
    <row r="8" spans="1:3" x14ac:dyDescent="0.25">
      <c r="A8" s="139">
        <v>31959</v>
      </c>
      <c r="B8">
        <v>13.885634692411857</v>
      </c>
      <c r="C8">
        <v>0</v>
      </c>
    </row>
    <row r="9" spans="1:3" x14ac:dyDescent="0.25">
      <c r="A9" s="139">
        <v>32051</v>
      </c>
      <c r="B9">
        <v>60.33792202444068</v>
      </c>
      <c r="C9">
        <v>0</v>
      </c>
    </row>
    <row r="10" spans="1:3" x14ac:dyDescent="0.25">
      <c r="A10" s="139">
        <v>32143</v>
      </c>
      <c r="B10">
        <v>30.280253985309045</v>
      </c>
      <c r="C10">
        <v>0</v>
      </c>
    </row>
    <row r="11" spans="1:3" x14ac:dyDescent="0.25">
      <c r="A11" s="139">
        <v>32234</v>
      </c>
      <c r="B11">
        <v>16.411141901637642</v>
      </c>
      <c r="C11">
        <v>0</v>
      </c>
    </row>
    <row r="12" spans="1:3" x14ac:dyDescent="0.25">
      <c r="A12" s="139">
        <v>32325</v>
      </c>
      <c r="B12">
        <v>36.582779615943323</v>
      </c>
      <c r="C12">
        <v>0</v>
      </c>
    </row>
    <row r="13" spans="1:3" x14ac:dyDescent="0.25">
      <c r="A13" s="139">
        <v>32417</v>
      </c>
      <c r="B13">
        <v>25.724530554913226</v>
      </c>
      <c r="C13">
        <v>0</v>
      </c>
    </row>
    <row r="14" spans="1:3" x14ac:dyDescent="0.25">
      <c r="A14" s="139">
        <v>32509</v>
      </c>
      <c r="B14">
        <v>21.417616046790808</v>
      </c>
      <c r="C14">
        <v>0</v>
      </c>
    </row>
    <row r="15" spans="1:3" x14ac:dyDescent="0.25">
      <c r="A15" s="139">
        <v>32599</v>
      </c>
      <c r="B15">
        <v>35.552138179617906</v>
      </c>
      <c r="C15">
        <v>0</v>
      </c>
    </row>
    <row r="16" spans="1:3" x14ac:dyDescent="0.25">
      <c r="A16" s="139">
        <v>32690</v>
      </c>
      <c r="B16">
        <v>42.758320531316983</v>
      </c>
      <c r="C16">
        <v>0</v>
      </c>
    </row>
    <row r="17" spans="1:3" x14ac:dyDescent="0.25">
      <c r="A17" s="139">
        <v>32782</v>
      </c>
      <c r="B17">
        <v>22.767942714343604</v>
      </c>
      <c r="C17">
        <v>0</v>
      </c>
    </row>
    <row r="18" spans="1:3" x14ac:dyDescent="0.25">
      <c r="A18" s="139">
        <v>32874</v>
      </c>
      <c r="B18">
        <v>23.174591978375712</v>
      </c>
      <c r="C18">
        <v>0</v>
      </c>
    </row>
    <row r="19" spans="1:3" x14ac:dyDescent="0.25">
      <c r="A19" s="139">
        <v>32964</v>
      </c>
      <c r="B19">
        <v>6.9250279980578879</v>
      </c>
      <c r="C19">
        <v>0</v>
      </c>
    </row>
    <row r="20" spans="1:3" x14ac:dyDescent="0.25">
      <c r="A20" s="139">
        <v>33055</v>
      </c>
      <c r="B20">
        <v>26.342474920506397</v>
      </c>
      <c r="C20">
        <v>0</v>
      </c>
    </row>
    <row r="21" spans="1:3" x14ac:dyDescent="0.25">
      <c r="A21" s="139">
        <v>33147</v>
      </c>
      <c r="B21">
        <v>16.006220694585181</v>
      </c>
      <c r="C21">
        <v>0</v>
      </c>
    </row>
    <row r="22" spans="1:3" x14ac:dyDescent="0.25">
      <c r="A22" s="139">
        <v>33239</v>
      </c>
      <c r="B22">
        <v>33.540278863715258</v>
      </c>
      <c r="C22">
        <v>0</v>
      </c>
    </row>
    <row r="23" spans="1:3" x14ac:dyDescent="0.25">
      <c r="A23" s="139">
        <v>33329</v>
      </c>
      <c r="B23">
        <v>33.137498396415751</v>
      </c>
      <c r="C23">
        <v>0</v>
      </c>
    </row>
    <row r="24" spans="1:3" x14ac:dyDescent="0.25">
      <c r="A24" s="139">
        <v>33420</v>
      </c>
      <c r="B24">
        <v>47.236827640682861</v>
      </c>
      <c r="C24">
        <v>0</v>
      </c>
    </row>
    <row r="25" spans="1:3" x14ac:dyDescent="0.25">
      <c r="A25" s="139">
        <v>33512</v>
      </c>
      <c r="B25">
        <v>23.145866111385878</v>
      </c>
      <c r="C25">
        <v>0</v>
      </c>
    </row>
    <row r="26" spans="1:3" x14ac:dyDescent="0.25">
      <c r="A26" s="139">
        <v>33604</v>
      </c>
      <c r="B26">
        <v>41.720294540830416</v>
      </c>
      <c r="C26">
        <v>0</v>
      </c>
    </row>
    <row r="27" spans="1:3" x14ac:dyDescent="0.25">
      <c r="A27" s="139">
        <v>33695</v>
      </c>
      <c r="B27">
        <v>23.270158302436634</v>
      </c>
      <c r="C27">
        <v>0</v>
      </c>
    </row>
    <row r="28" spans="1:3" x14ac:dyDescent="0.25">
      <c r="A28" s="139">
        <v>33786</v>
      </c>
      <c r="B28">
        <v>47.48831611402106</v>
      </c>
      <c r="C28">
        <v>0</v>
      </c>
    </row>
    <row r="29" spans="1:3" x14ac:dyDescent="0.25">
      <c r="A29" s="139">
        <v>33878</v>
      </c>
      <c r="B29">
        <v>26.759312825419578</v>
      </c>
      <c r="C29">
        <v>0</v>
      </c>
    </row>
    <row r="30" spans="1:3" x14ac:dyDescent="0.25">
      <c r="A30" s="139">
        <v>33970</v>
      </c>
      <c r="B30">
        <v>21.835175218239431</v>
      </c>
      <c r="C30">
        <v>0</v>
      </c>
    </row>
    <row r="31" spans="1:3" x14ac:dyDescent="0.25">
      <c r="A31" s="139">
        <v>34060</v>
      </c>
      <c r="B31">
        <v>17.120704088952944</v>
      </c>
      <c r="C31">
        <v>0</v>
      </c>
    </row>
    <row r="32" spans="1:3" x14ac:dyDescent="0.25">
      <c r="A32" s="139">
        <v>34151</v>
      </c>
      <c r="B32">
        <v>21.040245996199953</v>
      </c>
      <c r="C32">
        <v>0</v>
      </c>
    </row>
    <row r="33" spans="1:5" x14ac:dyDescent="0.25">
      <c r="A33" s="139">
        <v>34243</v>
      </c>
      <c r="B33">
        <v>18.989071969562787</v>
      </c>
      <c r="C33">
        <v>0</v>
      </c>
      <c r="E33" s="138" t="s">
        <v>1167</v>
      </c>
    </row>
    <row r="34" spans="1:5" x14ac:dyDescent="0.25">
      <c r="A34" s="139">
        <v>34335</v>
      </c>
      <c r="B34">
        <v>24.404284607617139</v>
      </c>
      <c r="C34">
        <v>0</v>
      </c>
    </row>
    <row r="35" spans="1:5" x14ac:dyDescent="0.25">
      <c r="A35" s="139">
        <v>34425</v>
      </c>
      <c r="B35">
        <v>17.942837756281776</v>
      </c>
      <c r="C35">
        <v>0</v>
      </c>
    </row>
    <row r="36" spans="1:5" x14ac:dyDescent="0.25">
      <c r="A36" s="139">
        <v>34516</v>
      </c>
      <c r="B36">
        <v>25.366796438492628</v>
      </c>
      <c r="C36">
        <v>0</v>
      </c>
    </row>
    <row r="37" spans="1:5" x14ac:dyDescent="0.25">
      <c r="A37" s="139">
        <v>34608</v>
      </c>
      <c r="B37">
        <v>16.478821470936079</v>
      </c>
      <c r="C37">
        <v>0</v>
      </c>
    </row>
    <row r="38" spans="1:5" x14ac:dyDescent="0.25">
      <c r="A38" s="139">
        <v>34700</v>
      </c>
      <c r="B38">
        <v>15.181575209450187</v>
      </c>
      <c r="C38">
        <v>0</v>
      </c>
    </row>
    <row r="39" spans="1:5" x14ac:dyDescent="0.25">
      <c r="A39" s="139">
        <v>34790</v>
      </c>
      <c r="B39">
        <v>27.642261382852141</v>
      </c>
      <c r="C39">
        <v>0</v>
      </c>
    </row>
    <row r="40" spans="1:5" x14ac:dyDescent="0.25">
      <c r="A40" s="139">
        <v>34881</v>
      </c>
      <c r="B40">
        <v>36.929744122751487</v>
      </c>
      <c r="C40">
        <v>0</v>
      </c>
    </row>
    <row r="41" spans="1:5" x14ac:dyDescent="0.25">
      <c r="A41" s="139">
        <v>34973</v>
      </c>
      <c r="B41">
        <v>27.122532731649464</v>
      </c>
      <c r="C41">
        <v>0</v>
      </c>
    </row>
    <row r="42" spans="1:5" x14ac:dyDescent="0.25">
      <c r="A42" s="139">
        <v>35065</v>
      </c>
      <c r="B42">
        <v>25.317135793034378</v>
      </c>
      <c r="C42">
        <v>0</v>
      </c>
    </row>
    <row r="43" spans="1:5" x14ac:dyDescent="0.25">
      <c r="A43" s="139">
        <v>35156</v>
      </c>
      <c r="B43">
        <v>5.8982016009639118</v>
      </c>
      <c r="C43">
        <v>0</v>
      </c>
    </row>
    <row r="44" spans="1:5" x14ac:dyDescent="0.25">
      <c r="A44" s="139">
        <v>35247</v>
      </c>
      <c r="B44">
        <v>22.200333793663003</v>
      </c>
      <c r="C44">
        <v>0</v>
      </c>
    </row>
    <row r="45" spans="1:5" x14ac:dyDescent="0.25">
      <c r="A45" s="139">
        <v>35339</v>
      </c>
      <c r="B45">
        <v>23.955434606723948</v>
      </c>
      <c r="C45">
        <v>0</v>
      </c>
    </row>
    <row r="46" spans="1:5" x14ac:dyDescent="0.25">
      <c r="A46" s="139">
        <v>35431</v>
      </c>
      <c r="B46">
        <v>15.21170037312268</v>
      </c>
      <c r="C46">
        <v>0</v>
      </c>
    </row>
    <row r="47" spans="1:5" x14ac:dyDescent="0.25">
      <c r="A47" s="139">
        <v>35521</v>
      </c>
      <c r="B47">
        <v>17.638549612982136</v>
      </c>
      <c r="C47">
        <v>0</v>
      </c>
    </row>
    <row r="48" spans="1:5" x14ac:dyDescent="0.25">
      <c r="A48" s="139">
        <v>35612</v>
      </c>
      <c r="B48">
        <v>28.013649197175837</v>
      </c>
      <c r="C48">
        <v>0</v>
      </c>
    </row>
    <row r="49" spans="1:3" x14ac:dyDescent="0.25">
      <c r="A49" s="139">
        <v>35704</v>
      </c>
      <c r="B49">
        <v>32.001405249311453</v>
      </c>
      <c r="C49">
        <v>0</v>
      </c>
    </row>
    <row r="50" spans="1:3" x14ac:dyDescent="0.25">
      <c r="A50" s="139">
        <v>35796</v>
      </c>
      <c r="B50">
        <v>27.871103883259906</v>
      </c>
      <c r="C50">
        <v>0</v>
      </c>
    </row>
    <row r="51" spans="1:3" x14ac:dyDescent="0.25">
      <c r="A51" s="139">
        <v>35886</v>
      </c>
      <c r="B51">
        <v>20.11230983783846</v>
      </c>
      <c r="C51">
        <v>0</v>
      </c>
    </row>
    <row r="52" spans="1:3" x14ac:dyDescent="0.25">
      <c r="A52" s="139">
        <v>35977</v>
      </c>
      <c r="B52">
        <v>22.959802288138174</v>
      </c>
      <c r="C52">
        <v>0</v>
      </c>
    </row>
    <row r="53" spans="1:3" x14ac:dyDescent="0.25">
      <c r="A53" s="139">
        <v>36069</v>
      </c>
      <c r="B53">
        <v>32.203495416990016</v>
      </c>
      <c r="C53">
        <v>0</v>
      </c>
    </row>
    <row r="54" spans="1:3" x14ac:dyDescent="0.25">
      <c r="A54" s="139">
        <v>36161</v>
      </c>
      <c r="B54">
        <v>18.090631125582256</v>
      </c>
      <c r="C54">
        <v>0</v>
      </c>
    </row>
    <row r="55" spans="1:3" x14ac:dyDescent="0.25">
      <c r="A55" s="139">
        <v>36251</v>
      </c>
      <c r="B55">
        <v>16.998334980719772</v>
      </c>
      <c r="C55">
        <v>0</v>
      </c>
    </row>
    <row r="56" spans="1:3" x14ac:dyDescent="0.25">
      <c r="A56" s="139">
        <v>36342</v>
      </c>
      <c r="B56">
        <v>21.845255730605921</v>
      </c>
      <c r="C56">
        <v>0</v>
      </c>
    </row>
    <row r="57" spans="1:3" x14ac:dyDescent="0.25">
      <c r="A57" s="139">
        <v>36434</v>
      </c>
      <c r="B57">
        <v>9.3034065180323449</v>
      </c>
      <c r="C57">
        <v>0</v>
      </c>
    </row>
    <row r="58" spans="1:3" x14ac:dyDescent="0.25">
      <c r="A58" s="139">
        <v>36526</v>
      </c>
      <c r="B58">
        <v>13.235646812019006</v>
      </c>
      <c r="C58">
        <v>0</v>
      </c>
    </row>
    <row r="59" spans="1:3" x14ac:dyDescent="0.25">
      <c r="A59" s="139">
        <v>36617</v>
      </c>
      <c r="B59">
        <v>23.898799311640857</v>
      </c>
      <c r="C59">
        <v>0</v>
      </c>
    </row>
    <row r="60" spans="1:3" x14ac:dyDescent="0.25">
      <c r="A60" s="139">
        <v>36708</v>
      </c>
      <c r="B60">
        <v>26.260810197903133</v>
      </c>
      <c r="C60">
        <v>0</v>
      </c>
    </row>
    <row r="61" spans="1:3" x14ac:dyDescent="0.25">
      <c r="A61" s="139">
        <v>36800</v>
      </c>
      <c r="B61">
        <v>19.705142935976323</v>
      </c>
      <c r="C61">
        <v>0</v>
      </c>
    </row>
    <row r="62" spans="1:3" x14ac:dyDescent="0.25">
      <c r="A62" s="139">
        <v>36892</v>
      </c>
      <c r="B62">
        <v>26.051738850420243</v>
      </c>
      <c r="C62">
        <v>0</v>
      </c>
    </row>
    <row r="63" spans="1:3" x14ac:dyDescent="0.25">
      <c r="A63" s="139">
        <v>36982</v>
      </c>
      <c r="B63">
        <v>27.480458516075799</v>
      </c>
      <c r="C63" s="158">
        <v>1</v>
      </c>
    </row>
    <row r="64" spans="1:3" x14ac:dyDescent="0.25">
      <c r="A64" s="139">
        <v>37073</v>
      </c>
      <c r="B64">
        <v>41.250193677180114</v>
      </c>
      <c r="C64" s="158">
        <v>1</v>
      </c>
    </row>
    <row r="65" spans="1:3" x14ac:dyDescent="0.25">
      <c r="A65" s="139">
        <v>37165</v>
      </c>
      <c r="B65">
        <v>12.178081036672802</v>
      </c>
      <c r="C65" s="158">
        <v>1</v>
      </c>
    </row>
    <row r="66" spans="1:3" x14ac:dyDescent="0.25">
      <c r="A66" s="139">
        <v>37257</v>
      </c>
      <c r="B66">
        <v>19.089372952240371</v>
      </c>
      <c r="C66">
        <v>0</v>
      </c>
    </row>
    <row r="67" spans="1:3" x14ac:dyDescent="0.25">
      <c r="A67" s="139">
        <v>37347</v>
      </c>
      <c r="B67">
        <v>19.512445433844885</v>
      </c>
      <c r="C67">
        <v>0</v>
      </c>
    </row>
    <row r="68" spans="1:3" x14ac:dyDescent="0.25">
      <c r="A68" s="139">
        <v>37438</v>
      </c>
      <c r="B68">
        <v>35.282803189122284</v>
      </c>
      <c r="C68">
        <v>0</v>
      </c>
    </row>
    <row r="69" spans="1:3" x14ac:dyDescent="0.25">
      <c r="A69" s="139">
        <v>37530</v>
      </c>
      <c r="B69">
        <v>18.403759760178986</v>
      </c>
      <c r="C69">
        <v>0</v>
      </c>
    </row>
    <row r="70" spans="1:3" x14ac:dyDescent="0.25">
      <c r="A70" s="139">
        <v>37622</v>
      </c>
      <c r="B70">
        <v>19.284977104728906</v>
      </c>
      <c r="C70">
        <v>0</v>
      </c>
    </row>
    <row r="71" spans="1:3" x14ac:dyDescent="0.25">
      <c r="A71" s="139">
        <v>37712</v>
      </c>
      <c r="B71">
        <v>22.567881324073248</v>
      </c>
      <c r="C71">
        <v>0</v>
      </c>
    </row>
    <row r="72" spans="1:3" x14ac:dyDescent="0.25">
      <c r="A72" s="139">
        <v>37803</v>
      </c>
      <c r="B72">
        <v>29.316375107602333</v>
      </c>
      <c r="C72">
        <v>0</v>
      </c>
    </row>
    <row r="73" spans="1:3" x14ac:dyDescent="0.25">
      <c r="A73" s="139">
        <v>37895</v>
      </c>
      <c r="B73">
        <v>28.228249743265394</v>
      </c>
      <c r="C73">
        <v>0</v>
      </c>
    </row>
    <row r="74" spans="1:3" x14ac:dyDescent="0.25">
      <c r="A74" s="139">
        <v>37987</v>
      </c>
      <c r="B74">
        <v>40.943792092747053</v>
      </c>
      <c r="C74">
        <v>0</v>
      </c>
    </row>
    <row r="75" spans="1:3" x14ac:dyDescent="0.25">
      <c r="A75" s="139">
        <v>38078</v>
      </c>
      <c r="B75">
        <v>43.100299569699715</v>
      </c>
      <c r="C75">
        <v>0</v>
      </c>
    </row>
    <row r="76" spans="1:3" x14ac:dyDescent="0.25">
      <c r="A76" s="139">
        <v>38169</v>
      </c>
      <c r="B76">
        <v>33.379115364064319</v>
      </c>
      <c r="C76">
        <v>0</v>
      </c>
    </row>
    <row r="77" spans="1:3" x14ac:dyDescent="0.25">
      <c r="A77" s="139">
        <v>38261</v>
      </c>
      <c r="B77">
        <v>24.10107482298065</v>
      </c>
      <c r="C77">
        <v>0</v>
      </c>
    </row>
    <row r="78" spans="1:3" x14ac:dyDescent="0.25">
      <c r="A78" s="139">
        <v>38353</v>
      </c>
      <c r="B78">
        <v>27.4737401769261</v>
      </c>
      <c r="C78">
        <v>0</v>
      </c>
    </row>
    <row r="79" spans="1:3" x14ac:dyDescent="0.25">
      <c r="A79" s="139">
        <v>38443</v>
      </c>
      <c r="B79">
        <v>24.084184747294202</v>
      </c>
      <c r="C79">
        <v>0</v>
      </c>
    </row>
    <row r="80" spans="1:3" x14ac:dyDescent="0.25">
      <c r="A80" s="139">
        <v>38534</v>
      </c>
      <c r="B80">
        <v>27.385533001537038</v>
      </c>
      <c r="C80">
        <v>0</v>
      </c>
    </row>
    <row r="81" spans="1:3" x14ac:dyDescent="0.25">
      <c r="A81" s="139">
        <v>38626</v>
      </c>
      <c r="B81">
        <v>24.60569896236818</v>
      </c>
      <c r="C81">
        <v>0</v>
      </c>
    </row>
    <row r="82" spans="1:3" x14ac:dyDescent="0.25">
      <c r="A82" s="139">
        <v>38718</v>
      </c>
      <c r="B82">
        <v>19.195129479955138</v>
      </c>
      <c r="C82">
        <v>0</v>
      </c>
    </row>
    <row r="83" spans="1:3" x14ac:dyDescent="0.25">
      <c r="A83" s="139">
        <v>38808</v>
      </c>
      <c r="B83">
        <v>44.653549133272428</v>
      </c>
      <c r="C83">
        <v>0</v>
      </c>
    </row>
    <row r="84" spans="1:3" x14ac:dyDescent="0.25">
      <c r="A84" s="139">
        <v>38899</v>
      </c>
      <c r="B84">
        <v>26.709167376738911</v>
      </c>
      <c r="C84">
        <v>0</v>
      </c>
    </row>
    <row r="85" spans="1:3" x14ac:dyDescent="0.25">
      <c r="A85" s="139">
        <v>38991</v>
      </c>
      <c r="B85">
        <v>17.53583903722269</v>
      </c>
      <c r="C85">
        <v>0</v>
      </c>
    </row>
    <row r="86" spans="1:3" x14ac:dyDescent="0.25">
      <c r="A86" s="139">
        <v>39083</v>
      </c>
      <c r="B86">
        <v>42.789527775712017</v>
      </c>
      <c r="C86">
        <v>0</v>
      </c>
    </row>
    <row r="87" spans="1:3" x14ac:dyDescent="0.25">
      <c r="A87" s="139">
        <v>39173</v>
      </c>
      <c r="B87">
        <v>29.246794089788423</v>
      </c>
      <c r="C87">
        <v>0</v>
      </c>
    </row>
    <row r="88" spans="1:3" x14ac:dyDescent="0.25">
      <c r="A88" s="139">
        <v>39264</v>
      </c>
      <c r="B88">
        <v>49.741977499017928</v>
      </c>
      <c r="C88">
        <v>0</v>
      </c>
    </row>
    <row r="89" spans="1:3" x14ac:dyDescent="0.25">
      <c r="A89" s="139">
        <v>39356</v>
      </c>
      <c r="B89">
        <v>46.962269427494938</v>
      </c>
      <c r="C89">
        <v>0</v>
      </c>
    </row>
    <row r="90" spans="1:3" x14ac:dyDescent="0.25">
      <c r="A90" s="139">
        <v>39448</v>
      </c>
      <c r="B90">
        <v>51.927603541039289</v>
      </c>
      <c r="C90">
        <v>0</v>
      </c>
    </row>
    <row r="91" spans="1:3" x14ac:dyDescent="0.25">
      <c r="A91" s="139">
        <v>39539</v>
      </c>
      <c r="B91">
        <v>40.858137667331647</v>
      </c>
      <c r="C91">
        <v>0</v>
      </c>
    </row>
    <row r="92" spans="1:3" x14ac:dyDescent="0.25">
      <c r="A92" s="139">
        <v>39630</v>
      </c>
      <c r="B92">
        <v>46.112259532275999</v>
      </c>
      <c r="C92" s="158">
        <v>1</v>
      </c>
    </row>
    <row r="93" spans="1:3" x14ac:dyDescent="0.25">
      <c r="A93" s="139">
        <v>39722</v>
      </c>
      <c r="B93">
        <v>55.608088400612075</v>
      </c>
      <c r="C93" s="158">
        <v>1</v>
      </c>
    </row>
    <row r="94" spans="1:3" x14ac:dyDescent="0.25">
      <c r="A94" s="139">
        <v>39814</v>
      </c>
      <c r="B94">
        <v>47.076449118992755</v>
      </c>
      <c r="C94" s="158">
        <v>1</v>
      </c>
    </row>
    <row r="95" spans="1:3" x14ac:dyDescent="0.25">
      <c r="A95" s="139">
        <v>39904</v>
      </c>
      <c r="B95">
        <v>43.028444670715658</v>
      </c>
      <c r="C95" s="158">
        <v>1</v>
      </c>
    </row>
    <row r="96" spans="1:3" x14ac:dyDescent="0.25">
      <c r="A96" s="139">
        <v>39995</v>
      </c>
      <c r="B96">
        <v>41.238173568429197</v>
      </c>
      <c r="C96">
        <v>0</v>
      </c>
    </row>
    <row r="97" spans="1:3" x14ac:dyDescent="0.25">
      <c r="A97" s="139">
        <v>40087</v>
      </c>
      <c r="B97">
        <v>52.382808496046252</v>
      </c>
      <c r="C97">
        <v>0</v>
      </c>
    </row>
    <row r="98" spans="1:3" x14ac:dyDescent="0.25">
      <c r="A98" s="139">
        <v>40179</v>
      </c>
      <c r="B98">
        <v>38.628925047729389</v>
      </c>
      <c r="C98">
        <v>0</v>
      </c>
    </row>
    <row r="99" spans="1:3" x14ac:dyDescent="0.25">
      <c r="A99" s="139">
        <v>40269</v>
      </c>
      <c r="B99">
        <v>61.210443607839679</v>
      </c>
      <c r="C99">
        <v>0</v>
      </c>
    </row>
    <row r="100" spans="1:3" x14ac:dyDescent="0.25">
      <c r="A100" s="139">
        <v>40360</v>
      </c>
      <c r="B100">
        <v>47.658998221071911</v>
      </c>
      <c r="C100">
        <v>0</v>
      </c>
    </row>
    <row r="101" spans="1:3" x14ac:dyDescent="0.25">
      <c r="A101" s="139">
        <v>40452</v>
      </c>
      <c r="B101">
        <v>40.228976862572289</v>
      </c>
      <c r="C101">
        <v>0</v>
      </c>
    </row>
    <row r="102" spans="1:3" x14ac:dyDescent="0.25">
      <c r="A102" s="139">
        <v>40544</v>
      </c>
      <c r="B102">
        <v>42.349051605702861</v>
      </c>
      <c r="C102">
        <v>0</v>
      </c>
    </row>
    <row r="103" spans="1:3" x14ac:dyDescent="0.25">
      <c r="A103" s="139">
        <v>40634</v>
      </c>
      <c r="B103">
        <v>47.595485419275867</v>
      </c>
      <c r="C103">
        <v>0</v>
      </c>
    </row>
    <row r="104" spans="1:3" x14ac:dyDescent="0.25">
      <c r="A104" s="139">
        <v>40725</v>
      </c>
      <c r="B104">
        <v>56.029947329453243</v>
      </c>
      <c r="C104">
        <v>0</v>
      </c>
    </row>
    <row r="105" spans="1:3" x14ac:dyDescent="0.25">
      <c r="A105" s="139">
        <v>40817</v>
      </c>
      <c r="B105">
        <v>58.012210228148099</v>
      </c>
      <c r="C105">
        <v>0</v>
      </c>
    </row>
    <row r="106" spans="1:3" x14ac:dyDescent="0.25">
      <c r="A106" s="139">
        <v>40909</v>
      </c>
      <c r="B106">
        <v>43.173666335684686</v>
      </c>
      <c r="C106">
        <v>0</v>
      </c>
    </row>
    <row r="107" spans="1:3" x14ac:dyDescent="0.25">
      <c r="A107" s="139">
        <v>41000</v>
      </c>
      <c r="B107">
        <v>44.828883121914281</v>
      </c>
      <c r="C107">
        <v>0</v>
      </c>
    </row>
    <row r="108" spans="1:3" x14ac:dyDescent="0.25">
      <c r="A108" s="139">
        <v>41091</v>
      </c>
      <c r="B108">
        <v>38.316155760695672</v>
      </c>
      <c r="C108">
        <v>0</v>
      </c>
    </row>
    <row r="109" spans="1:3" x14ac:dyDescent="0.25">
      <c r="A109" s="139">
        <v>41183</v>
      </c>
      <c r="B109">
        <v>33.131486338088024</v>
      </c>
      <c r="C109">
        <v>0</v>
      </c>
    </row>
    <row r="110" spans="1:3" x14ac:dyDescent="0.25">
      <c r="A110" s="139">
        <v>41275</v>
      </c>
      <c r="B110">
        <v>32.685183715011561</v>
      </c>
      <c r="C110">
        <v>0</v>
      </c>
    </row>
    <row r="111" spans="1:3" x14ac:dyDescent="0.25">
      <c r="A111" s="139">
        <v>41365</v>
      </c>
      <c r="B111">
        <v>41.620169230654298</v>
      </c>
      <c r="C111">
        <v>0</v>
      </c>
    </row>
    <row r="112" spans="1:3" x14ac:dyDescent="0.25">
      <c r="A112" s="139">
        <v>41456</v>
      </c>
      <c r="B112">
        <v>39.004355290301866</v>
      </c>
      <c r="C112">
        <v>0</v>
      </c>
    </row>
    <row r="113" spans="1:3" x14ac:dyDescent="0.25">
      <c r="A113" s="139">
        <v>41548</v>
      </c>
      <c r="B113">
        <v>33.714164997596434</v>
      </c>
      <c r="C113">
        <v>0</v>
      </c>
    </row>
    <row r="114" spans="1:3" x14ac:dyDescent="0.25">
      <c r="A114" s="139">
        <v>41640</v>
      </c>
      <c r="B114">
        <v>33.810073806815176</v>
      </c>
      <c r="C114">
        <v>0</v>
      </c>
    </row>
    <row r="115" spans="1:3" x14ac:dyDescent="0.25">
      <c r="A115" s="139">
        <v>41730</v>
      </c>
      <c r="B115">
        <v>24.889865406618192</v>
      </c>
      <c r="C115">
        <v>0</v>
      </c>
    </row>
    <row r="116" spans="1:3" x14ac:dyDescent="0.25">
      <c r="A116" s="139">
        <v>41821</v>
      </c>
      <c r="B116">
        <v>22.156322915903814</v>
      </c>
      <c r="C116">
        <v>0</v>
      </c>
    </row>
    <row r="117" spans="1:3" x14ac:dyDescent="0.25">
      <c r="A117" s="139">
        <v>41913</v>
      </c>
      <c r="B117">
        <v>36.8728221713761</v>
      </c>
      <c r="C117">
        <v>0</v>
      </c>
    </row>
    <row r="118" spans="1:3" x14ac:dyDescent="0.25">
      <c r="A118" s="139">
        <v>42005</v>
      </c>
      <c r="B118">
        <v>37.740648975234713</v>
      </c>
      <c r="C118">
        <v>0</v>
      </c>
    </row>
    <row r="119" spans="1:3" x14ac:dyDescent="0.25">
      <c r="A119" s="139">
        <v>42095</v>
      </c>
      <c r="B119">
        <v>40.768619241111054</v>
      </c>
      <c r="C119">
        <v>0</v>
      </c>
    </row>
    <row r="120" spans="1:3" x14ac:dyDescent="0.25">
      <c r="A120" s="139">
        <v>42186</v>
      </c>
      <c r="B120">
        <v>41.662976698306444</v>
      </c>
      <c r="C120">
        <v>0</v>
      </c>
    </row>
    <row r="121" spans="1:3" x14ac:dyDescent="0.25">
      <c r="A121" s="139">
        <v>42278</v>
      </c>
      <c r="B121">
        <v>44.006882576898434</v>
      </c>
      <c r="C121">
        <v>0</v>
      </c>
    </row>
    <row r="122" spans="1:3" x14ac:dyDescent="0.25">
      <c r="A122" s="139">
        <v>42370</v>
      </c>
      <c r="B122">
        <v>52.562685047193611</v>
      </c>
      <c r="C122">
        <v>0</v>
      </c>
    </row>
    <row r="123" spans="1:3" x14ac:dyDescent="0.25">
      <c r="A123" s="139">
        <v>42461</v>
      </c>
      <c r="B123">
        <v>62.086973681780812</v>
      </c>
      <c r="C123">
        <v>0</v>
      </c>
    </row>
    <row r="124" spans="1:3" x14ac:dyDescent="0.25">
      <c r="A124" s="139">
        <v>42552</v>
      </c>
      <c r="B124">
        <v>43.552210647229742</v>
      </c>
      <c r="C124">
        <v>0</v>
      </c>
    </row>
    <row r="125" spans="1:3" x14ac:dyDescent="0.25">
      <c r="A125" s="139">
        <v>42644</v>
      </c>
      <c r="B125">
        <v>48.090463337036994</v>
      </c>
      <c r="C125">
        <v>0</v>
      </c>
    </row>
    <row r="126" spans="1:3" x14ac:dyDescent="0.25">
      <c r="A126" s="139">
        <v>42736</v>
      </c>
      <c r="B126">
        <v>41.045397852420081</v>
      </c>
      <c r="C126">
        <v>0</v>
      </c>
    </row>
    <row r="127" spans="1:3" x14ac:dyDescent="0.25">
      <c r="A127" s="139">
        <v>42826</v>
      </c>
      <c r="B127">
        <v>31.060871457254112</v>
      </c>
      <c r="C127">
        <v>0</v>
      </c>
    </row>
    <row r="128" spans="1:3" x14ac:dyDescent="0.25">
      <c r="A128" s="139">
        <v>42917</v>
      </c>
      <c r="B128">
        <v>38.085088598919263</v>
      </c>
      <c r="C128">
        <v>0</v>
      </c>
    </row>
    <row r="129" spans="1:3" x14ac:dyDescent="0.25">
      <c r="A129" s="139">
        <v>43009</v>
      </c>
      <c r="B129">
        <v>25.84598819687638</v>
      </c>
      <c r="C129">
        <v>0</v>
      </c>
    </row>
    <row r="130" spans="1:3" x14ac:dyDescent="0.25">
      <c r="A130" s="139">
        <v>43101</v>
      </c>
      <c r="B130">
        <v>44.396136192359073</v>
      </c>
      <c r="C130">
        <v>0</v>
      </c>
    </row>
    <row r="131" spans="1:3" x14ac:dyDescent="0.25">
      <c r="A131" s="139">
        <v>43191</v>
      </c>
      <c r="B131">
        <v>36.586281558486803</v>
      </c>
      <c r="C131">
        <v>0</v>
      </c>
    </row>
    <row r="132" spans="1:3" x14ac:dyDescent="0.25">
      <c r="A132" s="139">
        <v>43282</v>
      </c>
      <c r="B132">
        <v>39.629045973785061</v>
      </c>
      <c r="C132">
        <v>0</v>
      </c>
    </row>
    <row r="133" spans="1:3" x14ac:dyDescent="0.25">
      <c r="A133" s="139">
        <v>43374</v>
      </c>
      <c r="B133">
        <v>33.318156264001495</v>
      </c>
      <c r="C133">
        <v>0</v>
      </c>
    </row>
    <row r="134" spans="1:3" x14ac:dyDescent="0.25">
      <c r="A134" s="139">
        <v>43466</v>
      </c>
      <c r="B134">
        <v>29.435321416055686</v>
      </c>
      <c r="C134">
        <v>0</v>
      </c>
    </row>
    <row r="135" spans="1:3" x14ac:dyDescent="0.25">
      <c r="A135" s="139">
        <v>43556</v>
      </c>
      <c r="B135">
        <v>30.644712389738611</v>
      </c>
      <c r="C135">
        <v>0</v>
      </c>
    </row>
    <row r="136" spans="1:3" x14ac:dyDescent="0.25">
      <c r="A136" s="139">
        <v>43647</v>
      </c>
      <c r="B136">
        <v>30.449491974257437</v>
      </c>
      <c r="C136">
        <v>0</v>
      </c>
    </row>
    <row r="137" spans="1:3" x14ac:dyDescent="0.25">
      <c r="A137" s="139">
        <v>43739</v>
      </c>
      <c r="B137">
        <v>27.729580270993733</v>
      </c>
      <c r="C137">
        <v>0</v>
      </c>
    </row>
    <row r="138" spans="1:3" x14ac:dyDescent="0.25">
      <c r="A138" s="139">
        <v>43831</v>
      </c>
      <c r="B138">
        <v>71.676287569874759</v>
      </c>
      <c r="C138">
        <v>0</v>
      </c>
    </row>
    <row r="139" spans="1:3" x14ac:dyDescent="0.25">
      <c r="A139" s="139">
        <v>43922</v>
      </c>
      <c r="B139">
        <v>53.574249992312673</v>
      </c>
      <c r="C139">
        <v>0</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FF00"/>
  </sheetPr>
  <dimension ref="B1:K33"/>
  <sheetViews>
    <sheetView workbookViewId="0">
      <selection activeCell="Q31" sqref="Q31"/>
    </sheetView>
  </sheetViews>
  <sheetFormatPr defaultColWidth="8.85546875" defaultRowHeight="15" x14ac:dyDescent="0.25"/>
  <sheetData>
    <row r="1" spans="2:11" ht="15.75" thickBot="1" x14ac:dyDescent="0.3"/>
    <row r="2" spans="2:11" x14ac:dyDescent="0.25">
      <c r="B2" s="87"/>
      <c r="C2" s="306" t="s">
        <v>1023</v>
      </c>
      <c r="D2" s="306"/>
      <c r="E2" s="306"/>
      <c r="F2" s="306" t="s">
        <v>1024</v>
      </c>
      <c r="G2" s="306"/>
      <c r="H2" s="306"/>
      <c r="I2" s="306" t="s">
        <v>1025</v>
      </c>
      <c r="J2" s="306"/>
      <c r="K2" s="307"/>
    </row>
    <row r="3" spans="2:11" x14ac:dyDescent="0.25">
      <c r="B3" s="88"/>
      <c r="C3" s="89" t="s">
        <v>127</v>
      </c>
      <c r="D3" s="89" t="s">
        <v>194</v>
      </c>
      <c r="E3" s="89" t="s">
        <v>186</v>
      </c>
      <c r="F3" s="89" t="s">
        <v>127</v>
      </c>
      <c r="G3" s="89" t="s">
        <v>146</v>
      </c>
      <c r="H3" s="89" t="s">
        <v>186</v>
      </c>
      <c r="I3" s="89" t="s">
        <v>127</v>
      </c>
      <c r="J3" s="89" t="s">
        <v>146</v>
      </c>
      <c r="K3" s="90" t="s">
        <v>186</v>
      </c>
    </row>
    <row r="4" spans="2:11" x14ac:dyDescent="0.25">
      <c r="B4" s="88" t="s">
        <v>174</v>
      </c>
      <c r="C4" s="89">
        <v>-4.3789999999999996</v>
      </c>
      <c r="D4" s="89">
        <v>-2.4609999999999999</v>
      </c>
      <c r="E4" s="89">
        <v>-11.19</v>
      </c>
      <c r="F4" s="89">
        <v>-2.7549999999999999</v>
      </c>
      <c r="G4" s="89">
        <v>-2.7120000000000002</v>
      </c>
      <c r="H4" s="89">
        <v>-10.54</v>
      </c>
      <c r="I4" s="89">
        <v>-2.9239999999999999</v>
      </c>
      <c r="J4" s="89">
        <v>-1.827</v>
      </c>
      <c r="K4" s="90">
        <v>-10.23</v>
      </c>
    </row>
    <row r="5" spans="2:11" x14ac:dyDescent="0.25">
      <c r="B5" s="91"/>
      <c r="C5" s="92">
        <v>0</v>
      </c>
      <c r="D5" s="92">
        <v>5.7000000000000002E-2</v>
      </c>
      <c r="E5" s="92">
        <v>0</v>
      </c>
      <c r="F5" s="92">
        <v>0</v>
      </c>
      <c r="G5" s="92">
        <v>3.5999999999999997E-2</v>
      </c>
      <c r="H5" s="92">
        <v>0</v>
      </c>
      <c r="I5" s="92">
        <v>0</v>
      </c>
      <c r="J5" s="92">
        <v>0.158</v>
      </c>
      <c r="K5" s="93">
        <v>0</v>
      </c>
    </row>
    <row r="6" spans="2:11" x14ac:dyDescent="0.25">
      <c r="B6" s="88" t="s">
        <v>175</v>
      </c>
      <c r="C6" s="89">
        <v>-0.43099999999999999</v>
      </c>
      <c r="D6" s="89">
        <v>0.13200000000000001</v>
      </c>
      <c r="E6" s="89">
        <v>-0.255</v>
      </c>
      <c r="F6" s="89">
        <v>-0.61</v>
      </c>
      <c r="G6" s="89">
        <v>0.182</v>
      </c>
      <c r="H6" s="89">
        <v>-0.42199999999999999</v>
      </c>
      <c r="I6" s="89">
        <v>-0.53800000000000003</v>
      </c>
      <c r="J6" s="89">
        <v>9.2999999999999999E-2</v>
      </c>
      <c r="K6" s="90">
        <v>-0.29599999999999999</v>
      </c>
    </row>
    <row r="7" spans="2:11" x14ac:dyDescent="0.25">
      <c r="B7" s="94"/>
      <c r="C7" s="95">
        <v>0</v>
      </c>
      <c r="D7" s="95">
        <v>5.7000000000000002E-2</v>
      </c>
      <c r="E7" s="95">
        <v>1.4999999999999999E-2</v>
      </c>
      <c r="F7" s="95">
        <v>0</v>
      </c>
      <c r="G7" s="95">
        <v>0.01</v>
      </c>
      <c r="H7" s="95">
        <v>0</v>
      </c>
      <c r="I7" s="95">
        <v>0</v>
      </c>
      <c r="J7" s="95">
        <v>0.17799999999999999</v>
      </c>
      <c r="K7" s="96">
        <v>4.0000000000000001E-3</v>
      </c>
    </row>
    <row r="8" spans="2:11" x14ac:dyDescent="0.25">
      <c r="B8" s="88" t="s">
        <v>176</v>
      </c>
      <c r="C8" s="89">
        <v>1.5529999999999999</v>
      </c>
      <c r="D8" s="89">
        <v>0.876</v>
      </c>
      <c r="E8" s="89">
        <v>1.9670000000000001</v>
      </c>
      <c r="F8" s="89">
        <v>0.38500000000000001</v>
      </c>
      <c r="G8" s="89">
        <v>1.2609999999999999</v>
      </c>
      <c r="H8" s="89">
        <v>0.13900000000000001</v>
      </c>
      <c r="I8" s="89">
        <v>1.123</v>
      </c>
      <c r="J8" s="89">
        <v>0.65700000000000003</v>
      </c>
      <c r="K8" s="90">
        <v>1.7969999999999999</v>
      </c>
    </row>
    <row r="9" spans="2:11" x14ac:dyDescent="0.25">
      <c r="B9" s="94"/>
      <c r="C9" s="95">
        <v>0</v>
      </c>
      <c r="D9" s="95">
        <v>0.17899999999999999</v>
      </c>
      <c r="E9" s="92">
        <v>8.5000000000000006E-2</v>
      </c>
      <c r="F9" s="95">
        <v>0.28299999999999997</v>
      </c>
      <c r="G9" s="95">
        <v>5.6000000000000001E-2</v>
      </c>
      <c r="H9" s="95">
        <v>0.90200000000000002</v>
      </c>
      <c r="I9" s="95">
        <v>2E-3</v>
      </c>
      <c r="J9" s="95">
        <v>0.313</v>
      </c>
      <c r="K9" s="96">
        <v>0.112</v>
      </c>
    </row>
    <row r="10" spans="2:11" ht="25.5" x14ac:dyDescent="0.25">
      <c r="B10" s="88" t="s">
        <v>357</v>
      </c>
      <c r="C10" s="89">
        <v>2.1339999999999999</v>
      </c>
      <c r="D10" s="89">
        <v>0.93600000000000005</v>
      </c>
      <c r="E10" s="89">
        <v>3.3239999999999998</v>
      </c>
      <c r="F10" s="89">
        <v>0.56100000000000005</v>
      </c>
      <c r="G10" s="89">
        <v>1.43</v>
      </c>
      <c r="H10" s="89">
        <v>1.5940000000000001</v>
      </c>
      <c r="I10" s="89">
        <v>1.0580000000000001</v>
      </c>
      <c r="J10" s="89">
        <v>0.35199999999999998</v>
      </c>
      <c r="K10" s="90">
        <v>2.5310000000000001</v>
      </c>
    </row>
    <row r="11" spans="2:11" x14ac:dyDescent="0.25">
      <c r="B11" s="94"/>
      <c r="C11" s="95">
        <v>0</v>
      </c>
      <c r="D11" s="95">
        <v>0</v>
      </c>
      <c r="E11" s="95">
        <v>0</v>
      </c>
      <c r="F11" s="95">
        <v>0</v>
      </c>
      <c r="G11" s="95">
        <v>0</v>
      </c>
      <c r="H11" s="95">
        <v>0</v>
      </c>
      <c r="I11" s="95">
        <v>0</v>
      </c>
      <c r="J11" s="95">
        <v>0.14000000000000001</v>
      </c>
      <c r="K11" s="96">
        <v>0</v>
      </c>
    </row>
    <row r="12" spans="2:11" x14ac:dyDescent="0.25">
      <c r="B12" s="88" t="s">
        <v>187</v>
      </c>
      <c r="C12" s="89">
        <v>3.8140000000000001</v>
      </c>
      <c r="D12" s="89">
        <v>-2.839</v>
      </c>
      <c r="E12" s="89">
        <v>-5.8369999999999997</v>
      </c>
      <c r="F12" s="89">
        <v>-1.3959999999999999</v>
      </c>
      <c r="G12" s="89">
        <v>-1.37</v>
      </c>
      <c r="H12" s="89">
        <v>-11.78</v>
      </c>
      <c r="I12" s="89">
        <v>0.318</v>
      </c>
      <c r="J12" s="89">
        <v>-4.9580000000000002</v>
      </c>
      <c r="K12" s="90">
        <v>-9.6859999999999999</v>
      </c>
    </row>
    <row r="13" spans="2:11" x14ac:dyDescent="0.25">
      <c r="B13" s="94"/>
      <c r="C13" s="95">
        <v>5.0000000000000001E-3</v>
      </c>
      <c r="D13" s="95">
        <v>0.20300000000000001</v>
      </c>
      <c r="E13" s="95">
        <v>0.14000000000000001</v>
      </c>
      <c r="F13" s="95">
        <v>0.309</v>
      </c>
      <c r="G13" s="95">
        <v>0.54500000000000004</v>
      </c>
      <c r="H13" s="95">
        <v>3.0000000000000001E-3</v>
      </c>
      <c r="I13" s="95">
        <v>0.81499999999999995</v>
      </c>
      <c r="J13" s="95">
        <v>2.8000000000000001E-2</v>
      </c>
      <c r="K13" s="96">
        <v>1.4999999999999999E-2</v>
      </c>
    </row>
    <row r="14" spans="2:11" x14ac:dyDescent="0.25">
      <c r="B14" s="88" t="s">
        <v>358</v>
      </c>
      <c r="C14" s="89">
        <v>-3.4540000000000002</v>
      </c>
      <c r="D14" s="89">
        <v>-4.8029999999999999</v>
      </c>
      <c r="E14" s="89">
        <v>-9.5000000000000001E-2</v>
      </c>
      <c r="F14" s="89">
        <v>-4.649</v>
      </c>
      <c r="G14" s="89">
        <v>-4.3470000000000004</v>
      </c>
      <c r="H14" s="89">
        <v>-2.83</v>
      </c>
      <c r="I14" s="89">
        <v>-3.52</v>
      </c>
      <c r="J14" s="89">
        <v>-4.5919999999999996</v>
      </c>
      <c r="K14" s="90">
        <v>-0.54100000000000004</v>
      </c>
    </row>
    <row r="15" spans="2:11" x14ac:dyDescent="0.25">
      <c r="B15" s="94"/>
      <c r="C15" s="95">
        <v>0</v>
      </c>
      <c r="D15" s="95">
        <v>2E-3</v>
      </c>
      <c r="E15" s="95">
        <v>0.96699999999999997</v>
      </c>
      <c r="F15" s="95">
        <v>0</v>
      </c>
      <c r="G15" s="95">
        <v>5.0000000000000001E-3</v>
      </c>
      <c r="H15" s="95">
        <v>0.20599999999999999</v>
      </c>
      <c r="I15" s="95">
        <v>0</v>
      </c>
      <c r="J15" s="95">
        <v>3.0000000000000001E-3</v>
      </c>
      <c r="K15" s="96">
        <v>0.81</v>
      </c>
    </row>
    <row r="16" spans="2:11" ht="25.5" x14ac:dyDescent="0.25">
      <c r="B16" s="88" t="s">
        <v>997</v>
      </c>
      <c r="C16" s="89">
        <v>-0.27900000000000003</v>
      </c>
      <c r="D16" s="89">
        <v>-0.78600000000000003</v>
      </c>
      <c r="E16" s="89">
        <v>0.441</v>
      </c>
      <c r="F16" s="89">
        <v>-5.2999999999999999E-2</v>
      </c>
      <c r="G16" s="89">
        <v>-0.92200000000000004</v>
      </c>
      <c r="H16" s="89">
        <v>0.86499999999999999</v>
      </c>
      <c r="I16" s="89">
        <v>-0.17299999999999999</v>
      </c>
      <c r="J16" s="89">
        <v>-0.63900000000000001</v>
      </c>
      <c r="K16" s="90">
        <v>0.42899999999999999</v>
      </c>
    </row>
    <row r="17" spans="2:11" x14ac:dyDescent="0.25">
      <c r="B17" s="94"/>
      <c r="C17" s="95">
        <v>0</v>
      </c>
      <c r="D17" s="95">
        <v>0</v>
      </c>
      <c r="E17" s="95">
        <v>1.4E-2</v>
      </c>
      <c r="F17" s="95">
        <v>0.313</v>
      </c>
      <c r="G17" s="95">
        <v>0</v>
      </c>
      <c r="H17" s="95">
        <v>0</v>
      </c>
      <c r="I17" s="95">
        <v>1E-3</v>
      </c>
      <c r="J17" s="95">
        <v>0</v>
      </c>
      <c r="K17" s="96">
        <v>1.6E-2</v>
      </c>
    </row>
    <row r="18" spans="2:11" ht="25.5" x14ac:dyDescent="0.25">
      <c r="B18" s="88" t="s">
        <v>998</v>
      </c>
      <c r="C18" s="89">
        <v>0.28199999999999997</v>
      </c>
      <c r="D18" s="89">
        <v>0.84699999999999998</v>
      </c>
      <c r="E18" s="89">
        <v>0.20399999999999999</v>
      </c>
      <c r="F18" s="89">
        <v>0.29299999999999998</v>
      </c>
      <c r="G18" s="89">
        <v>0.91</v>
      </c>
      <c r="H18" s="89">
        <v>-0.189</v>
      </c>
      <c r="I18" s="89">
        <v>0.223</v>
      </c>
      <c r="J18" s="89">
        <v>0.879</v>
      </c>
      <c r="K18" s="90">
        <v>0.41</v>
      </c>
    </row>
    <row r="19" spans="2:11" x14ac:dyDescent="0.25">
      <c r="B19" s="94"/>
      <c r="C19" s="95">
        <v>0</v>
      </c>
      <c r="D19" s="95">
        <v>0</v>
      </c>
      <c r="E19" s="95">
        <v>0.48799999999999999</v>
      </c>
      <c r="F19" s="95">
        <v>0</v>
      </c>
      <c r="G19" s="95">
        <v>0</v>
      </c>
      <c r="H19" s="95">
        <v>0.51400000000000001</v>
      </c>
      <c r="I19" s="95">
        <v>0</v>
      </c>
      <c r="J19" s="95">
        <v>0</v>
      </c>
      <c r="K19" s="93">
        <v>0.161</v>
      </c>
    </row>
    <row r="20" spans="2:11" x14ac:dyDescent="0.25">
      <c r="B20" s="88" t="s">
        <v>999</v>
      </c>
      <c r="C20" s="89">
        <v>-0.17100000000000001</v>
      </c>
      <c r="D20" s="89">
        <v>-0.34</v>
      </c>
      <c r="E20" s="89">
        <v>-0.11</v>
      </c>
      <c r="F20" s="89">
        <v>-0.317</v>
      </c>
      <c r="G20" s="89">
        <v>-0.29199999999999998</v>
      </c>
      <c r="H20" s="89">
        <v>-0.20399999999999999</v>
      </c>
      <c r="I20" s="89">
        <v>-0.191</v>
      </c>
      <c r="J20" s="89">
        <v>-0.41299999999999998</v>
      </c>
      <c r="K20" s="90">
        <v>-0.20799999999999999</v>
      </c>
    </row>
    <row r="21" spans="2:11" x14ac:dyDescent="0.25">
      <c r="B21" s="94"/>
      <c r="C21" s="95">
        <v>0</v>
      </c>
      <c r="D21" s="95">
        <v>0</v>
      </c>
      <c r="E21" s="95">
        <v>0.53500000000000003</v>
      </c>
      <c r="F21" s="95">
        <v>0</v>
      </c>
      <c r="G21" s="95">
        <v>2E-3</v>
      </c>
      <c r="H21" s="95">
        <v>0.23799999999999999</v>
      </c>
      <c r="I21" s="95">
        <v>0</v>
      </c>
      <c r="J21" s="95">
        <v>0</v>
      </c>
      <c r="K21" s="96">
        <v>0.23799999999999999</v>
      </c>
    </row>
    <row r="22" spans="2:11" x14ac:dyDescent="0.25">
      <c r="B22" s="88" t="s">
        <v>629</v>
      </c>
      <c r="C22" s="89">
        <v>1.607</v>
      </c>
      <c r="D22" s="89">
        <v>1.3560000000000001</v>
      </c>
      <c r="E22" s="89">
        <v>-1.7150000000000001</v>
      </c>
      <c r="F22" s="89">
        <v>1.52</v>
      </c>
      <c r="G22" s="89">
        <v>0.33400000000000002</v>
      </c>
      <c r="H22" s="89">
        <v>2.7109999999999999</v>
      </c>
      <c r="I22" s="89">
        <v>3.35</v>
      </c>
      <c r="J22" s="89">
        <v>2.2519999999999998</v>
      </c>
      <c r="K22" s="90">
        <v>7.9000000000000001E-2</v>
      </c>
    </row>
    <row r="23" spans="2:11" x14ac:dyDescent="0.25">
      <c r="B23" s="94"/>
      <c r="C23" s="95">
        <v>0.20300000000000001</v>
      </c>
      <c r="D23" s="95">
        <v>0.58399999999999996</v>
      </c>
      <c r="E23" s="95">
        <v>0.71299999999999997</v>
      </c>
      <c r="F23" s="95">
        <v>0.22</v>
      </c>
      <c r="G23" s="95">
        <v>0.89300000000000002</v>
      </c>
      <c r="H23" s="95">
        <v>0.55200000000000005</v>
      </c>
      <c r="I23" s="95">
        <v>7.0000000000000001E-3</v>
      </c>
      <c r="J23" s="95">
        <v>0.36299999999999999</v>
      </c>
      <c r="K23" s="96">
        <v>0.98599999999999999</v>
      </c>
    </row>
    <row r="24" spans="2:11" x14ac:dyDescent="0.25">
      <c r="B24" s="97" t="s">
        <v>1152</v>
      </c>
      <c r="C24" s="89">
        <v>1.556</v>
      </c>
      <c r="D24" s="89">
        <v>11.53</v>
      </c>
      <c r="E24" s="89">
        <v>1.9019999999999999</v>
      </c>
      <c r="F24" s="89">
        <v>7.5720000000000001</v>
      </c>
      <c r="G24" s="89">
        <v>9.1649999999999991</v>
      </c>
      <c r="H24" s="89">
        <v>9.7100000000000009</v>
      </c>
      <c r="I24" s="89">
        <v>2.6480000000000001</v>
      </c>
      <c r="J24" s="89">
        <v>12.09</v>
      </c>
      <c r="K24" s="90">
        <v>2.2250000000000001</v>
      </c>
    </row>
    <row r="25" spans="2:11" x14ac:dyDescent="0.25">
      <c r="B25" s="94"/>
      <c r="C25" s="95">
        <v>0.42899999999999999</v>
      </c>
      <c r="D25" s="95">
        <v>1E-3</v>
      </c>
      <c r="E25" s="92">
        <v>0.68700000000000006</v>
      </c>
      <c r="F25" s="95">
        <v>0</v>
      </c>
      <c r="G25" s="92">
        <v>1.2E-2</v>
      </c>
      <c r="H25" s="95">
        <v>3.7999999999999999E-2</v>
      </c>
      <c r="I25" s="95">
        <v>0.17100000000000001</v>
      </c>
      <c r="J25" s="95">
        <v>1E-3</v>
      </c>
      <c r="K25" s="96">
        <v>0.63400000000000001</v>
      </c>
    </row>
    <row r="26" spans="2:11" ht="25.5" x14ac:dyDescent="0.25">
      <c r="B26" s="94" t="s">
        <v>1153</v>
      </c>
      <c r="C26" s="89">
        <v>-0.38700000000000001</v>
      </c>
      <c r="D26" s="89">
        <v>4.1000000000000002E-2</v>
      </c>
      <c r="E26" s="89">
        <v>-0.41899999999999998</v>
      </c>
      <c r="F26" s="89">
        <v>-0.26200000000000001</v>
      </c>
      <c r="G26" s="89">
        <v>-2.3E-2</v>
      </c>
      <c r="H26" s="89">
        <v>-0.21299999999999999</v>
      </c>
      <c r="I26" s="89">
        <v>-0.3</v>
      </c>
      <c r="J26" s="89">
        <v>8.2000000000000003E-2</v>
      </c>
      <c r="K26" s="90">
        <v>-0.34499999999999997</v>
      </c>
    </row>
    <row r="27" spans="2:11" x14ac:dyDescent="0.25">
      <c r="B27" s="94"/>
      <c r="C27" s="95">
        <v>0</v>
      </c>
      <c r="D27" s="95">
        <v>0.36</v>
      </c>
      <c r="E27" s="95">
        <v>0</v>
      </c>
      <c r="F27" s="95">
        <v>0</v>
      </c>
      <c r="G27" s="92">
        <v>0.63300000000000001</v>
      </c>
      <c r="H27" s="95">
        <v>0</v>
      </c>
      <c r="I27" s="95">
        <v>0</v>
      </c>
      <c r="J27" s="95">
        <v>6.9000000000000006E-2</v>
      </c>
      <c r="K27" s="96">
        <v>0</v>
      </c>
    </row>
    <row r="28" spans="2:11" ht="23.25" x14ac:dyDescent="0.35">
      <c r="B28" s="88" t="s">
        <v>181</v>
      </c>
      <c r="C28" s="98"/>
      <c r="D28" s="99"/>
      <c r="E28" s="99"/>
      <c r="F28" s="89">
        <v>-0.249</v>
      </c>
      <c r="G28" s="89">
        <v>9.5000000000000001E-2</v>
      </c>
      <c r="H28" s="89">
        <v>-0.35699999999999998</v>
      </c>
      <c r="I28" s="99"/>
      <c r="J28" s="99"/>
      <c r="K28" s="90"/>
    </row>
    <row r="29" spans="2:11" ht="23.25" x14ac:dyDescent="0.35">
      <c r="B29" s="94"/>
      <c r="C29" s="99"/>
      <c r="D29" s="99"/>
      <c r="E29" s="99"/>
      <c r="F29" s="95">
        <v>0</v>
      </c>
      <c r="G29" s="95">
        <v>0</v>
      </c>
      <c r="H29" s="95">
        <v>0</v>
      </c>
      <c r="I29" s="99"/>
      <c r="J29" s="99"/>
      <c r="K29" s="90"/>
    </row>
    <row r="30" spans="2:11" ht="23.25" x14ac:dyDescent="0.35">
      <c r="B30" s="88" t="s">
        <v>952</v>
      </c>
      <c r="C30" s="99"/>
      <c r="D30" s="99"/>
      <c r="E30" s="99"/>
      <c r="F30" s="99"/>
      <c r="G30" s="99"/>
      <c r="H30" s="99"/>
      <c r="I30" s="89">
        <v>-6.9000000000000006E-2</v>
      </c>
      <c r="J30" s="89">
        <v>-4.3999999999999997E-2</v>
      </c>
      <c r="K30" s="90">
        <v>-7.2999999999999995E-2</v>
      </c>
    </row>
    <row r="31" spans="2:11" ht="23.25" x14ac:dyDescent="0.35">
      <c r="B31" s="94"/>
      <c r="C31" s="99"/>
      <c r="D31" s="99"/>
      <c r="E31" s="99"/>
      <c r="F31" s="99"/>
      <c r="G31" s="99"/>
      <c r="H31" s="99"/>
      <c r="I31" s="95">
        <v>0</v>
      </c>
      <c r="J31" s="95">
        <v>0</v>
      </c>
      <c r="K31" s="96">
        <v>0</v>
      </c>
    </row>
    <row r="32" spans="2:11" x14ac:dyDescent="0.25">
      <c r="B32" s="88" t="s">
        <v>190</v>
      </c>
      <c r="C32" s="89">
        <v>9668</v>
      </c>
      <c r="D32" s="89">
        <v>2934</v>
      </c>
      <c r="E32" s="89">
        <v>1675</v>
      </c>
      <c r="F32" s="89">
        <v>9668</v>
      </c>
      <c r="G32" s="89">
        <v>2934</v>
      </c>
      <c r="H32" s="89">
        <v>1675</v>
      </c>
      <c r="I32" s="89">
        <v>9668</v>
      </c>
      <c r="J32" s="89">
        <v>2934</v>
      </c>
      <c r="K32" s="90">
        <v>1675</v>
      </c>
    </row>
    <row r="33" spans="2:11" ht="15.75" thickBot="1" x14ac:dyDescent="0.3">
      <c r="B33" s="100" t="s">
        <v>191</v>
      </c>
      <c r="C33" s="101">
        <v>0.182</v>
      </c>
      <c r="D33" s="101">
        <v>7.6999999999999999E-2</v>
      </c>
      <c r="E33" s="101">
        <v>0.19600000000000001</v>
      </c>
      <c r="F33" s="101">
        <v>0.21299999999999999</v>
      </c>
      <c r="G33" s="101">
        <v>8.1000000000000003E-2</v>
      </c>
      <c r="H33" s="101">
        <v>0.23599999999999999</v>
      </c>
      <c r="I33" s="101">
        <v>0.21199999999999999</v>
      </c>
      <c r="J33" s="101">
        <v>8.5000000000000006E-2</v>
      </c>
      <c r="K33" s="102">
        <v>0.21199999999999999</v>
      </c>
    </row>
  </sheetData>
  <mergeCells count="3">
    <mergeCell ref="C2:E2"/>
    <mergeCell ref="F2:H2"/>
    <mergeCell ref="I2:K2"/>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FFFF00"/>
  </sheetPr>
  <dimension ref="B3:N33"/>
  <sheetViews>
    <sheetView workbookViewId="0">
      <selection activeCell="Q31" sqref="Q31"/>
    </sheetView>
  </sheetViews>
  <sheetFormatPr defaultColWidth="8.85546875" defaultRowHeight="15" x14ac:dyDescent="0.25"/>
  <sheetData>
    <row r="3" spans="2:14" x14ac:dyDescent="0.25">
      <c r="B3" s="103"/>
      <c r="C3" s="317" t="s">
        <v>1148</v>
      </c>
      <c r="D3" s="317"/>
      <c r="E3" s="318"/>
      <c r="F3" s="319" t="s">
        <v>1154</v>
      </c>
      <c r="G3" s="317"/>
      <c r="H3" s="317"/>
      <c r="I3" s="317"/>
      <c r="J3" s="317"/>
      <c r="K3" s="317"/>
      <c r="L3" s="317"/>
      <c r="M3" s="317"/>
      <c r="N3" s="318"/>
    </row>
    <row r="4" spans="2:14" x14ac:dyDescent="0.25">
      <c r="B4" s="104"/>
      <c r="C4" s="105"/>
      <c r="D4" s="105"/>
      <c r="E4" s="106"/>
      <c r="F4" s="308" t="s">
        <v>1155</v>
      </c>
      <c r="G4" s="309"/>
      <c r="H4" s="310"/>
      <c r="I4" s="308" t="s">
        <v>1156</v>
      </c>
      <c r="J4" s="309"/>
      <c r="K4" s="310"/>
      <c r="L4" s="308" t="s">
        <v>1157</v>
      </c>
      <c r="M4" s="309"/>
      <c r="N4" s="310"/>
    </row>
    <row r="5" spans="2:14" ht="24" x14ac:dyDescent="0.25">
      <c r="B5" s="107"/>
      <c r="C5" s="108" t="s">
        <v>1158</v>
      </c>
      <c r="D5" s="108" t="s">
        <v>1159</v>
      </c>
      <c r="E5" s="109" t="s">
        <v>1160</v>
      </c>
      <c r="F5" s="107" t="s">
        <v>127</v>
      </c>
      <c r="G5" s="108" t="s">
        <v>146</v>
      </c>
      <c r="H5" s="109" t="s">
        <v>186</v>
      </c>
      <c r="I5" s="107" t="s">
        <v>127</v>
      </c>
      <c r="J5" s="108" t="s">
        <v>146</v>
      </c>
      <c r="K5" s="109" t="s">
        <v>186</v>
      </c>
      <c r="L5" s="107" t="s">
        <v>127</v>
      </c>
      <c r="M5" s="108" t="s">
        <v>146</v>
      </c>
      <c r="N5" s="109" t="s">
        <v>186</v>
      </c>
    </row>
    <row r="6" spans="2:14" x14ac:dyDescent="0.25">
      <c r="B6" s="110" t="s">
        <v>174</v>
      </c>
      <c r="C6" s="111">
        <v>-2.9590000000000001</v>
      </c>
      <c r="D6" s="111">
        <v>-2.2010000000000001</v>
      </c>
      <c r="E6" s="112">
        <v>-5.81</v>
      </c>
      <c r="F6" s="113">
        <v>-0.10299999999999999</v>
      </c>
      <c r="G6" s="111">
        <v>1.4850000000000001</v>
      </c>
      <c r="H6" s="112">
        <v>-4.319</v>
      </c>
      <c r="I6" s="113">
        <v>4.1669999999999998</v>
      </c>
      <c r="J6" s="111">
        <v>-7.5759999999999996</v>
      </c>
      <c r="K6" s="112">
        <v>5.4329999999999998</v>
      </c>
      <c r="L6" s="113">
        <v>-21.28</v>
      </c>
      <c r="M6" s="111">
        <v>-29.28</v>
      </c>
      <c r="N6" s="112">
        <v>-47.06</v>
      </c>
    </row>
    <row r="7" spans="2:14" x14ac:dyDescent="0.25">
      <c r="B7" s="114"/>
      <c r="C7" s="115">
        <v>1E-3</v>
      </c>
      <c r="D7" s="115">
        <v>0.04</v>
      </c>
      <c r="E7" s="116">
        <v>0</v>
      </c>
      <c r="F7" s="114">
        <v>0.94199999999999995</v>
      </c>
      <c r="G7" s="115">
        <v>0.48699999999999999</v>
      </c>
      <c r="H7" s="116">
        <v>0.28499999999999998</v>
      </c>
      <c r="I7" s="114">
        <v>0</v>
      </c>
      <c r="J7" s="115">
        <v>0</v>
      </c>
      <c r="K7" s="116">
        <v>4.4999999999999998E-2</v>
      </c>
      <c r="L7" s="114">
        <v>0</v>
      </c>
      <c r="M7" s="115">
        <v>0</v>
      </c>
      <c r="N7" s="116">
        <v>0</v>
      </c>
    </row>
    <row r="8" spans="2:14" x14ac:dyDescent="0.25">
      <c r="B8" s="114" t="s">
        <v>175</v>
      </c>
      <c r="C8" s="117">
        <v>-0.68400000000000005</v>
      </c>
      <c r="D8" s="117">
        <v>-0.54700000000000004</v>
      </c>
      <c r="E8" s="118">
        <v>-0.29299999999999998</v>
      </c>
      <c r="F8" s="119">
        <v>-0.42199999999999999</v>
      </c>
      <c r="G8" s="117">
        <v>-6.9000000000000006E-2</v>
      </c>
      <c r="H8" s="118">
        <v>3.9E-2</v>
      </c>
      <c r="I8" s="119">
        <v>-0.90900000000000003</v>
      </c>
      <c r="J8" s="117">
        <v>1.2390000000000001</v>
      </c>
      <c r="K8" s="118">
        <v>-1.0940000000000001</v>
      </c>
      <c r="L8" s="119">
        <v>-1.768</v>
      </c>
      <c r="M8" s="117">
        <v>-0.22900000000000001</v>
      </c>
      <c r="N8" s="118">
        <v>-1.528</v>
      </c>
    </row>
    <row r="9" spans="2:14" x14ac:dyDescent="0.25">
      <c r="B9" s="114"/>
      <c r="C9" s="115">
        <v>0</v>
      </c>
      <c r="D9" s="115">
        <v>0</v>
      </c>
      <c r="E9" s="116">
        <v>0</v>
      </c>
      <c r="F9" s="114">
        <v>0</v>
      </c>
      <c r="G9" s="115">
        <v>0.40699999999999997</v>
      </c>
      <c r="H9" s="116">
        <v>0.78800000000000003</v>
      </c>
      <c r="I9" s="114">
        <v>0</v>
      </c>
      <c r="J9" s="115">
        <v>0</v>
      </c>
      <c r="K9" s="116">
        <v>0</v>
      </c>
      <c r="L9" s="114">
        <v>0</v>
      </c>
      <c r="M9" s="115">
        <v>9.8000000000000004E-2</v>
      </c>
      <c r="N9" s="116">
        <v>0</v>
      </c>
    </row>
    <row r="10" spans="2:14" x14ac:dyDescent="0.25">
      <c r="B10" s="114" t="s">
        <v>176</v>
      </c>
      <c r="C10" s="117">
        <v>0.26700000000000002</v>
      </c>
      <c r="D10" s="117">
        <v>0.55900000000000005</v>
      </c>
      <c r="E10" s="118">
        <v>0.72899999999999998</v>
      </c>
      <c r="F10" s="119">
        <v>0.48499999999999999</v>
      </c>
      <c r="G10" s="117">
        <v>0.74199999999999999</v>
      </c>
      <c r="H10" s="118">
        <v>0.88700000000000001</v>
      </c>
      <c r="I10" s="119">
        <v>-4.16</v>
      </c>
      <c r="J10" s="117">
        <v>3.1059999999999999</v>
      </c>
      <c r="K10" s="118">
        <v>-5.4809999999999999</v>
      </c>
      <c r="L10" s="119">
        <v>5.76</v>
      </c>
      <c r="M10" s="117">
        <v>19.96</v>
      </c>
      <c r="N10" s="118">
        <v>13.48</v>
      </c>
    </row>
    <row r="11" spans="2:14" x14ac:dyDescent="0.25">
      <c r="B11" s="114"/>
      <c r="C11" s="115">
        <v>0.55900000000000005</v>
      </c>
      <c r="D11" s="115">
        <v>0.32700000000000001</v>
      </c>
      <c r="E11" s="116">
        <v>0.26800000000000002</v>
      </c>
      <c r="F11" s="114">
        <v>0.19400000000000001</v>
      </c>
      <c r="G11" s="115">
        <v>0.192</v>
      </c>
      <c r="H11" s="116">
        <v>0.42599999999999999</v>
      </c>
      <c r="I11" s="114">
        <v>3.9E-2</v>
      </c>
      <c r="J11" s="115">
        <v>0.36799999999999999</v>
      </c>
      <c r="K11" s="116">
        <v>0.25600000000000001</v>
      </c>
      <c r="L11" s="114">
        <v>1.7999999999999999E-2</v>
      </c>
      <c r="M11" s="115">
        <v>0</v>
      </c>
      <c r="N11" s="116">
        <v>2.7E-2</v>
      </c>
    </row>
    <row r="12" spans="2:14" ht="24" x14ac:dyDescent="0.25">
      <c r="B12" s="114" t="s">
        <v>357</v>
      </c>
      <c r="C12" s="117">
        <v>0.495</v>
      </c>
      <c r="D12" s="117">
        <v>0.48</v>
      </c>
      <c r="E12" s="118">
        <v>0.59399999999999997</v>
      </c>
      <c r="F12" s="119">
        <v>-0.89700000000000002</v>
      </c>
      <c r="G12" s="117">
        <v>0.48899999999999999</v>
      </c>
      <c r="H12" s="118">
        <v>0.312</v>
      </c>
      <c r="I12" s="119">
        <v>-1.978</v>
      </c>
      <c r="J12" s="117">
        <v>6.1959999999999997</v>
      </c>
      <c r="K12" s="118">
        <v>-2.6960000000000002</v>
      </c>
      <c r="L12" s="119">
        <v>2.109</v>
      </c>
      <c r="M12" s="117">
        <v>18.260000000000002</v>
      </c>
      <c r="N12" s="118">
        <v>4.7329999999999997</v>
      </c>
    </row>
    <row r="13" spans="2:14" x14ac:dyDescent="0.25">
      <c r="B13" s="114"/>
      <c r="C13" s="115">
        <v>5.0000000000000001E-3</v>
      </c>
      <c r="D13" s="115">
        <v>2.4E-2</v>
      </c>
      <c r="E13" s="116">
        <v>2.4E-2</v>
      </c>
      <c r="F13" s="114">
        <v>0</v>
      </c>
      <c r="G13" s="115">
        <v>0.15</v>
      </c>
      <c r="H13" s="116">
        <v>0.627</v>
      </c>
      <c r="I13" s="114">
        <v>1.2E-2</v>
      </c>
      <c r="J13" s="115">
        <v>0</v>
      </c>
      <c r="K13" s="116">
        <v>0.14499999999999999</v>
      </c>
      <c r="L13" s="114">
        <v>0.126</v>
      </c>
      <c r="M13" s="115">
        <v>0</v>
      </c>
      <c r="N13" s="116">
        <v>0.17499999999999999</v>
      </c>
    </row>
    <row r="14" spans="2:14" ht="24" x14ac:dyDescent="0.25">
      <c r="B14" s="114" t="s">
        <v>181</v>
      </c>
      <c r="C14" s="117">
        <v>-0.33700000000000002</v>
      </c>
      <c r="D14" s="117">
        <v>-0.11600000000000001</v>
      </c>
      <c r="E14" s="118">
        <v>-6.5000000000000002E-2</v>
      </c>
      <c r="F14" s="119">
        <v>-0.58699999999999997</v>
      </c>
      <c r="G14" s="117">
        <v>-0.53100000000000003</v>
      </c>
      <c r="H14" s="118">
        <v>-5.8999999999999997E-2</v>
      </c>
      <c r="I14" s="119">
        <v>-0.84899999999999998</v>
      </c>
      <c r="J14" s="117">
        <v>1.468</v>
      </c>
      <c r="K14" s="118">
        <v>-1.1100000000000001</v>
      </c>
      <c r="L14" s="119">
        <v>0.19700000000000001</v>
      </c>
      <c r="M14" s="117">
        <v>-1.0449999999999999</v>
      </c>
      <c r="N14" s="118">
        <v>0.128</v>
      </c>
    </row>
    <row r="15" spans="2:14" x14ac:dyDescent="0.25">
      <c r="B15" s="114"/>
      <c r="C15" s="115">
        <v>0</v>
      </c>
      <c r="D15" s="115">
        <v>0</v>
      </c>
      <c r="E15" s="116">
        <v>5.0000000000000001E-3</v>
      </c>
      <c r="F15" s="114">
        <v>0</v>
      </c>
      <c r="G15" s="115">
        <v>0</v>
      </c>
      <c r="H15" s="116">
        <v>0.59699999999999998</v>
      </c>
      <c r="I15" s="114">
        <v>0</v>
      </c>
      <c r="J15" s="115">
        <v>0</v>
      </c>
      <c r="K15" s="116">
        <v>5.0000000000000001E-3</v>
      </c>
      <c r="L15" s="114">
        <v>0.215</v>
      </c>
      <c r="M15" s="115">
        <v>0</v>
      </c>
      <c r="N15" s="116">
        <v>0.75</v>
      </c>
    </row>
    <row r="16" spans="2:14" ht="23.25" x14ac:dyDescent="0.35">
      <c r="B16" s="114" t="s">
        <v>187</v>
      </c>
      <c r="C16" s="117">
        <v>-1.089</v>
      </c>
      <c r="D16" s="117">
        <v>-1.4379999999999999</v>
      </c>
      <c r="E16" s="118">
        <v>-5.6840000000000002</v>
      </c>
      <c r="F16" s="119">
        <v>-4.6159999999999997</v>
      </c>
      <c r="G16" s="117">
        <v>-6.0330000000000004</v>
      </c>
      <c r="H16" s="118">
        <v>-12.07</v>
      </c>
      <c r="I16" s="120"/>
      <c r="J16" s="99"/>
      <c r="K16" s="121"/>
      <c r="L16" s="120"/>
      <c r="M16" s="99"/>
      <c r="N16" s="121"/>
    </row>
    <row r="17" spans="2:14" ht="23.25" x14ac:dyDescent="0.35">
      <c r="B17" s="114"/>
      <c r="C17" s="115">
        <v>0.52900000000000003</v>
      </c>
      <c r="D17" s="115">
        <v>0.52400000000000002</v>
      </c>
      <c r="E17" s="116">
        <v>0.113</v>
      </c>
      <c r="F17" s="114">
        <v>1E-3</v>
      </c>
      <c r="G17" s="115">
        <v>2E-3</v>
      </c>
      <c r="H17" s="116">
        <v>2E-3</v>
      </c>
      <c r="I17" s="122"/>
      <c r="J17" s="99"/>
      <c r="K17" s="123"/>
      <c r="L17" s="122"/>
      <c r="M17" s="99"/>
      <c r="N17" s="123"/>
    </row>
    <row r="18" spans="2:14" ht="24" x14ac:dyDescent="0.35">
      <c r="B18" s="114" t="s">
        <v>1161</v>
      </c>
      <c r="C18" s="117">
        <v>-6.4859999999999998</v>
      </c>
      <c r="D18" s="117">
        <v>-1.915</v>
      </c>
      <c r="E18" s="118">
        <v>-1.8839999999999999</v>
      </c>
      <c r="F18" s="120"/>
      <c r="G18" s="99"/>
      <c r="H18" s="121"/>
      <c r="I18" s="120"/>
      <c r="J18" s="99"/>
      <c r="K18" s="121"/>
      <c r="L18" s="120"/>
      <c r="M18" s="99"/>
      <c r="N18" s="121"/>
    </row>
    <row r="19" spans="2:14" ht="23.25" x14ac:dyDescent="0.35">
      <c r="B19" s="114"/>
      <c r="C19" s="115">
        <v>0</v>
      </c>
      <c r="D19" s="115">
        <v>0.109</v>
      </c>
      <c r="E19" s="116">
        <v>0.156</v>
      </c>
      <c r="F19" s="122"/>
      <c r="G19" s="99"/>
      <c r="H19" s="123"/>
      <c r="I19" s="122"/>
      <c r="J19" s="99"/>
      <c r="K19" s="123"/>
      <c r="L19" s="122"/>
      <c r="M19" s="99"/>
      <c r="N19" s="123"/>
    </row>
    <row r="20" spans="2:14" ht="23.25" x14ac:dyDescent="0.35">
      <c r="B20" s="114" t="s">
        <v>1152</v>
      </c>
      <c r="C20" s="117">
        <v>7.9119999999999999</v>
      </c>
      <c r="D20" s="117">
        <v>5.5490000000000004</v>
      </c>
      <c r="E20" s="118">
        <v>9.3010000000000002</v>
      </c>
      <c r="F20" s="120"/>
      <c r="G20" s="99"/>
      <c r="H20" s="121"/>
      <c r="I20" s="120"/>
      <c r="J20" s="99"/>
      <c r="K20" s="121"/>
      <c r="L20" s="119">
        <v>37.979999999999997</v>
      </c>
      <c r="M20" s="117">
        <v>69.94</v>
      </c>
      <c r="N20" s="118">
        <v>56.52</v>
      </c>
    </row>
    <row r="21" spans="2:14" ht="23.25" x14ac:dyDescent="0.35">
      <c r="B21" s="114"/>
      <c r="C21" s="115">
        <v>3.0000000000000001E-3</v>
      </c>
      <c r="D21" s="115">
        <v>4.9000000000000002E-2</v>
      </c>
      <c r="E21" s="116">
        <v>7.0000000000000001E-3</v>
      </c>
      <c r="F21" s="122"/>
      <c r="G21" s="99"/>
      <c r="H21" s="123"/>
      <c r="I21" s="122"/>
      <c r="J21" s="99"/>
      <c r="K21" s="123"/>
      <c r="L21" s="114">
        <v>0</v>
      </c>
      <c r="M21" s="115">
        <v>0</v>
      </c>
      <c r="N21" s="116">
        <v>0</v>
      </c>
    </row>
    <row r="22" spans="2:14" ht="24" x14ac:dyDescent="0.25">
      <c r="B22" s="114" t="s">
        <v>816</v>
      </c>
      <c r="C22" s="117">
        <v>4.2000000000000003E-2</v>
      </c>
      <c r="D22" s="117">
        <v>1.9E-2</v>
      </c>
      <c r="E22" s="118">
        <v>-0.223</v>
      </c>
      <c r="F22" s="119">
        <v>0.17100000000000001</v>
      </c>
      <c r="G22" s="117">
        <v>-0.56100000000000005</v>
      </c>
      <c r="H22" s="118">
        <v>0.14499999999999999</v>
      </c>
      <c r="I22" s="119">
        <v>8.0000000000000002E-3</v>
      </c>
      <c r="J22" s="117">
        <v>-0.92400000000000004</v>
      </c>
      <c r="K22" s="118">
        <v>-0.307</v>
      </c>
      <c r="L22" s="119">
        <v>0.41199999999999998</v>
      </c>
      <c r="M22" s="117">
        <v>0.27100000000000002</v>
      </c>
      <c r="N22" s="118">
        <v>0.67600000000000005</v>
      </c>
    </row>
    <row r="23" spans="2:14" x14ac:dyDescent="0.25">
      <c r="B23" s="114"/>
      <c r="C23" s="115">
        <v>0.53500000000000003</v>
      </c>
      <c r="D23" s="115">
        <v>0.82599999999999996</v>
      </c>
      <c r="E23" s="116">
        <v>2.5999999999999999E-2</v>
      </c>
      <c r="F23" s="114">
        <v>3.6999999999999998E-2</v>
      </c>
      <c r="G23" s="115">
        <v>0</v>
      </c>
      <c r="H23" s="116">
        <v>0.60499999999999998</v>
      </c>
      <c r="I23" s="114">
        <v>0.96599999999999997</v>
      </c>
      <c r="J23" s="115">
        <v>2.1000000000000001E-2</v>
      </c>
      <c r="K23" s="116">
        <v>0.63500000000000001</v>
      </c>
      <c r="L23" s="114">
        <v>7.0000000000000001E-3</v>
      </c>
      <c r="M23" s="115">
        <v>0.47399999999999998</v>
      </c>
      <c r="N23" s="116">
        <v>0.22500000000000001</v>
      </c>
    </row>
    <row r="24" spans="2:14" ht="24" x14ac:dyDescent="0.25">
      <c r="B24" s="114" t="s">
        <v>1162</v>
      </c>
      <c r="C24" s="117">
        <v>0.17100000000000001</v>
      </c>
      <c r="D24" s="117">
        <v>-9.7000000000000003E-2</v>
      </c>
      <c r="E24" s="118">
        <v>0.216</v>
      </c>
      <c r="F24" s="119">
        <v>0.253</v>
      </c>
      <c r="G24" s="117">
        <v>0.65400000000000003</v>
      </c>
      <c r="H24" s="118">
        <v>0.38800000000000001</v>
      </c>
      <c r="I24" s="119">
        <v>0.78200000000000003</v>
      </c>
      <c r="J24" s="117">
        <v>1.55</v>
      </c>
      <c r="K24" s="118">
        <v>1.3779999999999999</v>
      </c>
      <c r="L24" s="119">
        <v>-0.25600000000000001</v>
      </c>
      <c r="M24" s="117">
        <v>-0.17599999999999999</v>
      </c>
      <c r="N24" s="118">
        <v>-0.71599999999999997</v>
      </c>
    </row>
    <row r="25" spans="2:14" x14ac:dyDescent="0.25">
      <c r="B25" s="114"/>
      <c r="C25" s="115">
        <v>0.06</v>
      </c>
      <c r="D25" s="115">
        <v>0.32200000000000001</v>
      </c>
      <c r="E25" s="116">
        <v>6.4000000000000001E-2</v>
      </c>
      <c r="F25" s="114">
        <v>1.2E-2</v>
      </c>
      <c r="G25" s="115">
        <v>2E-3</v>
      </c>
      <c r="H25" s="116">
        <v>0.443</v>
      </c>
      <c r="I25" s="114">
        <v>2E-3</v>
      </c>
      <c r="J25" s="115">
        <v>1.7000000000000001E-2</v>
      </c>
      <c r="K25" s="116">
        <v>0.247</v>
      </c>
      <c r="L25" s="114">
        <v>0.121</v>
      </c>
      <c r="M25" s="115">
        <v>0.623</v>
      </c>
      <c r="N25" s="116">
        <v>0.247</v>
      </c>
    </row>
    <row r="26" spans="2:14" ht="24" x14ac:dyDescent="0.25">
      <c r="B26" s="114" t="s">
        <v>820</v>
      </c>
      <c r="C26" s="117">
        <v>-0.316</v>
      </c>
      <c r="D26" s="117">
        <v>-0.16500000000000001</v>
      </c>
      <c r="E26" s="118">
        <v>-0.19700000000000001</v>
      </c>
      <c r="F26" s="119">
        <v>-0.32800000000000001</v>
      </c>
      <c r="G26" s="117">
        <v>-8.7999999999999995E-2</v>
      </c>
      <c r="H26" s="118">
        <v>-0.32200000000000001</v>
      </c>
      <c r="I26" s="119">
        <v>-1.0029999999999999</v>
      </c>
      <c r="J26" s="117">
        <v>-3.0139999999999998</v>
      </c>
      <c r="K26" s="118">
        <v>-0.161</v>
      </c>
      <c r="L26" s="119">
        <v>-0.245</v>
      </c>
      <c r="M26" s="117">
        <v>-0.36599999999999999</v>
      </c>
      <c r="N26" s="118">
        <v>-0.36399999999999999</v>
      </c>
    </row>
    <row r="27" spans="2:14" x14ac:dyDescent="0.25">
      <c r="B27" s="114"/>
      <c r="C27" s="115">
        <v>0</v>
      </c>
      <c r="D27" s="115">
        <v>4.0000000000000001E-3</v>
      </c>
      <c r="E27" s="116">
        <v>0</v>
      </c>
      <c r="F27" s="114">
        <v>0</v>
      </c>
      <c r="G27" s="115">
        <v>0.46600000000000003</v>
      </c>
      <c r="H27" s="116">
        <v>0.27</v>
      </c>
      <c r="I27" s="114">
        <v>0</v>
      </c>
      <c r="J27" s="115">
        <v>0</v>
      </c>
      <c r="K27" s="116">
        <v>0.79100000000000004</v>
      </c>
      <c r="L27" s="114">
        <v>8.0000000000000002E-3</v>
      </c>
      <c r="M27" s="115">
        <v>0.125</v>
      </c>
      <c r="N27" s="116">
        <v>0.34300000000000003</v>
      </c>
    </row>
    <row r="28" spans="2:14" x14ac:dyDescent="0.25">
      <c r="B28" s="114" t="s">
        <v>1163</v>
      </c>
      <c r="C28" s="117">
        <v>2.3769999999999998</v>
      </c>
      <c r="D28" s="117">
        <v>2.9449999999999998</v>
      </c>
      <c r="E28" s="118">
        <v>-1.4279999999999999</v>
      </c>
      <c r="F28" s="119">
        <v>-1.679</v>
      </c>
      <c r="G28" s="117">
        <v>-12.88</v>
      </c>
      <c r="H28" s="118">
        <v>-15.93</v>
      </c>
      <c r="I28" s="119">
        <v>-2.6219999999999999</v>
      </c>
      <c r="J28" s="117">
        <v>36.29</v>
      </c>
      <c r="K28" s="118">
        <v>2.347</v>
      </c>
      <c r="L28" s="119">
        <v>-1.6919999999999999</v>
      </c>
      <c r="M28" s="117">
        <v>-3.3439999999999999</v>
      </c>
      <c r="N28" s="118">
        <v>-2.343</v>
      </c>
    </row>
    <row r="29" spans="2:14" x14ac:dyDescent="0.25">
      <c r="B29" s="114"/>
      <c r="C29" s="115">
        <v>0.14899999999999999</v>
      </c>
      <c r="D29" s="115">
        <v>0.128</v>
      </c>
      <c r="E29" s="116">
        <v>0.55400000000000005</v>
      </c>
      <c r="F29" s="114">
        <v>0.38500000000000001</v>
      </c>
      <c r="G29" s="115">
        <v>0</v>
      </c>
      <c r="H29" s="116">
        <v>0.14599999999999999</v>
      </c>
      <c r="I29" s="114">
        <v>0.61699999999999999</v>
      </c>
      <c r="J29" s="115">
        <v>1E-3</v>
      </c>
      <c r="K29" s="116">
        <v>0.82799999999999996</v>
      </c>
      <c r="L29" s="114">
        <v>0.56499999999999995</v>
      </c>
      <c r="M29" s="115">
        <v>0.54200000000000004</v>
      </c>
      <c r="N29" s="116">
        <v>0.77500000000000002</v>
      </c>
    </row>
    <row r="30" spans="2:14" x14ac:dyDescent="0.25">
      <c r="B30" s="114" t="s">
        <v>1164</v>
      </c>
      <c r="C30" s="117">
        <v>-0.15</v>
      </c>
      <c r="D30" s="117">
        <v>-0.36799999999999999</v>
      </c>
      <c r="E30" s="118">
        <v>-0.58599999999999997</v>
      </c>
      <c r="F30" s="119">
        <v>-0.188</v>
      </c>
      <c r="G30" s="117">
        <v>-0.26700000000000002</v>
      </c>
      <c r="H30" s="118">
        <v>-0.38</v>
      </c>
      <c r="I30" s="119">
        <v>8.0000000000000002E-3</v>
      </c>
      <c r="J30" s="117">
        <v>-0.60499999999999998</v>
      </c>
      <c r="K30" s="118">
        <v>-1.232</v>
      </c>
      <c r="L30" s="119">
        <v>-0.22900000000000001</v>
      </c>
      <c r="M30" s="117">
        <v>-0.189</v>
      </c>
      <c r="N30" s="118">
        <v>-0.35599999999999998</v>
      </c>
    </row>
    <row r="31" spans="2:14" x14ac:dyDescent="0.25">
      <c r="B31" s="114"/>
      <c r="C31" s="115">
        <v>0</v>
      </c>
      <c r="D31" s="115">
        <v>0</v>
      </c>
      <c r="E31" s="116">
        <v>0</v>
      </c>
      <c r="F31" s="114">
        <v>0</v>
      </c>
      <c r="G31" s="115">
        <v>0</v>
      </c>
      <c r="H31" s="116">
        <v>0</v>
      </c>
      <c r="I31" s="114">
        <v>0.96199999999999997</v>
      </c>
      <c r="J31" s="115">
        <v>0.13100000000000001</v>
      </c>
      <c r="K31" s="116">
        <v>0.08</v>
      </c>
      <c r="L31" s="114">
        <v>4.5999999999999999E-2</v>
      </c>
      <c r="M31" s="115">
        <v>0.34200000000000003</v>
      </c>
      <c r="N31" s="116">
        <v>0.19500000000000001</v>
      </c>
    </row>
    <row r="32" spans="2:14" x14ac:dyDescent="0.25">
      <c r="B32" s="114" t="s">
        <v>1165</v>
      </c>
      <c r="C32" s="117">
        <v>0.27900000000000003</v>
      </c>
      <c r="D32" s="117">
        <v>0.105</v>
      </c>
      <c r="E32" s="118">
        <v>7.6999999999999999E-2</v>
      </c>
      <c r="F32" s="119">
        <v>7.6999999999999999E-2</v>
      </c>
      <c r="G32" s="117">
        <v>0.26400000000000001</v>
      </c>
      <c r="H32" s="118">
        <v>1.7999999999999999E-2</v>
      </c>
      <c r="I32" s="119">
        <v>3.9E-2</v>
      </c>
      <c r="J32" s="117">
        <v>0.28000000000000003</v>
      </c>
      <c r="K32" s="118">
        <v>3.7999999999999999E-2</v>
      </c>
      <c r="L32" s="119">
        <v>0.224</v>
      </c>
      <c r="M32" s="117">
        <v>0.25700000000000001</v>
      </c>
      <c r="N32" s="118">
        <v>0.21099999999999999</v>
      </c>
    </row>
    <row r="33" spans="2:14" x14ac:dyDescent="0.25">
      <c r="B33" s="124" t="s">
        <v>1166</v>
      </c>
      <c r="C33" s="108">
        <v>5853</v>
      </c>
      <c r="D33" s="108">
        <v>3938</v>
      </c>
      <c r="E33" s="109">
        <v>2689</v>
      </c>
      <c r="F33" s="107">
        <v>4868</v>
      </c>
      <c r="G33" s="108">
        <v>1614</v>
      </c>
      <c r="H33" s="109">
        <v>719</v>
      </c>
      <c r="I33" s="107">
        <v>2164</v>
      </c>
      <c r="J33" s="108">
        <v>653</v>
      </c>
      <c r="K33" s="109">
        <v>407</v>
      </c>
      <c r="L33" s="107">
        <v>2759</v>
      </c>
      <c r="M33" s="108">
        <v>870</v>
      </c>
      <c r="N33" s="109">
        <v>650</v>
      </c>
    </row>
  </sheetData>
  <mergeCells count="5">
    <mergeCell ref="F4:H4"/>
    <mergeCell ref="I4:K4"/>
    <mergeCell ref="L4:N4"/>
    <mergeCell ref="C3:E3"/>
    <mergeCell ref="F3:N3"/>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AC709-4592-4414-8288-748EBD602AB6}">
  <dimension ref="B1:L140"/>
  <sheetViews>
    <sheetView workbookViewId="0">
      <selection activeCell="O8" sqref="O8"/>
    </sheetView>
  </sheetViews>
  <sheetFormatPr defaultRowHeight="15" x14ac:dyDescent="0.25"/>
  <sheetData>
    <row r="1" spans="2:12" x14ac:dyDescent="0.25">
      <c r="B1" t="s">
        <v>127</v>
      </c>
      <c r="F1" t="s">
        <v>146</v>
      </c>
      <c r="J1" t="s">
        <v>186</v>
      </c>
    </row>
    <row r="2" spans="2:12" x14ac:dyDescent="0.25">
      <c r="B2" t="s">
        <v>1380</v>
      </c>
      <c r="C2" t="s">
        <v>1383</v>
      </c>
      <c r="D2" t="s">
        <v>1384</v>
      </c>
      <c r="F2" t="s">
        <v>1380</v>
      </c>
      <c r="G2" t="s">
        <v>1385</v>
      </c>
      <c r="H2" t="s">
        <v>1386</v>
      </c>
      <c r="J2" t="s">
        <v>1380</v>
      </c>
      <c r="K2" t="s">
        <v>1387</v>
      </c>
      <c r="L2" t="s">
        <v>1388</v>
      </c>
    </row>
    <row r="3" spans="2:12" x14ac:dyDescent="0.25">
      <c r="B3" s="270">
        <v>31413</v>
      </c>
      <c r="C3">
        <v>-0.37172832996169802</v>
      </c>
      <c r="D3">
        <v>16.5464354575378</v>
      </c>
      <c r="F3" s="270">
        <v>31413</v>
      </c>
      <c r="G3">
        <v>-13.8231977087261</v>
      </c>
      <c r="H3">
        <v>11.1598530369497</v>
      </c>
      <c r="J3" s="270">
        <v>31413</v>
      </c>
      <c r="K3">
        <v>28.857329838537002</v>
      </c>
      <c r="L3">
        <v>16.358924725707201</v>
      </c>
    </row>
    <row r="4" spans="2:12" x14ac:dyDescent="0.25">
      <c r="B4" s="270">
        <v>31503</v>
      </c>
      <c r="C4">
        <v>-24.5420456251071</v>
      </c>
      <c r="D4">
        <v>6.8192135523061204</v>
      </c>
      <c r="F4" s="270">
        <v>31503</v>
      </c>
      <c r="G4">
        <v>-24.2107705897259</v>
      </c>
      <c r="H4">
        <v>4.6938558194015796</v>
      </c>
      <c r="J4" s="270">
        <v>31503</v>
      </c>
      <c r="K4">
        <v>18.731973157356101</v>
      </c>
      <c r="L4">
        <v>7.9351747669298103</v>
      </c>
    </row>
    <row r="5" spans="2:12" x14ac:dyDescent="0.25">
      <c r="B5" s="270">
        <v>31594</v>
      </c>
      <c r="C5">
        <v>-0.18391713089168599</v>
      </c>
      <c r="D5">
        <v>9.9118664963948806</v>
      </c>
      <c r="F5" s="270">
        <v>31594</v>
      </c>
      <c r="G5">
        <v>-42.784324611524802</v>
      </c>
      <c r="H5">
        <v>0.632911392405067</v>
      </c>
      <c r="J5" s="270">
        <v>31594</v>
      </c>
      <c r="K5">
        <v>-4.2373754387435696</v>
      </c>
      <c r="L5">
        <v>-7.1716593450557102</v>
      </c>
    </row>
    <row r="6" spans="2:12" x14ac:dyDescent="0.25">
      <c r="B6" s="270">
        <v>31686</v>
      </c>
      <c r="C6">
        <v>-5.9969085856794901</v>
      </c>
      <c r="D6">
        <v>6.7363140815138696</v>
      </c>
      <c r="F6" s="270">
        <v>31686</v>
      </c>
      <c r="G6">
        <v>-9.9107905066750099</v>
      </c>
      <c r="H6">
        <v>1.89235404283041</v>
      </c>
      <c r="J6" s="270">
        <v>31686</v>
      </c>
      <c r="K6">
        <v>30.019940449261501</v>
      </c>
      <c r="L6">
        <v>10.818642146384599</v>
      </c>
    </row>
    <row r="7" spans="2:12" x14ac:dyDescent="0.25">
      <c r="B7" s="270">
        <v>31778</v>
      </c>
      <c r="C7">
        <v>-2.3325788565760601</v>
      </c>
      <c r="D7">
        <v>14.633200098305601</v>
      </c>
      <c r="F7" s="270">
        <v>31778</v>
      </c>
      <c r="G7">
        <v>-17.9122546710161</v>
      </c>
      <c r="H7">
        <v>9.0833518370400999</v>
      </c>
      <c r="J7" s="270">
        <v>31778</v>
      </c>
      <c r="K7">
        <v>34.102796461806399</v>
      </c>
      <c r="L7">
        <v>18.749208630551699</v>
      </c>
    </row>
    <row r="8" spans="2:12" x14ac:dyDescent="0.25">
      <c r="B8" s="270">
        <v>31868</v>
      </c>
      <c r="C8">
        <v>1.2512449997948201</v>
      </c>
      <c r="D8">
        <v>5.9028058548987197</v>
      </c>
      <c r="F8" s="270">
        <v>31868</v>
      </c>
      <c r="G8">
        <v>-13.8464321976875</v>
      </c>
      <c r="H8">
        <v>-1.1972869917096101</v>
      </c>
      <c r="J8" s="270">
        <v>31868</v>
      </c>
      <c r="K8">
        <v>20.137668561618302</v>
      </c>
      <c r="L8">
        <v>8.7990097996007801</v>
      </c>
    </row>
    <row r="9" spans="2:12" x14ac:dyDescent="0.25">
      <c r="B9" s="270">
        <v>31959</v>
      </c>
      <c r="C9">
        <v>6.8092795205197403</v>
      </c>
      <c r="D9">
        <v>13.6929427687</v>
      </c>
      <c r="F9" s="270">
        <v>31959</v>
      </c>
      <c r="G9">
        <v>-14.760385052440199</v>
      </c>
      <c r="H9">
        <v>-6.3162914917786797</v>
      </c>
      <c r="J9" s="270">
        <v>31959</v>
      </c>
      <c r="K9">
        <v>22.2686302133453</v>
      </c>
      <c r="L9">
        <v>2.8991239442891699</v>
      </c>
    </row>
    <row r="10" spans="2:12" x14ac:dyDescent="0.25">
      <c r="B10" s="270">
        <v>32051</v>
      </c>
      <c r="C10">
        <v>8.9345922951105301</v>
      </c>
      <c r="D10">
        <v>-18.646066338867399</v>
      </c>
      <c r="F10" s="270">
        <v>32051</v>
      </c>
      <c r="G10">
        <v>-4.8489780255180897</v>
      </c>
      <c r="H10">
        <v>18.362827814289499</v>
      </c>
      <c r="J10" s="270">
        <v>32051</v>
      </c>
      <c r="K10">
        <v>-6.3461883348201296</v>
      </c>
      <c r="L10">
        <v>-13.3843339342953</v>
      </c>
    </row>
    <row r="11" spans="2:12" x14ac:dyDescent="0.25">
      <c r="B11" s="270">
        <v>32143</v>
      </c>
      <c r="C11">
        <v>-18.334114044527901</v>
      </c>
      <c r="D11">
        <v>6.0158897199230701</v>
      </c>
      <c r="F11" s="270">
        <v>32143</v>
      </c>
      <c r="G11">
        <v>32.473897750793299</v>
      </c>
      <c r="H11">
        <v>-1.9393939393939299</v>
      </c>
      <c r="J11" s="270">
        <v>32143</v>
      </c>
      <c r="K11">
        <v>7.2079237234370099</v>
      </c>
      <c r="L11">
        <v>6.8286784136079399</v>
      </c>
    </row>
    <row r="12" spans="2:12" x14ac:dyDescent="0.25">
      <c r="B12" s="270">
        <v>32234</v>
      </c>
      <c r="C12">
        <v>6.1826198097763303</v>
      </c>
      <c r="D12">
        <v>4.3803240033056898</v>
      </c>
      <c r="F12" s="270">
        <v>32234</v>
      </c>
      <c r="G12">
        <v>20.802412658672001</v>
      </c>
      <c r="H12">
        <v>-10.106356209424399</v>
      </c>
      <c r="J12" s="270">
        <v>32234</v>
      </c>
      <c r="K12">
        <v>16.871875640278201</v>
      </c>
      <c r="L12">
        <v>-1.8003583674782599</v>
      </c>
    </row>
    <row r="13" spans="2:12" x14ac:dyDescent="0.25">
      <c r="B13" s="270">
        <v>32325</v>
      </c>
      <c r="C13">
        <v>-2.6043850703468401</v>
      </c>
      <c r="D13">
        <v>-0.58909044613419903</v>
      </c>
      <c r="F13" s="270">
        <v>32325</v>
      </c>
      <c r="G13">
        <v>11.060653508211599</v>
      </c>
      <c r="H13">
        <v>-1.7986451763606599</v>
      </c>
      <c r="J13" s="270">
        <v>32325</v>
      </c>
      <c r="K13">
        <v>53.2022109999549</v>
      </c>
      <c r="L13">
        <v>-7.02224108100169E-2</v>
      </c>
    </row>
    <row r="14" spans="2:12" x14ac:dyDescent="0.25">
      <c r="B14" s="270">
        <v>32417</v>
      </c>
      <c r="C14">
        <v>-3.2121029420336402</v>
      </c>
      <c r="D14">
        <v>9.5794158562545793</v>
      </c>
      <c r="F14" s="270">
        <v>32417</v>
      </c>
      <c r="G14">
        <v>-22.349688724856801</v>
      </c>
      <c r="H14">
        <v>5.6155569598437696</v>
      </c>
      <c r="J14" s="270">
        <v>32417</v>
      </c>
      <c r="K14">
        <v>23.6553450645651</v>
      </c>
      <c r="L14">
        <v>6.2403502569509</v>
      </c>
    </row>
    <row r="15" spans="2:12" x14ac:dyDescent="0.25">
      <c r="B15" s="270">
        <v>32509</v>
      </c>
      <c r="C15">
        <v>4.2080474767896998</v>
      </c>
      <c r="D15">
        <v>4.7484624536680196</v>
      </c>
      <c r="F15" s="270">
        <v>32509</v>
      </c>
      <c r="G15">
        <v>30.2789899335448</v>
      </c>
      <c r="H15">
        <v>-7.5048280863911101</v>
      </c>
      <c r="J15" s="270">
        <v>32509</v>
      </c>
      <c r="K15">
        <v>4.2944425325155198</v>
      </c>
      <c r="L15">
        <v>-0.87248750688103704</v>
      </c>
    </row>
    <row r="16" spans="2:12" x14ac:dyDescent="0.25">
      <c r="B16" s="270">
        <v>32599</v>
      </c>
      <c r="C16">
        <v>6.6526357067742099</v>
      </c>
      <c r="D16">
        <v>3.5547208417840999</v>
      </c>
      <c r="F16" s="270">
        <v>32599</v>
      </c>
      <c r="G16">
        <v>1.7587020430047999</v>
      </c>
      <c r="H16">
        <v>-3.5907705359520898</v>
      </c>
      <c r="J16" s="270">
        <v>32599</v>
      </c>
      <c r="K16">
        <v>-5.5527492691507199</v>
      </c>
      <c r="L16">
        <v>-2.6966979033782801</v>
      </c>
    </row>
    <row r="17" spans="2:12" x14ac:dyDescent="0.25">
      <c r="B17" s="270">
        <v>32690</v>
      </c>
      <c r="C17">
        <v>3.99707754281842</v>
      </c>
      <c r="D17">
        <v>9.9650720883783404</v>
      </c>
      <c r="F17" s="270">
        <v>32690</v>
      </c>
      <c r="G17">
        <v>-20.459225074043101</v>
      </c>
      <c r="H17">
        <v>3.0913581535406101</v>
      </c>
      <c r="J17" s="270">
        <v>32690</v>
      </c>
      <c r="K17">
        <v>5.5057213394578399</v>
      </c>
      <c r="L17">
        <v>6.2670677097914904</v>
      </c>
    </row>
    <row r="18" spans="2:12" x14ac:dyDescent="0.25">
      <c r="B18" s="270">
        <v>32782</v>
      </c>
      <c r="C18">
        <v>1.29904040458041</v>
      </c>
      <c r="D18">
        <v>4.7478921721586396</v>
      </c>
      <c r="F18" s="270">
        <v>32782</v>
      </c>
      <c r="G18">
        <v>-34.8112410480215</v>
      </c>
      <c r="H18">
        <v>5.05243512272936</v>
      </c>
      <c r="J18" s="270">
        <v>32782</v>
      </c>
      <c r="K18">
        <v>-11.0873423695543</v>
      </c>
      <c r="L18">
        <v>4.0232520601862802</v>
      </c>
    </row>
    <row r="19" spans="2:12" x14ac:dyDescent="0.25">
      <c r="B19" s="270">
        <v>32874</v>
      </c>
      <c r="C19">
        <v>-7.2918137788372199</v>
      </c>
      <c r="D19">
        <v>-0.20612834144329001</v>
      </c>
      <c r="F19" s="270">
        <v>32874</v>
      </c>
      <c r="G19">
        <v>-16.2483375609959</v>
      </c>
      <c r="H19">
        <v>-4.86732313254908</v>
      </c>
      <c r="J19" s="270">
        <v>32874</v>
      </c>
      <c r="K19">
        <v>-18.0690788543479</v>
      </c>
      <c r="L19">
        <v>-5.9884471958858798</v>
      </c>
    </row>
    <row r="20" spans="2:12" x14ac:dyDescent="0.25">
      <c r="B20" s="270">
        <v>32964</v>
      </c>
      <c r="C20">
        <v>2.6795991466496401</v>
      </c>
      <c r="D20">
        <v>4.2442033820334997</v>
      </c>
      <c r="F20" s="270">
        <v>32964</v>
      </c>
      <c r="G20">
        <v>-7.2060646506273702</v>
      </c>
      <c r="H20">
        <v>3.9554724547943398</v>
      </c>
      <c r="J20" s="270">
        <v>32964</v>
      </c>
      <c r="K20">
        <v>-12.5565210266612</v>
      </c>
      <c r="L20">
        <v>6.6802417235943201</v>
      </c>
    </row>
    <row r="21" spans="2:12" x14ac:dyDescent="0.25">
      <c r="B21" s="270">
        <v>33055</v>
      </c>
      <c r="C21">
        <v>21.211906169251399</v>
      </c>
      <c r="D21">
        <v>-15.385225947227401</v>
      </c>
      <c r="F21" s="270">
        <v>33055</v>
      </c>
      <c r="G21">
        <v>3.5877088783679998</v>
      </c>
      <c r="H21">
        <v>2.39081069038127</v>
      </c>
      <c r="J21" s="270">
        <v>33055</v>
      </c>
      <c r="K21">
        <v>15.1966354858908</v>
      </c>
      <c r="L21">
        <v>-8.9408303367113593</v>
      </c>
    </row>
    <row r="22" spans="2:12" x14ac:dyDescent="0.25">
      <c r="B22" s="270">
        <v>33147</v>
      </c>
      <c r="C22">
        <v>-21.141300988601401</v>
      </c>
      <c r="D22">
        <v>4.4617867991698299</v>
      </c>
      <c r="F22" s="270">
        <v>33147</v>
      </c>
      <c r="G22">
        <v>-6.12183473498916</v>
      </c>
      <c r="H22">
        <v>5.6059480794745902</v>
      </c>
      <c r="J22" s="270">
        <v>33147</v>
      </c>
      <c r="K22">
        <v>6.52395576993045</v>
      </c>
      <c r="L22">
        <v>0.96834741063045504</v>
      </c>
    </row>
    <row r="23" spans="2:12" x14ac:dyDescent="0.25">
      <c r="B23" s="270">
        <v>33239</v>
      </c>
      <c r="C23">
        <v>13.0107656962255</v>
      </c>
      <c r="D23">
        <v>5.3417067531565596</v>
      </c>
      <c r="F23" s="270">
        <v>33239</v>
      </c>
      <c r="G23">
        <v>26.0799369073527</v>
      </c>
      <c r="H23">
        <v>-5.6141274190688</v>
      </c>
      <c r="J23" s="270">
        <v>33239</v>
      </c>
      <c r="K23">
        <v>11.8930053486218</v>
      </c>
      <c r="L23">
        <v>-5.6646102075154099</v>
      </c>
    </row>
    <row r="24" spans="2:12" x14ac:dyDescent="0.25">
      <c r="B24" s="270">
        <v>33329</v>
      </c>
      <c r="C24">
        <v>20.913327473132501</v>
      </c>
      <c r="D24">
        <v>-3.47807917159043</v>
      </c>
      <c r="F24" s="270">
        <v>33329</v>
      </c>
      <c r="G24">
        <v>46.816251061007897</v>
      </c>
      <c r="H24">
        <v>-5.3980298189563198</v>
      </c>
      <c r="J24" s="270">
        <v>33329</v>
      </c>
      <c r="K24">
        <v>27.607768680395399</v>
      </c>
      <c r="L24">
        <v>-1.7142857142857</v>
      </c>
    </row>
    <row r="25" spans="2:12" x14ac:dyDescent="0.25">
      <c r="B25" s="270">
        <v>33420</v>
      </c>
      <c r="C25">
        <v>1.4708192205291799</v>
      </c>
      <c r="D25">
        <v>6.8028789385276696</v>
      </c>
      <c r="F25" s="270">
        <v>33420</v>
      </c>
      <c r="G25">
        <v>-25.809070512590001</v>
      </c>
      <c r="H25">
        <v>9.5475339681092706</v>
      </c>
      <c r="J25" s="270">
        <v>33420</v>
      </c>
      <c r="K25">
        <v>6.6488495242958798</v>
      </c>
      <c r="L25">
        <v>7.0934473651112597</v>
      </c>
    </row>
    <row r="26" spans="2:12" x14ac:dyDescent="0.25">
      <c r="B26" s="270">
        <v>33512</v>
      </c>
      <c r="C26">
        <v>8.5565031874575794</v>
      </c>
      <c r="D26">
        <v>5.93244881630803</v>
      </c>
      <c r="F26" s="270">
        <v>33512</v>
      </c>
      <c r="G26">
        <v>-33.481576951511201</v>
      </c>
      <c r="H26">
        <v>9.47323277643682</v>
      </c>
      <c r="J26" s="270">
        <v>33512</v>
      </c>
      <c r="K26">
        <v>15.655500134083001</v>
      </c>
      <c r="L26">
        <v>2.1245421245421401</v>
      </c>
    </row>
    <row r="27" spans="2:12" x14ac:dyDescent="0.25">
      <c r="B27" s="270">
        <v>33604</v>
      </c>
      <c r="C27">
        <v>4.5004149258496096</v>
      </c>
      <c r="D27">
        <v>-1.07371058381726</v>
      </c>
      <c r="F27" s="270">
        <v>33604</v>
      </c>
      <c r="G27">
        <v>12.623920274759699</v>
      </c>
      <c r="H27">
        <v>-6.81695732601142</v>
      </c>
      <c r="J27" s="270">
        <v>33604</v>
      </c>
      <c r="K27">
        <v>27.4675811812203</v>
      </c>
      <c r="L27">
        <v>-7.4163546322019904</v>
      </c>
    </row>
    <row r="28" spans="2:12" x14ac:dyDescent="0.25">
      <c r="B28" s="270">
        <v>33695</v>
      </c>
      <c r="C28">
        <v>-11.196434351337199</v>
      </c>
      <c r="D28">
        <v>1.4765210931584301</v>
      </c>
      <c r="F28" s="270">
        <v>33695</v>
      </c>
      <c r="G28">
        <v>-36.804896417768198</v>
      </c>
      <c r="H28">
        <v>6.52798128307378</v>
      </c>
      <c r="J28" s="270">
        <v>33695</v>
      </c>
      <c r="K28">
        <v>-7.2919337674675502</v>
      </c>
      <c r="L28">
        <v>3.2725321888412302</v>
      </c>
    </row>
    <row r="29" spans="2:12" x14ac:dyDescent="0.25">
      <c r="B29" s="270">
        <v>33786</v>
      </c>
      <c r="C29">
        <v>6.7902158339687002</v>
      </c>
      <c r="D29">
        <v>-6.0653598031568299</v>
      </c>
      <c r="F29" s="270">
        <v>33786</v>
      </c>
      <c r="G29">
        <v>-23.259583463978299</v>
      </c>
      <c r="H29">
        <v>2.12475312308116</v>
      </c>
      <c r="J29" s="270">
        <v>33786</v>
      </c>
      <c r="K29">
        <v>-11.7000080730856</v>
      </c>
      <c r="L29">
        <v>4.8311688311688297</v>
      </c>
    </row>
    <row r="30" spans="2:12" x14ac:dyDescent="0.25">
      <c r="B30" s="270">
        <v>33878</v>
      </c>
      <c r="C30">
        <v>16.734301208022998</v>
      </c>
      <c r="D30">
        <v>-5.57819970603631</v>
      </c>
      <c r="F30" s="270">
        <v>33878</v>
      </c>
      <c r="G30">
        <v>17.836199160274301</v>
      </c>
      <c r="H30">
        <v>-9.0849195317333606</v>
      </c>
      <c r="J30" s="270">
        <v>33878</v>
      </c>
      <c r="K30">
        <v>-1.24883869173034</v>
      </c>
      <c r="L30">
        <v>-8.51050163787008</v>
      </c>
    </row>
    <row r="31" spans="2:12" x14ac:dyDescent="0.25">
      <c r="B31" s="270">
        <v>33970</v>
      </c>
      <c r="C31">
        <v>-6.3227448915085898</v>
      </c>
      <c r="D31">
        <v>5.4047950622336103</v>
      </c>
      <c r="F31" s="270">
        <v>33970</v>
      </c>
      <c r="G31">
        <v>2.35135485458225</v>
      </c>
      <c r="H31">
        <v>4.2198913005850001</v>
      </c>
      <c r="J31" s="270">
        <v>33970</v>
      </c>
      <c r="K31">
        <v>4.13889808119555</v>
      </c>
      <c r="L31">
        <v>12.9335370511841</v>
      </c>
    </row>
    <row r="32" spans="2:12" x14ac:dyDescent="0.25">
      <c r="B32" s="270">
        <v>34060</v>
      </c>
      <c r="C32">
        <v>13.2730689483161</v>
      </c>
      <c r="D32">
        <v>4.40199681153626</v>
      </c>
      <c r="F32" s="270">
        <v>34060</v>
      </c>
      <c r="G32">
        <v>16.6079074901807</v>
      </c>
      <c r="H32">
        <v>8.53740732419173E-2</v>
      </c>
      <c r="J32" s="270">
        <v>34060</v>
      </c>
      <c r="K32">
        <v>18.0628416606312</v>
      </c>
      <c r="L32">
        <v>-1.31463457449928</v>
      </c>
    </row>
    <row r="33" spans="2:12" x14ac:dyDescent="0.25">
      <c r="B33" s="270">
        <v>34151</v>
      </c>
      <c r="C33">
        <v>10.973036498124999</v>
      </c>
      <c r="D33">
        <v>10.838167938342099</v>
      </c>
      <c r="F33" s="270">
        <v>34151</v>
      </c>
      <c r="G33">
        <v>-21.5090274971298</v>
      </c>
      <c r="H33">
        <v>4.8779585150762204</v>
      </c>
      <c r="J33" s="270">
        <v>34151</v>
      </c>
      <c r="K33">
        <v>6.4790825775142604</v>
      </c>
      <c r="L33">
        <v>12.5032117798201</v>
      </c>
    </row>
    <row r="34" spans="2:12" x14ac:dyDescent="0.25">
      <c r="B34" s="270">
        <v>34243</v>
      </c>
      <c r="C34">
        <v>12.2970950151302</v>
      </c>
      <c r="D34">
        <v>12.1347680126537</v>
      </c>
      <c r="F34" s="270">
        <v>34243</v>
      </c>
      <c r="G34">
        <v>16.480030438910202</v>
      </c>
      <c r="H34">
        <v>-0.468860655022518</v>
      </c>
      <c r="J34" s="270">
        <v>34243</v>
      </c>
      <c r="K34">
        <v>3.8884136355309402</v>
      </c>
      <c r="L34">
        <v>6.2322946175637401</v>
      </c>
    </row>
    <row r="35" spans="2:12" x14ac:dyDescent="0.25">
      <c r="B35" s="270">
        <v>34335</v>
      </c>
      <c r="C35">
        <v>6.4665990778513702</v>
      </c>
      <c r="D35">
        <v>3.43566191093797</v>
      </c>
      <c r="F35" s="270">
        <v>34335</v>
      </c>
      <c r="G35">
        <v>7.9625697500677699</v>
      </c>
      <c r="H35">
        <v>-2.4488099616604702</v>
      </c>
      <c r="J35" s="270">
        <v>34335</v>
      </c>
      <c r="K35">
        <v>-2.4910562063684099</v>
      </c>
      <c r="L35">
        <v>0.2288115733386</v>
      </c>
    </row>
    <row r="36" spans="2:12" x14ac:dyDescent="0.25">
      <c r="B36" s="270">
        <v>34425</v>
      </c>
      <c r="C36">
        <v>1.6237064221720101</v>
      </c>
      <c r="D36">
        <v>-1.41810790698077</v>
      </c>
      <c r="F36" s="270">
        <v>34425</v>
      </c>
      <c r="G36">
        <v>-2.9943790097855798</v>
      </c>
      <c r="H36">
        <v>-3.88061521366427</v>
      </c>
      <c r="J36" s="270">
        <v>34425</v>
      </c>
      <c r="K36">
        <v>-3.9790616232899501</v>
      </c>
      <c r="L36">
        <v>0.16789142317254999</v>
      </c>
    </row>
    <row r="37" spans="2:12" x14ac:dyDescent="0.25">
      <c r="B37" s="270">
        <v>34516</v>
      </c>
      <c r="C37">
        <v>12.7685888614705</v>
      </c>
      <c r="D37">
        <v>5.3967229348962098</v>
      </c>
      <c r="F37" s="270">
        <v>34516</v>
      </c>
      <c r="G37">
        <v>-9.8645363005145708</v>
      </c>
      <c r="H37">
        <v>-1.6665225213985499</v>
      </c>
      <c r="J37" s="270">
        <v>34516</v>
      </c>
      <c r="K37">
        <v>-14.4251562197268</v>
      </c>
      <c r="L37">
        <v>-0.26684557888641502</v>
      </c>
    </row>
    <row r="38" spans="2:12" x14ac:dyDescent="0.25">
      <c r="B38" s="270">
        <v>34608</v>
      </c>
      <c r="C38">
        <v>-6.6876679093912701</v>
      </c>
      <c r="D38">
        <v>-1.3012497024520999</v>
      </c>
      <c r="F38" s="270">
        <v>34608</v>
      </c>
      <c r="G38">
        <v>13.3596358711647</v>
      </c>
      <c r="H38">
        <v>-0.364815585407335</v>
      </c>
      <c r="J38" s="270">
        <v>34608</v>
      </c>
      <c r="K38">
        <v>-1.27667035857094</v>
      </c>
      <c r="L38">
        <v>-0.34681533153747601</v>
      </c>
    </row>
    <row r="39" spans="2:12" x14ac:dyDescent="0.25">
      <c r="B39" s="270">
        <v>34700</v>
      </c>
      <c r="C39">
        <v>-16.092967510167998</v>
      </c>
      <c r="D39">
        <v>-2.7184949277291599</v>
      </c>
      <c r="F39" s="270">
        <v>34700</v>
      </c>
      <c r="G39">
        <v>-31.6433325469465</v>
      </c>
      <c r="H39">
        <v>9.4000534257644794</v>
      </c>
      <c r="J39" s="270">
        <v>34700</v>
      </c>
      <c r="K39">
        <v>-12.8497578858316</v>
      </c>
      <c r="L39">
        <v>2.39820549080794</v>
      </c>
    </row>
    <row r="40" spans="2:12" x14ac:dyDescent="0.25">
      <c r="B40" s="270">
        <v>34790</v>
      </c>
      <c r="C40">
        <v>-5.2165560740431696</v>
      </c>
      <c r="D40">
        <v>6.3116246897371502</v>
      </c>
      <c r="F40" s="270">
        <v>34790</v>
      </c>
      <c r="G40">
        <v>26.211755230058799</v>
      </c>
      <c r="H40">
        <v>2.6123851367294599</v>
      </c>
      <c r="J40" s="270">
        <v>34790</v>
      </c>
      <c r="K40">
        <v>15.8234614367608</v>
      </c>
      <c r="L40">
        <v>2.41853236851053</v>
      </c>
    </row>
    <row r="41" spans="2:12" x14ac:dyDescent="0.25">
      <c r="B41" s="270">
        <v>34881</v>
      </c>
      <c r="C41">
        <v>-4.7832432243406897</v>
      </c>
      <c r="D41">
        <v>2.6806931150888298</v>
      </c>
      <c r="F41" s="270">
        <v>34881</v>
      </c>
      <c r="G41">
        <v>9.3129517211598607</v>
      </c>
      <c r="H41">
        <v>1.95580694984463</v>
      </c>
      <c r="J41" s="270">
        <v>34881</v>
      </c>
      <c r="K41">
        <v>24.7933051038979</v>
      </c>
      <c r="L41">
        <v>-2.3457235654998501</v>
      </c>
    </row>
    <row r="42" spans="2:12" x14ac:dyDescent="0.25">
      <c r="B42" s="270">
        <v>34973</v>
      </c>
      <c r="C42">
        <v>-11.899094805901401</v>
      </c>
      <c r="D42">
        <v>-0.76690645550957504</v>
      </c>
      <c r="F42" s="270">
        <v>34973</v>
      </c>
      <c r="G42">
        <v>-2.8278473067637502</v>
      </c>
      <c r="H42">
        <v>4.0693451598586199</v>
      </c>
      <c r="J42" s="270">
        <v>34973</v>
      </c>
      <c r="K42">
        <v>12.086043910989099</v>
      </c>
      <c r="L42">
        <v>0.14781966001480301</v>
      </c>
    </row>
    <row r="43" spans="2:12" x14ac:dyDescent="0.25">
      <c r="B43" s="270">
        <v>35065</v>
      </c>
      <c r="C43">
        <v>-12.6771793065281</v>
      </c>
      <c r="D43">
        <v>3.5353135957067998</v>
      </c>
      <c r="F43" s="270">
        <v>35065</v>
      </c>
      <c r="G43">
        <v>0.18792485148170401</v>
      </c>
      <c r="H43">
        <v>-3.5824038507662301</v>
      </c>
      <c r="J43" s="270">
        <v>35065</v>
      </c>
      <c r="K43">
        <v>9.4547291084787002</v>
      </c>
      <c r="L43">
        <v>-1.3460632925778799</v>
      </c>
    </row>
    <row r="44" spans="2:12" x14ac:dyDescent="0.25">
      <c r="B44" s="270">
        <v>35156</v>
      </c>
      <c r="C44">
        <v>1.7341462195430799</v>
      </c>
      <c r="D44">
        <v>3.92725916892701</v>
      </c>
      <c r="F44" s="270">
        <v>35156</v>
      </c>
      <c r="G44">
        <v>8.95759828527647</v>
      </c>
      <c r="H44">
        <v>-1.94836900126456</v>
      </c>
      <c r="J44" s="270">
        <v>35156</v>
      </c>
      <c r="K44">
        <v>-1.4183342653555799</v>
      </c>
      <c r="L44">
        <v>-2.9492953653929801</v>
      </c>
    </row>
    <row r="45" spans="2:12" x14ac:dyDescent="0.25">
      <c r="B45" s="270">
        <v>35247</v>
      </c>
      <c r="C45">
        <v>-2.4235225286315201</v>
      </c>
      <c r="D45">
        <v>2.0536759757721601</v>
      </c>
      <c r="F45" s="270">
        <v>35247</v>
      </c>
      <c r="G45">
        <v>11.2405725868863</v>
      </c>
      <c r="H45">
        <v>3.5993802678374598</v>
      </c>
      <c r="J45" s="270">
        <v>35247</v>
      </c>
      <c r="K45">
        <v>3.8373434930845698</v>
      </c>
      <c r="L45">
        <v>5.1670083202700798</v>
      </c>
    </row>
    <row r="46" spans="2:12" x14ac:dyDescent="0.25">
      <c r="B46" s="270">
        <v>35339</v>
      </c>
      <c r="C46">
        <v>-5.3730387557531296</v>
      </c>
      <c r="D46">
        <v>6.6285594289447998</v>
      </c>
      <c r="F46" s="270">
        <v>35339</v>
      </c>
      <c r="G46">
        <v>17.289285409855299</v>
      </c>
      <c r="H46">
        <v>2.5558726158899501</v>
      </c>
      <c r="J46" s="270">
        <v>35339</v>
      </c>
      <c r="K46">
        <v>13.1960083056087</v>
      </c>
      <c r="L46">
        <v>4.0268112975849997</v>
      </c>
    </row>
    <row r="47" spans="2:12" x14ac:dyDescent="0.25">
      <c r="B47" s="270">
        <v>35431</v>
      </c>
      <c r="C47">
        <v>9.1964900050066394</v>
      </c>
      <c r="D47">
        <v>5.8328527550647102</v>
      </c>
      <c r="F47" s="270">
        <v>35431</v>
      </c>
      <c r="G47">
        <v>13.2459063806792</v>
      </c>
      <c r="H47">
        <v>-7.50258989788232</v>
      </c>
      <c r="J47" s="270">
        <v>35431</v>
      </c>
      <c r="K47">
        <v>19.548207207053</v>
      </c>
      <c r="L47">
        <v>0.73025720563528695</v>
      </c>
    </row>
    <row r="48" spans="2:12" x14ac:dyDescent="0.25">
      <c r="B48" s="270">
        <v>35521</v>
      </c>
      <c r="C48">
        <v>1.1668272662780099</v>
      </c>
      <c r="D48">
        <v>6.2357959714963904</v>
      </c>
      <c r="F48" s="270">
        <v>35521</v>
      </c>
      <c r="G48">
        <v>32.738786713359403</v>
      </c>
      <c r="H48">
        <v>0.65118037586785504</v>
      </c>
      <c r="J48" s="270">
        <v>35521</v>
      </c>
      <c r="K48">
        <v>-3.8310864750982598</v>
      </c>
      <c r="L48">
        <v>-3.2663316582914099</v>
      </c>
    </row>
    <row r="49" spans="2:12" x14ac:dyDescent="0.25">
      <c r="B49" s="270">
        <v>35612</v>
      </c>
      <c r="C49">
        <v>-4.0312767105247103</v>
      </c>
      <c r="D49">
        <v>4.2422401937780601</v>
      </c>
      <c r="F49" s="270">
        <v>35612</v>
      </c>
      <c r="G49">
        <v>6.0415561519712302</v>
      </c>
      <c r="H49">
        <v>0.399051234029002</v>
      </c>
      <c r="J49" s="270">
        <v>35612</v>
      </c>
      <c r="K49">
        <v>1.03672873002435</v>
      </c>
      <c r="L49">
        <v>1.49719276356832</v>
      </c>
    </row>
    <row r="50" spans="2:12" x14ac:dyDescent="0.25">
      <c r="B50" s="270">
        <v>35704</v>
      </c>
      <c r="C50">
        <v>-1.0713974151082</v>
      </c>
      <c r="D50">
        <v>-7.9897009539480601</v>
      </c>
      <c r="F50" s="270">
        <v>35704</v>
      </c>
      <c r="G50">
        <v>-16.686773192206999</v>
      </c>
      <c r="H50">
        <v>-0.41007102062144402</v>
      </c>
      <c r="J50" s="270">
        <v>35704</v>
      </c>
      <c r="K50">
        <v>19.677398227982099</v>
      </c>
      <c r="L50">
        <v>-1.40484257499384</v>
      </c>
    </row>
    <row r="51" spans="2:12" x14ac:dyDescent="0.25">
      <c r="B51" s="270">
        <v>35796</v>
      </c>
      <c r="C51">
        <v>-15.4532702584844</v>
      </c>
      <c r="D51">
        <v>5.2539260176477098</v>
      </c>
      <c r="F51" s="270">
        <v>35796</v>
      </c>
      <c r="G51">
        <v>9.0593873558404496</v>
      </c>
      <c r="H51">
        <v>-2.9179782817129199E-2</v>
      </c>
      <c r="J51" s="270">
        <v>35796</v>
      </c>
      <c r="K51">
        <v>5.7255974758412496</v>
      </c>
      <c r="L51">
        <v>3.98814078041325</v>
      </c>
    </row>
    <row r="52" spans="2:12" x14ac:dyDescent="0.25">
      <c r="B52" s="270">
        <v>35886</v>
      </c>
      <c r="C52">
        <v>-5.5875408214616398</v>
      </c>
      <c r="D52">
        <v>-4.7626249886846601</v>
      </c>
      <c r="F52" s="270">
        <v>35886</v>
      </c>
      <c r="G52">
        <v>-30.210404466432902</v>
      </c>
      <c r="H52">
        <v>2.7411619126445199</v>
      </c>
      <c r="J52" s="270">
        <v>35886</v>
      </c>
      <c r="K52">
        <v>6.2686302911277503</v>
      </c>
      <c r="L52">
        <v>-3.4296902735791801</v>
      </c>
    </row>
    <row r="53" spans="2:12" x14ac:dyDescent="0.25">
      <c r="B53" s="270">
        <v>35977</v>
      </c>
      <c r="C53">
        <v>18.975737580881599</v>
      </c>
      <c r="D53">
        <v>-12.7844302121594</v>
      </c>
      <c r="F53" s="270">
        <v>35977</v>
      </c>
      <c r="G53">
        <v>-10.6277918530014</v>
      </c>
      <c r="H53">
        <v>12.7443657393701</v>
      </c>
      <c r="J53" s="270">
        <v>35977</v>
      </c>
      <c r="K53">
        <v>-1.9188340307557501</v>
      </c>
      <c r="L53">
        <v>-1.97457806225659</v>
      </c>
    </row>
    <row r="54" spans="2:12" x14ac:dyDescent="0.25">
      <c r="B54" s="270">
        <v>36069</v>
      </c>
      <c r="C54">
        <v>-24.938830770379401</v>
      </c>
      <c r="D54">
        <v>8.8581110648395391</v>
      </c>
      <c r="F54" s="270">
        <v>36069</v>
      </c>
      <c r="G54">
        <v>-8.8880033105135805</v>
      </c>
      <c r="H54">
        <v>1.25762399000929</v>
      </c>
      <c r="J54" s="270">
        <v>36069</v>
      </c>
      <c r="K54">
        <v>18.454962036213701</v>
      </c>
      <c r="L54">
        <v>3.2862190812720899</v>
      </c>
    </row>
    <row r="55" spans="2:12" x14ac:dyDescent="0.25">
      <c r="B55" s="270">
        <v>36161</v>
      </c>
      <c r="C55">
        <v>0.87320813476796399</v>
      </c>
      <c r="D55">
        <v>0.45493984851987501</v>
      </c>
      <c r="F55" s="270">
        <v>36161</v>
      </c>
      <c r="G55">
        <v>48.447404366531401</v>
      </c>
      <c r="H55">
        <v>-8.6666048065324404</v>
      </c>
      <c r="J55" s="270">
        <v>36161</v>
      </c>
      <c r="K55">
        <v>-9.3961580339605195</v>
      </c>
      <c r="L55">
        <v>-2.04042836322165</v>
      </c>
    </row>
    <row r="56" spans="2:12" x14ac:dyDescent="0.25">
      <c r="B56" s="270">
        <v>36251</v>
      </c>
      <c r="C56">
        <v>2.0537461732927098</v>
      </c>
      <c r="D56">
        <v>5.1506457934613197</v>
      </c>
      <c r="F56" s="270">
        <v>36251</v>
      </c>
      <c r="G56">
        <v>31.874933584705499</v>
      </c>
      <c r="H56">
        <v>-7.8662574588099501</v>
      </c>
      <c r="J56" s="270">
        <v>36251</v>
      </c>
      <c r="K56">
        <v>20.061472563911</v>
      </c>
      <c r="L56">
        <v>-4.8232637807536802</v>
      </c>
    </row>
    <row r="57" spans="2:12" x14ac:dyDescent="0.25">
      <c r="B57" s="270">
        <v>36342</v>
      </c>
      <c r="C57">
        <v>-2.14372584794656</v>
      </c>
      <c r="D57">
        <v>0.33340856201234398</v>
      </c>
      <c r="F57" s="270">
        <v>36342</v>
      </c>
      <c r="G57">
        <v>0.846446260924267</v>
      </c>
      <c r="H57">
        <v>-1.1812115099313101</v>
      </c>
      <c r="J57" s="270">
        <v>36342</v>
      </c>
      <c r="K57">
        <v>17.126782916196099</v>
      </c>
      <c r="L57">
        <v>-1.4329147749737301</v>
      </c>
    </row>
    <row r="58" spans="2:12" x14ac:dyDescent="0.25">
      <c r="B58" s="270">
        <v>36434</v>
      </c>
      <c r="C58">
        <v>-4.4893950046849902</v>
      </c>
      <c r="D58">
        <v>10.820020530995601</v>
      </c>
      <c r="F58" s="270">
        <v>36434</v>
      </c>
      <c r="G58">
        <v>34.426295874132798</v>
      </c>
      <c r="H58">
        <v>-6.2881123108677599</v>
      </c>
      <c r="J58" s="270">
        <v>36434</v>
      </c>
      <c r="K58">
        <v>4.1452350902580797</v>
      </c>
      <c r="L58">
        <v>-2.8847116199571001</v>
      </c>
    </row>
    <row r="59" spans="2:12" x14ac:dyDescent="0.25">
      <c r="B59" s="270">
        <v>36526</v>
      </c>
      <c r="C59">
        <v>-7.0929636040861199</v>
      </c>
      <c r="D59">
        <v>-1.14692726738912</v>
      </c>
      <c r="F59" s="270">
        <v>36526</v>
      </c>
      <c r="G59">
        <v>27.325972106077799</v>
      </c>
      <c r="H59">
        <v>-3.4994714716256401</v>
      </c>
      <c r="J59" s="270">
        <v>36526</v>
      </c>
      <c r="K59">
        <v>13.07001874897</v>
      </c>
      <c r="L59">
        <v>-4.5225995873477398</v>
      </c>
    </row>
    <row r="60" spans="2:12" x14ac:dyDescent="0.25">
      <c r="B60" s="270">
        <v>36617</v>
      </c>
      <c r="C60">
        <v>1.93526721994424</v>
      </c>
      <c r="D60">
        <v>-6.7748845990738698</v>
      </c>
      <c r="F60" s="270">
        <v>36617</v>
      </c>
      <c r="G60">
        <v>-14.0803643346645</v>
      </c>
      <c r="H60">
        <v>-0.18411518653323999</v>
      </c>
      <c r="J60" s="270">
        <v>36617</v>
      </c>
      <c r="K60">
        <v>10.0247482715847</v>
      </c>
      <c r="L60">
        <v>6.4656402138802003</v>
      </c>
    </row>
    <row r="61" spans="2:12" x14ac:dyDescent="0.25">
      <c r="B61" s="270">
        <v>36708</v>
      </c>
      <c r="C61">
        <v>7.3934278773302502</v>
      </c>
      <c r="D61">
        <v>-6.2910584751544398</v>
      </c>
      <c r="F61" s="270">
        <v>36708</v>
      </c>
      <c r="G61">
        <v>19.5821333628815</v>
      </c>
      <c r="H61">
        <v>-8.0016415156412197</v>
      </c>
      <c r="J61" s="270">
        <v>36708</v>
      </c>
      <c r="K61">
        <v>14.3673039717339</v>
      </c>
      <c r="L61">
        <v>-8.8101722464613292</v>
      </c>
    </row>
    <row r="62" spans="2:12" x14ac:dyDescent="0.25">
      <c r="B62" s="270">
        <v>36800</v>
      </c>
      <c r="C62">
        <v>-9.6836009656342394</v>
      </c>
      <c r="D62">
        <v>-2.1365487802505898</v>
      </c>
      <c r="F62" s="270">
        <v>36800</v>
      </c>
      <c r="G62">
        <v>-38.053701780265897</v>
      </c>
      <c r="H62">
        <v>9.2033608986404705</v>
      </c>
      <c r="J62" s="270">
        <v>36800</v>
      </c>
      <c r="K62">
        <v>-6.1700058142220504</v>
      </c>
      <c r="L62">
        <v>6.5063840700575897</v>
      </c>
    </row>
    <row r="63" spans="2:12" x14ac:dyDescent="0.25">
      <c r="B63" s="270">
        <v>36892</v>
      </c>
      <c r="C63">
        <v>24.307318263807701</v>
      </c>
      <c r="D63">
        <v>-8.8686011882995803</v>
      </c>
      <c r="F63" s="270">
        <v>36892</v>
      </c>
      <c r="G63">
        <v>4.0904992929782003</v>
      </c>
      <c r="H63">
        <v>-4.7692858579367696</v>
      </c>
      <c r="J63" s="270">
        <v>36892</v>
      </c>
      <c r="K63">
        <v>-2.1623630214517702</v>
      </c>
      <c r="L63">
        <v>-3.1204819094112501</v>
      </c>
    </row>
    <row r="64" spans="2:12" x14ac:dyDescent="0.25">
      <c r="B64" s="270">
        <v>36982</v>
      </c>
      <c r="C64">
        <v>9.7048038619896992</v>
      </c>
      <c r="D64">
        <v>1.7173125933213</v>
      </c>
      <c r="F64" s="270">
        <v>36982</v>
      </c>
      <c r="G64">
        <v>39.882563932694097</v>
      </c>
      <c r="H64">
        <v>-6.1215087820327598</v>
      </c>
      <c r="J64" s="270">
        <v>36982</v>
      </c>
      <c r="K64">
        <v>20.9915737779355</v>
      </c>
      <c r="L64">
        <v>-3.2437942116142602</v>
      </c>
    </row>
    <row r="65" spans="2:12" x14ac:dyDescent="0.25">
      <c r="B65" s="270">
        <v>37073</v>
      </c>
      <c r="C65">
        <v>11.5397128792548</v>
      </c>
      <c r="D65">
        <v>-12.059369306458301</v>
      </c>
      <c r="F65" s="270">
        <v>37073</v>
      </c>
      <c r="G65">
        <v>-38.820835374461602</v>
      </c>
      <c r="H65">
        <v>10.1210890430005</v>
      </c>
      <c r="J65" s="270">
        <v>37073</v>
      </c>
      <c r="K65">
        <v>-8.3148710865602293</v>
      </c>
      <c r="L65">
        <v>-2.27073683010653</v>
      </c>
    </row>
    <row r="66" spans="2:12" x14ac:dyDescent="0.25">
      <c r="B66" s="270">
        <v>37165</v>
      </c>
      <c r="C66">
        <v>-11.9187802517727</v>
      </c>
      <c r="D66">
        <v>8.8911139536118409</v>
      </c>
      <c r="F66" s="270">
        <v>37165</v>
      </c>
      <c r="G66">
        <v>22.915691621517102</v>
      </c>
      <c r="H66">
        <v>-2.5921073047945802</v>
      </c>
      <c r="J66" s="270">
        <v>37165</v>
      </c>
      <c r="K66">
        <v>20.259595135608201</v>
      </c>
      <c r="L66">
        <v>0.39002819061498301</v>
      </c>
    </row>
    <row r="67" spans="2:12" x14ac:dyDescent="0.25">
      <c r="B67" s="270">
        <v>37257</v>
      </c>
      <c r="C67">
        <v>14.395373994281501</v>
      </c>
      <c r="D67">
        <v>2.7302384946575402</v>
      </c>
      <c r="F67" s="270">
        <v>37257</v>
      </c>
      <c r="G67">
        <v>54.137829584995401</v>
      </c>
      <c r="H67">
        <v>-3.8193738836539799</v>
      </c>
      <c r="J67" s="270">
        <v>37257</v>
      </c>
      <c r="K67">
        <v>-2.5741508168874701</v>
      </c>
      <c r="L67">
        <v>4.1328479406317804</v>
      </c>
    </row>
    <row r="68" spans="2:12" x14ac:dyDescent="0.25">
      <c r="B68" s="270">
        <v>37347</v>
      </c>
      <c r="C68">
        <v>12.1512080944503</v>
      </c>
      <c r="D68">
        <v>1.31253298324208</v>
      </c>
      <c r="F68" s="270">
        <v>37347</v>
      </c>
      <c r="G68">
        <v>-23.004359062891702</v>
      </c>
      <c r="H68">
        <v>15.688679536997901</v>
      </c>
      <c r="J68" s="270">
        <v>37347</v>
      </c>
      <c r="K68">
        <v>3.8309350533636</v>
      </c>
      <c r="L68">
        <v>7.5458636541084001</v>
      </c>
    </row>
    <row r="69" spans="2:12" x14ac:dyDescent="0.25">
      <c r="B69" s="270">
        <v>37438</v>
      </c>
      <c r="C69">
        <v>31.840173442464799</v>
      </c>
      <c r="D69">
        <v>-7.1459226168507399</v>
      </c>
      <c r="F69" s="270">
        <v>37438</v>
      </c>
      <c r="G69">
        <v>-31.834690785075999</v>
      </c>
      <c r="H69">
        <v>5.2347155405407699</v>
      </c>
      <c r="J69" s="270">
        <v>37438</v>
      </c>
      <c r="K69">
        <v>-20.390469051658201</v>
      </c>
      <c r="L69">
        <v>-6.9397280910808101</v>
      </c>
    </row>
    <row r="70" spans="2:12" x14ac:dyDescent="0.25">
      <c r="B70" s="270">
        <v>37530</v>
      </c>
      <c r="C70">
        <v>-3.2669637934265401</v>
      </c>
      <c r="D70">
        <v>9.5439014635154091</v>
      </c>
      <c r="F70" s="270">
        <v>37530</v>
      </c>
      <c r="G70">
        <v>8.8258791882786394</v>
      </c>
      <c r="H70">
        <v>7.4549306836654896</v>
      </c>
      <c r="J70" s="270">
        <v>37530</v>
      </c>
      <c r="K70">
        <v>1.13636181946143</v>
      </c>
      <c r="L70">
        <v>7.1374804523646596</v>
      </c>
    </row>
    <row r="71" spans="2:12" x14ac:dyDescent="0.25">
      <c r="B71" s="270">
        <v>37622</v>
      </c>
      <c r="C71">
        <v>21.898649656638302</v>
      </c>
      <c r="D71">
        <v>-0.75504028598581996</v>
      </c>
      <c r="F71" s="270">
        <v>37622</v>
      </c>
      <c r="G71">
        <v>-24.523952248454201</v>
      </c>
      <c r="H71">
        <v>5.3677646441655504</v>
      </c>
      <c r="J71" s="270">
        <v>37622</v>
      </c>
      <c r="K71">
        <v>-14.7090403873397</v>
      </c>
      <c r="L71">
        <v>5.9924931892323796</v>
      </c>
    </row>
    <row r="72" spans="2:12" x14ac:dyDescent="0.25">
      <c r="B72" s="270">
        <v>37712</v>
      </c>
      <c r="C72">
        <v>-3.6561210468137899</v>
      </c>
      <c r="D72">
        <v>18.0358664804574</v>
      </c>
      <c r="F72" s="270">
        <v>37712</v>
      </c>
      <c r="G72">
        <v>4.7127257389358599</v>
      </c>
      <c r="H72">
        <v>7.39116838876659</v>
      </c>
      <c r="J72" s="270">
        <v>37712</v>
      </c>
      <c r="K72">
        <v>-2.7626300054732398</v>
      </c>
      <c r="L72">
        <v>12.321331925304399</v>
      </c>
    </row>
    <row r="73" spans="2:12" x14ac:dyDescent="0.25">
      <c r="B73" s="270">
        <v>37803</v>
      </c>
      <c r="C73">
        <v>17.320415094580198</v>
      </c>
      <c r="D73">
        <v>8.2190231493617603</v>
      </c>
      <c r="F73" s="270">
        <v>37803</v>
      </c>
      <c r="G73">
        <v>6.7917742872827498</v>
      </c>
      <c r="H73">
        <v>0.18686831061116599</v>
      </c>
      <c r="J73" s="270">
        <v>37803</v>
      </c>
      <c r="K73">
        <v>27.854948301768498</v>
      </c>
      <c r="L73">
        <v>3.6485865458575799</v>
      </c>
    </row>
    <row r="74" spans="2:12" x14ac:dyDescent="0.25">
      <c r="B74" s="270">
        <v>37895</v>
      </c>
      <c r="C74">
        <v>-11.8778764253454</v>
      </c>
      <c r="D74">
        <v>15.892972402834401</v>
      </c>
      <c r="F74" s="270">
        <v>37895</v>
      </c>
      <c r="G74">
        <v>-24.997839653879399</v>
      </c>
      <c r="H74">
        <v>5.9203361251623203</v>
      </c>
      <c r="J74" s="270">
        <v>37895</v>
      </c>
      <c r="K74">
        <v>26.476302547231199</v>
      </c>
      <c r="L74">
        <v>15.240554668779099</v>
      </c>
    </row>
    <row r="75" spans="2:12" x14ac:dyDescent="0.25">
      <c r="B75" s="270">
        <v>37987</v>
      </c>
      <c r="C75">
        <v>23.494067488612998</v>
      </c>
      <c r="D75">
        <v>7.2888420794955202</v>
      </c>
      <c r="F75" s="270">
        <v>37987</v>
      </c>
      <c r="G75">
        <v>17.897333503832499</v>
      </c>
      <c r="H75">
        <v>0.19997314335284999</v>
      </c>
      <c r="J75" s="270">
        <v>37987</v>
      </c>
      <c r="K75">
        <v>3.2536330677825398</v>
      </c>
      <c r="L75">
        <v>9.7447026655338593</v>
      </c>
    </row>
    <row r="76" spans="2:12" x14ac:dyDescent="0.25">
      <c r="B76" s="270">
        <v>38078</v>
      </c>
      <c r="C76">
        <v>9.7495432026046593</v>
      </c>
      <c r="D76">
        <v>1.1130582575391299</v>
      </c>
      <c r="F76" s="270">
        <v>38078</v>
      </c>
      <c r="G76">
        <v>-13.8064144563916</v>
      </c>
      <c r="H76">
        <v>-3.66687684920212</v>
      </c>
      <c r="J76" s="270">
        <v>38078</v>
      </c>
      <c r="K76">
        <v>-4.3750397268331902</v>
      </c>
      <c r="L76">
        <v>-4.8139200058527898</v>
      </c>
    </row>
    <row r="77" spans="2:12" x14ac:dyDescent="0.25">
      <c r="B77" s="270">
        <v>38169</v>
      </c>
      <c r="C77">
        <v>4.2439111019573703</v>
      </c>
      <c r="D77">
        <v>5.5871059569860497</v>
      </c>
      <c r="F77" s="270">
        <v>38169</v>
      </c>
      <c r="G77">
        <v>4.9428209020043399</v>
      </c>
      <c r="H77">
        <v>4.8585344629627798</v>
      </c>
      <c r="J77" s="270">
        <v>38169</v>
      </c>
      <c r="K77">
        <v>8.4754697148711493</v>
      </c>
      <c r="L77">
        <v>8.2263334484678907</v>
      </c>
    </row>
    <row r="78" spans="2:12" x14ac:dyDescent="0.25">
      <c r="B78" s="270">
        <v>38261</v>
      </c>
      <c r="C78">
        <v>-7.3412230797301703</v>
      </c>
      <c r="D78">
        <v>15.597593430018501</v>
      </c>
      <c r="F78" s="270">
        <v>38261</v>
      </c>
      <c r="G78">
        <v>-9.3775169459693295</v>
      </c>
      <c r="H78">
        <v>12.566437656252999</v>
      </c>
      <c r="J78" s="270">
        <v>38261</v>
      </c>
      <c r="K78">
        <v>12.5681886081403</v>
      </c>
      <c r="L78">
        <v>17.5301262018837</v>
      </c>
    </row>
    <row r="79" spans="2:12" x14ac:dyDescent="0.25">
      <c r="B79" s="270">
        <v>38353</v>
      </c>
      <c r="C79">
        <v>25.926193540198302</v>
      </c>
      <c r="D79">
        <v>3.1953606314104501</v>
      </c>
      <c r="F79" s="270">
        <v>38353</v>
      </c>
      <c r="G79">
        <v>24.351516652168701</v>
      </c>
      <c r="H79">
        <v>-4.0045038939916804</v>
      </c>
      <c r="J79" s="270">
        <v>38353</v>
      </c>
      <c r="K79">
        <v>9.9417999328820308</v>
      </c>
      <c r="L79">
        <v>-4.3313186650523603</v>
      </c>
    </row>
    <row r="80" spans="2:12" x14ac:dyDescent="0.25">
      <c r="B80" s="270">
        <v>38443</v>
      </c>
      <c r="C80">
        <v>10.8603686227924</v>
      </c>
      <c r="D80">
        <v>-0.59766026934116601</v>
      </c>
      <c r="F80" s="270">
        <v>38443</v>
      </c>
      <c r="G80">
        <v>19.598855102721998</v>
      </c>
      <c r="H80">
        <v>-2.74990225465924</v>
      </c>
      <c r="J80" s="270">
        <v>38443</v>
      </c>
      <c r="K80">
        <v>28.2824360525243</v>
      </c>
      <c r="L80">
        <v>5.4425697499097199</v>
      </c>
    </row>
    <row r="81" spans="2:12" x14ac:dyDescent="0.25">
      <c r="B81" s="270">
        <v>38534</v>
      </c>
      <c r="C81">
        <v>17.613251160622202</v>
      </c>
      <c r="D81">
        <v>10.044245730975</v>
      </c>
      <c r="F81" s="270">
        <v>38534</v>
      </c>
      <c r="G81">
        <v>5.0732691770224196</v>
      </c>
      <c r="H81">
        <v>-0.54564648981744202</v>
      </c>
      <c r="J81" s="270">
        <v>38534</v>
      </c>
      <c r="K81">
        <v>18.6261606718246</v>
      </c>
      <c r="L81">
        <v>4.40820789531546</v>
      </c>
    </row>
    <row r="82" spans="2:12" x14ac:dyDescent="0.25">
      <c r="B82" s="270">
        <v>38626</v>
      </c>
      <c r="C82">
        <v>-1.25801579136464E-2</v>
      </c>
      <c r="D82">
        <v>2.1060283911737598</v>
      </c>
      <c r="F82" s="270">
        <v>38626</v>
      </c>
      <c r="G82">
        <v>24.7365652920891</v>
      </c>
      <c r="H82">
        <v>-3.1342646662474101</v>
      </c>
      <c r="J82" s="270">
        <v>38626</v>
      </c>
      <c r="K82">
        <v>0.94687882144486901</v>
      </c>
      <c r="L82">
        <v>0.70447230401937699</v>
      </c>
    </row>
    <row r="83" spans="2:12" x14ac:dyDescent="0.25">
      <c r="B83" s="270">
        <v>38718</v>
      </c>
      <c r="C83">
        <v>-7.07681291142781</v>
      </c>
      <c r="D83">
        <v>8.7665907441668907</v>
      </c>
      <c r="F83" s="270">
        <v>38718</v>
      </c>
      <c r="G83">
        <v>-19.664657180165499</v>
      </c>
      <c r="H83">
        <v>-1.3133064008834501</v>
      </c>
      <c r="J83" s="270">
        <v>38718</v>
      </c>
      <c r="K83">
        <v>14.395692981712401</v>
      </c>
      <c r="L83">
        <v>13.9344963003778</v>
      </c>
    </row>
    <row r="84" spans="2:12" x14ac:dyDescent="0.25">
      <c r="B84" s="270">
        <v>38808</v>
      </c>
      <c r="C84">
        <v>-3.0521197259132098</v>
      </c>
      <c r="D84">
        <v>-1.62004368167067</v>
      </c>
      <c r="F84" s="270">
        <v>38808</v>
      </c>
      <c r="G84">
        <v>-32.869398073598902</v>
      </c>
      <c r="H84">
        <v>3.1600226982550801</v>
      </c>
      <c r="J84" s="270">
        <v>38808</v>
      </c>
      <c r="K84">
        <v>-2.3683270542530299</v>
      </c>
      <c r="L84">
        <v>-2.9478615350447002</v>
      </c>
    </row>
    <row r="85" spans="2:12" x14ac:dyDescent="0.25">
      <c r="B85" s="270">
        <v>38899</v>
      </c>
      <c r="C85">
        <v>8.4820352267514796</v>
      </c>
      <c r="D85">
        <v>6.8262005016493896</v>
      </c>
      <c r="F85" s="270">
        <v>38899</v>
      </c>
      <c r="G85">
        <v>16.374931275782401</v>
      </c>
      <c r="H85">
        <v>2.1342728073415498</v>
      </c>
      <c r="J85" s="270">
        <v>38899</v>
      </c>
      <c r="K85">
        <v>-15.203779442806299</v>
      </c>
      <c r="L85">
        <v>8.9049280526584997</v>
      </c>
    </row>
    <row r="86" spans="2:12" x14ac:dyDescent="0.25">
      <c r="B86" s="270">
        <v>38991</v>
      </c>
      <c r="C86">
        <v>-5.3921581104782197</v>
      </c>
      <c r="D86">
        <v>14.0233618255322</v>
      </c>
      <c r="F86" s="270">
        <v>38991</v>
      </c>
      <c r="G86">
        <v>18.381549558884199</v>
      </c>
      <c r="H86">
        <v>2.1830311323981699</v>
      </c>
      <c r="J86" s="270">
        <v>38991</v>
      </c>
      <c r="K86">
        <v>-9.3822542799987207</v>
      </c>
      <c r="L86">
        <v>17.855623673542301</v>
      </c>
    </row>
    <row r="87" spans="2:12" x14ac:dyDescent="0.25">
      <c r="B87" s="270">
        <v>39083</v>
      </c>
      <c r="C87">
        <v>0.52560554059838405</v>
      </c>
      <c r="D87">
        <v>5.3908481110920503</v>
      </c>
      <c r="F87" s="270">
        <v>39083</v>
      </c>
      <c r="G87">
        <v>12.736019102215099</v>
      </c>
      <c r="H87">
        <v>5.7786451802832602E-2</v>
      </c>
      <c r="J87" s="270">
        <v>39083</v>
      </c>
      <c r="K87">
        <v>19.936184893629601</v>
      </c>
      <c r="L87">
        <v>8.0738378936733906</v>
      </c>
    </row>
    <row r="88" spans="2:12" x14ac:dyDescent="0.25">
      <c r="B88" s="270">
        <v>39173</v>
      </c>
      <c r="C88">
        <v>7.2508892742997197</v>
      </c>
      <c r="D88">
        <v>9.9962849526598507</v>
      </c>
      <c r="F88" s="270">
        <v>39173</v>
      </c>
      <c r="G88">
        <v>20.270034383026601</v>
      </c>
      <c r="H88">
        <v>-2.2673588578844801</v>
      </c>
      <c r="J88" s="270">
        <v>39173</v>
      </c>
      <c r="K88">
        <v>27.3707456481336</v>
      </c>
      <c r="L88">
        <v>-7.0195516798131701</v>
      </c>
    </row>
    <row r="89" spans="2:12" x14ac:dyDescent="0.25">
      <c r="B89" s="270">
        <v>39264</v>
      </c>
      <c r="C89">
        <v>5.9404792218856697</v>
      </c>
      <c r="D89">
        <v>3.2042163365382699</v>
      </c>
      <c r="F89" s="270">
        <v>39264</v>
      </c>
      <c r="G89">
        <v>-4.31857384884455</v>
      </c>
      <c r="H89">
        <v>6.8601343924577201</v>
      </c>
      <c r="J89" s="270">
        <v>39264</v>
      </c>
      <c r="K89">
        <v>5.1767445049089504</v>
      </c>
      <c r="L89">
        <v>-1.8856114767316501</v>
      </c>
    </row>
    <row r="90" spans="2:12" x14ac:dyDescent="0.25">
      <c r="B90" s="270">
        <v>39356</v>
      </c>
      <c r="C90">
        <v>20.818581636689299</v>
      </c>
      <c r="D90">
        <v>1.7267776610827601</v>
      </c>
      <c r="F90" s="270">
        <v>39356</v>
      </c>
      <c r="G90">
        <v>8.7399433436382807</v>
      </c>
      <c r="H90">
        <v>2.88597834098774</v>
      </c>
      <c r="J90" s="270">
        <v>39356</v>
      </c>
      <c r="K90">
        <v>-4.75363513707235</v>
      </c>
      <c r="L90">
        <v>-9.2484030554942294</v>
      </c>
    </row>
    <row r="91" spans="2:12" x14ac:dyDescent="0.25">
      <c r="B91" s="270">
        <v>39448</v>
      </c>
      <c r="C91">
        <v>12.5569104964824</v>
      </c>
      <c r="D91">
        <v>-6.8182691258955801</v>
      </c>
      <c r="F91" s="270">
        <v>39448</v>
      </c>
      <c r="G91">
        <v>-22.617652135257998</v>
      </c>
      <c r="H91">
        <v>10.2762442010761</v>
      </c>
      <c r="J91" s="270">
        <v>39448</v>
      </c>
      <c r="K91">
        <v>-11.2098859120643</v>
      </c>
      <c r="L91">
        <v>3.1045384885863801E-2</v>
      </c>
    </row>
    <row r="92" spans="2:12" x14ac:dyDescent="0.25">
      <c r="B92" s="270">
        <v>39539</v>
      </c>
      <c r="C92">
        <v>-2.4303552982265999</v>
      </c>
      <c r="D92">
        <v>-3.49654529202473</v>
      </c>
      <c r="F92" s="270">
        <v>39539</v>
      </c>
      <c r="G92">
        <v>22.0221891171084</v>
      </c>
      <c r="H92">
        <v>-5.6102465860593904</v>
      </c>
      <c r="J92" s="270">
        <v>39539</v>
      </c>
      <c r="K92">
        <v>5.2600581738300098</v>
      </c>
      <c r="L92">
        <v>-11.3748191207014</v>
      </c>
    </row>
    <row r="93" spans="2:12" x14ac:dyDescent="0.25">
      <c r="B93" s="270">
        <v>39630</v>
      </c>
      <c r="C93">
        <v>15.970626395323899</v>
      </c>
      <c r="D93">
        <v>-21.921503648908399</v>
      </c>
      <c r="F93" s="270">
        <v>39630</v>
      </c>
      <c r="G93">
        <v>12.955667623302199</v>
      </c>
      <c r="H93">
        <v>-7.5893694933522999</v>
      </c>
      <c r="J93" s="270">
        <v>39630</v>
      </c>
      <c r="K93">
        <v>-0.29944832260743898</v>
      </c>
      <c r="L93">
        <v>-14.257017150193599</v>
      </c>
    </row>
    <row r="94" spans="2:12" x14ac:dyDescent="0.25">
      <c r="B94" s="270">
        <v>39722</v>
      </c>
      <c r="C94">
        <v>-6.0806642707365297</v>
      </c>
      <c r="D94">
        <v>-28.728341612688698</v>
      </c>
      <c r="F94" s="270">
        <v>39722</v>
      </c>
      <c r="G94">
        <v>12.889689607401101</v>
      </c>
      <c r="H94">
        <v>3.7152949569098999</v>
      </c>
      <c r="J94" s="270">
        <v>39722</v>
      </c>
      <c r="K94">
        <v>-14.907676058519799</v>
      </c>
      <c r="L94">
        <v>-29.3307581480029</v>
      </c>
    </row>
    <row r="95" spans="2:12" x14ac:dyDescent="0.25">
      <c r="B95" s="270">
        <v>39814</v>
      </c>
      <c r="C95">
        <v>-3.9296029870925899</v>
      </c>
      <c r="D95">
        <v>-10.536900925956701</v>
      </c>
      <c r="F95" s="270">
        <v>39814</v>
      </c>
      <c r="G95">
        <v>-0.68064211937459596</v>
      </c>
      <c r="H95">
        <v>-5.1838060818457201</v>
      </c>
      <c r="J95" s="270">
        <v>39814</v>
      </c>
      <c r="K95">
        <v>0.91267083257675796</v>
      </c>
      <c r="L95">
        <v>-13.9439970192886</v>
      </c>
    </row>
    <row r="96" spans="2:12" x14ac:dyDescent="0.25">
      <c r="B96" s="270">
        <v>39904</v>
      </c>
      <c r="C96">
        <v>-3.4438018408296101</v>
      </c>
      <c r="D96">
        <v>28.850562074096199</v>
      </c>
      <c r="F96" s="270">
        <v>39904</v>
      </c>
      <c r="G96">
        <v>-1.0842513781722001</v>
      </c>
      <c r="H96">
        <v>5.0191507860047002</v>
      </c>
      <c r="J96" s="270">
        <v>39904</v>
      </c>
      <c r="K96">
        <v>-6.0296229246686499</v>
      </c>
      <c r="L96">
        <v>22.5793806224079</v>
      </c>
    </row>
    <row r="97" spans="2:12" x14ac:dyDescent="0.25">
      <c r="B97" s="270">
        <v>39995</v>
      </c>
      <c r="C97">
        <v>-17.626902567051602</v>
      </c>
      <c r="D97">
        <v>20.566790069204899</v>
      </c>
      <c r="F97" s="270">
        <v>39995</v>
      </c>
      <c r="G97">
        <v>-4.1636468467315204</v>
      </c>
      <c r="H97">
        <v>7.4741707668644697</v>
      </c>
      <c r="J97" s="270">
        <v>39995</v>
      </c>
      <c r="K97">
        <v>-23.086437712133201</v>
      </c>
      <c r="L97">
        <v>26.928494513710898</v>
      </c>
    </row>
    <row r="98" spans="2:12" x14ac:dyDescent="0.25">
      <c r="B98" s="270">
        <v>40087</v>
      </c>
      <c r="C98">
        <v>-13.216522194355001</v>
      </c>
      <c r="D98">
        <v>1.5639404198200899</v>
      </c>
      <c r="F98" s="270">
        <v>40087</v>
      </c>
      <c r="G98">
        <v>6.5270770066235597</v>
      </c>
      <c r="H98">
        <v>-2.1253567276187102</v>
      </c>
      <c r="J98" s="270">
        <v>40087</v>
      </c>
      <c r="K98">
        <v>-0.98398801246400303</v>
      </c>
      <c r="L98">
        <v>0.52611228291774603</v>
      </c>
    </row>
    <row r="99" spans="2:12" x14ac:dyDescent="0.25">
      <c r="B99" s="270">
        <v>40179</v>
      </c>
      <c r="C99">
        <v>20.582936635960799</v>
      </c>
      <c r="D99">
        <v>4.6584539293937404</v>
      </c>
      <c r="F99" s="270">
        <v>40179</v>
      </c>
      <c r="G99">
        <v>27.6886078605257</v>
      </c>
      <c r="H99">
        <v>-2.4065984323991398</v>
      </c>
      <c r="J99" s="270">
        <v>40179</v>
      </c>
      <c r="K99">
        <v>11.213527080830101</v>
      </c>
      <c r="L99">
        <v>4.3816388504941399E-2</v>
      </c>
    </row>
    <row r="100" spans="2:12" x14ac:dyDescent="0.25">
      <c r="B100" s="270">
        <v>40269</v>
      </c>
      <c r="C100">
        <v>25.678911940044902</v>
      </c>
      <c r="D100">
        <v>-10.4298977444525</v>
      </c>
      <c r="F100" s="270">
        <v>40269</v>
      </c>
      <c r="G100">
        <v>24.2655711195757</v>
      </c>
      <c r="H100">
        <v>-5.4751823100446799</v>
      </c>
      <c r="J100" s="270">
        <v>40269</v>
      </c>
      <c r="K100">
        <v>-9.1375868634315491</v>
      </c>
      <c r="L100">
        <v>-13.120817189151101</v>
      </c>
    </row>
    <row r="101" spans="2:12" x14ac:dyDescent="0.25">
      <c r="B101" s="270">
        <v>40360</v>
      </c>
      <c r="C101">
        <v>-24.139040455222901</v>
      </c>
      <c r="D101">
        <v>16.3622832162397</v>
      </c>
      <c r="F101" s="270">
        <v>40360</v>
      </c>
      <c r="G101">
        <v>-20.6727395980658</v>
      </c>
      <c r="H101">
        <v>13.825032998011901</v>
      </c>
      <c r="J101" s="270">
        <v>40360</v>
      </c>
      <c r="K101">
        <v>6.9479683249000699</v>
      </c>
      <c r="L101">
        <v>18.9461443699903</v>
      </c>
    </row>
    <row r="102" spans="2:12" x14ac:dyDescent="0.25">
      <c r="B102" s="270">
        <v>40452</v>
      </c>
      <c r="C102">
        <v>-10.417612822031099</v>
      </c>
      <c r="D102">
        <v>4.9503188820817297</v>
      </c>
      <c r="F102" s="270">
        <v>40452</v>
      </c>
      <c r="G102">
        <v>15.3973729084189</v>
      </c>
      <c r="H102">
        <v>-5.7783086141385596</v>
      </c>
      <c r="J102" s="270">
        <v>40452</v>
      </c>
      <c r="K102">
        <v>22.467310452383199</v>
      </c>
      <c r="L102">
        <v>1.3202742772513401</v>
      </c>
    </row>
    <row r="103" spans="2:12" x14ac:dyDescent="0.25">
      <c r="B103" s="270">
        <v>40544</v>
      </c>
      <c r="C103">
        <v>-19.881030106409199</v>
      </c>
      <c r="D103">
        <v>2.0739495606070402</v>
      </c>
      <c r="F103" s="270">
        <v>40544</v>
      </c>
      <c r="G103">
        <v>-36.511660604313299</v>
      </c>
      <c r="H103">
        <v>2.4278771759758899</v>
      </c>
      <c r="J103" s="270">
        <v>40544</v>
      </c>
      <c r="K103">
        <v>-11.174119056714099</v>
      </c>
      <c r="L103">
        <v>7.2808246705987596</v>
      </c>
    </row>
    <row r="104" spans="2:12" x14ac:dyDescent="0.25">
      <c r="B104" s="270">
        <v>40634</v>
      </c>
      <c r="C104">
        <v>-4.2847032252778199</v>
      </c>
      <c r="D104">
        <v>-1.8656635332406299</v>
      </c>
      <c r="F104" s="270">
        <v>40634</v>
      </c>
      <c r="G104">
        <v>-17.027902765965202</v>
      </c>
      <c r="H104">
        <v>3.9216267714230901</v>
      </c>
      <c r="J104" s="270">
        <v>40634</v>
      </c>
      <c r="K104">
        <v>11.2650154552747</v>
      </c>
      <c r="L104">
        <v>3.3585959238054302</v>
      </c>
    </row>
    <row r="105" spans="2:12" x14ac:dyDescent="0.25">
      <c r="B105" s="270">
        <v>40725</v>
      </c>
      <c r="C105">
        <v>31.927276059947602</v>
      </c>
      <c r="D105">
        <v>-18.095594418042499</v>
      </c>
      <c r="F105" s="270">
        <v>40725</v>
      </c>
      <c r="G105">
        <v>24.922193583606202</v>
      </c>
      <c r="H105">
        <v>-1.01484637946078</v>
      </c>
      <c r="J105" s="270">
        <v>40725</v>
      </c>
      <c r="K105">
        <v>7.8896762142674399</v>
      </c>
      <c r="L105">
        <v>-16.9997754322929</v>
      </c>
    </row>
    <row r="106" spans="2:12" x14ac:dyDescent="0.25">
      <c r="B106" s="270">
        <v>40817</v>
      </c>
      <c r="C106">
        <v>-12.0336820248568</v>
      </c>
      <c r="D106">
        <v>-1.40148249433911</v>
      </c>
      <c r="F106" s="270">
        <v>40817</v>
      </c>
      <c r="G106">
        <v>3.7000162582217002</v>
      </c>
      <c r="H106">
        <v>-2.3075519260582298</v>
      </c>
      <c r="J106" s="270">
        <v>40817</v>
      </c>
      <c r="K106">
        <v>10.512565488444</v>
      </c>
      <c r="L106">
        <v>-2.6310404801692</v>
      </c>
    </row>
    <row r="107" spans="2:12" x14ac:dyDescent="0.25">
      <c r="B107" s="270">
        <v>40909</v>
      </c>
      <c r="C107">
        <v>-18.4395365523512</v>
      </c>
      <c r="D107">
        <v>10.2836576239227</v>
      </c>
      <c r="F107" s="270">
        <v>40909</v>
      </c>
      <c r="G107">
        <v>-9.9974150765786192</v>
      </c>
      <c r="H107">
        <v>3.0551365756616198</v>
      </c>
      <c r="J107" s="270">
        <v>40909</v>
      </c>
      <c r="K107">
        <v>-15.506682919655001</v>
      </c>
      <c r="L107">
        <v>10.8126913442805</v>
      </c>
    </row>
    <row r="108" spans="2:12" x14ac:dyDescent="0.25">
      <c r="B108" s="270">
        <v>41000</v>
      </c>
      <c r="C108">
        <v>10.488799194908401</v>
      </c>
      <c r="D108">
        <v>-7.2212627301975898</v>
      </c>
      <c r="F108" s="270">
        <v>41000</v>
      </c>
      <c r="G108">
        <v>24.340773216414998</v>
      </c>
      <c r="H108">
        <v>-1.85904506981875</v>
      </c>
      <c r="J108" s="270">
        <v>41000</v>
      </c>
      <c r="K108">
        <v>2.2651955650947899</v>
      </c>
      <c r="L108">
        <v>0.89956752414770402</v>
      </c>
    </row>
    <row r="109" spans="2:12" x14ac:dyDescent="0.25">
      <c r="B109" s="270">
        <v>41091</v>
      </c>
      <c r="C109">
        <v>-21.277393364188999</v>
      </c>
      <c r="D109">
        <v>6.18022480472467</v>
      </c>
      <c r="F109" s="270">
        <v>41091</v>
      </c>
      <c r="G109">
        <v>-3.19406735769364</v>
      </c>
      <c r="H109">
        <v>5.1078133967369199</v>
      </c>
      <c r="J109" s="270">
        <v>41091</v>
      </c>
      <c r="K109">
        <v>26.875012721382699</v>
      </c>
      <c r="L109">
        <v>8.4272231234330501</v>
      </c>
    </row>
    <row r="110" spans="2:12" x14ac:dyDescent="0.25">
      <c r="B110" s="270">
        <v>41183</v>
      </c>
      <c r="C110">
        <v>-21.913366814984801</v>
      </c>
      <c r="D110">
        <v>4.3820767996485701</v>
      </c>
      <c r="F110" s="270">
        <v>41183</v>
      </c>
      <c r="G110">
        <v>-24.988326255625001</v>
      </c>
      <c r="H110">
        <v>3.30925192262879</v>
      </c>
      <c r="J110" s="270">
        <v>41183</v>
      </c>
      <c r="K110">
        <v>-29.209929023234</v>
      </c>
      <c r="L110">
        <v>5.4335839598996998</v>
      </c>
    </row>
    <row r="111" spans="2:12" x14ac:dyDescent="0.25">
      <c r="B111" s="270">
        <v>41275</v>
      </c>
      <c r="C111">
        <v>10.937391809559401</v>
      </c>
      <c r="D111">
        <v>4.2263384848514596</v>
      </c>
      <c r="F111" s="270">
        <v>41275</v>
      </c>
      <c r="G111">
        <v>12.467949894897201</v>
      </c>
      <c r="H111">
        <v>-2.86474140905095</v>
      </c>
      <c r="J111" s="270">
        <v>41275</v>
      </c>
      <c r="K111">
        <v>20.164601799879801</v>
      </c>
      <c r="L111">
        <v>3.5561471902633799</v>
      </c>
    </row>
    <row r="112" spans="2:12" x14ac:dyDescent="0.25">
      <c r="B112" s="270">
        <v>41365</v>
      </c>
      <c r="C112">
        <v>13.0650271226207</v>
      </c>
      <c r="D112">
        <v>-2.7663376421989998</v>
      </c>
      <c r="F112" s="270">
        <v>41365</v>
      </c>
      <c r="G112">
        <v>-12.416596829646901</v>
      </c>
      <c r="H112">
        <v>-3.2220156685699299</v>
      </c>
      <c r="J112" s="270">
        <v>41365</v>
      </c>
      <c r="K112">
        <v>-6.0508590120630599</v>
      </c>
      <c r="L112">
        <v>-4.9664947390008196</v>
      </c>
    </row>
    <row r="113" spans="2:12" x14ac:dyDescent="0.25">
      <c r="B113" s="270">
        <v>41456</v>
      </c>
      <c r="C113">
        <v>-19.339568619037699</v>
      </c>
      <c r="D113">
        <v>6.4400703603413696</v>
      </c>
      <c r="F113" s="270">
        <v>41456</v>
      </c>
      <c r="G113">
        <v>-11.0254559378832</v>
      </c>
      <c r="H113">
        <v>4.0262885289537902</v>
      </c>
      <c r="J113" s="270">
        <v>41456</v>
      </c>
      <c r="K113">
        <v>-14.1681174827871</v>
      </c>
      <c r="L113">
        <v>1.9566696914699899</v>
      </c>
    </row>
    <row r="114" spans="2:12" x14ac:dyDescent="0.25">
      <c r="B114" s="270">
        <v>41548</v>
      </c>
      <c r="C114">
        <v>-3.2557907902183101</v>
      </c>
      <c r="D114">
        <v>4.5404795767176598</v>
      </c>
      <c r="F114" s="270">
        <v>41548</v>
      </c>
      <c r="G114">
        <v>-28.1885902899093</v>
      </c>
      <c r="H114">
        <v>0.58793351118404702</v>
      </c>
      <c r="J114" s="270">
        <v>41548</v>
      </c>
      <c r="K114">
        <v>-19.394403006500202</v>
      </c>
      <c r="L114">
        <v>1.45966807198987</v>
      </c>
    </row>
    <row r="115" spans="2:12" x14ac:dyDescent="0.25">
      <c r="B115" s="270">
        <v>41640</v>
      </c>
      <c r="C115">
        <v>3.58895491311887</v>
      </c>
      <c r="D115">
        <v>1.71911925738222</v>
      </c>
      <c r="F115" s="270">
        <v>41640</v>
      </c>
      <c r="G115">
        <v>-6.83144162232671</v>
      </c>
      <c r="H115">
        <v>3.3623869683021601</v>
      </c>
      <c r="J115" s="270">
        <v>41640</v>
      </c>
      <c r="K115">
        <v>22.8263490063501</v>
      </c>
      <c r="L115">
        <v>2.5411815274662599</v>
      </c>
    </row>
    <row r="116" spans="2:12" x14ac:dyDescent="0.25">
      <c r="B116" s="270">
        <v>41730</v>
      </c>
      <c r="C116">
        <v>-4.9286589143657098</v>
      </c>
      <c r="D116">
        <v>0.86265107023670895</v>
      </c>
      <c r="F116" s="270">
        <v>41730</v>
      </c>
      <c r="G116">
        <v>7.81324994702869</v>
      </c>
      <c r="H116">
        <v>3.28628665088331</v>
      </c>
      <c r="J116" s="270">
        <v>41730</v>
      </c>
      <c r="K116">
        <v>5.6759480755445999</v>
      </c>
      <c r="L116">
        <v>6.22734122555058</v>
      </c>
    </row>
    <row r="117" spans="2:12" x14ac:dyDescent="0.25">
      <c r="B117" s="270">
        <v>41821</v>
      </c>
      <c r="C117">
        <v>23.630102817959301</v>
      </c>
      <c r="D117">
        <v>-3.26132382347605</v>
      </c>
      <c r="F117" s="270">
        <v>41821</v>
      </c>
      <c r="G117">
        <v>3.1888523284056798</v>
      </c>
      <c r="H117">
        <v>-4.5620100006173301</v>
      </c>
      <c r="J117" s="270">
        <v>41821</v>
      </c>
      <c r="K117">
        <v>3.6504574550748701</v>
      </c>
      <c r="L117">
        <v>-5.3857056691568799</v>
      </c>
    </row>
    <row r="118" spans="2:12" x14ac:dyDescent="0.25">
      <c r="B118" s="270">
        <v>41913</v>
      </c>
      <c r="C118">
        <v>2.8301725285464099</v>
      </c>
      <c r="D118">
        <v>-4.5648177139185</v>
      </c>
      <c r="F118" s="270">
        <v>41913</v>
      </c>
      <c r="G118">
        <v>16.024970338985199</v>
      </c>
      <c r="H118">
        <v>-0.72467679022641995</v>
      </c>
      <c r="J118" s="270">
        <v>41913</v>
      </c>
      <c r="K118">
        <v>-0.61302526380747902</v>
      </c>
      <c r="L118">
        <v>-1.0314801215545</v>
      </c>
    </row>
    <row r="119" spans="2:12" x14ac:dyDescent="0.25">
      <c r="B119" s="270">
        <v>42005</v>
      </c>
      <c r="C119">
        <v>-12.408616026998001</v>
      </c>
      <c r="D119">
        <v>-1.1613764212111399</v>
      </c>
      <c r="F119" s="270">
        <v>42005</v>
      </c>
      <c r="G119">
        <v>16.177684269282299</v>
      </c>
      <c r="H119">
        <v>-5.1390686909105199</v>
      </c>
      <c r="J119" s="270">
        <v>42005</v>
      </c>
      <c r="K119">
        <v>-0.99548500512020899</v>
      </c>
      <c r="L119">
        <v>0.61028621941905403</v>
      </c>
    </row>
    <row r="120" spans="2:12" x14ac:dyDescent="0.25">
      <c r="B120" s="270">
        <v>42095</v>
      </c>
      <c r="C120">
        <v>7.25580595996475</v>
      </c>
      <c r="D120">
        <v>0.61933710250807705</v>
      </c>
      <c r="F120" s="270">
        <v>42095</v>
      </c>
      <c r="G120">
        <v>5.5039486751763</v>
      </c>
      <c r="H120">
        <v>-3.14183123877917</v>
      </c>
      <c r="J120" s="270">
        <v>42095</v>
      </c>
      <c r="K120">
        <v>4.93270503673891</v>
      </c>
      <c r="L120">
        <v>-7.3177987090257597</v>
      </c>
    </row>
    <row r="121" spans="2:12" x14ac:dyDescent="0.25">
      <c r="B121" s="270">
        <v>42186</v>
      </c>
      <c r="C121">
        <v>3.0132747755760398</v>
      </c>
      <c r="D121">
        <v>-8.2521849964366591</v>
      </c>
      <c r="F121" s="270">
        <v>42186</v>
      </c>
      <c r="G121">
        <v>-21.314104823732201</v>
      </c>
      <c r="H121">
        <v>2.2018981314242398</v>
      </c>
      <c r="J121" s="270">
        <v>42186</v>
      </c>
      <c r="K121">
        <v>-12.6966380576361</v>
      </c>
      <c r="L121">
        <v>-3.1173079165080999</v>
      </c>
    </row>
    <row r="122" spans="2:12" x14ac:dyDescent="0.25">
      <c r="B122" s="270">
        <v>42278</v>
      </c>
      <c r="C122">
        <v>-1.02228647482337</v>
      </c>
      <c r="D122">
        <v>-0.22863211663480801</v>
      </c>
      <c r="F122" s="270">
        <v>42278</v>
      </c>
      <c r="G122">
        <v>9.4221143698626495</v>
      </c>
      <c r="H122">
        <v>-2.73952586098298</v>
      </c>
      <c r="J122" s="270">
        <v>42278</v>
      </c>
      <c r="K122">
        <v>6.3250944902278103</v>
      </c>
      <c r="L122">
        <v>2.1234898801078899</v>
      </c>
    </row>
    <row r="123" spans="2:12" x14ac:dyDescent="0.25">
      <c r="B123" s="270">
        <v>42370</v>
      </c>
      <c r="C123">
        <v>-13.755861228333201</v>
      </c>
      <c r="D123">
        <v>1.05168385718194</v>
      </c>
      <c r="F123" s="270">
        <v>42370</v>
      </c>
      <c r="G123">
        <v>-21.457480864154402</v>
      </c>
      <c r="H123">
        <v>8.2897125969596104</v>
      </c>
      <c r="J123" s="270">
        <v>42370</v>
      </c>
      <c r="K123">
        <v>0.54222706111079999</v>
      </c>
      <c r="L123">
        <v>7.9215895762852897</v>
      </c>
    </row>
    <row r="124" spans="2:12" x14ac:dyDescent="0.25">
      <c r="B124" s="270">
        <v>42461</v>
      </c>
      <c r="C124">
        <v>4.8227514474126796</v>
      </c>
      <c r="D124">
        <v>-2.0972854175180502</v>
      </c>
      <c r="F124" s="270">
        <v>42461</v>
      </c>
      <c r="G124">
        <v>2.5531731459004599</v>
      </c>
      <c r="H124">
        <v>0.15430833699017199</v>
      </c>
      <c r="J124" s="270">
        <v>42461</v>
      </c>
      <c r="K124">
        <v>20.432011218488501</v>
      </c>
      <c r="L124">
        <v>-1.0931781592319301</v>
      </c>
    </row>
    <row r="125" spans="2:12" x14ac:dyDescent="0.25">
      <c r="B125" s="270">
        <v>42552</v>
      </c>
      <c r="C125">
        <v>-17.448385694685999</v>
      </c>
      <c r="D125">
        <v>4.5842683701185196</v>
      </c>
      <c r="F125" s="270">
        <v>42552</v>
      </c>
      <c r="G125">
        <v>-4.2024652790919701</v>
      </c>
      <c r="H125">
        <v>2.08622716102145</v>
      </c>
      <c r="J125" s="270">
        <v>42552</v>
      </c>
      <c r="K125">
        <v>-15.8618641097856</v>
      </c>
      <c r="L125">
        <v>1.46048990888343</v>
      </c>
    </row>
    <row r="126" spans="2:12" x14ac:dyDescent="0.25">
      <c r="B126" s="270">
        <v>42644</v>
      </c>
      <c r="C126">
        <v>4.6048465329493</v>
      </c>
      <c r="D126">
        <v>-1.48560270205496</v>
      </c>
      <c r="F126" s="270">
        <v>42644</v>
      </c>
      <c r="G126">
        <v>10.7412423446407</v>
      </c>
      <c r="H126">
        <v>-9.2166921754246705</v>
      </c>
      <c r="J126" s="270">
        <v>42644</v>
      </c>
      <c r="K126">
        <v>4.9700203173165001</v>
      </c>
      <c r="L126">
        <v>-9.0316243205786808</v>
      </c>
    </row>
    <row r="127" spans="2:12" x14ac:dyDescent="0.25">
      <c r="B127" s="270">
        <v>42736</v>
      </c>
      <c r="C127">
        <v>-7.0068783915711403</v>
      </c>
      <c r="D127">
        <v>5.5097517947143899</v>
      </c>
      <c r="F127" s="270">
        <v>42736</v>
      </c>
      <c r="G127">
        <v>23.7631991566336</v>
      </c>
      <c r="H127">
        <v>1.15153903410832</v>
      </c>
      <c r="J127" s="270">
        <v>42736</v>
      </c>
      <c r="K127">
        <v>7.9364087640668801</v>
      </c>
      <c r="L127">
        <v>2.7112441783100798</v>
      </c>
    </row>
    <row r="128" spans="2:12" x14ac:dyDescent="0.25">
      <c r="B128" s="270">
        <v>42826</v>
      </c>
      <c r="C128">
        <v>-17.136827756040098</v>
      </c>
      <c r="D128">
        <v>5.8149740441530797</v>
      </c>
      <c r="F128" s="270">
        <v>42826</v>
      </c>
      <c r="G128">
        <v>-16.3232374574673</v>
      </c>
      <c r="H128">
        <v>5.8048735080569598</v>
      </c>
      <c r="J128" s="270">
        <v>42826</v>
      </c>
      <c r="K128">
        <v>-15.5732672419366</v>
      </c>
      <c r="L128">
        <v>7.4195447018434297</v>
      </c>
    </row>
    <row r="129" spans="2:12" x14ac:dyDescent="0.25">
      <c r="B129" s="270">
        <v>42917</v>
      </c>
      <c r="C129">
        <v>-10.6645879354187</v>
      </c>
      <c r="D129">
        <v>3.5202046172406698</v>
      </c>
      <c r="F129" s="270">
        <v>42917</v>
      </c>
      <c r="G129">
        <v>-35.7568057287694</v>
      </c>
      <c r="H129">
        <v>2.9237601776461699</v>
      </c>
      <c r="J129" s="270">
        <v>42917</v>
      </c>
      <c r="K129">
        <v>-10.566634145043</v>
      </c>
      <c r="L129">
        <v>2.8040414419566302</v>
      </c>
    </row>
    <row r="130" spans="2:12" x14ac:dyDescent="0.25">
      <c r="B130" s="270">
        <v>43009</v>
      </c>
      <c r="C130">
        <v>2.6389622615106401</v>
      </c>
      <c r="D130">
        <v>2.8324457273377401</v>
      </c>
      <c r="F130" s="270">
        <v>43009</v>
      </c>
      <c r="G130">
        <v>-24.7854271664382</v>
      </c>
      <c r="H130">
        <v>1.96192081592932</v>
      </c>
      <c r="J130" s="270">
        <v>43009</v>
      </c>
      <c r="K130">
        <v>2.2113178843161299</v>
      </c>
      <c r="L130">
        <v>3.70564770102881</v>
      </c>
    </row>
    <row r="131" spans="2:12" x14ac:dyDescent="0.25">
      <c r="B131" s="270">
        <v>43101</v>
      </c>
      <c r="C131">
        <v>5.3225946788976701</v>
      </c>
      <c r="D131">
        <v>0.86375073606501696</v>
      </c>
      <c r="F131" s="270">
        <v>43101</v>
      </c>
      <c r="G131">
        <v>-10.4781340938524</v>
      </c>
      <c r="H131">
        <v>2.4113364486839002</v>
      </c>
      <c r="J131" s="270">
        <v>43101</v>
      </c>
      <c r="K131">
        <v>-11.9210859324812</v>
      </c>
      <c r="L131">
        <v>-2.7142645893296602</v>
      </c>
    </row>
    <row r="132" spans="2:12" x14ac:dyDescent="0.25">
      <c r="B132" s="270">
        <v>43191</v>
      </c>
      <c r="C132">
        <v>-4.2300173521288498</v>
      </c>
      <c r="D132">
        <v>-6.5555443736189201</v>
      </c>
      <c r="F132" s="270">
        <v>43191</v>
      </c>
      <c r="G132">
        <v>-6.8092798384194104</v>
      </c>
      <c r="H132">
        <v>-4.26224769979284</v>
      </c>
      <c r="J132" s="270">
        <v>43191</v>
      </c>
      <c r="K132">
        <v>9.7812431379445908</v>
      </c>
      <c r="L132">
        <v>-3.1795946322156401</v>
      </c>
    </row>
    <row r="133" spans="2:12" x14ac:dyDescent="0.25">
      <c r="B133" s="270">
        <v>43282</v>
      </c>
      <c r="C133">
        <v>-7.3047146689518598</v>
      </c>
      <c r="D133">
        <v>-1.2253500121241001</v>
      </c>
      <c r="F133" s="270">
        <v>43282</v>
      </c>
      <c r="G133">
        <v>-6.5007008819235397</v>
      </c>
      <c r="H133">
        <v>-1.51788116924285</v>
      </c>
      <c r="J133" s="270">
        <v>43282</v>
      </c>
      <c r="K133">
        <v>6.5425237171621298</v>
      </c>
      <c r="L133">
        <v>-1.54679343554905</v>
      </c>
    </row>
    <row r="134" spans="2:12" x14ac:dyDescent="0.25">
      <c r="B134" s="270">
        <v>43374</v>
      </c>
      <c r="C134">
        <v>22.183947979556098</v>
      </c>
      <c r="D134">
        <v>-6.6166510129287097</v>
      </c>
      <c r="F134" s="270">
        <v>43374</v>
      </c>
      <c r="G134">
        <v>13.7612918553549</v>
      </c>
      <c r="H134">
        <v>0.34239122549948298</v>
      </c>
      <c r="J134" s="270">
        <v>43374</v>
      </c>
      <c r="K134">
        <v>-11.192465649013901</v>
      </c>
      <c r="L134">
        <v>-4.8304079699494302</v>
      </c>
    </row>
    <row r="135" spans="2:12" x14ac:dyDescent="0.25">
      <c r="B135" s="270">
        <v>43466</v>
      </c>
      <c r="C135">
        <v>-29.785146082056499</v>
      </c>
      <c r="D135">
        <v>4.8985836558488396</v>
      </c>
      <c r="F135" s="270">
        <v>43466</v>
      </c>
      <c r="G135">
        <v>0.78248732373551599</v>
      </c>
      <c r="H135">
        <v>1.8968470762535501</v>
      </c>
      <c r="J135" s="270">
        <v>43466</v>
      </c>
      <c r="K135">
        <v>14.0701801370941</v>
      </c>
      <c r="L135">
        <v>11.748816126762501</v>
      </c>
    </row>
    <row r="136" spans="2:12" x14ac:dyDescent="0.25">
      <c r="B136" s="270">
        <v>43556</v>
      </c>
      <c r="C136">
        <v>-8.8168379169852802</v>
      </c>
      <c r="D136">
        <v>0.4965676716986</v>
      </c>
      <c r="F136" s="270">
        <v>43556</v>
      </c>
      <c r="G136">
        <v>-14.936583798993</v>
      </c>
      <c r="H136">
        <v>3.78985727300332</v>
      </c>
      <c r="J136" s="270">
        <v>43556</v>
      </c>
      <c r="K136">
        <v>7.1745910937223396</v>
      </c>
      <c r="L136">
        <v>1.90556425328321</v>
      </c>
    </row>
    <row r="137" spans="2:12" x14ac:dyDescent="0.25">
      <c r="B137" s="270">
        <v>43647</v>
      </c>
      <c r="C137">
        <v>3.9813082849393999</v>
      </c>
      <c r="D137">
        <v>-3.3344404142331099</v>
      </c>
      <c r="F137" s="270">
        <v>43647</v>
      </c>
      <c r="G137">
        <v>5.3074074560619797</v>
      </c>
      <c r="H137">
        <v>-1.8131170191429</v>
      </c>
      <c r="J137" s="270">
        <v>43647</v>
      </c>
      <c r="K137">
        <v>15.2119939747841</v>
      </c>
      <c r="L137">
        <v>1.79966912243461</v>
      </c>
    </row>
    <row r="138" spans="2:12" x14ac:dyDescent="0.25">
      <c r="B138" s="270">
        <v>43739</v>
      </c>
      <c r="C138">
        <v>-22.567525934545198</v>
      </c>
      <c r="D138">
        <v>6.2399757857215103</v>
      </c>
      <c r="F138" s="270">
        <v>43739</v>
      </c>
      <c r="G138">
        <v>32.033707114569999</v>
      </c>
      <c r="H138">
        <v>3.50644266284839E-2</v>
      </c>
      <c r="J138" s="270">
        <v>43739</v>
      </c>
      <c r="K138">
        <v>-14.7833120886611</v>
      </c>
      <c r="L138">
        <v>3.2359002872828602</v>
      </c>
    </row>
    <row r="139" spans="2:12" x14ac:dyDescent="0.25">
      <c r="B139" s="270">
        <v>43831</v>
      </c>
      <c r="C139">
        <v>16.290659209348</v>
      </c>
      <c r="D139">
        <v>-27.1828531122977</v>
      </c>
      <c r="F139" s="270">
        <v>43831</v>
      </c>
      <c r="G139">
        <v>-6.6299579572605802</v>
      </c>
      <c r="H139">
        <v>-2.7977785080948898</v>
      </c>
      <c r="J139" s="270">
        <v>43831</v>
      </c>
      <c r="K139">
        <v>17.574352725876</v>
      </c>
      <c r="L139">
        <v>-26.3168797377358</v>
      </c>
    </row>
    <row r="140" spans="2:12" x14ac:dyDescent="0.25">
      <c r="B140" s="270">
        <v>43922</v>
      </c>
      <c r="C140">
        <v>-14.759505963621599</v>
      </c>
      <c r="D140">
        <v>13.516601603229899</v>
      </c>
      <c r="F140" s="270">
        <v>43922</v>
      </c>
      <c r="G140">
        <v>5.4716434605345903</v>
      </c>
      <c r="H140">
        <v>4.43564554931835</v>
      </c>
      <c r="J140" s="270">
        <v>43922</v>
      </c>
      <c r="K140">
        <v>6.4721101656791804</v>
      </c>
      <c r="L140">
        <v>8.3676742170127802</v>
      </c>
    </row>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X139"/>
  <sheetViews>
    <sheetView workbookViewId="0">
      <selection activeCell="A2" sqref="A2:D99"/>
    </sheetView>
  </sheetViews>
  <sheetFormatPr defaultColWidth="8.85546875" defaultRowHeight="15" x14ac:dyDescent="0.25"/>
  <cols>
    <col min="7" max="7" width="11.7109375" bestFit="1" customWidth="1"/>
  </cols>
  <sheetData>
    <row r="1" spans="1:24" x14ac:dyDescent="0.25">
      <c r="A1" t="s">
        <v>148</v>
      </c>
      <c r="G1" s="140"/>
      <c r="H1" t="s">
        <v>2</v>
      </c>
      <c r="I1" t="s">
        <v>103</v>
      </c>
      <c r="J1" t="s">
        <v>104</v>
      </c>
      <c r="L1" t="s">
        <v>2</v>
      </c>
      <c r="M1" t="s">
        <v>103</v>
      </c>
      <c r="N1" t="s">
        <v>104</v>
      </c>
      <c r="Q1" t="s">
        <v>2</v>
      </c>
      <c r="R1" t="s">
        <v>103</v>
      </c>
      <c r="S1" t="s">
        <v>104</v>
      </c>
      <c r="V1" t="s">
        <v>2</v>
      </c>
      <c r="W1" t="s">
        <v>103</v>
      </c>
      <c r="X1" t="s">
        <v>104</v>
      </c>
    </row>
    <row r="2" spans="1:24" x14ac:dyDescent="0.25">
      <c r="A2" s="4" t="s">
        <v>139</v>
      </c>
      <c r="B2" s="4"/>
      <c r="C2" s="4"/>
      <c r="D2" s="4"/>
      <c r="G2" s="139">
        <v>31413</v>
      </c>
      <c r="H2">
        <v>76.106670347309901</v>
      </c>
      <c r="I2">
        <v>56.383079951636802</v>
      </c>
      <c r="J2">
        <v>71.007405414098997</v>
      </c>
      <c r="L2">
        <v>79.306561803229499</v>
      </c>
      <c r="M2">
        <v>56.383079951636802</v>
      </c>
      <c r="N2">
        <v>71.007405414098997</v>
      </c>
      <c r="Q2">
        <v>76.106670347309901</v>
      </c>
      <c r="R2">
        <v>54.353900414273703</v>
      </c>
      <c r="S2">
        <v>71.007405414098997</v>
      </c>
      <c r="V2">
        <v>76.106670347309901</v>
      </c>
      <c r="W2">
        <v>56.383079951636802</v>
      </c>
      <c r="X2">
        <v>78.594063786274504</v>
      </c>
    </row>
    <row r="3" spans="1:24" x14ac:dyDescent="0.25">
      <c r="A3" s="5"/>
      <c r="B3" s="4" t="s">
        <v>149</v>
      </c>
      <c r="C3" s="4" t="s">
        <v>150</v>
      </c>
      <c r="D3" s="4" t="s">
        <v>151</v>
      </c>
      <c r="G3" s="139">
        <v>31503</v>
      </c>
      <c r="H3">
        <v>79.306561803229499</v>
      </c>
      <c r="I3">
        <v>54.353900414273703</v>
      </c>
      <c r="J3">
        <v>78.594063786274504</v>
      </c>
      <c r="L3">
        <v>74.700132035091798</v>
      </c>
      <c r="M3">
        <v>54.353900414273703</v>
      </c>
      <c r="N3">
        <v>78.594063786274504</v>
      </c>
      <c r="Q3">
        <v>79.306561803229499</v>
      </c>
      <c r="R3">
        <v>56.454235203959797</v>
      </c>
      <c r="S3">
        <v>78.594063786274504</v>
      </c>
      <c r="V3">
        <v>79.306561803229499</v>
      </c>
      <c r="W3">
        <v>54.353900414273703</v>
      </c>
      <c r="X3">
        <v>74.616359049288107</v>
      </c>
    </row>
    <row r="4" spans="1:24" x14ac:dyDescent="0.25">
      <c r="A4" s="4" t="s">
        <v>149</v>
      </c>
      <c r="B4" s="3">
        <v>1</v>
      </c>
      <c r="C4">
        <v>0.28476319999999999</v>
      </c>
      <c r="D4">
        <v>0.83470800000000001</v>
      </c>
      <c r="G4" s="139">
        <v>31594</v>
      </c>
      <c r="H4">
        <v>74.700132035091798</v>
      </c>
      <c r="I4">
        <v>56.454235203959797</v>
      </c>
      <c r="J4">
        <v>74.616359049288107</v>
      </c>
      <c r="L4">
        <v>79.557412222554007</v>
      </c>
      <c r="M4">
        <v>56.454235203959797</v>
      </c>
      <c r="N4">
        <v>74.616359049288107</v>
      </c>
      <c r="Q4">
        <v>74.700132035091798</v>
      </c>
      <c r="R4">
        <v>64.857735146478802</v>
      </c>
      <c r="S4">
        <v>74.616359049288107</v>
      </c>
      <c r="V4">
        <v>74.700132035091798</v>
      </c>
      <c r="W4">
        <v>56.454235203959797</v>
      </c>
      <c r="X4">
        <v>91.868891051196698</v>
      </c>
    </row>
    <row r="5" spans="1:24" x14ac:dyDescent="0.25">
      <c r="A5" s="4" t="s">
        <v>150</v>
      </c>
      <c r="B5" s="3">
        <v>0.28476319999999999</v>
      </c>
      <c r="C5">
        <v>1</v>
      </c>
      <c r="D5">
        <v>0.3142876</v>
      </c>
      <c r="G5" s="139">
        <v>31686</v>
      </c>
      <c r="H5">
        <v>79.557412222554007</v>
      </c>
      <c r="I5">
        <v>64.857735146478802</v>
      </c>
      <c r="J5">
        <v>91.868891051196698</v>
      </c>
      <c r="L5">
        <v>75.166414433685702</v>
      </c>
      <c r="M5">
        <v>64.857735146478802</v>
      </c>
      <c r="N5">
        <v>91.868891051196698</v>
      </c>
      <c r="Q5">
        <v>79.557412222554007</v>
      </c>
      <c r="R5">
        <v>49.937586701377001</v>
      </c>
      <c r="S5">
        <v>91.868891051196698</v>
      </c>
      <c r="V5">
        <v>79.557412222554007</v>
      </c>
      <c r="W5">
        <v>64.857735146478802</v>
      </c>
      <c r="X5">
        <v>77.107554407466296</v>
      </c>
    </row>
    <row r="6" spans="1:24" x14ac:dyDescent="0.25">
      <c r="A6" s="4" t="s">
        <v>151</v>
      </c>
      <c r="B6" s="4">
        <v>0.83470800000000001</v>
      </c>
      <c r="C6">
        <v>0.3142876</v>
      </c>
      <c r="D6">
        <v>1</v>
      </c>
      <c r="G6" s="139">
        <v>31778</v>
      </c>
      <c r="H6">
        <v>75.166414433685702</v>
      </c>
      <c r="I6">
        <v>49.937586701377001</v>
      </c>
      <c r="J6">
        <v>77.107554407466296</v>
      </c>
      <c r="L6">
        <v>75.829117854066197</v>
      </c>
      <c r="M6">
        <v>49.937586701377001</v>
      </c>
      <c r="N6">
        <v>77.107554407466296</v>
      </c>
      <c r="Q6">
        <v>75.166414433685702</v>
      </c>
      <c r="R6">
        <v>52.972437075316599</v>
      </c>
      <c r="S6">
        <v>77.107554407466296</v>
      </c>
      <c r="V6">
        <v>75.166414433685702</v>
      </c>
      <c r="W6">
        <v>49.937586701377001</v>
      </c>
      <c r="X6">
        <v>79.252022327759903</v>
      </c>
    </row>
    <row r="7" spans="1:24" x14ac:dyDescent="0.25">
      <c r="A7" s="4"/>
      <c r="B7" s="159"/>
      <c r="C7" s="4"/>
      <c r="D7" s="4"/>
      <c r="G7" s="139">
        <v>31868</v>
      </c>
      <c r="H7">
        <v>75.829117854066197</v>
      </c>
      <c r="I7">
        <v>52.972437075316599</v>
      </c>
      <c r="J7">
        <v>79.252022327759903</v>
      </c>
      <c r="L7">
        <v>81.592080691263703</v>
      </c>
      <c r="M7">
        <v>52.972437075316599</v>
      </c>
      <c r="N7">
        <v>79.252022327759903</v>
      </c>
      <c r="Q7">
        <v>75.829117854066197</v>
      </c>
      <c r="R7">
        <v>60.383395819657501</v>
      </c>
      <c r="S7">
        <v>79.252022327759903</v>
      </c>
      <c r="V7">
        <v>75.829117854066197</v>
      </c>
      <c r="W7">
        <v>52.972437075316599</v>
      </c>
      <c r="X7">
        <v>86.114365307588102</v>
      </c>
    </row>
    <row r="8" spans="1:24" x14ac:dyDescent="0.25">
      <c r="A8" s="4" t="s">
        <v>138</v>
      </c>
      <c r="B8" s="4"/>
      <c r="C8" s="4"/>
      <c r="D8" s="4"/>
      <c r="G8" s="139">
        <v>31959</v>
      </c>
      <c r="H8">
        <v>81.592080691263703</v>
      </c>
      <c r="I8">
        <v>60.383395819657501</v>
      </c>
      <c r="J8">
        <v>86.114365307588102</v>
      </c>
      <c r="L8">
        <v>42.529362957784102</v>
      </c>
      <c r="M8">
        <v>60.383395819657501</v>
      </c>
      <c r="N8">
        <v>86.114365307588102</v>
      </c>
      <c r="Q8">
        <v>81.592080691263703</v>
      </c>
      <c r="R8">
        <v>53.247851373936598</v>
      </c>
      <c r="S8">
        <v>86.114365307588102</v>
      </c>
      <c r="V8">
        <v>81.592080691263703</v>
      </c>
      <c r="W8">
        <v>60.383395819657501</v>
      </c>
      <c r="X8">
        <v>39.662077975559299</v>
      </c>
    </row>
    <row r="9" spans="1:24" x14ac:dyDescent="0.25">
      <c r="A9" s="5"/>
      <c r="B9" s="4" t="s">
        <v>149</v>
      </c>
      <c r="C9" s="4" t="s">
        <v>150</v>
      </c>
      <c r="D9" s="4" t="s">
        <v>151</v>
      </c>
      <c r="G9" s="139">
        <v>32051</v>
      </c>
      <c r="H9">
        <v>42.529362957784102</v>
      </c>
      <c r="I9">
        <v>53.247851373936598</v>
      </c>
      <c r="J9">
        <v>39.662077975559299</v>
      </c>
      <c r="L9">
        <v>63.2858173469928</v>
      </c>
      <c r="M9">
        <v>53.247851373936598</v>
      </c>
      <c r="N9">
        <v>39.662077975559299</v>
      </c>
      <c r="Q9">
        <v>42.529362957784102</v>
      </c>
      <c r="R9">
        <v>55.666767980379298</v>
      </c>
      <c r="S9">
        <v>39.662077975559299</v>
      </c>
      <c r="V9">
        <v>42.529362957784102</v>
      </c>
      <c r="W9">
        <v>53.247851373936598</v>
      </c>
      <c r="X9">
        <v>69.719746014690898</v>
      </c>
    </row>
    <row r="10" spans="1:24" x14ac:dyDescent="0.25">
      <c r="A10" s="4" t="s">
        <v>149</v>
      </c>
      <c r="B10" s="3">
        <v>1</v>
      </c>
      <c r="C10">
        <v>0.17965320000000001</v>
      </c>
      <c r="D10">
        <v>0.40392289999999997</v>
      </c>
      <c r="G10" s="139">
        <v>32143</v>
      </c>
      <c r="H10">
        <v>63.2858173469928</v>
      </c>
      <c r="I10">
        <v>55.666767980379298</v>
      </c>
      <c r="J10">
        <v>69.719746014690898</v>
      </c>
      <c r="L10">
        <v>71.767680843231702</v>
      </c>
      <c r="M10">
        <v>55.666767980379298</v>
      </c>
      <c r="N10">
        <v>69.719746014690898</v>
      </c>
      <c r="Q10">
        <v>63.2858173469928</v>
      </c>
      <c r="R10">
        <v>52.698562235210503</v>
      </c>
      <c r="S10">
        <v>69.719746014690898</v>
      </c>
      <c r="V10">
        <v>63.2858173469928</v>
      </c>
      <c r="W10">
        <v>55.666767980379298</v>
      </c>
      <c r="X10">
        <v>83.588858098362394</v>
      </c>
    </row>
    <row r="11" spans="1:24" x14ac:dyDescent="0.25">
      <c r="A11" s="4" t="s">
        <v>150</v>
      </c>
      <c r="B11" s="3">
        <v>0.17965320000000001</v>
      </c>
      <c r="C11">
        <v>1</v>
      </c>
      <c r="D11">
        <v>0.33467629999999998</v>
      </c>
      <c r="G11" s="139">
        <v>32234</v>
      </c>
      <c r="H11">
        <v>71.767680843231702</v>
      </c>
      <c r="I11">
        <v>52.698562235210503</v>
      </c>
      <c r="J11">
        <v>83.588858098362394</v>
      </c>
      <c r="L11">
        <v>63.906050392287</v>
      </c>
      <c r="M11">
        <v>52.698562235210503</v>
      </c>
      <c r="N11">
        <v>83.588858098362394</v>
      </c>
      <c r="Q11">
        <v>71.767680843231702</v>
      </c>
      <c r="R11">
        <v>38.991934214241802</v>
      </c>
      <c r="S11">
        <v>83.588858098362394</v>
      </c>
      <c r="V11">
        <v>71.767680843231702</v>
      </c>
      <c r="W11">
        <v>52.698562235210503</v>
      </c>
      <c r="X11">
        <v>63.417220384056698</v>
      </c>
    </row>
    <row r="12" spans="1:24" x14ac:dyDescent="0.25">
      <c r="A12" s="4" t="s">
        <v>151</v>
      </c>
      <c r="B12" s="3">
        <v>0.40392289999999997</v>
      </c>
      <c r="C12">
        <v>0.33467629999999998</v>
      </c>
      <c r="D12">
        <v>1</v>
      </c>
      <c r="G12" s="139">
        <v>32325</v>
      </c>
      <c r="H12">
        <v>63.906050392287</v>
      </c>
      <c r="I12">
        <v>38.991934214241802</v>
      </c>
      <c r="J12">
        <v>63.417220384056698</v>
      </c>
      <c r="L12">
        <v>73.422350064032898</v>
      </c>
      <c r="M12">
        <v>38.991934214241802</v>
      </c>
      <c r="N12">
        <v>63.417220384056698</v>
      </c>
      <c r="Q12">
        <v>63.906050392287</v>
      </c>
      <c r="R12">
        <v>41.398327332555297</v>
      </c>
      <c r="S12">
        <v>63.417220384056698</v>
      </c>
      <c r="V12">
        <v>63.906050392287</v>
      </c>
      <c r="W12">
        <v>38.991934214241802</v>
      </c>
      <c r="X12">
        <v>74.275469445086799</v>
      </c>
    </row>
    <row r="13" spans="1:24" x14ac:dyDescent="0.25">
      <c r="A13" s="4"/>
      <c r="B13" s="4"/>
      <c r="C13" s="4"/>
      <c r="D13" s="4"/>
      <c r="G13" s="139">
        <v>32417</v>
      </c>
      <c r="H13">
        <v>73.422350064032898</v>
      </c>
      <c r="I13">
        <v>41.398327332555297</v>
      </c>
      <c r="J13">
        <v>74.275469445086799</v>
      </c>
      <c r="L13">
        <v>70.914419345484802</v>
      </c>
      <c r="M13">
        <v>41.398327332555297</v>
      </c>
      <c r="N13">
        <v>74.275469445086799</v>
      </c>
      <c r="Q13">
        <v>73.422350064032898</v>
      </c>
      <c r="R13">
        <v>41.712497324720999</v>
      </c>
      <c r="S13">
        <v>74.275469445086799</v>
      </c>
      <c r="V13">
        <v>73.422350064032898</v>
      </c>
      <c r="W13">
        <v>41.398327332555297</v>
      </c>
      <c r="X13">
        <v>78.582383953209202</v>
      </c>
    </row>
    <row r="14" spans="1:24" x14ac:dyDescent="0.25">
      <c r="A14" s="4" t="s">
        <v>140</v>
      </c>
      <c r="B14" s="4"/>
      <c r="C14" s="4"/>
      <c r="D14" s="4"/>
      <c r="G14" s="139">
        <v>32509</v>
      </c>
      <c r="H14">
        <v>70.914419345484802</v>
      </c>
      <c r="I14">
        <v>41.712497324720999</v>
      </c>
      <c r="J14">
        <v>78.582383953209202</v>
      </c>
      <c r="L14">
        <v>61.285158609286398</v>
      </c>
      <c r="M14">
        <v>41.712497324720999</v>
      </c>
      <c r="N14">
        <v>78.582383953209202</v>
      </c>
      <c r="Q14">
        <v>70.914419345484802</v>
      </c>
      <c r="R14">
        <v>32.8100725025336</v>
      </c>
      <c r="S14">
        <v>78.582383953209202</v>
      </c>
      <c r="V14">
        <v>70.914419345484802</v>
      </c>
      <c r="W14">
        <v>41.712497324720999</v>
      </c>
      <c r="X14">
        <v>64.447861820382101</v>
      </c>
    </row>
    <row r="15" spans="1:24" x14ac:dyDescent="0.25">
      <c r="A15" s="5"/>
      <c r="B15" s="4" t="s">
        <v>149</v>
      </c>
      <c r="C15" s="4" t="s">
        <v>150</v>
      </c>
      <c r="D15" s="4" t="s">
        <v>151</v>
      </c>
      <c r="G15" s="139">
        <v>32599</v>
      </c>
      <c r="H15">
        <v>61.285158609286398</v>
      </c>
      <c r="I15">
        <v>32.8100725025336</v>
      </c>
      <c r="J15">
        <v>64.447861820382101</v>
      </c>
      <c r="L15">
        <v>61.194214815554801</v>
      </c>
      <c r="M15">
        <v>32.8100725025336</v>
      </c>
      <c r="N15">
        <v>64.447861820382101</v>
      </c>
      <c r="Q15">
        <v>61.285158609286398</v>
      </c>
      <c r="R15">
        <v>27.192896111940399</v>
      </c>
      <c r="S15">
        <v>64.447861820382101</v>
      </c>
      <c r="V15">
        <v>61.285158609286398</v>
      </c>
      <c r="W15">
        <v>32.8100725025336</v>
      </c>
      <c r="X15">
        <v>57.241679468683003</v>
      </c>
    </row>
    <row r="16" spans="1:24" x14ac:dyDescent="0.25">
      <c r="A16" s="4" t="s">
        <v>149</v>
      </c>
      <c r="B16" s="3">
        <v>1</v>
      </c>
      <c r="C16">
        <v>0.126023</v>
      </c>
      <c r="D16">
        <v>0.83312030000000004</v>
      </c>
      <c r="G16" s="139">
        <v>32690</v>
      </c>
      <c r="H16">
        <v>61.194214815554801</v>
      </c>
      <c r="I16">
        <v>27.192896111940399</v>
      </c>
      <c r="J16">
        <v>57.241679468683003</v>
      </c>
      <c r="L16">
        <v>59.101826780168203</v>
      </c>
      <c r="M16">
        <v>27.192896111940399</v>
      </c>
      <c r="N16">
        <v>57.241679468683003</v>
      </c>
      <c r="Q16">
        <v>61.194214815554801</v>
      </c>
      <c r="R16">
        <v>58.933089145517101</v>
      </c>
      <c r="S16">
        <v>57.241679468683003</v>
      </c>
      <c r="V16">
        <v>61.194214815554801</v>
      </c>
      <c r="W16">
        <v>27.192896111940399</v>
      </c>
      <c r="X16">
        <v>77.232057285656396</v>
      </c>
    </row>
    <row r="17" spans="1:24" x14ac:dyDescent="0.25">
      <c r="A17" s="4" t="s">
        <v>150</v>
      </c>
      <c r="B17" s="3">
        <v>0.126023</v>
      </c>
      <c r="C17">
        <v>1</v>
      </c>
      <c r="D17">
        <v>8.6384600000000006E-2</v>
      </c>
      <c r="G17" s="139">
        <v>32782</v>
      </c>
      <c r="H17">
        <v>59.101826780168203</v>
      </c>
      <c r="I17">
        <v>58.933089145517101</v>
      </c>
      <c r="J17">
        <v>77.232057285656396</v>
      </c>
      <c r="L17">
        <v>69.1910832595768</v>
      </c>
      <c r="M17">
        <v>58.933089145517101</v>
      </c>
      <c r="N17">
        <v>77.232057285656396</v>
      </c>
      <c r="Q17">
        <v>59.101826780168203</v>
      </c>
      <c r="R17">
        <v>52.724756175420097</v>
      </c>
      <c r="S17">
        <v>77.232057285656396</v>
      </c>
      <c r="V17">
        <v>59.101826780168203</v>
      </c>
      <c r="W17">
        <v>58.933089145517101</v>
      </c>
      <c r="X17">
        <v>76.825408021624298</v>
      </c>
    </row>
    <row r="18" spans="1:24" x14ac:dyDescent="0.25">
      <c r="A18" s="4" t="s">
        <v>151</v>
      </c>
      <c r="B18" s="3">
        <v>0.83312030000000004</v>
      </c>
      <c r="C18">
        <v>8.6384600000000006E-2</v>
      </c>
      <c r="D18">
        <v>1</v>
      </c>
      <c r="G18" s="139">
        <v>32874</v>
      </c>
      <c r="H18">
        <v>69.1910832595768</v>
      </c>
      <c r="I18">
        <v>52.724756175420097</v>
      </c>
      <c r="J18">
        <v>76.825408021624298</v>
      </c>
      <c r="L18">
        <v>79.762510905823007</v>
      </c>
      <c r="M18">
        <v>52.724756175420097</v>
      </c>
      <c r="N18">
        <v>76.825408021624298</v>
      </c>
      <c r="Q18">
        <v>69.1910832595768</v>
      </c>
      <c r="R18">
        <v>56.148548644587102</v>
      </c>
      <c r="S18">
        <v>76.825408021624298</v>
      </c>
      <c r="V18">
        <v>69.1910832595768</v>
      </c>
      <c r="W18">
        <v>52.724756175420097</v>
      </c>
      <c r="X18">
        <v>93.074972001942101</v>
      </c>
    </row>
    <row r="19" spans="1:24" x14ac:dyDescent="0.25">
      <c r="A19" s="4"/>
      <c r="B19" s="4"/>
      <c r="C19" s="4"/>
      <c r="D19" s="4"/>
      <c r="G19" s="139">
        <v>32964</v>
      </c>
      <c r="H19">
        <v>79.762510905823007</v>
      </c>
      <c r="I19">
        <v>56.148548644587102</v>
      </c>
      <c r="J19">
        <v>93.074972001942101</v>
      </c>
      <c r="L19">
        <v>63.3363160741863</v>
      </c>
      <c r="M19">
        <v>56.148548644587102</v>
      </c>
      <c r="N19">
        <v>93.074972001942101</v>
      </c>
      <c r="Q19">
        <v>79.762510905823007</v>
      </c>
      <c r="R19">
        <v>54.447731230140597</v>
      </c>
      <c r="S19">
        <v>93.074972001942101</v>
      </c>
      <c r="V19">
        <v>79.762510905823007</v>
      </c>
      <c r="W19">
        <v>56.148548644587102</v>
      </c>
      <c r="X19">
        <v>73.657525079493595</v>
      </c>
    </row>
    <row r="20" spans="1:24" x14ac:dyDescent="0.25">
      <c r="A20" s="4" t="s">
        <v>141</v>
      </c>
      <c r="B20" s="4"/>
      <c r="C20" s="4"/>
      <c r="D20" s="4"/>
      <c r="G20" s="139">
        <v>33055</v>
      </c>
      <c r="H20">
        <v>63.3363160741863</v>
      </c>
      <c r="I20">
        <v>54.447731230140597</v>
      </c>
      <c r="J20">
        <v>73.657525079493595</v>
      </c>
      <c r="L20">
        <v>64.887271570267004</v>
      </c>
      <c r="M20">
        <v>54.447731230140597</v>
      </c>
      <c r="N20">
        <v>73.657525079493595</v>
      </c>
      <c r="Q20">
        <v>63.3363160741863</v>
      </c>
      <c r="R20">
        <v>51.904958988492602</v>
      </c>
      <c r="S20">
        <v>73.657525079493595</v>
      </c>
      <c r="V20">
        <v>63.3363160741863</v>
      </c>
      <c r="W20">
        <v>54.447731230140597</v>
      </c>
      <c r="X20">
        <v>83.993779305414805</v>
      </c>
    </row>
    <row r="21" spans="1:24" x14ac:dyDescent="0.25">
      <c r="A21" s="5"/>
      <c r="B21" s="4" t="s">
        <v>149</v>
      </c>
      <c r="C21" s="4" t="s">
        <v>150</v>
      </c>
      <c r="D21" s="4" t="s">
        <v>151</v>
      </c>
      <c r="G21" s="139">
        <v>33147</v>
      </c>
      <c r="H21">
        <v>64.887271570267004</v>
      </c>
      <c r="I21">
        <v>51.904958988492602</v>
      </c>
      <c r="J21">
        <v>83.993779305414805</v>
      </c>
      <c r="L21">
        <v>58.090316719686598</v>
      </c>
      <c r="M21">
        <v>51.904958988492602</v>
      </c>
      <c r="N21">
        <v>83.993779305414805</v>
      </c>
      <c r="Q21">
        <v>64.887271570267004</v>
      </c>
      <c r="R21">
        <v>33.675973668016702</v>
      </c>
      <c r="S21">
        <v>83.993779305414805</v>
      </c>
      <c r="V21">
        <v>64.887271570267004</v>
      </c>
      <c r="W21">
        <v>51.904958988492602</v>
      </c>
      <c r="X21">
        <v>66.459721136284699</v>
      </c>
    </row>
    <row r="22" spans="1:24" x14ac:dyDescent="0.25">
      <c r="A22" s="4" t="s">
        <v>149</v>
      </c>
      <c r="B22" s="3">
        <v>1</v>
      </c>
      <c r="C22">
        <v>0.29822490000000001</v>
      </c>
      <c r="D22">
        <v>0.46118920000000002</v>
      </c>
      <c r="G22" s="139">
        <v>33239</v>
      </c>
      <c r="H22">
        <v>58.090316719686598</v>
      </c>
      <c r="I22">
        <v>33.675973668016702</v>
      </c>
      <c r="J22">
        <v>66.459721136284699</v>
      </c>
      <c r="L22">
        <v>60.895154380376397</v>
      </c>
      <c r="M22">
        <v>33.675973668016702</v>
      </c>
      <c r="N22">
        <v>66.459721136284699</v>
      </c>
      <c r="Q22">
        <v>58.090316719686598</v>
      </c>
      <c r="R22">
        <v>28.932007025287199</v>
      </c>
      <c r="S22">
        <v>66.459721136284699</v>
      </c>
      <c r="V22">
        <v>58.090316719686598</v>
      </c>
      <c r="W22">
        <v>33.675973668016702</v>
      </c>
      <c r="X22">
        <v>66.862501603584207</v>
      </c>
    </row>
    <row r="23" spans="1:24" x14ac:dyDescent="0.25">
      <c r="A23" s="4" t="s">
        <v>150</v>
      </c>
      <c r="B23" s="3">
        <v>0.29822490000000001</v>
      </c>
      <c r="C23">
        <v>1</v>
      </c>
      <c r="D23">
        <v>0.2078536</v>
      </c>
      <c r="G23" s="139">
        <v>33329</v>
      </c>
      <c r="H23">
        <v>60.895154380376397</v>
      </c>
      <c r="I23">
        <v>28.932007025287199</v>
      </c>
      <c r="J23">
        <v>66.862501603584207</v>
      </c>
      <c r="L23">
        <v>52.38998317067</v>
      </c>
      <c r="M23">
        <v>28.932007025287199</v>
      </c>
      <c r="N23">
        <v>66.862501603584207</v>
      </c>
      <c r="Q23">
        <v>60.895154380376397</v>
      </c>
      <c r="R23">
        <v>30.748703499884801</v>
      </c>
      <c r="S23">
        <v>66.862501603584207</v>
      </c>
      <c r="V23">
        <v>60.895154380376397</v>
      </c>
      <c r="W23">
        <v>28.932007025287199</v>
      </c>
      <c r="X23">
        <v>52.763172359317103</v>
      </c>
    </row>
    <row r="24" spans="1:24" x14ac:dyDescent="0.25">
      <c r="A24" s="4" t="s">
        <v>151</v>
      </c>
      <c r="B24" s="3">
        <v>0.46118920000000002</v>
      </c>
      <c r="C24">
        <v>0.2078536</v>
      </c>
      <c r="D24">
        <v>1</v>
      </c>
      <c r="G24" s="139">
        <v>33420</v>
      </c>
      <c r="H24">
        <v>52.38998317067</v>
      </c>
      <c r="I24">
        <v>30.748703499884801</v>
      </c>
      <c r="J24">
        <v>52.763172359317103</v>
      </c>
      <c r="L24">
        <v>76.335611673244003</v>
      </c>
      <c r="M24">
        <v>30.748703499884801</v>
      </c>
      <c r="N24">
        <v>52.763172359317103</v>
      </c>
      <c r="Q24">
        <v>52.38998317067</v>
      </c>
      <c r="R24">
        <v>41.623147185391403</v>
      </c>
      <c r="S24">
        <v>52.763172359317103</v>
      </c>
      <c r="V24">
        <v>52.38998317067</v>
      </c>
      <c r="W24">
        <v>30.748703499884801</v>
      </c>
      <c r="X24">
        <v>76.854133888614101</v>
      </c>
    </row>
    <row r="25" spans="1:24" x14ac:dyDescent="0.25">
      <c r="A25" s="4"/>
      <c r="B25" s="4"/>
      <c r="C25" s="4"/>
      <c r="D25" s="4"/>
      <c r="G25" s="139">
        <v>33512</v>
      </c>
      <c r="H25">
        <v>76.335611673244003</v>
      </c>
      <c r="I25">
        <v>41.623147185391403</v>
      </c>
      <c r="J25">
        <v>76.854133888614101</v>
      </c>
      <c r="L25">
        <v>65.814052898638806</v>
      </c>
      <c r="M25">
        <v>41.623147185391403</v>
      </c>
      <c r="N25">
        <v>76.854133888614101</v>
      </c>
      <c r="Q25">
        <v>76.335611673244003</v>
      </c>
      <c r="R25">
        <v>27.045755044057302</v>
      </c>
      <c r="S25">
        <v>76.854133888614101</v>
      </c>
      <c r="V25">
        <v>76.335611673244003</v>
      </c>
      <c r="W25">
        <v>41.623147185391403</v>
      </c>
      <c r="X25">
        <v>58.279705459169598</v>
      </c>
    </row>
    <row r="26" spans="1:24" x14ac:dyDescent="0.25">
      <c r="A26" s="269" t="s">
        <v>1155</v>
      </c>
      <c r="G26" s="139">
        <v>33604</v>
      </c>
      <c r="H26">
        <v>65.814052898638806</v>
      </c>
      <c r="I26">
        <v>27.045755044057302</v>
      </c>
      <c r="J26">
        <v>58.279705459169598</v>
      </c>
      <c r="L26">
        <v>72.4519458901826</v>
      </c>
      <c r="M26">
        <v>27.045755044057302</v>
      </c>
      <c r="N26">
        <v>58.279705459169598</v>
      </c>
      <c r="Q26">
        <v>65.814052898638806</v>
      </c>
      <c r="R26">
        <v>44.177702953841397</v>
      </c>
      <c r="S26">
        <v>58.279705459169598</v>
      </c>
      <c r="V26">
        <v>65.814052898638806</v>
      </c>
      <c r="W26">
        <v>27.045755044057302</v>
      </c>
      <c r="X26">
        <v>76.729841697563401</v>
      </c>
    </row>
    <row r="27" spans="1:24" x14ac:dyDescent="0.25">
      <c r="A27" s="4" t="s">
        <v>139</v>
      </c>
      <c r="B27" s="4"/>
      <c r="C27" s="4"/>
      <c r="D27" s="4"/>
      <c r="G27" s="139">
        <v>33695</v>
      </c>
      <c r="H27">
        <v>72.4519458901826</v>
      </c>
      <c r="I27">
        <v>44.177702953841397</v>
      </c>
      <c r="J27">
        <v>76.729841697563401</v>
      </c>
      <c r="L27">
        <v>68.332375219008199</v>
      </c>
      <c r="M27">
        <v>44.177702953841397</v>
      </c>
      <c r="N27">
        <v>76.729841697563401</v>
      </c>
      <c r="Q27">
        <v>72.4519458901826</v>
      </c>
      <c r="R27">
        <v>40.557433658813999</v>
      </c>
      <c r="S27">
        <v>76.729841697563401</v>
      </c>
      <c r="V27">
        <v>72.4519458901826</v>
      </c>
      <c r="W27">
        <v>44.177702953841397</v>
      </c>
      <c r="X27">
        <v>52.511683885978897</v>
      </c>
    </row>
    <row r="28" spans="1:24" x14ac:dyDescent="0.25">
      <c r="A28" s="5"/>
      <c r="B28" s="4" t="s">
        <v>149</v>
      </c>
      <c r="C28" s="4" t="s">
        <v>150</v>
      </c>
      <c r="D28" s="4" t="s">
        <v>151</v>
      </c>
      <c r="G28" s="139">
        <v>33786</v>
      </c>
      <c r="H28">
        <v>68.332375219008199</v>
      </c>
      <c r="I28">
        <v>40.557433658813999</v>
      </c>
      <c r="J28">
        <v>52.511683885978897</v>
      </c>
      <c r="L28">
        <v>76.161535601324204</v>
      </c>
      <c r="M28">
        <v>40.557433658813999</v>
      </c>
      <c r="N28">
        <v>52.511683885978897</v>
      </c>
      <c r="Q28">
        <v>68.332375219008199</v>
      </c>
      <c r="R28">
        <v>46.176389949956501</v>
      </c>
      <c r="S28">
        <v>52.511683885978897</v>
      </c>
      <c r="V28">
        <v>68.332375219008199</v>
      </c>
      <c r="W28">
        <v>40.557433658813999</v>
      </c>
      <c r="X28">
        <v>73.240687174580401</v>
      </c>
    </row>
    <row r="29" spans="1:24" x14ac:dyDescent="0.25">
      <c r="A29" s="4" t="s">
        <v>149</v>
      </c>
      <c r="B29" s="3">
        <v>1</v>
      </c>
      <c r="C29">
        <f>B30</f>
        <v>0.29711797934567502</v>
      </c>
      <c r="D29">
        <f>B31</f>
        <v>0.7134761537347144</v>
      </c>
      <c r="G29" s="139">
        <v>33878</v>
      </c>
      <c r="H29">
        <v>76.161535601324204</v>
      </c>
      <c r="I29">
        <v>46.176389949956501</v>
      </c>
      <c r="J29">
        <v>73.240687174580401</v>
      </c>
      <c r="L29">
        <v>77.669722989284793</v>
      </c>
      <c r="M29">
        <v>46.176389949956501</v>
      </c>
      <c r="N29">
        <v>73.240687174580401</v>
      </c>
      <c r="Q29">
        <v>76.161535601324204</v>
      </c>
      <c r="R29">
        <v>44.5488425127947</v>
      </c>
      <c r="S29">
        <v>73.240687174580401</v>
      </c>
      <c r="V29">
        <v>76.161535601324204</v>
      </c>
      <c r="W29">
        <v>46.176389949956501</v>
      </c>
      <c r="X29">
        <v>78.164824781760601</v>
      </c>
    </row>
    <row r="30" spans="1:24" x14ac:dyDescent="0.25">
      <c r="A30" s="4" t="s">
        <v>150</v>
      </c>
      <c r="B30" s="3">
        <f>CORREL(H2:H85,I2:I85)</f>
        <v>0.29711797934567502</v>
      </c>
      <c r="C30">
        <v>1</v>
      </c>
      <c r="D30">
        <f>C31</f>
        <v>0.42270178712052919</v>
      </c>
      <c r="G30" s="139">
        <v>33970</v>
      </c>
      <c r="H30">
        <v>77.669722989284793</v>
      </c>
      <c r="I30">
        <v>44.5488425127947</v>
      </c>
      <c r="J30">
        <v>78.164824781760601</v>
      </c>
      <c r="L30">
        <v>77.798918195882493</v>
      </c>
      <c r="M30">
        <v>44.5488425127947</v>
      </c>
      <c r="N30">
        <v>78.164824781760601</v>
      </c>
      <c r="Q30">
        <v>77.669722989284793</v>
      </c>
      <c r="R30">
        <v>38.350104340041597</v>
      </c>
      <c r="S30">
        <v>78.164824781760601</v>
      </c>
      <c r="V30">
        <v>77.669722989284793</v>
      </c>
      <c r="W30">
        <v>44.5488425127947</v>
      </c>
      <c r="X30">
        <v>82.879295911047095</v>
      </c>
    </row>
    <row r="31" spans="1:24" x14ac:dyDescent="0.25">
      <c r="A31" s="4" t="s">
        <v>151</v>
      </c>
      <c r="B31" s="4">
        <f>CORREL(H2:H85,J2:J85)</f>
        <v>0.7134761537347144</v>
      </c>
      <c r="C31">
        <f>CORREL(J2:J85,I2:I85)</f>
        <v>0.42270178712052919</v>
      </c>
      <c r="D31">
        <v>1</v>
      </c>
      <c r="G31" s="139">
        <v>34060</v>
      </c>
      <c r="H31">
        <v>77.798918195882493</v>
      </c>
      <c r="I31">
        <v>38.350104340041597</v>
      </c>
      <c r="J31">
        <v>82.879295911047095</v>
      </c>
      <c r="L31">
        <v>74.237218912040603</v>
      </c>
      <c r="M31">
        <v>38.350104340041597</v>
      </c>
      <c r="N31">
        <v>82.879295911047095</v>
      </c>
      <c r="Q31">
        <v>77.798918195882493</v>
      </c>
      <c r="R31">
        <v>49.593907111922</v>
      </c>
      <c r="S31">
        <v>82.879295911047095</v>
      </c>
      <c r="V31">
        <v>77.798918195882493</v>
      </c>
      <c r="W31">
        <v>38.350104340041597</v>
      </c>
      <c r="X31">
        <v>78.959754003800001</v>
      </c>
    </row>
    <row r="32" spans="1:24" x14ac:dyDescent="0.25">
      <c r="A32" s="4"/>
      <c r="B32" s="159"/>
      <c r="C32" s="4"/>
      <c r="D32" s="4"/>
      <c r="G32" s="139">
        <v>34151</v>
      </c>
      <c r="H32">
        <v>74.237218912040603</v>
      </c>
      <c r="I32">
        <v>49.593907111922</v>
      </c>
      <c r="J32">
        <v>78.959754003800001</v>
      </c>
      <c r="L32">
        <v>78.545203132098393</v>
      </c>
      <c r="M32">
        <v>49.593907111922</v>
      </c>
      <c r="N32">
        <v>78.959754003800001</v>
      </c>
      <c r="Q32">
        <v>74.237218912040603</v>
      </c>
      <c r="R32">
        <v>51.337276455526798</v>
      </c>
      <c r="S32">
        <v>78.959754003800001</v>
      </c>
      <c r="V32">
        <v>74.237218912040603</v>
      </c>
      <c r="W32">
        <v>49.593907111922</v>
      </c>
      <c r="X32">
        <v>81.010928030437199</v>
      </c>
    </row>
    <row r="33" spans="1:24" x14ac:dyDescent="0.25">
      <c r="A33" s="4" t="s">
        <v>138</v>
      </c>
      <c r="B33" s="4"/>
      <c r="C33" s="4"/>
      <c r="D33" s="4"/>
      <c r="G33" s="139">
        <v>34243</v>
      </c>
      <c r="H33">
        <v>78.545203132098393</v>
      </c>
      <c r="I33">
        <v>51.337276455526798</v>
      </c>
      <c r="J33">
        <v>81.010928030437199</v>
      </c>
      <c r="L33">
        <v>71.896336677467602</v>
      </c>
      <c r="M33">
        <v>51.337276455526798</v>
      </c>
      <c r="N33">
        <v>81.010928030437199</v>
      </c>
      <c r="Q33">
        <v>78.545203132098393</v>
      </c>
      <c r="R33">
        <v>48.926325180860402</v>
      </c>
      <c r="S33">
        <v>81.010928030437199</v>
      </c>
      <c r="V33">
        <v>78.545203132098393</v>
      </c>
      <c r="W33">
        <v>51.337276455526798</v>
      </c>
      <c r="X33">
        <v>75.5957153923829</v>
      </c>
    </row>
    <row r="34" spans="1:24" x14ac:dyDescent="0.25">
      <c r="A34" s="5"/>
      <c r="B34" s="4" t="s">
        <v>149</v>
      </c>
      <c r="C34" s="4" t="s">
        <v>150</v>
      </c>
      <c r="D34" s="4" t="s">
        <v>151</v>
      </c>
      <c r="G34" s="139">
        <v>34335</v>
      </c>
      <c r="H34">
        <v>71.896336677467602</v>
      </c>
      <c r="I34">
        <v>48.926325180860402</v>
      </c>
      <c r="J34">
        <v>75.5957153923829</v>
      </c>
      <c r="L34">
        <v>75.509006061995095</v>
      </c>
      <c r="M34">
        <v>48.926325180860402</v>
      </c>
      <c r="N34">
        <v>75.5957153923829</v>
      </c>
      <c r="Q34">
        <v>71.896336677467602</v>
      </c>
      <c r="R34">
        <v>51.474888791884297</v>
      </c>
      <c r="S34">
        <v>75.5957153923829</v>
      </c>
      <c r="V34">
        <v>71.896336677467602</v>
      </c>
      <c r="W34">
        <v>48.926325180860402</v>
      </c>
      <c r="X34">
        <v>82.057162243718196</v>
      </c>
    </row>
    <row r="35" spans="1:24" x14ac:dyDescent="0.25">
      <c r="A35" s="4" t="s">
        <v>149</v>
      </c>
      <c r="B35" s="3">
        <v>1</v>
      </c>
      <c r="C35">
        <f>B36</f>
        <v>0.15582964697731116</v>
      </c>
      <c r="D35">
        <f>B37</f>
        <v>5.9727960950184261E-2</v>
      </c>
      <c r="G35" s="139">
        <v>34425</v>
      </c>
      <c r="H35">
        <v>75.509006061995095</v>
      </c>
      <c r="I35">
        <v>51.474888791884297</v>
      </c>
      <c r="J35">
        <v>82.057162243718196</v>
      </c>
      <c r="L35">
        <v>78.1517680531298</v>
      </c>
      <c r="M35">
        <v>51.474888791884297</v>
      </c>
      <c r="N35">
        <v>82.057162243718196</v>
      </c>
      <c r="Q35">
        <v>75.509006061995095</v>
      </c>
      <c r="R35">
        <v>46.044071628937203</v>
      </c>
      <c r="S35">
        <v>82.057162243718196</v>
      </c>
      <c r="V35">
        <v>75.509006061995095</v>
      </c>
      <c r="W35">
        <v>51.474888791884297</v>
      </c>
      <c r="X35">
        <v>74.633203561507401</v>
      </c>
    </row>
    <row r="36" spans="1:24" x14ac:dyDescent="0.25">
      <c r="A36" s="4" t="s">
        <v>150</v>
      </c>
      <c r="B36" s="3">
        <f>CORREL(L2:L85,M2:M85)</f>
        <v>0.15582964697731116</v>
      </c>
      <c r="C36">
        <v>1</v>
      </c>
      <c r="D36">
        <f>C37</f>
        <v>0.42270178712052919</v>
      </c>
      <c r="G36" s="139">
        <v>34516</v>
      </c>
      <c r="H36">
        <v>78.1517680531298</v>
      </c>
      <c r="I36">
        <v>46.044071628937203</v>
      </c>
      <c r="J36">
        <v>74.633203561507401</v>
      </c>
      <c r="L36">
        <v>74.658153788003702</v>
      </c>
      <c r="M36">
        <v>46.044071628937203</v>
      </c>
      <c r="N36">
        <v>74.633203561507401</v>
      </c>
      <c r="Q36">
        <v>78.1517680531298</v>
      </c>
      <c r="R36">
        <v>52.6022476028485</v>
      </c>
      <c r="S36">
        <v>74.633203561507401</v>
      </c>
      <c r="V36">
        <v>78.1517680531298</v>
      </c>
      <c r="W36">
        <v>46.044071628937203</v>
      </c>
      <c r="X36">
        <v>83.521178529063903</v>
      </c>
    </row>
    <row r="37" spans="1:24" x14ac:dyDescent="0.25">
      <c r="A37" s="4" t="s">
        <v>151</v>
      </c>
      <c r="B37" s="3">
        <f>CORREL(L2:L85,N2:N85)</f>
        <v>5.9727960950184261E-2</v>
      </c>
      <c r="C37">
        <f>CORREL(N2:N85,M2:M85)</f>
        <v>0.42270178712052919</v>
      </c>
      <c r="D37">
        <v>1</v>
      </c>
      <c r="G37" s="139">
        <v>34608</v>
      </c>
      <c r="H37">
        <v>74.658153788003702</v>
      </c>
      <c r="I37">
        <v>52.6022476028485</v>
      </c>
      <c r="J37">
        <v>83.521178529063903</v>
      </c>
      <c r="L37">
        <v>73.195329160199705</v>
      </c>
      <c r="M37">
        <v>52.6022476028485</v>
      </c>
      <c r="N37">
        <v>83.521178529063903</v>
      </c>
      <c r="Q37">
        <v>74.658153788003702</v>
      </c>
      <c r="R37">
        <v>45.483320646581802</v>
      </c>
      <c r="S37">
        <v>83.521178529063903</v>
      </c>
      <c r="V37">
        <v>74.658153788003702</v>
      </c>
      <c r="W37">
        <v>52.6022476028485</v>
      </c>
      <c r="X37">
        <v>84.818424790549798</v>
      </c>
    </row>
    <row r="38" spans="1:24" x14ac:dyDescent="0.25">
      <c r="A38" s="4"/>
      <c r="B38" s="4"/>
      <c r="C38" s="4"/>
      <c r="D38" s="4"/>
      <c r="G38" s="139">
        <v>34700</v>
      </c>
      <c r="H38">
        <v>73.195329160199705</v>
      </c>
      <c r="I38">
        <v>45.483320646581802</v>
      </c>
      <c r="J38">
        <v>84.818424790549798</v>
      </c>
      <c r="L38">
        <v>71.173537150338603</v>
      </c>
      <c r="M38">
        <v>45.483320646581802</v>
      </c>
      <c r="N38">
        <v>84.818424790549798</v>
      </c>
      <c r="Q38">
        <v>73.195329160199705</v>
      </c>
      <c r="R38">
        <v>37.762426137266303</v>
      </c>
      <c r="S38">
        <v>84.818424790549798</v>
      </c>
      <c r="V38">
        <v>73.195329160199705</v>
      </c>
      <c r="W38">
        <v>45.483320646581802</v>
      </c>
      <c r="X38">
        <v>72.357738617147803</v>
      </c>
    </row>
    <row r="39" spans="1:24" x14ac:dyDescent="0.25">
      <c r="A39" s="4" t="s">
        <v>140</v>
      </c>
      <c r="B39" s="4"/>
      <c r="C39" s="4"/>
      <c r="D39" s="4"/>
      <c r="G39" s="139">
        <v>34790</v>
      </c>
      <c r="H39">
        <v>71.173537150338603</v>
      </c>
      <c r="I39">
        <v>37.762426137266303</v>
      </c>
      <c r="J39">
        <v>72.357738617147803</v>
      </c>
      <c r="L39">
        <v>76.919189743260205</v>
      </c>
      <c r="M39">
        <v>37.762426137266303</v>
      </c>
      <c r="N39">
        <v>72.357738617147803</v>
      </c>
      <c r="Q39">
        <v>71.173537150338603</v>
      </c>
      <c r="R39">
        <v>38.418356937852202</v>
      </c>
      <c r="S39">
        <v>72.357738617147803</v>
      </c>
      <c r="V39">
        <v>71.173537150338603</v>
      </c>
      <c r="W39">
        <v>37.762426137266303</v>
      </c>
      <c r="X39">
        <v>63.070255877248499</v>
      </c>
    </row>
    <row r="40" spans="1:24" x14ac:dyDescent="0.25">
      <c r="A40" s="5"/>
      <c r="B40" s="4" t="s">
        <v>149</v>
      </c>
      <c r="C40" s="4" t="s">
        <v>150</v>
      </c>
      <c r="D40" s="4" t="s">
        <v>151</v>
      </c>
      <c r="G40" s="139">
        <v>34881</v>
      </c>
      <c r="H40">
        <v>76.919189743260205</v>
      </c>
      <c r="I40">
        <v>38.418356937852202</v>
      </c>
      <c r="J40">
        <v>63.070255877248499</v>
      </c>
      <c r="L40">
        <v>82.509764319085093</v>
      </c>
      <c r="M40">
        <v>38.418356937852202</v>
      </c>
      <c r="N40">
        <v>63.070255877248499</v>
      </c>
      <c r="Q40">
        <v>76.919189743260205</v>
      </c>
      <c r="R40">
        <v>51.931028559902202</v>
      </c>
      <c r="S40">
        <v>63.070255877248499</v>
      </c>
      <c r="V40">
        <v>76.919189743260205</v>
      </c>
      <c r="W40">
        <v>38.418356937852202</v>
      </c>
      <c r="X40">
        <v>72.8774672683505</v>
      </c>
    </row>
    <row r="41" spans="1:24" x14ac:dyDescent="0.25">
      <c r="A41" s="4" t="s">
        <v>149</v>
      </c>
      <c r="B41" s="3">
        <v>1</v>
      </c>
      <c r="C41">
        <f>B42</f>
        <v>0.20049111616516185</v>
      </c>
      <c r="D41">
        <f>B43</f>
        <v>0.7134761537347144</v>
      </c>
      <c r="G41" s="139">
        <v>34973</v>
      </c>
      <c r="H41">
        <v>82.509764319085093</v>
      </c>
      <c r="I41">
        <v>51.931028559902202</v>
      </c>
      <c r="J41">
        <v>72.8774672683505</v>
      </c>
      <c r="L41">
        <v>78.753709289213006</v>
      </c>
      <c r="M41">
        <v>51.931028559902202</v>
      </c>
      <c r="N41">
        <v>72.8774672683505</v>
      </c>
      <c r="Q41">
        <v>82.509764319085093</v>
      </c>
      <c r="R41">
        <v>50.422923174564801</v>
      </c>
      <c r="S41">
        <v>72.8774672683505</v>
      </c>
      <c r="V41">
        <v>82.509764319085093</v>
      </c>
      <c r="W41">
        <v>51.931028559902202</v>
      </c>
      <c r="X41">
        <v>74.682864206965604</v>
      </c>
    </row>
    <row r="42" spans="1:24" x14ac:dyDescent="0.25">
      <c r="A42" s="4" t="s">
        <v>150</v>
      </c>
      <c r="B42" s="3">
        <f>CORREL(Q2:Q85,R2:R85)</f>
        <v>0.20049111616516185</v>
      </c>
      <c r="C42">
        <v>1</v>
      </c>
      <c r="D42">
        <f>C43</f>
        <v>0.12494775581335534</v>
      </c>
      <c r="G42" s="139">
        <v>35065</v>
      </c>
      <c r="H42">
        <v>78.753709289213006</v>
      </c>
      <c r="I42">
        <v>50.422923174564801</v>
      </c>
      <c r="J42">
        <v>74.682864206965604</v>
      </c>
      <c r="L42">
        <v>88.761851150291207</v>
      </c>
      <c r="M42">
        <v>50.422923174564801</v>
      </c>
      <c r="N42">
        <v>74.682864206965604</v>
      </c>
      <c r="Q42">
        <v>78.753709289213006</v>
      </c>
      <c r="R42">
        <v>54.897945615308799</v>
      </c>
      <c r="S42">
        <v>74.682864206965604</v>
      </c>
      <c r="V42">
        <v>78.753709289213006</v>
      </c>
      <c r="W42">
        <v>50.422923174564801</v>
      </c>
      <c r="X42">
        <v>94.101798399036099</v>
      </c>
    </row>
    <row r="43" spans="1:24" x14ac:dyDescent="0.25">
      <c r="A43" s="4" t="s">
        <v>151</v>
      </c>
      <c r="B43" s="3">
        <f>CORREL(Q2:Q85,S2:S85)</f>
        <v>0.7134761537347144</v>
      </c>
      <c r="C43">
        <f>CORREL(S2:S85,R2:R85)</f>
        <v>0.12494775581335534</v>
      </c>
      <c r="D43">
        <v>1</v>
      </c>
      <c r="G43" s="139">
        <v>35156</v>
      </c>
      <c r="H43">
        <v>88.761851150291207</v>
      </c>
      <c r="I43">
        <v>54.897945615308799</v>
      </c>
      <c r="J43">
        <v>94.101798399036099</v>
      </c>
      <c r="L43">
        <v>75.010583541486298</v>
      </c>
      <c r="M43">
        <v>54.897945615308799</v>
      </c>
      <c r="N43">
        <v>94.101798399036099</v>
      </c>
      <c r="Q43">
        <v>88.761851150291207</v>
      </c>
      <c r="R43">
        <v>51.819832132526003</v>
      </c>
      <c r="S43">
        <v>94.101798399036099</v>
      </c>
      <c r="V43">
        <v>88.761851150291207</v>
      </c>
      <c r="W43">
        <v>54.897945615308799</v>
      </c>
      <c r="X43">
        <v>77.799666206336994</v>
      </c>
    </row>
    <row r="44" spans="1:24" x14ac:dyDescent="0.25">
      <c r="A44" s="4"/>
      <c r="B44" s="4"/>
      <c r="C44" s="4"/>
      <c r="D44" s="4"/>
      <c r="G44" s="139">
        <v>35247</v>
      </c>
      <c r="H44">
        <v>75.010583541486298</v>
      </c>
      <c r="I44">
        <v>51.819832132526003</v>
      </c>
      <c r="J44">
        <v>77.799666206336994</v>
      </c>
      <c r="L44">
        <v>78.2540718551233</v>
      </c>
      <c r="M44">
        <v>51.819832132526003</v>
      </c>
      <c r="N44">
        <v>77.799666206336994</v>
      </c>
      <c r="Q44">
        <v>75.010583541486298</v>
      </c>
      <c r="R44">
        <v>53.534303180451197</v>
      </c>
      <c r="S44">
        <v>77.799666206336994</v>
      </c>
      <c r="V44">
        <v>75.010583541486298</v>
      </c>
      <c r="W44">
        <v>51.819832132526003</v>
      </c>
      <c r="X44">
        <v>76.044565393276102</v>
      </c>
    </row>
    <row r="45" spans="1:24" x14ac:dyDescent="0.25">
      <c r="A45" s="4" t="s">
        <v>141</v>
      </c>
      <c r="B45" s="4"/>
      <c r="C45" s="4"/>
      <c r="D45" s="4"/>
      <c r="G45" s="139">
        <v>35339</v>
      </c>
      <c r="H45">
        <v>78.2540718551233</v>
      </c>
      <c r="I45">
        <v>53.534303180451197</v>
      </c>
      <c r="J45">
        <v>76.044565393276102</v>
      </c>
      <c r="L45">
        <v>81.798236578313194</v>
      </c>
      <c r="M45">
        <v>53.534303180451197</v>
      </c>
      <c r="N45">
        <v>76.044565393276102</v>
      </c>
      <c r="Q45">
        <v>78.2540718551233</v>
      </c>
      <c r="R45">
        <v>48.3874775628097</v>
      </c>
      <c r="S45">
        <v>76.044565393276102</v>
      </c>
      <c r="V45">
        <v>78.2540718551233</v>
      </c>
      <c r="W45">
        <v>53.534303180451197</v>
      </c>
      <c r="X45">
        <v>84.788299626877304</v>
      </c>
    </row>
    <row r="46" spans="1:24" x14ac:dyDescent="0.25">
      <c r="A46" s="5"/>
      <c r="B46" s="4" t="s">
        <v>149</v>
      </c>
      <c r="C46" s="4" t="s">
        <v>150</v>
      </c>
      <c r="D46" s="4" t="s">
        <v>151</v>
      </c>
      <c r="G46" s="139">
        <v>35431</v>
      </c>
      <c r="H46">
        <v>81.798236578313194</v>
      </c>
      <c r="I46">
        <v>48.3874775628097</v>
      </c>
      <c r="J46">
        <v>84.788299626877304</v>
      </c>
      <c r="L46">
        <v>77.195337862260899</v>
      </c>
      <c r="M46">
        <v>48.3874775628097</v>
      </c>
      <c r="N46">
        <v>84.788299626877304</v>
      </c>
      <c r="Q46">
        <v>81.798236578313194</v>
      </c>
      <c r="R46">
        <v>51.399116006272799</v>
      </c>
      <c r="S46">
        <v>84.788299626877304</v>
      </c>
      <c r="V46">
        <v>81.798236578313194</v>
      </c>
      <c r="W46">
        <v>48.3874775628097</v>
      </c>
      <c r="X46">
        <v>82.361450387017896</v>
      </c>
    </row>
    <row r="47" spans="1:24" x14ac:dyDescent="0.25">
      <c r="A47" s="4" t="s">
        <v>149</v>
      </c>
      <c r="B47" s="3">
        <v>1</v>
      </c>
      <c r="C47">
        <f>B48</f>
        <v>0.29711797934567502</v>
      </c>
      <c r="D47">
        <f>B49</f>
        <v>0.13527054039370059</v>
      </c>
      <c r="G47" s="139">
        <v>35521</v>
      </c>
      <c r="H47">
        <v>77.195337862260899</v>
      </c>
      <c r="I47">
        <v>51.399116006272799</v>
      </c>
      <c r="J47">
        <v>82.361450387017896</v>
      </c>
      <c r="L47">
        <v>73.878359734343505</v>
      </c>
      <c r="M47">
        <v>51.399116006272799</v>
      </c>
      <c r="N47">
        <v>82.361450387017896</v>
      </c>
      <c r="Q47">
        <v>77.195337862260899</v>
      </c>
      <c r="R47">
        <v>39.018547970612701</v>
      </c>
      <c r="S47">
        <v>82.361450387017896</v>
      </c>
      <c r="V47">
        <v>77.195337862260899</v>
      </c>
      <c r="W47">
        <v>51.399116006272799</v>
      </c>
      <c r="X47">
        <v>71.986350802824205</v>
      </c>
    </row>
    <row r="48" spans="1:24" x14ac:dyDescent="0.25">
      <c r="A48" s="4" t="s">
        <v>150</v>
      </c>
      <c r="B48" s="3">
        <f>CORREL(V2:V85,W2:W85)</f>
        <v>0.29711797934567502</v>
      </c>
      <c r="C48">
        <v>1</v>
      </c>
      <c r="D48">
        <f>C49</f>
        <v>0.22786180885163601</v>
      </c>
      <c r="G48" s="139">
        <v>35612</v>
      </c>
      <c r="H48">
        <v>73.878359734343505</v>
      </c>
      <c r="I48">
        <v>39.018547970612701</v>
      </c>
      <c r="J48">
        <v>71.986350802824205</v>
      </c>
      <c r="L48">
        <v>61.041920456931599</v>
      </c>
      <c r="M48">
        <v>39.018547970612701</v>
      </c>
      <c r="N48">
        <v>71.986350802824205</v>
      </c>
      <c r="Q48">
        <v>73.878359734343505</v>
      </c>
      <c r="R48">
        <v>38.6283026226915</v>
      </c>
      <c r="S48">
        <v>71.986350802824205</v>
      </c>
      <c r="V48">
        <v>73.878359734343505</v>
      </c>
      <c r="W48">
        <v>39.018547970612701</v>
      </c>
      <c r="X48">
        <v>67.998594750688596</v>
      </c>
    </row>
    <row r="49" spans="1:24" x14ac:dyDescent="0.25">
      <c r="A49" s="4" t="s">
        <v>151</v>
      </c>
      <c r="B49" s="3">
        <f>CORREL(V2:V85,X2:X85)</f>
        <v>0.13527054039370059</v>
      </c>
      <c r="C49">
        <f>CORREL(X2:X85,W2:W85)</f>
        <v>0.22786180885163601</v>
      </c>
      <c r="D49">
        <v>1</v>
      </c>
      <c r="G49" s="139">
        <v>35704</v>
      </c>
      <c r="H49">
        <v>61.041920456931599</v>
      </c>
      <c r="I49">
        <v>38.6283026226915</v>
      </c>
      <c r="J49">
        <v>67.998594750688596</v>
      </c>
      <c r="L49">
        <v>68.358572112601706</v>
      </c>
      <c r="M49">
        <v>38.6283026226915</v>
      </c>
      <c r="N49">
        <v>67.998594750688596</v>
      </c>
      <c r="Q49">
        <v>61.041920456931599</v>
      </c>
      <c r="R49">
        <v>36.387205685393603</v>
      </c>
      <c r="S49">
        <v>67.998594750688596</v>
      </c>
      <c r="V49">
        <v>61.041920456931599</v>
      </c>
      <c r="W49">
        <v>38.6283026226915</v>
      </c>
      <c r="X49">
        <v>72.128896116740094</v>
      </c>
    </row>
    <row r="50" spans="1:24" x14ac:dyDescent="0.25">
      <c r="G50" s="139">
        <v>35796</v>
      </c>
      <c r="H50">
        <v>68.358572112601706</v>
      </c>
      <c r="I50">
        <v>36.387205685393603</v>
      </c>
      <c r="J50">
        <v>72.128896116740094</v>
      </c>
      <c r="L50">
        <v>70.456278667660797</v>
      </c>
      <c r="M50">
        <v>36.387205685393603</v>
      </c>
      <c r="N50">
        <v>72.128896116740094</v>
      </c>
      <c r="Q50">
        <v>68.358572112601706</v>
      </c>
      <c r="R50">
        <v>46.472435131238598</v>
      </c>
      <c r="S50">
        <v>72.128896116740094</v>
      </c>
      <c r="V50">
        <v>68.358572112601706</v>
      </c>
      <c r="W50">
        <v>36.387205685393603</v>
      </c>
      <c r="X50">
        <v>79.887690162161505</v>
      </c>
    </row>
    <row r="51" spans="1:24" x14ac:dyDescent="0.25">
      <c r="A51" s="269" t="s">
        <v>1381</v>
      </c>
      <c r="G51" s="139">
        <v>35886</v>
      </c>
      <c r="H51">
        <v>70.456278667660797</v>
      </c>
      <c r="I51">
        <v>46.472435131238598</v>
      </c>
      <c r="J51">
        <v>79.887690162161505</v>
      </c>
      <c r="L51">
        <v>63.553614949201197</v>
      </c>
      <c r="M51">
        <v>46.472435131238598</v>
      </c>
      <c r="N51">
        <v>79.887690162161505</v>
      </c>
      <c r="Q51">
        <v>70.456278667660797</v>
      </c>
      <c r="R51">
        <v>46.056213023151003</v>
      </c>
      <c r="S51">
        <v>79.887690162161505</v>
      </c>
      <c r="V51">
        <v>70.456278667660797</v>
      </c>
      <c r="W51">
        <v>46.472435131238598</v>
      </c>
      <c r="X51">
        <v>77.040197711861794</v>
      </c>
    </row>
    <row r="52" spans="1:24" x14ac:dyDescent="0.25">
      <c r="A52" s="4" t="s">
        <v>139</v>
      </c>
      <c r="B52" s="4"/>
      <c r="C52" s="4"/>
      <c r="D52" s="4"/>
      <c r="G52" s="139">
        <v>35977</v>
      </c>
      <c r="H52">
        <v>63.553614949201197</v>
      </c>
      <c r="I52">
        <v>46.056213023151003</v>
      </c>
      <c r="J52">
        <v>77.040197711861794</v>
      </c>
      <c r="L52">
        <v>69.785462883650595</v>
      </c>
      <c r="M52">
        <v>46.056213023151003</v>
      </c>
      <c r="N52">
        <v>77.040197711861794</v>
      </c>
      <c r="Q52">
        <v>63.553614949201197</v>
      </c>
      <c r="R52">
        <v>32.023925564437199</v>
      </c>
      <c r="S52">
        <v>77.040197711861794</v>
      </c>
      <c r="V52">
        <v>63.553614949201197</v>
      </c>
      <c r="W52">
        <v>46.056213023151003</v>
      </c>
      <c r="X52">
        <v>67.796504583010005</v>
      </c>
    </row>
    <row r="53" spans="1:24" x14ac:dyDescent="0.25">
      <c r="A53" s="5"/>
      <c r="B53" s="4" t="s">
        <v>149</v>
      </c>
      <c r="C53" s="4" t="s">
        <v>150</v>
      </c>
      <c r="D53" s="4" t="s">
        <v>151</v>
      </c>
      <c r="G53" s="139">
        <v>36069</v>
      </c>
      <c r="H53">
        <v>69.785462883650595</v>
      </c>
      <c r="I53">
        <v>32.023925564437199</v>
      </c>
      <c r="J53">
        <v>67.796504583010005</v>
      </c>
      <c r="L53">
        <v>73.252526892172597</v>
      </c>
      <c r="M53">
        <v>32.023925564437199</v>
      </c>
      <c r="N53">
        <v>67.796504583010005</v>
      </c>
      <c r="Q53">
        <v>69.785462883650595</v>
      </c>
      <c r="R53">
        <v>40.421052774044902</v>
      </c>
      <c r="S53">
        <v>67.796504583010005</v>
      </c>
      <c r="V53">
        <v>69.785462883650595</v>
      </c>
      <c r="W53">
        <v>32.023925564437199</v>
      </c>
      <c r="X53">
        <v>81.909368874417694</v>
      </c>
    </row>
    <row r="54" spans="1:24" x14ac:dyDescent="0.25">
      <c r="A54" s="4" t="s">
        <v>149</v>
      </c>
      <c r="B54" s="3">
        <v>1</v>
      </c>
      <c r="C54">
        <f>B55</f>
        <v>-4.2866471387754443E-2</v>
      </c>
      <c r="D54">
        <f>B56</f>
        <v>0.85003330106450858</v>
      </c>
      <c r="G54" s="139">
        <v>36161</v>
      </c>
      <c r="H54">
        <v>73.252526892172597</v>
      </c>
      <c r="I54">
        <v>40.421052774044902</v>
      </c>
      <c r="J54">
        <v>81.909368874417694</v>
      </c>
      <c r="L54">
        <v>81.143024855299203</v>
      </c>
      <c r="M54">
        <v>40.421052774044902</v>
      </c>
      <c r="N54">
        <v>81.909368874417694</v>
      </c>
      <c r="Q54">
        <v>73.252526892172597</v>
      </c>
      <c r="R54">
        <v>48.002754602856498</v>
      </c>
      <c r="S54">
        <v>81.909368874417694</v>
      </c>
      <c r="V54">
        <v>73.252526892172597</v>
      </c>
      <c r="W54">
        <v>40.421052774044902</v>
      </c>
      <c r="X54">
        <v>83.001665019280196</v>
      </c>
    </row>
    <row r="55" spans="1:24" x14ac:dyDescent="0.25">
      <c r="A55" s="4" t="s">
        <v>150</v>
      </c>
      <c r="B55" s="3">
        <f>CORREL(H86:H109,I86:I109)</f>
        <v>-4.2866471387754443E-2</v>
      </c>
      <c r="C55">
        <v>1</v>
      </c>
      <c r="D55">
        <f>C56</f>
        <v>-0.12899976374479741</v>
      </c>
      <c r="G55" s="139">
        <v>36251</v>
      </c>
      <c r="H55">
        <v>81.143024855299203</v>
      </c>
      <c r="I55">
        <v>48.002754602856498</v>
      </c>
      <c r="J55">
        <v>83.001665019280196</v>
      </c>
      <c r="L55">
        <v>77.070329248429502</v>
      </c>
      <c r="M55">
        <v>48.002754602856498</v>
      </c>
      <c r="N55">
        <v>83.001665019280196</v>
      </c>
      <c r="Q55">
        <v>81.143024855299203</v>
      </c>
      <c r="R55">
        <v>44.1450528092818</v>
      </c>
      <c r="S55">
        <v>83.001665019280196</v>
      </c>
      <c r="V55">
        <v>81.143024855299203</v>
      </c>
      <c r="W55">
        <v>48.002754602856498</v>
      </c>
      <c r="X55">
        <v>78.154744269394101</v>
      </c>
    </row>
    <row r="56" spans="1:24" x14ac:dyDescent="0.25">
      <c r="A56" s="4" t="s">
        <v>151</v>
      </c>
      <c r="B56" s="4">
        <f>CORREL(H86:H109,J86:J109)</f>
        <v>0.85003330106450858</v>
      </c>
      <c r="C56">
        <f>CORREL(J86:J109,I86:I109)</f>
        <v>-0.12899976374479741</v>
      </c>
      <c r="D56">
        <v>1</v>
      </c>
      <c r="G56" s="139">
        <v>36342</v>
      </c>
      <c r="H56">
        <v>77.070329248429502</v>
      </c>
      <c r="I56">
        <v>44.1450528092818</v>
      </c>
      <c r="J56">
        <v>78.154744269394101</v>
      </c>
      <c r="L56">
        <v>77.994021902600807</v>
      </c>
      <c r="M56">
        <v>44.1450528092818</v>
      </c>
      <c r="N56">
        <v>78.154744269394101</v>
      </c>
      <c r="Q56">
        <v>77.070329248429502</v>
      </c>
      <c r="R56">
        <v>42.8450047771531</v>
      </c>
      <c r="S56">
        <v>78.154744269394101</v>
      </c>
      <c r="V56">
        <v>77.070329248429502</v>
      </c>
      <c r="W56">
        <v>44.1450528092818</v>
      </c>
      <c r="X56">
        <v>90.696593481967696</v>
      </c>
    </row>
    <row r="57" spans="1:24" x14ac:dyDescent="0.25">
      <c r="A57" s="4"/>
      <c r="B57" s="159"/>
      <c r="C57" s="4"/>
      <c r="D57" s="4"/>
      <c r="G57" s="139">
        <v>36434</v>
      </c>
      <c r="H57">
        <v>77.994021902600807</v>
      </c>
      <c r="I57">
        <v>42.8450047771531</v>
      </c>
      <c r="J57">
        <v>90.696593481967696</v>
      </c>
      <c r="L57">
        <v>75.199214161118505</v>
      </c>
      <c r="M57">
        <v>42.8450047771531</v>
      </c>
      <c r="N57">
        <v>90.696593481967696</v>
      </c>
      <c r="Q57">
        <v>77.994021902600807</v>
      </c>
      <c r="R57">
        <v>41.495269103127903</v>
      </c>
      <c r="S57">
        <v>90.696593481967696</v>
      </c>
      <c r="V57">
        <v>77.994021902600807</v>
      </c>
      <c r="W57">
        <v>42.8450047771531</v>
      </c>
      <c r="X57">
        <v>86.764353187981001</v>
      </c>
    </row>
    <row r="58" spans="1:24" x14ac:dyDescent="0.25">
      <c r="A58" s="4" t="s">
        <v>138</v>
      </c>
      <c r="B58" s="4"/>
      <c r="C58" s="4"/>
      <c r="D58" s="4"/>
      <c r="G58" s="139">
        <v>36526</v>
      </c>
      <c r="H58">
        <v>75.199214161118505</v>
      </c>
      <c r="I58">
        <v>41.495269103127903</v>
      </c>
      <c r="J58">
        <v>86.764353187981001</v>
      </c>
      <c r="L58">
        <v>65.564140131706097</v>
      </c>
      <c r="M58">
        <v>41.495269103127903</v>
      </c>
      <c r="N58">
        <v>86.764353187981001</v>
      </c>
      <c r="Q58">
        <v>75.199214161118505</v>
      </c>
      <c r="R58">
        <v>36.339226899805901</v>
      </c>
      <c r="S58">
        <v>86.764353187981001</v>
      </c>
      <c r="V58">
        <v>75.199214161118505</v>
      </c>
      <c r="W58">
        <v>41.495269103127903</v>
      </c>
      <c r="X58">
        <v>76.1012006883591</v>
      </c>
    </row>
    <row r="59" spans="1:24" x14ac:dyDescent="0.25">
      <c r="A59" s="5"/>
      <c r="B59" s="4" t="s">
        <v>149</v>
      </c>
      <c r="C59" s="4" t="s">
        <v>150</v>
      </c>
      <c r="D59" s="4" t="s">
        <v>151</v>
      </c>
      <c r="G59" s="139">
        <v>36617</v>
      </c>
      <c r="H59">
        <v>65.564140131706097</v>
      </c>
      <c r="I59">
        <v>36.339226899805901</v>
      </c>
      <c r="J59">
        <v>76.1012006883591</v>
      </c>
      <c r="L59">
        <v>75.324619286918406</v>
      </c>
      <c r="M59">
        <v>36.339226899805901</v>
      </c>
      <c r="N59">
        <v>76.1012006883591</v>
      </c>
      <c r="Q59">
        <v>65.564140131706097</v>
      </c>
      <c r="R59">
        <v>29.734391717785801</v>
      </c>
      <c r="S59">
        <v>76.1012006883591</v>
      </c>
      <c r="V59">
        <v>65.564140131706097</v>
      </c>
      <c r="W59">
        <v>36.339226899805901</v>
      </c>
      <c r="X59">
        <v>73.739189802096902</v>
      </c>
    </row>
    <row r="60" spans="1:24" x14ac:dyDescent="0.25">
      <c r="A60" s="4" t="s">
        <v>149</v>
      </c>
      <c r="B60" s="3">
        <v>1</v>
      </c>
      <c r="C60">
        <f>B61</f>
        <v>0.13537514571072409</v>
      </c>
      <c r="D60">
        <f>B62</f>
        <v>0.14483301997061748</v>
      </c>
      <c r="G60" s="139">
        <v>36708</v>
      </c>
      <c r="H60">
        <v>75.324619286918406</v>
      </c>
      <c r="I60">
        <v>29.734391717785801</v>
      </c>
      <c r="J60">
        <v>73.739189802096902</v>
      </c>
      <c r="L60">
        <v>70.035264438803594</v>
      </c>
      <c r="M60">
        <v>29.734391717785801</v>
      </c>
      <c r="N60">
        <v>73.739189802096902</v>
      </c>
      <c r="Q60">
        <v>75.324619286918406</v>
      </c>
      <c r="R60">
        <v>35.104713059186999</v>
      </c>
      <c r="S60">
        <v>73.739189802096902</v>
      </c>
      <c r="V60">
        <v>75.324619286918406</v>
      </c>
      <c r="W60">
        <v>29.734391717785801</v>
      </c>
      <c r="X60">
        <v>80.294857064023702</v>
      </c>
    </row>
    <row r="61" spans="1:24" x14ac:dyDescent="0.25">
      <c r="A61" s="4" t="s">
        <v>150</v>
      </c>
      <c r="B61" s="3">
        <f>CORREL(L86:L109,M86:M109)</f>
        <v>0.13537514571072409</v>
      </c>
      <c r="C61">
        <v>1</v>
      </c>
      <c r="D61">
        <f>C62</f>
        <v>-0.12899976374479741</v>
      </c>
      <c r="G61" s="139">
        <v>36800</v>
      </c>
      <c r="H61">
        <v>70.035264438803594</v>
      </c>
      <c r="I61">
        <v>35.104713059186999</v>
      </c>
      <c r="J61">
        <v>80.294857064023702</v>
      </c>
      <c r="L61">
        <v>70.359659685708294</v>
      </c>
      <c r="M61">
        <v>35.104713059186999</v>
      </c>
      <c r="N61">
        <v>80.294857064023702</v>
      </c>
      <c r="Q61">
        <v>70.035264438803594</v>
      </c>
      <c r="R61">
        <v>25.679091825518299</v>
      </c>
      <c r="S61">
        <v>80.294857064023702</v>
      </c>
      <c r="V61">
        <v>70.035264438803594</v>
      </c>
      <c r="W61">
        <v>35.104713059186999</v>
      </c>
      <c r="X61">
        <v>73.948261149579693</v>
      </c>
    </row>
    <row r="62" spans="1:24" x14ac:dyDescent="0.25">
      <c r="A62" s="4" t="s">
        <v>151</v>
      </c>
      <c r="B62" s="3">
        <f>CORREL(L86:L109,N86:N109)</f>
        <v>0.14483301997061748</v>
      </c>
      <c r="C62">
        <f>CORREL(N86:N109,M86:M109)</f>
        <v>-0.12899976374479741</v>
      </c>
      <c r="D62">
        <v>1</v>
      </c>
      <c r="G62" s="139">
        <v>36892</v>
      </c>
      <c r="H62">
        <v>70.359659685708294</v>
      </c>
      <c r="I62">
        <v>25.679091825518299</v>
      </c>
      <c r="J62">
        <v>73.948261149579693</v>
      </c>
      <c r="L62">
        <v>75.434642898115996</v>
      </c>
      <c r="M62">
        <v>25.679091825518299</v>
      </c>
      <c r="N62">
        <v>73.948261149579693</v>
      </c>
      <c r="Q62">
        <v>70.359659685708294</v>
      </c>
      <c r="R62">
        <v>33.735007148592899</v>
      </c>
      <c r="S62">
        <v>73.948261149579693</v>
      </c>
      <c r="V62">
        <v>70.359659685708294</v>
      </c>
      <c r="W62">
        <v>25.679091825518299</v>
      </c>
      <c r="X62">
        <v>72.519541483924201</v>
      </c>
    </row>
    <row r="63" spans="1:24" x14ac:dyDescent="0.25">
      <c r="A63" s="4"/>
      <c r="B63" s="4"/>
      <c r="C63" s="4"/>
      <c r="D63" s="4"/>
      <c r="G63" s="139">
        <v>36982</v>
      </c>
      <c r="H63">
        <v>75.434642898115996</v>
      </c>
      <c r="I63">
        <v>33.735007148592899</v>
      </c>
      <c r="J63">
        <v>72.519541483924201</v>
      </c>
      <c r="L63">
        <v>65.978573523268494</v>
      </c>
      <c r="M63">
        <v>33.735007148592899</v>
      </c>
      <c r="N63">
        <v>72.519541483924201</v>
      </c>
      <c r="Q63">
        <v>75.434642898115996</v>
      </c>
      <c r="R63">
        <v>31.391728969645101</v>
      </c>
      <c r="S63">
        <v>72.519541483924201</v>
      </c>
      <c r="V63">
        <v>75.434642898115996</v>
      </c>
      <c r="W63">
        <v>33.735007148592899</v>
      </c>
      <c r="X63">
        <v>58.7498063228199</v>
      </c>
    </row>
    <row r="64" spans="1:24" x14ac:dyDescent="0.25">
      <c r="A64" s="4" t="s">
        <v>140</v>
      </c>
      <c r="B64" s="4"/>
      <c r="C64" s="4"/>
      <c r="D64" s="4"/>
      <c r="G64" s="139">
        <v>37073</v>
      </c>
      <c r="H64">
        <v>65.978573523268494</v>
      </c>
      <c r="I64">
        <v>31.391728969645101</v>
      </c>
      <c r="J64">
        <v>58.7498063228199</v>
      </c>
      <c r="L64">
        <v>75.638745261427601</v>
      </c>
      <c r="M64">
        <v>31.391728969645101</v>
      </c>
      <c r="N64">
        <v>58.7498063228199</v>
      </c>
      <c r="Q64">
        <v>65.978573523268494</v>
      </c>
      <c r="R64">
        <v>35.198832928041497</v>
      </c>
      <c r="S64">
        <v>58.7498063228199</v>
      </c>
      <c r="V64">
        <v>65.978573523268494</v>
      </c>
      <c r="W64">
        <v>31.391728969645101</v>
      </c>
      <c r="X64">
        <v>87.821918963327207</v>
      </c>
    </row>
    <row r="65" spans="1:24" x14ac:dyDescent="0.25">
      <c r="A65" s="5"/>
      <c r="B65" s="4" t="s">
        <v>149</v>
      </c>
      <c r="C65" s="4" t="s">
        <v>150</v>
      </c>
      <c r="D65" s="4" t="s">
        <v>151</v>
      </c>
      <c r="G65" s="139">
        <v>37165</v>
      </c>
      <c r="H65">
        <v>75.638745261427601</v>
      </c>
      <c r="I65">
        <v>35.198832928041497</v>
      </c>
      <c r="J65">
        <v>87.821918963327207</v>
      </c>
      <c r="L65">
        <v>78.361638370634097</v>
      </c>
      <c r="M65">
        <v>35.198832928041497</v>
      </c>
      <c r="N65">
        <v>87.821918963327207</v>
      </c>
      <c r="Q65">
        <v>75.638745261427601</v>
      </c>
      <c r="R65">
        <v>36.1054963496154</v>
      </c>
      <c r="S65">
        <v>87.821918963327207</v>
      </c>
      <c r="V65">
        <v>75.638745261427601</v>
      </c>
      <c r="W65">
        <v>35.198832928041497</v>
      </c>
      <c r="X65">
        <v>80.910627047759604</v>
      </c>
    </row>
    <row r="66" spans="1:24" x14ac:dyDescent="0.25">
      <c r="A66" s="4" t="s">
        <v>149</v>
      </c>
      <c r="B66" s="3">
        <v>1</v>
      </c>
      <c r="C66">
        <f>B67</f>
        <v>8.3668417554117303E-2</v>
      </c>
      <c r="D66">
        <f>B68</f>
        <v>0.85003330106450858</v>
      </c>
      <c r="G66" s="139">
        <v>37257</v>
      </c>
      <c r="H66">
        <v>78.361638370634097</v>
      </c>
      <c r="I66">
        <v>36.1054963496154</v>
      </c>
      <c r="J66">
        <v>80.910627047759604</v>
      </c>
      <c r="L66">
        <v>77.1813411543</v>
      </c>
      <c r="M66">
        <v>36.1054963496154</v>
      </c>
      <c r="N66">
        <v>80.910627047759604</v>
      </c>
      <c r="Q66">
        <v>78.361638370634097</v>
      </c>
      <c r="R66">
        <v>30.037148162736599</v>
      </c>
      <c r="S66">
        <v>80.910627047759604</v>
      </c>
      <c r="V66">
        <v>78.361638370634097</v>
      </c>
      <c r="W66">
        <v>36.1054963496154</v>
      </c>
      <c r="X66">
        <v>80.487554566155097</v>
      </c>
    </row>
    <row r="67" spans="1:24" x14ac:dyDescent="0.25">
      <c r="A67" s="4" t="s">
        <v>150</v>
      </c>
      <c r="B67" s="3">
        <f>CORREL(Q86:Q109,R86:R109)</f>
        <v>8.3668417554117303E-2</v>
      </c>
      <c r="C67">
        <v>1</v>
      </c>
      <c r="D67">
        <f>C68</f>
        <v>0.12073090416546986</v>
      </c>
      <c r="G67" s="139">
        <v>37347</v>
      </c>
      <c r="H67">
        <v>77.1813411543</v>
      </c>
      <c r="I67">
        <v>30.037148162736599</v>
      </c>
      <c r="J67">
        <v>80.487554566155097</v>
      </c>
      <c r="L67">
        <v>66.3113283112083</v>
      </c>
      <c r="M67">
        <v>30.037148162736599</v>
      </c>
      <c r="N67">
        <v>80.487554566155097</v>
      </c>
      <c r="Q67">
        <v>77.1813411543</v>
      </c>
      <c r="R67">
        <v>28.057605727585798</v>
      </c>
      <c r="S67">
        <v>80.487554566155097</v>
      </c>
      <c r="V67">
        <v>77.1813411543</v>
      </c>
      <c r="W67">
        <v>30.037148162736599</v>
      </c>
      <c r="X67">
        <v>64.717196810877695</v>
      </c>
    </row>
    <row r="68" spans="1:24" x14ac:dyDescent="0.25">
      <c r="A68" s="4" t="s">
        <v>151</v>
      </c>
      <c r="B68" s="3">
        <f>CORREL(Q86:Q109,S86:S109)</f>
        <v>0.85003330106450858</v>
      </c>
      <c r="C68">
        <f>CORREL(S86:S109,R86:R109)</f>
        <v>0.12073090416546986</v>
      </c>
      <c r="D68">
        <v>1</v>
      </c>
      <c r="G68" s="139">
        <v>37438</v>
      </c>
      <c r="H68">
        <v>66.3113283112083</v>
      </c>
      <c r="I68">
        <v>28.057605727585798</v>
      </c>
      <c r="J68">
        <v>64.717196810877695</v>
      </c>
      <c r="L68">
        <v>76.146954679790497</v>
      </c>
      <c r="M68">
        <v>28.057605727585798</v>
      </c>
      <c r="N68">
        <v>64.717196810877695</v>
      </c>
      <c r="Q68">
        <v>66.3113283112083</v>
      </c>
      <c r="R68">
        <v>33.1493630547278</v>
      </c>
      <c r="S68">
        <v>64.717196810877695</v>
      </c>
      <c r="V68">
        <v>66.3113283112083</v>
      </c>
      <c r="W68">
        <v>28.057605727585798</v>
      </c>
      <c r="X68">
        <v>81.596240239821</v>
      </c>
    </row>
    <row r="69" spans="1:24" x14ac:dyDescent="0.25">
      <c r="A69" s="4"/>
      <c r="B69" s="4"/>
      <c r="C69" s="4"/>
      <c r="D69" s="4"/>
      <c r="G69" s="139">
        <v>37530</v>
      </c>
      <c r="H69">
        <v>76.146954679790497</v>
      </c>
      <c r="I69">
        <v>33.1493630547278</v>
      </c>
      <c r="J69">
        <v>81.596240239821</v>
      </c>
      <c r="L69">
        <v>72.112123388352899</v>
      </c>
      <c r="M69">
        <v>33.1493630547278</v>
      </c>
      <c r="N69">
        <v>81.596240239821</v>
      </c>
      <c r="Q69">
        <v>76.146954679790497</v>
      </c>
      <c r="R69">
        <v>30.8897084599819</v>
      </c>
      <c r="S69">
        <v>81.596240239821</v>
      </c>
      <c r="V69">
        <v>76.146954679790497</v>
      </c>
      <c r="W69">
        <v>33.1493630547278</v>
      </c>
      <c r="X69">
        <v>80.715022895271105</v>
      </c>
    </row>
    <row r="70" spans="1:24" x14ac:dyDescent="0.25">
      <c r="A70" s="4" t="s">
        <v>141</v>
      </c>
      <c r="B70" s="4"/>
      <c r="C70" s="4"/>
      <c r="D70" s="4"/>
      <c r="G70" s="139">
        <v>37622</v>
      </c>
      <c r="H70">
        <v>72.112123388352899</v>
      </c>
      <c r="I70">
        <v>30.8897084599819</v>
      </c>
      <c r="J70">
        <v>80.715022895271105</v>
      </c>
      <c r="L70">
        <v>72.014311037310307</v>
      </c>
      <c r="M70">
        <v>30.8897084599819</v>
      </c>
      <c r="N70">
        <v>80.715022895271105</v>
      </c>
      <c r="Q70">
        <v>72.112123388352899</v>
      </c>
      <c r="R70">
        <v>27.240963502798198</v>
      </c>
      <c r="S70">
        <v>80.715022895271105</v>
      </c>
      <c r="V70">
        <v>72.112123388352899</v>
      </c>
      <c r="W70">
        <v>30.8897084599819</v>
      </c>
      <c r="X70">
        <v>77.432118675926802</v>
      </c>
    </row>
    <row r="71" spans="1:24" x14ac:dyDescent="0.25">
      <c r="A71" s="5"/>
      <c r="B71" s="4" t="s">
        <v>149</v>
      </c>
      <c r="C71" s="4" t="s">
        <v>150</v>
      </c>
      <c r="D71" s="4" t="s">
        <v>151</v>
      </c>
      <c r="G71" s="139">
        <v>37712</v>
      </c>
      <c r="H71">
        <v>72.014311037310307</v>
      </c>
      <c r="I71">
        <v>27.240963502798198</v>
      </c>
      <c r="J71">
        <v>77.432118675926802</v>
      </c>
      <c r="L71">
        <v>77.146108282747704</v>
      </c>
      <c r="M71">
        <v>27.240963502798198</v>
      </c>
      <c r="N71">
        <v>77.432118675926802</v>
      </c>
      <c r="Q71">
        <v>72.014311037310307</v>
      </c>
      <c r="R71">
        <v>29.073881437042001</v>
      </c>
      <c r="S71">
        <v>77.432118675926802</v>
      </c>
      <c r="V71">
        <v>72.014311037310307</v>
      </c>
      <c r="W71">
        <v>27.240963502798198</v>
      </c>
      <c r="X71">
        <v>70.683624892397702</v>
      </c>
    </row>
    <row r="72" spans="1:24" x14ac:dyDescent="0.25">
      <c r="A72" s="4" t="s">
        <v>149</v>
      </c>
      <c r="B72" s="3">
        <v>1</v>
      </c>
      <c r="C72">
        <f>B73</f>
        <v>-4.2866471387754443E-2</v>
      </c>
      <c r="D72">
        <f>B74</f>
        <v>0.18402998084094951</v>
      </c>
      <c r="G72" s="139">
        <v>37803</v>
      </c>
      <c r="H72">
        <v>77.146108282747704</v>
      </c>
      <c r="I72">
        <v>29.073881437042001</v>
      </c>
      <c r="J72">
        <v>70.683624892397702</v>
      </c>
      <c r="L72">
        <v>74.076944679276593</v>
      </c>
      <c r="M72">
        <v>29.073881437042001</v>
      </c>
      <c r="N72">
        <v>70.683624892397702</v>
      </c>
      <c r="Q72">
        <v>77.146108282747704</v>
      </c>
      <c r="R72">
        <v>27.714573621735799</v>
      </c>
      <c r="S72">
        <v>70.683624892397702</v>
      </c>
      <c r="V72">
        <v>77.146108282747704</v>
      </c>
      <c r="W72">
        <v>29.073881437042001</v>
      </c>
      <c r="X72">
        <v>71.771750256734606</v>
      </c>
    </row>
    <row r="73" spans="1:24" x14ac:dyDescent="0.25">
      <c r="A73" s="4" t="s">
        <v>150</v>
      </c>
      <c r="B73" s="3">
        <f>CORREL(V86:V109,W86:W109)</f>
        <v>-4.2866471387754443E-2</v>
      </c>
      <c r="C73">
        <v>1</v>
      </c>
      <c r="D73">
        <f>C74</f>
        <v>8.6374778928449442E-2</v>
      </c>
      <c r="G73" s="139">
        <v>37895</v>
      </c>
      <c r="H73">
        <v>74.076944679276593</v>
      </c>
      <c r="I73">
        <v>27.714573621735799</v>
      </c>
      <c r="J73">
        <v>71.771750256734606</v>
      </c>
      <c r="L73">
        <v>69.130977899066707</v>
      </c>
      <c r="M73">
        <v>27.714573621735799</v>
      </c>
      <c r="N73">
        <v>71.771750256734606</v>
      </c>
      <c r="Q73">
        <v>74.076944679276593</v>
      </c>
      <c r="R73">
        <v>20.664149377299601</v>
      </c>
      <c r="S73">
        <v>71.771750256734606</v>
      </c>
      <c r="V73">
        <v>74.076944679276593</v>
      </c>
      <c r="W73">
        <v>27.714573621735799</v>
      </c>
      <c r="X73">
        <v>59.056207907252997</v>
      </c>
    </row>
    <row r="74" spans="1:24" x14ac:dyDescent="0.25">
      <c r="A74" s="4" t="s">
        <v>151</v>
      </c>
      <c r="B74" s="3">
        <f>CORREL(V86:V109,X86:X109)</f>
        <v>0.18402998084094951</v>
      </c>
      <c r="C74">
        <f>CORREL(X86:X109,W86:W109)</f>
        <v>8.6374778928449442E-2</v>
      </c>
      <c r="D74">
        <v>1</v>
      </c>
      <c r="G74" s="139">
        <v>37987</v>
      </c>
      <c r="H74">
        <v>69.130977899066707</v>
      </c>
      <c r="I74">
        <v>20.664149377299601</v>
      </c>
      <c r="J74">
        <v>59.056207907252997</v>
      </c>
      <c r="L74">
        <v>64.0417512637231</v>
      </c>
      <c r="M74">
        <v>20.664149377299601</v>
      </c>
      <c r="N74">
        <v>59.056207907252997</v>
      </c>
      <c r="Q74">
        <v>69.130977899066707</v>
      </c>
      <c r="R74">
        <v>19.170666480113098</v>
      </c>
      <c r="S74">
        <v>59.056207907252997</v>
      </c>
      <c r="V74">
        <v>69.130977899066707</v>
      </c>
      <c r="W74">
        <v>20.664149377299601</v>
      </c>
      <c r="X74">
        <v>56.8997004303003</v>
      </c>
    </row>
    <row r="75" spans="1:24" x14ac:dyDescent="0.25">
      <c r="G75" s="139">
        <v>38078</v>
      </c>
      <c r="H75">
        <v>64.0417512637231</v>
      </c>
      <c r="I75">
        <v>19.170666480113098</v>
      </c>
      <c r="J75">
        <v>56.8997004303003</v>
      </c>
      <c r="L75">
        <v>72.799749459684506</v>
      </c>
      <c r="M75">
        <v>19.170666480113098</v>
      </c>
      <c r="N75">
        <v>56.8997004303003</v>
      </c>
      <c r="Q75">
        <v>64.0417512637231</v>
      </c>
      <c r="R75">
        <v>20.219280627925201</v>
      </c>
      <c r="S75">
        <v>56.8997004303003</v>
      </c>
      <c r="V75">
        <v>64.0417512637231</v>
      </c>
      <c r="W75">
        <v>19.170666480113098</v>
      </c>
      <c r="X75">
        <v>66.620884635935695</v>
      </c>
    </row>
    <row r="76" spans="1:24" x14ac:dyDescent="0.25">
      <c r="A76" s="269" t="s">
        <v>1382</v>
      </c>
      <c r="G76" s="139">
        <v>38169</v>
      </c>
      <c r="H76">
        <v>72.799749459684506</v>
      </c>
      <c r="I76">
        <v>20.219280627925201</v>
      </c>
      <c r="J76">
        <v>66.620884635935695</v>
      </c>
      <c r="L76">
        <v>70.510599790684694</v>
      </c>
      <c r="M76">
        <v>20.219280627925201</v>
      </c>
      <c r="N76">
        <v>66.620884635935695</v>
      </c>
      <c r="Q76">
        <v>72.799749459684506</v>
      </c>
      <c r="R76">
        <v>25.613048842344199</v>
      </c>
      <c r="S76">
        <v>66.620884635935695</v>
      </c>
      <c r="V76">
        <v>72.799749459684506</v>
      </c>
      <c r="W76">
        <v>20.219280627925201</v>
      </c>
      <c r="X76">
        <v>75.898925177019393</v>
      </c>
    </row>
    <row r="77" spans="1:24" x14ac:dyDescent="0.25">
      <c r="A77" s="4" t="s">
        <v>139</v>
      </c>
      <c r="B77" s="4"/>
      <c r="C77" s="4"/>
      <c r="D77" s="4"/>
      <c r="G77" s="139">
        <v>38261</v>
      </c>
      <c r="H77">
        <v>70.510599790684694</v>
      </c>
      <c r="I77">
        <v>25.613048842344199</v>
      </c>
      <c r="J77">
        <v>75.898925177019393</v>
      </c>
      <c r="L77">
        <v>69.8890239609823</v>
      </c>
      <c r="M77">
        <v>25.613048842344199</v>
      </c>
      <c r="N77">
        <v>75.898925177019393</v>
      </c>
      <c r="Q77">
        <v>70.510599790684694</v>
      </c>
      <c r="R77">
        <v>24.028624416712098</v>
      </c>
      <c r="S77">
        <v>75.898925177019393</v>
      </c>
      <c r="V77">
        <v>70.510599790684694</v>
      </c>
      <c r="W77">
        <v>25.613048842344199</v>
      </c>
      <c r="X77">
        <v>72.5262598230739</v>
      </c>
    </row>
    <row r="78" spans="1:24" x14ac:dyDescent="0.25">
      <c r="A78" s="5"/>
      <c r="B78" s="4" t="s">
        <v>149</v>
      </c>
      <c r="C78" s="4" t="s">
        <v>150</v>
      </c>
      <c r="D78" s="4" t="s">
        <v>151</v>
      </c>
      <c r="G78" s="139">
        <v>38353</v>
      </c>
      <c r="H78">
        <v>69.8890239609823</v>
      </c>
      <c r="I78">
        <v>24.028624416712098</v>
      </c>
      <c r="J78">
        <v>72.5262598230739</v>
      </c>
      <c r="L78">
        <v>72.016126093726797</v>
      </c>
      <c r="M78">
        <v>24.028624416712098</v>
      </c>
      <c r="N78">
        <v>72.5262598230739</v>
      </c>
      <c r="Q78">
        <v>69.8890239609823</v>
      </c>
      <c r="R78">
        <v>33.337392459749999</v>
      </c>
      <c r="S78">
        <v>72.5262598230739</v>
      </c>
      <c r="V78">
        <v>69.8890239609823</v>
      </c>
      <c r="W78">
        <v>24.028624416712098</v>
      </c>
      <c r="X78">
        <v>75.915815252705798</v>
      </c>
    </row>
    <row r="79" spans="1:24" x14ac:dyDescent="0.25">
      <c r="A79" s="4" t="s">
        <v>149</v>
      </c>
      <c r="B79" s="3">
        <v>1</v>
      </c>
      <c r="C79">
        <f>B80</f>
        <v>0.55792103262916315</v>
      </c>
      <c r="D79">
        <f>B81</f>
        <v>0.91070210324386691</v>
      </c>
      <c r="G79" s="139">
        <v>38443</v>
      </c>
      <c r="H79">
        <v>72.016126093726797</v>
      </c>
      <c r="I79">
        <v>33.337392459749999</v>
      </c>
      <c r="J79">
        <v>75.915815252705798</v>
      </c>
      <c r="L79">
        <v>71.112213299354394</v>
      </c>
      <c r="M79">
        <v>33.337392459749999</v>
      </c>
      <c r="N79">
        <v>75.915815252705798</v>
      </c>
      <c r="Q79">
        <v>72.016126093726797</v>
      </c>
      <c r="R79">
        <v>21.550044585692898</v>
      </c>
      <c r="S79">
        <v>75.915815252705798</v>
      </c>
      <c r="V79">
        <v>72.016126093726797</v>
      </c>
      <c r="W79">
        <v>33.337392459749999</v>
      </c>
      <c r="X79">
        <v>72.614466998463001</v>
      </c>
    </row>
    <row r="80" spans="1:24" x14ac:dyDescent="0.25">
      <c r="A80" s="4" t="s">
        <v>150</v>
      </c>
      <c r="B80" s="3">
        <f>CORREL(H110:H139,I110:I139)</f>
        <v>0.55792103262916315</v>
      </c>
      <c r="C80">
        <v>1</v>
      </c>
      <c r="D80">
        <f>C81</f>
        <v>0.65505154342239758</v>
      </c>
      <c r="G80" s="139">
        <v>38534</v>
      </c>
      <c r="H80">
        <v>71.112213299354394</v>
      </c>
      <c r="I80">
        <v>21.550044585692898</v>
      </c>
      <c r="J80">
        <v>72.614466998463001</v>
      </c>
      <c r="L80">
        <v>70.563835420915595</v>
      </c>
      <c r="M80">
        <v>21.550044585692898</v>
      </c>
      <c r="N80">
        <v>72.614466998463001</v>
      </c>
      <c r="Q80">
        <v>71.112213299354394</v>
      </c>
      <c r="R80">
        <v>30.650389364002098</v>
      </c>
      <c r="S80">
        <v>72.614466998463001</v>
      </c>
      <c r="V80">
        <v>71.112213299354394</v>
      </c>
      <c r="W80">
        <v>21.550044585692898</v>
      </c>
      <c r="X80">
        <v>75.394301037631806</v>
      </c>
    </row>
    <row r="81" spans="1:24" x14ac:dyDescent="0.25">
      <c r="A81" s="4" t="s">
        <v>151</v>
      </c>
      <c r="B81" s="4">
        <f>CORREL(H110:H139,J110:J139)</f>
        <v>0.91070210324386691</v>
      </c>
      <c r="C81">
        <f>CORREL(J110:J139,I110:I139)</f>
        <v>0.65505154342239758</v>
      </c>
      <c r="D81">
        <v>1</v>
      </c>
      <c r="G81" s="139">
        <v>38626</v>
      </c>
      <c r="H81">
        <v>70.563835420915595</v>
      </c>
      <c r="I81">
        <v>30.650389364002098</v>
      </c>
      <c r="J81">
        <v>75.394301037631806</v>
      </c>
      <c r="L81">
        <v>71.074906245994001</v>
      </c>
      <c r="M81">
        <v>30.650389364002098</v>
      </c>
      <c r="N81">
        <v>75.394301037631806</v>
      </c>
      <c r="Q81">
        <v>70.563835420915595</v>
      </c>
      <c r="R81">
        <v>30.692327110228099</v>
      </c>
      <c r="S81">
        <v>75.394301037631806</v>
      </c>
      <c r="V81">
        <v>70.563835420915595</v>
      </c>
      <c r="W81">
        <v>30.650389364002098</v>
      </c>
      <c r="X81">
        <v>80.804870520044901</v>
      </c>
    </row>
    <row r="82" spans="1:24" x14ac:dyDescent="0.25">
      <c r="A82" s="4"/>
      <c r="B82" s="159"/>
      <c r="C82" s="4"/>
      <c r="D82" s="4"/>
      <c r="G82" s="139">
        <v>38718</v>
      </c>
      <c r="H82">
        <v>71.074906245994001</v>
      </c>
      <c r="I82">
        <v>30.692327110228099</v>
      </c>
      <c r="J82">
        <v>80.804870520044901</v>
      </c>
      <c r="L82">
        <v>59.516606641019003</v>
      </c>
      <c r="M82">
        <v>30.692327110228099</v>
      </c>
      <c r="N82">
        <v>80.804870520044901</v>
      </c>
      <c r="Q82">
        <v>71.074906245994001</v>
      </c>
      <c r="R82">
        <v>29.7611781981809</v>
      </c>
      <c r="S82">
        <v>80.804870520044901</v>
      </c>
      <c r="V82">
        <v>71.074906245994001</v>
      </c>
      <c r="W82">
        <v>30.692327110228099</v>
      </c>
      <c r="X82">
        <v>55.346450866727601</v>
      </c>
    </row>
    <row r="83" spans="1:24" x14ac:dyDescent="0.25">
      <c r="A83" s="4" t="s">
        <v>138</v>
      </c>
      <c r="B83" s="4"/>
      <c r="C83" s="4"/>
      <c r="D83" s="4"/>
      <c r="G83" s="139">
        <v>38808</v>
      </c>
      <c r="H83">
        <v>59.516606641019003</v>
      </c>
      <c r="I83">
        <v>29.7611781981809</v>
      </c>
      <c r="J83">
        <v>55.346450866727601</v>
      </c>
      <c r="L83">
        <v>64.162717662621503</v>
      </c>
      <c r="M83">
        <v>29.7611781981809</v>
      </c>
      <c r="N83">
        <v>55.346450866727601</v>
      </c>
      <c r="Q83">
        <v>59.516606641019003</v>
      </c>
      <c r="R83">
        <v>26.7704511007185</v>
      </c>
      <c r="S83">
        <v>55.346450866727601</v>
      </c>
      <c r="V83">
        <v>59.516606641019003</v>
      </c>
      <c r="W83">
        <v>29.7611781981809</v>
      </c>
      <c r="X83">
        <v>73.290832623261096</v>
      </c>
    </row>
    <row r="84" spans="1:24" x14ac:dyDescent="0.25">
      <c r="A84" s="5"/>
      <c r="B84" s="4" t="s">
        <v>149</v>
      </c>
      <c r="C84" s="4" t="s">
        <v>150</v>
      </c>
      <c r="D84" s="4" t="s">
        <v>151</v>
      </c>
      <c r="G84" s="139">
        <v>38899</v>
      </c>
      <c r="H84">
        <v>64.162717662621503</v>
      </c>
      <c r="I84">
        <v>26.7704511007185</v>
      </c>
      <c r="J84">
        <v>73.290832623261096</v>
      </c>
      <c r="L84">
        <v>72.618282251790504</v>
      </c>
      <c r="M84">
        <v>26.7704511007185</v>
      </c>
      <c r="N84">
        <v>73.290832623261096</v>
      </c>
      <c r="Q84">
        <v>64.162717662621503</v>
      </c>
      <c r="R84">
        <v>27.4317295944001</v>
      </c>
      <c r="S84">
        <v>73.290832623261096</v>
      </c>
      <c r="V84">
        <v>64.162717662621503</v>
      </c>
      <c r="W84">
        <v>26.7704511007185</v>
      </c>
      <c r="X84">
        <v>82.464160962777299</v>
      </c>
    </row>
    <row r="85" spans="1:24" x14ac:dyDescent="0.25">
      <c r="A85" s="4" t="s">
        <v>149</v>
      </c>
      <c r="B85" s="3">
        <v>1</v>
      </c>
      <c r="C85">
        <f>B86</f>
        <v>0.30753606140211842</v>
      </c>
      <c r="D85">
        <f>B87</f>
        <v>0.21537218653432147</v>
      </c>
      <c r="G85" s="139">
        <v>38991</v>
      </c>
      <c r="H85">
        <v>72.618282251790504</v>
      </c>
      <c r="I85">
        <v>27.4317295944001</v>
      </c>
      <c r="J85">
        <v>82.464160962777299</v>
      </c>
      <c r="L85">
        <v>59.850020807512301</v>
      </c>
      <c r="M85">
        <v>27.4317295944001</v>
      </c>
      <c r="N85">
        <v>82.464160962777299</v>
      </c>
      <c r="Q85">
        <v>72.618282251790504</v>
      </c>
      <c r="R85">
        <v>33.414533605775297</v>
      </c>
      <c r="S85">
        <v>82.464160962777299</v>
      </c>
      <c r="V85">
        <v>72.618282251790504</v>
      </c>
      <c r="W85">
        <v>27.4317295944001</v>
      </c>
      <c r="X85">
        <v>57.210472224287997</v>
      </c>
    </row>
    <row r="86" spans="1:24" x14ac:dyDescent="0.25">
      <c r="A86" s="4" t="s">
        <v>150</v>
      </c>
      <c r="B86" s="3">
        <f>CORREL(L110:L139,M110:M139)</f>
        <v>0.30753606140211842</v>
      </c>
      <c r="C86">
        <v>1</v>
      </c>
      <c r="D86">
        <f>C87</f>
        <v>0.65505154342239758</v>
      </c>
      <c r="G86" s="139">
        <v>39083</v>
      </c>
      <c r="H86">
        <v>59.850020807512301</v>
      </c>
      <c r="I86">
        <v>33.414533605775297</v>
      </c>
      <c r="J86">
        <v>57.210472224287997</v>
      </c>
      <c r="L86">
        <v>69.440415274155598</v>
      </c>
      <c r="M86">
        <v>33.414533605775297</v>
      </c>
      <c r="N86">
        <v>57.210472224287997</v>
      </c>
      <c r="Q86">
        <v>59.850020807512301</v>
      </c>
      <c r="R86">
        <v>33.755763929984603</v>
      </c>
      <c r="S86">
        <v>57.210472224287997</v>
      </c>
      <c r="V86">
        <v>59.850020807512301</v>
      </c>
      <c r="W86">
        <v>33.414533605775297</v>
      </c>
      <c r="X86">
        <v>70.753205910211605</v>
      </c>
    </row>
    <row r="87" spans="1:24" x14ac:dyDescent="0.25">
      <c r="A87" s="4" t="s">
        <v>151</v>
      </c>
      <c r="B87" s="3">
        <f>CORREL(L110:L139,N110:N139)</f>
        <v>0.21537218653432147</v>
      </c>
      <c r="C87">
        <f>CORREL(N110:N139,M110:M139)</f>
        <v>0.65505154342239758</v>
      </c>
      <c r="D87">
        <v>1</v>
      </c>
      <c r="G87" s="139">
        <v>39173</v>
      </c>
      <c r="H87">
        <v>69.440415274155598</v>
      </c>
      <c r="I87">
        <v>33.755763929984603</v>
      </c>
      <c r="J87">
        <v>70.753205910211605</v>
      </c>
      <c r="L87">
        <v>54.193607211064702</v>
      </c>
      <c r="M87">
        <v>33.755763929984603</v>
      </c>
      <c r="N87">
        <v>70.753205910211605</v>
      </c>
      <c r="Q87">
        <v>69.440415274155598</v>
      </c>
      <c r="R87">
        <v>30.120752250736299</v>
      </c>
      <c r="S87">
        <v>70.753205910211605</v>
      </c>
      <c r="V87">
        <v>69.440415274155598</v>
      </c>
      <c r="W87">
        <v>33.755763929984603</v>
      </c>
      <c r="X87">
        <v>50.258022500982101</v>
      </c>
    </row>
    <row r="88" spans="1:24" x14ac:dyDescent="0.25">
      <c r="A88" s="4"/>
      <c r="B88" s="4"/>
      <c r="C88" s="4"/>
      <c r="D88" s="4"/>
      <c r="G88" s="139">
        <v>39264</v>
      </c>
      <c r="H88">
        <v>54.193607211064702</v>
      </c>
      <c r="I88">
        <v>30.120752250736299</v>
      </c>
      <c r="J88">
        <v>50.258022500982101</v>
      </c>
      <c r="L88">
        <v>62.418953162064497</v>
      </c>
      <c r="M88">
        <v>30.120752250736299</v>
      </c>
      <c r="N88">
        <v>50.258022500982101</v>
      </c>
      <c r="Q88">
        <v>54.193607211064702</v>
      </c>
      <c r="R88">
        <v>30.325622820499198</v>
      </c>
      <c r="S88">
        <v>50.258022500982101</v>
      </c>
      <c r="V88">
        <v>54.193607211064702</v>
      </c>
      <c r="W88">
        <v>30.120752250736299</v>
      </c>
      <c r="X88">
        <v>53.037730572505097</v>
      </c>
    </row>
    <row r="89" spans="1:24" x14ac:dyDescent="0.25">
      <c r="A89" s="4" t="s">
        <v>140</v>
      </c>
      <c r="B89" s="4"/>
      <c r="C89" s="4"/>
      <c r="D89" s="4"/>
      <c r="G89" s="139">
        <v>39356</v>
      </c>
      <c r="H89">
        <v>62.418953162064497</v>
      </c>
      <c r="I89">
        <v>30.325622820499198</v>
      </c>
      <c r="J89">
        <v>53.037730572505097</v>
      </c>
      <c r="L89">
        <v>52.838698876474702</v>
      </c>
      <c r="M89">
        <v>30.325622820499198</v>
      </c>
      <c r="N89">
        <v>53.037730572505097</v>
      </c>
      <c r="Q89">
        <v>62.418953162064497</v>
      </c>
      <c r="R89">
        <v>38.108726320944001</v>
      </c>
      <c r="S89">
        <v>53.037730572505097</v>
      </c>
      <c r="V89">
        <v>62.418953162064497</v>
      </c>
      <c r="W89">
        <v>30.325622820499198</v>
      </c>
      <c r="X89">
        <v>48.072396458960696</v>
      </c>
    </row>
    <row r="90" spans="1:24" x14ac:dyDescent="0.25">
      <c r="A90" s="5"/>
      <c r="B90" s="4" t="s">
        <v>149</v>
      </c>
      <c r="C90" s="4" t="s">
        <v>150</v>
      </c>
      <c r="D90" s="4" t="s">
        <v>151</v>
      </c>
      <c r="G90" s="139">
        <v>39448</v>
      </c>
      <c r="H90">
        <v>52.838698876474702</v>
      </c>
      <c r="I90">
        <v>38.108726320944001</v>
      </c>
      <c r="J90">
        <v>48.072396458960696</v>
      </c>
      <c r="L90">
        <v>67.681562198116197</v>
      </c>
      <c r="M90">
        <v>38.108726320944001</v>
      </c>
      <c r="N90">
        <v>48.072396458960696</v>
      </c>
      <c r="Q90">
        <v>52.838698876474702</v>
      </c>
      <c r="R90">
        <v>34.511064465847099</v>
      </c>
      <c r="S90">
        <v>48.072396458960696</v>
      </c>
      <c r="V90">
        <v>52.838698876474702</v>
      </c>
      <c r="W90">
        <v>38.108726320944001</v>
      </c>
      <c r="X90">
        <v>59.141862332668403</v>
      </c>
    </row>
    <row r="91" spans="1:24" x14ac:dyDescent="0.25">
      <c r="A91" s="4" t="s">
        <v>149</v>
      </c>
      <c r="B91" s="3">
        <v>1</v>
      </c>
      <c r="C91">
        <f>B92</f>
        <v>2.714494215971644E-2</v>
      </c>
      <c r="D91">
        <f>B93</f>
        <v>0.91070210324386691</v>
      </c>
      <c r="G91" s="139">
        <v>39539</v>
      </c>
      <c r="H91">
        <v>67.681562198116197</v>
      </c>
      <c r="I91">
        <v>34.511064465847099</v>
      </c>
      <c r="J91">
        <v>59.141862332668403</v>
      </c>
      <c r="L91">
        <v>55.3976965970256</v>
      </c>
      <c r="M91">
        <v>34.511064465847099</v>
      </c>
      <c r="N91">
        <v>59.141862332668403</v>
      </c>
      <c r="Q91">
        <v>67.681562198116197</v>
      </c>
      <c r="R91">
        <v>32.8036381362637</v>
      </c>
      <c r="S91">
        <v>59.141862332668403</v>
      </c>
      <c r="V91">
        <v>67.681562198116197</v>
      </c>
      <c r="W91">
        <v>34.511064465847099</v>
      </c>
      <c r="X91">
        <v>53.887740467724001</v>
      </c>
    </row>
    <row r="92" spans="1:24" x14ac:dyDescent="0.25">
      <c r="A92" s="4" t="s">
        <v>150</v>
      </c>
      <c r="B92" s="3">
        <f>CORREL(Q110:Q139,R110:R139)</f>
        <v>2.714494215971644E-2</v>
      </c>
      <c r="C92">
        <v>1</v>
      </c>
      <c r="D92">
        <f>C93</f>
        <v>0.15190194343705618</v>
      </c>
      <c r="G92" s="139">
        <v>39630</v>
      </c>
      <c r="H92">
        <v>55.3976965970256</v>
      </c>
      <c r="I92">
        <v>32.8036381362637</v>
      </c>
      <c r="J92">
        <v>53.887740467724001</v>
      </c>
      <c r="L92">
        <v>46.656730682803001</v>
      </c>
      <c r="M92">
        <v>32.8036381362637</v>
      </c>
      <c r="N92">
        <v>53.887740467724001</v>
      </c>
      <c r="Q92">
        <v>55.3976965970256</v>
      </c>
      <c r="R92">
        <v>40.5907754352884</v>
      </c>
      <c r="S92">
        <v>53.887740467724001</v>
      </c>
      <c r="V92">
        <v>55.3976965970256</v>
      </c>
      <c r="W92">
        <v>32.8036381362637</v>
      </c>
      <c r="X92">
        <v>44.391911599387903</v>
      </c>
    </row>
    <row r="93" spans="1:24" x14ac:dyDescent="0.25">
      <c r="A93" s="4" t="s">
        <v>151</v>
      </c>
      <c r="B93" s="3">
        <f>CORREL(Q110:Q139,S110:S139)</f>
        <v>0.91070210324386691</v>
      </c>
      <c r="C93">
        <f>CORREL(S110:S139,R110:R139)</f>
        <v>0.15190194343705618</v>
      </c>
      <c r="D93">
        <v>1</v>
      </c>
      <c r="G93" s="139">
        <v>39722</v>
      </c>
      <c r="H93">
        <v>46.656730682803001</v>
      </c>
      <c r="I93">
        <v>40.5907754352884</v>
      </c>
      <c r="J93">
        <v>44.391911599387903</v>
      </c>
      <c r="L93">
        <v>56.610458456753598</v>
      </c>
      <c r="M93">
        <v>40.5907754352884</v>
      </c>
      <c r="N93">
        <v>44.391911599387903</v>
      </c>
      <c r="Q93">
        <v>46.656730682803001</v>
      </c>
      <c r="R93">
        <v>35.914276815697399</v>
      </c>
      <c r="S93">
        <v>44.391911599387903</v>
      </c>
      <c r="V93">
        <v>46.656730682803001</v>
      </c>
      <c r="W93">
        <v>40.5907754352884</v>
      </c>
      <c r="X93">
        <v>52.923550881007301</v>
      </c>
    </row>
    <row r="94" spans="1:24" x14ac:dyDescent="0.25">
      <c r="A94" s="4"/>
      <c r="B94" s="4"/>
      <c r="C94" s="4"/>
      <c r="D94" s="4"/>
      <c r="G94" s="139">
        <v>39814</v>
      </c>
      <c r="H94">
        <v>56.610458456753598</v>
      </c>
      <c r="I94">
        <v>35.914276815697399</v>
      </c>
      <c r="J94">
        <v>52.923550881007301</v>
      </c>
      <c r="L94">
        <v>59.777123190542703</v>
      </c>
      <c r="M94">
        <v>35.914276815697399</v>
      </c>
      <c r="N94">
        <v>52.923550881007301</v>
      </c>
      <c r="Q94">
        <v>56.610458456753598</v>
      </c>
      <c r="R94">
        <v>35.453268519449502</v>
      </c>
      <c r="S94">
        <v>52.923550881007301</v>
      </c>
      <c r="V94">
        <v>56.610458456753598</v>
      </c>
      <c r="W94">
        <v>35.914276815697399</v>
      </c>
      <c r="X94">
        <v>56.9715553292843</v>
      </c>
    </row>
    <row r="95" spans="1:24" x14ac:dyDescent="0.25">
      <c r="A95" s="4" t="s">
        <v>141</v>
      </c>
      <c r="B95" s="4"/>
      <c r="C95" s="4"/>
      <c r="D95" s="4"/>
      <c r="G95" s="139">
        <v>39904</v>
      </c>
      <c r="H95">
        <v>59.777123190542703</v>
      </c>
      <c r="I95">
        <v>35.453268519449502</v>
      </c>
      <c r="J95">
        <v>56.9715553292843</v>
      </c>
      <c r="L95">
        <v>56.764179609909299</v>
      </c>
      <c r="M95">
        <v>35.453268519449502</v>
      </c>
      <c r="N95">
        <v>56.9715553292843</v>
      </c>
      <c r="Q95">
        <v>59.777123190542703</v>
      </c>
      <c r="R95">
        <v>36.187120311195002</v>
      </c>
      <c r="S95">
        <v>56.9715553292843</v>
      </c>
      <c r="V95">
        <v>59.777123190542703</v>
      </c>
      <c r="W95">
        <v>35.453268519449502</v>
      </c>
      <c r="X95">
        <v>58.761826431570803</v>
      </c>
    </row>
    <row r="96" spans="1:24" x14ac:dyDescent="0.25">
      <c r="A96" s="5"/>
      <c r="B96" s="4" t="s">
        <v>149</v>
      </c>
      <c r="C96" s="4" t="s">
        <v>150</v>
      </c>
      <c r="D96" s="4" t="s">
        <v>151</v>
      </c>
      <c r="G96" s="139">
        <v>39995</v>
      </c>
      <c r="H96">
        <v>56.764179609909299</v>
      </c>
      <c r="I96">
        <v>36.187120311195002</v>
      </c>
      <c r="J96">
        <v>58.761826431570803</v>
      </c>
      <c r="L96">
        <v>59.859109771275101</v>
      </c>
      <c r="M96">
        <v>36.187120311195002</v>
      </c>
      <c r="N96">
        <v>58.761826431570803</v>
      </c>
      <c r="Q96">
        <v>56.764179609909299</v>
      </c>
      <c r="R96">
        <v>36.073690536575803</v>
      </c>
      <c r="S96">
        <v>58.761826431570803</v>
      </c>
      <c r="V96">
        <v>56.764179609909299</v>
      </c>
      <c r="W96">
        <v>36.187120311195002</v>
      </c>
      <c r="X96">
        <v>47.617191503953798</v>
      </c>
    </row>
    <row r="97" spans="1:24" x14ac:dyDescent="0.25">
      <c r="A97" s="4" t="s">
        <v>149</v>
      </c>
      <c r="B97" s="3">
        <v>1</v>
      </c>
      <c r="C97">
        <f>B98</f>
        <v>0.55792103262916315</v>
      </c>
      <c r="D97">
        <f>B99</f>
        <v>0.36460239763461677</v>
      </c>
      <c r="G97" s="139">
        <v>40087</v>
      </c>
      <c r="H97">
        <v>59.859109771275101</v>
      </c>
      <c r="I97">
        <v>36.073690536575803</v>
      </c>
      <c r="J97">
        <v>47.617191503953798</v>
      </c>
      <c r="L97">
        <v>61.206507882164303</v>
      </c>
      <c r="M97">
        <v>36.073690536575803</v>
      </c>
      <c r="N97">
        <v>47.617191503953798</v>
      </c>
      <c r="Q97">
        <v>59.859109771275101</v>
      </c>
      <c r="R97">
        <v>35.046083212737898</v>
      </c>
      <c r="S97">
        <v>47.617191503953798</v>
      </c>
      <c r="V97">
        <v>59.859109771275101</v>
      </c>
      <c r="W97">
        <v>36.073690536575803</v>
      </c>
      <c r="X97">
        <v>61.371074952270597</v>
      </c>
    </row>
    <row r="98" spans="1:24" x14ac:dyDescent="0.25">
      <c r="A98" s="4" t="s">
        <v>150</v>
      </c>
      <c r="B98" s="3">
        <f>CORREL(V110:V139,W110:W139)</f>
        <v>0.55792103262916315</v>
      </c>
      <c r="C98">
        <v>1</v>
      </c>
      <c r="D98">
        <f>C99</f>
        <v>0.46605475337928076</v>
      </c>
      <c r="G98" s="139">
        <v>40179</v>
      </c>
      <c r="H98">
        <v>61.206507882164303</v>
      </c>
      <c r="I98">
        <v>35.046083212737898</v>
      </c>
      <c r="J98">
        <v>61.371074952270597</v>
      </c>
      <c r="L98">
        <v>45.571388438369397</v>
      </c>
      <c r="M98">
        <v>35.046083212737898</v>
      </c>
      <c r="N98">
        <v>61.371074952270597</v>
      </c>
      <c r="Q98">
        <v>61.206507882164303</v>
      </c>
      <c r="R98">
        <v>39.380685174418197</v>
      </c>
      <c r="S98">
        <v>61.371074952270597</v>
      </c>
      <c r="V98">
        <v>61.206507882164303</v>
      </c>
      <c r="W98">
        <v>35.046083212737898</v>
      </c>
      <c r="X98">
        <v>38.7895563921603</v>
      </c>
    </row>
    <row r="99" spans="1:24" x14ac:dyDescent="0.25">
      <c r="A99" s="4" t="s">
        <v>151</v>
      </c>
      <c r="B99" s="3">
        <f>CORREL(V110:V139,X110:X139)</f>
        <v>0.36460239763461677</v>
      </c>
      <c r="C99">
        <f>CORREL(X110:X139,W110:W139)</f>
        <v>0.46605475337928076</v>
      </c>
      <c r="D99">
        <v>1</v>
      </c>
      <c r="G99" s="139">
        <v>40269</v>
      </c>
      <c r="H99">
        <v>45.571388438369397</v>
      </c>
      <c r="I99">
        <v>39.380685174418197</v>
      </c>
      <c r="J99">
        <v>38.7895563921603</v>
      </c>
      <c r="L99">
        <v>55.762849894247097</v>
      </c>
      <c r="M99">
        <v>39.380685174418197</v>
      </c>
      <c r="N99">
        <v>38.7895563921603</v>
      </c>
      <c r="Q99">
        <v>45.571388438369397</v>
      </c>
      <c r="R99">
        <v>32.580270680980099</v>
      </c>
      <c r="S99">
        <v>38.7895563921603</v>
      </c>
      <c r="V99">
        <v>45.571388438369397</v>
      </c>
      <c r="W99">
        <v>39.380685174418197</v>
      </c>
      <c r="X99">
        <v>52.341001778928103</v>
      </c>
    </row>
    <row r="100" spans="1:24" x14ac:dyDescent="0.25">
      <c r="G100" s="139">
        <v>40360</v>
      </c>
      <c r="H100">
        <v>55.762849894247097</v>
      </c>
      <c r="I100">
        <v>32.580270680980099</v>
      </c>
      <c r="J100">
        <v>52.341001778928103</v>
      </c>
      <c r="L100">
        <v>59.981127529494998</v>
      </c>
      <c r="M100">
        <v>32.580270680980099</v>
      </c>
      <c r="N100">
        <v>52.341001778928103</v>
      </c>
      <c r="Q100">
        <v>55.762849894247097</v>
      </c>
      <c r="R100">
        <v>32.862228126784203</v>
      </c>
      <c r="S100">
        <v>52.341001778928103</v>
      </c>
      <c r="V100">
        <v>55.762849894247097</v>
      </c>
      <c r="W100">
        <v>32.580270680980099</v>
      </c>
      <c r="X100">
        <v>59.771023137427697</v>
      </c>
    </row>
    <row r="101" spans="1:24" x14ac:dyDescent="0.25">
      <c r="G101" s="139">
        <v>40452</v>
      </c>
      <c r="H101">
        <v>59.981127529494998</v>
      </c>
      <c r="I101">
        <v>32.862228126784203</v>
      </c>
      <c r="J101">
        <v>59.771023137427697</v>
      </c>
      <c r="L101">
        <v>65.579718423798894</v>
      </c>
      <c r="M101">
        <v>32.862228126784203</v>
      </c>
      <c r="N101">
        <v>59.771023137427697</v>
      </c>
      <c r="Q101">
        <v>59.981127529494998</v>
      </c>
      <c r="R101">
        <v>44.090159565119599</v>
      </c>
      <c r="S101">
        <v>59.771023137427697</v>
      </c>
      <c r="V101">
        <v>59.981127529494998</v>
      </c>
      <c r="W101">
        <v>32.862228126784203</v>
      </c>
      <c r="X101">
        <v>57.650948394297103</v>
      </c>
    </row>
    <row r="102" spans="1:24" x14ac:dyDescent="0.25">
      <c r="G102" s="139">
        <v>40544</v>
      </c>
      <c r="H102">
        <v>65.579718423798894</v>
      </c>
      <c r="I102">
        <v>44.090159565119599</v>
      </c>
      <c r="J102">
        <v>57.650948394297103</v>
      </c>
      <c r="L102">
        <v>58.214843799129298</v>
      </c>
      <c r="M102">
        <v>44.090159565119599</v>
      </c>
      <c r="N102">
        <v>57.650948394297103</v>
      </c>
      <c r="Q102">
        <v>65.579718423798894</v>
      </c>
      <c r="R102">
        <v>37.093949859697403</v>
      </c>
      <c r="S102">
        <v>57.650948394297103</v>
      </c>
      <c r="V102">
        <v>65.579718423798894</v>
      </c>
      <c r="W102">
        <v>44.090159565119599</v>
      </c>
      <c r="X102">
        <v>52.404514580724097</v>
      </c>
    </row>
    <row r="103" spans="1:24" x14ac:dyDescent="0.25">
      <c r="G103" s="139">
        <v>40634</v>
      </c>
      <c r="H103">
        <v>58.214843799129298</v>
      </c>
      <c r="I103">
        <v>37.093949859697403</v>
      </c>
      <c r="J103">
        <v>52.404514580724097</v>
      </c>
      <c r="L103">
        <v>50.632402980515401</v>
      </c>
      <c r="M103">
        <v>37.093949859697403</v>
      </c>
      <c r="N103">
        <v>52.404514580724097</v>
      </c>
      <c r="Q103">
        <v>58.214843799129298</v>
      </c>
      <c r="R103">
        <v>62.993297275333497</v>
      </c>
      <c r="S103">
        <v>52.404514580724097</v>
      </c>
      <c r="V103">
        <v>58.214843799129298</v>
      </c>
      <c r="W103">
        <v>37.093949859697403</v>
      </c>
      <c r="X103">
        <v>43.9700526705467</v>
      </c>
    </row>
    <row r="104" spans="1:24" x14ac:dyDescent="0.25">
      <c r="G104" s="139">
        <v>40725</v>
      </c>
      <c r="H104">
        <v>50.632402980515401</v>
      </c>
      <c r="I104">
        <v>62.993297275333497</v>
      </c>
      <c r="J104">
        <v>43.9700526705467</v>
      </c>
      <c r="L104">
        <v>52.145984888827101</v>
      </c>
      <c r="M104">
        <v>62.993297275333497</v>
      </c>
      <c r="N104">
        <v>43.9700526705467</v>
      </c>
      <c r="Q104">
        <v>50.632402980515401</v>
      </c>
      <c r="R104">
        <v>45.844385804061702</v>
      </c>
      <c r="S104">
        <v>43.9700526705467</v>
      </c>
      <c r="V104">
        <v>50.632402980515401</v>
      </c>
      <c r="W104">
        <v>62.993297275333497</v>
      </c>
      <c r="X104">
        <v>41.987789771851901</v>
      </c>
    </row>
    <row r="105" spans="1:24" x14ac:dyDescent="0.25">
      <c r="G105" s="139">
        <v>40817</v>
      </c>
      <c r="H105">
        <v>52.145984888827101</v>
      </c>
      <c r="I105">
        <v>45.844385804061702</v>
      </c>
      <c r="J105">
        <v>41.987789771851901</v>
      </c>
      <c r="L105">
        <v>60.357916783869896</v>
      </c>
      <c r="M105">
        <v>45.844385804061702</v>
      </c>
      <c r="N105">
        <v>41.987789771851901</v>
      </c>
      <c r="Q105">
        <v>52.145984888827101</v>
      </c>
      <c r="R105">
        <v>42.245599542326502</v>
      </c>
      <c r="S105">
        <v>41.987789771851901</v>
      </c>
      <c r="V105">
        <v>52.145984888827101</v>
      </c>
      <c r="W105">
        <v>45.844385804061702</v>
      </c>
      <c r="X105">
        <v>56.8263336643153</v>
      </c>
    </row>
    <row r="106" spans="1:24" x14ac:dyDescent="0.25">
      <c r="G106" s="139">
        <v>40909</v>
      </c>
      <c r="H106">
        <v>60.357916783869896</v>
      </c>
      <c r="I106">
        <v>42.245599542326502</v>
      </c>
      <c r="J106">
        <v>56.8263336643153</v>
      </c>
      <c r="L106">
        <v>58.814725718337201</v>
      </c>
      <c r="M106">
        <v>42.245599542326502</v>
      </c>
      <c r="N106">
        <v>56.8263336643153</v>
      </c>
      <c r="Q106">
        <v>60.357916783869896</v>
      </c>
      <c r="R106">
        <v>49.184299514701799</v>
      </c>
      <c r="S106">
        <v>56.8263336643153</v>
      </c>
      <c r="V106">
        <v>60.357916783869896</v>
      </c>
      <c r="W106">
        <v>42.245599542326502</v>
      </c>
      <c r="X106">
        <v>55.171116878085698</v>
      </c>
    </row>
    <row r="107" spans="1:24" x14ac:dyDescent="0.25">
      <c r="G107" s="139">
        <v>41000</v>
      </c>
      <c r="H107">
        <v>58.814725718337201</v>
      </c>
      <c r="I107">
        <v>49.184299514701799</v>
      </c>
      <c r="J107">
        <v>55.171116878085698</v>
      </c>
      <c r="L107">
        <v>57.358219551514701</v>
      </c>
      <c r="M107">
        <v>49.184299514701799</v>
      </c>
      <c r="N107">
        <v>55.171116878085698</v>
      </c>
      <c r="Q107">
        <v>58.814725718337201</v>
      </c>
      <c r="R107">
        <v>45.2107942019136</v>
      </c>
      <c r="S107">
        <v>55.171116878085698</v>
      </c>
      <c r="V107">
        <v>58.814725718337201</v>
      </c>
      <c r="W107">
        <v>49.184299514701799</v>
      </c>
      <c r="X107">
        <v>61.6838442393043</v>
      </c>
    </row>
    <row r="108" spans="1:24" x14ac:dyDescent="0.25">
      <c r="G108" s="139">
        <v>41091</v>
      </c>
      <c r="H108">
        <v>57.358219551514701</v>
      </c>
      <c r="I108">
        <v>45.2107942019136</v>
      </c>
      <c r="J108">
        <v>61.6838442393043</v>
      </c>
      <c r="L108">
        <v>73.406452090289307</v>
      </c>
      <c r="M108">
        <v>45.2107942019136</v>
      </c>
      <c r="N108">
        <v>61.6838442393043</v>
      </c>
      <c r="Q108">
        <v>57.358219551514701</v>
      </c>
      <c r="R108">
        <v>55.269429044615102</v>
      </c>
      <c r="S108">
        <v>61.6838442393043</v>
      </c>
      <c r="V108">
        <v>57.358219551514701</v>
      </c>
      <c r="W108">
        <v>45.2107942019136</v>
      </c>
      <c r="X108">
        <v>66.868513661912004</v>
      </c>
    </row>
    <row r="109" spans="1:24" x14ac:dyDescent="0.25">
      <c r="G109" s="139">
        <v>41183</v>
      </c>
      <c r="H109">
        <v>73.406452090289307</v>
      </c>
      <c r="I109">
        <v>55.269429044615102</v>
      </c>
      <c r="J109">
        <v>66.868513661912004</v>
      </c>
      <c r="L109">
        <v>69.508436428344297</v>
      </c>
      <c r="M109">
        <v>55.269429044615102</v>
      </c>
      <c r="N109">
        <v>66.868513661912004</v>
      </c>
      <c r="Q109">
        <v>73.406452090289307</v>
      </c>
      <c r="R109">
        <v>49.213215963559499</v>
      </c>
      <c r="S109">
        <v>66.868513661912004</v>
      </c>
      <c r="V109">
        <v>73.406452090289307</v>
      </c>
      <c r="W109">
        <v>55.269429044615102</v>
      </c>
      <c r="X109">
        <v>67.314816284988396</v>
      </c>
    </row>
    <row r="110" spans="1:24" x14ac:dyDescent="0.25">
      <c r="G110" s="139">
        <v>41275</v>
      </c>
      <c r="H110">
        <v>69.508436428344297</v>
      </c>
      <c r="I110">
        <v>49.213215963559499</v>
      </c>
      <c r="J110">
        <v>67.314816284988396</v>
      </c>
      <c r="L110">
        <v>67.401852981475301</v>
      </c>
      <c r="M110">
        <v>49.213215963559499</v>
      </c>
      <c r="N110">
        <v>67.314816284988396</v>
      </c>
      <c r="Q110">
        <v>69.508436428344297</v>
      </c>
      <c r="R110">
        <v>36.5431902286374</v>
      </c>
      <c r="S110">
        <v>67.314816284988396</v>
      </c>
      <c r="V110">
        <v>69.508436428344297</v>
      </c>
      <c r="W110">
        <v>49.213215963559499</v>
      </c>
      <c r="X110">
        <v>58.379830769345702</v>
      </c>
    </row>
    <row r="111" spans="1:24" x14ac:dyDescent="0.25">
      <c r="G111" s="139">
        <v>41365</v>
      </c>
      <c r="H111">
        <v>67.401852981475301</v>
      </c>
      <c r="I111">
        <v>36.5431902286374</v>
      </c>
      <c r="J111">
        <v>58.379830769345702</v>
      </c>
      <c r="L111">
        <v>66.341897244867994</v>
      </c>
      <c r="M111">
        <v>36.5431902286374</v>
      </c>
      <c r="N111">
        <v>58.379830769345702</v>
      </c>
      <c r="Q111">
        <v>67.401852981475301</v>
      </c>
      <c r="R111">
        <v>37.109408273133198</v>
      </c>
      <c r="S111">
        <v>58.379830769345702</v>
      </c>
      <c r="V111">
        <v>67.401852981475301</v>
      </c>
      <c r="W111">
        <v>36.5431902286374</v>
      </c>
      <c r="X111">
        <v>60.995644709698098</v>
      </c>
    </row>
    <row r="112" spans="1:24" x14ac:dyDescent="0.25">
      <c r="G112" s="139">
        <v>41456</v>
      </c>
      <c r="H112">
        <v>66.341897244867994</v>
      </c>
      <c r="I112">
        <v>37.109408273133198</v>
      </c>
      <c r="J112">
        <v>60.995644709698098</v>
      </c>
      <c r="L112">
        <v>72.420030194029493</v>
      </c>
      <c r="M112">
        <v>37.109408273133198</v>
      </c>
      <c r="N112">
        <v>60.995644709698098</v>
      </c>
      <c r="Q112">
        <v>66.341897244867994</v>
      </c>
      <c r="R112">
        <v>40.205228499663903</v>
      </c>
      <c r="S112">
        <v>60.995644709698098</v>
      </c>
      <c r="V112">
        <v>66.341897244867994</v>
      </c>
      <c r="W112">
        <v>37.109408273133198</v>
      </c>
      <c r="X112">
        <v>66.285835002403601</v>
      </c>
    </row>
    <row r="113" spans="7:24" x14ac:dyDescent="0.25">
      <c r="G113" s="139">
        <v>41548</v>
      </c>
      <c r="H113">
        <v>72.420030194029493</v>
      </c>
      <c r="I113">
        <v>40.205228499663903</v>
      </c>
      <c r="J113">
        <v>66.285835002403601</v>
      </c>
      <c r="L113">
        <v>68.031772064005196</v>
      </c>
      <c r="M113">
        <v>40.205228499663903</v>
      </c>
      <c r="N113">
        <v>66.285835002403601</v>
      </c>
      <c r="Q113">
        <v>72.420030194029493</v>
      </c>
      <c r="R113">
        <v>46.021289192252802</v>
      </c>
      <c r="S113">
        <v>66.285835002403601</v>
      </c>
      <c r="V113">
        <v>72.420030194029493</v>
      </c>
      <c r="W113">
        <v>40.205228499663903</v>
      </c>
      <c r="X113">
        <v>66.189926193184803</v>
      </c>
    </row>
    <row r="114" spans="7:24" x14ac:dyDescent="0.25">
      <c r="G114" s="139">
        <v>41640</v>
      </c>
      <c r="H114">
        <v>68.031772064005196</v>
      </c>
      <c r="I114">
        <v>46.021289192252802</v>
      </c>
      <c r="J114">
        <v>66.189926193184803</v>
      </c>
      <c r="L114">
        <v>80.55370945064</v>
      </c>
      <c r="M114">
        <v>46.021289192252802</v>
      </c>
      <c r="N114">
        <v>66.189926193184803</v>
      </c>
      <c r="Q114">
        <v>68.031772064005196</v>
      </c>
      <c r="R114">
        <v>49.859249445663899</v>
      </c>
      <c r="S114">
        <v>66.189926193184803</v>
      </c>
      <c r="V114">
        <v>68.031772064005196</v>
      </c>
      <c r="W114">
        <v>46.021289192252802</v>
      </c>
      <c r="X114">
        <v>75.110134593381801</v>
      </c>
    </row>
    <row r="115" spans="7:24" x14ac:dyDescent="0.25">
      <c r="G115" s="139">
        <v>41730</v>
      </c>
      <c r="H115">
        <v>80.55370945064</v>
      </c>
      <c r="I115">
        <v>49.859249445663899</v>
      </c>
      <c r="J115">
        <v>75.110134593381801</v>
      </c>
      <c r="L115">
        <v>76.063748557564395</v>
      </c>
      <c r="M115">
        <v>49.859249445663899</v>
      </c>
      <c r="N115">
        <v>75.110134593381801</v>
      </c>
      <c r="Q115">
        <v>80.55370945064</v>
      </c>
      <c r="R115">
        <v>47.771981640404199</v>
      </c>
      <c r="S115">
        <v>75.110134593381801</v>
      </c>
      <c r="V115">
        <v>80.55370945064</v>
      </c>
      <c r="W115">
        <v>49.859249445663899</v>
      </c>
      <c r="X115">
        <v>77.8436770840962</v>
      </c>
    </row>
    <row r="116" spans="7:24" x14ac:dyDescent="0.25">
      <c r="G116" s="139">
        <v>41821</v>
      </c>
      <c r="H116">
        <v>76.063748557564395</v>
      </c>
      <c r="I116">
        <v>47.771981640404199</v>
      </c>
      <c r="J116">
        <v>77.8436770840962</v>
      </c>
      <c r="L116">
        <v>65.806822252308194</v>
      </c>
      <c r="M116">
        <v>47.771981640404199</v>
      </c>
      <c r="N116">
        <v>77.8436770840962</v>
      </c>
      <c r="Q116">
        <v>76.063748557564395</v>
      </c>
      <c r="R116">
        <v>41.639830367095001</v>
      </c>
      <c r="S116">
        <v>77.8436770840962</v>
      </c>
      <c r="V116">
        <v>76.063748557564395</v>
      </c>
      <c r="W116">
        <v>47.771981640404199</v>
      </c>
      <c r="X116">
        <v>63.1271778286239</v>
      </c>
    </row>
    <row r="117" spans="7:24" x14ac:dyDescent="0.25">
      <c r="G117" s="139">
        <v>41913</v>
      </c>
      <c r="H117">
        <v>65.806822252308194</v>
      </c>
      <c r="I117">
        <v>41.639830367095001</v>
      </c>
      <c r="J117">
        <v>63.1271778286239</v>
      </c>
      <c r="L117">
        <v>68.477026573509207</v>
      </c>
      <c r="M117">
        <v>41.639830367095001</v>
      </c>
      <c r="N117">
        <v>63.1271778286239</v>
      </c>
      <c r="Q117">
        <v>65.806822252308194</v>
      </c>
      <c r="R117">
        <v>49.459967435902499</v>
      </c>
      <c r="S117">
        <v>63.1271778286239</v>
      </c>
      <c r="V117">
        <v>65.806822252308194</v>
      </c>
      <c r="W117">
        <v>41.639830367095001</v>
      </c>
      <c r="X117">
        <v>62.259351024765301</v>
      </c>
    </row>
    <row r="118" spans="7:24" x14ac:dyDescent="0.25">
      <c r="G118" s="139">
        <v>42005</v>
      </c>
      <c r="H118">
        <v>68.477026573509207</v>
      </c>
      <c r="I118">
        <v>49.459967435902499</v>
      </c>
      <c r="J118">
        <v>62.259351024765301</v>
      </c>
      <c r="L118">
        <v>63.7207846025075</v>
      </c>
      <c r="M118">
        <v>49.459967435902499</v>
      </c>
      <c r="N118">
        <v>62.259351024765301</v>
      </c>
      <c r="Q118">
        <v>68.477026573509207</v>
      </c>
      <c r="R118">
        <v>36.728851865923801</v>
      </c>
      <c r="S118">
        <v>62.259351024765301</v>
      </c>
      <c r="V118">
        <v>68.477026573509207</v>
      </c>
      <c r="W118">
        <v>49.459967435902499</v>
      </c>
      <c r="X118">
        <v>59.231380758888903</v>
      </c>
    </row>
    <row r="119" spans="7:24" x14ac:dyDescent="0.25">
      <c r="G119" s="139">
        <v>42095</v>
      </c>
      <c r="H119">
        <v>63.7207846025075</v>
      </c>
      <c r="I119">
        <v>36.728851865923801</v>
      </c>
      <c r="J119">
        <v>59.231380758888903</v>
      </c>
      <c r="L119">
        <v>57.118307456131298</v>
      </c>
      <c r="M119">
        <v>36.728851865923801</v>
      </c>
      <c r="N119">
        <v>59.231380758888903</v>
      </c>
      <c r="Q119">
        <v>63.7207846025075</v>
      </c>
      <c r="R119">
        <v>33.201712405719</v>
      </c>
      <c r="S119">
        <v>59.231380758888903</v>
      </c>
      <c r="V119">
        <v>63.7207846025075</v>
      </c>
      <c r="W119">
        <v>36.728851865923801</v>
      </c>
      <c r="X119">
        <v>58.337023301693598</v>
      </c>
    </row>
    <row r="120" spans="7:24" x14ac:dyDescent="0.25">
      <c r="G120" s="139">
        <v>42186</v>
      </c>
      <c r="H120">
        <v>57.118307456131298</v>
      </c>
      <c r="I120">
        <v>33.201712405719</v>
      </c>
      <c r="J120">
        <v>58.337023301693598</v>
      </c>
      <c r="L120">
        <v>67.419904593899503</v>
      </c>
      <c r="M120">
        <v>33.201712405719</v>
      </c>
      <c r="N120">
        <v>58.337023301693598</v>
      </c>
      <c r="Q120">
        <v>57.118307456131298</v>
      </c>
      <c r="R120">
        <v>35.680204064831898</v>
      </c>
      <c r="S120">
        <v>58.337023301693598</v>
      </c>
      <c r="V120">
        <v>57.118307456131298</v>
      </c>
      <c r="W120">
        <v>33.201712405719</v>
      </c>
      <c r="X120">
        <v>55.993117423101602</v>
      </c>
    </row>
    <row r="121" spans="7:24" x14ac:dyDescent="0.25">
      <c r="G121" s="139">
        <v>42278</v>
      </c>
      <c r="H121">
        <v>67.419904593899503</v>
      </c>
      <c r="I121">
        <v>35.680204064831898</v>
      </c>
      <c r="J121">
        <v>55.993117423101602</v>
      </c>
      <c r="L121">
        <v>54.197391019056099</v>
      </c>
      <c r="M121">
        <v>35.680204064831898</v>
      </c>
      <c r="N121">
        <v>55.993117423101602</v>
      </c>
      <c r="Q121">
        <v>67.419904593899503</v>
      </c>
      <c r="R121">
        <v>29.326894627808102</v>
      </c>
      <c r="S121">
        <v>55.993117423101602</v>
      </c>
      <c r="V121">
        <v>67.419904593899503</v>
      </c>
      <c r="W121">
        <v>35.680204064831898</v>
      </c>
      <c r="X121">
        <v>47.437314952806403</v>
      </c>
    </row>
    <row r="122" spans="7:24" x14ac:dyDescent="0.25">
      <c r="G122" s="139">
        <v>42370</v>
      </c>
      <c r="H122">
        <v>54.197391019056099</v>
      </c>
      <c r="I122">
        <v>29.326894627808102</v>
      </c>
      <c r="J122">
        <v>47.437314952806403</v>
      </c>
      <c r="L122">
        <v>53.814346022997498</v>
      </c>
      <c r="M122">
        <v>29.326894627808102</v>
      </c>
      <c r="N122">
        <v>47.437314952806403</v>
      </c>
      <c r="Q122">
        <v>54.197391019056099</v>
      </c>
      <c r="R122">
        <v>30.811265739559399</v>
      </c>
      <c r="S122">
        <v>47.437314952806403</v>
      </c>
      <c r="V122">
        <v>54.197391019056099</v>
      </c>
      <c r="W122">
        <v>29.326894627808102</v>
      </c>
      <c r="X122">
        <v>37.913026318219202</v>
      </c>
    </row>
    <row r="123" spans="7:24" x14ac:dyDescent="0.25">
      <c r="G123" s="139">
        <v>42461</v>
      </c>
      <c r="H123">
        <v>53.814346022997498</v>
      </c>
      <c r="I123">
        <v>30.811265739559399</v>
      </c>
      <c r="J123">
        <v>37.913026318219202</v>
      </c>
      <c r="L123">
        <v>67.243086006455499</v>
      </c>
      <c r="M123">
        <v>30.811265739559399</v>
      </c>
      <c r="N123">
        <v>37.913026318219202</v>
      </c>
      <c r="Q123">
        <v>53.814346022997498</v>
      </c>
      <c r="R123">
        <v>36.217507206299899</v>
      </c>
      <c r="S123">
        <v>37.913026318219202</v>
      </c>
      <c r="V123">
        <v>53.814346022997498</v>
      </c>
      <c r="W123">
        <v>30.811265739559399</v>
      </c>
      <c r="X123">
        <v>56.447789352770201</v>
      </c>
    </row>
    <row r="124" spans="7:24" x14ac:dyDescent="0.25">
      <c r="G124" s="139">
        <v>42552</v>
      </c>
      <c r="H124">
        <v>67.243086006455499</v>
      </c>
      <c r="I124">
        <v>36.217507206299899</v>
      </c>
      <c r="J124">
        <v>56.447789352770201</v>
      </c>
      <c r="L124">
        <v>68.901281006602105</v>
      </c>
      <c r="M124">
        <v>36.217507206299899</v>
      </c>
      <c r="N124">
        <v>56.447789352770201</v>
      </c>
      <c r="Q124">
        <v>67.243086006455499</v>
      </c>
      <c r="R124">
        <v>30.9278204464669</v>
      </c>
      <c r="S124">
        <v>56.447789352770201</v>
      </c>
      <c r="V124">
        <v>67.243086006455499</v>
      </c>
      <c r="W124">
        <v>36.217507206299899</v>
      </c>
      <c r="X124">
        <v>51.909536662962999</v>
      </c>
    </row>
    <row r="125" spans="7:24" x14ac:dyDescent="0.25">
      <c r="G125" s="139">
        <v>42644</v>
      </c>
      <c r="H125">
        <v>68.901281006602105</v>
      </c>
      <c r="I125">
        <v>30.9278204464669</v>
      </c>
      <c r="J125">
        <v>51.909536662962999</v>
      </c>
      <c r="L125">
        <v>66.077820991764</v>
      </c>
      <c r="M125">
        <v>30.9278204464669</v>
      </c>
      <c r="N125">
        <v>51.909536662962999</v>
      </c>
      <c r="Q125">
        <v>68.901281006602105</v>
      </c>
      <c r="R125">
        <v>30.5533271412273</v>
      </c>
      <c r="S125">
        <v>51.909536662962999</v>
      </c>
      <c r="V125">
        <v>68.901281006602105</v>
      </c>
      <c r="W125">
        <v>30.9278204464669</v>
      </c>
      <c r="X125">
        <v>58.954602147579898</v>
      </c>
    </row>
    <row r="126" spans="7:24" x14ac:dyDescent="0.25">
      <c r="G126" s="139">
        <v>42736</v>
      </c>
      <c r="H126">
        <v>66.077820991764</v>
      </c>
      <c r="I126">
        <v>30.5533271412273</v>
      </c>
      <c r="J126">
        <v>58.954602147579898</v>
      </c>
      <c r="L126">
        <v>71.917669353466707</v>
      </c>
      <c r="M126">
        <v>30.5533271412273</v>
      </c>
      <c r="N126">
        <v>58.954602147579898</v>
      </c>
      <c r="Q126">
        <v>66.077820991764</v>
      </c>
      <c r="R126">
        <v>39.784160947177298</v>
      </c>
      <c r="S126">
        <v>58.954602147579898</v>
      </c>
      <c r="V126">
        <v>66.077820991764</v>
      </c>
      <c r="W126">
        <v>30.5533271412273</v>
      </c>
      <c r="X126">
        <v>68.939128542745905</v>
      </c>
    </row>
    <row r="127" spans="7:24" x14ac:dyDescent="0.25">
      <c r="G127" s="139">
        <v>42826</v>
      </c>
      <c r="H127">
        <v>71.917669353466707</v>
      </c>
      <c r="I127">
        <v>39.784160947177298</v>
      </c>
      <c r="J127">
        <v>68.939128542745905</v>
      </c>
      <c r="L127">
        <v>74.335364842009994</v>
      </c>
      <c r="M127">
        <v>39.784160947177298</v>
      </c>
      <c r="N127">
        <v>68.939128542745905</v>
      </c>
      <c r="Q127">
        <v>71.917669353466707</v>
      </c>
      <c r="R127">
        <v>37.671590210445402</v>
      </c>
      <c r="S127">
        <v>68.939128542745905</v>
      </c>
      <c r="V127">
        <v>71.917669353466707</v>
      </c>
      <c r="W127">
        <v>39.784160947177298</v>
      </c>
      <c r="X127">
        <v>61.914911401080701</v>
      </c>
    </row>
    <row r="128" spans="7:24" x14ac:dyDescent="0.25">
      <c r="G128" s="139">
        <v>42917</v>
      </c>
      <c r="H128">
        <v>74.335364842009994</v>
      </c>
      <c r="I128">
        <v>37.671590210445402</v>
      </c>
      <c r="J128">
        <v>61.914911401080701</v>
      </c>
      <c r="L128">
        <v>81.201330239205404</v>
      </c>
      <c r="M128">
        <v>37.671590210445402</v>
      </c>
      <c r="N128">
        <v>61.914911401080701</v>
      </c>
      <c r="Q128">
        <v>74.335364842009994</v>
      </c>
      <c r="R128">
        <v>47.089494826615102</v>
      </c>
      <c r="S128">
        <v>61.914911401080701</v>
      </c>
      <c r="V128">
        <v>74.335364842009994</v>
      </c>
      <c r="W128">
        <v>37.671590210445402</v>
      </c>
      <c r="X128">
        <v>74.154011803123595</v>
      </c>
    </row>
    <row r="129" spans="7:24" x14ac:dyDescent="0.25">
      <c r="G129" s="139">
        <v>43009</v>
      </c>
      <c r="H129">
        <v>81.201330239205404</v>
      </c>
      <c r="I129">
        <v>47.089494826615102</v>
      </c>
      <c r="J129">
        <v>74.154011803123595</v>
      </c>
      <c r="L129">
        <v>62.681448116831803</v>
      </c>
      <c r="M129">
        <v>47.089494826615102</v>
      </c>
      <c r="N129">
        <v>74.154011803123595</v>
      </c>
      <c r="Q129">
        <v>81.201330239205404</v>
      </c>
      <c r="R129">
        <v>46.160392515745201</v>
      </c>
      <c r="S129">
        <v>74.154011803123595</v>
      </c>
      <c r="V129">
        <v>81.201330239205404</v>
      </c>
      <c r="W129">
        <v>47.089494826615102</v>
      </c>
      <c r="X129">
        <v>55.603863807640899</v>
      </c>
    </row>
    <row r="130" spans="7:24" x14ac:dyDescent="0.25">
      <c r="G130" s="139">
        <v>43101</v>
      </c>
      <c r="H130">
        <v>62.681448116831803</v>
      </c>
      <c r="I130">
        <v>46.160392515745201</v>
      </c>
      <c r="J130">
        <v>55.603863807640899</v>
      </c>
      <c r="L130">
        <v>70.657506363448306</v>
      </c>
      <c r="M130">
        <v>46.160392515745201</v>
      </c>
      <c r="N130">
        <v>55.603863807640899</v>
      </c>
      <c r="Q130">
        <v>62.681448116831803</v>
      </c>
      <c r="R130">
        <v>44.547553742903098</v>
      </c>
      <c r="S130">
        <v>55.603863807640899</v>
      </c>
      <c r="V130">
        <v>62.681448116831803</v>
      </c>
      <c r="W130">
        <v>46.160392515745201</v>
      </c>
      <c r="X130">
        <v>63.413718441513197</v>
      </c>
    </row>
    <row r="131" spans="7:24" x14ac:dyDescent="0.25">
      <c r="G131" s="139">
        <v>43191</v>
      </c>
      <c r="H131">
        <v>70.657506363448306</v>
      </c>
      <c r="I131">
        <v>44.547553742903098</v>
      </c>
      <c r="J131">
        <v>63.413718441513197</v>
      </c>
      <c r="L131">
        <v>69.000683443201197</v>
      </c>
      <c r="M131">
        <v>44.547553742903098</v>
      </c>
      <c r="N131">
        <v>63.413718441513197</v>
      </c>
      <c r="Q131">
        <v>70.657506363448306</v>
      </c>
      <c r="R131">
        <v>45.964438267472801</v>
      </c>
      <c r="S131">
        <v>63.413718441513197</v>
      </c>
      <c r="V131">
        <v>70.657506363448306</v>
      </c>
      <c r="W131">
        <v>44.547553742903098</v>
      </c>
      <c r="X131">
        <v>60.370954026214903</v>
      </c>
    </row>
    <row r="132" spans="7:24" x14ac:dyDescent="0.25">
      <c r="G132" s="139">
        <v>43282</v>
      </c>
      <c r="H132">
        <v>69.000683443201197</v>
      </c>
      <c r="I132">
        <v>45.964438267472801</v>
      </c>
      <c r="J132">
        <v>60.370954026214903</v>
      </c>
      <c r="L132">
        <v>67.636046185035596</v>
      </c>
      <c r="M132">
        <v>45.964438267472801</v>
      </c>
      <c r="N132">
        <v>60.370954026214903</v>
      </c>
      <c r="Q132">
        <v>69.000683443201197</v>
      </c>
      <c r="R132">
        <v>58.829539526956601</v>
      </c>
      <c r="S132">
        <v>60.370954026214903</v>
      </c>
      <c r="V132">
        <v>69.000683443201197</v>
      </c>
      <c r="W132">
        <v>45.964438267472801</v>
      </c>
      <c r="X132">
        <v>66.681843735998498</v>
      </c>
    </row>
    <row r="133" spans="7:24" x14ac:dyDescent="0.25">
      <c r="G133" s="139">
        <v>43374</v>
      </c>
      <c r="H133">
        <v>67.636046185035596</v>
      </c>
      <c r="I133">
        <v>58.829539526956601</v>
      </c>
      <c r="J133">
        <v>66.681843735998498</v>
      </c>
      <c r="L133">
        <v>70.942623099545401</v>
      </c>
      <c r="M133">
        <v>58.829539526956601</v>
      </c>
      <c r="N133">
        <v>66.681843735998498</v>
      </c>
      <c r="Q133">
        <v>67.636046185035596</v>
      </c>
      <c r="R133">
        <v>64.369275873049105</v>
      </c>
      <c r="S133">
        <v>66.681843735998498</v>
      </c>
      <c r="V133">
        <v>67.636046185035596</v>
      </c>
      <c r="W133">
        <v>58.829539526956601</v>
      </c>
      <c r="X133">
        <v>70.5646785839443</v>
      </c>
    </row>
    <row r="134" spans="7:24" x14ac:dyDescent="0.25">
      <c r="G134" s="139">
        <v>43466</v>
      </c>
      <c r="H134">
        <v>70.942623099545401</v>
      </c>
      <c r="I134">
        <v>64.369275873049105</v>
      </c>
      <c r="J134">
        <v>70.5646785839443</v>
      </c>
      <c r="L134">
        <v>73.586785673908295</v>
      </c>
      <c r="M134">
        <v>64.369275873049105</v>
      </c>
      <c r="N134">
        <v>70.5646785839443</v>
      </c>
      <c r="Q134">
        <v>70.942623099545401</v>
      </c>
      <c r="R134">
        <v>55.127244060854999</v>
      </c>
      <c r="S134">
        <v>70.5646785839443</v>
      </c>
      <c r="V134">
        <v>70.942623099545401</v>
      </c>
      <c r="W134">
        <v>64.369275873049105</v>
      </c>
      <c r="X134">
        <v>69.355287610261399</v>
      </c>
    </row>
    <row r="135" spans="7:24" x14ac:dyDescent="0.25">
      <c r="G135" s="139">
        <v>43556</v>
      </c>
      <c r="H135">
        <v>73.586785673908295</v>
      </c>
      <c r="I135">
        <v>55.127244060854999</v>
      </c>
      <c r="J135">
        <v>69.355287610261399</v>
      </c>
      <c r="L135">
        <v>72.691030635692201</v>
      </c>
      <c r="M135">
        <v>55.127244060854999</v>
      </c>
      <c r="N135">
        <v>69.355287610261399</v>
      </c>
      <c r="Q135">
        <v>73.586785673908295</v>
      </c>
      <c r="R135">
        <v>51.889570312102101</v>
      </c>
      <c r="S135">
        <v>69.355287610261399</v>
      </c>
      <c r="V135">
        <v>73.586785673908295</v>
      </c>
      <c r="W135">
        <v>55.127244060854999</v>
      </c>
      <c r="X135">
        <v>69.550508025742602</v>
      </c>
    </row>
    <row r="136" spans="7:24" x14ac:dyDescent="0.25">
      <c r="G136" s="139">
        <v>43647</v>
      </c>
      <c r="H136">
        <v>72.691030635692201</v>
      </c>
      <c r="I136">
        <v>51.889570312102101</v>
      </c>
      <c r="J136">
        <v>69.550508025742602</v>
      </c>
      <c r="L136">
        <v>76.655784209975494</v>
      </c>
      <c r="M136">
        <v>51.889570312102101</v>
      </c>
      <c r="N136">
        <v>69.550508025742602</v>
      </c>
      <c r="Q136">
        <v>72.691030635692201</v>
      </c>
      <c r="R136">
        <v>43.580816741622897</v>
      </c>
      <c r="S136">
        <v>69.550508025742602</v>
      </c>
      <c r="V136">
        <v>72.691030635692201</v>
      </c>
      <c r="W136">
        <v>51.889570312102101</v>
      </c>
      <c r="X136">
        <v>72.270419729006306</v>
      </c>
    </row>
    <row r="137" spans="7:24" x14ac:dyDescent="0.25">
      <c r="G137" s="139">
        <v>43739</v>
      </c>
      <c r="H137">
        <v>76.655784209975494</v>
      </c>
      <c r="I137">
        <v>43.580816741622897</v>
      </c>
      <c r="J137">
        <v>72.270419729006306</v>
      </c>
      <c r="L137">
        <v>35.434808520459498</v>
      </c>
      <c r="M137">
        <v>43.580816741622897</v>
      </c>
      <c r="N137">
        <v>72.270419729006306</v>
      </c>
      <c r="Q137">
        <v>76.655784209975494</v>
      </c>
      <c r="R137">
        <v>22.243722746048402</v>
      </c>
      <c r="S137">
        <v>72.270419729006306</v>
      </c>
      <c r="V137">
        <v>76.655784209975494</v>
      </c>
      <c r="W137">
        <v>43.580816741622897</v>
      </c>
      <c r="X137">
        <v>28.323712430125202</v>
      </c>
    </row>
    <row r="138" spans="7:24" x14ac:dyDescent="0.25">
      <c r="G138" s="139">
        <v>43831</v>
      </c>
      <c r="H138">
        <v>35.434808520459498</v>
      </c>
      <c r="I138">
        <v>22.243722746048402</v>
      </c>
      <c r="J138">
        <v>28.323712430125202</v>
      </c>
      <c r="L138">
        <v>57.825877550151603</v>
      </c>
      <c r="M138">
        <v>22.243722746048402</v>
      </c>
      <c r="N138">
        <v>28.323712430125202</v>
      </c>
      <c r="Q138">
        <v>35.434808520459498</v>
      </c>
      <c r="R138">
        <v>53.097263304345503</v>
      </c>
      <c r="S138">
        <v>28.323712430125202</v>
      </c>
      <c r="V138">
        <v>35.434808520459498</v>
      </c>
      <c r="W138">
        <v>22.243722746048402</v>
      </c>
      <c r="X138">
        <v>46.425750007687299</v>
      </c>
    </row>
    <row r="139" spans="7:24" x14ac:dyDescent="0.25">
      <c r="G139" s="139">
        <v>43922</v>
      </c>
      <c r="H139">
        <v>57.825877550151603</v>
      </c>
      <c r="I139">
        <v>53.097263304345503</v>
      </c>
      <c r="J139">
        <v>46.425750007687299</v>
      </c>
      <c r="M139">
        <v>53.097263304345503</v>
      </c>
      <c r="N139">
        <v>46.425750007687299</v>
      </c>
      <c r="Q139">
        <v>57.825877550151603</v>
      </c>
      <c r="S139">
        <v>46.425750007687299</v>
      </c>
      <c r="V139">
        <v>57.825877550151603</v>
      </c>
      <c r="W139">
        <v>53.097263304345503</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1:CV140"/>
  <sheetViews>
    <sheetView workbookViewId="0">
      <selection activeCell="C6" sqref="C6"/>
    </sheetView>
  </sheetViews>
  <sheetFormatPr defaultColWidth="8.85546875" defaultRowHeight="15" x14ac:dyDescent="0.25"/>
  <cols>
    <col min="1" max="1" width="11" customWidth="1"/>
    <col min="5" max="8" width="12.140625" bestFit="1" customWidth="1"/>
    <col min="9" max="9" width="13.42578125" bestFit="1" customWidth="1"/>
    <col min="10" max="10" width="12.140625" bestFit="1" customWidth="1"/>
    <col min="11" max="11" width="23.7109375" bestFit="1" customWidth="1"/>
    <col min="12" max="20" width="12.140625" bestFit="1" customWidth="1"/>
    <col min="21" max="21" width="14.7109375" bestFit="1" customWidth="1"/>
    <col min="22" max="23" width="12.140625" bestFit="1" customWidth="1"/>
    <col min="24" max="24" width="15.7109375" bestFit="1" customWidth="1"/>
    <col min="25" max="34" width="12.140625" bestFit="1" customWidth="1"/>
    <col min="35" max="35" width="12.42578125" bestFit="1" customWidth="1"/>
    <col min="36" max="46" width="12.140625" bestFit="1" customWidth="1"/>
    <col min="47" max="47" width="13.140625" bestFit="1" customWidth="1"/>
    <col min="48" max="52" width="12.140625" bestFit="1" customWidth="1"/>
    <col min="53" max="53" width="13.85546875" bestFit="1" customWidth="1"/>
    <col min="54" max="54" width="13.140625" bestFit="1" customWidth="1"/>
    <col min="55" max="58" width="12.140625" bestFit="1" customWidth="1"/>
    <col min="59" max="59" width="14.140625" bestFit="1" customWidth="1"/>
    <col min="60" max="61" width="12.140625" bestFit="1" customWidth="1"/>
    <col min="62" max="62" width="13.85546875" bestFit="1" customWidth="1"/>
    <col min="63" max="63" width="14.42578125" bestFit="1" customWidth="1"/>
    <col min="64" max="67" width="12.140625" bestFit="1" customWidth="1"/>
    <col min="68" max="68" width="22.140625" bestFit="1" customWidth="1"/>
    <col min="69" max="70" width="12.140625" bestFit="1" customWidth="1"/>
    <col min="71" max="71" width="13" bestFit="1" customWidth="1"/>
    <col min="72" max="76" width="12.140625" bestFit="1" customWidth="1"/>
    <col min="77" max="77" width="14.140625" bestFit="1" customWidth="1"/>
    <col min="78" max="81" width="12.140625" bestFit="1" customWidth="1"/>
    <col min="82" max="82" width="13.85546875" bestFit="1" customWidth="1"/>
    <col min="83" max="83" width="13.7109375" bestFit="1" customWidth="1"/>
    <col min="84" max="86" width="12.140625" bestFit="1" customWidth="1"/>
    <col min="87" max="87" width="13.7109375" bestFit="1" customWidth="1"/>
    <col min="88" max="88" width="12.140625" bestFit="1" customWidth="1"/>
    <col min="89" max="89" width="20.28515625" bestFit="1" customWidth="1"/>
    <col min="90" max="93" width="12.140625" bestFit="1" customWidth="1"/>
    <col min="94" max="94" width="21.7109375" bestFit="1" customWidth="1"/>
    <col min="95" max="96" width="12.140625" bestFit="1" customWidth="1"/>
    <col min="97" max="97" width="12.28515625" bestFit="1" customWidth="1"/>
    <col min="98" max="99" width="12.140625" bestFit="1" customWidth="1"/>
    <col min="100" max="100" width="12.7109375" bestFit="1" customWidth="1"/>
    <col min="101" max="101" width="8.85546875" customWidth="1"/>
  </cols>
  <sheetData>
    <row r="1" spans="1:100" x14ac:dyDescent="0.25">
      <c r="A1" t="s">
        <v>1</v>
      </c>
      <c r="B1" t="s">
        <v>2</v>
      </c>
      <c r="D1" t="s">
        <v>135</v>
      </c>
      <c r="E1" t="s">
        <v>1168</v>
      </c>
      <c r="F1" t="s">
        <v>1169</v>
      </c>
      <c r="G1" t="s">
        <v>1170</v>
      </c>
      <c r="H1" t="s">
        <v>1171</v>
      </c>
      <c r="I1" t="s">
        <v>1172</v>
      </c>
      <c r="J1" t="s">
        <v>1173</v>
      </c>
      <c r="K1" t="s">
        <v>1174</v>
      </c>
      <c r="L1" t="s">
        <v>1175</v>
      </c>
      <c r="M1" t="s">
        <v>1176</v>
      </c>
      <c r="N1" t="s">
        <v>1177</v>
      </c>
      <c r="O1" t="s">
        <v>1178</v>
      </c>
      <c r="P1" t="s">
        <v>1179</v>
      </c>
      <c r="Q1" t="s">
        <v>1180</v>
      </c>
      <c r="R1" t="s">
        <v>1181</v>
      </c>
      <c r="S1" t="s">
        <v>1182</v>
      </c>
      <c r="T1" t="s">
        <v>1183</v>
      </c>
      <c r="U1" t="s">
        <v>1184</v>
      </c>
      <c r="V1" t="s">
        <v>1185</v>
      </c>
      <c r="W1" t="s">
        <v>1186</v>
      </c>
      <c r="X1" t="s">
        <v>1187</v>
      </c>
      <c r="Y1" t="s">
        <v>1188</v>
      </c>
      <c r="Z1" t="s">
        <v>1189</v>
      </c>
      <c r="AA1" t="s">
        <v>1190</v>
      </c>
      <c r="AB1" t="s">
        <v>1191</v>
      </c>
      <c r="AC1" t="s">
        <v>1192</v>
      </c>
      <c r="AD1" t="s">
        <v>1193</v>
      </c>
      <c r="AE1" t="s">
        <v>1194</v>
      </c>
      <c r="AF1" t="s">
        <v>1195</v>
      </c>
      <c r="AG1" t="s">
        <v>1196</v>
      </c>
      <c r="AH1" t="s">
        <v>1197</v>
      </c>
      <c r="AI1" t="s">
        <v>1198</v>
      </c>
      <c r="AJ1" t="s">
        <v>1199</v>
      </c>
      <c r="AK1" t="s">
        <v>1200</v>
      </c>
      <c r="AL1" t="s">
        <v>1201</v>
      </c>
      <c r="AM1" t="s">
        <v>1202</v>
      </c>
      <c r="AN1" t="s">
        <v>1203</v>
      </c>
      <c r="AO1" t="s">
        <v>1204</v>
      </c>
      <c r="AP1" t="s">
        <v>1205</v>
      </c>
      <c r="AQ1" t="s">
        <v>1206</v>
      </c>
      <c r="AR1" t="s">
        <v>1207</v>
      </c>
      <c r="AS1" t="s">
        <v>1208</v>
      </c>
      <c r="AT1" t="s">
        <v>1209</v>
      </c>
      <c r="AU1" t="s">
        <v>1210</v>
      </c>
      <c r="AV1" t="s">
        <v>1211</v>
      </c>
      <c r="AW1" t="s">
        <v>1212</v>
      </c>
      <c r="AX1" t="s">
        <v>1213</v>
      </c>
      <c r="AY1" t="s">
        <v>1214</v>
      </c>
      <c r="AZ1" t="s">
        <v>1215</v>
      </c>
      <c r="BA1" t="s">
        <v>1216</v>
      </c>
      <c r="BB1" t="s">
        <v>1217</v>
      </c>
      <c r="BC1" t="s">
        <v>1218</v>
      </c>
      <c r="BD1" t="s">
        <v>1219</v>
      </c>
      <c r="BE1" t="s">
        <v>1220</v>
      </c>
      <c r="BF1" t="s">
        <v>1221</v>
      </c>
      <c r="BG1" t="s">
        <v>1222</v>
      </c>
      <c r="BH1" t="s">
        <v>1223</v>
      </c>
      <c r="BI1" t="s">
        <v>1224</v>
      </c>
      <c r="BJ1" t="s">
        <v>1225</v>
      </c>
      <c r="BK1" t="s">
        <v>1226</v>
      </c>
      <c r="BL1" t="s">
        <v>1227</v>
      </c>
      <c r="BM1" t="s">
        <v>1228</v>
      </c>
      <c r="BN1" t="s">
        <v>1229</v>
      </c>
      <c r="BO1" t="s">
        <v>1230</v>
      </c>
      <c r="BP1" t="s">
        <v>1231</v>
      </c>
      <c r="BQ1" t="s">
        <v>1232</v>
      </c>
      <c r="BR1" t="s">
        <v>1233</v>
      </c>
      <c r="BS1" t="s">
        <v>1234</v>
      </c>
      <c r="BT1" t="s">
        <v>1235</v>
      </c>
      <c r="BU1" t="s">
        <v>1236</v>
      </c>
      <c r="BV1" t="s">
        <v>1237</v>
      </c>
      <c r="BW1" t="s">
        <v>1238</v>
      </c>
      <c r="BX1" t="s">
        <v>1239</v>
      </c>
      <c r="BY1" t="s">
        <v>1240</v>
      </c>
      <c r="BZ1" t="s">
        <v>1241</v>
      </c>
      <c r="CA1" t="s">
        <v>1242</v>
      </c>
      <c r="CB1" t="s">
        <v>1243</v>
      </c>
      <c r="CC1" t="s">
        <v>1244</v>
      </c>
      <c r="CD1" t="s">
        <v>1245</v>
      </c>
      <c r="CE1" t="s">
        <v>1246</v>
      </c>
      <c r="CF1" t="s">
        <v>1247</v>
      </c>
      <c r="CG1" t="s">
        <v>1248</v>
      </c>
      <c r="CH1" t="s">
        <v>1249</v>
      </c>
      <c r="CI1" t="s">
        <v>1250</v>
      </c>
      <c r="CJ1" t="s">
        <v>1251</v>
      </c>
      <c r="CK1" t="s">
        <v>1252</v>
      </c>
      <c r="CL1" t="s">
        <v>1253</v>
      </c>
      <c r="CM1" t="s">
        <v>1254</v>
      </c>
      <c r="CN1" t="s">
        <v>1255</v>
      </c>
      <c r="CO1" t="s">
        <v>1256</v>
      </c>
      <c r="CP1" t="s">
        <v>1257</v>
      </c>
      <c r="CQ1" t="s">
        <v>1258</v>
      </c>
      <c r="CR1" t="s">
        <v>1259</v>
      </c>
      <c r="CS1" t="s">
        <v>1260</v>
      </c>
      <c r="CT1" t="s">
        <v>1261</v>
      </c>
      <c r="CU1" t="s">
        <v>1262</v>
      </c>
      <c r="CV1" t="s">
        <v>1263</v>
      </c>
    </row>
    <row r="2" spans="1:100" x14ac:dyDescent="0.25">
      <c r="A2" s="139">
        <v>31413</v>
      </c>
      <c r="B2">
        <v>23.893329652690056</v>
      </c>
      <c r="D2">
        <f>100*AVERAGE(E2:CV2)</f>
        <v>1.5435355137295215</v>
      </c>
      <c r="E2" t="s">
        <v>162</v>
      </c>
      <c r="F2">
        <v>1.3466783970587801E-2</v>
      </c>
      <c r="G2">
        <v>1.08211076227193E-2</v>
      </c>
      <c r="H2" t="s">
        <v>162</v>
      </c>
      <c r="I2" t="s">
        <v>162</v>
      </c>
      <c r="J2">
        <v>1.2819456620299E-2</v>
      </c>
      <c r="K2" t="s">
        <v>162</v>
      </c>
      <c r="L2" t="s">
        <v>162</v>
      </c>
      <c r="M2">
        <v>4.2184967745171102E-2</v>
      </c>
      <c r="N2" t="s">
        <v>162</v>
      </c>
      <c r="O2" t="s">
        <v>162</v>
      </c>
      <c r="P2">
        <v>9.58500421005813E-3</v>
      </c>
      <c r="Q2" t="s">
        <v>162</v>
      </c>
      <c r="R2" t="s">
        <v>162</v>
      </c>
      <c r="S2" t="s">
        <v>162</v>
      </c>
      <c r="T2" t="s">
        <v>162</v>
      </c>
      <c r="U2" t="s">
        <v>162</v>
      </c>
      <c r="V2" t="s">
        <v>162</v>
      </c>
      <c r="W2" t="s">
        <v>162</v>
      </c>
      <c r="X2" t="s">
        <v>162</v>
      </c>
      <c r="Y2">
        <v>1.1948183394958799E-2</v>
      </c>
      <c r="Z2" t="s">
        <v>162</v>
      </c>
      <c r="AA2" t="s">
        <v>162</v>
      </c>
      <c r="AB2" t="s">
        <v>162</v>
      </c>
      <c r="AC2" t="s">
        <v>162</v>
      </c>
      <c r="AD2">
        <v>1.6555822456596099E-2</v>
      </c>
      <c r="AE2" t="s">
        <v>162</v>
      </c>
      <c r="AF2">
        <v>1.64389373480032E-2</v>
      </c>
      <c r="AG2" t="s">
        <v>162</v>
      </c>
      <c r="AH2" t="s">
        <v>162</v>
      </c>
      <c r="AI2">
        <v>1.2221972642568499E-2</v>
      </c>
      <c r="AJ2" t="s">
        <v>162</v>
      </c>
      <c r="AK2" t="s">
        <v>162</v>
      </c>
      <c r="AL2" t="s">
        <v>162</v>
      </c>
      <c r="AM2" t="s">
        <v>162</v>
      </c>
      <c r="AN2" t="s">
        <v>162</v>
      </c>
      <c r="AO2">
        <v>1.33533290282053E-2</v>
      </c>
      <c r="AP2" t="s">
        <v>162</v>
      </c>
      <c r="AQ2">
        <v>1.5936036941632099E-2</v>
      </c>
      <c r="AR2" t="s">
        <v>162</v>
      </c>
      <c r="AS2">
        <v>1.1454761293263E-2</v>
      </c>
      <c r="AT2" t="s">
        <v>162</v>
      </c>
      <c r="AU2" t="s">
        <v>162</v>
      </c>
      <c r="AV2" t="s">
        <v>162</v>
      </c>
      <c r="AW2" t="s">
        <v>162</v>
      </c>
      <c r="AX2" t="s">
        <v>162</v>
      </c>
      <c r="AY2" t="s">
        <v>162</v>
      </c>
      <c r="AZ2" t="s">
        <v>162</v>
      </c>
      <c r="BA2" t="s">
        <v>162</v>
      </c>
      <c r="BB2" t="s">
        <v>162</v>
      </c>
      <c r="BC2">
        <v>1.8383691101505301E-2</v>
      </c>
      <c r="BD2" t="s">
        <v>162</v>
      </c>
      <c r="BE2" t="s">
        <v>162</v>
      </c>
      <c r="BF2" t="s">
        <v>162</v>
      </c>
      <c r="BG2" t="s">
        <v>162</v>
      </c>
      <c r="BH2" t="s">
        <v>162</v>
      </c>
      <c r="BI2" t="s">
        <v>162</v>
      </c>
      <c r="BJ2">
        <v>1.2584746584329801E-2</v>
      </c>
      <c r="BK2" t="s">
        <v>162</v>
      </c>
      <c r="BL2" t="s">
        <v>162</v>
      </c>
      <c r="BM2">
        <v>1.6525946877919799E-2</v>
      </c>
      <c r="BN2" t="s">
        <v>162</v>
      </c>
      <c r="BO2" t="s">
        <v>162</v>
      </c>
      <c r="BP2" t="s">
        <v>162</v>
      </c>
      <c r="BQ2" t="s">
        <v>162</v>
      </c>
      <c r="BR2" t="s">
        <v>162</v>
      </c>
      <c r="BS2">
        <v>2.98094517696312E-2</v>
      </c>
      <c r="BT2" t="s">
        <v>162</v>
      </c>
      <c r="BU2" t="s">
        <v>162</v>
      </c>
      <c r="BV2" t="s">
        <v>162</v>
      </c>
      <c r="BW2" t="s">
        <v>162</v>
      </c>
      <c r="BX2" t="s">
        <v>162</v>
      </c>
      <c r="BY2" t="s">
        <v>162</v>
      </c>
      <c r="BZ2" t="s">
        <v>162</v>
      </c>
      <c r="CA2">
        <v>1.1707587948039199E-2</v>
      </c>
      <c r="CB2" t="s">
        <v>162</v>
      </c>
      <c r="CC2" t="s">
        <v>162</v>
      </c>
      <c r="CD2">
        <v>1.6225821545593402E-2</v>
      </c>
      <c r="CE2">
        <v>1.5704026856771199E-2</v>
      </c>
      <c r="CF2">
        <v>1.7071889432864199E-2</v>
      </c>
      <c r="CG2">
        <v>9.8307980266349806E-3</v>
      </c>
      <c r="CH2">
        <v>1.6834535666826401E-2</v>
      </c>
      <c r="CI2">
        <v>1.2474233365618001E-2</v>
      </c>
      <c r="CJ2" t="s">
        <v>162</v>
      </c>
      <c r="CK2" t="s">
        <v>162</v>
      </c>
      <c r="CL2" t="s">
        <v>162</v>
      </c>
      <c r="CM2" t="s">
        <v>162</v>
      </c>
      <c r="CN2" t="s">
        <v>162</v>
      </c>
      <c r="CO2" t="s">
        <v>162</v>
      </c>
      <c r="CP2" t="s">
        <v>162</v>
      </c>
      <c r="CQ2">
        <v>1.36478346109825E-2</v>
      </c>
      <c r="CR2">
        <v>8.2969513716021001E-3</v>
      </c>
      <c r="CS2" t="s">
        <v>162</v>
      </c>
      <c r="CT2" t="s">
        <v>162</v>
      </c>
      <c r="CU2" t="s">
        <v>162</v>
      </c>
      <c r="CV2" t="s">
        <v>162</v>
      </c>
    </row>
    <row r="3" spans="1:100" x14ac:dyDescent="0.25">
      <c r="A3" s="139">
        <v>31503</v>
      </c>
      <c r="B3">
        <v>20.693438196770469</v>
      </c>
      <c r="D3">
        <f t="shared" ref="D3:D66" si="0">100*AVERAGE(E3:CV3)</f>
        <v>1.530816980033598</v>
      </c>
      <c r="E3" t="s">
        <v>162</v>
      </c>
      <c r="F3">
        <v>1.4147949116693899E-2</v>
      </c>
      <c r="G3">
        <v>1.73887339551934E-2</v>
      </c>
      <c r="H3" t="s">
        <v>162</v>
      </c>
      <c r="I3" t="s">
        <v>162</v>
      </c>
      <c r="J3">
        <v>1.07556176403691E-2</v>
      </c>
      <c r="K3" t="s">
        <v>162</v>
      </c>
      <c r="L3" t="s">
        <v>162</v>
      </c>
      <c r="M3">
        <v>3.6129194069086497E-2</v>
      </c>
      <c r="N3" t="s">
        <v>162</v>
      </c>
      <c r="O3" t="s">
        <v>162</v>
      </c>
      <c r="P3">
        <v>5.3635520157961697E-3</v>
      </c>
      <c r="Q3" t="s">
        <v>162</v>
      </c>
      <c r="R3" t="s">
        <v>162</v>
      </c>
      <c r="S3" t="s">
        <v>162</v>
      </c>
      <c r="T3" t="s">
        <v>162</v>
      </c>
      <c r="U3" t="s">
        <v>162</v>
      </c>
      <c r="V3" t="s">
        <v>162</v>
      </c>
      <c r="W3" t="s">
        <v>162</v>
      </c>
      <c r="X3" t="s">
        <v>162</v>
      </c>
      <c r="Y3">
        <v>1.4861956354258E-2</v>
      </c>
      <c r="Z3" t="s">
        <v>162</v>
      </c>
      <c r="AA3" t="s">
        <v>162</v>
      </c>
      <c r="AB3" t="s">
        <v>162</v>
      </c>
      <c r="AC3" t="s">
        <v>162</v>
      </c>
      <c r="AD3">
        <v>1.73210484737845E-2</v>
      </c>
      <c r="AE3" t="s">
        <v>162</v>
      </c>
      <c r="AF3">
        <v>1.6120547651918001E-2</v>
      </c>
      <c r="AG3" t="s">
        <v>162</v>
      </c>
      <c r="AH3" t="s">
        <v>162</v>
      </c>
      <c r="AI3">
        <v>1.22889104802504E-2</v>
      </c>
      <c r="AJ3" t="s">
        <v>162</v>
      </c>
      <c r="AK3" t="s">
        <v>162</v>
      </c>
      <c r="AL3" t="s">
        <v>162</v>
      </c>
      <c r="AM3" t="s">
        <v>162</v>
      </c>
      <c r="AN3" t="s">
        <v>162</v>
      </c>
      <c r="AO3">
        <v>1.4447784821311101E-2</v>
      </c>
      <c r="AP3" t="s">
        <v>162</v>
      </c>
      <c r="AQ3">
        <v>2.9258039102048501E-2</v>
      </c>
      <c r="AR3" t="s">
        <v>162</v>
      </c>
      <c r="AS3">
        <v>1.13372987173444E-2</v>
      </c>
      <c r="AT3" t="s">
        <v>162</v>
      </c>
      <c r="AU3" t="s">
        <v>162</v>
      </c>
      <c r="AV3" t="s">
        <v>162</v>
      </c>
      <c r="AW3" t="s">
        <v>162</v>
      </c>
      <c r="AX3" t="s">
        <v>162</v>
      </c>
      <c r="AY3" t="s">
        <v>162</v>
      </c>
      <c r="AZ3" t="s">
        <v>162</v>
      </c>
      <c r="BA3" t="s">
        <v>162</v>
      </c>
      <c r="BB3" t="s">
        <v>162</v>
      </c>
      <c r="BC3">
        <v>1.6099742255044399E-2</v>
      </c>
      <c r="BD3" t="s">
        <v>162</v>
      </c>
      <c r="BE3" t="s">
        <v>162</v>
      </c>
      <c r="BF3" t="s">
        <v>162</v>
      </c>
      <c r="BG3" t="s">
        <v>162</v>
      </c>
      <c r="BH3" t="s">
        <v>162</v>
      </c>
      <c r="BI3" t="s">
        <v>162</v>
      </c>
      <c r="BJ3">
        <v>9.8380365238840192E-3</v>
      </c>
      <c r="BK3" t="s">
        <v>162</v>
      </c>
      <c r="BL3" t="s">
        <v>162</v>
      </c>
      <c r="BM3">
        <v>1.3814778760497399E-2</v>
      </c>
      <c r="BN3" t="s">
        <v>162</v>
      </c>
      <c r="BO3" t="s">
        <v>162</v>
      </c>
      <c r="BP3" t="s">
        <v>162</v>
      </c>
      <c r="BQ3" t="s">
        <v>162</v>
      </c>
      <c r="BR3" t="s">
        <v>162</v>
      </c>
      <c r="BS3">
        <v>1.8254343465007698E-2</v>
      </c>
      <c r="BT3" t="s">
        <v>162</v>
      </c>
      <c r="BU3" t="s">
        <v>162</v>
      </c>
      <c r="BV3" t="s">
        <v>162</v>
      </c>
      <c r="BW3" t="s">
        <v>162</v>
      </c>
      <c r="BX3" t="s">
        <v>162</v>
      </c>
      <c r="BY3" t="s">
        <v>162</v>
      </c>
      <c r="BZ3" t="s">
        <v>162</v>
      </c>
      <c r="CA3">
        <v>1.5729592644544599E-2</v>
      </c>
      <c r="CB3" t="s">
        <v>162</v>
      </c>
      <c r="CC3" t="s">
        <v>162</v>
      </c>
      <c r="CD3">
        <v>1.8969811215998101E-2</v>
      </c>
      <c r="CE3">
        <v>2.14742971131529E-2</v>
      </c>
      <c r="CF3">
        <v>1.8254855332688301E-2</v>
      </c>
      <c r="CG3">
        <v>8.7527137202579406E-3</v>
      </c>
      <c r="CH3">
        <v>1.18027563205919E-2</v>
      </c>
      <c r="CI3">
        <v>1.1217708174032301E-2</v>
      </c>
      <c r="CJ3" t="s">
        <v>162</v>
      </c>
      <c r="CK3" t="s">
        <v>162</v>
      </c>
      <c r="CL3" t="s">
        <v>162</v>
      </c>
      <c r="CM3" t="s">
        <v>162</v>
      </c>
      <c r="CN3" t="s">
        <v>162</v>
      </c>
      <c r="CO3" t="s">
        <v>162</v>
      </c>
      <c r="CP3" t="s">
        <v>162</v>
      </c>
      <c r="CQ3">
        <v>9.8301529995496496E-3</v>
      </c>
      <c r="CR3">
        <v>9.2448240850963904E-3</v>
      </c>
      <c r="CS3" t="s">
        <v>162</v>
      </c>
      <c r="CT3" t="s">
        <v>162</v>
      </c>
      <c r="CU3" t="s">
        <v>162</v>
      </c>
      <c r="CV3" t="s">
        <v>162</v>
      </c>
    </row>
    <row r="4" spans="1:100" x14ac:dyDescent="0.25">
      <c r="A4" s="139">
        <v>31594</v>
      </c>
      <c r="B4">
        <v>25.299867964908156</v>
      </c>
      <c r="D4">
        <f t="shared" si="0"/>
        <v>1.374914763044861</v>
      </c>
      <c r="E4" t="s">
        <v>162</v>
      </c>
      <c r="F4">
        <v>1.57353712416403E-2</v>
      </c>
      <c r="G4">
        <v>9.2937938050282401E-3</v>
      </c>
      <c r="H4" t="s">
        <v>162</v>
      </c>
      <c r="I4" t="s">
        <v>162</v>
      </c>
      <c r="J4">
        <v>8.70584029159336E-3</v>
      </c>
      <c r="K4" t="s">
        <v>162</v>
      </c>
      <c r="L4" t="s">
        <v>162</v>
      </c>
      <c r="M4">
        <v>3.2406485258541097E-2</v>
      </c>
      <c r="N4" t="s">
        <v>162</v>
      </c>
      <c r="O4" t="s">
        <v>162</v>
      </c>
      <c r="P4">
        <v>6.7959545199540901E-3</v>
      </c>
      <c r="Q4" t="s">
        <v>162</v>
      </c>
      <c r="R4" t="s">
        <v>162</v>
      </c>
      <c r="S4" t="s">
        <v>162</v>
      </c>
      <c r="T4" t="s">
        <v>162</v>
      </c>
      <c r="U4" t="s">
        <v>162</v>
      </c>
      <c r="V4" t="s">
        <v>162</v>
      </c>
      <c r="W4" t="s">
        <v>162</v>
      </c>
      <c r="X4" t="s">
        <v>162</v>
      </c>
      <c r="Y4">
        <v>1.0945019419227899E-2</v>
      </c>
      <c r="Z4" t="s">
        <v>162</v>
      </c>
      <c r="AA4" t="s">
        <v>162</v>
      </c>
      <c r="AB4" t="s">
        <v>162</v>
      </c>
      <c r="AC4" t="s">
        <v>162</v>
      </c>
      <c r="AD4">
        <v>1.3636995526086101E-2</v>
      </c>
      <c r="AE4" t="s">
        <v>162</v>
      </c>
      <c r="AF4">
        <v>1.38285442500862E-2</v>
      </c>
      <c r="AG4" t="s">
        <v>162</v>
      </c>
      <c r="AH4" t="s">
        <v>162</v>
      </c>
      <c r="AI4">
        <v>9.7173912340276399E-3</v>
      </c>
      <c r="AJ4" t="s">
        <v>162</v>
      </c>
      <c r="AK4" t="s">
        <v>162</v>
      </c>
      <c r="AL4" t="s">
        <v>162</v>
      </c>
      <c r="AM4" t="s">
        <v>162</v>
      </c>
      <c r="AN4" t="s">
        <v>162</v>
      </c>
      <c r="AO4">
        <v>1.7247327020527E-2</v>
      </c>
      <c r="AP4" t="s">
        <v>162</v>
      </c>
      <c r="AQ4">
        <v>1.6851813681475699E-2</v>
      </c>
      <c r="AR4" t="s">
        <v>162</v>
      </c>
      <c r="AS4">
        <v>1.2764796250652801E-2</v>
      </c>
      <c r="AT4" t="s">
        <v>162</v>
      </c>
      <c r="AU4" t="s">
        <v>162</v>
      </c>
      <c r="AV4" t="s">
        <v>162</v>
      </c>
      <c r="AW4" t="s">
        <v>162</v>
      </c>
      <c r="AX4" t="s">
        <v>162</v>
      </c>
      <c r="AY4" t="s">
        <v>162</v>
      </c>
      <c r="AZ4" t="s">
        <v>162</v>
      </c>
      <c r="BA4" t="s">
        <v>162</v>
      </c>
      <c r="BB4" t="s">
        <v>162</v>
      </c>
      <c r="BC4">
        <v>1.57861712377062E-2</v>
      </c>
      <c r="BD4" t="s">
        <v>162</v>
      </c>
      <c r="BE4" t="s">
        <v>162</v>
      </c>
      <c r="BF4" t="s">
        <v>162</v>
      </c>
      <c r="BG4" t="s">
        <v>162</v>
      </c>
      <c r="BH4" t="s">
        <v>162</v>
      </c>
      <c r="BI4" t="s">
        <v>162</v>
      </c>
      <c r="BJ4">
        <v>8.5986749059206707E-3</v>
      </c>
      <c r="BK4" t="s">
        <v>162</v>
      </c>
      <c r="BL4" t="s">
        <v>162</v>
      </c>
      <c r="BM4">
        <v>1.28201363729316E-2</v>
      </c>
      <c r="BN4" t="s">
        <v>162</v>
      </c>
      <c r="BO4" t="s">
        <v>162</v>
      </c>
      <c r="BP4" t="s">
        <v>162</v>
      </c>
      <c r="BQ4" t="s">
        <v>162</v>
      </c>
      <c r="BR4" t="s">
        <v>162</v>
      </c>
      <c r="BS4">
        <v>2.7721183154970901E-2</v>
      </c>
      <c r="BT4" t="s">
        <v>162</v>
      </c>
      <c r="BU4" t="s">
        <v>162</v>
      </c>
      <c r="BV4" t="s">
        <v>162</v>
      </c>
      <c r="BW4" t="s">
        <v>162</v>
      </c>
      <c r="BX4" t="s">
        <v>162</v>
      </c>
      <c r="BY4" t="s">
        <v>162</v>
      </c>
      <c r="BZ4" t="s">
        <v>162</v>
      </c>
      <c r="CA4">
        <v>1.11876269973852E-2</v>
      </c>
      <c r="CB4" t="s">
        <v>162</v>
      </c>
      <c r="CC4" t="s">
        <v>162</v>
      </c>
      <c r="CD4">
        <v>2.2833765153644499E-2</v>
      </c>
      <c r="CE4">
        <v>1.40559917236622E-2</v>
      </c>
      <c r="CF4">
        <v>1.29808166423629E-2</v>
      </c>
      <c r="CG4">
        <v>9.4268786769977804E-3</v>
      </c>
      <c r="CH4">
        <v>7.2325421251157804E-3</v>
      </c>
      <c r="CI4">
        <v>1.0456857179349801E-2</v>
      </c>
      <c r="CJ4" t="s">
        <v>162</v>
      </c>
      <c r="CK4" t="s">
        <v>162</v>
      </c>
      <c r="CL4" t="s">
        <v>162</v>
      </c>
      <c r="CM4" t="s">
        <v>162</v>
      </c>
      <c r="CN4" t="s">
        <v>162</v>
      </c>
      <c r="CO4" t="s">
        <v>162</v>
      </c>
      <c r="CP4" t="s">
        <v>162</v>
      </c>
      <c r="CQ4">
        <v>1.1468629070506E-2</v>
      </c>
      <c r="CR4">
        <v>1.1230085021821301E-2</v>
      </c>
      <c r="CS4" t="s">
        <v>162</v>
      </c>
      <c r="CT4" t="s">
        <v>162</v>
      </c>
      <c r="CU4" t="s">
        <v>162</v>
      </c>
      <c r="CV4" t="s">
        <v>162</v>
      </c>
    </row>
    <row r="5" spans="1:100" x14ac:dyDescent="0.25">
      <c r="A5" s="139">
        <v>31686</v>
      </c>
      <c r="B5">
        <v>20.442587777445979</v>
      </c>
      <c r="D5">
        <f t="shared" si="0"/>
        <v>1.2119673818543235</v>
      </c>
      <c r="E5" t="s">
        <v>162</v>
      </c>
      <c r="F5">
        <v>1.1068666071778799E-2</v>
      </c>
      <c r="G5">
        <v>7.3893346930721604E-3</v>
      </c>
      <c r="H5" t="s">
        <v>162</v>
      </c>
      <c r="I5" t="s">
        <v>162</v>
      </c>
      <c r="J5">
        <v>9.2556464790800198E-3</v>
      </c>
      <c r="K5" t="s">
        <v>162</v>
      </c>
      <c r="L5" t="s">
        <v>162</v>
      </c>
      <c r="M5">
        <v>3.9102146711458598E-2</v>
      </c>
      <c r="N5" t="s">
        <v>162</v>
      </c>
      <c r="O5" t="s">
        <v>162</v>
      </c>
      <c r="P5">
        <v>3.7554122255595802E-3</v>
      </c>
      <c r="Q5" t="s">
        <v>162</v>
      </c>
      <c r="R5" t="s">
        <v>162</v>
      </c>
      <c r="S5" t="s">
        <v>162</v>
      </c>
      <c r="T5" t="s">
        <v>162</v>
      </c>
      <c r="U5" t="s">
        <v>162</v>
      </c>
      <c r="V5" t="s">
        <v>162</v>
      </c>
      <c r="W5" t="s">
        <v>162</v>
      </c>
      <c r="X5" t="s">
        <v>162</v>
      </c>
      <c r="Y5">
        <v>7.7856487132515299E-3</v>
      </c>
      <c r="Z5" t="s">
        <v>162</v>
      </c>
      <c r="AA5" t="s">
        <v>162</v>
      </c>
      <c r="AB5" t="s">
        <v>162</v>
      </c>
      <c r="AC5" t="s">
        <v>162</v>
      </c>
      <c r="AD5">
        <v>8.7665458651093493E-3</v>
      </c>
      <c r="AE5" t="s">
        <v>162</v>
      </c>
      <c r="AF5">
        <v>8.6495760334402098E-3</v>
      </c>
      <c r="AG5" t="s">
        <v>162</v>
      </c>
      <c r="AH5" t="s">
        <v>162</v>
      </c>
      <c r="AI5">
        <v>1.34370525486033E-2</v>
      </c>
      <c r="AJ5" t="s">
        <v>162</v>
      </c>
      <c r="AK5" t="s">
        <v>162</v>
      </c>
      <c r="AL5" t="s">
        <v>162</v>
      </c>
      <c r="AM5" t="s">
        <v>162</v>
      </c>
      <c r="AN5" t="s">
        <v>162</v>
      </c>
      <c r="AO5">
        <v>1.14074165910595E-2</v>
      </c>
      <c r="AP5" t="s">
        <v>162</v>
      </c>
      <c r="AQ5">
        <v>1.31638547988194E-2</v>
      </c>
      <c r="AR5" t="s">
        <v>162</v>
      </c>
      <c r="AS5">
        <v>1.2739289435811501E-2</v>
      </c>
      <c r="AT5" t="s">
        <v>162</v>
      </c>
      <c r="AU5" t="s">
        <v>162</v>
      </c>
      <c r="AV5" t="s">
        <v>162</v>
      </c>
      <c r="AW5" t="s">
        <v>162</v>
      </c>
      <c r="AX5" t="s">
        <v>162</v>
      </c>
      <c r="AY5" t="s">
        <v>162</v>
      </c>
      <c r="AZ5" t="s">
        <v>162</v>
      </c>
      <c r="BA5" t="s">
        <v>162</v>
      </c>
      <c r="BB5" t="s">
        <v>162</v>
      </c>
      <c r="BC5">
        <v>1.37752834473862E-2</v>
      </c>
      <c r="BD5" t="s">
        <v>162</v>
      </c>
      <c r="BE5" t="s">
        <v>162</v>
      </c>
      <c r="BF5" t="s">
        <v>162</v>
      </c>
      <c r="BG5" t="s">
        <v>162</v>
      </c>
      <c r="BH5" t="s">
        <v>162</v>
      </c>
      <c r="BI5" t="s">
        <v>162</v>
      </c>
      <c r="BJ5">
        <v>6.7420126887158399E-3</v>
      </c>
      <c r="BK5" t="s">
        <v>162</v>
      </c>
      <c r="BL5" t="s">
        <v>162</v>
      </c>
      <c r="BM5">
        <v>1.02526452834956E-2</v>
      </c>
      <c r="BN5" t="s">
        <v>162</v>
      </c>
      <c r="BO5" t="s">
        <v>162</v>
      </c>
      <c r="BP5" t="s">
        <v>162</v>
      </c>
      <c r="BQ5" t="s">
        <v>162</v>
      </c>
      <c r="BR5" t="s">
        <v>162</v>
      </c>
      <c r="BS5">
        <v>2.6066287857983799E-2</v>
      </c>
      <c r="BT5" t="s">
        <v>162</v>
      </c>
      <c r="BU5" t="s">
        <v>162</v>
      </c>
      <c r="BV5" t="s">
        <v>162</v>
      </c>
      <c r="BW5" t="s">
        <v>162</v>
      </c>
      <c r="BX5" t="s">
        <v>162</v>
      </c>
      <c r="BY5" t="s">
        <v>162</v>
      </c>
      <c r="BZ5" t="s">
        <v>162</v>
      </c>
      <c r="CA5">
        <v>1.48305486339583E-2</v>
      </c>
      <c r="CB5" t="s">
        <v>162</v>
      </c>
      <c r="CC5" t="s">
        <v>162</v>
      </c>
      <c r="CD5">
        <v>1.5733699132085499E-2</v>
      </c>
      <c r="CE5">
        <v>1.5816254841372002E-2</v>
      </c>
      <c r="CF5">
        <v>1.2595483257758999E-2</v>
      </c>
      <c r="CG5">
        <v>5.9996638658742297E-3</v>
      </c>
      <c r="CH5">
        <v>1.08760308402257E-2</v>
      </c>
      <c r="CI5">
        <v>8.1686641924631504E-3</v>
      </c>
      <c r="CJ5" t="s">
        <v>162</v>
      </c>
      <c r="CK5" t="s">
        <v>162</v>
      </c>
      <c r="CL5" t="s">
        <v>162</v>
      </c>
      <c r="CM5" t="s">
        <v>162</v>
      </c>
      <c r="CN5" t="s">
        <v>162</v>
      </c>
      <c r="CO5" t="s">
        <v>162</v>
      </c>
      <c r="CP5" t="s">
        <v>162</v>
      </c>
      <c r="CQ5">
        <v>7.6961641758952403E-3</v>
      </c>
      <c r="CR5">
        <v>7.9185170793223594E-3</v>
      </c>
      <c r="CS5" t="s">
        <v>162</v>
      </c>
      <c r="CT5" t="s">
        <v>162</v>
      </c>
      <c r="CU5" t="s">
        <v>162</v>
      </c>
      <c r="CV5" t="s">
        <v>162</v>
      </c>
    </row>
    <row r="6" spans="1:100" x14ac:dyDescent="0.25">
      <c r="A6" s="139">
        <v>31778</v>
      </c>
      <c r="B6">
        <v>24.833585566314305</v>
      </c>
      <c r="D6">
        <f t="shared" si="0"/>
        <v>1.3889507955735991</v>
      </c>
      <c r="E6" t="s">
        <v>162</v>
      </c>
      <c r="F6">
        <v>1.1725209034059899E-2</v>
      </c>
      <c r="G6">
        <v>1.0552537135013499E-2</v>
      </c>
      <c r="H6" t="s">
        <v>162</v>
      </c>
      <c r="I6" t="s">
        <v>162</v>
      </c>
      <c r="J6">
        <v>1.11742659347028E-2</v>
      </c>
      <c r="K6" t="s">
        <v>162</v>
      </c>
      <c r="L6" t="s">
        <v>162</v>
      </c>
      <c r="M6">
        <v>4.5246795883296803E-2</v>
      </c>
      <c r="N6" t="s">
        <v>162</v>
      </c>
      <c r="O6" t="s">
        <v>162</v>
      </c>
      <c r="P6">
        <v>8.2630000755851002E-3</v>
      </c>
      <c r="Q6" t="s">
        <v>162</v>
      </c>
      <c r="R6">
        <v>1.8987408892355201E-2</v>
      </c>
      <c r="S6" t="s">
        <v>162</v>
      </c>
      <c r="T6" t="s">
        <v>162</v>
      </c>
      <c r="U6" t="s">
        <v>162</v>
      </c>
      <c r="V6" t="s">
        <v>162</v>
      </c>
      <c r="W6" t="s">
        <v>162</v>
      </c>
      <c r="X6" t="s">
        <v>162</v>
      </c>
      <c r="Y6">
        <v>1.4950575368157901E-2</v>
      </c>
      <c r="Z6" t="s">
        <v>162</v>
      </c>
      <c r="AA6" t="s">
        <v>162</v>
      </c>
      <c r="AB6" t="s">
        <v>162</v>
      </c>
      <c r="AC6">
        <v>8.5925065030207498E-3</v>
      </c>
      <c r="AD6">
        <v>1.1455299154547601E-2</v>
      </c>
      <c r="AE6" t="s">
        <v>162</v>
      </c>
      <c r="AF6">
        <v>1.4977171381419701E-2</v>
      </c>
      <c r="AG6" t="s">
        <v>162</v>
      </c>
      <c r="AH6" t="s">
        <v>162</v>
      </c>
      <c r="AI6">
        <v>1.3728137101833101E-2</v>
      </c>
      <c r="AJ6" t="s">
        <v>162</v>
      </c>
      <c r="AK6" t="s">
        <v>162</v>
      </c>
      <c r="AL6">
        <v>1.4358883281900599E-2</v>
      </c>
      <c r="AM6" t="s">
        <v>162</v>
      </c>
      <c r="AN6" t="s">
        <v>162</v>
      </c>
      <c r="AO6">
        <v>1.2460307663652101E-2</v>
      </c>
      <c r="AP6" t="s">
        <v>162</v>
      </c>
      <c r="AQ6">
        <v>1.1202033051444399E-2</v>
      </c>
      <c r="AR6" t="s">
        <v>162</v>
      </c>
      <c r="AS6">
        <v>1.12978705096683E-2</v>
      </c>
      <c r="AT6" t="s">
        <v>162</v>
      </c>
      <c r="AU6" t="s">
        <v>162</v>
      </c>
      <c r="AV6" t="s">
        <v>162</v>
      </c>
      <c r="AW6" t="s">
        <v>162</v>
      </c>
      <c r="AX6" t="s">
        <v>162</v>
      </c>
      <c r="AY6" t="s">
        <v>162</v>
      </c>
      <c r="AZ6" t="s">
        <v>162</v>
      </c>
      <c r="BA6" t="s">
        <v>162</v>
      </c>
      <c r="BB6" t="s">
        <v>162</v>
      </c>
      <c r="BC6">
        <v>1.37673878145261E-2</v>
      </c>
      <c r="BD6" t="s">
        <v>162</v>
      </c>
      <c r="BE6" t="s">
        <v>162</v>
      </c>
      <c r="BF6" t="s">
        <v>162</v>
      </c>
      <c r="BG6" t="s">
        <v>162</v>
      </c>
      <c r="BH6" t="s">
        <v>162</v>
      </c>
      <c r="BI6" t="s">
        <v>162</v>
      </c>
      <c r="BJ6">
        <v>7.8836497242593204E-3</v>
      </c>
      <c r="BK6" t="s">
        <v>162</v>
      </c>
      <c r="BL6" t="s">
        <v>162</v>
      </c>
      <c r="BM6">
        <v>9.8113359163084293E-3</v>
      </c>
      <c r="BN6" t="s">
        <v>162</v>
      </c>
      <c r="BO6" t="s">
        <v>162</v>
      </c>
      <c r="BP6" t="s">
        <v>162</v>
      </c>
      <c r="BQ6" t="s">
        <v>162</v>
      </c>
      <c r="BR6" t="s">
        <v>162</v>
      </c>
      <c r="BS6">
        <v>2.6527793647573999E-2</v>
      </c>
      <c r="BT6" t="s">
        <v>162</v>
      </c>
      <c r="BU6" t="s">
        <v>162</v>
      </c>
      <c r="BV6" t="s">
        <v>162</v>
      </c>
      <c r="BW6" t="s">
        <v>162</v>
      </c>
      <c r="BX6" t="s">
        <v>162</v>
      </c>
      <c r="BY6" t="s">
        <v>162</v>
      </c>
      <c r="BZ6" t="s">
        <v>162</v>
      </c>
      <c r="CA6">
        <v>1.16159421177983E-2</v>
      </c>
      <c r="CB6" t="s">
        <v>162</v>
      </c>
      <c r="CC6" t="s">
        <v>162</v>
      </c>
      <c r="CD6">
        <v>1.49990885906567E-2</v>
      </c>
      <c r="CE6">
        <v>1.5351447578605E-2</v>
      </c>
      <c r="CF6">
        <v>1.8514585252731499E-2</v>
      </c>
      <c r="CG6">
        <v>1.3659540972105699E-2</v>
      </c>
      <c r="CH6">
        <v>1.26119569560689E-2</v>
      </c>
      <c r="CI6">
        <v>9.3590637803565007E-3</v>
      </c>
      <c r="CJ6">
        <v>1.1373970091435001E-2</v>
      </c>
      <c r="CK6" t="s">
        <v>162</v>
      </c>
      <c r="CL6" t="s">
        <v>162</v>
      </c>
      <c r="CM6" t="s">
        <v>162</v>
      </c>
      <c r="CN6" t="s">
        <v>162</v>
      </c>
      <c r="CO6" t="s">
        <v>162</v>
      </c>
      <c r="CP6" t="s">
        <v>162</v>
      </c>
      <c r="CQ6">
        <v>9.0615812380157607E-3</v>
      </c>
      <c r="CR6">
        <v>9.2863860652447495E-3</v>
      </c>
      <c r="CS6" t="s">
        <v>162</v>
      </c>
      <c r="CT6" t="s">
        <v>162</v>
      </c>
      <c r="CU6" t="s">
        <v>162</v>
      </c>
      <c r="CV6" t="s">
        <v>162</v>
      </c>
    </row>
    <row r="7" spans="1:100" x14ac:dyDescent="0.25">
      <c r="A7" s="139">
        <v>31868</v>
      </c>
      <c r="B7">
        <v>24.170882145933824</v>
      </c>
      <c r="D7">
        <f t="shared" si="0"/>
        <v>1.4291447945644262</v>
      </c>
      <c r="E7" t="s">
        <v>162</v>
      </c>
      <c r="F7">
        <v>1.30503701622737E-2</v>
      </c>
      <c r="G7">
        <v>8.4829976014715799E-3</v>
      </c>
      <c r="H7" t="s">
        <v>162</v>
      </c>
      <c r="I7" t="s">
        <v>162</v>
      </c>
      <c r="J7">
        <v>7.9451692268195304E-3</v>
      </c>
      <c r="K7" t="s">
        <v>162</v>
      </c>
      <c r="L7" t="s">
        <v>162</v>
      </c>
      <c r="M7">
        <v>7.8114415171126494E-2</v>
      </c>
      <c r="N7" t="s">
        <v>162</v>
      </c>
      <c r="O7" t="s">
        <v>162</v>
      </c>
      <c r="P7">
        <v>7.8404373239066103E-3</v>
      </c>
      <c r="Q7" t="s">
        <v>162</v>
      </c>
      <c r="R7">
        <v>1.2334705428256E-2</v>
      </c>
      <c r="S7" t="s">
        <v>162</v>
      </c>
      <c r="T7" t="s">
        <v>162</v>
      </c>
      <c r="U7" t="s">
        <v>162</v>
      </c>
      <c r="V7" t="s">
        <v>162</v>
      </c>
      <c r="W7" t="s">
        <v>162</v>
      </c>
      <c r="X7" t="s">
        <v>162</v>
      </c>
      <c r="Y7">
        <v>6.4605207358382497E-3</v>
      </c>
      <c r="Z7" t="s">
        <v>162</v>
      </c>
      <c r="AA7" t="s">
        <v>162</v>
      </c>
      <c r="AB7" t="s">
        <v>162</v>
      </c>
      <c r="AC7">
        <v>7.1774827245036903E-3</v>
      </c>
      <c r="AD7">
        <v>9.7436798093106704E-3</v>
      </c>
      <c r="AE7" t="s">
        <v>162</v>
      </c>
      <c r="AF7">
        <v>9.5998539315829204E-3</v>
      </c>
      <c r="AG7" t="s">
        <v>162</v>
      </c>
      <c r="AH7" t="s">
        <v>162</v>
      </c>
      <c r="AI7">
        <v>1.1810794782894001E-2</v>
      </c>
      <c r="AJ7" t="s">
        <v>162</v>
      </c>
      <c r="AK7" t="s">
        <v>162</v>
      </c>
      <c r="AL7">
        <v>1.35294152372643E-2</v>
      </c>
      <c r="AM7" t="s">
        <v>162</v>
      </c>
      <c r="AN7" t="s">
        <v>162</v>
      </c>
      <c r="AO7">
        <v>1.02042798898981E-2</v>
      </c>
      <c r="AP7">
        <v>3.4854694472572299E-2</v>
      </c>
      <c r="AQ7">
        <v>1.06519749676534E-2</v>
      </c>
      <c r="AR7" t="s">
        <v>162</v>
      </c>
      <c r="AS7">
        <v>1.5562697090075401E-2</v>
      </c>
      <c r="AT7" t="s">
        <v>162</v>
      </c>
      <c r="AU7" t="s">
        <v>162</v>
      </c>
      <c r="AV7" t="s">
        <v>162</v>
      </c>
      <c r="AW7" t="s">
        <v>162</v>
      </c>
      <c r="AX7" t="s">
        <v>162</v>
      </c>
      <c r="AY7" t="s">
        <v>162</v>
      </c>
      <c r="AZ7" t="s">
        <v>162</v>
      </c>
      <c r="BA7" t="s">
        <v>162</v>
      </c>
      <c r="BB7" t="s">
        <v>162</v>
      </c>
      <c r="BC7">
        <v>1.0610294734808999E-2</v>
      </c>
      <c r="BD7" t="s">
        <v>162</v>
      </c>
      <c r="BE7" t="s">
        <v>162</v>
      </c>
      <c r="BF7" t="s">
        <v>162</v>
      </c>
      <c r="BG7" t="s">
        <v>162</v>
      </c>
      <c r="BH7" t="s">
        <v>162</v>
      </c>
      <c r="BI7" t="s">
        <v>162</v>
      </c>
      <c r="BJ7">
        <v>7.1611986274037597E-3</v>
      </c>
      <c r="BK7" t="s">
        <v>162</v>
      </c>
      <c r="BL7" t="s">
        <v>162</v>
      </c>
      <c r="BM7">
        <v>1.39047759302322E-2</v>
      </c>
      <c r="BN7" t="s">
        <v>162</v>
      </c>
      <c r="BO7" t="s">
        <v>162</v>
      </c>
      <c r="BP7" t="s">
        <v>162</v>
      </c>
      <c r="BQ7" t="s">
        <v>162</v>
      </c>
      <c r="BR7" t="s">
        <v>162</v>
      </c>
      <c r="BS7">
        <v>2.4263655537709601E-2</v>
      </c>
      <c r="BT7" t="s">
        <v>162</v>
      </c>
      <c r="BU7" t="s">
        <v>162</v>
      </c>
      <c r="BV7" t="s">
        <v>162</v>
      </c>
      <c r="BW7" t="s">
        <v>162</v>
      </c>
      <c r="BX7" t="s">
        <v>162</v>
      </c>
      <c r="BY7" t="s">
        <v>162</v>
      </c>
      <c r="BZ7" t="s">
        <v>162</v>
      </c>
      <c r="CA7">
        <v>9.1603735315684293E-3</v>
      </c>
      <c r="CB7" t="s">
        <v>162</v>
      </c>
      <c r="CC7" t="s">
        <v>162</v>
      </c>
      <c r="CD7">
        <v>1.37123588010574E-2</v>
      </c>
      <c r="CE7">
        <v>1.8020324811182199E-2</v>
      </c>
      <c r="CF7">
        <v>1.3481156938219699E-2</v>
      </c>
      <c r="CG7">
        <v>9.1742378853534798E-3</v>
      </c>
      <c r="CH7">
        <v>8.9880578193399507E-3</v>
      </c>
      <c r="CI7">
        <v>6.55106195521994E-3</v>
      </c>
      <c r="CJ7">
        <v>1.37988026883476E-2</v>
      </c>
      <c r="CK7" t="s">
        <v>162</v>
      </c>
      <c r="CL7" t="s">
        <v>162</v>
      </c>
      <c r="CM7" t="s">
        <v>162</v>
      </c>
      <c r="CN7" t="s">
        <v>162</v>
      </c>
      <c r="CO7" t="s">
        <v>162</v>
      </c>
      <c r="CP7" t="s">
        <v>162</v>
      </c>
      <c r="CQ7">
        <v>1.13836176556415E-2</v>
      </c>
      <c r="CR7">
        <v>1.1170032897796001E-2</v>
      </c>
      <c r="CS7" t="s">
        <v>162</v>
      </c>
      <c r="CT7" t="s">
        <v>162</v>
      </c>
      <c r="CU7" t="s">
        <v>162</v>
      </c>
      <c r="CV7" t="s">
        <v>162</v>
      </c>
    </row>
    <row r="8" spans="1:100" x14ac:dyDescent="0.25">
      <c r="A8" s="139">
        <v>31959</v>
      </c>
      <c r="B8">
        <v>18.407919308736254</v>
      </c>
      <c r="D8">
        <f t="shared" si="0"/>
        <v>1.4877801816859133</v>
      </c>
      <c r="E8" t="s">
        <v>162</v>
      </c>
      <c r="F8">
        <v>1.0823170784382E-2</v>
      </c>
      <c r="G8">
        <v>1.1974495185114301E-2</v>
      </c>
      <c r="H8" t="s">
        <v>162</v>
      </c>
      <c r="I8" t="s">
        <v>162</v>
      </c>
      <c r="J8">
        <v>1.05294670506121E-2</v>
      </c>
      <c r="K8" t="s">
        <v>162</v>
      </c>
      <c r="L8" t="s">
        <v>162</v>
      </c>
      <c r="M8">
        <v>5.7366973580492198E-2</v>
      </c>
      <c r="N8" t="s">
        <v>162</v>
      </c>
      <c r="O8" t="s">
        <v>162</v>
      </c>
      <c r="P8">
        <v>5.9727869018093198E-3</v>
      </c>
      <c r="Q8" t="s">
        <v>162</v>
      </c>
      <c r="R8">
        <v>1.5253087241790799E-2</v>
      </c>
      <c r="S8" t="s">
        <v>162</v>
      </c>
      <c r="T8" t="s">
        <v>162</v>
      </c>
      <c r="U8" t="s">
        <v>162</v>
      </c>
      <c r="V8" t="s">
        <v>162</v>
      </c>
      <c r="W8" t="s">
        <v>162</v>
      </c>
      <c r="X8" t="s">
        <v>162</v>
      </c>
      <c r="Y8">
        <v>1.3100405568189E-2</v>
      </c>
      <c r="Z8" t="s">
        <v>162</v>
      </c>
      <c r="AA8" t="s">
        <v>162</v>
      </c>
      <c r="AB8" t="s">
        <v>162</v>
      </c>
      <c r="AC8">
        <v>7.0762241840757302E-3</v>
      </c>
      <c r="AD8">
        <v>9.5292479631822399E-3</v>
      </c>
      <c r="AE8" t="s">
        <v>162</v>
      </c>
      <c r="AF8">
        <v>8.1905774416512894E-3</v>
      </c>
      <c r="AG8" t="s">
        <v>162</v>
      </c>
      <c r="AH8" t="s">
        <v>162</v>
      </c>
      <c r="AI8">
        <v>1.03061883716836E-2</v>
      </c>
      <c r="AJ8" t="s">
        <v>162</v>
      </c>
      <c r="AK8" t="s">
        <v>162</v>
      </c>
      <c r="AL8">
        <v>1.361800669171E-2</v>
      </c>
      <c r="AM8" t="s">
        <v>162</v>
      </c>
      <c r="AN8" t="s">
        <v>162</v>
      </c>
      <c r="AO8">
        <v>1.1375863376781601E-2</v>
      </c>
      <c r="AP8">
        <v>2.92940708654022E-2</v>
      </c>
      <c r="AQ8">
        <v>1.2973549129221501E-2</v>
      </c>
      <c r="AR8" t="s">
        <v>162</v>
      </c>
      <c r="AS8">
        <v>1.43898765527809E-2</v>
      </c>
      <c r="AT8" t="s">
        <v>162</v>
      </c>
      <c r="AU8" t="s">
        <v>162</v>
      </c>
      <c r="AV8" t="s">
        <v>162</v>
      </c>
      <c r="AW8" t="s">
        <v>162</v>
      </c>
      <c r="AX8" t="s">
        <v>162</v>
      </c>
      <c r="AY8" t="s">
        <v>162</v>
      </c>
      <c r="AZ8" t="s">
        <v>162</v>
      </c>
      <c r="BA8" t="s">
        <v>162</v>
      </c>
      <c r="BB8" t="s">
        <v>162</v>
      </c>
      <c r="BC8">
        <v>1.63326317907929E-2</v>
      </c>
      <c r="BD8" t="s">
        <v>162</v>
      </c>
      <c r="BE8" t="s">
        <v>162</v>
      </c>
      <c r="BF8" t="s">
        <v>162</v>
      </c>
      <c r="BG8" t="s">
        <v>162</v>
      </c>
      <c r="BH8" t="s">
        <v>162</v>
      </c>
      <c r="BI8" t="s">
        <v>162</v>
      </c>
      <c r="BJ8">
        <v>7.1419975878706798E-3</v>
      </c>
      <c r="BK8" t="s">
        <v>162</v>
      </c>
      <c r="BL8" t="s">
        <v>162</v>
      </c>
      <c r="BM8">
        <v>1.32879837371358E-2</v>
      </c>
      <c r="BN8" t="s">
        <v>162</v>
      </c>
      <c r="BO8" t="s">
        <v>162</v>
      </c>
      <c r="BP8" t="s">
        <v>162</v>
      </c>
      <c r="BQ8" t="s">
        <v>162</v>
      </c>
      <c r="BR8" t="s">
        <v>162</v>
      </c>
      <c r="BS8">
        <v>5.5470602514631297E-2</v>
      </c>
      <c r="BT8" t="s">
        <v>162</v>
      </c>
      <c r="BU8" t="s">
        <v>162</v>
      </c>
      <c r="BV8" t="s">
        <v>162</v>
      </c>
      <c r="BW8" t="s">
        <v>162</v>
      </c>
      <c r="BX8" t="s">
        <v>162</v>
      </c>
      <c r="BY8" t="s">
        <v>162</v>
      </c>
      <c r="BZ8" t="s">
        <v>162</v>
      </c>
      <c r="CA8">
        <v>1.25664404140301E-2</v>
      </c>
      <c r="CB8" t="s">
        <v>162</v>
      </c>
      <c r="CC8" t="s">
        <v>162</v>
      </c>
      <c r="CD8">
        <v>1.0969029002197799E-2</v>
      </c>
      <c r="CE8">
        <v>1.6460022358789801E-2</v>
      </c>
      <c r="CF8">
        <v>1.1797882370052099E-2</v>
      </c>
      <c r="CG8">
        <v>8.4546859725550105E-3</v>
      </c>
      <c r="CH8">
        <v>7.4776615952899302E-3</v>
      </c>
      <c r="CI8">
        <v>7.3610743633974697E-3</v>
      </c>
      <c r="CJ8">
        <v>1.7730420710655101E-2</v>
      </c>
      <c r="CK8" t="s">
        <v>162</v>
      </c>
      <c r="CL8" t="s">
        <v>162</v>
      </c>
      <c r="CM8" t="s">
        <v>162</v>
      </c>
      <c r="CN8" t="s">
        <v>162</v>
      </c>
      <c r="CO8" t="s">
        <v>162</v>
      </c>
      <c r="CP8" t="s">
        <v>162</v>
      </c>
      <c r="CQ8">
        <v>1.0551294621788899E-2</v>
      </c>
      <c r="CR8">
        <v>8.9583365777083594E-3</v>
      </c>
      <c r="CS8" t="s">
        <v>162</v>
      </c>
      <c r="CT8" t="s">
        <v>162</v>
      </c>
      <c r="CU8" t="s">
        <v>162</v>
      </c>
      <c r="CV8" t="s">
        <v>162</v>
      </c>
    </row>
    <row r="9" spans="1:100" x14ac:dyDescent="0.25">
      <c r="A9" s="139">
        <v>32051</v>
      </c>
      <c r="B9">
        <v>57.470637042215955</v>
      </c>
      <c r="D9">
        <f t="shared" si="0"/>
        <v>3.1140608272208912</v>
      </c>
      <c r="E9" t="s">
        <v>162</v>
      </c>
      <c r="F9">
        <v>4.9666669309095399E-2</v>
      </c>
      <c r="G9">
        <v>1.4419208306731501E-2</v>
      </c>
      <c r="H9" t="s">
        <v>162</v>
      </c>
      <c r="I9" t="s">
        <v>162</v>
      </c>
      <c r="J9">
        <v>2.3984461583471901E-2</v>
      </c>
      <c r="K9" t="s">
        <v>162</v>
      </c>
      <c r="L9" t="s">
        <v>162</v>
      </c>
      <c r="M9">
        <v>5.1426607831422402E-2</v>
      </c>
      <c r="N9" t="s">
        <v>162</v>
      </c>
      <c r="O9" t="s">
        <v>162</v>
      </c>
      <c r="P9">
        <v>2.82030869894681E-2</v>
      </c>
      <c r="Q9" t="s">
        <v>162</v>
      </c>
      <c r="R9">
        <v>1.9330370964588901E-2</v>
      </c>
      <c r="S9" t="s">
        <v>162</v>
      </c>
      <c r="T9" t="s">
        <v>162</v>
      </c>
      <c r="U9" t="s">
        <v>162</v>
      </c>
      <c r="V9" t="s">
        <v>162</v>
      </c>
      <c r="W9" t="s">
        <v>162</v>
      </c>
      <c r="X9" t="s">
        <v>162</v>
      </c>
      <c r="Y9">
        <v>1.8620748125940698E-2</v>
      </c>
      <c r="Z9" t="s">
        <v>162</v>
      </c>
      <c r="AA9" t="s">
        <v>162</v>
      </c>
      <c r="AB9" t="s">
        <v>162</v>
      </c>
      <c r="AC9">
        <v>2.4950087697566101E-2</v>
      </c>
      <c r="AD9">
        <v>2.8293493006351599E-2</v>
      </c>
      <c r="AE9" t="s">
        <v>162</v>
      </c>
      <c r="AF9">
        <v>2.9679049066622401E-2</v>
      </c>
      <c r="AG9" t="s">
        <v>162</v>
      </c>
      <c r="AH9" t="s">
        <v>162</v>
      </c>
      <c r="AI9">
        <v>6.03036697523801E-2</v>
      </c>
      <c r="AJ9" t="s">
        <v>162</v>
      </c>
      <c r="AK9" t="s">
        <v>162</v>
      </c>
      <c r="AL9">
        <v>1.46443935102025E-2</v>
      </c>
      <c r="AM9" t="s">
        <v>162</v>
      </c>
      <c r="AN9" t="s">
        <v>162</v>
      </c>
      <c r="AO9">
        <v>3.59557808507492E-2</v>
      </c>
      <c r="AP9">
        <v>2.49960405243107E-2</v>
      </c>
      <c r="AQ9">
        <v>1.93682832450639E-2</v>
      </c>
      <c r="AR9" t="s">
        <v>162</v>
      </c>
      <c r="AS9">
        <v>2.9268355618953999E-2</v>
      </c>
      <c r="AT9" t="s">
        <v>162</v>
      </c>
      <c r="AU9" t="s">
        <v>162</v>
      </c>
      <c r="AV9" t="s">
        <v>162</v>
      </c>
      <c r="AW9" t="s">
        <v>162</v>
      </c>
      <c r="AX9" t="s">
        <v>162</v>
      </c>
      <c r="AY9" t="s">
        <v>162</v>
      </c>
      <c r="AZ9" t="s">
        <v>162</v>
      </c>
      <c r="BA9" t="s">
        <v>162</v>
      </c>
      <c r="BB9" t="s">
        <v>162</v>
      </c>
      <c r="BC9">
        <v>4.3117121370772497E-2</v>
      </c>
      <c r="BD9" t="s">
        <v>162</v>
      </c>
      <c r="BE9" t="s">
        <v>162</v>
      </c>
      <c r="BF9" t="s">
        <v>162</v>
      </c>
      <c r="BG9" t="s">
        <v>162</v>
      </c>
      <c r="BH9" t="s">
        <v>162</v>
      </c>
      <c r="BI9" t="s">
        <v>162</v>
      </c>
      <c r="BJ9">
        <v>2.8956764020608601E-2</v>
      </c>
      <c r="BK9" t="s">
        <v>162</v>
      </c>
      <c r="BL9" t="s">
        <v>162</v>
      </c>
      <c r="BM9">
        <v>4.4036870621013101E-2</v>
      </c>
      <c r="BN9" t="s">
        <v>162</v>
      </c>
      <c r="BO9" t="s">
        <v>162</v>
      </c>
      <c r="BP9" t="s">
        <v>162</v>
      </c>
      <c r="BQ9" t="s">
        <v>162</v>
      </c>
      <c r="BR9" t="s">
        <v>162</v>
      </c>
      <c r="BS9">
        <v>4.17887900796724E-2</v>
      </c>
      <c r="BT9" t="s">
        <v>162</v>
      </c>
      <c r="BU9" t="s">
        <v>162</v>
      </c>
      <c r="BV9" t="s">
        <v>162</v>
      </c>
      <c r="BW9" t="s">
        <v>162</v>
      </c>
      <c r="BX9" t="s">
        <v>162</v>
      </c>
      <c r="BY9" t="s">
        <v>162</v>
      </c>
      <c r="BZ9" t="s">
        <v>162</v>
      </c>
      <c r="CA9">
        <v>4.78484507456928E-2</v>
      </c>
      <c r="CB9" t="s">
        <v>162</v>
      </c>
      <c r="CC9" t="s">
        <v>162</v>
      </c>
      <c r="CD9">
        <v>3.4834870646223502E-2</v>
      </c>
      <c r="CE9">
        <v>1.9682008081107101E-2</v>
      </c>
      <c r="CF9">
        <v>2.9067022489249299E-2</v>
      </c>
      <c r="CG9">
        <v>1.2677656896725E-2</v>
      </c>
      <c r="CH9">
        <v>3.0181640460957199E-2</v>
      </c>
      <c r="CI9">
        <v>2.8705371897876E-2</v>
      </c>
      <c r="CJ9">
        <v>3.3458848646729197E-2</v>
      </c>
      <c r="CK9" t="s">
        <v>162</v>
      </c>
      <c r="CL9" t="s">
        <v>162</v>
      </c>
      <c r="CM9" t="s">
        <v>162</v>
      </c>
      <c r="CN9" t="s">
        <v>162</v>
      </c>
      <c r="CO9" t="s">
        <v>162</v>
      </c>
      <c r="CP9" t="s">
        <v>162</v>
      </c>
      <c r="CQ9">
        <v>2.8121911053539402E-2</v>
      </c>
      <c r="CR9">
        <v>3.8630614773181797E-2</v>
      </c>
      <c r="CS9" t="s">
        <v>162</v>
      </c>
      <c r="CT9" t="s">
        <v>162</v>
      </c>
      <c r="CU9" t="s">
        <v>162</v>
      </c>
      <c r="CV9" t="s">
        <v>162</v>
      </c>
    </row>
    <row r="10" spans="1:100" x14ac:dyDescent="0.25">
      <c r="A10" s="139">
        <v>32143</v>
      </c>
      <c r="B10">
        <v>36.714182653007178</v>
      </c>
      <c r="D10">
        <f t="shared" si="0"/>
        <v>1.7161257382586039</v>
      </c>
      <c r="E10" t="s">
        <v>162</v>
      </c>
      <c r="F10">
        <v>1.5429766200345699E-2</v>
      </c>
      <c r="G10">
        <v>6.8564175031117901E-3</v>
      </c>
      <c r="H10" t="s">
        <v>162</v>
      </c>
      <c r="I10" t="s">
        <v>162</v>
      </c>
      <c r="J10">
        <v>1.5718701204888101E-2</v>
      </c>
      <c r="K10" t="s">
        <v>162</v>
      </c>
      <c r="L10" t="s">
        <v>162</v>
      </c>
      <c r="M10">
        <v>5.2535482574304702E-2</v>
      </c>
      <c r="N10" t="s">
        <v>162</v>
      </c>
      <c r="O10" t="s">
        <v>162</v>
      </c>
      <c r="P10">
        <v>8.7957224416448498E-3</v>
      </c>
      <c r="Q10" t="s">
        <v>162</v>
      </c>
      <c r="R10">
        <v>2.2770242306583501E-2</v>
      </c>
      <c r="S10" t="s">
        <v>162</v>
      </c>
      <c r="T10" t="s">
        <v>162</v>
      </c>
      <c r="U10" t="s">
        <v>162</v>
      </c>
      <c r="V10" t="s">
        <v>162</v>
      </c>
      <c r="W10" t="s">
        <v>162</v>
      </c>
      <c r="X10" t="s">
        <v>162</v>
      </c>
      <c r="Y10">
        <v>6.5438624636214504E-3</v>
      </c>
      <c r="Z10" t="s">
        <v>162</v>
      </c>
      <c r="AA10" t="s">
        <v>162</v>
      </c>
      <c r="AB10" t="s">
        <v>162</v>
      </c>
      <c r="AC10">
        <v>9.5594752951967902E-3</v>
      </c>
      <c r="AD10">
        <v>1.2022810175344401E-2</v>
      </c>
      <c r="AE10" t="s">
        <v>162</v>
      </c>
      <c r="AF10">
        <v>1.6197896684977599E-2</v>
      </c>
      <c r="AG10" t="s">
        <v>162</v>
      </c>
      <c r="AH10" t="s">
        <v>162</v>
      </c>
      <c r="AI10">
        <v>1.4964624949558801E-2</v>
      </c>
      <c r="AJ10" t="s">
        <v>162</v>
      </c>
      <c r="AK10" t="s">
        <v>162</v>
      </c>
      <c r="AL10">
        <v>1.81707154964665E-2</v>
      </c>
      <c r="AM10" t="s">
        <v>162</v>
      </c>
      <c r="AN10" t="s">
        <v>162</v>
      </c>
      <c r="AO10">
        <v>1.12220627217588E-2</v>
      </c>
      <c r="AP10">
        <v>2.50297695242165E-2</v>
      </c>
      <c r="AQ10">
        <v>1.6008684087688799E-2</v>
      </c>
      <c r="AR10" t="s">
        <v>162</v>
      </c>
      <c r="AS10">
        <v>1.11854776270843E-2</v>
      </c>
      <c r="AT10" t="s">
        <v>162</v>
      </c>
      <c r="AU10" t="s">
        <v>162</v>
      </c>
      <c r="AV10" t="s">
        <v>162</v>
      </c>
      <c r="AW10" t="s">
        <v>162</v>
      </c>
      <c r="AX10" t="s">
        <v>162</v>
      </c>
      <c r="AY10" t="s">
        <v>162</v>
      </c>
      <c r="AZ10" t="s">
        <v>162</v>
      </c>
      <c r="BA10" t="s">
        <v>162</v>
      </c>
      <c r="BB10" t="s">
        <v>162</v>
      </c>
      <c r="BC10">
        <v>1.63992169180231E-2</v>
      </c>
      <c r="BD10" t="s">
        <v>162</v>
      </c>
      <c r="BE10" t="s">
        <v>162</v>
      </c>
      <c r="BF10">
        <v>4.60678972026103E-2</v>
      </c>
      <c r="BG10" t="s">
        <v>162</v>
      </c>
      <c r="BH10">
        <v>1.22100673161093E-2</v>
      </c>
      <c r="BI10" t="s">
        <v>162</v>
      </c>
      <c r="BJ10">
        <v>9.2243074589522193E-3</v>
      </c>
      <c r="BK10">
        <v>3.1893836340149202E-2</v>
      </c>
      <c r="BL10" t="s">
        <v>162</v>
      </c>
      <c r="BM10">
        <v>1.6380469367534099E-2</v>
      </c>
      <c r="BN10" t="s">
        <v>162</v>
      </c>
      <c r="BO10" t="s">
        <v>162</v>
      </c>
      <c r="BP10" t="s">
        <v>162</v>
      </c>
      <c r="BQ10" t="s">
        <v>162</v>
      </c>
      <c r="BR10" t="s">
        <v>162</v>
      </c>
      <c r="BS10">
        <v>1.9611385209699201E-2</v>
      </c>
      <c r="BT10" t="s">
        <v>162</v>
      </c>
      <c r="BU10" t="s">
        <v>162</v>
      </c>
      <c r="BV10" t="s">
        <v>162</v>
      </c>
      <c r="BW10" t="s">
        <v>162</v>
      </c>
      <c r="BX10" t="s">
        <v>162</v>
      </c>
      <c r="BY10" t="s">
        <v>162</v>
      </c>
      <c r="BZ10" t="s">
        <v>162</v>
      </c>
      <c r="CA10">
        <v>1.6146506724109898E-2</v>
      </c>
      <c r="CB10" t="s">
        <v>162</v>
      </c>
      <c r="CC10" t="s">
        <v>162</v>
      </c>
      <c r="CD10">
        <v>1.7543374997821801E-2</v>
      </c>
      <c r="CE10">
        <v>1.7299625314759499E-2</v>
      </c>
      <c r="CF10">
        <v>1.13620916320895E-2</v>
      </c>
      <c r="CG10">
        <v>1.11324550402287E-2</v>
      </c>
      <c r="CH10">
        <v>1.05243400177925E-2</v>
      </c>
      <c r="CI10">
        <v>1.11774022309752E-2</v>
      </c>
      <c r="CJ10">
        <v>2.1985000552564998E-2</v>
      </c>
      <c r="CK10" t="s">
        <v>162</v>
      </c>
      <c r="CL10" t="s">
        <v>162</v>
      </c>
      <c r="CM10">
        <v>2.7378588017462499E-2</v>
      </c>
      <c r="CN10" t="s">
        <v>162</v>
      </c>
      <c r="CO10" t="s">
        <v>162</v>
      </c>
      <c r="CP10" t="s">
        <v>162</v>
      </c>
      <c r="CQ10">
        <v>9.5274143164907708E-3</v>
      </c>
      <c r="CR10">
        <v>1.4607061093760001E-2</v>
      </c>
      <c r="CS10" t="s">
        <v>162</v>
      </c>
      <c r="CT10" t="s">
        <v>162</v>
      </c>
      <c r="CU10" t="s">
        <v>162</v>
      </c>
      <c r="CV10" t="s">
        <v>162</v>
      </c>
    </row>
    <row r="11" spans="1:100" x14ac:dyDescent="0.25">
      <c r="A11" s="139">
        <v>32234</v>
      </c>
      <c r="B11">
        <v>28.23231915676832</v>
      </c>
      <c r="D11">
        <f t="shared" si="0"/>
        <v>1.2267133306668643</v>
      </c>
      <c r="E11" t="s">
        <v>162</v>
      </c>
      <c r="F11">
        <v>1.47751378614487E-2</v>
      </c>
      <c r="G11">
        <v>5.5398297548776999E-3</v>
      </c>
      <c r="H11" t="s">
        <v>162</v>
      </c>
      <c r="I11" t="s">
        <v>162</v>
      </c>
      <c r="J11">
        <v>6.92179582147726E-3</v>
      </c>
      <c r="K11" t="s">
        <v>162</v>
      </c>
      <c r="L11" t="s">
        <v>162</v>
      </c>
      <c r="M11">
        <v>3.1132579604537899E-2</v>
      </c>
      <c r="N11" t="s">
        <v>162</v>
      </c>
      <c r="O11" t="s">
        <v>162</v>
      </c>
      <c r="P11">
        <v>7.2028588256171098E-3</v>
      </c>
      <c r="Q11" t="s">
        <v>162</v>
      </c>
      <c r="R11">
        <v>1.69885838106912E-2</v>
      </c>
      <c r="S11" t="s">
        <v>162</v>
      </c>
      <c r="T11" t="s">
        <v>162</v>
      </c>
      <c r="U11" t="s">
        <v>162</v>
      </c>
      <c r="V11" t="s">
        <v>162</v>
      </c>
      <c r="W11" t="s">
        <v>162</v>
      </c>
      <c r="X11" t="s">
        <v>162</v>
      </c>
      <c r="Y11">
        <v>1.0054994483171001E-2</v>
      </c>
      <c r="Z11" t="s">
        <v>162</v>
      </c>
      <c r="AA11" t="s">
        <v>162</v>
      </c>
      <c r="AB11" t="s">
        <v>162</v>
      </c>
      <c r="AC11">
        <v>9.4225917092213007E-3</v>
      </c>
      <c r="AD11">
        <v>9.9875630635468202E-3</v>
      </c>
      <c r="AE11" t="s">
        <v>162</v>
      </c>
      <c r="AF11">
        <v>1.06583288070071E-2</v>
      </c>
      <c r="AG11" t="s">
        <v>162</v>
      </c>
      <c r="AH11" t="s">
        <v>162</v>
      </c>
      <c r="AI11">
        <v>1.0852708997723099E-2</v>
      </c>
      <c r="AJ11" t="s">
        <v>162</v>
      </c>
      <c r="AK11" t="s">
        <v>162</v>
      </c>
      <c r="AL11">
        <v>2.24344097189134E-2</v>
      </c>
      <c r="AM11" t="s">
        <v>162</v>
      </c>
      <c r="AN11" t="s">
        <v>162</v>
      </c>
      <c r="AO11">
        <v>9.7705682189508595E-3</v>
      </c>
      <c r="AP11">
        <v>1.90161193859208E-2</v>
      </c>
      <c r="AQ11">
        <v>1.0180624362480101E-2</v>
      </c>
      <c r="AR11" t="s">
        <v>162</v>
      </c>
      <c r="AS11">
        <v>8.0065296459050205E-3</v>
      </c>
      <c r="AT11" t="s">
        <v>162</v>
      </c>
      <c r="AU11" t="s">
        <v>162</v>
      </c>
      <c r="AV11" t="s">
        <v>162</v>
      </c>
      <c r="AW11" t="s">
        <v>162</v>
      </c>
      <c r="AX11" t="s">
        <v>162</v>
      </c>
      <c r="AY11" t="s">
        <v>162</v>
      </c>
      <c r="AZ11" t="s">
        <v>162</v>
      </c>
      <c r="BA11" t="s">
        <v>162</v>
      </c>
      <c r="BB11" t="s">
        <v>162</v>
      </c>
      <c r="BC11">
        <v>9.2965484111812401E-3</v>
      </c>
      <c r="BD11" t="s">
        <v>162</v>
      </c>
      <c r="BE11" t="s">
        <v>162</v>
      </c>
      <c r="BF11">
        <v>2.0910429891318201E-2</v>
      </c>
      <c r="BG11" t="s">
        <v>162</v>
      </c>
      <c r="BH11">
        <v>9.5683719373016105E-3</v>
      </c>
      <c r="BI11" t="s">
        <v>162</v>
      </c>
      <c r="BJ11">
        <v>6.8193633582293196E-3</v>
      </c>
      <c r="BK11">
        <v>1.20169543967705E-2</v>
      </c>
      <c r="BL11" t="s">
        <v>162</v>
      </c>
      <c r="BM11">
        <v>1.34126268611689E-2</v>
      </c>
      <c r="BN11" t="s">
        <v>162</v>
      </c>
      <c r="BO11" t="s">
        <v>162</v>
      </c>
      <c r="BP11" t="s">
        <v>162</v>
      </c>
      <c r="BQ11" t="s">
        <v>162</v>
      </c>
      <c r="BR11" t="s">
        <v>162</v>
      </c>
      <c r="BS11">
        <v>1.6854443989421101E-2</v>
      </c>
      <c r="BT11" t="s">
        <v>162</v>
      </c>
      <c r="BU11" t="s">
        <v>162</v>
      </c>
      <c r="BV11" t="s">
        <v>162</v>
      </c>
      <c r="BW11" t="s">
        <v>162</v>
      </c>
      <c r="BX11" t="s">
        <v>162</v>
      </c>
      <c r="BY11" t="s">
        <v>162</v>
      </c>
      <c r="BZ11" t="s">
        <v>162</v>
      </c>
      <c r="CA11">
        <v>8.4202163517342003E-3</v>
      </c>
      <c r="CB11" t="s">
        <v>162</v>
      </c>
      <c r="CC11" t="s">
        <v>162</v>
      </c>
      <c r="CD11">
        <v>1.23539428760888E-2</v>
      </c>
      <c r="CE11">
        <v>1.32360554004003E-2</v>
      </c>
      <c r="CF11">
        <v>8.7280907280280397E-3</v>
      </c>
      <c r="CG11">
        <v>9.7470553227446393E-3</v>
      </c>
      <c r="CH11">
        <v>7.3123133753499603E-3</v>
      </c>
      <c r="CI11">
        <v>7.0036813253956196E-3</v>
      </c>
      <c r="CJ11">
        <v>1.2974023001391E-2</v>
      </c>
      <c r="CK11" t="s">
        <v>162</v>
      </c>
      <c r="CL11" t="s">
        <v>162</v>
      </c>
      <c r="CM11">
        <v>2.59282172508188E-2</v>
      </c>
      <c r="CN11" t="s">
        <v>162</v>
      </c>
      <c r="CO11" t="s">
        <v>162</v>
      </c>
      <c r="CP11" t="s">
        <v>162</v>
      </c>
      <c r="CQ11">
        <v>7.9531960981196696E-3</v>
      </c>
      <c r="CR11">
        <v>1.16017777797826E-2</v>
      </c>
      <c r="CS11" t="s">
        <v>162</v>
      </c>
      <c r="CT11" t="s">
        <v>162</v>
      </c>
      <c r="CU11" t="s">
        <v>162</v>
      </c>
      <c r="CV11" t="s">
        <v>162</v>
      </c>
    </row>
    <row r="12" spans="1:100" x14ac:dyDescent="0.25">
      <c r="A12" s="139">
        <v>32325</v>
      </c>
      <c r="B12">
        <v>36.093949607712936</v>
      </c>
      <c r="D12">
        <f t="shared" si="0"/>
        <v>1.1666279338749237</v>
      </c>
      <c r="E12" t="s">
        <v>162</v>
      </c>
      <c r="F12">
        <v>1.3470851322226101E-2</v>
      </c>
      <c r="G12">
        <v>7.27706839517577E-3</v>
      </c>
      <c r="H12" t="s">
        <v>162</v>
      </c>
      <c r="I12" t="s">
        <v>162</v>
      </c>
      <c r="J12">
        <v>9.1919348420510007E-3</v>
      </c>
      <c r="K12" t="s">
        <v>162</v>
      </c>
      <c r="L12" t="s">
        <v>162</v>
      </c>
      <c r="M12">
        <v>3.0507009471682299E-2</v>
      </c>
      <c r="N12" t="s">
        <v>162</v>
      </c>
      <c r="O12" t="s">
        <v>162</v>
      </c>
      <c r="P12">
        <v>6.0018790196649397E-3</v>
      </c>
      <c r="Q12" t="s">
        <v>162</v>
      </c>
      <c r="R12">
        <v>1.30930164388856E-2</v>
      </c>
      <c r="S12" t="s">
        <v>162</v>
      </c>
      <c r="T12" t="s">
        <v>162</v>
      </c>
      <c r="U12" t="s">
        <v>162</v>
      </c>
      <c r="V12" t="s">
        <v>162</v>
      </c>
      <c r="W12" t="s">
        <v>162</v>
      </c>
      <c r="X12" t="s">
        <v>162</v>
      </c>
      <c r="Y12">
        <v>9.2340571287803895E-3</v>
      </c>
      <c r="Z12" t="s">
        <v>162</v>
      </c>
      <c r="AA12" t="s">
        <v>162</v>
      </c>
      <c r="AB12" t="s">
        <v>162</v>
      </c>
      <c r="AC12">
        <v>8.5116418420756092E-3</v>
      </c>
      <c r="AD12">
        <v>8.6580005793948991E-3</v>
      </c>
      <c r="AE12" t="s">
        <v>162</v>
      </c>
      <c r="AF12">
        <v>9.1654835724387599E-3</v>
      </c>
      <c r="AG12" t="s">
        <v>162</v>
      </c>
      <c r="AH12" t="s">
        <v>162</v>
      </c>
      <c r="AI12">
        <v>8.6500454521158902E-3</v>
      </c>
      <c r="AJ12" t="s">
        <v>162</v>
      </c>
      <c r="AK12" t="s">
        <v>162</v>
      </c>
      <c r="AL12">
        <v>1.6162684900272999E-2</v>
      </c>
      <c r="AM12" t="s">
        <v>162</v>
      </c>
      <c r="AN12" t="s">
        <v>162</v>
      </c>
      <c r="AO12">
        <v>1.00925534173971E-2</v>
      </c>
      <c r="AP12">
        <v>1.7210206332901198E-2</v>
      </c>
      <c r="AQ12">
        <v>8.6382707910920096E-3</v>
      </c>
      <c r="AR12" t="s">
        <v>162</v>
      </c>
      <c r="AS12">
        <v>1.0217432951144601E-2</v>
      </c>
      <c r="AT12" t="s">
        <v>162</v>
      </c>
      <c r="AU12" t="s">
        <v>162</v>
      </c>
      <c r="AV12" t="s">
        <v>162</v>
      </c>
      <c r="AW12" t="s">
        <v>162</v>
      </c>
      <c r="AX12" t="s">
        <v>162</v>
      </c>
      <c r="AY12" t="s">
        <v>162</v>
      </c>
      <c r="AZ12" t="s">
        <v>162</v>
      </c>
      <c r="BA12" t="s">
        <v>162</v>
      </c>
      <c r="BB12" t="s">
        <v>162</v>
      </c>
      <c r="BC12">
        <v>1.24625442989663E-2</v>
      </c>
      <c r="BD12" t="s">
        <v>162</v>
      </c>
      <c r="BE12" t="s">
        <v>162</v>
      </c>
      <c r="BF12">
        <v>1.36157848155238E-2</v>
      </c>
      <c r="BG12" t="s">
        <v>162</v>
      </c>
      <c r="BH12">
        <v>7.70734237949225E-3</v>
      </c>
      <c r="BI12" t="s">
        <v>162</v>
      </c>
      <c r="BJ12">
        <v>7.6433471928425301E-3</v>
      </c>
      <c r="BK12">
        <v>1.5943304422557099E-2</v>
      </c>
      <c r="BL12" t="s">
        <v>162</v>
      </c>
      <c r="BM12">
        <v>9.2312751385081101E-3</v>
      </c>
      <c r="BN12" t="s">
        <v>162</v>
      </c>
      <c r="BO12" t="s">
        <v>162</v>
      </c>
      <c r="BP12" t="s">
        <v>162</v>
      </c>
      <c r="BQ12" t="s">
        <v>162</v>
      </c>
      <c r="BR12" t="s">
        <v>162</v>
      </c>
      <c r="BS12">
        <v>1.8148371106013E-2</v>
      </c>
      <c r="BT12" t="s">
        <v>162</v>
      </c>
      <c r="BU12" t="s">
        <v>162</v>
      </c>
      <c r="BV12" t="s">
        <v>162</v>
      </c>
      <c r="BW12" t="s">
        <v>162</v>
      </c>
      <c r="BX12" t="s">
        <v>162</v>
      </c>
      <c r="BY12" t="s">
        <v>162</v>
      </c>
      <c r="BZ12" t="s">
        <v>162</v>
      </c>
      <c r="CA12">
        <v>1.11662363472855E-2</v>
      </c>
      <c r="CB12" t="s">
        <v>162</v>
      </c>
      <c r="CC12" t="s">
        <v>162</v>
      </c>
      <c r="CD12">
        <v>1.3113225868078299E-2</v>
      </c>
      <c r="CE12">
        <v>1.5867520120985801E-2</v>
      </c>
      <c r="CF12">
        <v>7.7687423792459397E-3</v>
      </c>
      <c r="CG12">
        <v>9.9730351387532692E-3</v>
      </c>
      <c r="CH12">
        <v>7.45753308733075E-3</v>
      </c>
      <c r="CI12">
        <v>7.3669633296807599E-3</v>
      </c>
      <c r="CJ12">
        <v>8.7776388994587808E-3</v>
      </c>
      <c r="CK12" t="s">
        <v>162</v>
      </c>
      <c r="CL12" t="s">
        <v>162</v>
      </c>
      <c r="CM12">
        <v>2.6252089409771199E-2</v>
      </c>
      <c r="CN12" t="s">
        <v>162</v>
      </c>
      <c r="CO12" t="s">
        <v>162</v>
      </c>
      <c r="CP12" t="s">
        <v>162</v>
      </c>
      <c r="CQ12">
        <v>9.6450800626537107E-3</v>
      </c>
      <c r="CR12">
        <v>8.4313270630278197E-3</v>
      </c>
      <c r="CS12" t="s">
        <v>162</v>
      </c>
      <c r="CT12" t="s">
        <v>162</v>
      </c>
      <c r="CU12" t="s">
        <v>162</v>
      </c>
      <c r="CV12" t="s">
        <v>162</v>
      </c>
    </row>
    <row r="13" spans="1:100" x14ac:dyDescent="0.25">
      <c r="A13" s="139">
        <v>32417</v>
      </c>
      <c r="B13">
        <v>26.577649935967095</v>
      </c>
      <c r="D13">
        <f t="shared" si="0"/>
        <v>1.2728630389060929</v>
      </c>
      <c r="E13" t="s">
        <v>162</v>
      </c>
      <c r="F13">
        <v>1.00846567029992E-2</v>
      </c>
      <c r="G13">
        <v>8.1955878040881197E-3</v>
      </c>
      <c r="H13" t="s">
        <v>162</v>
      </c>
      <c r="I13" t="s">
        <v>162</v>
      </c>
      <c r="J13">
        <v>7.4923650440799298E-3</v>
      </c>
      <c r="K13" t="s">
        <v>162</v>
      </c>
      <c r="L13" t="s">
        <v>162</v>
      </c>
      <c r="M13">
        <v>3.5939707078754803E-2</v>
      </c>
      <c r="N13" t="s">
        <v>162</v>
      </c>
      <c r="O13" t="s">
        <v>162</v>
      </c>
      <c r="P13">
        <v>8.5637918025410105E-3</v>
      </c>
      <c r="Q13" t="s">
        <v>162</v>
      </c>
      <c r="R13">
        <v>2.1050996149798801E-2</v>
      </c>
      <c r="S13" t="s">
        <v>162</v>
      </c>
      <c r="T13" t="s">
        <v>162</v>
      </c>
      <c r="U13" t="s">
        <v>162</v>
      </c>
      <c r="V13" t="s">
        <v>162</v>
      </c>
      <c r="W13" t="s">
        <v>162</v>
      </c>
      <c r="X13" t="s">
        <v>162</v>
      </c>
      <c r="Y13">
        <v>1.0010306482354001E-2</v>
      </c>
      <c r="Z13" t="s">
        <v>162</v>
      </c>
      <c r="AA13" t="s">
        <v>162</v>
      </c>
      <c r="AB13" t="s">
        <v>162</v>
      </c>
      <c r="AC13">
        <v>8.9102060285057294E-3</v>
      </c>
      <c r="AD13">
        <v>8.4685403165554209E-3</v>
      </c>
      <c r="AE13" t="s">
        <v>162</v>
      </c>
      <c r="AF13">
        <v>8.7403548415076401E-3</v>
      </c>
      <c r="AG13" t="s">
        <v>162</v>
      </c>
      <c r="AH13">
        <v>1.1329660338498001E-2</v>
      </c>
      <c r="AI13">
        <v>9.5699999745591496E-3</v>
      </c>
      <c r="AJ13" t="s">
        <v>162</v>
      </c>
      <c r="AK13" t="s">
        <v>162</v>
      </c>
      <c r="AL13">
        <v>1.6778244095841201E-2</v>
      </c>
      <c r="AM13" t="s">
        <v>162</v>
      </c>
      <c r="AN13" t="s">
        <v>162</v>
      </c>
      <c r="AO13">
        <v>1.07403579795496E-2</v>
      </c>
      <c r="AP13">
        <v>2.3216356425621199E-2</v>
      </c>
      <c r="AQ13">
        <v>1.0057290262586499E-2</v>
      </c>
      <c r="AR13" t="s">
        <v>162</v>
      </c>
      <c r="AS13">
        <v>8.7566398325421707E-3</v>
      </c>
      <c r="AT13">
        <v>9.6302776318561208E-3</v>
      </c>
      <c r="AU13" t="s">
        <v>162</v>
      </c>
      <c r="AV13" t="s">
        <v>162</v>
      </c>
      <c r="AW13" t="s">
        <v>162</v>
      </c>
      <c r="AX13" t="s">
        <v>162</v>
      </c>
      <c r="AY13" t="s">
        <v>162</v>
      </c>
      <c r="AZ13" t="s">
        <v>162</v>
      </c>
      <c r="BA13" t="s">
        <v>162</v>
      </c>
      <c r="BB13" t="s">
        <v>162</v>
      </c>
      <c r="BC13">
        <v>8.7697621826560695E-3</v>
      </c>
      <c r="BD13" t="s">
        <v>162</v>
      </c>
      <c r="BE13" t="s">
        <v>162</v>
      </c>
      <c r="BF13">
        <v>1.36557566706864E-2</v>
      </c>
      <c r="BG13" t="s">
        <v>162</v>
      </c>
      <c r="BH13">
        <v>2.4156477828911099E-2</v>
      </c>
      <c r="BI13" t="s">
        <v>162</v>
      </c>
      <c r="BJ13">
        <v>6.0236227618364396E-3</v>
      </c>
      <c r="BK13">
        <v>1.34886851167338E-2</v>
      </c>
      <c r="BL13" t="s">
        <v>162</v>
      </c>
      <c r="BM13">
        <v>1.2967280532533E-2</v>
      </c>
      <c r="BN13" t="s">
        <v>162</v>
      </c>
      <c r="BO13" t="s">
        <v>162</v>
      </c>
      <c r="BP13" t="s">
        <v>162</v>
      </c>
      <c r="BQ13" t="s">
        <v>162</v>
      </c>
      <c r="BR13" t="s">
        <v>162</v>
      </c>
      <c r="BS13">
        <v>1.8609872677208501E-2</v>
      </c>
      <c r="BT13" t="s">
        <v>162</v>
      </c>
      <c r="BU13" t="s">
        <v>162</v>
      </c>
      <c r="BV13" t="s">
        <v>162</v>
      </c>
      <c r="BW13" t="s">
        <v>162</v>
      </c>
      <c r="BX13" t="s">
        <v>162</v>
      </c>
      <c r="BY13" t="s">
        <v>162</v>
      </c>
      <c r="BZ13" t="s">
        <v>162</v>
      </c>
      <c r="CA13">
        <v>8.2254920326154408E-3</v>
      </c>
      <c r="CB13" t="s">
        <v>162</v>
      </c>
      <c r="CC13" t="s">
        <v>162</v>
      </c>
      <c r="CD13">
        <v>1.1447151680135499E-2</v>
      </c>
      <c r="CE13">
        <v>1.48108071475287E-2</v>
      </c>
      <c r="CF13">
        <v>7.8012586027339896E-3</v>
      </c>
      <c r="CG13">
        <v>2.5898375184674801E-2</v>
      </c>
      <c r="CH13">
        <v>7.0575362747949798E-3</v>
      </c>
      <c r="CI13">
        <v>1.02460324354117E-2</v>
      </c>
      <c r="CJ13">
        <v>9.5265646998280093E-3</v>
      </c>
      <c r="CK13" t="s">
        <v>162</v>
      </c>
      <c r="CL13" t="s">
        <v>162</v>
      </c>
      <c r="CM13">
        <v>2.37206417498841E-2</v>
      </c>
      <c r="CN13" t="s">
        <v>162</v>
      </c>
      <c r="CO13" t="s">
        <v>162</v>
      </c>
      <c r="CP13" t="s">
        <v>162</v>
      </c>
      <c r="CQ13">
        <v>6.6100992373939599E-3</v>
      </c>
      <c r="CR13">
        <v>7.67993839838835E-3</v>
      </c>
      <c r="CS13" t="s">
        <v>162</v>
      </c>
      <c r="CT13" t="s">
        <v>162</v>
      </c>
      <c r="CU13" t="s">
        <v>162</v>
      </c>
      <c r="CV13" t="s">
        <v>162</v>
      </c>
    </row>
    <row r="14" spans="1:100" x14ac:dyDescent="0.25">
      <c r="A14" s="139">
        <v>32509</v>
      </c>
      <c r="B14">
        <v>29.08558065451524</v>
      </c>
      <c r="D14">
        <f t="shared" si="0"/>
        <v>1.2040399906605566</v>
      </c>
      <c r="E14" t="s">
        <v>162</v>
      </c>
      <c r="F14">
        <v>1.4549982216889801E-2</v>
      </c>
      <c r="G14">
        <v>7.3430791833762601E-3</v>
      </c>
      <c r="H14" t="s">
        <v>162</v>
      </c>
      <c r="I14" t="s">
        <v>162</v>
      </c>
      <c r="J14">
        <v>7.7974071937220802E-3</v>
      </c>
      <c r="K14" t="s">
        <v>162</v>
      </c>
      <c r="L14" t="s">
        <v>162</v>
      </c>
      <c r="M14">
        <v>3.9536904046104202E-2</v>
      </c>
      <c r="N14" t="s">
        <v>162</v>
      </c>
      <c r="O14" t="s">
        <v>162</v>
      </c>
      <c r="P14">
        <v>6.4629291751069603E-3</v>
      </c>
      <c r="Q14" t="s">
        <v>162</v>
      </c>
      <c r="R14">
        <v>1.2176505440051499E-2</v>
      </c>
      <c r="S14" t="s">
        <v>162</v>
      </c>
      <c r="T14" t="s">
        <v>162</v>
      </c>
      <c r="U14" t="s">
        <v>162</v>
      </c>
      <c r="V14" t="s">
        <v>162</v>
      </c>
      <c r="W14" t="s">
        <v>162</v>
      </c>
      <c r="X14" t="s">
        <v>162</v>
      </c>
      <c r="Y14">
        <v>9.68718267238859E-3</v>
      </c>
      <c r="Z14" t="s">
        <v>162</v>
      </c>
      <c r="AA14" t="s">
        <v>162</v>
      </c>
      <c r="AB14" t="s">
        <v>162</v>
      </c>
      <c r="AC14">
        <v>6.87962378361354E-3</v>
      </c>
      <c r="AD14">
        <v>9.5204913688189206E-3</v>
      </c>
      <c r="AE14" t="s">
        <v>162</v>
      </c>
      <c r="AF14">
        <v>9.6502656457724094E-3</v>
      </c>
      <c r="AG14" t="s">
        <v>162</v>
      </c>
      <c r="AH14">
        <v>8.2684357303954709E-3</v>
      </c>
      <c r="AI14">
        <v>1.14617681306704E-2</v>
      </c>
      <c r="AJ14" t="s">
        <v>162</v>
      </c>
      <c r="AK14" t="s">
        <v>162</v>
      </c>
      <c r="AL14">
        <v>1.6661289418554898E-2</v>
      </c>
      <c r="AM14" t="s">
        <v>162</v>
      </c>
      <c r="AN14" t="s">
        <v>162</v>
      </c>
      <c r="AO14">
        <v>8.8767098096090308E-3</v>
      </c>
      <c r="AP14">
        <v>2.9636606894857601E-2</v>
      </c>
      <c r="AQ14">
        <v>8.5738529144362106E-3</v>
      </c>
      <c r="AR14" t="s">
        <v>162</v>
      </c>
      <c r="AS14">
        <v>7.6841397211160501E-3</v>
      </c>
      <c r="AT14">
        <v>1.6091719170174899E-2</v>
      </c>
      <c r="AU14" t="s">
        <v>162</v>
      </c>
      <c r="AV14" t="s">
        <v>162</v>
      </c>
      <c r="AW14" t="s">
        <v>162</v>
      </c>
      <c r="AX14" t="s">
        <v>162</v>
      </c>
      <c r="AY14" t="s">
        <v>162</v>
      </c>
      <c r="AZ14" t="s">
        <v>162</v>
      </c>
      <c r="BA14" t="s">
        <v>162</v>
      </c>
      <c r="BB14" t="s">
        <v>162</v>
      </c>
      <c r="BC14">
        <v>7.6512623397345702E-3</v>
      </c>
      <c r="BD14" t="s">
        <v>162</v>
      </c>
      <c r="BE14" t="s">
        <v>162</v>
      </c>
      <c r="BF14">
        <v>1.23055594774228E-2</v>
      </c>
      <c r="BG14" t="s">
        <v>162</v>
      </c>
      <c r="BH14">
        <v>9.2324747723061002E-3</v>
      </c>
      <c r="BI14" t="s">
        <v>162</v>
      </c>
      <c r="BJ14">
        <v>7.2840873558448699E-3</v>
      </c>
      <c r="BK14">
        <v>1.21199451387931E-2</v>
      </c>
      <c r="BL14" t="s">
        <v>162</v>
      </c>
      <c r="BM14">
        <v>1.38481768350766E-2</v>
      </c>
      <c r="BN14" t="s">
        <v>162</v>
      </c>
      <c r="BO14">
        <v>1.37126151761565E-2</v>
      </c>
      <c r="BP14" t="s">
        <v>162</v>
      </c>
      <c r="BQ14" t="s">
        <v>162</v>
      </c>
      <c r="BR14" t="s">
        <v>162</v>
      </c>
      <c r="BS14">
        <v>1.7610264409400701E-2</v>
      </c>
      <c r="BT14" t="s">
        <v>162</v>
      </c>
      <c r="BU14" t="s">
        <v>162</v>
      </c>
      <c r="BV14" t="s">
        <v>162</v>
      </c>
      <c r="BW14" t="s">
        <v>162</v>
      </c>
      <c r="BX14" t="s">
        <v>162</v>
      </c>
      <c r="BY14" t="s">
        <v>162</v>
      </c>
      <c r="BZ14" t="s">
        <v>162</v>
      </c>
      <c r="CA14">
        <v>8.2594591308809296E-3</v>
      </c>
      <c r="CB14" t="s">
        <v>162</v>
      </c>
      <c r="CC14" t="s">
        <v>162</v>
      </c>
      <c r="CD14">
        <v>1.20998311953689E-2</v>
      </c>
      <c r="CE14">
        <v>1.0056924230804501E-2</v>
      </c>
      <c r="CF14">
        <v>7.7909573724815199E-3</v>
      </c>
      <c r="CG14">
        <v>1.5300784407887E-2</v>
      </c>
      <c r="CH14">
        <v>9.57992144510178E-3</v>
      </c>
      <c r="CI14">
        <v>7.54747922988521E-3</v>
      </c>
      <c r="CJ14">
        <v>9.7415954512531603E-3</v>
      </c>
      <c r="CK14" t="s">
        <v>162</v>
      </c>
      <c r="CL14" t="s">
        <v>162</v>
      </c>
      <c r="CM14">
        <v>2.38409979131054E-2</v>
      </c>
      <c r="CN14" t="s">
        <v>162</v>
      </c>
      <c r="CO14" t="s">
        <v>162</v>
      </c>
      <c r="CP14" t="s">
        <v>162</v>
      </c>
      <c r="CQ14">
        <v>9.2105422702451999E-3</v>
      </c>
      <c r="CR14">
        <v>7.4430258769981796E-3</v>
      </c>
      <c r="CS14" t="s">
        <v>162</v>
      </c>
      <c r="CT14" t="s">
        <v>162</v>
      </c>
      <c r="CU14" t="s">
        <v>162</v>
      </c>
      <c r="CV14" t="s">
        <v>162</v>
      </c>
    </row>
    <row r="15" spans="1:100" x14ac:dyDescent="0.25">
      <c r="A15" s="139">
        <v>32599</v>
      </c>
      <c r="B15">
        <v>38.714841390713566</v>
      </c>
      <c r="D15">
        <f t="shared" si="0"/>
        <v>1.4370870259782376</v>
      </c>
      <c r="E15" t="s">
        <v>162</v>
      </c>
      <c r="F15">
        <v>1.10345685687446E-2</v>
      </c>
      <c r="G15">
        <v>1.1651922043118899E-2</v>
      </c>
      <c r="H15" t="s">
        <v>162</v>
      </c>
      <c r="I15" t="s">
        <v>162</v>
      </c>
      <c r="J15">
        <v>9.1834603472848702E-3</v>
      </c>
      <c r="K15" t="s">
        <v>162</v>
      </c>
      <c r="L15" t="s">
        <v>162</v>
      </c>
      <c r="M15">
        <v>5.8605813745345799E-2</v>
      </c>
      <c r="N15" t="s">
        <v>162</v>
      </c>
      <c r="O15" t="s">
        <v>162</v>
      </c>
      <c r="P15">
        <v>4.9849503377737301E-3</v>
      </c>
      <c r="Q15" t="s">
        <v>162</v>
      </c>
      <c r="R15">
        <v>1.4890996314318601E-2</v>
      </c>
      <c r="S15" t="s">
        <v>162</v>
      </c>
      <c r="T15" t="s">
        <v>162</v>
      </c>
      <c r="U15" t="s">
        <v>162</v>
      </c>
      <c r="V15" t="s">
        <v>162</v>
      </c>
      <c r="W15" t="s">
        <v>162</v>
      </c>
      <c r="X15" t="s">
        <v>162</v>
      </c>
      <c r="Y15">
        <v>9.2281866173102092E-3</v>
      </c>
      <c r="Z15" t="s">
        <v>162</v>
      </c>
      <c r="AA15" t="s">
        <v>162</v>
      </c>
      <c r="AB15" t="s">
        <v>162</v>
      </c>
      <c r="AC15">
        <v>8.5608405256669996E-3</v>
      </c>
      <c r="AD15">
        <v>9.3030039251632696E-3</v>
      </c>
      <c r="AE15" t="s">
        <v>162</v>
      </c>
      <c r="AF15">
        <v>1.06076048367894E-2</v>
      </c>
      <c r="AG15" t="s">
        <v>162</v>
      </c>
      <c r="AH15">
        <v>1.83144854284557E-2</v>
      </c>
      <c r="AI15">
        <v>4.0942925994430703E-2</v>
      </c>
      <c r="AJ15" t="s">
        <v>162</v>
      </c>
      <c r="AK15" t="s">
        <v>162</v>
      </c>
      <c r="AL15">
        <v>1.9228717480567401E-2</v>
      </c>
      <c r="AM15" t="s">
        <v>162</v>
      </c>
      <c r="AN15" t="s">
        <v>162</v>
      </c>
      <c r="AO15">
        <v>1.04441381165355E-2</v>
      </c>
      <c r="AP15">
        <v>2.2858151682354E-2</v>
      </c>
      <c r="AQ15">
        <v>8.4311756892023297E-3</v>
      </c>
      <c r="AR15" t="s">
        <v>162</v>
      </c>
      <c r="AS15">
        <v>1.0492599040894999E-2</v>
      </c>
      <c r="AT15">
        <v>1.0803013609850601E-2</v>
      </c>
      <c r="AU15" t="s">
        <v>162</v>
      </c>
      <c r="AV15" t="s">
        <v>162</v>
      </c>
      <c r="AW15" t="s">
        <v>162</v>
      </c>
      <c r="AX15" t="s">
        <v>162</v>
      </c>
      <c r="AY15" t="s">
        <v>162</v>
      </c>
      <c r="AZ15" t="s">
        <v>162</v>
      </c>
      <c r="BA15" t="s">
        <v>162</v>
      </c>
      <c r="BB15" t="s">
        <v>162</v>
      </c>
      <c r="BC15">
        <v>1.1863975509686601E-2</v>
      </c>
      <c r="BD15" t="s">
        <v>162</v>
      </c>
      <c r="BE15" t="s">
        <v>162</v>
      </c>
      <c r="BF15">
        <v>1.50995545221713E-2</v>
      </c>
      <c r="BG15" t="s">
        <v>162</v>
      </c>
      <c r="BH15">
        <v>8.2444788342459809E-3</v>
      </c>
      <c r="BI15" t="s">
        <v>162</v>
      </c>
      <c r="BJ15">
        <v>8.0583038936899807E-3</v>
      </c>
      <c r="BK15">
        <v>1.23021259287335E-2</v>
      </c>
      <c r="BL15" t="s">
        <v>162</v>
      </c>
      <c r="BM15">
        <v>1.27026936760421E-2</v>
      </c>
      <c r="BN15" t="s">
        <v>162</v>
      </c>
      <c r="BO15">
        <v>1.30827622672868E-2</v>
      </c>
      <c r="BP15" t="s">
        <v>162</v>
      </c>
      <c r="BQ15" t="s">
        <v>162</v>
      </c>
      <c r="BR15" t="s">
        <v>162</v>
      </c>
      <c r="BS15">
        <v>2.1371156336683499E-2</v>
      </c>
      <c r="BT15" t="s">
        <v>162</v>
      </c>
      <c r="BU15" t="s">
        <v>162</v>
      </c>
      <c r="BV15" t="s">
        <v>162</v>
      </c>
      <c r="BW15" t="s">
        <v>162</v>
      </c>
      <c r="BX15" t="s">
        <v>162</v>
      </c>
      <c r="BY15" t="s">
        <v>162</v>
      </c>
      <c r="BZ15" t="s">
        <v>162</v>
      </c>
      <c r="CA15">
        <v>1.10121205410095E-2</v>
      </c>
      <c r="CB15" t="s">
        <v>162</v>
      </c>
      <c r="CC15" t="s">
        <v>162</v>
      </c>
      <c r="CD15">
        <v>1.7496932442428701E-2</v>
      </c>
      <c r="CE15">
        <v>1.35853843152446E-2</v>
      </c>
      <c r="CF15">
        <v>1.0340449287345401E-2</v>
      </c>
      <c r="CG15">
        <v>1.7145243898484801E-2</v>
      </c>
      <c r="CH15">
        <v>6.4375585377910698E-3</v>
      </c>
      <c r="CI15">
        <v>1.03612793485364E-2</v>
      </c>
      <c r="CJ15">
        <v>1.0826302791830399E-2</v>
      </c>
      <c r="CK15" t="s">
        <v>162</v>
      </c>
      <c r="CL15" t="s">
        <v>162</v>
      </c>
      <c r="CM15">
        <v>2.44584790355021E-2</v>
      </c>
      <c r="CN15" t="s">
        <v>162</v>
      </c>
      <c r="CO15" t="s">
        <v>162</v>
      </c>
      <c r="CP15" t="s">
        <v>162</v>
      </c>
      <c r="CQ15">
        <v>1.0473125949786799E-2</v>
      </c>
      <c r="CR15">
        <v>7.2937181916408501E-3</v>
      </c>
      <c r="CS15" t="s">
        <v>162</v>
      </c>
      <c r="CT15" t="s">
        <v>162</v>
      </c>
      <c r="CU15" t="s">
        <v>162</v>
      </c>
      <c r="CV15" t="s">
        <v>162</v>
      </c>
    </row>
    <row r="16" spans="1:100" x14ac:dyDescent="0.25">
      <c r="A16" s="139">
        <v>32690</v>
      </c>
      <c r="B16">
        <v>38.805785184445213</v>
      </c>
      <c r="D16">
        <f t="shared" si="0"/>
        <v>1.4289850494879281</v>
      </c>
      <c r="E16" t="s">
        <v>162</v>
      </c>
      <c r="F16">
        <v>1.16007687762832E-2</v>
      </c>
      <c r="G16">
        <v>1.3558638325725099E-2</v>
      </c>
      <c r="H16" t="s">
        <v>162</v>
      </c>
      <c r="I16" t="s">
        <v>162</v>
      </c>
      <c r="J16">
        <v>9.4148904060558404E-3</v>
      </c>
      <c r="K16" t="s">
        <v>162</v>
      </c>
      <c r="L16" t="s">
        <v>162</v>
      </c>
      <c r="M16">
        <v>6.7597118732076397E-2</v>
      </c>
      <c r="N16" t="s">
        <v>162</v>
      </c>
      <c r="O16" t="s">
        <v>162</v>
      </c>
      <c r="P16">
        <v>4.8031153570491196E-3</v>
      </c>
      <c r="Q16" t="s">
        <v>162</v>
      </c>
      <c r="R16">
        <v>1.3122517283039601E-2</v>
      </c>
      <c r="S16" t="s">
        <v>162</v>
      </c>
      <c r="T16" t="s">
        <v>162</v>
      </c>
      <c r="U16" t="s">
        <v>162</v>
      </c>
      <c r="V16" t="s">
        <v>162</v>
      </c>
      <c r="W16" t="s">
        <v>162</v>
      </c>
      <c r="X16" t="s">
        <v>162</v>
      </c>
      <c r="Y16">
        <v>1.2409293865032801E-2</v>
      </c>
      <c r="Z16" t="s">
        <v>162</v>
      </c>
      <c r="AA16" t="s">
        <v>162</v>
      </c>
      <c r="AB16" t="s">
        <v>162</v>
      </c>
      <c r="AC16">
        <v>8.7236175256336004E-3</v>
      </c>
      <c r="AD16">
        <v>8.8223828867256791E-3</v>
      </c>
      <c r="AE16" t="s">
        <v>162</v>
      </c>
      <c r="AF16">
        <v>1.2368589360299401E-2</v>
      </c>
      <c r="AG16" t="s">
        <v>162</v>
      </c>
      <c r="AH16">
        <v>1.9389118807475299E-2</v>
      </c>
      <c r="AI16">
        <v>1.1188583587836601E-2</v>
      </c>
      <c r="AJ16" t="s">
        <v>162</v>
      </c>
      <c r="AK16" t="s">
        <v>162</v>
      </c>
      <c r="AL16">
        <v>1.5720776262646501E-2</v>
      </c>
      <c r="AM16" t="s">
        <v>162</v>
      </c>
      <c r="AN16" t="s">
        <v>162</v>
      </c>
      <c r="AO16">
        <v>1.4287523223053799E-2</v>
      </c>
      <c r="AP16">
        <v>2.1470325345650201E-2</v>
      </c>
      <c r="AQ16">
        <v>1.0053468729335401E-2</v>
      </c>
      <c r="AR16" t="s">
        <v>162</v>
      </c>
      <c r="AS16">
        <v>1.05307203418398E-2</v>
      </c>
      <c r="AT16">
        <v>2.3927316372289599E-2</v>
      </c>
      <c r="AU16" t="s">
        <v>162</v>
      </c>
      <c r="AV16" t="s">
        <v>162</v>
      </c>
      <c r="AW16" t="s">
        <v>162</v>
      </c>
      <c r="AX16" t="s">
        <v>162</v>
      </c>
      <c r="AY16" t="s">
        <v>162</v>
      </c>
      <c r="AZ16" t="s">
        <v>162</v>
      </c>
      <c r="BA16" t="s">
        <v>162</v>
      </c>
      <c r="BB16" t="s">
        <v>162</v>
      </c>
      <c r="BC16">
        <v>6.8029837903792597E-3</v>
      </c>
      <c r="BD16" t="s">
        <v>162</v>
      </c>
      <c r="BE16" t="s">
        <v>162</v>
      </c>
      <c r="BF16">
        <v>1.78768951641308E-2</v>
      </c>
      <c r="BG16" t="s">
        <v>162</v>
      </c>
      <c r="BH16">
        <v>9.1974164451112603E-3</v>
      </c>
      <c r="BI16" t="s">
        <v>162</v>
      </c>
      <c r="BJ16">
        <v>7.3789873782411702E-3</v>
      </c>
      <c r="BK16">
        <v>1.7858845061522601E-2</v>
      </c>
      <c r="BL16" t="s">
        <v>162</v>
      </c>
      <c r="BM16">
        <v>1.30640319695116E-2</v>
      </c>
      <c r="BN16" t="s">
        <v>162</v>
      </c>
      <c r="BO16">
        <v>1.6954995366954401E-2</v>
      </c>
      <c r="BP16" t="s">
        <v>162</v>
      </c>
      <c r="BQ16" t="s">
        <v>162</v>
      </c>
      <c r="BR16" t="s">
        <v>162</v>
      </c>
      <c r="BS16">
        <v>1.5653991791122299E-2</v>
      </c>
      <c r="BT16" t="s">
        <v>162</v>
      </c>
      <c r="BU16" t="s">
        <v>162</v>
      </c>
      <c r="BV16" t="s">
        <v>162</v>
      </c>
      <c r="BW16" t="s">
        <v>162</v>
      </c>
      <c r="BX16" t="s">
        <v>162</v>
      </c>
      <c r="BY16" t="s">
        <v>162</v>
      </c>
      <c r="BZ16" t="s">
        <v>162</v>
      </c>
      <c r="CA16">
        <v>7.8398835138672306E-3</v>
      </c>
      <c r="CB16" t="s">
        <v>162</v>
      </c>
      <c r="CC16" t="s">
        <v>162</v>
      </c>
      <c r="CD16">
        <v>1.20530957426287E-2</v>
      </c>
      <c r="CE16">
        <v>1.34133241050112E-2</v>
      </c>
      <c r="CF16">
        <v>8.9596238888653805E-3</v>
      </c>
      <c r="CG16">
        <v>1.15329608644741E-2</v>
      </c>
      <c r="CH16">
        <v>8.6271087178129997E-3</v>
      </c>
      <c r="CI16">
        <v>1.04708983578939E-2</v>
      </c>
      <c r="CJ16">
        <v>1.5974291464967101E-2</v>
      </c>
      <c r="CK16" t="s">
        <v>162</v>
      </c>
      <c r="CL16" t="s">
        <v>162</v>
      </c>
      <c r="CM16">
        <v>2.9680877609345499E-2</v>
      </c>
      <c r="CN16" t="s">
        <v>162</v>
      </c>
      <c r="CO16" t="s">
        <v>162</v>
      </c>
      <c r="CP16" t="s">
        <v>162</v>
      </c>
      <c r="CQ16">
        <v>9.6807756452346998E-3</v>
      </c>
      <c r="CR16">
        <v>6.7147162454112997E-3</v>
      </c>
      <c r="CS16" t="s">
        <v>162</v>
      </c>
      <c r="CT16" t="s">
        <v>162</v>
      </c>
      <c r="CU16" t="s">
        <v>162</v>
      </c>
      <c r="CV16" t="s">
        <v>162</v>
      </c>
    </row>
    <row r="17" spans="1:100" x14ac:dyDescent="0.25">
      <c r="A17" s="139">
        <v>32782</v>
      </c>
      <c r="B17">
        <v>40.898173219831854</v>
      </c>
      <c r="D17">
        <f t="shared" si="0"/>
        <v>1.9632058128039749</v>
      </c>
      <c r="E17">
        <v>0.127738136767482</v>
      </c>
      <c r="F17">
        <v>1.74637786571301E-2</v>
      </c>
      <c r="G17">
        <v>2.2442251242650899E-2</v>
      </c>
      <c r="H17" t="s">
        <v>162</v>
      </c>
      <c r="I17" t="s">
        <v>162</v>
      </c>
      <c r="J17">
        <v>8.9852924609770991E-3</v>
      </c>
      <c r="K17" t="s">
        <v>162</v>
      </c>
      <c r="L17" t="s">
        <v>162</v>
      </c>
      <c r="M17">
        <v>6.6366695034997397E-2</v>
      </c>
      <c r="N17" t="s">
        <v>162</v>
      </c>
      <c r="O17" t="s">
        <v>162</v>
      </c>
      <c r="P17">
        <v>6.7204471743747803E-3</v>
      </c>
      <c r="Q17" t="s">
        <v>162</v>
      </c>
      <c r="R17">
        <v>1.41637501331052E-2</v>
      </c>
      <c r="S17" t="s">
        <v>162</v>
      </c>
      <c r="T17" t="s">
        <v>162</v>
      </c>
      <c r="U17" t="s">
        <v>162</v>
      </c>
      <c r="V17" t="s">
        <v>162</v>
      </c>
      <c r="W17" t="s">
        <v>162</v>
      </c>
      <c r="X17" t="s">
        <v>162</v>
      </c>
      <c r="Y17">
        <v>1.0875209942654E-2</v>
      </c>
      <c r="Z17" t="s">
        <v>162</v>
      </c>
      <c r="AA17" t="s">
        <v>162</v>
      </c>
      <c r="AB17" t="s">
        <v>162</v>
      </c>
      <c r="AC17">
        <v>9.2748390518943395E-3</v>
      </c>
      <c r="AD17">
        <v>1.1380121724292E-2</v>
      </c>
      <c r="AE17" t="s">
        <v>162</v>
      </c>
      <c r="AF17">
        <v>2.22260889559537E-2</v>
      </c>
      <c r="AG17" t="s">
        <v>162</v>
      </c>
      <c r="AH17">
        <v>2.8534989643439299E-2</v>
      </c>
      <c r="AI17">
        <v>1.4371167931087E-2</v>
      </c>
      <c r="AJ17" t="s">
        <v>162</v>
      </c>
      <c r="AK17" t="s">
        <v>162</v>
      </c>
      <c r="AL17">
        <v>1.30612478441162E-2</v>
      </c>
      <c r="AM17" t="s">
        <v>162</v>
      </c>
      <c r="AN17" t="s">
        <v>162</v>
      </c>
      <c r="AO17">
        <v>1.45106405716596E-2</v>
      </c>
      <c r="AP17">
        <v>1.6639663504918498E-2</v>
      </c>
      <c r="AQ17">
        <v>1.20367000081798E-2</v>
      </c>
      <c r="AR17" t="s">
        <v>162</v>
      </c>
      <c r="AS17">
        <v>7.0399326323566198E-3</v>
      </c>
      <c r="AT17">
        <v>7.02575057142776E-3</v>
      </c>
      <c r="AU17" t="s">
        <v>162</v>
      </c>
      <c r="AV17" t="s">
        <v>162</v>
      </c>
      <c r="AW17" t="s">
        <v>162</v>
      </c>
      <c r="AX17" t="s">
        <v>162</v>
      </c>
      <c r="AY17" t="s">
        <v>162</v>
      </c>
      <c r="AZ17" t="s">
        <v>162</v>
      </c>
      <c r="BA17" t="s">
        <v>162</v>
      </c>
      <c r="BB17" t="s">
        <v>162</v>
      </c>
      <c r="BC17">
        <v>2.09753784900302E-2</v>
      </c>
      <c r="BD17" t="s">
        <v>162</v>
      </c>
      <c r="BE17" t="s">
        <v>162</v>
      </c>
      <c r="BF17">
        <v>1.6120270328943101E-2</v>
      </c>
      <c r="BG17" t="s">
        <v>162</v>
      </c>
      <c r="BH17">
        <v>1.3694509422591299E-2</v>
      </c>
      <c r="BI17" t="s">
        <v>162</v>
      </c>
      <c r="BJ17">
        <v>9.23829689945691E-3</v>
      </c>
      <c r="BK17">
        <v>1.8515742836979002E-2</v>
      </c>
      <c r="BL17" t="s">
        <v>162</v>
      </c>
      <c r="BM17">
        <v>1.7976847857867E-2</v>
      </c>
      <c r="BN17" t="s">
        <v>162</v>
      </c>
      <c r="BO17">
        <v>9.0895288536270193E-3</v>
      </c>
      <c r="BP17" t="s">
        <v>162</v>
      </c>
      <c r="BQ17" t="s">
        <v>162</v>
      </c>
      <c r="BR17" t="s">
        <v>162</v>
      </c>
      <c r="BS17">
        <v>2.8117684970585598E-2</v>
      </c>
      <c r="BT17" t="s">
        <v>162</v>
      </c>
      <c r="BU17" t="s">
        <v>162</v>
      </c>
      <c r="BV17" t="s">
        <v>162</v>
      </c>
      <c r="BW17" t="s">
        <v>162</v>
      </c>
      <c r="BX17" t="s">
        <v>162</v>
      </c>
      <c r="BY17" t="s">
        <v>162</v>
      </c>
      <c r="BZ17" t="s">
        <v>162</v>
      </c>
      <c r="CA17">
        <v>1.6348330013099401E-2</v>
      </c>
      <c r="CB17" t="s">
        <v>162</v>
      </c>
      <c r="CC17" t="s">
        <v>162</v>
      </c>
      <c r="CD17">
        <v>1.8937938157277401E-2</v>
      </c>
      <c r="CE17">
        <v>1.3298550099899E-2</v>
      </c>
      <c r="CF17">
        <v>1.07427383410535E-2</v>
      </c>
      <c r="CG17">
        <v>1.0714319260115001E-2</v>
      </c>
      <c r="CH17">
        <v>1.35511131097338E-2</v>
      </c>
      <c r="CI17">
        <v>1.3363725948355901E-2</v>
      </c>
      <c r="CJ17">
        <v>2.1342134576555E-2</v>
      </c>
      <c r="CK17" t="s">
        <v>162</v>
      </c>
      <c r="CL17" t="s">
        <v>162</v>
      </c>
      <c r="CM17">
        <v>3.9946142856342202E-2</v>
      </c>
      <c r="CN17" t="s">
        <v>162</v>
      </c>
      <c r="CO17" t="s">
        <v>162</v>
      </c>
      <c r="CP17" t="s">
        <v>162</v>
      </c>
      <c r="CQ17">
        <v>1.21004879544599E-2</v>
      </c>
      <c r="CR17">
        <v>1.10877650358427E-2</v>
      </c>
      <c r="CS17" t="s">
        <v>162</v>
      </c>
      <c r="CT17" t="s">
        <v>162</v>
      </c>
      <c r="CU17" t="s">
        <v>162</v>
      </c>
      <c r="CV17" t="s">
        <v>162</v>
      </c>
    </row>
    <row r="18" spans="1:100" x14ac:dyDescent="0.25">
      <c r="A18" s="139">
        <v>32874</v>
      </c>
      <c r="B18">
        <v>30.808916740423157</v>
      </c>
      <c r="D18">
        <f t="shared" si="0"/>
        <v>1.7620707666569206</v>
      </c>
      <c r="E18">
        <v>0.13943587353024101</v>
      </c>
      <c r="F18">
        <v>1.0475221016217701E-2</v>
      </c>
      <c r="G18">
        <v>1.9132164808061299E-2</v>
      </c>
      <c r="H18" t="s">
        <v>162</v>
      </c>
      <c r="I18" t="s">
        <v>162</v>
      </c>
      <c r="J18">
        <v>1.01255581236614E-2</v>
      </c>
      <c r="K18" t="s">
        <v>162</v>
      </c>
      <c r="L18" t="s">
        <v>162</v>
      </c>
      <c r="M18">
        <v>7.2948309832919403E-2</v>
      </c>
      <c r="N18" t="s">
        <v>162</v>
      </c>
      <c r="O18" t="s">
        <v>162</v>
      </c>
      <c r="P18">
        <v>6.2890316417155102E-3</v>
      </c>
      <c r="Q18" t="s">
        <v>162</v>
      </c>
      <c r="R18">
        <v>1.20062571451075E-2</v>
      </c>
      <c r="S18" t="s">
        <v>162</v>
      </c>
      <c r="T18" t="s">
        <v>162</v>
      </c>
      <c r="U18" t="s">
        <v>162</v>
      </c>
      <c r="V18" t="s">
        <v>162</v>
      </c>
      <c r="W18" t="s">
        <v>162</v>
      </c>
      <c r="X18" t="s">
        <v>162</v>
      </c>
      <c r="Y18">
        <v>1.06230038090678E-2</v>
      </c>
      <c r="Z18" t="s">
        <v>162</v>
      </c>
      <c r="AA18" t="s">
        <v>162</v>
      </c>
      <c r="AB18" t="s">
        <v>162</v>
      </c>
      <c r="AC18">
        <v>1.05384475271966E-2</v>
      </c>
      <c r="AD18">
        <v>1.13997042585606E-2</v>
      </c>
      <c r="AE18" t="s">
        <v>162</v>
      </c>
      <c r="AF18">
        <v>1.41865914450519E-2</v>
      </c>
      <c r="AG18" t="s">
        <v>162</v>
      </c>
      <c r="AH18">
        <v>1.6455983287929299E-2</v>
      </c>
      <c r="AI18">
        <v>1.0349496280414001E-2</v>
      </c>
      <c r="AJ18" t="s">
        <v>162</v>
      </c>
      <c r="AK18" t="s">
        <v>162</v>
      </c>
      <c r="AL18">
        <v>1.4001325116591801E-2</v>
      </c>
      <c r="AM18" t="s">
        <v>162</v>
      </c>
      <c r="AN18" t="s">
        <v>162</v>
      </c>
      <c r="AO18">
        <v>9.6649403330812799E-3</v>
      </c>
      <c r="AP18">
        <v>2.1198250776600199E-2</v>
      </c>
      <c r="AQ18">
        <v>9.9146123038665497E-3</v>
      </c>
      <c r="AR18" t="s">
        <v>162</v>
      </c>
      <c r="AS18">
        <v>1.63034872253623E-2</v>
      </c>
      <c r="AT18">
        <v>9.0309757690438391E-3</v>
      </c>
      <c r="AU18" t="s">
        <v>162</v>
      </c>
      <c r="AV18">
        <v>9.6798940420064292E-3</v>
      </c>
      <c r="AW18" t="s">
        <v>162</v>
      </c>
      <c r="AX18" t="s">
        <v>162</v>
      </c>
      <c r="AY18" t="s">
        <v>162</v>
      </c>
      <c r="AZ18" t="s">
        <v>162</v>
      </c>
      <c r="BA18" t="s">
        <v>162</v>
      </c>
      <c r="BB18" t="s">
        <v>162</v>
      </c>
      <c r="BC18">
        <v>1.19247596463817E-2</v>
      </c>
      <c r="BD18" t="s">
        <v>162</v>
      </c>
      <c r="BE18" t="s">
        <v>162</v>
      </c>
      <c r="BF18">
        <v>1.20171490685135E-2</v>
      </c>
      <c r="BG18" t="s">
        <v>162</v>
      </c>
      <c r="BH18">
        <v>1.2420079004827601E-2</v>
      </c>
      <c r="BI18" t="s">
        <v>162</v>
      </c>
      <c r="BJ18">
        <v>8.8640606804876003E-3</v>
      </c>
      <c r="BK18">
        <v>1.4382499376325301E-2</v>
      </c>
      <c r="BL18" t="s">
        <v>162</v>
      </c>
      <c r="BM18">
        <v>1.4080051214664199E-2</v>
      </c>
      <c r="BN18" t="s">
        <v>162</v>
      </c>
      <c r="BO18">
        <v>1.0881704482551199E-2</v>
      </c>
      <c r="BP18" t="s">
        <v>162</v>
      </c>
      <c r="BQ18" t="s">
        <v>162</v>
      </c>
      <c r="BR18" t="s">
        <v>162</v>
      </c>
      <c r="BS18">
        <v>1.6173807501538899E-2</v>
      </c>
      <c r="BT18" t="s">
        <v>162</v>
      </c>
      <c r="BU18" t="s">
        <v>162</v>
      </c>
      <c r="BV18" t="s">
        <v>162</v>
      </c>
      <c r="BW18" t="s">
        <v>162</v>
      </c>
      <c r="BX18" t="s">
        <v>162</v>
      </c>
      <c r="BY18" t="s">
        <v>162</v>
      </c>
      <c r="BZ18" t="s">
        <v>162</v>
      </c>
      <c r="CA18">
        <v>1.0691854096855601E-2</v>
      </c>
      <c r="CB18" t="s">
        <v>162</v>
      </c>
      <c r="CC18" t="s">
        <v>162</v>
      </c>
      <c r="CD18">
        <v>1.70720766787637E-2</v>
      </c>
      <c r="CE18">
        <v>1.4413407704101801E-2</v>
      </c>
      <c r="CF18">
        <v>1.0638943384747799E-2</v>
      </c>
      <c r="CG18">
        <v>7.5212241271437096E-3</v>
      </c>
      <c r="CH18">
        <v>1.05786518629516E-2</v>
      </c>
      <c r="CI18">
        <v>1.05595327689761E-2</v>
      </c>
      <c r="CJ18">
        <v>1.50594904131251E-2</v>
      </c>
      <c r="CK18" t="s">
        <v>162</v>
      </c>
      <c r="CL18" t="s">
        <v>162</v>
      </c>
      <c r="CM18">
        <v>3.8197722523032503E-2</v>
      </c>
      <c r="CN18" t="s">
        <v>162</v>
      </c>
      <c r="CO18" t="s">
        <v>162</v>
      </c>
      <c r="CP18" t="s">
        <v>162</v>
      </c>
      <c r="CQ18">
        <v>9.0529280935410603E-3</v>
      </c>
      <c r="CR18">
        <v>8.9185280949735206E-3</v>
      </c>
      <c r="CS18" t="s">
        <v>162</v>
      </c>
      <c r="CT18" t="s">
        <v>162</v>
      </c>
      <c r="CU18" t="s">
        <v>162</v>
      </c>
      <c r="CV18" t="s">
        <v>162</v>
      </c>
    </row>
    <row r="19" spans="1:100" x14ac:dyDescent="0.25">
      <c r="A19" s="139">
        <v>32964</v>
      </c>
      <c r="B19">
        <v>20.237489094176997</v>
      </c>
      <c r="D19">
        <f t="shared" si="0"/>
        <v>1.6115120195823125</v>
      </c>
      <c r="E19">
        <v>4.3914331405108198E-2</v>
      </c>
      <c r="F19">
        <v>8.8282374406371596E-3</v>
      </c>
      <c r="G19">
        <v>1.48921673529688E-2</v>
      </c>
      <c r="H19" t="s">
        <v>162</v>
      </c>
      <c r="I19" t="s">
        <v>162</v>
      </c>
      <c r="J19">
        <v>5.2720565508429899E-3</v>
      </c>
      <c r="K19" t="s">
        <v>162</v>
      </c>
      <c r="L19" t="s">
        <v>162</v>
      </c>
      <c r="M19">
        <v>6.1257498588892602E-2</v>
      </c>
      <c r="N19" t="s">
        <v>162</v>
      </c>
      <c r="O19" t="s">
        <v>162</v>
      </c>
      <c r="P19">
        <v>7.5208545393697602E-3</v>
      </c>
      <c r="Q19" t="s">
        <v>162</v>
      </c>
      <c r="R19">
        <v>9.5251589357022506E-3</v>
      </c>
      <c r="S19" t="s">
        <v>162</v>
      </c>
      <c r="T19" t="s">
        <v>162</v>
      </c>
      <c r="U19" t="s">
        <v>162</v>
      </c>
      <c r="V19" t="s">
        <v>162</v>
      </c>
      <c r="W19" t="s">
        <v>162</v>
      </c>
      <c r="X19" t="s">
        <v>162</v>
      </c>
      <c r="Y19">
        <v>7.5139537253281997E-3</v>
      </c>
      <c r="Z19" t="s">
        <v>162</v>
      </c>
      <c r="AA19" t="s">
        <v>162</v>
      </c>
      <c r="AB19" t="s">
        <v>162</v>
      </c>
      <c r="AC19">
        <v>5.23883380576513E-3</v>
      </c>
      <c r="AD19">
        <v>8.4814842977669405E-3</v>
      </c>
      <c r="AE19" t="s">
        <v>162</v>
      </c>
      <c r="AF19">
        <v>1.1453356766226599E-2</v>
      </c>
      <c r="AG19" t="s">
        <v>162</v>
      </c>
      <c r="AH19">
        <v>2.5297554021934499E-2</v>
      </c>
      <c r="AI19">
        <v>7.5052224050769301E-3</v>
      </c>
      <c r="AJ19" t="s">
        <v>162</v>
      </c>
      <c r="AK19" t="s">
        <v>162</v>
      </c>
      <c r="AL19">
        <v>1.0684762264263001E-2</v>
      </c>
      <c r="AM19">
        <v>9.4359535856405594E-2</v>
      </c>
      <c r="AN19" t="s">
        <v>162</v>
      </c>
      <c r="AO19">
        <v>7.9620069217190195E-3</v>
      </c>
      <c r="AP19">
        <v>1.5942564002892901E-2</v>
      </c>
      <c r="AQ19">
        <v>7.1046347590708299E-3</v>
      </c>
      <c r="AR19" t="s">
        <v>162</v>
      </c>
      <c r="AS19">
        <v>1.8068580981972199E-2</v>
      </c>
      <c r="AT19">
        <v>5.4908923311496501E-3</v>
      </c>
      <c r="AU19" t="s">
        <v>162</v>
      </c>
      <c r="AV19">
        <v>1.0575755915054099E-2</v>
      </c>
      <c r="AW19" t="s">
        <v>162</v>
      </c>
      <c r="AX19" t="s">
        <v>162</v>
      </c>
      <c r="AY19" t="s">
        <v>162</v>
      </c>
      <c r="AZ19" t="s">
        <v>162</v>
      </c>
      <c r="BA19" t="s">
        <v>162</v>
      </c>
      <c r="BB19" t="s">
        <v>162</v>
      </c>
      <c r="BC19">
        <v>1.0645705718919801E-2</v>
      </c>
      <c r="BD19" t="s">
        <v>162</v>
      </c>
      <c r="BE19" t="s">
        <v>162</v>
      </c>
      <c r="BF19">
        <v>1.33745562563577E-2</v>
      </c>
      <c r="BG19" t="s">
        <v>162</v>
      </c>
      <c r="BH19">
        <v>1.4218392735459299E-2</v>
      </c>
      <c r="BI19" t="s">
        <v>162</v>
      </c>
      <c r="BJ19">
        <v>6.6630250090173896E-3</v>
      </c>
      <c r="BK19">
        <v>1.0071922803613499E-2</v>
      </c>
      <c r="BL19" t="s">
        <v>162</v>
      </c>
      <c r="BM19">
        <v>1.2168956882313901E-2</v>
      </c>
      <c r="BN19" t="s">
        <v>162</v>
      </c>
      <c r="BO19">
        <v>1.16850417406265E-2</v>
      </c>
      <c r="BP19" t="s">
        <v>162</v>
      </c>
      <c r="BQ19" t="s">
        <v>162</v>
      </c>
      <c r="BR19" t="s">
        <v>162</v>
      </c>
      <c r="BS19">
        <v>2.65774924381567E-2</v>
      </c>
      <c r="BT19" t="s">
        <v>162</v>
      </c>
      <c r="BU19" t="s">
        <v>162</v>
      </c>
      <c r="BV19" t="s">
        <v>162</v>
      </c>
      <c r="BW19" t="s">
        <v>162</v>
      </c>
      <c r="BX19" t="s">
        <v>162</v>
      </c>
      <c r="BY19" t="s">
        <v>162</v>
      </c>
      <c r="BZ19" t="s">
        <v>162</v>
      </c>
      <c r="CA19">
        <v>7.9801761596289197E-3</v>
      </c>
      <c r="CB19" t="s">
        <v>162</v>
      </c>
      <c r="CC19" t="s">
        <v>162</v>
      </c>
      <c r="CD19">
        <v>1.37147668619553E-2</v>
      </c>
      <c r="CE19">
        <v>2.1272766207186301E-2</v>
      </c>
      <c r="CF19">
        <v>1.02974190416952E-2</v>
      </c>
      <c r="CG19">
        <v>3.1779219908298802E-2</v>
      </c>
      <c r="CH19">
        <v>6.2308736055641401E-3</v>
      </c>
      <c r="CI19">
        <v>8.6151455641680103E-3</v>
      </c>
      <c r="CJ19">
        <v>1.35963580693366E-2</v>
      </c>
      <c r="CK19" t="s">
        <v>162</v>
      </c>
      <c r="CL19" t="s">
        <v>162</v>
      </c>
      <c r="CM19">
        <v>2.18298638462096E-2</v>
      </c>
      <c r="CN19" t="s">
        <v>162</v>
      </c>
      <c r="CO19" t="s">
        <v>162</v>
      </c>
      <c r="CP19" t="s">
        <v>162</v>
      </c>
      <c r="CQ19">
        <v>9.3479029371858896E-3</v>
      </c>
      <c r="CR19">
        <v>7.64577917908412E-3</v>
      </c>
      <c r="CS19" t="s">
        <v>162</v>
      </c>
      <c r="CT19" t="s">
        <v>162</v>
      </c>
      <c r="CU19" t="s">
        <v>162</v>
      </c>
      <c r="CV19" t="s">
        <v>162</v>
      </c>
    </row>
    <row r="20" spans="1:100" x14ac:dyDescent="0.25">
      <c r="A20" s="139">
        <v>33055</v>
      </c>
      <c r="B20">
        <v>36.663683925813679</v>
      </c>
      <c r="D20">
        <f t="shared" si="0"/>
        <v>2.0001664222921915</v>
      </c>
      <c r="E20">
        <v>4.8738830231223398E-2</v>
      </c>
      <c r="F20">
        <v>1.10418563312505E-2</v>
      </c>
      <c r="G20">
        <v>2.3179900757415099E-2</v>
      </c>
      <c r="H20" t="s">
        <v>162</v>
      </c>
      <c r="I20" t="s">
        <v>162</v>
      </c>
      <c r="J20">
        <v>1.34911627594525E-2</v>
      </c>
      <c r="K20" t="s">
        <v>162</v>
      </c>
      <c r="L20" t="s">
        <v>162</v>
      </c>
      <c r="M20">
        <v>4.7490166800327201E-2</v>
      </c>
      <c r="N20" t="s">
        <v>162</v>
      </c>
      <c r="O20" t="s">
        <v>162</v>
      </c>
      <c r="P20">
        <v>5.8299651343580996E-3</v>
      </c>
      <c r="Q20" t="s">
        <v>162</v>
      </c>
      <c r="R20">
        <v>1.3453043307016599E-2</v>
      </c>
      <c r="S20" t="s">
        <v>162</v>
      </c>
      <c r="T20" t="s">
        <v>162</v>
      </c>
      <c r="U20" t="s">
        <v>162</v>
      </c>
      <c r="V20" t="s">
        <v>162</v>
      </c>
      <c r="W20" t="s">
        <v>162</v>
      </c>
      <c r="X20" t="s">
        <v>162</v>
      </c>
      <c r="Y20">
        <v>1.1174890018993701E-2</v>
      </c>
      <c r="Z20" t="s">
        <v>162</v>
      </c>
      <c r="AA20" t="s">
        <v>162</v>
      </c>
      <c r="AB20" t="s">
        <v>162</v>
      </c>
      <c r="AC20">
        <v>9.6504601737474396E-3</v>
      </c>
      <c r="AD20">
        <v>1.56787078446377E-2</v>
      </c>
      <c r="AE20" t="s">
        <v>162</v>
      </c>
      <c r="AF20">
        <v>1.8783741264462799E-2</v>
      </c>
      <c r="AG20" t="s">
        <v>162</v>
      </c>
      <c r="AH20">
        <v>2.8300637635661399E-2</v>
      </c>
      <c r="AI20">
        <v>1.79456385016654E-2</v>
      </c>
      <c r="AJ20" t="s">
        <v>162</v>
      </c>
      <c r="AK20" t="s">
        <v>162</v>
      </c>
      <c r="AL20">
        <v>1.8882746018660801E-2</v>
      </c>
      <c r="AM20">
        <v>7.0731762666936204E-2</v>
      </c>
      <c r="AN20" t="s">
        <v>162</v>
      </c>
      <c r="AO20">
        <v>1.6205253016639401E-2</v>
      </c>
      <c r="AP20">
        <v>3.00673973799232E-2</v>
      </c>
      <c r="AQ20">
        <v>1.6512954438058499E-2</v>
      </c>
      <c r="AR20" t="s">
        <v>162</v>
      </c>
      <c r="AS20">
        <v>2.1292954943782499E-2</v>
      </c>
      <c r="AT20">
        <v>1.28963528976804E-2</v>
      </c>
      <c r="AU20" t="s">
        <v>162</v>
      </c>
      <c r="AV20">
        <v>1.04046002729999E-2</v>
      </c>
      <c r="AW20" t="s">
        <v>162</v>
      </c>
      <c r="AX20" t="s">
        <v>162</v>
      </c>
      <c r="AY20" t="s">
        <v>162</v>
      </c>
      <c r="AZ20" t="s">
        <v>162</v>
      </c>
      <c r="BA20" t="s">
        <v>162</v>
      </c>
      <c r="BB20" t="s">
        <v>162</v>
      </c>
      <c r="BC20">
        <v>1.9898464484397801E-2</v>
      </c>
      <c r="BD20" t="s">
        <v>162</v>
      </c>
      <c r="BE20" t="s">
        <v>162</v>
      </c>
      <c r="BF20">
        <v>1.7404799813641798E-2</v>
      </c>
      <c r="BG20" t="s">
        <v>162</v>
      </c>
      <c r="BH20">
        <v>1.16412656237194E-2</v>
      </c>
      <c r="BI20" t="s">
        <v>162</v>
      </c>
      <c r="BJ20">
        <v>9.4130111228376192E-3</v>
      </c>
      <c r="BK20">
        <v>1.5413893168821099E-2</v>
      </c>
      <c r="BL20" t="s">
        <v>162</v>
      </c>
      <c r="BM20">
        <v>1.42199631162602E-2</v>
      </c>
      <c r="BN20" t="s">
        <v>162</v>
      </c>
      <c r="BO20">
        <v>9.3193698935759295E-3</v>
      </c>
      <c r="BP20" t="s">
        <v>162</v>
      </c>
      <c r="BQ20" t="s">
        <v>162</v>
      </c>
      <c r="BR20" t="s">
        <v>162</v>
      </c>
      <c r="BS20">
        <v>2.6325439726547301E-2</v>
      </c>
      <c r="BT20" t="s">
        <v>162</v>
      </c>
      <c r="BU20" t="s">
        <v>162</v>
      </c>
      <c r="BV20" t="s">
        <v>162</v>
      </c>
      <c r="BW20" t="s">
        <v>162</v>
      </c>
      <c r="BX20" t="s">
        <v>162</v>
      </c>
      <c r="BY20" t="s">
        <v>162</v>
      </c>
      <c r="BZ20" t="s">
        <v>162</v>
      </c>
      <c r="CA20">
        <v>1.8261078947064201E-2</v>
      </c>
      <c r="CB20" t="s">
        <v>162</v>
      </c>
      <c r="CC20" t="s">
        <v>162</v>
      </c>
      <c r="CD20">
        <v>1.3884426117532E-2</v>
      </c>
      <c r="CE20">
        <v>2.1521357148282901E-2</v>
      </c>
      <c r="CF20">
        <v>1.7520639059187E-2</v>
      </c>
      <c r="CG20">
        <v>1.2259824000941799E-2</v>
      </c>
      <c r="CH20">
        <v>1.3299661322665199E-2</v>
      </c>
      <c r="CI20">
        <v>1.51441183346138E-2</v>
      </c>
      <c r="CJ20">
        <v>3.82155530353765E-2</v>
      </c>
      <c r="CK20" t="s">
        <v>162</v>
      </c>
      <c r="CL20" t="s">
        <v>162</v>
      </c>
      <c r="CM20">
        <v>4.3526742674280701E-2</v>
      </c>
      <c r="CN20" t="s">
        <v>162</v>
      </c>
      <c r="CO20" t="s">
        <v>162</v>
      </c>
      <c r="CP20" t="s">
        <v>162</v>
      </c>
      <c r="CQ20">
        <v>9.1300284067810603E-3</v>
      </c>
      <c r="CR20">
        <v>1.19139105254575E-2</v>
      </c>
      <c r="CS20" t="s">
        <v>162</v>
      </c>
      <c r="CT20" t="s">
        <v>162</v>
      </c>
      <c r="CU20" t="s">
        <v>162</v>
      </c>
      <c r="CV20" t="s">
        <v>162</v>
      </c>
    </row>
    <row r="21" spans="1:100" x14ac:dyDescent="0.25">
      <c r="A21" s="139">
        <v>33147</v>
      </c>
      <c r="B21">
        <v>35.112728429733032</v>
      </c>
      <c r="D21">
        <f t="shared" si="0"/>
        <v>1.7320920120692325</v>
      </c>
      <c r="E21">
        <v>3.4605077691928401E-2</v>
      </c>
      <c r="F21">
        <v>1.1951767552839099E-2</v>
      </c>
      <c r="G21">
        <v>1.8701886626528101E-2</v>
      </c>
      <c r="H21" t="s">
        <v>162</v>
      </c>
      <c r="I21" t="s">
        <v>162</v>
      </c>
      <c r="J21">
        <v>1.05477514910768E-2</v>
      </c>
      <c r="K21" t="s">
        <v>162</v>
      </c>
      <c r="L21" t="s">
        <v>162</v>
      </c>
      <c r="M21">
        <v>4.9147127245369897E-2</v>
      </c>
      <c r="N21" t="s">
        <v>162</v>
      </c>
      <c r="O21" t="s">
        <v>162</v>
      </c>
      <c r="P21">
        <v>6.3926885934325198E-3</v>
      </c>
      <c r="Q21" t="s">
        <v>162</v>
      </c>
      <c r="R21">
        <v>1.11971677482564E-2</v>
      </c>
      <c r="S21" t="s">
        <v>162</v>
      </c>
      <c r="T21" t="s">
        <v>162</v>
      </c>
      <c r="U21" t="s">
        <v>162</v>
      </c>
      <c r="V21" t="s">
        <v>162</v>
      </c>
      <c r="W21" t="s">
        <v>162</v>
      </c>
      <c r="X21" t="s">
        <v>162</v>
      </c>
      <c r="Y21">
        <v>1.13408626128342E-2</v>
      </c>
      <c r="Z21" t="s">
        <v>162</v>
      </c>
      <c r="AA21" t="s">
        <v>162</v>
      </c>
      <c r="AB21" t="s">
        <v>162</v>
      </c>
      <c r="AC21">
        <v>6.9949897256726297E-3</v>
      </c>
      <c r="AD21">
        <v>1.19382916811933E-2</v>
      </c>
      <c r="AE21" t="s">
        <v>162</v>
      </c>
      <c r="AF21">
        <v>1.9676722293907701E-2</v>
      </c>
      <c r="AG21" t="s">
        <v>162</v>
      </c>
      <c r="AH21">
        <v>3.46468260770239E-2</v>
      </c>
      <c r="AI21">
        <v>1.0885490415488801E-2</v>
      </c>
      <c r="AJ21" t="s">
        <v>162</v>
      </c>
      <c r="AK21" t="s">
        <v>162</v>
      </c>
      <c r="AL21">
        <v>2.8009482701520601E-2</v>
      </c>
      <c r="AM21">
        <v>2.17613887876533E-2</v>
      </c>
      <c r="AN21" t="s">
        <v>162</v>
      </c>
      <c r="AO21">
        <v>1.52610400170887E-2</v>
      </c>
      <c r="AP21">
        <v>2.0895200886362701E-2</v>
      </c>
      <c r="AQ21">
        <v>1.43855057552575E-2</v>
      </c>
      <c r="AR21" t="s">
        <v>162</v>
      </c>
      <c r="AS21">
        <v>2.2518938910773299E-2</v>
      </c>
      <c r="AT21">
        <v>8.7261158258395595E-3</v>
      </c>
      <c r="AU21" t="s">
        <v>162</v>
      </c>
      <c r="AV21">
        <v>6.4581752476821196E-3</v>
      </c>
      <c r="AW21" t="s">
        <v>162</v>
      </c>
      <c r="AX21" t="s">
        <v>162</v>
      </c>
      <c r="AY21" t="s">
        <v>162</v>
      </c>
      <c r="AZ21" t="s">
        <v>162</v>
      </c>
      <c r="BA21" t="s">
        <v>162</v>
      </c>
      <c r="BB21" t="s">
        <v>162</v>
      </c>
      <c r="BC21">
        <v>1.3341979314952099E-2</v>
      </c>
      <c r="BD21" t="s">
        <v>162</v>
      </c>
      <c r="BE21" t="s">
        <v>162</v>
      </c>
      <c r="BF21">
        <v>1.2498854471109299E-2</v>
      </c>
      <c r="BG21" t="s">
        <v>162</v>
      </c>
      <c r="BH21">
        <v>2.2100207145367201E-2</v>
      </c>
      <c r="BI21" t="s">
        <v>162</v>
      </c>
      <c r="BJ21">
        <v>9.1019477501603305E-3</v>
      </c>
      <c r="BK21">
        <v>1.76735830495649E-2</v>
      </c>
      <c r="BL21" t="s">
        <v>162</v>
      </c>
      <c r="BM21">
        <v>1.46682126019372E-2</v>
      </c>
      <c r="BN21" t="s">
        <v>162</v>
      </c>
      <c r="BO21">
        <v>9.8418419234554202E-3</v>
      </c>
      <c r="BP21" t="s">
        <v>162</v>
      </c>
      <c r="BQ21" t="s">
        <v>162</v>
      </c>
      <c r="BR21" t="s">
        <v>162</v>
      </c>
      <c r="BS21">
        <v>2.6880710941053799E-2</v>
      </c>
      <c r="BT21" t="s">
        <v>162</v>
      </c>
      <c r="BU21" t="s">
        <v>162</v>
      </c>
      <c r="BV21" t="s">
        <v>162</v>
      </c>
      <c r="BW21" t="s">
        <v>162</v>
      </c>
      <c r="BX21" t="s">
        <v>162</v>
      </c>
      <c r="BY21" t="s">
        <v>162</v>
      </c>
      <c r="BZ21" t="s">
        <v>162</v>
      </c>
      <c r="CA21">
        <v>1.3631735460406399E-2</v>
      </c>
      <c r="CB21" t="s">
        <v>162</v>
      </c>
      <c r="CC21" t="s">
        <v>162</v>
      </c>
      <c r="CD21">
        <v>1.00795153245192E-2</v>
      </c>
      <c r="CE21">
        <v>2.0780094567071399E-2</v>
      </c>
      <c r="CF21">
        <v>1.4428859796947699E-2</v>
      </c>
      <c r="CG21">
        <v>1.3706938747784E-2</v>
      </c>
      <c r="CH21">
        <v>1.7138545343990001E-2</v>
      </c>
      <c r="CI21">
        <v>1.07002132711559E-2</v>
      </c>
      <c r="CJ21">
        <v>2.4071816442197899E-2</v>
      </c>
      <c r="CK21" t="s">
        <v>162</v>
      </c>
      <c r="CL21" t="s">
        <v>162</v>
      </c>
      <c r="CM21">
        <v>4.2200700642589697E-2</v>
      </c>
      <c r="CN21" t="s">
        <v>162</v>
      </c>
      <c r="CO21" t="s">
        <v>162</v>
      </c>
      <c r="CP21" t="s">
        <v>162</v>
      </c>
      <c r="CQ21">
        <v>1.29624040006766E-2</v>
      </c>
      <c r="CR21">
        <v>1.09861461450243E-2</v>
      </c>
      <c r="CS21" t="s">
        <v>162</v>
      </c>
      <c r="CT21" t="s">
        <v>162</v>
      </c>
      <c r="CU21" t="s">
        <v>162</v>
      </c>
      <c r="CV21" t="s">
        <v>162</v>
      </c>
    </row>
    <row r="22" spans="1:100" x14ac:dyDescent="0.25">
      <c r="A22" s="139">
        <v>33239</v>
      </c>
      <c r="B22">
        <v>41.90968328031343</v>
      </c>
      <c r="D22">
        <f t="shared" si="0"/>
        <v>1.9234058691217253</v>
      </c>
      <c r="E22">
        <v>7.2556883689779902E-2</v>
      </c>
      <c r="F22">
        <v>1.20004369869268E-2</v>
      </c>
      <c r="G22">
        <v>1.7651024846816198E-2</v>
      </c>
      <c r="H22" t="s">
        <v>162</v>
      </c>
      <c r="I22" t="s">
        <v>162</v>
      </c>
      <c r="J22">
        <v>1.5583988593896699E-2</v>
      </c>
      <c r="K22" t="s">
        <v>162</v>
      </c>
      <c r="L22" t="s">
        <v>162</v>
      </c>
      <c r="M22">
        <v>6.4558049711704493E-2</v>
      </c>
      <c r="N22" t="s">
        <v>162</v>
      </c>
      <c r="O22" t="s">
        <v>162</v>
      </c>
      <c r="P22">
        <v>6.4168370640692298E-3</v>
      </c>
      <c r="Q22" t="s">
        <v>162</v>
      </c>
      <c r="R22">
        <v>1.6531526084772999E-2</v>
      </c>
      <c r="S22" t="s">
        <v>162</v>
      </c>
      <c r="T22" t="s">
        <v>162</v>
      </c>
      <c r="U22" t="s">
        <v>162</v>
      </c>
      <c r="V22" t="s">
        <v>162</v>
      </c>
      <c r="W22" t="s">
        <v>162</v>
      </c>
      <c r="X22" t="s">
        <v>162</v>
      </c>
      <c r="Y22">
        <v>1.4980681997946801E-2</v>
      </c>
      <c r="Z22" t="s">
        <v>162</v>
      </c>
      <c r="AA22" t="s">
        <v>162</v>
      </c>
      <c r="AB22" t="s">
        <v>162</v>
      </c>
      <c r="AC22">
        <v>1.3151763310562E-2</v>
      </c>
      <c r="AD22">
        <v>1.7164544140474601E-2</v>
      </c>
      <c r="AE22" t="s">
        <v>162</v>
      </c>
      <c r="AF22">
        <v>2.07129575272216E-2</v>
      </c>
      <c r="AG22" t="s">
        <v>162</v>
      </c>
      <c r="AH22">
        <v>2.4316201472261201E-2</v>
      </c>
      <c r="AI22">
        <v>1.07197733667381E-2</v>
      </c>
      <c r="AJ22">
        <v>2.5735478915052901E-2</v>
      </c>
      <c r="AK22" t="s">
        <v>162</v>
      </c>
      <c r="AL22">
        <v>2.1453158000474499E-2</v>
      </c>
      <c r="AM22">
        <v>1.7174324268972301E-2</v>
      </c>
      <c r="AN22" t="s">
        <v>162</v>
      </c>
      <c r="AO22">
        <v>1.6703155365246001E-2</v>
      </c>
      <c r="AP22">
        <v>2.0456767851414599E-2</v>
      </c>
      <c r="AQ22">
        <v>1.5663437695755698E-2</v>
      </c>
      <c r="AR22" t="s">
        <v>162</v>
      </c>
      <c r="AS22">
        <v>1.55911681119708E-2</v>
      </c>
      <c r="AT22">
        <v>1.31773584263213E-2</v>
      </c>
      <c r="AU22" t="s">
        <v>162</v>
      </c>
      <c r="AV22">
        <v>6.2633823817174802E-3</v>
      </c>
      <c r="AW22" t="s">
        <v>162</v>
      </c>
      <c r="AX22" t="s">
        <v>162</v>
      </c>
      <c r="AY22" t="s">
        <v>162</v>
      </c>
      <c r="AZ22" t="s">
        <v>162</v>
      </c>
      <c r="BA22" t="s">
        <v>162</v>
      </c>
      <c r="BB22" t="s">
        <v>162</v>
      </c>
      <c r="BC22">
        <v>1.3356472182741001E-2</v>
      </c>
      <c r="BD22" t="s">
        <v>162</v>
      </c>
      <c r="BE22" t="s">
        <v>162</v>
      </c>
      <c r="BF22">
        <v>1.49967478984935E-2</v>
      </c>
      <c r="BG22" t="s">
        <v>162</v>
      </c>
      <c r="BH22">
        <v>2.2066058925860398E-2</v>
      </c>
      <c r="BI22" t="s">
        <v>162</v>
      </c>
      <c r="BJ22">
        <v>1.0341057557779599E-2</v>
      </c>
      <c r="BK22">
        <v>2.05264084663388E-2</v>
      </c>
      <c r="BL22" t="s">
        <v>162</v>
      </c>
      <c r="BM22">
        <v>1.8121114591288401E-2</v>
      </c>
      <c r="BN22" t="s">
        <v>162</v>
      </c>
      <c r="BO22">
        <v>1.12311040884489E-2</v>
      </c>
      <c r="BP22" t="s">
        <v>162</v>
      </c>
      <c r="BQ22" t="s">
        <v>162</v>
      </c>
      <c r="BR22">
        <v>2.1249678718665201E-2</v>
      </c>
      <c r="BS22">
        <v>2.5672310571005399E-2</v>
      </c>
      <c r="BT22" t="s">
        <v>162</v>
      </c>
      <c r="BU22" t="s">
        <v>162</v>
      </c>
      <c r="BV22" t="s">
        <v>162</v>
      </c>
      <c r="BW22" t="s">
        <v>162</v>
      </c>
      <c r="BX22" t="s">
        <v>162</v>
      </c>
      <c r="BY22" t="s">
        <v>162</v>
      </c>
      <c r="BZ22" t="s">
        <v>162</v>
      </c>
      <c r="CA22">
        <v>1.262924537975E-2</v>
      </c>
      <c r="CB22" t="s">
        <v>162</v>
      </c>
      <c r="CC22" t="s">
        <v>162</v>
      </c>
      <c r="CD22">
        <v>1.09556043109126E-2</v>
      </c>
      <c r="CE22">
        <v>2.0165354791749E-2</v>
      </c>
      <c r="CF22">
        <v>1.74732967566518E-2</v>
      </c>
      <c r="CG22">
        <v>9.8442652737066195E-3</v>
      </c>
      <c r="CH22">
        <v>1.7882017963424399E-2</v>
      </c>
      <c r="CI22">
        <v>1.41092746250546E-2</v>
      </c>
      <c r="CJ22">
        <v>2.28602889382814E-2</v>
      </c>
      <c r="CK22" t="s">
        <v>162</v>
      </c>
      <c r="CL22" t="s">
        <v>162</v>
      </c>
      <c r="CM22">
        <v>4.3794288526826097E-2</v>
      </c>
      <c r="CN22" t="s">
        <v>162</v>
      </c>
      <c r="CO22" t="s">
        <v>162</v>
      </c>
      <c r="CP22" t="s">
        <v>162</v>
      </c>
      <c r="CQ22">
        <v>1.1470144690198299E-2</v>
      </c>
      <c r="CR22">
        <v>1.05228309638525E-2</v>
      </c>
      <c r="CS22" t="s">
        <v>162</v>
      </c>
      <c r="CT22" t="s">
        <v>162</v>
      </c>
      <c r="CU22" t="s">
        <v>162</v>
      </c>
      <c r="CV22" t="s">
        <v>162</v>
      </c>
    </row>
    <row r="23" spans="1:100" x14ac:dyDescent="0.25">
      <c r="A23" s="139">
        <v>33329</v>
      </c>
      <c r="B23">
        <v>39.104845619623624</v>
      </c>
      <c r="D23">
        <f t="shared" si="0"/>
        <v>1.507160949189206</v>
      </c>
      <c r="E23">
        <v>3.4413572861979699E-2</v>
      </c>
      <c r="F23">
        <v>1.1035547726196099E-2</v>
      </c>
      <c r="G23">
        <v>1.3080889665970799E-2</v>
      </c>
      <c r="H23" t="s">
        <v>162</v>
      </c>
      <c r="I23" t="s">
        <v>162</v>
      </c>
      <c r="J23">
        <v>9.5382486938848394E-3</v>
      </c>
      <c r="K23" t="s">
        <v>162</v>
      </c>
      <c r="L23" t="s">
        <v>162</v>
      </c>
      <c r="M23">
        <v>3.3770386800697202E-2</v>
      </c>
      <c r="N23" t="s">
        <v>162</v>
      </c>
      <c r="O23" t="s">
        <v>162</v>
      </c>
      <c r="P23">
        <v>5.52046170208701E-3</v>
      </c>
      <c r="Q23" t="s">
        <v>162</v>
      </c>
      <c r="R23">
        <v>1.7598005420792501E-2</v>
      </c>
      <c r="S23">
        <v>1.25082956402449E-2</v>
      </c>
      <c r="T23" t="s">
        <v>162</v>
      </c>
      <c r="U23" t="s">
        <v>162</v>
      </c>
      <c r="V23" t="s">
        <v>162</v>
      </c>
      <c r="W23" t="s">
        <v>162</v>
      </c>
      <c r="X23" t="s">
        <v>162</v>
      </c>
      <c r="Y23">
        <v>1.11010734886864E-2</v>
      </c>
      <c r="Z23" t="s">
        <v>162</v>
      </c>
      <c r="AA23" t="s">
        <v>162</v>
      </c>
      <c r="AB23" t="s">
        <v>162</v>
      </c>
      <c r="AC23">
        <v>1.1706643150905E-2</v>
      </c>
      <c r="AD23">
        <v>1.13862586939492E-2</v>
      </c>
      <c r="AE23" t="s">
        <v>162</v>
      </c>
      <c r="AF23">
        <v>1.4489157138791399E-2</v>
      </c>
      <c r="AG23" t="s">
        <v>162</v>
      </c>
      <c r="AH23">
        <v>1.8963110551559199E-2</v>
      </c>
      <c r="AI23">
        <v>1.2616518051579199E-2</v>
      </c>
      <c r="AJ23">
        <v>1.22405397335013E-2</v>
      </c>
      <c r="AK23" t="s">
        <v>162</v>
      </c>
      <c r="AL23">
        <v>1.14249527559089E-2</v>
      </c>
      <c r="AM23">
        <v>1.26175561746558E-2</v>
      </c>
      <c r="AN23" t="s">
        <v>162</v>
      </c>
      <c r="AO23">
        <v>1.23304189178376E-2</v>
      </c>
      <c r="AP23">
        <v>2.2432379595622401E-2</v>
      </c>
      <c r="AQ23">
        <v>1.1622885709732999E-2</v>
      </c>
      <c r="AR23" t="s">
        <v>162</v>
      </c>
      <c r="AS23">
        <v>1.0016318302561901E-2</v>
      </c>
      <c r="AT23">
        <v>1.4403458634784001E-2</v>
      </c>
      <c r="AU23" t="s">
        <v>162</v>
      </c>
      <c r="AV23">
        <v>7.9554469503125991E-3</v>
      </c>
      <c r="AW23" t="s">
        <v>162</v>
      </c>
      <c r="AX23" t="s">
        <v>162</v>
      </c>
      <c r="AY23" t="s">
        <v>162</v>
      </c>
      <c r="AZ23" t="s">
        <v>162</v>
      </c>
      <c r="BA23" t="s">
        <v>162</v>
      </c>
      <c r="BB23" t="s">
        <v>162</v>
      </c>
      <c r="BC23">
        <v>1.0568133760264799E-2</v>
      </c>
      <c r="BD23" t="s">
        <v>162</v>
      </c>
      <c r="BE23" t="s">
        <v>162</v>
      </c>
      <c r="BF23">
        <v>1.70235762297039E-2</v>
      </c>
      <c r="BG23" t="s">
        <v>162</v>
      </c>
      <c r="BH23">
        <v>3.0753230299838799E-2</v>
      </c>
      <c r="BI23" t="s">
        <v>162</v>
      </c>
      <c r="BJ23">
        <v>1.15175342832783E-2</v>
      </c>
      <c r="BK23">
        <v>1.5839443475511299E-2</v>
      </c>
      <c r="BL23" t="s">
        <v>162</v>
      </c>
      <c r="BM23">
        <v>1.3914881979399499E-2</v>
      </c>
      <c r="BN23" t="s">
        <v>162</v>
      </c>
      <c r="BO23">
        <v>2.3287421553096401E-2</v>
      </c>
      <c r="BP23" t="s">
        <v>162</v>
      </c>
      <c r="BQ23" t="s">
        <v>162</v>
      </c>
      <c r="BR23">
        <v>2.80593523895327E-2</v>
      </c>
      <c r="BS23">
        <v>2.2756375750479299E-2</v>
      </c>
      <c r="BT23" t="s">
        <v>162</v>
      </c>
      <c r="BU23" t="s">
        <v>162</v>
      </c>
      <c r="BV23" t="s">
        <v>162</v>
      </c>
      <c r="BW23" t="s">
        <v>162</v>
      </c>
      <c r="BX23" t="s">
        <v>162</v>
      </c>
      <c r="BY23" t="s">
        <v>162</v>
      </c>
      <c r="BZ23" t="s">
        <v>162</v>
      </c>
      <c r="CA23">
        <v>9.1552099745806706E-3</v>
      </c>
      <c r="CB23" t="s">
        <v>162</v>
      </c>
      <c r="CC23" t="s">
        <v>162</v>
      </c>
      <c r="CD23">
        <v>9.9436156307703694E-3</v>
      </c>
      <c r="CE23">
        <v>1.3985546123035699E-2</v>
      </c>
      <c r="CF23">
        <v>1.15615591450894E-2</v>
      </c>
      <c r="CG23">
        <v>1.7834978600458299E-2</v>
      </c>
      <c r="CH23">
        <v>1.14537660484354E-2</v>
      </c>
      <c r="CI23">
        <v>9.8101053921243204E-3</v>
      </c>
      <c r="CJ23">
        <v>1.02154762230662E-2</v>
      </c>
      <c r="CK23" t="s">
        <v>162</v>
      </c>
      <c r="CL23" t="s">
        <v>162</v>
      </c>
      <c r="CM23">
        <v>2.7310313300758799E-2</v>
      </c>
      <c r="CN23" t="s">
        <v>162</v>
      </c>
      <c r="CO23" t="s">
        <v>162</v>
      </c>
      <c r="CP23" t="s">
        <v>162</v>
      </c>
      <c r="CQ23">
        <v>1.1553057211086E-2</v>
      </c>
      <c r="CR23">
        <v>8.7635044186074491E-3</v>
      </c>
      <c r="CS23" t="s">
        <v>162</v>
      </c>
      <c r="CT23" t="s">
        <v>162</v>
      </c>
      <c r="CU23" t="s">
        <v>162</v>
      </c>
      <c r="CV23" t="s">
        <v>162</v>
      </c>
    </row>
    <row r="24" spans="1:100" x14ac:dyDescent="0.25">
      <c r="A24" s="139">
        <v>33420</v>
      </c>
      <c r="B24">
        <v>47.61001682933</v>
      </c>
      <c r="D24">
        <f t="shared" si="0"/>
        <v>1.7503308387478729</v>
      </c>
      <c r="E24">
        <v>4.6589276779314799E-2</v>
      </c>
      <c r="F24">
        <v>9.8299514513701999E-3</v>
      </c>
      <c r="G24">
        <v>2.22023757827862E-2</v>
      </c>
      <c r="H24" t="s">
        <v>162</v>
      </c>
      <c r="I24" t="s">
        <v>162</v>
      </c>
      <c r="J24">
        <v>1.4016441776754599E-2</v>
      </c>
      <c r="K24" t="s">
        <v>162</v>
      </c>
      <c r="L24" t="s">
        <v>162</v>
      </c>
      <c r="M24">
        <v>4.2727741632921701E-2</v>
      </c>
      <c r="N24" t="s">
        <v>162</v>
      </c>
      <c r="O24" t="s">
        <v>162</v>
      </c>
      <c r="P24">
        <v>4.3215080449627002E-3</v>
      </c>
      <c r="Q24" t="s">
        <v>162</v>
      </c>
      <c r="R24">
        <v>1.52081923382932E-2</v>
      </c>
      <c r="S24">
        <v>2.41139224949918E-2</v>
      </c>
      <c r="T24" t="s">
        <v>162</v>
      </c>
      <c r="U24" t="s">
        <v>162</v>
      </c>
      <c r="V24" t="s">
        <v>162</v>
      </c>
      <c r="W24" t="s">
        <v>162</v>
      </c>
      <c r="X24" t="s">
        <v>162</v>
      </c>
      <c r="Y24">
        <v>1.54884924334063E-2</v>
      </c>
      <c r="Z24" t="s">
        <v>162</v>
      </c>
      <c r="AA24" t="s">
        <v>162</v>
      </c>
      <c r="AB24" t="s">
        <v>162</v>
      </c>
      <c r="AC24">
        <v>1.37424937038194E-2</v>
      </c>
      <c r="AD24">
        <v>1.67306458986697E-2</v>
      </c>
      <c r="AE24" t="s">
        <v>162</v>
      </c>
      <c r="AF24">
        <v>2.0793562804754001E-2</v>
      </c>
      <c r="AG24" t="s">
        <v>162</v>
      </c>
      <c r="AH24">
        <v>2.0382901317780099E-2</v>
      </c>
      <c r="AI24">
        <v>1.4945938071937E-2</v>
      </c>
      <c r="AJ24">
        <v>1.17432308688973E-2</v>
      </c>
      <c r="AK24" t="s">
        <v>162</v>
      </c>
      <c r="AL24">
        <v>2.45100417265076E-2</v>
      </c>
      <c r="AM24">
        <v>1.7241428138872101E-2</v>
      </c>
      <c r="AN24" t="s">
        <v>162</v>
      </c>
      <c r="AO24">
        <v>1.41898259877459E-2</v>
      </c>
      <c r="AP24">
        <v>2.03261232154811E-2</v>
      </c>
      <c r="AQ24">
        <v>1.8210301864664501E-2</v>
      </c>
      <c r="AR24" t="s">
        <v>162</v>
      </c>
      <c r="AS24">
        <v>1.4429657531994501E-2</v>
      </c>
      <c r="AT24">
        <v>1.0420265610918E-2</v>
      </c>
      <c r="AU24" t="s">
        <v>162</v>
      </c>
      <c r="AV24">
        <v>5.77209863851389E-3</v>
      </c>
      <c r="AW24" t="s">
        <v>162</v>
      </c>
      <c r="AX24" t="s">
        <v>162</v>
      </c>
      <c r="AY24" t="s">
        <v>162</v>
      </c>
      <c r="AZ24" t="s">
        <v>162</v>
      </c>
      <c r="BA24" t="s">
        <v>162</v>
      </c>
      <c r="BB24" t="s">
        <v>162</v>
      </c>
      <c r="BC24">
        <v>1.56742929039159E-2</v>
      </c>
      <c r="BD24" t="s">
        <v>162</v>
      </c>
      <c r="BE24" t="s">
        <v>162</v>
      </c>
      <c r="BF24">
        <v>1.39605064718156E-2</v>
      </c>
      <c r="BG24" t="s">
        <v>162</v>
      </c>
      <c r="BH24">
        <v>1.6183842433478899E-2</v>
      </c>
      <c r="BI24" t="s">
        <v>162</v>
      </c>
      <c r="BJ24">
        <v>1.1596876658648799E-2</v>
      </c>
      <c r="BK24">
        <v>1.2275726259478901E-2</v>
      </c>
      <c r="BL24" t="s">
        <v>162</v>
      </c>
      <c r="BM24">
        <v>2.01513650877417E-2</v>
      </c>
      <c r="BN24" t="s">
        <v>162</v>
      </c>
      <c r="BO24">
        <v>1.9237316508534202E-2</v>
      </c>
      <c r="BP24" t="s">
        <v>162</v>
      </c>
      <c r="BQ24" t="s">
        <v>162</v>
      </c>
      <c r="BR24">
        <v>2.16179239913869E-2</v>
      </c>
      <c r="BS24">
        <v>2.14782458084312E-2</v>
      </c>
      <c r="BT24" t="s">
        <v>162</v>
      </c>
      <c r="BU24" t="s">
        <v>162</v>
      </c>
      <c r="BV24" t="s">
        <v>162</v>
      </c>
      <c r="BW24" t="s">
        <v>162</v>
      </c>
      <c r="BX24" t="s">
        <v>162</v>
      </c>
      <c r="BY24" t="s">
        <v>162</v>
      </c>
      <c r="BZ24" t="s">
        <v>162</v>
      </c>
      <c r="CA24">
        <v>1.2450836494571901E-2</v>
      </c>
      <c r="CB24" t="s">
        <v>162</v>
      </c>
      <c r="CC24" t="s">
        <v>162</v>
      </c>
      <c r="CD24">
        <v>1.42522622287266E-2</v>
      </c>
      <c r="CE24">
        <v>2.2135058029263299E-2</v>
      </c>
      <c r="CF24">
        <v>1.8690634149381199E-2</v>
      </c>
      <c r="CG24">
        <v>1.2822377150100799E-2</v>
      </c>
      <c r="CH24">
        <v>1.6359703816291999E-2</v>
      </c>
      <c r="CI24">
        <v>1.47066710603881E-2</v>
      </c>
      <c r="CJ24">
        <v>1.70926856668858E-2</v>
      </c>
      <c r="CK24" t="s">
        <v>162</v>
      </c>
      <c r="CL24" t="s">
        <v>162</v>
      </c>
      <c r="CM24">
        <v>3.5470528217554302E-2</v>
      </c>
      <c r="CN24" t="s">
        <v>162</v>
      </c>
      <c r="CO24" t="s">
        <v>162</v>
      </c>
      <c r="CP24" t="s">
        <v>162</v>
      </c>
      <c r="CQ24">
        <v>1.1024579687866101E-2</v>
      </c>
      <c r="CR24">
        <v>7.5244099217664897E-3</v>
      </c>
      <c r="CS24" t="s">
        <v>162</v>
      </c>
      <c r="CT24" t="s">
        <v>162</v>
      </c>
      <c r="CU24" t="s">
        <v>162</v>
      </c>
      <c r="CV24" t="s">
        <v>162</v>
      </c>
    </row>
    <row r="25" spans="1:100" x14ac:dyDescent="0.25">
      <c r="A25" s="139">
        <v>33512</v>
      </c>
      <c r="B25">
        <v>23.664388326755965</v>
      </c>
      <c r="D25">
        <f t="shared" si="0"/>
        <v>1.4275589027223623</v>
      </c>
      <c r="E25">
        <v>3.9771223927108197E-2</v>
      </c>
      <c r="F25">
        <v>1.0446924978475601E-2</v>
      </c>
      <c r="G25">
        <v>9.3057303279929608E-3</v>
      </c>
      <c r="H25" t="s">
        <v>162</v>
      </c>
      <c r="I25" t="s">
        <v>162</v>
      </c>
      <c r="J25">
        <v>7.4384360252440097E-3</v>
      </c>
      <c r="K25" t="s">
        <v>162</v>
      </c>
      <c r="L25" t="s">
        <v>162</v>
      </c>
      <c r="M25">
        <v>4.4172025350935201E-2</v>
      </c>
      <c r="N25" t="s">
        <v>162</v>
      </c>
      <c r="O25" t="s">
        <v>162</v>
      </c>
      <c r="P25">
        <v>6.5927824016449197E-3</v>
      </c>
      <c r="Q25" t="s">
        <v>162</v>
      </c>
      <c r="R25">
        <v>1.4299156707711E-2</v>
      </c>
      <c r="S25">
        <v>6.3330364812672402E-2</v>
      </c>
      <c r="T25" t="s">
        <v>162</v>
      </c>
      <c r="U25" t="s">
        <v>162</v>
      </c>
      <c r="V25" t="s">
        <v>162</v>
      </c>
      <c r="W25" t="s">
        <v>162</v>
      </c>
      <c r="X25" t="s">
        <v>162</v>
      </c>
      <c r="Y25">
        <v>7.45402017892973E-3</v>
      </c>
      <c r="Z25" t="s">
        <v>162</v>
      </c>
      <c r="AA25" t="s">
        <v>162</v>
      </c>
      <c r="AB25" t="s">
        <v>162</v>
      </c>
      <c r="AC25">
        <v>1.00126297213213E-2</v>
      </c>
      <c r="AD25">
        <v>9.20094760216718E-3</v>
      </c>
      <c r="AE25" t="s">
        <v>162</v>
      </c>
      <c r="AF25">
        <v>8.5209505931845494E-3</v>
      </c>
      <c r="AG25" t="s">
        <v>162</v>
      </c>
      <c r="AH25">
        <v>1.1929596139031299E-2</v>
      </c>
      <c r="AI25">
        <v>8.54113638601511E-3</v>
      </c>
      <c r="AJ25">
        <v>1.31313991099191E-2</v>
      </c>
      <c r="AK25" t="s">
        <v>162</v>
      </c>
      <c r="AL25">
        <v>1.14209295168228E-2</v>
      </c>
      <c r="AM25">
        <v>1.50351423071308E-2</v>
      </c>
      <c r="AN25" t="s">
        <v>162</v>
      </c>
      <c r="AO25">
        <v>8.4065925042436495E-3</v>
      </c>
      <c r="AP25">
        <v>1.8717647848143799E-2</v>
      </c>
      <c r="AQ25">
        <v>9.1152387154154104E-3</v>
      </c>
      <c r="AR25" t="s">
        <v>162</v>
      </c>
      <c r="AS25">
        <v>1.0515022737117999E-2</v>
      </c>
      <c r="AT25">
        <v>7.12372057807253E-3</v>
      </c>
      <c r="AU25" t="s">
        <v>162</v>
      </c>
      <c r="AV25">
        <v>5.0996350018517799E-3</v>
      </c>
      <c r="AW25" t="s">
        <v>162</v>
      </c>
      <c r="AX25" t="s">
        <v>162</v>
      </c>
      <c r="AY25" t="s">
        <v>162</v>
      </c>
      <c r="AZ25" t="s">
        <v>162</v>
      </c>
      <c r="BA25" t="s">
        <v>162</v>
      </c>
      <c r="BB25" t="s">
        <v>162</v>
      </c>
      <c r="BC25">
        <v>8.9640417241559599E-3</v>
      </c>
      <c r="BD25" t="s">
        <v>162</v>
      </c>
      <c r="BE25" t="s">
        <v>162</v>
      </c>
      <c r="BF25">
        <v>1.2892679599689901E-2</v>
      </c>
      <c r="BG25" t="s">
        <v>162</v>
      </c>
      <c r="BH25">
        <v>9.2979385320496998E-3</v>
      </c>
      <c r="BI25" t="s">
        <v>162</v>
      </c>
      <c r="BJ25">
        <v>6.3794742365351096E-3</v>
      </c>
      <c r="BK25">
        <v>1.3056013217128201E-2</v>
      </c>
      <c r="BL25" t="s">
        <v>162</v>
      </c>
      <c r="BM25">
        <v>1.8617297562697799E-2</v>
      </c>
      <c r="BN25" t="s">
        <v>162</v>
      </c>
      <c r="BO25">
        <v>2.3712291002687999E-2</v>
      </c>
      <c r="BP25" t="s">
        <v>162</v>
      </c>
      <c r="BQ25" t="s">
        <v>162</v>
      </c>
      <c r="BR25">
        <v>2.0353432164263E-2</v>
      </c>
      <c r="BS25">
        <v>1.34841119609146E-2</v>
      </c>
      <c r="BT25" t="s">
        <v>162</v>
      </c>
      <c r="BU25" t="s">
        <v>162</v>
      </c>
      <c r="BV25" t="s">
        <v>162</v>
      </c>
      <c r="BW25" t="s">
        <v>162</v>
      </c>
      <c r="BX25" t="s">
        <v>162</v>
      </c>
      <c r="BY25" t="s">
        <v>162</v>
      </c>
      <c r="BZ25" t="s">
        <v>162</v>
      </c>
      <c r="CA25">
        <v>7.9419614987153095E-3</v>
      </c>
      <c r="CB25" t="s">
        <v>162</v>
      </c>
      <c r="CC25" t="s">
        <v>162</v>
      </c>
      <c r="CD25">
        <v>8.1751688938335697E-3</v>
      </c>
      <c r="CE25">
        <v>1.5827325364785899E-2</v>
      </c>
      <c r="CF25">
        <v>8.7311582540669092E-3</v>
      </c>
      <c r="CG25">
        <v>8.3745156270510109E-3</v>
      </c>
      <c r="CH25">
        <v>1.1150232665451801E-2</v>
      </c>
      <c r="CI25">
        <v>7.4921021402220298E-3</v>
      </c>
      <c r="CJ25">
        <v>1.32296933590649E-2</v>
      </c>
      <c r="CK25" t="s">
        <v>162</v>
      </c>
      <c r="CL25" t="s">
        <v>162</v>
      </c>
      <c r="CM25">
        <v>3.8768456042416501E-2</v>
      </c>
      <c r="CN25" t="s">
        <v>162</v>
      </c>
      <c r="CO25" t="s">
        <v>162</v>
      </c>
      <c r="CP25" t="s">
        <v>162</v>
      </c>
      <c r="CQ25">
        <v>8.7762239745031896E-3</v>
      </c>
      <c r="CR25">
        <v>9.0449568792310697E-3</v>
      </c>
      <c r="CS25" t="s">
        <v>162</v>
      </c>
      <c r="CT25" t="s">
        <v>162</v>
      </c>
      <c r="CU25" t="s">
        <v>162</v>
      </c>
      <c r="CV25" t="s">
        <v>162</v>
      </c>
    </row>
    <row r="26" spans="1:100" x14ac:dyDescent="0.25">
      <c r="A26" s="139">
        <v>33604</v>
      </c>
      <c r="B26">
        <v>34.185947101361229</v>
      </c>
      <c r="D26">
        <f t="shared" si="0"/>
        <v>1.5414916182987897</v>
      </c>
      <c r="E26">
        <v>2.2242265251746701E-2</v>
      </c>
      <c r="F26">
        <v>1.0739124161245501E-2</v>
      </c>
      <c r="G26">
        <v>1.06126197331437E-2</v>
      </c>
      <c r="H26" t="s">
        <v>162</v>
      </c>
      <c r="I26" t="s">
        <v>162</v>
      </c>
      <c r="J26">
        <v>8.9050344009413591E-3</v>
      </c>
      <c r="K26" t="s">
        <v>162</v>
      </c>
      <c r="L26" t="s">
        <v>162</v>
      </c>
      <c r="M26">
        <v>4.7299183910580599E-2</v>
      </c>
      <c r="N26" t="s">
        <v>162</v>
      </c>
      <c r="O26" t="s">
        <v>162</v>
      </c>
      <c r="P26">
        <v>5.5726907358623996E-3</v>
      </c>
      <c r="Q26" t="s">
        <v>162</v>
      </c>
      <c r="R26">
        <v>1.3220972667815399E-2</v>
      </c>
      <c r="S26">
        <v>1.75680403899958E-2</v>
      </c>
      <c r="T26">
        <v>5.8917799237291603E-2</v>
      </c>
      <c r="U26" t="s">
        <v>162</v>
      </c>
      <c r="V26" t="s">
        <v>162</v>
      </c>
      <c r="W26" t="s">
        <v>162</v>
      </c>
      <c r="X26" t="s">
        <v>162</v>
      </c>
      <c r="Y26">
        <v>9.1745197734474301E-3</v>
      </c>
      <c r="Z26" t="s">
        <v>162</v>
      </c>
      <c r="AA26" t="s">
        <v>162</v>
      </c>
      <c r="AB26" t="s">
        <v>162</v>
      </c>
      <c r="AC26">
        <v>1.1997541565973401E-2</v>
      </c>
      <c r="AD26">
        <v>9.7788029618544204E-3</v>
      </c>
      <c r="AE26" t="s">
        <v>162</v>
      </c>
      <c r="AF26">
        <v>8.8644592564070292E-3</v>
      </c>
      <c r="AG26" t="s">
        <v>162</v>
      </c>
      <c r="AH26">
        <v>1.6538592351086099E-2</v>
      </c>
      <c r="AI26">
        <v>1.0048783422229901E-2</v>
      </c>
      <c r="AJ26">
        <v>1.37022517829847E-2</v>
      </c>
      <c r="AK26" t="s">
        <v>162</v>
      </c>
      <c r="AL26">
        <v>3.3453495484735099E-2</v>
      </c>
      <c r="AM26">
        <v>1.8228675151161899E-2</v>
      </c>
      <c r="AN26" t="s">
        <v>162</v>
      </c>
      <c r="AO26">
        <v>8.9692687263840908E-3</v>
      </c>
      <c r="AP26">
        <v>1.67964580728087E-2</v>
      </c>
      <c r="AQ26">
        <v>1.0560111465329499E-2</v>
      </c>
      <c r="AR26" t="s">
        <v>162</v>
      </c>
      <c r="AS26">
        <v>1.3108622353182799E-2</v>
      </c>
      <c r="AT26">
        <v>1.2472626370119399E-2</v>
      </c>
      <c r="AU26" t="s">
        <v>162</v>
      </c>
      <c r="AV26">
        <v>6.2151098134091004E-3</v>
      </c>
      <c r="AW26" t="s">
        <v>162</v>
      </c>
      <c r="AX26" t="s">
        <v>162</v>
      </c>
      <c r="AY26" t="s">
        <v>162</v>
      </c>
      <c r="AZ26" t="s">
        <v>162</v>
      </c>
      <c r="BA26">
        <v>1.17113786307556E-2</v>
      </c>
      <c r="BB26" t="s">
        <v>162</v>
      </c>
      <c r="BC26">
        <v>1.08089222659051E-2</v>
      </c>
      <c r="BD26" t="s">
        <v>162</v>
      </c>
      <c r="BE26" t="s">
        <v>162</v>
      </c>
      <c r="BF26">
        <v>1.7954937129242999E-2</v>
      </c>
      <c r="BG26" t="s">
        <v>162</v>
      </c>
      <c r="BH26">
        <v>1.8942878867017399E-2</v>
      </c>
      <c r="BI26" t="s">
        <v>162</v>
      </c>
      <c r="BJ26">
        <v>7.7700324035839402E-3</v>
      </c>
      <c r="BK26">
        <v>1.3420677260701201E-2</v>
      </c>
      <c r="BL26" t="s">
        <v>162</v>
      </c>
      <c r="BM26">
        <v>1.4233025974940401E-2</v>
      </c>
      <c r="BN26" t="s">
        <v>162</v>
      </c>
      <c r="BO26">
        <v>2.16938024927491E-2</v>
      </c>
      <c r="BP26" t="s">
        <v>162</v>
      </c>
      <c r="BQ26">
        <v>1.2213252159649E-2</v>
      </c>
      <c r="BR26">
        <v>3.0831244490041598E-2</v>
      </c>
      <c r="BS26">
        <v>1.67687785228685E-2</v>
      </c>
      <c r="BT26" t="s">
        <v>162</v>
      </c>
      <c r="BU26" t="s">
        <v>162</v>
      </c>
      <c r="BV26" t="s">
        <v>162</v>
      </c>
      <c r="BW26" t="s">
        <v>162</v>
      </c>
      <c r="BX26" t="s">
        <v>162</v>
      </c>
      <c r="BY26" t="s">
        <v>162</v>
      </c>
      <c r="BZ26" t="s">
        <v>162</v>
      </c>
      <c r="CA26">
        <v>8.7650568234531601E-3</v>
      </c>
      <c r="CB26" t="s">
        <v>162</v>
      </c>
      <c r="CC26" t="s">
        <v>162</v>
      </c>
      <c r="CD26">
        <v>1.03070039800393E-2</v>
      </c>
      <c r="CE26">
        <v>1.9466879268699101E-2</v>
      </c>
      <c r="CF26">
        <v>9.8265669808769301E-3</v>
      </c>
      <c r="CG26">
        <v>1.23528095210006E-2</v>
      </c>
      <c r="CH26">
        <v>1.01087786260332E-2</v>
      </c>
      <c r="CI26">
        <v>9.0135300891700902E-3</v>
      </c>
      <c r="CJ26">
        <v>1.3259196004166999E-2</v>
      </c>
      <c r="CK26" t="s">
        <v>162</v>
      </c>
      <c r="CL26" t="s">
        <v>162</v>
      </c>
      <c r="CM26">
        <v>2.9880562974026598E-2</v>
      </c>
      <c r="CN26" t="s">
        <v>162</v>
      </c>
      <c r="CO26" t="s">
        <v>162</v>
      </c>
      <c r="CP26" t="s">
        <v>162</v>
      </c>
      <c r="CQ26">
        <v>8.7652705131432296E-3</v>
      </c>
      <c r="CR26">
        <v>6.0045103996426603E-3</v>
      </c>
      <c r="CS26" t="s">
        <v>162</v>
      </c>
      <c r="CT26" t="s">
        <v>162</v>
      </c>
      <c r="CU26" t="s">
        <v>162</v>
      </c>
      <c r="CV26" t="s">
        <v>162</v>
      </c>
    </row>
    <row r="27" spans="1:100" x14ac:dyDescent="0.25">
      <c r="A27" s="139">
        <v>33695</v>
      </c>
      <c r="B27">
        <v>27.548054109817372</v>
      </c>
      <c r="D27">
        <f t="shared" si="0"/>
        <v>1.4485304313319631</v>
      </c>
      <c r="E27">
        <v>2.4794451989297198E-2</v>
      </c>
      <c r="F27">
        <v>7.5479091309946502E-3</v>
      </c>
      <c r="G27">
        <v>8.35616658469817E-3</v>
      </c>
      <c r="H27" t="s">
        <v>162</v>
      </c>
      <c r="I27" t="s">
        <v>162</v>
      </c>
      <c r="J27">
        <v>7.5626850381338897E-3</v>
      </c>
      <c r="K27" t="s">
        <v>162</v>
      </c>
      <c r="L27" t="s">
        <v>162</v>
      </c>
      <c r="M27">
        <v>4.6393134028735898E-2</v>
      </c>
      <c r="N27" t="s">
        <v>162</v>
      </c>
      <c r="O27" t="s">
        <v>162</v>
      </c>
      <c r="P27">
        <v>5.7641128617752901E-3</v>
      </c>
      <c r="Q27" t="s">
        <v>162</v>
      </c>
      <c r="R27">
        <v>1.16103513970588E-2</v>
      </c>
      <c r="S27">
        <v>3.76474906924332E-2</v>
      </c>
      <c r="T27" t="s">
        <v>162</v>
      </c>
      <c r="U27" t="s">
        <v>162</v>
      </c>
      <c r="V27" t="s">
        <v>162</v>
      </c>
      <c r="W27" t="s">
        <v>162</v>
      </c>
      <c r="X27" t="s">
        <v>162</v>
      </c>
      <c r="Y27">
        <v>1.2658658150611001E-2</v>
      </c>
      <c r="Z27" t="s">
        <v>162</v>
      </c>
      <c r="AA27" t="s">
        <v>162</v>
      </c>
      <c r="AB27" t="s">
        <v>162</v>
      </c>
      <c r="AC27">
        <v>1.14839299056542E-2</v>
      </c>
      <c r="AD27">
        <v>9.9317266264816895E-3</v>
      </c>
      <c r="AE27" t="s">
        <v>162</v>
      </c>
      <c r="AF27">
        <v>8.4980771517688299E-3</v>
      </c>
      <c r="AG27" t="s">
        <v>162</v>
      </c>
      <c r="AH27">
        <v>1.57401647981508E-2</v>
      </c>
      <c r="AI27">
        <v>1.09303808471927E-2</v>
      </c>
      <c r="AJ27">
        <v>1.6885894134007502E-2</v>
      </c>
      <c r="AK27" t="s">
        <v>162</v>
      </c>
      <c r="AL27">
        <v>3.0334820708908802E-2</v>
      </c>
      <c r="AM27">
        <v>1.1776693252528701E-2</v>
      </c>
      <c r="AN27" t="s">
        <v>162</v>
      </c>
      <c r="AO27">
        <v>8.2916965848717009E-3</v>
      </c>
      <c r="AP27">
        <v>1.51960106198462E-2</v>
      </c>
      <c r="AQ27">
        <v>8.8827722604430392E-3</v>
      </c>
      <c r="AR27" t="s">
        <v>162</v>
      </c>
      <c r="AS27">
        <v>1.8946863255545301E-2</v>
      </c>
      <c r="AT27">
        <v>8.5146975325148307E-3</v>
      </c>
      <c r="AU27" t="s">
        <v>162</v>
      </c>
      <c r="AV27">
        <v>5.5380078391199898E-3</v>
      </c>
      <c r="AW27" t="s">
        <v>162</v>
      </c>
      <c r="AX27" t="s">
        <v>162</v>
      </c>
      <c r="AY27" t="s">
        <v>162</v>
      </c>
      <c r="AZ27" t="s">
        <v>162</v>
      </c>
      <c r="BA27">
        <v>8.4752836742907605E-3</v>
      </c>
      <c r="BB27" t="s">
        <v>162</v>
      </c>
      <c r="BC27">
        <v>7.9650774267160298E-3</v>
      </c>
      <c r="BD27" t="s">
        <v>162</v>
      </c>
      <c r="BE27" t="s">
        <v>162</v>
      </c>
      <c r="BF27">
        <v>1.7420731061308099E-2</v>
      </c>
      <c r="BG27" t="s">
        <v>162</v>
      </c>
      <c r="BH27">
        <v>1.5701800538665999E-2</v>
      </c>
      <c r="BI27" t="s">
        <v>162</v>
      </c>
      <c r="BJ27">
        <v>7.0249327379707498E-3</v>
      </c>
      <c r="BK27">
        <v>8.3674446267433204E-3</v>
      </c>
      <c r="BL27" t="s">
        <v>162</v>
      </c>
      <c r="BM27">
        <v>1.14124366344396E-2</v>
      </c>
      <c r="BN27" t="s">
        <v>162</v>
      </c>
      <c r="BO27">
        <v>2.8845935702614001E-2</v>
      </c>
      <c r="BP27" t="s">
        <v>162</v>
      </c>
      <c r="BQ27">
        <v>6.6831373341727099E-3</v>
      </c>
      <c r="BR27">
        <v>3.1962847958528599E-2</v>
      </c>
      <c r="BS27">
        <v>1.9787040914914501E-2</v>
      </c>
      <c r="BT27" t="s">
        <v>162</v>
      </c>
      <c r="BU27" t="s">
        <v>162</v>
      </c>
      <c r="BV27" t="s">
        <v>162</v>
      </c>
      <c r="BW27" t="s">
        <v>162</v>
      </c>
      <c r="BX27" t="s">
        <v>162</v>
      </c>
      <c r="BY27" t="s">
        <v>162</v>
      </c>
      <c r="BZ27" t="s">
        <v>162</v>
      </c>
      <c r="CA27">
        <v>6.3197465933599603E-3</v>
      </c>
      <c r="CB27" t="s">
        <v>162</v>
      </c>
      <c r="CC27" t="s">
        <v>162</v>
      </c>
      <c r="CD27">
        <v>7.4630146157550897E-3</v>
      </c>
      <c r="CE27">
        <v>1.2636307991935001E-2</v>
      </c>
      <c r="CF27">
        <v>8.4957993929506807E-3</v>
      </c>
      <c r="CG27">
        <v>2.7365130002354202E-2</v>
      </c>
      <c r="CH27">
        <v>8.7805558122893094E-3</v>
      </c>
      <c r="CI27">
        <v>8.2183295608473008E-3</v>
      </c>
      <c r="CJ27">
        <v>2.34134842146334E-2</v>
      </c>
      <c r="CK27" t="s">
        <v>162</v>
      </c>
      <c r="CL27" t="s">
        <v>162</v>
      </c>
      <c r="CM27">
        <v>2.4684532650124401E-2</v>
      </c>
      <c r="CN27" t="s">
        <v>162</v>
      </c>
      <c r="CO27" t="s">
        <v>162</v>
      </c>
      <c r="CP27" t="s">
        <v>162</v>
      </c>
      <c r="CQ27">
        <v>1.0454433448119299E-2</v>
      </c>
      <c r="CR27">
        <v>7.0739958158780401E-3</v>
      </c>
      <c r="CS27" t="s">
        <v>162</v>
      </c>
      <c r="CT27" t="s">
        <v>162</v>
      </c>
      <c r="CU27" t="s">
        <v>162</v>
      </c>
      <c r="CV27" t="s">
        <v>162</v>
      </c>
    </row>
    <row r="28" spans="1:100" x14ac:dyDescent="0.25">
      <c r="A28" s="139">
        <v>33786</v>
      </c>
      <c r="B28">
        <v>31.667624780991773</v>
      </c>
      <c r="D28">
        <f t="shared" si="0"/>
        <v>1.7742423704345898</v>
      </c>
      <c r="E28">
        <v>3.8138547446192897E-2</v>
      </c>
      <c r="F28">
        <v>1.34045124227893E-2</v>
      </c>
      <c r="G28">
        <v>1.3327737384103399E-2</v>
      </c>
      <c r="H28" t="s">
        <v>162</v>
      </c>
      <c r="I28" t="s">
        <v>162</v>
      </c>
      <c r="J28">
        <v>1.0139157426298499E-2</v>
      </c>
      <c r="K28" t="s">
        <v>162</v>
      </c>
      <c r="L28" t="s">
        <v>162</v>
      </c>
      <c r="M28">
        <v>5.0501894587183398E-2</v>
      </c>
      <c r="N28" t="s">
        <v>162</v>
      </c>
      <c r="O28" t="s">
        <v>162</v>
      </c>
      <c r="P28">
        <v>6.3500330929212104E-3</v>
      </c>
      <c r="Q28" t="s">
        <v>162</v>
      </c>
      <c r="R28">
        <v>1.30385826768175E-2</v>
      </c>
      <c r="S28">
        <v>2.77600551813981E-2</v>
      </c>
      <c r="T28">
        <v>3.6934063013847197E-2</v>
      </c>
      <c r="U28" t="s">
        <v>162</v>
      </c>
      <c r="V28" t="s">
        <v>162</v>
      </c>
      <c r="W28" t="s">
        <v>162</v>
      </c>
      <c r="X28" t="s">
        <v>162</v>
      </c>
      <c r="Y28">
        <v>1.5897218601393402E-2</v>
      </c>
      <c r="Z28" t="s">
        <v>162</v>
      </c>
      <c r="AA28" t="s">
        <v>162</v>
      </c>
      <c r="AB28" t="s">
        <v>162</v>
      </c>
      <c r="AC28">
        <v>2.0555810740753199E-2</v>
      </c>
      <c r="AD28">
        <v>1.0824859572282E-2</v>
      </c>
      <c r="AE28" t="s">
        <v>162</v>
      </c>
      <c r="AF28">
        <v>1.2848538452291201E-2</v>
      </c>
      <c r="AG28" t="s">
        <v>162</v>
      </c>
      <c r="AH28">
        <v>1.32051185041401E-2</v>
      </c>
      <c r="AI28">
        <v>1.60411589804745E-2</v>
      </c>
      <c r="AJ28">
        <v>1.35363978221272E-2</v>
      </c>
      <c r="AK28" t="s">
        <v>162</v>
      </c>
      <c r="AL28">
        <v>1.7548138663163002E-2</v>
      </c>
      <c r="AM28">
        <v>1.3049324011131401E-2</v>
      </c>
      <c r="AN28" t="s">
        <v>162</v>
      </c>
      <c r="AO28">
        <v>1.1653630164911499E-2</v>
      </c>
      <c r="AP28">
        <v>1.5798360603319302E-2</v>
      </c>
      <c r="AQ28">
        <v>1.9520694052360101E-2</v>
      </c>
      <c r="AR28" t="s">
        <v>162</v>
      </c>
      <c r="AS28">
        <v>2.1706906183946498E-2</v>
      </c>
      <c r="AT28">
        <v>2.0552126856970599E-2</v>
      </c>
      <c r="AU28" t="s">
        <v>162</v>
      </c>
      <c r="AV28">
        <v>7.4951843703894901E-3</v>
      </c>
      <c r="AW28" t="s">
        <v>162</v>
      </c>
      <c r="AX28" t="s">
        <v>162</v>
      </c>
      <c r="AY28" t="s">
        <v>162</v>
      </c>
      <c r="AZ28" t="s">
        <v>162</v>
      </c>
      <c r="BA28">
        <v>1.1122453152880799E-2</v>
      </c>
      <c r="BB28" t="s">
        <v>162</v>
      </c>
      <c r="BC28">
        <v>1.0521374598193699E-2</v>
      </c>
      <c r="BD28" t="s">
        <v>162</v>
      </c>
      <c r="BE28" t="s">
        <v>162</v>
      </c>
      <c r="BF28">
        <v>2.1211725891533299E-2</v>
      </c>
      <c r="BG28" t="s">
        <v>162</v>
      </c>
      <c r="BH28">
        <v>1.6160073727498999E-2</v>
      </c>
      <c r="BI28" t="s">
        <v>162</v>
      </c>
      <c r="BJ28">
        <v>8.6416179270299605E-3</v>
      </c>
      <c r="BK28">
        <v>1.23884599808595E-2</v>
      </c>
      <c r="BL28" t="s">
        <v>162</v>
      </c>
      <c r="BM28">
        <v>2.30226538683941E-2</v>
      </c>
      <c r="BN28" t="s">
        <v>162</v>
      </c>
      <c r="BO28">
        <v>3.48805794605044E-2</v>
      </c>
      <c r="BP28" t="s">
        <v>162</v>
      </c>
      <c r="BQ28">
        <v>1.46497391932456E-2</v>
      </c>
      <c r="BR28">
        <v>2.8496132688948801E-2</v>
      </c>
      <c r="BS28">
        <v>1.8988262490172401E-2</v>
      </c>
      <c r="BT28" t="s">
        <v>162</v>
      </c>
      <c r="BU28" t="s">
        <v>162</v>
      </c>
      <c r="BV28" t="s">
        <v>162</v>
      </c>
      <c r="BW28" t="s">
        <v>162</v>
      </c>
      <c r="BX28" t="s">
        <v>162</v>
      </c>
      <c r="BY28" t="s">
        <v>162</v>
      </c>
      <c r="BZ28" t="s">
        <v>162</v>
      </c>
      <c r="CA28">
        <v>1.06086523783347E-2</v>
      </c>
      <c r="CB28" t="s">
        <v>162</v>
      </c>
      <c r="CC28" t="s">
        <v>162</v>
      </c>
      <c r="CD28">
        <v>1.7079415404027298E-2</v>
      </c>
      <c r="CE28">
        <v>2.3312589397049398E-2</v>
      </c>
      <c r="CF28">
        <v>1.7516858837429101E-2</v>
      </c>
      <c r="CG28">
        <v>2.8186015312182702E-2</v>
      </c>
      <c r="CH28">
        <v>1.8192876312327601E-2</v>
      </c>
      <c r="CI28">
        <v>1.13372573834015E-2</v>
      </c>
      <c r="CJ28">
        <v>1.1672464601899199E-2</v>
      </c>
      <c r="CK28" t="s">
        <v>162</v>
      </c>
      <c r="CL28" t="s">
        <v>162</v>
      </c>
      <c r="CM28">
        <v>2.05118728599911E-2</v>
      </c>
      <c r="CN28" t="s">
        <v>162</v>
      </c>
      <c r="CO28" t="s">
        <v>162</v>
      </c>
      <c r="CP28" t="s">
        <v>162</v>
      </c>
      <c r="CQ28">
        <v>1.19629016918409E-2</v>
      </c>
      <c r="CR28">
        <v>5.85946243096122E-3</v>
      </c>
      <c r="CS28" t="s">
        <v>162</v>
      </c>
      <c r="CT28" t="s">
        <v>162</v>
      </c>
      <c r="CU28" t="s">
        <v>162</v>
      </c>
      <c r="CV28" t="s">
        <v>162</v>
      </c>
    </row>
    <row r="29" spans="1:100" x14ac:dyDescent="0.25">
      <c r="A29" s="139">
        <v>33878</v>
      </c>
      <c r="B29">
        <v>23.8384643986758</v>
      </c>
      <c r="D29">
        <f t="shared" si="0"/>
        <v>1.7744865145228688</v>
      </c>
      <c r="E29">
        <v>4.4893021184447601E-2</v>
      </c>
      <c r="F29">
        <v>1.3100622835844299E-2</v>
      </c>
      <c r="G29">
        <v>9.7196365695151297E-3</v>
      </c>
      <c r="H29" t="s">
        <v>162</v>
      </c>
      <c r="I29" t="s">
        <v>162</v>
      </c>
      <c r="J29">
        <v>8.86838302667412E-3</v>
      </c>
      <c r="K29" t="s">
        <v>162</v>
      </c>
      <c r="L29" t="s">
        <v>162</v>
      </c>
      <c r="M29">
        <v>4.3051622365001901E-2</v>
      </c>
      <c r="N29" t="s">
        <v>162</v>
      </c>
      <c r="O29" t="s">
        <v>162</v>
      </c>
      <c r="P29">
        <v>6.8106525562059298E-3</v>
      </c>
      <c r="Q29" t="s">
        <v>162</v>
      </c>
      <c r="R29">
        <v>9.4002785560108292E-3</v>
      </c>
      <c r="S29">
        <v>3.8453273049335303E-2</v>
      </c>
      <c r="T29">
        <v>7.8475809667047203E-2</v>
      </c>
      <c r="U29" t="s">
        <v>162</v>
      </c>
      <c r="V29" t="s">
        <v>162</v>
      </c>
      <c r="W29" t="s">
        <v>162</v>
      </c>
      <c r="X29" t="s">
        <v>162</v>
      </c>
      <c r="Y29">
        <v>1.7001475252542302E-2</v>
      </c>
      <c r="Z29" t="s">
        <v>162</v>
      </c>
      <c r="AA29" t="s">
        <v>162</v>
      </c>
      <c r="AB29" t="s">
        <v>162</v>
      </c>
      <c r="AC29">
        <v>2.0003761990822301E-2</v>
      </c>
      <c r="AD29">
        <v>1.19761589536118E-2</v>
      </c>
      <c r="AE29" t="s">
        <v>162</v>
      </c>
      <c r="AF29">
        <v>1.2089496737074599E-2</v>
      </c>
      <c r="AG29" t="s">
        <v>162</v>
      </c>
      <c r="AH29">
        <v>2.1929724298054499E-2</v>
      </c>
      <c r="AI29">
        <v>2.12916544495006E-2</v>
      </c>
      <c r="AJ29">
        <v>1.5579579489163499E-2</v>
      </c>
      <c r="AK29" t="s">
        <v>162</v>
      </c>
      <c r="AL29">
        <v>3.03609205316187E-2</v>
      </c>
      <c r="AM29">
        <v>1.37332129398591E-2</v>
      </c>
      <c r="AN29" t="s">
        <v>162</v>
      </c>
      <c r="AO29">
        <v>1.3949443849654001E-2</v>
      </c>
      <c r="AP29">
        <v>1.7715543946171499E-2</v>
      </c>
      <c r="AQ29">
        <v>1.9014109041866699E-2</v>
      </c>
      <c r="AR29" t="s">
        <v>162</v>
      </c>
      <c r="AS29">
        <v>1.0148000422095901E-2</v>
      </c>
      <c r="AT29">
        <v>1.43981127468459E-2</v>
      </c>
      <c r="AU29" t="s">
        <v>162</v>
      </c>
      <c r="AV29">
        <v>1.2938660145293599E-2</v>
      </c>
      <c r="AW29" t="s">
        <v>162</v>
      </c>
      <c r="AX29" t="s">
        <v>162</v>
      </c>
      <c r="AY29" t="s">
        <v>162</v>
      </c>
      <c r="AZ29" t="s">
        <v>162</v>
      </c>
      <c r="BA29">
        <v>1.0797775021949001E-2</v>
      </c>
      <c r="BB29" t="s">
        <v>162</v>
      </c>
      <c r="BC29">
        <v>7.9509780066355697E-3</v>
      </c>
      <c r="BD29" t="s">
        <v>162</v>
      </c>
      <c r="BE29" t="s">
        <v>162</v>
      </c>
      <c r="BF29">
        <v>1.41002782577029E-2</v>
      </c>
      <c r="BG29" t="s">
        <v>162</v>
      </c>
      <c r="BH29">
        <v>2.6943980935679498E-2</v>
      </c>
      <c r="BI29" t="s">
        <v>162</v>
      </c>
      <c r="BJ29">
        <v>7.9538686512423303E-3</v>
      </c>
      <c r="BK29">
        <v>9.8774736967675199E-3</v>
      </c>
      <c r="BL29" t="s">
        <v>162</v>
      </c>
      <c r="BM29">
        <v>1.8515034335674498E-2</v>
      </c>
      <c r="BN29" t="s">
        <v>162</v>
      </c>
      <c r="BO29">
        <v>8.3010134967261996E-3</v>
      </c>
      <c r="BP29" t="s">
        <v>162</v>
      </c>
      <c r="BQ29">
        <v>1.12357487536189E-2</v>
      </c>
      <c r="BR29">
        <v>2.8618071223570501E-2</v>
      </c>
      <c r="BS29">
        <v>1.42412155126709E-2</v>
      </c>
      <c r="BT29" t="s">
        <v>162</v>
      </c>
      <c r="BU29" t="s">
        <v>162</v>
      </c>
      <c r="BV29" t="s">
        <v>162</v>
      </c>
      <c r="BW29" t="s">
        <v>162</v>
      </c>
      <c r="BX29" t="s">
        <v>162</v>
      </c>
      <c r="BY29" t="s">
        <v>162</v>
      </c>
      <c r="BZ29" t="s">
        <v>162</v>
      </c>
      <c r="CA29">
        <v>9.8678962848785592E-3</v>
      </c>
      <c r="CB29" t="s">
        <v>162</v>
      </c>
      <c r="CC29" t="s">
        <v>162</v>
      </c>
      <c r="CD29">
        <v>9.4114460886132803E-3</v>
      </c>
      <c r="CE29">
        <v>2.58943684101803E-2</v>
      </c>
      <c r="CF29">
        <v>1.37474352631021E-2</v>
      </c>
      <c r="CG29">
        <v>1.07361450463414E-2</v>
      </c>
      <c r="CH29">
        <v>1.9019010215602601E-2</v>
      </c>
      <c r="CI29">
        <v>1.0544874190037501E-2</v>
      </c>
      <c r="CJ29">
        <v>1.4245292953027001E-2</v>
      </c>
      <c r="CK29" t="s">
        <v>162</v>
      </c>
      <c r="CL29" t="s">
        <v>162</v>
      </c>
      <c r="CM29">
        <v>2.1063541887434398E-2</v>
      </c>
      <c r="CN29" t="s">
        <v>162</v>
      </c>
      <c r="CO29" t="s">
        <v>162</v>
      </c>
      <c r="CP29" t="s">
        <v>162</v>
      </c>
      <c r="CQ29">
        <v>1.28142510238525E-2</v>
      </c>
      <c r="CR29">
        <v>5.4809428209550504E-3</v>
      </c>
      <c r="CS29" t="s">
        <v>162</v>
      </c>
      <c r="CT29" t="s">
        <v>162</v>
      </c>
      <c r="CU29" t="s">
        <v>162</v>
      </c>
      <c r="CV29" t="s">
        <v>162</v>
      </c>
    </row>
    <row r="30" spans="1:100" x14ac:dyDescent="0.25">
      <c r="A30" s="139">
        <v>33970</v>
      </c>
      <c r="B30">
        <v>22.3302770107152</v>
      </c>
      <c r="D30">
        <f t="shared" si="0"/>
        <v>1.5437673484891545</v>
      </c>
      <c r="E30">
        <v>2.6198457811401399E-2</v>
      </c>
      <c r="F30">
        <v>1.2524589351982101E-2</v>
      </c>
      <c r="G30">
        <v>9.6155041002941692E-3</v>
      </c>
      <c r="H30" t="s">
        <v>162</v>
      </c>
      <c r="I30" t="s">
        <v>162</v>
      </c>
      <c r="J30">
        <v>7.58677233252757E-3</v>
      </c>
      <c r="K30" t="s">
        <v>162</v>
      </c>
      <c r="L30" t="s">
        <v>162</v>
      </c>
      <c r="M30">
        <v>3.7908775438051497E-2</v>
      </c>
      <c r="N30" t="s">
        <v>162</v>
      </c>
      <c r="O30" t="s">
        <v>162</v>
      </c>
      <c r="P30">
        <v>5.4804939610563303E-3</v>
      </c>
      <c r="Q30" t="s">
        <v>162</v>
      </c>
      <c r="R30">
        <v>1.27758161502536E-2</v>
      </c>
      <c r="S30">
        <v>3.3522423376251498E-2</v>
      </c>
      <c r="T30" t="s">
        <v>162</v>
      </c>
      <c r="U30" t="s">
        <v>162</v>
      </c>
      <c r="V30" t="s">
        <v>162</v>
      </c>
      <c r="W30" t="s">
        <v>162</v>
      </c>
      <c r="X30" t="s">
        <v>162</v>
      </c>
      <c r="Y30">
        <v>1.3857347834006399E-2</v>
      </c>
      <c r="Z30" t="s">
        <v>162</v>
      </c>
      <c r="AA30" t="s">
        <v>162</v>
      </c>
      <c r="AB30" t="s">
        <v>162</v>
      </c>
      <c r="AC30">
        <v>1.74505594071949E-2</v>
      </c>
      <c r="AD30">
        <v>9.3218395378361091E-3</v>
      </c>
      <c r="AE30" t="s">
        <v>162</v>
      </c>
      <c r="AF30">
        <v>1.07698905819759E-2</v>
      </c>
      <c r="AG30" t="s">
        <v>162</v>
      </c>
      <c r="AH30">
        <v>2.0698183876030701E-2</v>
      </c>
      <c r="AI30">
        <v>1.4372762216751401E-2</v>
      </c>
      <c r="AJ30">
        <v>1.5595147324114799E-2</v>
      </c>
      <c r="AK30">
        <v>1.5618231795406201E-2</v>
      </c>
      <c r="AL30">
        <v>2.34885335696207E-2</v>
      </c>
      <c r="AM30">
        <v>1.2455614841784399E-2</v>
      </c>
      <c r="AN30" t="s">
        <v>162</v>
      </c>
      <c r="AO30">
        <v>1.5477094098105401E-2</v>
      </c>
      <c r="AP30">
        <v>1.8605701626078198E-2</v>
      </c>
      <c r="AQ30">
        <v>1.7388308144211301E-2</v>
      </c>
      <c r="AR30" t="s">
        <v>162</v>
      </c>
      <c r="AS30">
        <v>1.0422436723324701E-2</v>
      </c>
      <c r="AT30">
        <v>1.22662506034383E-2</v>
      </c>
      <c r="AU30" t="s">
        <v>162</v>
      </c>
      <c r="AV30">
        <v>6.3468742094416997E-2</v>
      </c>
      <c r="AW30" t="s">
        <v>162</v>
      </c>
      <c r="AX30" t="s">
        <v>162</v>
      </c>
      <c r="AY30" t="s">
        <v>162</v>
      </c>
      <c r="AZ30" t="s">
        <v>162</v>
      </c>
      <c r="BA30">
        <v>1.1755008043985301E-2</v>
      </c>
      <c r="BB30" t="s">
        <v>162</v>
      </c>
      <c r="BC30">
        <v>7.4379383084167998E-3</v>
      </c>
      <c r="BD30" t="s">
        <v>162</v>
      </c>
      <c r="BE30" t="s">
        <v>162</v>
      </c>
      <c r="BF30">
        <v>1.3848212676185001E-2</v>
      </c>
      <c r="BG30" t="s">
        <v>162</v>
      </c>
      <c r="BH30">
        <v>1.8875299070984598E-2</v>
      </c>
      <c r="BI30" t="s">
        <v>162</v>
      </c>
      <c r="BJ30">
        <v>6.9551042878232897E-3</v>
      </c>
      <c r="BK30">
        <v>1.24221188874125E-2</v>
      </c>
      <c r="BL30" t="s">
        <v>162</v>
      </c>
      <c r="BM30">
        <v>1.14154152587363E-2</v>
      </c>
      <c r="BN30" t="s">
        <v>162</v>
      </c>
      <c r="BO30">
        <v>8.9471647998571307E-3</v>
      </c>
      <c r="BP30" t="s">
        <v>162</v>
      </c>
      <c r="BQ30">
        <v>1.23145303528277E-2</v>
      </c>
      <c r="BR30">
        <v>2.4709351728031501E-2</v>
      </c>
      <c r="BS30">
        <v>1.3231390573511999E-2</v>
      </c>
      <c r="BT30">
        <v>1.68221283701139E-2</v>
      </c>
      <c r="BU30" t="s">
        <v>162</v>
      </c>
      <c r="BV30" t="s">
        <v>162</v>
      </c>
      <c r="BW30" t="s">
        <v>162</v>
      </c>
      <c r="BX30" t="s">
        <v>162</v>
      </c>
      <c r="BY30" t="s">
        <v>162</v>
      </c>
      <c r="BZ30" t="s">
        <v>162</v>
      </c>
      <c r="CA30">
        <v>7.0058193792113402E-3</v>
      </c>
      <c r="CB30" t="s">
        <v>162</v>
      </c>
      <c r="CC30" t="s">
        <v>162</v>
      </c>
      <c r="CD30">
        <v>8.3016041621003095E-3</v>
      </c>
      <c r="CE30">
        <v>1.7936149320021699E-2</v>
      </c>
      <c r="CF30">
        <v>1.07344059371394E-2</v>
      </c>
      <c r="CG30">
        <v>9.7092116118264096E-3</v>
      </c>
      <c r="CH30">
        <v>1.3835544871747801E-2</v>
      </c>
      <c r="CI30">
        <v>9.6330322288955897E-3</v>
      </c>
      <c r="CJ30">
        <v>1.42030111403298E-2</v>
      </c>
      <c r="CK30" t="s">
        <v>162</v>
      </c>
      <c r="CL30" t="s">
        <v>162</v>
      </c>
      <c r="CM30">
        <v>2.3090018256969901E-2</v>
      </c>
      <c r="CN30" t="s">
        <v>162</v>
      </c>
      <c r="CO30" t="s">
        <v>162</v>
      </c>
      <c r="CP30" t="s">
        <v>162</v>
      </c>
      <c r="CQ30">
        <v>9.1423959808820104E-3</v>
      </c>
      <c r="CR30">
        <v>6.3763217467777203E-3</v>
      </c>
      <c r="CS30" t="s">
        <v>162</v>
      </c>
      <c r="CT30" t="s">
        <v>162</v>
      </c>
      <c r="CU30" t="s">
        <v>162</v>
      </c>
      <c r="CV30" t="s">
        <v>162</v>
      </c>
    </row>
    <row r="31" spans="1:100" x14ac:dyDescent="0.25">
      <c r="A31" s="139">
        <v>34060</v>
      </c>
      <c r="B31">
        <v>22.201081804117486</v>
      </c>
      <c r="D31">
        <f t="shared" si="0"/>
        <v>1.5291606696385429</v>
      </c>
      <c r="E31">
        <v>2.1343217398234901E-2</v>
      </c>
      <c r="F31">
        <v>1.1259610887405101E-2</v>
      </c>
      <c r="G31">
        <v>8.5867165662427795E-3</v>
      </c>
      <c r="H31" t="s">
        <v>162</v>
      </c>
      <c r="I31" t="s">
        <v>162</v>
      </c>
      <c r="J31">
        <v>7.8792219309592303E-3</v>
      </c>
      <c r="K31" t="s">
        <v>162</v>
      </c>
      <c r="L31" t="s">
        <v>162</v>
      </c>
      <c r="M31">
        <v>3.1474863142967699E-2</v>
      </c>
      <c r="N31" t="s">
        <v>162</v>
      </c>
      <c r="O31" t="s">
        <v>162</v>
      </c>
      <c r="P31">
        <v>4.9330474083007303E-3</v>
      </c>
      <c r="Q31" t="s">
        <v>162</v>
      </c>
      <c r="R31">
        <v>1.3534280603228E-2</v>
      </c>
      <c r="S31">
        <v>2.4778011935558699E-2</v>
      </c>
      <c r="T31">
        <v>5.4180311119856002E-2</v>
      </c>
      <c r="U31" t="s">
        <v>162</v>
      </c>
      <c r="V31" t="s">
        <v>162</v>
      </c>
      <c r="W31" t="s">
        <v>162</v>
      </c>
      <c r="X31" t="s">
        <v>162</v>
      </c>
      <c r="Y31">
        <v>1.0684936053048001E-2</v>
      </c>
      <c r="Z31" t="s">
        <v>162</v>
      </c>
      <c r="AA31" t="s">
        <v>162</v>
      </c>
      <c r="AB31" t="s">
        <v>162</v>
      </c>
      <c r="AC31">
        <v>1.7710674208291501E-2</v>
      </c>
      <c r="AD31">
        <v>9.1522243453376895E-3</v>
      </c>
      <c r="AE31" t="s">
        <v>162</v>
      </c>
      <c r="AF31">
        <v>9.7050033944691E-3</v>
      </c>
      <c r="AG31" t="s">
        <v>162</v>
      </c>
      <c r="AH31">
        <v>1.7354421791503299E-2</v>
      </c>
      <c r="AI31">
        <v>1.32458514841012E-2</v>
      </c>
      <c r="AJ31">
        <v>1.43665134627228E-2</v>
      </c>
      <c r="AK31">
        <v>1.52583670848524E-2</v>
      </c>
      <c r="AL31">
        <v>1.6419989449972298E-2</v>
      </c>
      <c r="AM31">
        <v>1.3059552233377099E-2</v>
      </c>
      <c r="AN31" t="s">
        <v>162</v>
      </c>
      <c r="AO31">
        <v>1.04301449655118E-2</v>
      </c>
      <c r="AP31">
        <v>1.74296631875605E-2</v>
      </c>
      <c r="AQ31">
        <v>1.7161733950066101E-2</v>
      </c>
      <c r="AR31" t="s">
        <v>162</v>
      </c>
      <c r="AS31">
        <v>1.58993081909987E-2</v>
      </c>
      <c r="AT31">
        <v>1.6304219658043701E-2</v>
      </c>
      <c r="AU31" t="s">
        <v>162</v>
      </c>
      <c r="AV31">
        <v>2.7521568693043601E-2</v>
      </c>
      <c r="AW31" t="s">
        <v>162</v>
      </c>
      <c r="AX31" t="s">
        <v>162</v>
      </c>
      <c r="AY31" t="s">
        <v>162</v>
      </c>
      <c r="AZ31" t="s">
        <v>162</v>
      </c>
      <c r="BA31">
        <v>1.09094964294193E-2</v>
      </c>
      <c r="BB31" t="s">
        <v>162</v>
      </c>
      <c r="BC31">
        <v>1.00315557628506E-2</v>
      </c>
      <c r="BD31" t="s">
        <v>162</v>
      </c>
      <c r="BE31" t="s">
        <v>162</v>
      </c>
      <c r="BF31">
        <v>1.17584483369412E-2</v>
      </c>
      <c r="BG31" t="s">
        <v>162</v>
      </c>
      <c r="BH31">
        <v>1.03268795953623E-2</v>
      </c>
      <c r="BI31" t="s">
        <v>162</v>
      </c>
      <c r="BJ31">
        <v>6.9850844165233903E-3</v>
      </c>
      <c r="BK31">
        <v>9.3413731548952494E-3</v>
      </c>
      <c r="BL31" t="s">
        <v>162</v>
      </c>
      <c r="BM31">
        <v>9.7499785845714202E-3</v>
      </c>
      <c r="BN31" t="s">
        <v>162</v>
      </c>
      <c r="BO31">
        <v>9.54377418819158E-3</v>
      </c>
      <c r="BP31" t="s">
        <v>162</v>
      </c>
      <c r="BQ31">
        <v>3.0207986730846199E-2</v>
      </c>
      <c r="BR31">
        <v>2.1476369543021599E-2</v>
      </c>
      <c r="BS31">
        <v>1.0175518952490199E-2</v>
      </c>
      <c r="BT31">
        <v>4.5680108301625701E-2</v>
      </c>
      <c r="BU31" t="s">
        <v>162</v>
      </c>
      <c r="BV31" t="s">
        <v>162</v>
      </c>
      <c r="BW31" t="s">
        <v>162</v>
      </c>
      <c r="BX31" t="s">
        <v>162</v>
      </c>
      <c r="BY31" t="s">
        <v>162</v>
      </c>
      <c r="BZ31" t="s">
        <v>162</v>
      </c>
      <c r="CA31">
        <v>8.3659251729150102E-3</v>
      </c>
      <c r="CB31" t="s">
        <v>162</v>
      </c>
      <c r="CC31" t="s">
        <v>162</v>
      </c>
      <c r="CD31">
        <v>1.0640271632166701E-2</v>
      </c>
      <c r="CE31">
        <v>1.4866069805228199E-2</v>
      </c>
      <c r="CF31">
        <v>9.4540117441970599E-3</v>
      </c>
      <c r="CG31">
        <v>8.9077650852921603E-3</v>
      </c>
      <c r="CH31">
        <v>1.1313156591640099E-2</v>
      </c>
      <c r="CI31">
        <v>8.6764584611344793E-3</v>
      </c>
      <c r="CJ31">
        <v>1.06997359221008E-2</v>
      </c>
      <c r="CK31" t="s">
        <v>162</v>
      </c>
      <c r="CL31" t="s">
        <v>162</v>
      </c>
      <c r="CM31">
        <v>3.06742015949832E-2</v>
      </c>
      <c r="CN31" t="s">
        <v>162</v>
      </c>
      <c r="CO31" t="s">
        <v>162</v>
      </c>
      <c r="CP31" t="s">
        <v>162</v>
      </c>
      <c r="CQ31">
        <v>8.3198098056578695E-3</v>
      </c>
      <c r="CR31">
        <v>6.21968846879327E-3</v>
      </c>
      <c r="CS31" t="s">
        <v>162</v>
      </c>
      <c r="CT31" t="s">
        <v>162</v>
      </c>
      <c r="CU31" t="s">
        <v>162</v>
      </c>
      <c r="CV31" t="s">
        <v>162</v>
      </c>
    </row>
    <row r="32" spans="1:100" x14ac:dyDescent="0.25">
      <c r="A32" s="139">
        <v>34151</v>
      </c>
      <c r="B32">
        <v>25.762781087959347</v>
      </c>
      <c r="D32">
        <f t="shared" si="0"/>
        <v>1.4800761759372754</v>
      </c>
      <c r="E32">
        <v>1.4933620183435701E-2</v>
      </c>
      <c r="F32">
        <v>1.0775006830491899E-2</v>
      </c>
      <c r="G32">
        <v>9.9157035726636193E-3</v>
      </c>
      <c r="H32" t="s">
        <v>162</v>
      </c>
      <c r="I32" t="s">
        <v>162</v>
      </c>
      <c r="J32">
        <v>9.0918087910884706E-3</v>
      </c>
      <c r="K32" t="s">
        <v>162</v>
      </c>
      <c r="L32" t="s">
        <v>162</v>
      </c>
      <c r="M32">
        <v>3.8367785027959199E-2</v>
      </c>
      <c r="N32" t="s">
        <v>162</v>
      </c>
      <c r="O32" t="s">
        <v>162</v>
      </c>
      <c r="P32">
        <v>6.8304817623083096E-3</v>
      </c>
      <c r="Q32" t="s">
        <v>162</v>
      </c>
      <c r="R32">
        <v>8.2506684916481797E-3</v>
      </c>
      <c r="S32">
        <v>3.83365357678161E-2</v>
      </c>
      <c r="T32" t="s">
        <v>162</v>
      </c>
      <c r="U32" t="s">
        <v>162</v>
      </c>
      <c r="V32" t="s">
        <v>162</v>
      </c>
      <c r="W32" t="s">
        <v>162</v>
      </c>
      <c r="X32" t="s">
        <v>162</v>
      </c>
      <c r="Y32">
        <v>1.11214753754599E-2</v>
      </c>
      <c r="Z32">
        <v>1.64245073185811E-2</v>
      </c>
      <c r="AA32" t="s">
        <v>162</v>
      </c>
      <c r="AB32" t="s">
        <v>162</v>
      </c>
      <c r="AC32">
        <v>1.69345093114254E-2</v>
      </c>
      <c r="AD32">
        <v>8.9360559879325101E-3</v>
      </c>
      <c r="AE32" t="s">
        <v>162</v>
      </c>
      <c r="AF32">
        <v>1.16237396314125E-2</v>
      </c>
      <c r="AG32" t="s">
        <v>162</v>
      </c>
      <c r="AH32">
        <v>2.0404636548359601E-2</v>
      </c>
      <c r="AI32">
        <v>1.2085096041767201E-2</v>
      </c>
      <c r="AJ32">
        <v>1.8852727011812499E-2</v>
      </c>
      <c r="AK32">
        <v>1.0461656574061199E-2</v>
      </c>
      <c r="AL32">
        <v>1.3721839119246799E-2</v>
      </c>
      <c r="AM32">
        <v>1.32602448533803E-2</v>
      </c>
      <c r="AN32" t="s">
        <v>162</v>
      </c>
      <c r="AO32">
        <v>1.01103292056511E-2</v>
      </c>
      <c r="AP32">
        <v>1.8153299523918798E-2</v>
      </c>
      <c r="AQ32">
        <v>1.16703803477071E-2</v>
      </c>
      <c r="AR32" t="s">
        <v>162</v>
      </c>
      <c r="AS32">
        <v>9.8247773601610501E-3</v>
      </c>
      <c r="AT32">
        <v>1.4038914310428001E-2</v>
      </c>
      <c r="AU32" t="s">
        <v>162</v>
      </c>
      <c r="AV32">
        <v>3.2249127487974198E-2</v>
      </c>
      <c r="AW32" t="s">
        <v>162</v>
      </c>
      <c r="AX32" t="s">
        <v>162</v>
      </c>
      <c r="AY32" t="s">
        <v>162</v>
      </c>
      <c r="AZ32" t="s">
        <v>162</v>
      </c>
      <c r="BA32">
        <v>1.5049171038988699E-2</v>
      </c>
      <c r="BB32" t="s">
        <v>162</v>
      </c>
      <c r="BC32">
        <v>1.0893166516624199E-2</v>
      </c>
      <c r="BD32" t="s">
        <v>162</v>
      </c>
      <c r="BE32" t="s">
        <v>162</v>
      </c>
      <c r="BF32">
        <v>1.36053889155661E-2</v>
      </c>
      <c r="BG32" t="s">
        <v>162</v>
      </c>
      <c r="BH32">
        <v>1.4005781648172099E-2</v>
      </c>
      <c r="BI32" t="s">
        <v>162</v>
      </c>
      <c r="BJ32">
        <v>7.1553447712342398E-3</v>
      </c>
      <c r="BK32">
        <v>1.23412526154968E-2</v>
      </c>
      <c r="BL32" t="s">
        <v>162</v>
      </c>
      <c r="BM32">
        <v>1.18414243721439E-2</v>
      </c>
      <c r="BN32" t="s">
        <v>162</v>
      </c>
      <c r="BO32">
        <v>1.2857693090374499E-2</v>
      </c>
      <c r="BP32" t="s">
        <v>162</v>
      </c>
      <c r="BQ32">
        <v>1.47305372069499E-2</v>
      </c>
      <c r="BR32">
        <v>2.2002301888164402E-2</v>
      </c>
      <c r="BS32">
        <v>1.5097134705703501E-2</v>
      </c>
      <c r="BT32">
        <v>4.0184867517097302E-2</v>
      </c>
      <c r="BU32" t="s">
        <v>162</v>
      </c>
      <c r="BV32" t="s">
        <v>162</v>
      </c>
      <c r="BW32" t="s">
        <v>162</v>
      </c>
      <c r="BX32" t="s">
        <v>162</v>
      </c>
      <c r="BY32" t="s">
        <v>162</v>
      </c>
      <c r="BZ32" t="s">
        <v>162</v>
      </c>
      <c r="CA32">
        <v>8.39872391746232E-3</v>
      </c>
      <c r="CB32" t="s">
        <v>162</v>
      </c>
      <c r="CC32" t="s">
        <v>162</v>
      </c>
      <c r="CD32">
        <v>1.0728611696290399E-2</v>
      </c>
      <c r="CE32">
        <v>1.6771684072702998E-2</v>
      </c>
      <c r="CF32">
        <v>1.1575176224105799E-2</v>
      </c>
      <c r="CG32">
        <v>1.21608557693E-2</v>
      </c>
      <c r="CH32">
        <v>1.4449437591309299E-2</v>
      </c>
      <c r="CI32">
        <v>8.9553345529054806E-3</v>
      </c>
      <c r="CJ32">
        <v>1.02451732051484E-2</v>
      </c>
      <c r="CK32" t="s">
        <v>162</v>
      </c>
      <c r="CL32" t="s">
        <v>162</v>
      </c>
      <c r="CM32">
        <v>2.7932472509350399E-2</v>
      </c>
      <c r="CN32" t="s">
        <v>162</v>
      </c>
      <c r="CO32" t="s">
        <v>162</v>
      </c>
      <c r="CP32" t="s">
        <v>162</v>
      </c>
      <c r="CQ32">
        <v>8.4461765922322091E-3</v>
      </c>
      <c r="CR32">
        <v>4.6339275958784702E-3</v>
      </c>
      <c r="CS32" t="s">
        <v>162</v>
      </c>
      <c r="CT32" t="s">
        <v>162</v>
      </c>
      <c r="CU32" t="s">
        <v>162</v>
      </c>
      <c r="CV32" t="s">
        <v>162</v>
      </c>
    </row>
    <row r="33" spans="1:100" x14ac:dyDescent="0.25">
      <c r="A33" s="139">
        <v>34243</v>
      </c>
      <c r="B33">
        <v>21.45479686790156</v>
      </c>
      <c r="D33">
        <f t="shared" si="0"/>
        <v>1.3848443324989601</v>
      </c>
      <c r="E33">
        <v>1.6081645469660899E-2</v>
      </c>
      <c r="F33">
        <v>1.05804217172412E-2</v>
      </c>
      <c r="G33">
        <v>7.62055814510499E-3</v>
      </c>
      <c r="H33" t="s">
        <v>162</v>
      </c>
      <c r="I33" t="s">
        <v>162</v>
      </c>
      <c r="J33">
        <v>7.2449398087615696E-3</v>
      </c>
      <c r="K33" t="s">
        <v>162</v>
      </c>
      <c r="L33" t="s">
        <v>162</v>
      </c>
      <c r="M33">
        <v>3.7270948823679199E-2</v>
      </c>
      <c r="N33" t="s">
        <v>162</v>
      </c>
      <c r="O33" t="s">
        <v>162</v>
      </c>
      <c r="P33">
        <v>6.4880922012329001E-3</v>
      </c>
      <c r="Q33" t="s">
        <v>162</v>
      </c>
      <c r="R33">
        <v>7.9460167639671501E-3</v>
      </c>
      <c r="S33">
        <v>2.0526307510721702E-2</v>
      </c>
      <c r="T33">
        <v>3.5869072788710502E-2</v>
      </c>
      <c r="U33" t="s">
        <v>162</v>
      </c>
      <c r="V33" t="s">
        <v>162</v>
      </c>
      <c r="W33" t="s">
        <v>162</v>
      </c>
      <c r="X33" t="s">
        <v>162</v>
      </c>
      <c r="Y33">
        <v>8.9174940261276103E-3</v>
      </c>
      <c r="Z33">
        <v>2.3515657647347601E-2</v>
      </c>
      <c r="AA33" t="s">
        <v>162</v>
      </c>
      <c r="AB33" t="s">
        <v>162</v>
      </c>
      <c r="AC33">
        <v>1.14264096361702E-2</v>
      </c>
      <c r="AD33">
        <v>8.5700556812728906E-3</v>
      </c>
      <c r="AE33" t="s">
        <v>162</v>
      </c>
      <c r="AF33">
        <v>1.0336727486542401E-2</v>
      </c>
      <c r="AG33" t="s">
        <v>162</v>
      </c>
      <c r="AH33">
        <v>1.37178045878312E-2</v>
      </c>
      <c r="AI33">
        <v>1.8455860152631801E-2</v>
      </c>
      <c r="AJ33">
        <v>1.2404361484430099E-2</v>
      </c>
      <c r="AK33">
        <v>8.8379311991676895E-3</v>
      </c>
      <c r="AL33">
        <v>1.2174015381328699E-2</v>
      </c>
      <c r="AM33">
        <v>1.2055008312311001E-2</v>
      </c>
      <c r="AN33" t="s">
        <v>162</v>
      </c>
      <c r="AO33">
        <v>8.5533577618275899E-3</v>
      </c>
      <c r="AP33">
        <v>1.47360695335748E-2</v>
      </c>
      <c r="AQ33">
        <v>1.48472780813359E-2</v>
      </c>
      <c r="AR33" t="s">
        <v>162</v>
      </c>
      <c r="AS33">
        <v>1.6720014695805498E-2</v>
      </c>
      <c r="AT33">
        <v>9.3981127689471092E-3</v>
      </c>
      <c r="AU33" t="s">
        <v>162</v>
      </c>
      <c r="AV33">
        <v>1.3841154809075201E-2</v>
      </c>
      <c r="AW33" t="s">
        <v>162</v>
      </c>
      <c r="AX33" t="s">
        <v>162</v>
      </c>
      <c r="AY33" t="s">
        <v>162</v>
      </c>
      <c r="AZ33" t="s">
        <v>162</v>
      </c>
      <c r="BA33">
        <v>1.0802627223119299E-2</v>
      </c>
      <c r="BB33" t="s">
        <v>162</v>
      </c>
      <c r="BC33">
        <v>1.3684608927191E-2</v>
      </c>
      <c r="BD33" t="s">
        <v>162</v>
      </c>
      <c r="BE33" t="s">
        <v>162</v>
      </c>
      <c r="BF33">
        <v>1.2204907546541501E-2</v>
      </c>
      <c r="BG33" t="s">
        <v>162</v>
      </c>
      <c r="BH33">
        <v>1.4157818836133601E-2</v>
      </c>
      <c r="BI33" t="s">
        <v>162</v>
      </c>
      <c r="BJ33">
        <v>6.5140006210696096E-3</v>
      </c>
      <c r="BK33">
        <v>1.9534670944739901E-2</v>
      </c>
      <c r="BL33" t="s">
        <v>162</v>
      </c>
      <c r="BM33">
        <v>1.0588018525891901E-2</v>
      </c>
      <c r="BN33" t="s">
        <v>162</v>
      </c>
      <c r="BO33">
        <v>1.23783946206112E-2</v>
      </c>
      <c r="BP33" t="s">
        <v>162</v>
      </c>
      <c r="BQ33">
        <v>1.13944477747268E-2</v>
      </c>
      <c r="BR33">
        <v>2.5106335087046301E-2</v>
      </c>
      <c r="BS33">
        <v>1.76704042375797E-2</v>
      </c>
      <c r="BT33">
        <v>2.8169359932394701E-2</v>
      </c>
      <c r="BU33" t="s">
        <v>162</v>
      </c>
      <c r="BV33" t="s">
        <v>162</v>
      </c>
      <c r="BW33" t="s">
        <v>162</v>
      </c>
      <c r="BX33" t="s">
        <v>162</v>
      </c>
      <c r="BY33" t="s">
        <v>162</v>
      </c>
      <c r="BZ33" t="s">
        <v>162</v>
      </c>
      <c r="CA33">
        <v>1.03484459078139E-2</v>
      </c>
      <c r="CB33">
        <v>1.27071452658696E-2</v>
      </c>
      <c r="CC33" t="s">
        <v>162</v>
      </c>
      <c r="CD33">
        <v>9.2697662816201409E-3</v>
      </c>
      <c r="CE33">
        <v>1.1535964924897101E-2</v>
      </c>
      <c r="CF33">
        <v>9.5613052379573005E-3</v>
      </c>
      <c r="CG33">
        <v>1.0694892440171E-2</v>
      </c>
      <c r="CH33">
        <v>1.11866180543176E-2</v>
      </c>
      <c r="CI33">
        <v>6.7688734461589604E-3</v>
      </c>
      <c r="CJ33">
        <v>2.1615972227537798E-2</v>
      </c>
      <c r="CK33" t="s">
        <v>162</v>
      </c>
      <c r="CL33" t="s">
        <v>162</v>
      </c>
      <c r="CM33">
        <v>2.6670174048638501E-2</v>
      </c>
      <c r="CN33" t="s">
        <v>162</v>
      </c>
      <c r="CO33" t="s">
        <v>162</v>
      </c>
      <c r="CP33" t="s">
        <v>162</v>
      </c>
      <c r="CQ33">
        <v>7.4373540347737101E-3</v>
      </c>
      <c r="CR33">
        <v>4.2847436278717101E-3</v>
      </c>
      <c r="CS33" t="s">
        <v>162</v>
      </c>
      <c r="CT33" t="s">
        <v>162</v>
      </c>
      <c r="CU33" t="s">
        <v>162</v>
      </c>
      <c r="CV33" t="s">
        <v>162</v>
      </c>
    </row>
    <row r="34" spans="1:100" x14ac:dyDescent="0.25">
      <c r="A34" s="139">
        <v>34335</v>
      </c>
      <c r="B34">
        <v>28.103663322532451</v>
      </c>
      <c r="D34">
        <f t="shared" si="0"/>
        <v>1.8930629674018387</v>
      </c>
      <c r="E34">
        <v>2.6783949284383501E-2</v>
      </c>
      <c r="F34">
        <v>1.28088583629416E-2</v>
      </c>
      <c r="G34">
        <v>8.2478165589440402E-3</v>
      </c>
      <c r="H34" t="s">
        <v>162</v>
      </c>
      <c r="I34" t="s">
        <v>162</v>
      </c>
      <c r="J34">
        <v>8.3148183595332693E-3</v>
      </c>
      <c r="K34" t="s">
        <v>162</v>
      </c>
      <c r="L34" t="s">
        <v>162</v>
      </c>
      <c r="M34">
        <v>4.1907887023363503E-2</v>
      </c>
      <c r="N34" t="s">
        <v>162</v>
      </c>
      <c r="O34" t="s">
        <v>162</v>
      </c>
      <c r="P34">
        <v>8.6621099381427695E-3</v>
      </c>
      <c r="Q34" t="s">
        <v>162</v>
      </c>
      <c r="R34">
        <v>1.4023978039140799E-2</v>
      </c>
      <c r="S34">
        <v>5.69027420307745E-2</v>
      </c>
      <c r="T34">
        <v>2.46099659054324E-2</v>
      </c>
      <c r="U34" t="s">
        <v>162</v>
      </c>
      <c r="V34" t="s">
        <v>162</v>
      </c>
      <c r="W34" t="s">
        <v>162</v>
      </c>
      <c r="X34" t="s">
        <v>162</v>
      </c>
      <c r="Y34">
        <v>9.8626354939729596E-3</v>
      </c>
      <c r="Z34">
        <v>1.46547560751022E-2</v>
      </c>
      <c r="AA34" t="s">
        <v>162</v>
      </c>
      <c r="AB34" t="s">
        <v>162</v>
      </c>
      <c r="AC34">
        <v>1.5687253503507598E-2</v>
      </c>
      <c r="AD34">
        <v>1.05311768147328E-2</v>
      </c>
      <c r="AE34" t="s">
        <v>162</v>
      </c>
      <c r="AF34">
        <v>1.3613475269274099E-2</v>
      </c>
      <c r="AG34" t="s">
        <v>162</v>
      </c>
      <c r="AH34">
        <v>2.11054973311171E-2</v>
      </c>
      <c r="AI34">
        <v>2.6826192417301099E-2</v>
      </c>
      <c r="AJ34">
        <v>2.6301834562575802E-2</v>
      </c>
      <c r="AK34">
        <v>7.11199226383602E-3</v>
      </c>
      <c r="AL34">
        <v>1.8733376753419899E-2</v>
      </c>
      <c r="AM34">
        <v>1.15046182104598E-2</v>
      </c>
      <c r="AN34" t="s">
        <v>162</v>
      </c>
      <c r="AO34">
        <v>1.1535067994687899E-2</v>
      </c>
      <c r="AP34">
        <v>2.3939139184379399E-2</v>
      </c>
      <c r="AQ34">
        <v>1.50181469320871E-2</v>
      </c>
      <c r="AR34" t="s">
        <v>162</v>
      </c>
      <c r="AS34">
        <v>1.4628870212011799E-2</v>
      </c>
      <c r="AT34">
        <v>8.7503209883458399E-3</v>
      </c>
      <c r="AU34" t="s">
        <v>162</v>
      </c>
      <c r="AV34">
        <v>2.4167358360009002E-2</v>
      </c>
      <c r="AW34" t="s">
        <v>162</v>
      </c>
      <c r="AX34" t="s">
        <v>162</v>
      </c>
      <c r="AY34" t="s">
        <v>162</v>
      </c>
      <c r="AZ34" t="s">
        <v>162</v>
      </c>
      <c r="BA34">
        <v>1.1044979825335101E-2</v>
      </c>
      <c r="BB34" t="s">
        <v>162</v>
      </c>
      <c r="BC34">
        <v>2.7861918786237599E-2</v>
      </c>
      <c r="BD34" t="s">
        <v>162</v>
      </c>
      <c r="BE34" t="s">
        <v>162</v>
      </c>
      <c r="BF34">
        <v>2.0338148774425802E-2</v>
      </c>
      <c r="BG34" t="s">
        <v>162</v>
      </c>
      <c r="BH34">
        <v>1.2058370029643399E-2</v>
      </c>
      <c r="BI34" t="s">
        <v>162</v>
      </c>
      <c r="BJ34">
        <v>8.7772468918559908E-3</v>
      </c>
      <c r="BK34">
        <v>1.3393897945889501E-2</v>
      </c>
      <c r="BL34" t="s">
        <v>162</v>
      </c>
      <c r="BM34">
        <v>1.229534820675E-2</v>
      </c>
      <c r="BN34" t="s">
        <v>162</v>
      </c>
      <c r="BO34">
        <v>1.51684962173129E-2</v>
      </c>
      <c r="BP34" t="s">
        <v>162</v>
      </c>
      <c r="BQ34">
        <v>6.8404869148114E-3</v>
      </c>
      <c r="BR34">
        <v>1.6903942729183E-2</v>
      </c>
      <c r="BS34">
        <v>1.91809539092378E-2</v>
      </c>
      <c r="BT34">
        <v>3.7630765526738802E-2</v>
      </c>
      <c r="BU34" t="s">
        <v>162</v>
      </c>
      <c r="BV34" t="s">
        <v>162</v>
      </c>
      <c r="BW34" t="s">
        <v>162</v>
      </c>
      <c r="BX34" t="s">
        <v>162</v>
      </c>
      <c r="BY34" t="s">
        <v>162</v>
      </c>
      <c r="BZ34" t="s">
        <v>162</v>
      </c>
      <c r="CA34">
        <v>1.6930064544282301E-2</v>
      </c>
      <c r="CB34">
        <v>5.6544851925412198E-2</v>
      </c>
      <c r="CC34">
        <v>1.0780759556811599E-2</v>
      </c>
      <c r="CD34">
        <v>1.3856081488634601E-2</v>
      </c>
      <c r="CE34">
        <v>1.42575586175702E-2</v>
      </c>
      <c r="CF34">
        <v>1.20418970072644E-2</v>
      </c>
      <c r="CG34">
        <v>1.4041438524070001E-2</v>
      </c>
      <c r="CH34">
        <v>1.40628562276777E-2</v>
      </c>
      <c r="CI34">
        <v>1.12673073589347E-2</v>
      </c>
      <c r="CJ34">
        <v>2.5743577512675E-2</v>
      </c>
      <c r="CK34" t="s">
        <v>162</v>
      </c>
      <c r="CL34" t="s">
        <v>162</v>
      </c>
      <c r="CM34">
        <v>6.9878542365659199E-2</v>
      </c>
      <c r="CN34" t="s">
        <v>162</v>
      </c>
      <c r="CO34" t="s">
        <v>162</v>
      </c>
      <c r="CP34" t="s">
        <v>162</v>
      </c>
      <c r="CQ34">
        <v>8.3240216623500004E-3</v>
      </c>
      <c r="CR34">
        <v>6.1313810492423498E-3</v>
      </c>
      <c r="CS34">
        <v>3.2804011581473801E-2</v>
      </c>
      <c r="CT34" t="s">
        <v>162</v>
      </c>
      <c r="CU34" t="s">
        <v>162</v>
      </c>
      <c r="CV34" t="s">
        <v>162</v>
      </c>
    </row>
    <row r="35" spans="1:100" x14ac:dyDescent="0.25">
      <c r="A35" s="139">
        <v>34425</v>
      </c>
      <c r="B35">
        <v>24.490993938004895</v>
      </c>
      <c r="D35">
        <f t="shared" si="0"/>
        <v>1.554739713540424</v>
      </c>
      <c r="E35">
        <v>2.044938540233E-2</v>
      </c>
      <c r="F35">
        <v>1.07707575110808E-2</v>
      </c>
      <c r="G35">
        <v>8.3525910303155898E-3</v>
      </c>
      <c r="H35" t="s">
        <v>162</v>
      </c>
      <c r="I35" t="s">
        <v>162</v>
      </c>
      <c r="J35">
        <v>6.7343564833035E-3</v>
      </c>
      <c r="K35" t="s">
        <v>162</v>
      </c>
      <c r="L35" t="s">
        <v>162</v>
      </c>
      <c r="M35">
        <v>4.7949447565096698E-2</v>
      </c>
      <c r="N35" t="s">
        <v>162</v>
      </c>
      <c r="O35" t="s">
        <v>162</v>
      </c>
      <c r="P35">
        <v>8.9606985953340906E-3</v>
      </c>
      <c r="Q35" t="s">
        <v>162</v>
      </c>
      <c r="R35">
        <v>9.2415553796257495E-3</v>
      </c>
      <c r="S35">
        <v>3.2757438649048003E-2</v>
      </c>
      <c r="T35">
        <v>2.3806077480965401E-2</v>
      </c>
      <c r="U35" t="s">
        <v>162</v>
      </c>
      <c r="V35" t="s">
        <v>162</v>
      </c>
      <c r="W35" t="s">
        <v>162</v>
      </c>
      <c r="X35">
        <v>1.9836563618183398E-2</v>
      </c>
      <c r="Y35">
        <v>9.4730102688197395E-3</v>
      </c>
      <c r="Z35">
        <v>4.1342338737619796E-3</v>
      </c>
      <c r="AA35" t="s">
        <v>162</v>
      </c>
      <c r="AB35" t="s">
        <v>162</v>
      </c>
      <c r="AC35">
        <v>1.1551548807478201E-2</v>
      </c>
      <c r="AD35">
        <v>8.7884285250099895E-3</v>
      </c>
      <c r="AE35" t="s">
        <v>162</v>
      </c>
      <c r="AF35">
        <v>9.2377555205537792E-3</v>
      </c>
      <c r="AG35" t="s">
        <v>162</v>
      </c>
      <c r="AH35">
        <v>1.52414529648068E-2</v>
      </c>
      <c r="AI35">
        <v>1.7223098397129901E-2</v>
      </c>
      <c r="AJ35">
        <v>9.7240520117938805E-3</v>
      </c>
      <c r="AK35">
        <v>8.0276908870106703E-3</v>
      </c>
      <c r="AL35">
        <v>9.1682477398878602E-3</v>
      </c>
      <c r="AM35">
        <v>9.0007980469571907E-3</v>
      </c>
      <c r="AN35" t="s">
        <v>162</v>
      </c>
      <c r="AO35">
        <v>7.2790875794145702E-3</v>
      </c>
      <c r="AP35">
        <v>2.13836513456413E-2</v>
      </c>
      <c r="AQ35">
        <v>1.7902116107666701E-2</v>
      </c>
      <c r="AR35" t="s">
        <v>162</v>
      </c>
      <c r="AS35">
        <v>7.4188905571354801E-3</v>
      </c>
      <c r="AT35">
        <v>8.3817606922108306E-3</v>
      </c>
      <c r="AU35" t="s">
        <v>162</v>
      </c>
      <c r="AV35">
        <v>1.20210879688522E-2</v>
      </c>
      <c r="AW35" t="s">
        <v>162</v>
      </c>
      <c r="AX35" t="s">
        <v>162</v>
      </c>
      <c r="AY35" t="s">
        <v>162</v>
      </c>
      <c r="AZ35" t="s">
        <v>162</v>
      </c>
      <c r="BA35">
        <v>1.2668628502210099E-2</v>
      </c>
      <c r="BB35" t="s">
        <v>162</v>
      </c>
      <c r="BC35">
        <v>1.35011676382061E-2</v>
      </c>
      <c r="BD35" t="s">
        <v>162</v>
      </c>
      <c r="BE35" t="s">
        <v>162</v>
      </c>
      <c r="BF35">
        <v>2.2958261944237199E-2</v>
      </c>
      <c r="BG35" t="s">
        <v>162</v>
      </c>
      <c r="BH35">
        <v>1.3646250725308199E-2</v>
      </c>
      <c r="BI35" t="s">
        <v>162</v>
      </c>
      <c r="BJ35">
        <v>6.3426562094756403E-3</v>
      </c>
      <c r="BK35">
        <v>1.2858303814743901E-2</v>
      </c>
      <c r="BL35" t="s">
        <v>162</v>
      </c>
      <c r="BM35">
        <v>9.2130584950375904E-3</v>
      </c>
      <c r="BN35" t="s">
        <v>162</v>
      </c>
      <c r="BO35">
        <v>1.0807858230944699E-2</v>
      </c>
      <c r="BP35" t="s">
        <v>162</v>
      </c>
      <c r="BQ35">
        <v>9.6981552666007605E-3</v>
      </c>
      <c r="BR35">
        <v>1.54691375537936E-2</v>
      </c>
      <c r="BS35">
        <v>1.4694433070922301E-2</v>
      </c>
      <c r="BT35">
        <v>4.6310956352547297E-2</v>
      </c>
      <c r="BU35" t="s">
        <v>162</v>
      </c>
      <c r="BV35" t="s">
        <v>162</v>
      </c>
      <c r="BW35" t="s">
        <v>162</v>
      </c>
      <c r="BX35" t="s">
        <v>162</v>
      </c>
      <c r="BY35" t="s">
        <v>162</v>
      </c>
      <c r="BZ35" t="s">
        <v>162</v>
      </c>
      <c r="CA35">
        <v>9.1520296817372993E-3</v>
      </c>
      <c r="CB35">
        <v>3.9690145579855798E-2</v>
      </c>
      <c r="CC35">
        <v>1.9215966313401701E-2</v>
      </c>
      <c r="CD35">
        <v>1.61516725142728E-2</v>
      </c>
      <c r="CE35">
        <v>9.3612459977027301E-3</v>
      </c>
      <c r="CF35">
        <v>1.3724436262623201E-2</v>
      </c>
      <c r="CG35">
        <v>1.4521733175125799E-2</v>
      </c>
      <c r="CH35">
        <v>1.08991351255534E-2</v>
      </c>
      <c r="CI35">
        <v>8.1154466692133203E-3</v>
      </c>
      <c r="CJ35">
        <v>1.44623425708154E-2</v>
      </c>
      <c r="CK35" t="s">
        <v>162</v>
      </c>
      <c r="CL35" t="s">
        <v>162</v>
      </c>
      <c r="CM35">
        <v>5.2490733273025697E-2</v>
      </c>
      <c r="CN35" t="s">
        <v>162</v>
      </c>
      <c r="CO35" t="s">
        <v>162</v>
      </c>
      <c r="CP35" t="s">
        <v>162</v>
      </c>
      <c r="CQ35">
        <v>7.4924840960753601E-3</v>
      </c>
      <c r="CR35">
        <v>6.9139801779750003E-3</v>
      </c>
      <c r="CS35">
        <v>3.8836045925605397E-2</v>
      </c>
      <c r="CT35" t="s">
        <v>162</v>
      </c>
      <c r="CU35" t="s">
        <v>162</v>
      </c>
      <c r="CV35" t="s">
        <v>162</v>
      </c>
    </row>
    <row r="36" spans="1:100" x14ac:dyDescent="0.25">
      <c r="A36" s="139">
        <v>34516</v>
      </c>
      <c r="B36">
        <v>21.848231946870211</v>
      </c>
      <c r="D36">
        <f t="shared" si="0"/>
        <v>1.3164415742798299</v>
      </c>
      <c r="E36">
        <v>1.18843313408504E-2</v>
      </c>
      <c r="F36">
        <v>8.8278957578646396E-3</v>
      </c>
      <c r="G36">
        <v>7.1423957147958798E-3</v>
      </c>
      <c r="H36" t="s">
        <v>162</v>
      </c>
      <c r="I36" t="s">
        <v>162</v>
      </c>
      <c r="J36">
        <v>6.9878602717369396E-3</v>
      </c>
      <c r="K36" t="s">
        <v>162</v>
      </c>
      <c r="L36" t="s">
        <v>162</v>
      </c>
      <c r="M36">
        <v>3.0068463797422802E-2</v>
      </c>
      <c r="N36" t="s">
        <v>162</v>
      </c>
      <c r="O36" t="s">
        <v>162</v>
      </c>
      <c r="P36">
        <v>5.2767637770583797E-3</v>
      </c>
      <c r="Q36" t="s">
        <v>162</v>
      </c>
      <c r="R36">
        <v>6.3557440469589202E-3</v>
      </c>
      <c r="S36">
        <v>5.8902571469041001E-2</v>
      </c>
      <c r="T36">
        <v>2.7988789568024801E-2</v>
      </c>
      <c r="U36" t="s">
        <v>162</v>
      </c>
      <c r="V36" t="s">
        <v>162</v>
      </c>
      <c r="W36" t="s">
        <v>162</v>
      </c>
      <c r="X36">
        <v>9.1609361828440799E-3</v>
      </c>
      <c r="Y36">
        <v>8.6235455179341208E-3</v>
      </c>
      <c r="Z36">
        <v>1.2112072973800399E-2</v>
      </c>
      <c r="AA36" t="s">
        <v>162</v>
      </c>
      <c r="AB36" t="s">
        <v>162</v>
      </c>
      <c r="AC36">
        <v>1.1284294605344299E-2</v>
      </c>
      <c r="AD36">
        <v>9.3488135292301693E-3</v>
      </c>
      <c r="AE36" t="s">
        <v>162</v>
      </c>
      <c r="AF36">
        <v>9.3314298223590893E-3</v>
      </c>
      <c r="AG36" t="s">
        <v>162</v>
      </c>
      <c r="AH36">
        <v>1.1231145246468399E-2</v>
      </c>
      <c r="AI36">
        <v>1.2493871579086199E-2</v>
      </c>
      <c r="AJ36">
        <v>1.1340327223067E-2</v>
      </c>
      <c r="AK36">
        <v>7.6105444374628501E-3</v>
      </c>
      <c r="AL36">
        <v>7.1284070772217496E-3</v>
      </c>
      <c r="AM36">
        <v>8.76273544524017E-3</v>
      </c>
      <c r="AN36" t="s">
        <v>162</v>
      </c>
      <c r="AO36">
        <v>8.3304803571192503E-3</v>
      </c>
      <c r="AP36">
        <v>2.4293844542894901E-2</v>
      </c>
      <c r="AQ36">
        <v>1.3471950135783201E-2</v>
      </c>
      <c r="AR36" t="s">
        <v>162</v>
      </c>
      <c r="AS36">
        <v>7.1032149811826898E-3</v>
      </c>
      <c r="AT36">
        <v>9.8951244365980493E-3</v>
      </c>
      <c r="AU36" t="s">
        <v>162</v>
      </c>
      <c r="AV36">
        <v>9.9176646908075202E-3</v>
      </c>
      <c r="AW36" t="s">
        <v>162</v>
      </c>
      <c r="AX36" t="s">
        <v>162</v>
      </c>
      <c r="AY36" t="s">
        <v>162</v>
      </c>
      <c r="AZ36" t="s">
        <v>162</v>
      </c>
      <c r="BA36">
        <v>8.0147525606162496E-3</v>
      </c>
      <c r="BB36" t="s">
        <v>162</v>
      </c>
      <c r="BC36">
        <v>1.0272718049972001E-2</v>
      </c>
      <c r="BD36" t="s">
        <v>162</v>
      </c>
      <c r="BE36" t="s">
        <v>162</v>
      </c>
      <c r="BF36">
        <v>1.3113488986225099E-2</v>
      </c>
      <c r="BG36" t="s">
        <v>162</v>
      </c>
      <c r="BH36">
        <v>9.5017151048374503E-3</v>
      </c>
      <c r="BI36" t="s">
        <v>162</v>
      </c>
      <c r="BJ36">
        <v>6.4105779262063796E-3</v>
      </c>
      <c r="BK36">
        <v>9.94911060363886E-3</v>
      </c>
      <c r="BL36" t="s">
        <v>162</v>
      </c>
      <c r="BM36">
        <v>8.8920233869523007E-3</v>
      </c>
      <c r="BN36" t="s">
        <v>162</v>
      </c>
      <c r="BO36">
        <v>8.9906724396779502E-3</v>
      </c>
      <c r="BP36" t="s">
        <v>162</v>
      </c>
      <c r="BQ36">
        <v>2.25670569292006E-2</v>
      </c>
      <c r="BR36">
        <v>9.6387424112837003E-3</v>
      </c>
      <c r="BS36">
        <v>1.28284938365707E-2</v>
      </c>
      <c r="BT36">
        <v>3.57221466406695E-2</v>
      </c>
      <c r="BU36" t="s">
        <v>162</v>
      </c>
      <c r="BV36" t="s">
        <v>162</v>
      </c>
      <c r="BW36" t="s">
        <v>162</v>
      </c>
      <c r="BX36" t="s">
        <v>162</v>
      </c>
      <c r="BY36" t="s">
        <v>162</v>
      </c>
      <c r="BZ36" t="s">
        <v>162</v>
      </c>
      <c r="CA36">
        <v>6.4412445728902097E-3</v>
      </c>
      <c r="CB36">
        <v>2.0740000426259401E-2</v>
      </c>
      <c r="CC36">
        <v>1.51062747591865E-2</v>
      </c>
      <c r="CD36">
        <v>7.6750096368444903E-3</v>
      </c>
      <c r="CE36">
        <v>9.5566641372849606E-3</v>
      </c>
      <c r="CF36">
        <v>1.0421672926736699E-2</v>
      </c>
      <c r="CG36">
        <v>8.6302856809050994E-3</v>
      </c>
      <c r="CH36">
        <v>1.2438579330768799E-2</v>
      </c>
      <c r="CI36">
        <v>8.6803974244468503E-3</v>
      </c>
      <c r="CJ36">
        <v>1.2238504258337999E-2</v>
      </c>
      <c r="CK36" t="s">
        <v>162</v>
      </c>
      <c r="CL36" t="s">
        <v>162</v>
      </c>
      <c r="CM36">
        <v>3.1783274554520201E-2</v>
      </c>
      <c r="CN36" t="s">
        <v>162</v>
      </c>
      <c r="CO36" t="s">
        <v>162</v>
      </c>
      <c r="CP36" t="s">
        <v>162</v>
      </c>
      <c r="CQ36">
        <v>6.73328072933186E-3</v>
      </c>
      <c r="CR36">
        <v>5.1376157178025603E-3</v>
      </c>
      <c r="CS36">
        <v>3.1354512808945599E-2</v>
      </c>
      <c r="CT36" t="s">
        <v>162</v>
      </c>
      <c r="CU36" t="s">
        <v>162</v>
      </c>
      <c r="CV36" t="s">
        <v>162</v>
      </c>
    </row>
    <row r="37" spans="1:100" x14ac:dyDescent="0.25">
      <c r="A37" s="139">
        <v>34608</v>
      </c>
      <c r="B37">
        <v>25.341846211996284</v>
      </c>
      <c r="D37">
        <f t="shared" si="0"/>
        <v>1.2304752008504338</v>
      </c>
      <c r="E37">
        <v>1.9689920988377602E-2</v>
      </c>
      <c r="F37">
        <v>8.3508607397760302E-3</v>
      </c>
      <c r="G37">
        <v>6.7771736931520497E-3</v>
      </c>
      <c r="H37" t="s">
        <v>162</v>
      </c>
      <c r="I37" t="s">
        <v>162</v>
      </c>
      <c r="J37">
        <v>5.4093921595583499E-3</v>
      </c>
      <c r="K37" t="s">
        <v>162</v>
      </c>
      <c r="L37" t="s">
        <v>162</v>
      </c>
      <c r="M37">
        <v>2.91790669236534E-2</v>
      </c>
      <c r="N37" t="s">
        <v>162</v>
      </c>
      <c r="O37" t="s">
        <v>162</v>
      </c>
      <c r="P37">
        <v>5.1577028776323896E-3</v>
      </c>
      <c r="Q37" t="s">
        <v>162</v>
      </c>
      <c r="R37">
        <v>1.03368825407564E-2</v>
      </c>
      <c r="S37">
        <v>3.3696631747074698E-2</v>
      </c>
      <c r="T37" t="s">
        <v>162</v>
      </c>
      <c r="U37" t="s">
        <v>162</v>
      </c>
      <c r="V37" t="s">
        <v>162</v>
      </c>
      <c r="W37" t="s">
        <v>162</v>
      </c>
      <c r="X37">
        <v>1.4282584621975699E-2</v>
      </c>
      <c r="Y37">
        <v>9.1795155602010306E-3</v>
      </c>
      <c r="Z37">
        <v>8.5001316013826097E-3</v>
      </c>
      <c r="AA37" t="s">
        <v>162</v>
      </c>
      <c r="AB37" t="s">
        <v>162</v>
      </c>
      <c r="AC37">
        <v>1.0366362398520301E-2</v>
      </c>
      <c r="AD37">
        <v>7.2879100457538103E-3</v>
      </c>
      <c r="AE37" t="s">
        <v>162</v>
      </c>
      <c r="AF37">
        <v>1.03504366003469E-2</v>
      </c>
      <c r="AG37" t="s">
        <v>162</v>
      </c>
      <c r="AH37">
        <v>1.0752386341258999E-2</v>
      </c>
      <c r="AI37">
        <v>1.3931065152071201E-2</v>
      </c>
      <c r="AJ37">
        <v>8.1730253478174402E-3</v>
      </c>
      <c r="AK37">
        <v>6.8187856459510799E-3</v>
      </c>
      <c r="AL37">
        <v>6.7961536832834204E-3</v>
      </c>
      <c r="AM37">
        <v>1.07058483143696E-2</v>
      </c>
      <c r="AN37" t="s">
        <v>162</v>
      </c>
      <c r="AO37">
        <v>7.3320141548315404E-3</v>
      </c>
      <c r="AP37">
        <v>1.6970512299040001E-2</v>
      </c>
      <c r="AQ37">
        <v>1.40800493915079E-2</v>
      </c>
      <c r="AR37" t="s">
        <v>162</v>
      </c>
      <c r="AS37">
        <v>7.0103725810458997E-3</v>
      </c>
      <c r="AT37">
        <v>4.4572218892324003E-3</v>
      </c>
      <c r="AU37" t="s">
        <v>162</v>
      </c>
      <c r="AV37">
        <v>2.5848873692202699E-2</v>
      </c>
      <c r="AW37" t="s">
        <v>162</v>
      </c>
      <c r="AX37" t="s">
        <v>162</v>
      </c>
      <c r="AY37" t="s">
        <v>162</v>
      </c>
      <c r="AZ37" t="s">
        <v>162</v>
      </c>
      <c r="BA37">
        <v>6.73142197331525E-3</v>
      </c>
      <c r="BB37" t="s">
        <v>162</v>
      </c>
      <c r="BC37">
        <v>1.2401489017476499E-2</v>
      </c>
      <c r="BD37" t="s">
        <v>162</v>
      </c>
      <c r="BE37" t="s">
        <v>162</v>
      </c>
      <c r="BF37">
        <v>4.03668438664746E-2</v>
      </c>
      <c r="BG37" t="s">
        <v>162</v>
      </c>
      <c r="BH37">
        <v>7.0982665296377397E-3</v>
      </c>
      <c r="BI37" t="s">
        <v>162</v>
      </c>
      <c r="BJ37">
        <v>5.7954673931436204E-3</v>
      </c>
      <c r="BK37">
        <v>8.0463247268795692E-3</v>
      </c>
      <c r="BL37" t="s">
        <v>162</v>
      </c>
      <c r="BM37">
        <v>8.1306782398445094E-3</v>
      </c>
      <c r="BN37" t="s">
        <v>162</v>
      </c>
      <c r="BO37">
        <v>1.43007355982122E-2</v>
      </c>
      <c r="BP37" t="s">
        <v>162</v>
      </c>
      <c r="BQ37">
        <v>1.10398411699616E-2</v>
      </c>
      <c r="BR37">
        <v>1.33987354171041E-2</v>
      </c>
      <c r="BS37">
        <v>1.4482634275223101E-2</v>
      </c>
      <c r="BT37">
        <v>2.7689488025069001E-2</v>
      </c>
      <c r="BU37" t="s">
        <v>162</v>
      </c>
      <c r="BV37" t="s">
        <v>162</v>
      </c>
      <c r="BW37" t="s">
        <v>162</v>
      </c>
      <c r="BX37" t="s">
        <v>162</v>
      </c>
      <c r="BY37" t="s">
        <v>162</v>
      </c>
      <c r="BZ37" t="s">
        <v>162</v>
      </c>
      <c r="CA37">
        <v>9.1652132289816394E-3</v>
      </c>
      <c r="CB37">
        <v>1.7348555327790401E-2</v>
      </c>
      <c r="CC37">
        <v>2.31266649614148E-2</v>
      </c>
      <c r="CD37">
        <v>7.0173419505313202E-3</v>
      </c>
      <c r="CE37">
        <v>8.3420619304513909E-3</v>
      </c>
      <c r="CF37">
        <v>8.6996038155383298E-3</v>
      </c>
      <c r="CG37">
        <v>8.7627345406822797E-3</v>
      </c>
      <c r="CH37">
        <v>1.00951916996267E-2</v>
      </c>
      <c r="CI37">
        <v>7.3125805955509401E-3</v>
      </c>
      <c r="CJ37">
        <v>1.35845614803589E-2</v>
      </c>
      <c r="CK37" t="s">
        <v>162</v>
      </c>
      <c r="CL37" t="s">
        <v>162</v>
      </c>
      <c r="CM37">
        <v>1.6175476246284001E-2</v>
      </c>
      <c r="CN37" t="s">
        <v>162</v>
      </c>
      <c r="CO37" t="s">
        <v>162</v>
      </c>
      <c r="CP37" t="s">
        <v>162</v>
      </c>
      <c r="CQ37">
        <v>6.7303000338951998E-3</v>
      </c>
      <c r="CR37">
        <v>6.60105386351923E-3</v>
      </c>
      <c r="CS37">
        <v>1.5962957544484999E-2</v>
      </c>
      <c r="CT37" t="s">
        <v>162</v>
      </c>
      <c r="CU37" t="s">
        <v>162</v>
      </c>
      <c r="CV37" t="s">
        <v>162</v>
      </c>
    </row>
    <row r="38" spans="1:100" x14ac:dyDescent="0.25">
      <c r="A38" s="139">
        <v>34700</v>
      </c>
      <c r="B38">
        <v>26.804670839800298</v>
      </c>
      <c r="D38">
        <f t="shared" si="0"/>
        <v>1.4778866690283128</v>
      </c>
      <c r="E38">
        <v>4.51020120554292E-2</v>
      </c>
      <c r="F38">
        <v>8.7234582435098892E-3</v>
      </c>
      <c r="G38">
        <v>1.03167721264378E-2</v>
      </c>
      <c r="H38" t="s">
        <v>162</v>
      </c>
      <c r="I38" t="s">
        <v>162</v>
      </c>
      <c r="J38">
        <v>8.1713628068176506E-3</v>
      </c>
      <c r="K38" t="s">
        <v>162</v>
      </c>
      <c r="L38" t="s">
        <v>162</v>
      </c>
      <c r="M38">
        <v>6.0563783547703497E-2</v>
      </c>
      <c r="N38" t="s">
        <v>162</v>
      </c>
      <c r="O38" t="s">
        <v>162</v>
      </c>
      <c r="P38">
        <v>7.0421491615310404E-3</v>
      </c>
      <c r="Q38" t="s">
        <v>162</v>
      </c>
      <c r="R38">
        <v>1.83743798177315E-2</v>
      </c>
      <c r="S38">
        <v>2.0526015957022799E-2</v>
      </c>
      <c r="T38">
        <v>2.66484565766778E-2</v>
      </c>
      <c r="U38" t="s">
        <v>162</v>
      </c>
      <c r="V38" t="s">
        <v>162</v>
      </c>
      <c r="W38" t="s">
        <v>162</v>
      </c>
      <c r="X38">
        <v>1.3623874192371099E-2</v>
      </c>
      <c r="Y38">
        <v>8.7953501705501907E-3</v>
      </c>
      <c r="Z38">
        <v>6.3323332838390103E-3</v>
      </c>
      <c r="AA38">
        <v>7.1604959767426002E-3</v>
      </c>
      <c r="AB38" t="s">
        <v>162</v>
      </c>
      <c r="AC38">
        <v>1.21050220744779E-2</v>
      </c>
      <c r="AD38">
        <v>8.8760481388580198E-3</v>
      </c>
      <c r="AE38" t="s">
        <v>162</v>
      </c>
      <c r="AF38">
        <v>1.0670959349282199E-2</v>
      </c>
      <c r="AG38" t="s">
        <v>162</v>
      </c>
      <c r="AH38">
        <v>1.16185912411095E-2</v>
      </c>
      <c r="AI38">
        <v>1.8966980529432902E-2</v>
      </c>
      <c r="AJ38">
        <v>1.39774966078974E-2</v>
      </c>
      <c r="AK38">
        <v>8.3196563927862097E-3</v>
      </c>
      <c r="AL38">
        <v>1.06128282385014E-2</v>
      </c>
      <c r="AM38">
        <v>1.3799448935526201E-2</v>
      </c>
      <c r="AN38" t="s">
        <v>162</v>
      </c>
      <c r="AO38">
        <v>7.2746421736763897E-3</v>
      </c>
      <c r="AP38">
        <v>2.0766300926895999E-2</v>
      </c>
      <c r="AQ38">
        <v>1.8765742787484802E-2</v>
      </c>
      <c r="AR38" t="s">
        <v>162</v>
      </c>
      <c r="AS38">
        <v>1.59858875629082E-2</v>
      </c>
      <c r="AT38">
        <v>1.70492500048273E-2</v>
      </c>
      <c r="AU38" t="s">
        <v>162</v>
      </c>
      <c r="AV38">
        <v>9.5215723021047308E-3</v>
      </c>
      <c r="AW38">
        <v>5.0341476054611596E-3</v>
      </c>
      <c r="AX38" t="s">
        <v>162</v>
      </c>
      <c r="AY38" t="s">
        <v>162</v>
      </c>
      <c r="AZ38" t="s">
        <v>162</v>
      </c>
      <c r="BA38">
        <v>9.29559634989322E-3</v>
      </c>
      <c r="BB38" t="s">
        <v>162</v>
      </c>
      <c r="BC38">
        <v>1.65808972429679E-2</v>
      </c>
      <c r="BD38" t="s">
        <v>162</v>
      </c>
      <c r="BE38" t="s">
        <v>162</v>
      </c>
      <c r="BF38">
        <v>5.6853793665385802E-2</v>
      </c>
      <c r="BG38" t="s">
        <v>162</v>
      </c>
      <c r="BH38">
        <v>5.7766238504862403E-3</v>
      </c>
      <c r="BI38" t="s">
        <v>162</v>
      </c>
      <c r="BJ38">
        <v>6.4040916063671004E-3</v>
      </c>
      <c r="BK38">
        <v>7.0118248694227498E-3</v>
      </c>
      <c r="BL38" t="s">
        <v>162</v>
      </c>
      <c r="BM38">
        <v>8.3948230122676305E-3</v>
      </c>
      <c r="BN38" t="s">
        <v>162</v>
      </c>
      <c r="BO38">
        <v>1.28191325190294E-2</v>
      </c>
      <c r="BP38" t="s">
        <v>162</v>
      </c>
      <c r="BQ38">
        <v>4.9594104540410903E-3</v>
      </c>
      <c r="BR38">
        <v>3.0795722832468099E-2</v>
      </c>
      <c r="BS38">
        <v>1.7810144060705101E-2</v>
      </c>
      <c r="BT38">
        <v>2.4343656865435898E-2</v>
      </c>
      <c r="BU38" t="s">
        <v>162</v>
      </c>
      <c r="BV38" t="s">
        <v>162</v>
      </c>
      <c r="BW38" t="s">
        <v>162</v>
      </c>
      <c r="BX38" t="s">
        <v>162</v>
      </c>
      <c r="BY38" t="s">
        <v>162</v>
      </c>
      <c r="BZ38" t="s">
        <v>162</v>
      </c>
      <c r="CA38">
        <v>1.1750207010163501E-2</v>
      </c>
      <c r="CB38">
        <v>1.51484847545275E-2</v>
      </c>
      <c r="CC38">
        <v>1.5626959100502699E-2</v>
      </c>
      <c r="CD38">
        <v>9.9290197983261299E-3</v>
      </c>
      <c r="CE38">
        <v>1.35516517424717E-2</v>
      </c>
      <c r="CF38">
        <v>9.3696788825399398E-3</v>
      </c>
      <c r="CG38">
        <v>1.1841900169887299E-2</v>
      </c>
      <c r="CH38">
        <v>9.0413559054299594E-3</v>
      </c>
      <c r="CI38">
        <v>8.8143252026183904E-3</v>
      </c>
      <c r="CJ38">
        <v>1.61361006212421E-2</v>
      </c>
      <c r="CK38" t="s">
        <v>162</v>
      </c>
      <c r="CL38" t="s">
        <v>162</v>
      </c>
      <c r="CM38">
        <v>2.1047147883713799E-2</v>
      </c>
      <c r="CN38" t="s">
        <v>162</v>
      </c>
      <c r="CO38" t="s">
        <v>162</v>
      </c>
      <c r="CP38" t="s">
        <v>162</v>
      </c>
      <c r="CQ38">
        <v>6.6967965585126897E-3</v>
      </c>
      <c r="CR38">
        <v>4.2390100521567803E-3</v>
      </c>
      <c r="CS38">
        <v>1.38742941674146E-2</v>
      </c>
      <c r="CT38" t="s">
        <v>162</v>
      </c>
      <c r="CU38" t="s">
        <v>162</v>
      </c>
      <c r="CV38" t="s">
        <v>162</v>
      </c>
    </row>
    <row r="39" spans="1:100" x14ac:dyDescent="0.25">
      <c r="A39" s="139">
        <v>34790</v>
      </c>
      <c r="B39">
        <v>28.8264628496614</v>
      </c>
      <c r="D39">
        <f t="shared" si="0"/>
        <v>1.2151189242599403</v>
      </c>
      <c r="E39">
        <v>2.8771249690412001E-2</v>
      </c>
      <c r="F39">
        <v>1.00794090429107E-2</v>
      </c>
      <c r="G39">
        <v>9.8488584294103305E-3</v>
      </c>
      <c r="H39" t="s">
        <v>162</v>
      </c>
      <c r="I39" t="s">
        <v>162</v>
      </c>
      <c r="J39">
        <v>8.6016753366480892E-3</v>
      </c>
      <c r="K39" t="s">
        <v>162</v>
      </c>
      <c r="L39" t="s">
        <v>162</v>
      </c>
      <c r="M39">
        <v>2.6215773760423999E-2</v>
      </c>
      <c r="N39" t="s">
        <v>162</v>
      </c>
      <c r="O39" t="s">
        <v>162</v>
      </c>
      <c r="P39">
        <v>4.6594672742074298E-3</v>
      </c>
      <c r="Q39" t="s">
        <v>162</v>
      </c>
      <c r="R39">
        <v>8.8811492662352592E-3</v>
      </c>
      <c r="S39">
        <v>4.37727726421029E-2</v>
      </c>
      <c r="T39" t="s">
        <v>162</v>
      </c>
      <c r="U39" t="s">
        <v>162</v>
      </c>
      <c r="V39" t="s">
        <v>162</v>
      </c>
      <c r="W39" t="s">
        <v>162</v>
      </c>
      <c r="X39">
        <v>7.9740767292872695E-3</v>
      </c>
      <c r="Y39">
        <v>9.1127172664443503E-3</v>
      </c>
      <c r="Z39">
        <v>5.5294262268658096E-3</v>
      </c>
      <c r="AA39">
        <v>7.1627018242250698E-3</v>
      </c>
      <c r="AB39" t="s">
        <v>162</v>
      </c>
      <c r="AC39">
        <v>1.28426455397342E-2</v>
      </c>
      <c r="AD39">
        <v>9.9811381610285296E-3</v>
      </c>
      <c r="AE39" t="s">
        <v>162</v>
      </c>
      <c r="AF39">
        <v>9.8913887590678408E-3</v>
      </c>
      <c r="AG39" t="s">
        <v>162</v>
      </c>
      <c r="AH39">
        <v>1.6167413158695802E-2</v>
      </c>
      <c r="AI39">
        <v>1.12594424887647E-2</v>
      </c>
      <c r="AJ39">
        <v>1.02749075605372E-2</v>
      </c>
      <c r="AK39">
        <v>8.5846568373007595E-3</v>
      </c>
      <c r="AL39">
        <v>9.7663729600018494E-3</v>
      </c>
      <c r="AM39">
        <v>1.0618906047401599E-2</v>
      </c>
      <c r="AN39" t="s">
        <v>162</v>
      </c>
      <c r="AO39">
        <v>7.3976432550727196E-3</v>
      </c>
      <c r="AP39">
        <v>1.1012240603200701E-2</v>
      </c>
      <c r="AQ39">
        <v>1.2934087277650601E-2</v>
      </c>
      <c r="AR39" t="s">
        <v>162</v>
      </c>
      <c r="AS39">
        <v>1.54120977735438E-2</v>
      </c>
      <c r="AT39">
        <v>1.08637758144243E-2</v>
      </c>
      <c r="AU39" t="s">
        <v>162</v>
      </c>
      <c r="AV39">
        <v>1.2896826685087801E-2</v>
      </c>
      <c r="AW39">
        <v>6.4917822962628803E-3</v>
      </c>
      <c r="AX39" t="s">
        <v>162</v>
      </c>
      <c r="AY39" t="s">
        <v>162</v>
      </c>
      <c r="AZ39" t="s">
        <v>162</v>
      </c>
      <c r="BA39">
        <v>1.1053408586940599E-2</v>
      </c>
      <c r="BB39" t="s">
        <v>162</v>
      </c>
      <c r="BC39">
        <v>1.20313932900139E-2</v>
      </c>
      <c r="BD39" t="s">
        <v>162</v>
      </c>
      <c r="BE39" t="s">
        <v>162</v>
      </c>
      <c r="BF39">
        <v>2.0512156611023801E-2</v>
      </c>
      <c r="BG39" t="s">
        <v>162</v>
      </c>
      <c r="BH39">
        <v>7.5389093272631904E-3</v>
      </c>
      <c r="BI39" t="s">
        <v>162</v>
      </c>
      <c r="BJ39">
        <v>7.3515275605434303E-3</v>
      </c>
      <c r="BK39">
        <v>8.1801655693276108E-3</v>
      </c>
      <c r="BL39" t="s">
        <v>162</v>
      </c>
      <c r="BM39">
        <v>9.3952005359786706E-3</v>
      </c>
      <c r="BN39" t="s">
        <v>162</v>
      </c>
      <c r="BO39">
        <v>1.40217282815222E-2</v>
      </c>
      <c r="BP39" t="s">
        <v>162</v>
      </c>
      <c r="BQ39">
        <v>6.5504787971862001E-3</v>
      </c>
      <c r="BR39">
        <v>1.83241120674381E-2</v>
      </c>
      <c r="BS39">
        <v>9.6045304951322095E-3</v>
      </c>
      <c r="BT39">
        <v>3.1539075355122098E-2</v>
      </c>
      <c r="BU39" t="s">
        <v>162</v>
      </c>
      <c r="BV39" t="s">
        <v>162</v>
      </c>
      <c r="BW39" t="s">
        <v>162</v>
      </c>
      <c r="BX39" t="s">
        <v>162</v>
      </c>
      <c r="BY39" t="s">
        <v>162</v>
      </c>
      <c r="BZ39" t="s">
        <v>162</v>
      </c>
      <c r="CA39">
        <v>7.4203685429742898E-3</v>
      </c>
      <c r="CB39">
        <v>1.1699371391289499E-2</v>
      </c>
      <c r="CC39">
        <v>1.40850665499654E-2</v>
      </c>
      <c r="CD39">
        <v>7.7820647536437403E-3</v>
      </c>
      <c r="CE39">
        <v>1.05284716329663E-2</v>
      </c>
      <c r="CF39">
        <v>1.0353474310453799E-2</v>
      </c>
      <c r="CG39">
        <v>1.02925048567161E-2</v>
      </c>
      <c r="CH39">
        <v>8.4891128595239798E-3</v>
      </c>
      <c r="CI39">
        <v>9.6186829600340504E-3</v>
      </c>
      <c r="CJ39">
        <v>1.17393869077075E-2</v>
      </c>
      <c r="CK39" t="s">
        <v>162</v>
      </c>
      <c r="CL39" t="s">
        <v>162</v>
      </c>
      <c r="CM39">
        <v>3.1675898554734801E-2</v>
      </c>
      <c r="CN39" t="s">
        <v>162</v>
      </c>
      <c r="CO39" t="s">
        <v>162</v>
      </c>
      <c r="CP39" t="s">
        <v>162</v>
      </c>
      <c r="CQ39">
        <v>7.0299297658664604E-3</v>
      </c>
      <c r="CR39">
        <v>5.4512414281118601E-3</v>
      </c>
      <c r="CS39">
        <v>6.8913554019393803E-3</v>
      </c>
      <c r="CT39" t="s">
        <v>162</v>
      </c>
      <c r="CU39" t="s">
        <v>162</v>
      </c>
      <c r="CV39" t="s">
        <v>162</v>
      </c>
    </row>
    <row r="40" spans="1:100" x14ac:dyDescent="0.25">
      <c r="A40" s="139">
        <v>34881</v>
      </c>
      <c r="B40">
        <v>23.080810256739785</v>
      </c>
      <c r="D40">
        <f t="shared" si="0"/>
        <v>0.95719268668496071</v>
      </c>
      <c r="E40">
        <v>2.081928828109E-2</v>
      </c>
      <c r="F40">
        <v>7.9232575093464899E-3</v>
      </c>
      <c r="G40">
        <v>7.8154817176101302E-3</v>
      </c>
      <c r="H40" t="s">
        <v>162</v>
      </c>
      <c r="I40" t="s">
        <v>162</v>
      </c>
      <c r="J40">
        <v>7.4653762529506397E-3</v>
      </c>
      <c r="K40" t="s">
        <v>162</v>
      </c>
      <c r="L40" t="s">
        <v>162</v>
      </c>
      <c r="M40">
        <v>1.8852830174172702E-2</v>
      </c>
      <c r="N40" t="s">
        <v>162</v>
      </c>
      <c r="O40" t="s">
        <v>162</v>
      </c>
      <c r="P40">
        <v>5.7120727527242296E-3</v>
      </c>
      <c r="Q40" t="s">
        <v>162</v>
      </c>
      <c r="R40">
        <v>9.0748986672826593E-3</v>
      </c>
      <c r="S40">
        <v>1.5518943904855399E-2</v>
      </c>
      <c r="T40">
        <v>2.9478894748763699E-2</v>
      </c>
      <c r="U40" t="s">
        <v>162</v>
      </c>
      <c r="V40" t="s">
        <v>162</v>
      </c>
      <c r="W40" t="s">
        <v>162</v>
      </c>
      <c r="X40">
        <v>6.5745472838393904E-3</v>
      </c>
      <c r="Y40">
        <v>6.37315220393787E-3</v>
      </c>
      <c r="Z40">
        <v>3.4462274396936002E-3</v>
      </c>
      <c r="AA40">
        <v>3.99055245264043E-3</v>
      </c>
      <c r="AB40" t="s">
        <v>162</v>
      </c>
      <c r="AC40">
        <v>1.24560428352704E-2</v>
      </c>
      <c r="AD40">
        <v>8.1800560785443704E-3</v>
      </c>
      <c r="AE40" t="s">
        <v>162</v>
      </c>
      <c r="AF40">
        <v>7.5466254316189103E-3</v>
      </c>
      <c r="AG40" t="s">
        <v>162</v>
      </c>
      <c r="AH40">
        <v>9.4266742215247494E-3</v>
      </c>
      <c r="AI40">
        <v>9.0380789468676795E-3</v>
      </c>
      <c r="AJ40">
        <v>7.5356378603170003E-3</v>
      </c>
      <c r="AK40">
        <v>5.9908234222465703E-3</v>
      </c>
      <c r="AL40">
        <v>9.2402124733723199E-3</v>
      </c>
      <c r="AM40">
        <v>6.6107122626696798E-3</v>
      </c>
      <c r="AN40" t="s">
        <v>162</v>
      </c>
      <c r="AO40">
        <v>5.7894333473512E-3</v>
      </c>
      <c r="AP40">
        <v>7.6829965617229504E-3</v>
      </c>
      <c r="AQ40">
        <v>1.09040606861328E-2</v>
      </c>
      <c r="AR40" t="s">
        <v>162</v>
      </c>
      <c r="AS40">
        <v>1.12236401059256E-2</v>
      </c>
      <c r="AT40">
        <v>5.96852468534097E-3</v>
      </c>
      <c r="AU40" t="s">
        <v>162</v>
      </c>
      <c r="AV40">
        <v>9.0581287008732001E-3</v>
      </c>
      <c r="AW40">
        <v>8.6517554702189303E-3</v>
      </c>
      <c r="AX40" t="s">
        <v>162</v>
      </c>
      <c r="AY40" t="s">
        <v>162</v>
      </c>
      <c r="AZ40" t="s">
        <v>162</v>
      </c>
      <c r="BA40">
        <v>8.15467695392748E-3</v>
      </c>
      <c r="BB40" t="s">
        <v>162</v>
      </c>
      <c r="BC40">
        <v>7.4497710765444704E-3</v>
      </c>
      <c r="BD40" t="s">
        <v>162</v>
      </c>
      <c r="BE40" t="s">
        <v>162</v>
      </c>
      <c r="BF40">
        <v>1.77857274675337E-2</v>
      </c>
      <c r="BG40" t="s">
        <v>162</v>
      </c>
      <c r="BH40">
        <v>5.5725222772971096E-3</v>
      </c>
      <c r="BI40" t="s">
        <v>162</v>
      </c>
      <c r="BJ40">
        <v>6.4433092300994997E-3</v>
      </c>
      <c r="BK40">
        <v>7.4505417143757397E-3</v>
      </c>
      <c r="BL40">
        <v>6.3912808515893199E-3</v>
      </c>
      <c r="BM40">
        <v>7.0645212426081096E-3</v>
      </c>
      <c r="BN40" t="s">
        <v>162</v>
      </c>
      <c r="BO40">
        <v>9.5190879503252897E-3</v>
      </c>
      <c r="BP40" t="s">
        <v>162</v>
      </c>
      <c r="BQ40">
        <v>9.7323574296132396E-3</v>
      </c>
      <c r="BR40">
        <v>8.7105602829976904E-3</v>
      </c>
      <c r="BS40">
        <v>7.83120377655642E-3</v>
      </c>
      <c r="BT40">
        <v>1.44381978549634E-2</v>
      </c>
      <c r="BU40" t="s">
        <v>162</v>
      </c>
      <c r="BV40" t="s">
        <v>162</v>
      </c>
      <c r="BW40" t="s">
        <v>162</v>
      </c>
      <c r="BX40">
        <v>1.55392517537869E-2</v>
      </c>
      <c r="BY40" t="s">
        <v>162</v>
      </c>
      <c r="BZ40" t="s">
        <v>162</v>
      </c>
      <c r="CA40">
        <v>5.8964269094936399E-3</v>
      </c>
      <c r="CB40">
        <v>9.3345337270671E-3</v>
      </c>
      <c r="CC40">
        <v>1.6658319293263901E-2</v>
      </c>
      <c r="CD40">
        <v>4.7715601879124696E-3</v>
      </c>
      <c r="CE40">
        <v>1.12276381497505E-2</v>
      </c>
      <c r="CF40">
        <v>7.4743885549811602E-3</v>
      </c>
      <c r="CG40">
        <v>6.7612444063289596E-3</v>
      </c>
      <c r="CH40">
        <v>9.5917567373540302E-3</v>
      </c>
      <c r="CI40">
        <v>6.8644303095028603E-3</v>
      </c>
      <c r="CJ40">
        <v>9.9518827183445492E-3</v>
      </c>
      <c r="CK40" t="s">
        <v>162</v>
      </c>
      <c r="CL40" t="s">
        <v>162</v>
      </c>
      <c r="CM40">
        <v>2.39148831112523E-2</v>
      </c>
      <c r="CN40" t="s">
        <v>162</v>
      </c>
      <c r="CO40" t="s">
        <v>162</v>
      </c>
      <c r="CP40" t="s">
        <v>162</v>
      </c>
      <c r="CQ40">
        <v>6.3082649950485297E-3</v>
      </c>
      <c r="CR40">
        <v>4.54205867401122E-3</v>
      </c>
      <c r="CS40">
        <v>1.18705072949934E-2</v>
      </c>
      <c r="CT40" t="s">
        <v>162</v>
      </c>
      <c r="CU40" t="s">
        <v>162</v>
      </c>
      <c r="CV40" t="s">
        <v>162</v>
      </c>
    </row>
    <row r="41" spans="1:100" x14ac:dyDescent="0.25">
      <c r="A41" s="139">
        <v>34973</v>
      </c>
      <c r="B41">
        <v>17.490235680914839</v>
      </c>
      <c r="D41">
        <f t="shared" si="0"/>
        <v>1.1433764391431249</v>
      </c>
      <c r="E41">
        <v>1.5740383530200401E-2</v>
      </c>
      <c r="F41">
        <v>8.0393623501397796E-3</v>
      </c>
      <c r="G41">
        <v>7.0425920180421896E-3</v>
      </c>
      <c r="H41" t="s">
        <v>162</v>
      </c>
      <c r="I41" t="s">
        <v>162</v>
      </c>
      <c r="J41">
        <v>5.2591168454626403E-3</v>
      </c>
      <c r="K41" t="s">
        <v>162</v>
      </c>
      <c r="L41" t="s">
        <v>162</v>
      </c>
      <c r="M41">
        <v>2.1262224339825001E-2</v>
      </c>
      <c r="N41" t="s">
        <v>162</v>
      </c>
      <c r="O41" t="s">
        <v>162</v>
      </c>
      <c r="P41">
        <v>8.8166218705299608E-3</v>
      </c>
      <c r="Q41" t="s">
        <v>162</v>
      </c>
      <c r="R41">
        <v>9.2538390285763199E-3</v>
      </c>
      <c r="S41">
        <v>1.3303741216651E-2</v>
      </c>
      <c r="T41" t="s">
        <v>162</v>
      </c>
      <c r="U41" t="s">
        <v>162</v>
      </c>
      <c r="V41" t="s">
        <v>162</v>
      </c>
      <c r="W41" t="s">
        <v>162</v>
      </c>
      <c r="X41">
        <v>6.5961540467536E-3</v>
      </c>
      <c r="Y41">
        <v>7.1477887406612498E-3</v>
      </c>
      <c r="Z41">
        <v>6.2450393089844899E-3</v>
      </c>
      <c r="AA41">
        <v>3.00370711837273E-3</v>
      </c>
      <c r="AB41" t="s">
        <v>162</v>
      </c>
      <c r="AC41">
        <v>1.9188100717968299E-2</v>
      </c>
      <c r="AD41">
        <v>9.9775012871341408E-3</v>
      </c>
      <c r="AE41" t="s">
        <v>162</v>
      </c>
      <c r="AF41">
        <v>8.0464629236092593E-3</v>
      </c>
      <c r="AG41" t="s">
        <v>162</v>
      </c>
      <c r="AH41">
        <v>9.6804241182896194E-3</v>
      </c>
      <c r="AI41">
        <v>8.1202495905210899E-3</v>
      </c>
      <c r="AJ41">
        <v>8.0639587991124407E-3</v>
      </c>
      <c r="AK41">
        <v>6.4623397700496396E-3</v>
      </c>
      <c r="AL41">
        <v>1.1265407602867501E-2</v>
      </c>
      <c r="AM41">
        <v>9.7081126562063302E-3</v>
      </c>
      <c r="AN41" t="s">
        <v>162</v>
      </c>
      <c r="AO41">
        <v>6.21413934188171E-3</v>
      </c>
      <c r="AP41">
        <v>9.1135833246812799E-3</v>
      </c>
      <c r="AQ41">
        <v>1.0847895358858399E-2</v>
      </c>
      <c r="AR41" t="s">
        <v>162</v>
      </c>
      <c r="AS41">
        <v>9.9354206860942894E-3</v>
      </c>
      <c r="AT41">
        <v>7.4957098867103203E-3</v>
      </c>
      <c r="AU41" t="s">
        <v>162</v>
      </c>
      <c r="AV41">
        <v>8.3797407779696593E-3</v>
      </c>
      <c r="AW41">
        <v>5.2851371789350904E-3</v>
      </c>
      <c r="AX41" t="s">
        <v>162</v>
      </c>
      <c r="AY41" t="s">
        <v>162</v>
      </c>
      <c r="AZ41" t="s">
        <v>162</v>
      </c>
      <c r="BA41">
        <v>8.9228904184615702E-3</v>
      </c>
      <c r="BB41" t="s">
        <v>162</v>
      </c>
      <c r="BC41">
        <v>1.0297201291933599E-2</v>
      </c>
      <c r="BD41" t="s">
        <v>162</v>
      </c>
      <c r="BE41" t="s">
        <v>162</v>
      </c>
      <c r="BF41">
        <v>2.7215668411838999E-2</v>
      </c>
      <c r="BG41" t="s">
        <v>162</v>
      </c>
      <c r="BH41">
        <v>4.7380675441000301E-3</v>
      </c>
      <c r="BI41" t="s">
        <v>162</v>
      </c>
      <c r="BJ41">
        <v>4.9026918389279998E-3</v>
      </c>
      <c r="BK41">
        <v>6.3636592314986404E-3</v>
      </c>
      <c r="BL41">
        <v>6.7019542735016696E-3</v>
      </c>
      <c r="BM41">
        <v>8.0176558532188205E-3</v>
      </c>
      <c r="BN41" t="s">
        <v>162</v>
      </c>
      <c r="BO41">
        <v>1.58696449803685E-2</v>
      </c>
      <c r="BP41" t="s">
        <v>162</v>
      </c>
      <c r="BQ41">
        <v>1.55833123031206E-3</v>
      </c>
      <c r="BR41">
        <v>1.7930826101112698E-2</v>
      </c>
      <c r="BS41">
        <v>1.2616082644678801E-2</v>
      </c>
      <c r="BT41">
        <v>1.3924396907852001E-2</v>
      </c>
      <c r="BU41" t="s">
        <v>162</v>
      </c>
      <c r="BV41" t="s">
        <v>162</v>
      </c>
      <c r="BW41" t="s">
        <v>162</v>
      </c>
      <c r="BX41">
        <v>2.3223866282503499E-2</v>
      </c>
      <c r="BY41" t="s">
        <v>162</v>
      </c>
      <c r="BZ41" t="s">
        <v>162</v>
      </c>
      <c r="CA41">
        <v>5.3281615298077997E-3</v>
      </c>
      <c r="CB41">
        <v>9.4812205238345403E-3</v>
      </c>
      <c r="CC41">
        <v>1.7334640652885199E-2</v>
      </c>
      <c r="CD41">
        <v>6.5059867639982397E-3</v>
      </c>
      <c r="CE41">
        <v>1.1405385540886701E-2</v>
      </c>
      <c r="CF41">
        <v>7.7816850413199804E-3</v>
      </c>
      <c r="CG41">
        <v>5.72691144461641E-3</v>
      </c>
      <c r="CH41">
        <v>9.5316026496466907E-3</v>
      </c>
      <c r="CI41">
        <v>5.1469221207271904E-3</v>
      </c>
      <c r="CJ41">
        <v>8.9587894248436307E-3</v>
      </c>
      <c r="CK41" t="s">
        <v>162</v>
      </c>
      <c r="CL41" t="s">
        <v>162</v>
      </c>
      <c r="CM41">
        <v>2.6760070219113301E-2</v>
      </c>
      <c r="CN41" t="s">
        <v>162</v>
      </c>
      <c r="CO41" t="s">
        <v>162</v>
      </c>
      <c r="CP41" t="s">
        <v>162</v>
      </c>
      <c r="CQ41">
        <v>5.7239124821077498E-3</v>
      </c>
      <c r="CR41">
        <v>5.4038946144148803E-3</v>
      </c>
      <c r="CS41">
        <v>9.3423931466550203E-2</v>
      </c>
      <c r="CT41" t="s">
        <v>162</v>
      </c>
      <c r="CU41" t="s">
        <v>162</v>
      </c>
      <c r="CV41" t="s">
        <v>162</v>
      </c>
    </row>
    <row r="42" spans="1:100" x14ac:dyDescent="0.25">
      <c r="A42" s="139">
        <v>35065</v>
      </c>
      <c r="B42">
        <v>21.246290710786965</v>
      </c>
      <c r="D42">
        <f t="shared" si="0"/>
        <v>1.0589974596740876</v>
      </c>
      <c r="E42">
        <v>1.7935074776179401E-2</v>
      </c>
      <c r="F42">
        <v>9.1771018558005797E-3</v>
      </c>
      <c r="G42">
        <v>6.8930352980175096E-3</v>
      </c>
      <c r="H42" t="s">
        <v>162</v>
      </c>
      <c r="I42" t="s">
        <v>162</v>
      </c>
      <c r="J42">
        <v>7.0270119328164401E-3</v>
      </c>
      <c r="K42" t="s">
        <v>162</v>
      </c>
      <c r="L42">
        <v>7.1677062094986496E-3</v>
      </c>
      <c r="M42">
        <v>1.7934780877086099E-2</v>
      </c>
      <c r="N42" t="s">
        <v>162</v>
      </c>
      <c r="O42" t="s">
        <v>162</v>
      </c>
      <c r="P42">
        <v>5.4005269838164399E-3</v>
      </c>
      <c r="Q42" t="s">
        <v>162</v>
      </c>
      <c r="R42">
        <v>5.4853299972369898E-3</v>
      </c>
      <c r="S42">
        <v>1.4014019676690701E-2</v>
      </c>
      <c r="T42" t="s">
        <v>162</v>
      </c>
      <c r="U42">
        <v>1.04302851550317E-2</v>
      </c>
      <c r="V42" t="s">
        <v>162</v>
      </c>
      <c r="W42" t="s">
        <v>162</v>
      </c>
      <c r="X42">
        <v>6.9817285718667002E-3</v>
      </c>
      <c r="Y42">
        <v>7.3269740057144896E-3</v>
      </c>
      <c r="Z42">
        <v>4.2517994265053203E-3</v>
      </c>
      <c r="AA42">
        <v>4.3662450311006103E-3</v>
      </c>
      <c r="AB42" t="s">
        <v>162</v>
      </c>
      <c r="AC42">
        <v>1.17239408272209E-2</v>
      </c>
      <c r="AD42">
        <v>6.8677596791953703E-3</v>
      </c>
      <c r="AE42" t="s">
        <v>162</v>
      </c>
      <c r="AF42">
        <v>8.2229617172269297E-3</v>
      </c>
      <c r="AG42">
        <v>2.2296752693164501E-2</v>
      </c>
      <c r="AH42">
        <v>9.3463338932693492E-3</v>
      </c>
      <c r="AI42">
        <v>1.49312590113865E-2</v>
      </c>
      <c r="AJ42">
        <v>2.2005484188224601E-2</v>
      </c>
      <c r="AK42">
        <v>6.8595037105843798E-3</v>
      </c>
      <c r="AL42">
        <v>1.4916763736714999E-2</v>
      </c>
      <c r="AM42">
        <v>1.37715525052396E-2</v>
      </c>
      <c r="AN42" t="s">
        <v>162</v>
      </c>
      <c r="AO42">
        <v>7.0930357868991996E-3</v>
      </c>
      <c r="AP42">
        <v>8.4815883873690396E-3</v>
      </c>
      <c r="AQ42">
        <v>1.6008886769332702E-2</v>
      </c>
      <c r="AR42">
        <v>1.17083152121246E-2</v>
      </c>
      <c r="AS42">
        <v>7.4767939210938199E-3</v>
      </c>
      <c r="AT42">
        <v>4.6454947719596698E-3</v>
      </c>
      <c r="AU42" t="s">
        <v>162</v>
      </c>
      <c r="AV42">
        <v>6.5031067607530099E-3</v>
      </c>
      <c r="AW42">
        <v>5.3012615942142098E-3</v>
      </c>
      <c r="AX42" t="s">
        <v>162</v>
      </c>
      <c r="AY42" t="s">
        <v>162</v>
      </c>
      <c r="AZ42" t="s">
        <v>162</v>
      </c>
      <c r="BA42">
        <v>1.0012054149425201E-2</v>
      </c>
      <c r="BB42" t="s">
        <v>162</v>
      </c>
      <c r="BC42">
        <v>1.0941837874706701E-2</v>
      </c>
      <c r="BD42">
        <v>4.1673040033996002E-3</v>
      </c>
      <c r="BE42">
        <v>1.0650466801124201E-2</v>
      </c>
      <c r="BF42">
        <v>1.7613190460214E-2</v>
      </c>
      <c r="BG42" t="s">
        <v>162</v>
      </c>
      <c r="BH42">
        <v>3.5611762845317902E-3</v>
      </c>
      <c r="BI42" t="s">
        <v>162</v>
      </c>
      <c r="BJ42">
        <v>6.0737255520087402E-3</v>
      </c>
      <c r="BK42">
        <v>8.7719477767618601E-3</v>
      </c>
      <c r="BL42">
        <v>3.6968800457955501E-3</v>
      </c>
      <c r="BM42">
        <v>7.2649135033593399E-3</v>
      </c>
      <c r="BN42" t="s">
        <v>162</v>
      </c>
      <c r="BO42">
        <v>1.5950541703350501E-2</v>
      </c>
      <c r="BP42" t="s">
        <v>162</v>
      </c>
      <c r="BQ42">
        <v>2.98642287019128E-3</v>
      </c>
      <c r="BR42">
        <v>1.20052173204841E-2</v>
      </c>
      <c r="BS42">
        <v>1.07578157174221E-2</v>
      </c>
      <c r="BT42">
        <v>1.7671747304094501E-2</v>
      </c>
      <c r="BU42" t="s">
        <v>162</v>
      </c>
      <c r="BV42" t="s">
        <v>162</v>
      </c>
      <c r="BW42" t="s">
        <v>162</v>
      </c>
      <c r="BX42">
        <v>2.3615760033102898E-2</v>
      </c>
      <c r="BY42" t="s">
        <v>162</v>
      </c>
      <c r="BZ42" t="s">
        <v>162</v>
      </c>
      <c r="CA42">
        <v>9.2811685069688395E-3</v>
      </c>
      <c r="CB42">
        <v>9.9476905718561704E-3</v>
      </c>
      <c r="CC42">
        <v>1.7106496086583201E-2</v>
      </c>
      <c r="CD42">
        <v>1.25886977149037E-2</v>
      </c>
      <c r="CE42">
        <v>1.01585448050507E-2</v>
      </c>
      <c r="CF42">
        <v>1.05560583240329E-2</v>
      </c>
      <c r="CG42">
        <v>4.8146275552180002E-3</v>
      </c>
      <c r="CH42">
        <v>1.12514193144509E-2</v>
      </c>
      <c r="CI42">
        <v>7.9453191283046995E-3</v>
      </c>
      <c r="CJ42">
        <v>1.06662907449871E-2</v>
      </c>
      <c r="CK42">
        <v>5.7218423932118498E-3</v>
      </c>
      <c r="CL42" t="s">
        <v>162</v>
      </c>
      <c r="CM42">
        <v>2.6862128262448499E-2</v>
      </c>
      <c r="CN42" t="s">
        <v>162</v>
      </c>
      <c r="CO42" t="s">
        <v>162</v>
      </c>
      <c r="CP42" t="s">
        <v>162</v>
      </c>
      <c r="CQ42">
        <v>6.0008673324291597E-3</v>
      </c>
      <c r="CR42">
        <v>8.4048048069198505E-3</v>
      </c>
      <c r="CS42">
        <v>2.7569027684002202E-2</v>
      </c>
      <c r="CT42" t="s">
        <v>162</v>
      </c>
      <c r="CU42" t="s">
        <v>162</v>
      </c>
      <c r="CV42" t="s">
        <v>162</v>
      </c>
    </row>
    <row r="43" spans="1:100" x14ac:dyDescent="0.25">
      <c r="A43" s="139">
        <v>35156</v>
      </c>
      <c r="B43">
        <v>11.23814884970882</v>
      </c>
      <c r="D43">
        <f t="shared" si="0"/>
        <v>0.99752927636636013</v>
      </c>
      <c r="E43">
        <v>1.2425346760496499E-2</v>
      </c>
      <c r="F43">
        <v>6.4870829356321897E-3</v>
      </c>
      <c r="G43">
        <v>4.9378299793816204E-3</v>
      </c>
      <c r="H43" t="s">
        <v>162</v>
      </c>
      <c r="I43" t="s">
        <v>162</v>
      </c>
      <c r="J43">
        <v>5.2780149079679501E-3</v>
      </c>
      <c r="K43" t="s">
        <v>162</v>
      </c>
      <c r="L43">
        <v>8.2913450527322408E-3</v>
      </c>
      <c r="M43">
        <v>1.3642949697961799E-2</v>
      </c>
      <c r="N43" t="s">
        <v>162</v>
      </c>
      <c r="O43" t="s">
        <v>162</v>
      </c>
      <c r="P43">
        <v>3.9355277293616599E-3</v>
      </c>
      <c r="Q43" t="s">
        <v>162</v>
      </c>
      <c r="R43">
        <v>6.3128210036113202E-3</v>
      </c>
      <c r="S43">
        <v>2.99955744869272E-2</v>
      </c>
      <c r="T43" t="s">
        <v>162</v>
      </c>
      <c r="U43">
        <v>1.6792634017547999E-2</v>
      </c>
      <c r="V43" t="s">
        <v>162</v>
      </c>
      <c r="W43" t="s">
        <v>162</v>
      </c>
      <c r="X43">
        <v>9.8159222579317293E-3</v>
      </c>
      <c r="Y43">
        <v>5.0480855604628401E-3</v>
      </c>
      <c r="Z43">
        <v>3.2795051132435801E-3</v>
      </c>
      <c r="AA43">
        <v>3.2041558143692502E-3</v>
      </c>
      <c r="AB43">
        <v>3.18291514257572E-2</v>
      </c>
      <c r="AC43">
        <v>8.54656589214111E-3</v>
      </c>
      <c r="AD43">
        <v>5.3214911076971301E-3</v>
      </c>
      <c r="AE43" t="s">
        <v>162</v>
      </c>
      <c r="AF43">
        <v>5.1395910766921698E-3</v>
      </c>
      <c r="AG43">
        <v>6.4561167274228698E-3</v>
      </c>
      <c r="AH43">
        <v>8.8499754566818793E-3</v>
      </c>
      <c r="AI43">
        <v>7.7320026872733797E-3</v>
      </c>
      <c r="AJ43">
        <v>1.06821588344088E-2</v>
      </c>
      <c r="AK43">
        <v>5.7357588359423497E-3</v>
      </c>
      <c r="AL43">
        <v>1.1334859261453001E-2</v>
      </c>
      <c r="AM43">
        <v>1.1117086715463E-2</v>
      </c>
      <c r="AN43" t="s">
        <v>162</v>
      </c>
      <c r="AO43">
        <v>5.1101081557376801E-3</v>
      </c>
      <c r="AP43">
        <v>1.30488142495656E-2</v>
      </c>
      <c r="AQ43">
        <v>1.0550309568357801E-2</v>
      </c>
      <c r="AR43">
        <v>1.54200900411417E-2</v>
      </c>
      <c r="AS43">
        <v>6.3342460771500997E-3</v>
      </c>
      <c r="AT43">
        <v>6.6956673460546396E-3</v>
      </c>
      <c r="AU43" t="s">
        <v>162</v>
      </c>
      <c r="AV43">
        <v>5.9283849436227902E-3</v>
      </c>
      <c r="AW43">
        <v>4.0120290375074696E-3</v>
      </c>
      <c r="AX43" t="s">
        <v>162</v>
      </c>
      <c r="AY43" t="s">
        <v>162</v>
      </c>
      <c r="AZ43" t="s">
        <v>162</v>
      </c>
      <c r="BA43">
        <v>9.6253316718929293E-3</v>
      </c>
      <c r="BB43" t="s">
        <v>162</v>
      </c>
      <c r="BC43">
        <v>6.9435837109893799E-3</v>
      </c>
      <c r="BD43">
        <v>5.4412882905041701E-3</v>
      </c>
      <c r="BE43">
        <v>8.6217939006959093E-3</v>
      </c>
      <c r="BF43">
        <v>1.18088930044561E-2</v>
      </c>
      <c r="BG43" t="s">
        <v>162</v>
      </c>
      <c r="BH43">
        <v>4.5423766690999602E-3</v>
      </c>
      <c r="BI43" t="s">
        <v>162</v>
      </c>
      <c r="BJ43">
        <v>5.6531318438595296E-3</v>
      </c>
      <c r="BK43">
        <v>5.8205539555447501E-3</v>
      </c>
      <c r="BL43">
        <v>8.9252009860115895E-3</v>
      </c>
      <c r="BM43">
        <v>6.0387600521111303E-3</v>
      </c>
      <c r="BN43" t="s">
        <v>162</v>
      </c>
      <c r="BO43">
        <v>1.25391198526875E-2</v>
      </c>
      <c r="BP43" t="s">
        <v>162</v>
      </c>
      <c r="BQ43">
        <v>7.7923336454834204E-3</v>
      </c>
      <c r="BR43">
        <v>8.8048795431627004E-3</v>
      </c>
      <c r="BS43">
        <v>7.1534834878454598E-3</v>
      </c>
      <c r="BT43">
        <v>1.42592084595518E-2</v>
      </c>
      <c r="BU43" t="s">
        <v>162</v>
      </c>
      <c r="BV43" t="s">
        <v>162</v>
      </c>
      <c r="BW43" t="s">
        <v>162</v>
      </c>
      <c r="BX43">
        <v>4.7821643944584498E-2</v>
      </c>
      <c r="BY43" t="s">
        <v>162</v>
      </c>
      <c r="BZ43" t="s">
        <v>162</v>
      </c>
      <c r="CA43">
        <v>6.0110771728243296E-3</v>
      </c>
      <c r="CB43">
        <v>1.1919056430371401E-2</v>
      </c>
      <c r="CC43">
        <v>2.4669761906621599E-2</v>
      </c>
      <c r="CD43">
        <v>1.1555123689086099E-2</v>
      </c>
      <c r="CE43">
        <v>1.20727907243683E-2</v>
      </c>
      <c r="CF43">
        <v>5.4717294790354899E-3</v>
      </c>
      <c r="CG43">
        <v>3.8081755557602699E-3</v>
      </c>
      <c r="CH43">
        <v>7.2900293851216403E-3</v>
      </c>
      <c r="CI43">
        <v>5.8463156036689399E-3</v>
      </c>
      <c r="CJ43">
        <v>9.5643846317180099E-3</v>
      </c>
      <c r="CK43">
        <v>5.5632006252404201E-3</v>
      </c>
      <c r="CL43" t="s">
        <v>162</v>
      </c>
      <c r="CM43">
        <v>2.0761023510820101E-2</v>
      </c>
      <c r="CN43" t="s">
        <v>162</v>
      </c>
      <c r="CO43" t="s">
        <v>162</v>
      </c>
      <c r="CP43" t="s">
        <v>162</v>
      </c>
      <c r="CQ43">
        <v>5.6143466941193203E-3</v>
      </c>
      <c r="CR43">
        <v>6.3273371500685198E-3</v>
      </c>
      <c r="CS43">
        <v>2.0861598539466598E-2</v>
      </c>
      <c r="CT43" t="s">
        <v>162</v>
      </c>
      <c r="CU43" t="s">
        <v>162</v>
      </c>
      <c r="CV43" t="s">
        <v>162</v>
      </c>
    </row>
    <row r="44" spans="1:100" x14ac:dyDescent="0.25">
      <c r="A44" s="139">
        <v>35247</v>
      </c>
      <c r="B44">
        <v>24.989416458513666</v>
      </c>
      <c r="D44">
        <f t="shared" si="0"/>
        <v>1.010816923076143</v>
      </c>
      <c r="E44">
        <v>1.78588706939172E-2</v>
      </c>
      <c r="F44">
        <v>8.9087821546107691E-3</v>
      </c>
      <c r="G44">
        <v>6.7811093618500903E-3</v>
      </c>
      <c r="H44" t="s">
        <v>162</v>
      </c>
      <c r="I44" t="s">
        <v>162</v>
      </c>
      <c r="J44">
        <v>4.7311658194134397E-3</v>
      </c>
      <c r="K44" t="s">
        <v>162</v>
      </c>
      <c r="L44">
        <v>8.7558232301559596E-3</v>
      </c>
      <c r="M44">
        <v>1.5054707041243599E-2</v>
      </c>
      <c r="N44" t="s">
        <v>162</v>
      </c>
      <c r="O44" t="s">
        <v>162</v>
      </c>
      <c r="P44">
        <v>5.7666305120933998E-3</v>
      </c>
      <c r="Q44" t="s">
        <v>162</v>
      </c>
      <c r="R44">
        <v>3.7552137088866198E-3</v>
      </c>
      <c r="S44">
        <v>2.8142823905032199E-2</v>
      </c>
      <c r="T44" t="s">
        <v>162</v>
      </c>
      <c r="U44">
        <v>1.1461943561693701E-2</v>
      </c>
      <c r="V44" t="s">
        <v>162</v>
      </c>
      <c r="W44" t="s">
        <v>162</v>
      </c>
      <c r="X44">
        <v>6.7835755845532903E-3</v>
      </c>
      <c r="Y44">
        <v>5.4532066937168404E-3</v>
      </c>
      <c r="Z44">
        <v>4.9415600269426697E-3</v>
      </c>
      <c r="AA44">
        <v>9.2221889765078703E-3</v>
      </c>
      <c r="AB44">
        <v>7.3098005809800201E-3</v>
      </c>
      <c r="AC44">
        <v>8.2527385063971594E-3</v>
      </c>
      <c r="AD44">
        <v>6.5071944607690098E-3</v>
      </c>
      <c r="AE44" t="s">
        <v>162</v>
      </c>
      <c r="AF44">
        <v>6.7915729926378296E-3</v>
      </c>
      <c r="AG44">
        <v>5.7994763335562803E-3</v>
      </c>
      <c r="AH44">
        <v>8.8550080046510601E-3</v>
      </c>
      <c r="AI44">
        <v>8.1832610388867504E-3</v>
      </c>
      <c r="AJ44">
        <v>1.4499000112913701E-2</v>
      </c>
      <c r="AK44">
        <v>5.7230550376981496E-3</v>
      </c>
      <c r="AL44">
        <v>9.8966139084658202E-3</v>
      </c>
      <c r="AM44">
        <v>1.1415362078058299E-2</v>
      </c>
      <c r="AN44" t="s">
        <v>162</v>
      </c>
      <c r="AO44">
        <v>5.6329672446941703E-3</v>
      </c>
      <c r="AP44">
        <v>1.61904781512443E-2</v>
      </c>
      <c r="AQ44">
        <v>1.0438477288331799E-2</v>
      </c>
      <c r="AR44">
        <v>4.5717527828193397E-2</v>
      </c>
      <c r="AS44">
        <v>7.1487783925386099E-3</v>
      </c>
      <c r="AT44">
        <v>5.9339374601418103E-3</v>
      </c>
      <c r="AU44" t="s">
        <v>162</v>
      </c>
      <c r="AV44">
        <v>5.0340242517306101E-3</v>
      </c>
      <c r="AW44">
        <v>4.85955506033732E-3</v>
      </c>
      <c r="AX44" t="s">
        <v>162</v>
      </c>
      <c r="AY44" t="s">
        <v>162</v>
      </c>
      <c r="AZ44" t="s">
        <v>162</v>
      </c>
      <c r="BA44">
        <v>8.40919147180344E-3</v>
      </c>
      <c r="BB44" t="s">
        <v>162</v>
      </c>
      <c r="BC44">
        <v>7.3434616166838402E-3</v>
      </c>
      <c r="BD44">
        <v>3.6382020807579399E-3</v>
      </c>
      <c r="BE44">
        <v>4.0493548994021298E-3</v>
      </c>
      <c r="BF44">
        <v>1.45092734336829E-2</v>
      </c>
      <c r="BG44" t="s">
        <v>162</v>
      </c>
      <c r="BH44">
        <v>4.1555652296681898E-3</v>
      </c>
      <c r="BI44" t="s">
        <v>162</v>
      </c>
      <c r="BJ44">
        <v>7.3455480724847798E-3</v>
      </c>
      <c r="BK44">
        <v>6.7237781643834198E-3</v>
      </c>
      <c r="BL44">
        <v>7.9760556209653496E-3</v>
      </c>
      <c r="BM44">
        <v>6.5885744705573403E-3</v>
      </c>
      <c r="BN44" t="s">
        <v>162</v>
      </c>
      <c r="BO44">
        <v>1.3432109145632601E-2</v>
      </c>
      <c r="BP44" t="s">
        <v>162</v>
      </c>
      <c r="BQ44">
        <v>4.8352872776591003E-3</v>
      </c>
      <c r="BR44">
        <v>1.04292469001408E-2</v>
      </c>
      <c r="BS44">
        <v>9.7222013113626403E-3</v>
      </c>
      <c r="BT44">
        <v>1.6209180850567401E-2</v>
      </c>
      <c r="BU44" t="s">
        <v>162</v>
      </c>
      <c r="BV44" t="s">
        <v>162</v>
      </c>
      <c r="BW44" t="s">
        <v>162</v>
      </c>
      <c r="BX44">
        <v>3.7011893032418898E-2</v>
      </c>
      <c r="BY44" t="s">
        <v>162</v>
      </c>
      <c r="BZ44" t="s">
        <v>162</v>
      </c>
      <c r="CA44">
        <v>5.6183835737055703E-3</v>
      </c>
      <c r="CB44">
        <v>9.6175651094344995E-3</v>
      </c>
      <c r="CC44">
        <v>1.45215132087812E-2</v>
      </c>
      <c r="CD44">
        <v>1.01815639954212E-2</v>
      </c>
      <c r="CE44">
        <v>1.1940123653420801E-2</v>
      </c>
      <c r="CF44">
        <v>7.1523624856665398E-3</v>
      </c>
      <c r="CG44">
        <v>3.9696774889199198E-3</v>
      </c>
      <c r="CH44">
        <v>7.1250122876109099E-3</v>
      </c>
      <c r="CI44">
        <v>8.1659996310466405E-3</v>
      </c>
      <c r="CJ44">
        <v>1.4763054827068901E-2</v>
      </c>
      <c r="CK44">
        <v>1.99786690856852E-2</v>
      </c>
      <c r="CL44" t="s">
        <v>162</v>
      </c>
      <c r="CM44">
        <v>1.44287540950157E-2</v>
      </c>
      <c r="CN44" t="s">
        <v>162</v>
      </c>
      <c r="CO44" t="s">
        <v>162</v>
      </c>
      <c r="CP44" t="s">
        <v>162</v>
      </c>
      <c r="CQ44">
        <v>5.14629120237085E-3</v>
      </c>
      <c r="CR44">
        <v>8.1343045557325105E-3</v>
      </c>
      <c r="CS44">
        <v>1.19942019878366E-2</v>
      </c>
      <c r="CT44" t="s">
        <v>162</v>
      </c>
      <c r="CU44" t="s">
        <v>162</v>
      </c>
      <c r="CV44" t="s">
        <v>162</v>
      </c>
    </row>
    <row r="45" spans="1:100" x14ac:dyDescent="0.25">
      <c r="A45" s="139">
        <v>35339</v>
      </c>
      <c r="B45">
        <v>21.745928144876736</v>
      </c>
      <c r="D45">
        <f t="shared" si="0"/>
        <v>1.0161985808363838</v>
      </c>
      <c r="E45">
        <v>1.19731005287103E-2</v>
      </c>
      <c r="F45">
        <v>9.7437345509674804E-3</v>
      </c>
      <c r="G45">
        <v>5.3457969849018596E-3</v>
      </c>
      <c r="H45" t="s">
        <v>162</v>
      </c>
      <c r="I45" t="s">
        <v>162</v>
      </c>
      <c r="J45">
        <v>4.9761507769684396E-3</v>
      </c>
      <c r="K45" t="s">
        <v>162</v>
      </c>
      <c r="L45">
        <v>4.5810131419838198E-3</v>
      </c>
      <c r="M45">
        <v>9.7657122417230697E-3</v>
      </c>
      <c r="N45" t="s">
        <v>162</v>
      </c>
      <c r="O45" t="s">
        <v>162</v>
      </c>
      <c r="P45">
        <v>7.4342411360437304E-3</v>
      </c>
      <c r="Q45" t="s">
        <v>162</v>
      </c>
      <c r="R45">
        <v>4.7725974138957197E-3</v>
      </c>
      <c r="S45">
        <v>3.7479254087580599E-2</v>
      </c>
      <c r="T45" t="s">
        <v>162</v>
      </c>
      <c r="U45">
        <v>8.0741739398757697E-3</v>
      </c>
      <c r="V45" t="s">
        <v>162</v>
      </c>
      <c r="W45" t="s">
        <v>162</v>
      </c>
      <c r="X45">
        <v>8.7117789325837098E-3</v>
      </c>
      <c r="Y45">
        <v>6.08648990251698E-3</v>
      </c>
      <c r="Z45">
        <v>4.9036035852467897E-3</v>
      </c>
      <c r="AA45">
        <v>1.0635638552647399E-2</v>
      </c>
      <c r="AB45">
        <v>1.46116883161373E-2</v>
      </c>
      <c r="AC45">
        <v>9.0744123571804298E-3</v>
      </c>
      <c r="AD45">
        <v>5.6218880722900301E-3</v>
      </c>
      <c r="AE45" t="s">
        <v>162</v>
      </c>
      <c r="AF45">
        <v>8.6215504104340101E-3</v>
      </c>
      <c r="AG45">
        <v>1.7946347600071601E-2</v>
      </c>
      <c r="AH45">
        <v>9.3772899927838799E-3</v>
      </c>
      <c r="AI45">
        <v>9.7225208935028205E-3</v>
      </c>
      <c r="AJ45">
        <v>9.2446681180549401E-3</v>
      </c>
      <c r="AK45">
        <v>7.2431601442179703E-3</v>
      </c>
      <c r="AL45">
        <v>1.50204195299923E-2</v>
      </c>
      <c r="AM45">
        <v>1.0099714635613301E-2</v>
      </c>
      <c r="AN45" t="s">
        <v>162</v>
      </c>
      <c r="AO45">
        <v>5.6223439878758498E-3</v>
      </c>
      <c r="AP45">
        <v>8.9879810233604498E-3</v>
      </c>
      <c r="AQ45">
        <v>9.1012243563461104E-3</v>
      </c>
      <c r="AR45">
        <v>2.6965673539796699E-2</v>
      </c>
      <c r="AS45">
        <v>8.5405165554264997E-3</v>
      </c>
      <c r="AT45">
        <v>4.2800358088527302E-3</v>
      </c>
      <c r="AU45" t="s">
        <v>162</v>
      </c>
      <c r="AV45">
        <v>7.8303943762943091E-3</v>
      </c>
      <c r="AW45">
        <v>9.4585258536715698E-3</v>
      </c>
      <c r="AX45" t="s">
        <v>162</v>
      </c>
      <c r="AY45" t="s">
        <v>162</v>
      </c>
      <c r="AZ45" t="s">
        <v>162</v>
      </c>
      <c r="BA45">
        <v>8.0081798987455093E-3</v>
      </c>
      <c r="BB45" t="s">
        <v>162</v>
      </c>
      <c r="BC45">
        <v>6.5838377504196001E-3</v>
      </c>
      <c r="BD45">
        <v>4.5955402733054602E-3</v>
      </c>
      <c r="BE45">
        <v>9.9851475669054095E-3</v>
      </c>
      <c r="BF45">
        <v>1.20457669401751E-2</v>
      </c>
      <c r="BG45" t="s">
        <v>162</v>
      </c>
      <c r="BH45">
        <v>4.4345059044118501E-3</v>
      </c>
      <c r="BI45" t="s">
        <v>162</v>
      </c>
      <c r="BJ45">
        <v>5.7751565343839503E-3</v>
      </c>
      <c r="BK45">
        <v>7.4201274921400903E-3</v>
      </c>
      <c r="BL45">
        <v>6.4374322836696796E-3</v>
      </c>
      <c r="BM45">
        <v>6.8188079833774303E-3</v>
      </c>
      <c r="BN45">
        <v>4.3489418831640196E-3</v>
      </c>
      <c r="BO45">
        <v>1.54453560748859E-2</v>
      </c>
      <c r="BP45" t="s">
        <v>162</v>
      </c>
      <c r="BQ45">
        <v>7.0148024828444403E-3</v>
      </c>
      <c r="BR45">
        <v>9.8590280608400697E-3</v>
      </c>
      <c r="BS45">
        <v>1.11386286533649E-2</v>
      </c>
      <c r="BT45">
        <v>1.41359098303728E-2</v>
      </c>
      <c r="BU45" t="s">
        <v>162</v>
      </c>
      <c r="BV45" t="s">
        <v>162</v>
      </c>
      <c r="BW45" t="s">
        <v>162</v>
      </c>
      <c r="BX45">
        <v>1.55727744269165E-2</v>
      </c>
      <c r="BY45" t="s">
        <v>162</v>
      </c>
      <c r="BZ45" t="s">
        <v>162</v>
      </c>
      <c r="CA45">
        <v>5.8695416768059202E-3</v>
      </c>
      <c r="CB45">
        <v>1.5009038123716199E-2</v>
      </c>
      <c r="CC45">
        <v>1.7999021531688902E-2</v>
      </c>
      <c r="CD45">
        <v>9.8875452329310904E-3</v>
      </c>
      <c r="CE45">
        <v>1.5425069963966099E-2</v>
      </c>
      <c r="CF45">
        <v>6.50080558156372E-3</v>
      </c>
      <c r="CG45">
        <v>4.4364661141122197E-3</v>
      </c>
      <c r="CH45">
        <v>7.3993182540315998E-3</v>
      </c>
      <c r="CI45">
        <v>5.1838828536170502E-3</v>
      </c>
      <c r="CJ45">
        <v>1.8449355571774101E-2</v>
      </c>
      <c r="CK45">
        <v>2.2155089719498401E-2</v>
      </c>
      <c r="CL45" t="s">
        <v>162</v>
      </c>
      <c r="CM45">
        <v>1.9304973186025799E-2</v>
      </c>
      <c r="CN45" t="s">
        <v>162</v>
      </c>
      <c r="CO45" t="s">
        <v>162</v>
      </c>
      <c r="CP45" t="s">
        <v>162</v>
      </c>
      <c r="CQ45">
        <v>6.3061156041111397E-3</v>
      </c>
      <c r="CR45">
        <v>6.8127577535714301E-3</v>
      </c>
      <c r="CS45">
        <v>1.83165109887648E-2</v>
      </c>
      <c r="CT45" t="s">
        <v>162</v>
      </c>
      <c r="CU45" t="s">
        <v>162</v>
      </c>
      <c r="CV45" t="s">
        <v>162</v>
      </c>
    </row>
    <row r="46" spans="1:100" x14ac:dyDescent="0.25">
      <c r="A46" s="139">
        <v>35431</v>
      </c>
      <c r="B46">
        <v>18.201763421686771</v>
      </c>
      <c r="D46">
        <f t="shared" si="0"/>
        <v>1.2580804584357661</v>
      </c>
      <c r="E46">
        <v>1.28686754078404E-2</v>
      </c>
      <c r="F46">
        <v>6.9011449703446897E-3</v>
      </c>
      <c r="G46">
        <v>5.8542745020656803E-3</v>
      </c>
      <c r="H46" t="s">
        <v>162</v>
      </c>
      <c r="I46" t="s">
        <v>162</v>
      </c>
      <c r="J46">
        <v>7.1444378103372296E-3</v>
      </c>
      <c r="K46" t="s">
        <v>162</v>
      </c>
      <c r="L46">
        <v>1.17672143116601E-2</v>
      </c>
      <c r="M46">
        <v>1.4970634211761801E-2</v>
      </c>
      <c r="N46" t="s">
        <v>162</v>
      </c>
      <c r="O46" t="s">
        <v>162</v>
      </c>
      <c r="P46">
        <v>7.7697394675406897E-3</v>
      </c>
      <c r="Q46" t="s">
        <v>162</v>
      </c>
      <c r="R46">
        <v>6.5234331265592704E-3</v>
      </c>
      <c r="S46">
        <v>2.2191052697547901E-2</v>
      </c>
      <c r="T46">
        <v>3.6365112252754302E-2</v>
      </c>
      <c r="U46">
        <v>1.09001879901545E-2</v>
      </c>
      <c r="V46">
        <v>2.0490745875265601E-2</v>
      </c>
      <c r="W46" t="s">
        <v>162</v>
      </c>
      <c r="X46">
        <v>9.9479861923768807E-3</v>
      </c>
      <c r="Y46">
        <v>9.6208117559721008E-3</v>
      </c>
      <c r="Z46">
        <v>1.84643827832163E-3</v>
      </c>
      <c r="AA46">
        <v>1.55675634393883E-2</v>
      </c>
      <c r="AB46">
        <v>2.0549666445702601E-2</v>
      </c>
      <c r="AC46">
        <v>1.0417550771347E-2</v>
      </c>
      <c r="AD46">
        <v>8.0175050019630992E-3</v>
      </c>
      <c r="AE46" t="s">
        <v>162</v>
      </c>
      <c r="AF46">
        <v>1.01381088537684E-2</v>
      </c>
      <c r="AG46">
        <v>8.9328707819200503E-3</v>
      </c>
      <c r="AH46">
        <v>2.3815455609522699E-2</v>
      </c>
      <c r="AI46">
        <v>1.0154299750809699E-2</v>
      </c>
      <c r="AJ46">
        <v>1.8038144115027101E-2</v>
      </c>
      <c r="AK46">
        <v>6.6143643164232498E-3</v>
      </c>
      <c r="AL46">
        <v>2.19265780298456E-2</v>
      </c>
      <c r="AM46">
        <v>9.4959603760230802E-3</v>
      </c>
      <c r="AN46" t="s">
        <v>162</v>
      </c>
      <c r="AO46">
        <v>6.6329254225895697E-3</v>
      </c>
      <c r="AP46">
        <v>1.94707138336397E-2</v>
      </c>
      <c r="AQ46">
        <v>1.3502898524638899E-2</v>
      </c>
      <c r="AR46">
        <v>1.28277009573852E-2</v>
      </c>
      <c r="AS46">
        <v>1.3645535950361099E-2</v>
      </c>
      <c r="AT46">
        <v>3.8554231261002901E-3</v>
      </c>
      <c r="AU46" t="s">
        <v>162</v>
      </c>
      <c r="AV46">
        <v>9.7267169935443595E-3</v>
      </c>
      <c r="AW46">
        <v>4.0445975746506704E-3</v>
      </c>
      <c r="AX46" t="s">
        <v>162</v>
      </c>
      <c r="AY46" t="s">
        <v>162</v>
      </c>
      <c r="AZ46" t="s">
        <v>162</v>
      </c>
      <c r="BA46">
        <v>1.2696420918866601E-2</v>
      </c>
      <c r="BB46" t="s">
        <v>162</v>
      </c>
      <c r="BC46">
        <v>6.7168602735486003E-3</v>
      </c>
      <c r="BD46">
        <v>5.7498085411043101E-3</v>
      </c>
      <c r="BE46">
        <v>6.4631657978767697E-3</v>
      </c>
      <c r="BF46">
        <v>1.17237971393481E-2</v>
      </c>
      <c r="BG46" t="s">
        <v>162</v>
      </c>
      <c r="BH46">
        <v>6.9450516681703704E-3</v>
      </c>
      <c r="BI46" t="s">
        <v>162</v>
      </c>
      <c r="BJ46">
        <v>9.4516541610194602E-3</v>
      </c>
      <c r="BK46">
        <v>7.3547280160941898E-3</v>
      </c>
      <c r="BL46">
        <v>9.9445562605763906E-3</v>
      </c>
      <c r="BM46">
        <v>9.8182227476811407E-3</v>
      </c>
      <c r="BN46">
        <v>8.67909233517568E-3</v>
      </c>
      <c r="BO46">
        <v>1.46395596521917E-2</v>
      </c>
      <c r="BP46" t="s">
        <v>162</v>
      </c>
      <c r="BQ46">
        <v>5.4711664907886896E-3</v>
      </c>
      <c r="BR46">
        <v>7.62213036821486E-3</v>
      </c>
      <c r="BS46">
        <v>5.4999592943309099E-3</v>
      </c>
      <c r="BT46">
        <v>1.33549418775728E-2</v>
      </c>
      <c r="BU46" t="s">
        <v>162</v>
      </c>
      <c r="BV46" t="s">
        <v>162</v>
      </c>
      <c r="BW46" t="s">
        <v>162</v>
      </c>
      <c r="BX46">
        <v>2.9391182213156501E-2</v>
      </c>
      <c r="BY46" t="s">
        <v>162</v>
      </c>
      <c r="BZ46" t="s">
        <v>162</v>
      </c>
      <c r="CA46">
        <v>6.8043335220798204E-3</v>
      </c>
      <c r="CB46">
        <v>1.14121997212279E-2</v>
      </c>
      <c r="CC46">
        <v>2.9600140846761099E-2</v>
      </c>
      <c r="CD46">
        <v>7.6982083110348097E-3</v>
      </c>
      <c r="CE46">
        <v>1.8671144461332199E-2</v>
      </c>
      <c r="CF46">
        <v>9.9255251087229796E-3</v>
      </c>
      <c r="CG46">
        <v>3.4595337166917601E-3</v>
      </c>
      <c r="CH46">
        <v>9.2574840301990705E-3</v>
      </c>
      <c r="CI46">
        <v>7.3494221593507899E-3</v>
      </c>
      <c r="CJ46">
        <v>1.99880882736308E-2</v>
      </c>
      <c r="CK46">
        <v>2.3740080202715699E-2</v>
      </c>
      <c r="CL46" t="s">
        <v>162</v>
      </c>
      <c r="CM46">
        <v>3.7881793226776199E-2</v>
      </c>
      <c r="CN46" t="s">
        <v>162</v>
      </c>
      <c r="CO46" t="s">
        <v>162</v>
      </c>
      <c r="CP46" t="s">
        <v>162</v>
      </c>
      <c r="CQ46">
        <v>7.4666436025787502E-3</v>
      </c>
      <c r="CR46">
        <v>9.0565265882126701E-3</v>
      </c>
      <c r="CS46">
        <v>1.3116065396955401E-2</v>
      </c>
      <c r="CT46" t="s">
        <v>162</v>
      </c>
      <c r="CU46">
        <v>3.6008756087180203E-2</v>
      </c>
      <c r="CV46" t="s">
        <v>162</v>
      </c>
    </row>
    <row r="47" spans="1:100" x14ac:dyDescent="0.25">
      <c r="A47" s="139">
        <v>35521</v>
      </c>
      <c r="B47">
        <v>22.804662137739083</v>
      </c>
      <c r="D47">
        <f t="shared" si="0"/>
        <v>1.256518356872427</v>
      </c>
      <c r="E47">
        <v>1.07041642818494E-2</v>
      </c>
      <c r="F47">
        <v>6.9337343723313303E-3</v>
      </c>
      <c r="G47">
        <v>7.7056926434978601E-3</v>
      </c>
      <c r="H47" t="s">
        <v>162</v>
      </c>
      <c r="I47" t="s">
        <v>162</v>
      </c>
      <c r="J47">
        <v>6.5962464140405302E-3</v>
      </c>
      <c r="K47" t="s">
        <v>162</v>
      </c>
      <c r="L47">
        <v>2.1950227830824901E-2</v>
      </c>
      <c r="M47">
        <v>1.3564429511560099E-2</v>
      </c>
      <c r="N47" t="s">
        <v>162</v>
      </c>
      <c r="O47" t="s">
        <v>162</v>
      </c>
      <c r="P47">
        <v>7.2431103774273798E-3</v>
      </c>
      <c r="Q47" t="s">
        <v>162</v>
      </c>
      <c r="R47">
        <v>5.6831616452311801E-3</v>
      </c>
      <c r="S47">
        <v>3.1293070225390601E-2</v>
      </c>
      <c r="T47">
        <v>3.40851226655055E-2</v>
      </c>
      <c r="U47">
        <v>2.37503867746401E-2</v>
      </c>
      <c r="V47">
        <v>1.2328996336122101E-2</v>
      </c>
      <c r="W47" t="s">
        <v>162</v>
      </c>
      <c r="X47">
        <v>1.4702098331443999E-2</v>
      </c>
      <c r="Y47">
        <v>9.3355855368824504E-3</v>
      </c>
      <c r="Z47">
        <v>2.71438278656678E-3</v>
      </c>
      <c r="AA47">
        <v>8.7739502970738108E-3</v>
      </c>
      <c r="AB47">
        <v>1.44394511847027E-2</v>
      </c>
      <c r="AC47">
        <v>1.06020991264969E-2</v>
      </c>
      <c r="AD47">
        <v>1.1077777355558699E-2</v>
      </c>
      <c r="AE47" t="s">
        <v>162</v>
      </c>
      <c r="AF47">
        <v>1.0657259285948999E-2</v>
      </c>
      <c r="AG47">
        <v>5.8521189002517498E-3</v>
      </c>
      <c r="AH47">
        <v>1.50657922802887E-2</v>
      </c>
      <c r="AI47">
        <v>1.30943113086123E-2</v>
      </c>
      <c r="AJ47">
        <v>1.2163377588749399E-2</v>
      </c>
      <c r="AK47">
        <v>8.3201081728874297E-3</v>
      </c>
      <c r="AL47">
        <v>9.9032061872801006E-3</v>
      </c>
      <c r="AM47">
        <v>8.8346118206499603E-3</v>
      </c>
      <c r="AN47" t="s">
        <v>162</v>
      </c>
      <c r="AO47">
        <v>7.6547499022937204E-3</v>
      </c>
      <c r="AP47">
        <v>1.04370543766349E-2</v>
      </c>
      <c r="AQ47">
        <v>8.3784093979637608E-3</v>
      </c>
      <c r="AR47">
        <v>1.6945752745613399E-2</v>
      </c>
      <c r="AS47">
        <v>1.29592121656845E-2</v>
      </c>
      <c r="AT47">
        <v>5.3385087484410397E-3</v>
      </c>
      <c r="AU47" t="s">
        <v>162</v>
      </c>
      <c r="AV47">
        <v>9.6259386342455594E-3</v>
      </c>
      <c r="AW47">
        <v>7.76351132681238E-3</v>
      </c>
      <c r="AX47" t="s">
        <v>162</v>
      </c>
      <c r="AY47" t="s">
        <v>162</v>
      </c>
      <c r="AZ47" t="s">
        <v>162</v>
      </c>
      <c r="BA47">
        <v>6.5569380925999303E-3</v>
      </c>
      <c r="BB47" t="s">
        <v>162</v>
      </c>
      <c r="BC47">
        <v>1.1663561624719499E-2</v>
      </c>
      <c r="BD47">
        <v>5.6926331763246301E-3</v>
      </c>
      <c r="BE47">
        <v>1.15986784776527E-2</v>
      </c>
      <c r="BF47">
        <v>8.2395176399433796E-3</v>
      </c>
      <c r="BG47" t="s">
        <v>162</v>
      </c>
      <c r="BH47">
        <v>7.8369506118322104E-3</v>
      </c>
      <c r="BI47" t="s">
        <v>162</v>
      </c>
      <c r="BJ47">
        <v>9.8391957097908895E-3</v>
      </c>
      <c r="BK47">
        <v>5.1237083487512504E-3</v>
      </c>
      <c r="BL47">
        <v>4.8132824629801502E-3</v>
      </c>
      <c r="BM47">
        <v>1.0360929327837E-2</v>
      </c>
      <c r="BN47">
        <v>1.0057475941366001E-2</v>
      </c>
      <c r="BO47">
        <v>7.7397815590695097E-3</v>
      </c>
      <c r="BP47" t="s">
        <v>162</v>
      </c>
      <c r="BQ47">
        <v>2.2613816811908799E-2</v>
      </c>
      <c r="BR47">
        <v>1.18137603403243E-2</v>
      </c>
      <c r="BS47">
        <v>1.6531216941834299E-2</v>
      </c>
      <c r="BT47">
        <v>1.34970055608936E-2</v>
      </c>
      <c r="BU47" t="s">
        <v>162</v>
      </c>
      <c r="BV47" t="s">
        <v>162</v>
      </c>
      <c r="BW47" t="s">
        <v>162</v>
      </c>
      <c r="BX47">
        <v>2.0629302227080201E-2</v>
      </c>
      <c r="BY47" t="s">
        <v>162</v>
      </c>
      <c r="BZ47" t="s">
        <v>162</v>
      </c>
      <c r="CA47">
        <v>6.6922900814746101E-3</v>
      </c>
      <c r="CB47">
        <v>1.3762246998573299E-2</v>
      </c>
      <c r="CC47">
        <v>1.2692718810038899E-2</v>
      </c>
      <c r="CD47">
        <v>5.8415263214681096E-3</v>
      </c>
      <c r="CE47">
        <v>1.14024841455884E-2</v>
      </c>
      <c r="CF47">
        <v>1.05569843651835E-2</v>
      </c>
      <c r="CG47">
        <v>1.0227526411844601E-2</v>
      </c>
      <c r="CH47">
        <v>1.08290620753829E-2</v>
      </c>
      <c r="CI47">
        <v>9.2918880749379099E-3</v>
      </c>
      <c r="CJ47">
        <v>2.6279904792833399E-2</v>
      </c>
      <c r="CK47">
        <v>1.14706376714765E-2</v>
      </c>
      <c r="CL47" t="s">
        <v>162</v>
      </c>
      <c r="CM47">
        <v>2.4641757071453101E-2</v>
      </c>
      <c r="CN47" t="s">
        <v>162</v>
      </c>
      <c r="CO47" t="s">
        <v>162</v>
      </c>
      <c r="CP47" t="s">
        <v>162</v>
      </c>
      <c r="CQ47">
        <v>6.8706948406896803E-3</v>
      </c>
      <c r="CR47">
        <v>1.02125411808174E-2</v>
      </c>
      <c r="CS47">
        <v>1.23206495032098E-2</v>
      </c>
      <c r="CT47" t="s">
        <v>162</v>
      </c>
      <c r="CU47">
        <v>7.0254204933865694E-2</v>
      </c>
      <c r="CV47" t="s">
        <v>162</v>
      </c>
    </row>
    <row r="48" spans="1:100" x14ac:dyDescent="0.25">
      <c r="A48" s="139">
        <v>35612</v>
      </c>
      <c r="B48">
        <v>26.121640265656449</v>
      </c>
      <c r="D48">
        <f t="shared" si="0"/>
        <v>1.4224320388398204</v>
      </c>
      <c r="E48">
        <v>1.3893516174203599E-2</v>
      </c>
      <c r="F48">
        <v>9.4847062295104305E-3</v>
      </c>
      <c r="G48">
        <v>9.8713827743913199E-3</v>
      </c>
      <c r="H48" t="s">
        <v>162</v>
      </c>
      <c r="I48" t="s">
        <v>162</v>
      </c>
      <c r="J48">
        <v>9.0180854799124192E-3</v>
      </c>
      <c r="K48" t="s">
        <v>162</v>
      </c>
      <c r="L48">
        <v>2.9148281472660499E-2</v>
      </c>
      <c r="M48">
        <v>3.3064278641244803E-2</v>
      </c>
      <c r="N48" t="s">
        <v>162</v>
      </c>
      <c r="O48" t="s">
        <v>162</v>
      </c>
      <c r="P48">
        <v>6.1625327303520801E-3</v>
      </c>
      <c r="Q48" t="s">
        <v>162</v>
      </c>
      <c r="R48">
        <v>5.3202869047299104E-3</v>
      </c>
      <c r="S48">
        <v>2.7837761087361301E-2</v>
      </c>
      <c r="T48" t="s">
        <v>162</v>
      </c>
      <c r="U48">
        <v>8.2174013807681905E-3</v>
      </c>
      <c r="V48">
        <v>1.5624727131608901E-2</v>
      </c>
      <c r="W48" t="s">
        <v>162</v>
      </c>
      <c r="X48">
        <v>1.16797071497941E-2</v>
      </c>
      <c r="Y48">
        <v>1.27450068868766E-2</v>
      </c>
      <c r="Z48">
        <v>1.5990741883537701E-3</v>
      </c>
      <c r="AA48">
        <v>9.2947572083945298E-3</v>
      </c>
      <c r="AB48">
        <v>2.1317176185137499E-2</v>
      </c>
      <c r="AC48">
        <v>1.0489985759497E-2</v>
      </c>
      <c r="AD48">
        <v>1.04584537063338E-2</v>
      </c>
      <c r="AE48" t="s">
        <v>162</v>
      </c>
      <c r="AF48">
        <v>1.3543031664927801E-2</v>
      </c>
      <c r="AG48">
        <v>5.4432008294835197E-3</v>
      </c>
      <c r="AH48">
        <v>1.5491332919178801E-2</v>
      </c>
      <c r="AI48">
        <v>1.9526279133951701E-2</v>
      </c>
      <c r="AJ48">
        <v>1.53024853573543E-2</v>
      </c>
      <c r="AK48">
        <v>7.5156946819099502E-3</v>
      </c>
      <c r="AL48">
        <v>1.27572594265177E-2</v>
      </c>
      <c r="AM48">
        <v>3.5826609079763698E-2</v>
      </c>
      <c r="AN48" t="s">
        <v>162</v>
      </c>
      <c r="AO48">
        <v>7.7628978828225802E-3</v>
      </c>
      <c r="AP48">
        <v>1.1442686519105801E-2</v>
      </c>
      <c r="AQ48">
        <v>1.22830445719688E-2</v>
      </c>
      <c r="AR48">
        <v>1.78828272636689E-2</v>
      </c>
      <c r="AS48">
        <v>1.22671918088495E-2</v>
      </c>
      <c r="AT48">
        <v>5.9831375444701898E-3</v>
      </c>
      <c r="AU48" t="s">
        <v>162</v>
      </c>
      <c r="AV48">
        <v>1.7627715622885998E-2</v>
      </c>
      <c r="AW48">
        <v>3.8821376360509202E-3</v>
      </c>
      <c r="AX48" t="s">
        <v>162</v>
      </c>
      <c r="AY48" t="s">
        <v>162</v>
      </c>
      <c r="AZ48" t="s">
        <v>162</v>
      </c>
      <c r="BA48">
        <v>7.98975704895513E-3</v>
      </c>
      <c r="BB48" t="s">
        <v>162</v>
      </c>
      <c r="BC48">
        <v>3.0244057316331799E-2</v>
      </c>
      <c r="BD48">
        <v>7.1804919386629701E-3</v>
      </c>
      <c r="BE48">
        <v>1.2953023932375801E-2</v>
      </c>
      <c r="BF48">
        <v>1.6308903213193501E-2</v>
      </c>
      <c r="BG48" t="s">
        <v>162</v>
      </c>
      <c r="BH48">
        <v>5.4740681082400804E-3</v>
      </c>
      <c r="BI48" t="s">
        <v>162</v>
      </c>
      <c r="BJ48">
        <v>1.26005024761827E-2</v>
      </c>
      <c r="BK48">
        <v>8.1365560707956797E-3</v>
      </c>
      <c r="BL48">
        <v>4.8028896786881797E-3</v>
      </c>
      <c r="BM48">
        <v>8.3907598774329208E-3</v>
      </c>
      <c r="BN48">
        <v>1.12816192889027E-2</v>
      </c>
      <c r="BO48">
        <v>1.9158404197333799E-2</v>
      </c>
      <c r="BP48" t="s">
        <v>162</v>
      </c>
      <c r="BQ48">
        <v>1.9032522436359601E-2</v>
      </c>
      <c r="BR48">
        <v>1.300430688403E-2</v>
      </c>
      <c r="BS48">
        <v>2.8648085909990201E-2</v>
      </c>
      <c r="BT48">
        <v>1.74547176523982E-2</v>
      </c>
      <c r="BU48" t="s">
        <v>162</v>
      </c>
      <c r="BV48" t="s">
        <v>162</v>
      </c>
      <c r="BW48" t="s">
        <v>162</v>
      </c>
      <c r="BX48">
        <v>2.47315474575097E-2</v>
      </c>
      <c r="BY48" t="s">
        <v>162</v>
      </c>
      <c r="BZ48" t="s">
        <v>162</v>
      </c>
      <c r="CA48">
        <v>1.31431519265234E-2</v>
      </c>
      <c r="CB48">
        <v>1.33799678992298E-2</v>
      </c>
      <c r="CC48">
        <v>1.6972728615619201E-2</v>
      </c>
      <c r="CD48">
        <v>6.3341272904835202E-3</v>
      </c>
      <c r="CE48">
        <v>1.2853913855563099E-2</v>
      </c>
      <c r="CF48">
        <v>1.11760351208304E-2</v>
      </c>
      <c r="CG48">
        <v>7.4274031453524002E-3</v>
      </c>
      <c r="CH48">
        <v>9.0863887965069706E-3</v>
      </c>
      <c r="CI48">
        <v>1.2239287844419701E-2</v>
      </c>
      <c r="CJ48">
        <v>3.9523229205816399E-2</v>
      </c>
      <c r="CK48">
        <v>2.2698492883192999E-2</v>
      </c>
      <c r="CL48" t="s">
        <v>162</v>
      </c>
      <c r="CM48">
        <v>1.65483467360369E-2</v>
      </c>
      <c r="CN48" t="s">
        <v>162</v>
      </c>
      <c r="CO48" t="s">
        <v>162</v>
      </c>
      <c r="CP48" t="s">
        <v>162</v>
      </c>
      <c r="CQ48">
        <v>8.5163585523450099E-3</v>
      </c>
      <c r="CR48">
        <v>1.05328124482315E-2</v>
      </c>
      <c r="CS48">
        <v>1.40531648953312E-2</v>
      </c>
      <c r="CT48" t="s">
        <v>162</v>
      </c>
      <c r="CU48">
        <v>3.13871902857734E-2</v>
      </c>
      <c r="CV48" t="s">
        <v>162</v>
      </c>
    </row>
    <row r="49" spans="1:100" x14ac:dyDescent="0.25">
      <c r="A49" s="139">
        <v>35704</v>
      </c>
      <c r="B49">
        <v>38.958079543068386</v>
      </c>
      <c r="D49">
        <f t="shared" si="0"/>
        <v>2.0455959152413854</v>
      </c>
      <c r="E49">
        <v>3.3734793384292402E-2</v>
      </c>
      <c r="F49">
        <v>1.79977100645142E-2</v>
      </c>
      <c r="G49">
        <v>1.1535883190085101E-2</v>
      </c>
      <c r="H49" t="s">
        <v>162</v>
      </c>
      <c r="I49" t="s">
        <v>162</v>
      </c>
      <c r="J49">
        <v>9.3602542884005605E-3</v>
      </c>
      <c r="K49" t="s">
        <v>162</v>
      </c>
      <c r="L49">
        <v>9.3313392851074196E-3</v>
      </c>
      <c r="M49">
        <v>4.2931444900302401E-2</v>
      </c>
      <c r="N49" t="s">
        <v>162</v>
      </c>
      <c r="O49" t="s">
        <v>162</v>
      </c>
      <c r="P49">
        <v>1.3145611345478E-2</v>
      </c>
      <c r="Q49" t="s">
        <v>162</v>
      </c>
      <c r="R49">
        <v>9.3236088195644707E-3</v>
      </c>
      <c r="S49">
        <v>1.5386139202322201E-2</v>
      </c>
      <c r="T49" t="s">
        <v>162</v>
      </c>
      <c r="U49">
        <v>1.0917438436024E-2</v>
      </c>
      <c r="V49">
        <v>2.61831493165194E-2</v>
      </c>
      <c r="W49" t="s">
        <v>162</v>
      </c>
      <c r="X49">
        <v>1.5629037189497499E-2</v>
      </c>
      <c r="Y49">
        <v>9.9026077295257097E-3</v>
      </c>
      <c r="Z49">
        <v>2.43760524466171E-3</v>
      </c>
      <c r="AA49">
        <v>1.03487913712411E-2</v>
      </c>
      <c r="AB49">
        <v>5.4928341892436103E-2</v>
      </c>
      <c r="AC49">
        <v>1.95298440752916E-2</v>
      </c>
      <c r="AD49">
        <v>1.19053202056362E-2</v>
      </c>
      <c r="AE49" t="s">
        <v>162</v>
      </c>
      <c r="AF49">
        <v>1.7939728711739201E-2</v>
      </c>
      <c r="AG49">
        <v>1.7033980770432E-2</v>
      </c>
      <c r="AH49">
        <v>2.13266227058427E-2</v>
      </c>
      <c r="AI49">
        <v>4.1791420976055399E-2</v>
      </c>
      <c r="AJ49">
        <v>4.1417167639067998E-2</v>
      </c>
      <c r="AK49">
        <v>5.6646989032395501E-3</v>
      </c>
      <c r="AL49">
        <v>1.3732017679641601E-2</v>
      </c>
      <c r="AM49">
        <v>5.7995746078358397E-2</v>
      </c>
      <c r="AN49" t="s">
        <v>162</v>
      </c>
      <c r="AO49">
        <v>1.3407673462800701E-2</v>
      </c>
      <c r="AP49">
        <v>2.7148214983526601E-2</v>
      </c>
      <c r="AQ49">
        <v>1.4233864291594501E-2</v>
      </c>
      <c r="AR49">
        <v>1.1672500437102299E-2</v>
      </c>
      <c r="AS49">
        <v>2.33811210554607E-2</v>
      </c>
      <c r="AT49">
        <v>3.0561322955985899E-3</v>
      </c>
      <c r="AU49" t="s">
        <v>162</v>
      </c>
      <c r="AV49">
        <v>7.4984151297809703E-3</v>
      </c>
      <c r="AW49">
        <v>6.6438222811199803E-3</v>
      </c>
      <c r="AX49" t="s">
        <v>162</v>
      </c>
      <c r="AY49" t="s">
        <v>162</v>
      </c>
      <c r="AZ49" t="s">
        <v>162</v>
      </c>
      <c r="BA49">
        <v>8.0433017467742007E-3</v>
      </c>
      <c r="BB49" t="s">
        <v>162</v>
      </c>
      <c r="BC49">
        <v>4.5440550706914697E-2</v>
      </c>
      <c r="BD49">
        <v>7.4823924388042898E-3</v>
      </c>
      <c r="BE49">
        <v>3.36984782073996E-3</v>
      </c>
      <c r="BF49">
        <v>3.2827716521901397E-2</v>
      </c>
      <c r="BG49" t="s">
        <v>162</v>
      </c>
      <c r="BH49">
        <v>4.11332808527929E-3</v>
      </c>
      <c r="BI49" t="s">
        <v>162</v>
      </c>
      <c r="BJ49">
        <v>1.3597453505663101E-2</v>
      </c>
      <c r="BK49">
        <v>2.25892606090373E-2</v>
      </c>
      <c r="BL49">
        <v>6.1972757049622903E-3</v>
      </c>
      <c r="BM49">
        <v>1.40853728707336E-2</v>
      </c>
      <c r="BN49">
        <v>8.6546818484998199E-3</v>
      </c>
      <c r="BO49">
        <v>2.0210902942905701E-2</v>
      </c>
      <c r="BP49" t="s">
        <v>162</v>
      </c>
      <c r="BQ49">
        <v>2.5195865587311399E-2</v>
      </c>
      <c r="BR49">
        <v>1.45737573224558E-2</v>
      </c>
      <c r="BS49">
        <v>2.8667266191559401E-2</v>
      </c>
      <c r="BT49">
        <v>2.7125477320487399E-2</v>
      </c>
      <c r="BU49" t="s">
        <v>162</v>
      </c>
      <c r="BV49" t="s">
        <v>162</v>
      </c>
      <c r="BW49">
        <v>2.91844427848942E-2</v>
      </c>
      <c r="BX49">
        <v>5.0347138441294403E-2</v>
      </c>
      <c r="BY49" t="s">
        <v>162</v>
      </c>
      <c r="BZ49" t="s">
        <v>162</v>
      </c>
      <c r="CA49">
        <v>2.0909125165529601E-2</v>
      </c>
      <c r="CB49">
        <v>1.87648754827946E-2</v>
      </c>
      <c r="CC49">
        <v>1.2064683696892E-2</v>
      </c>
      <c r="CD49">
        <v>2.6986984560499701E-2</v>
      </c>
      <c r="CE49">
        <v>7.9408951003120606E-2</v>
      </c>
      <c r="CF49">
        <v>1.4256287716783E-2</v>
      </c>
      <c r="CG49">
        <v>8.0131326075008006E-3</v>
      </c>
      <c r="CH49">
        <v>1.5078628216199E-2</v>
      </c>
      <c r="CI49">
        <v>9.3068949750853506E-3</v>
      </c>
      <c r="CJ49">
        <v>3.7885343887503503E-2</v>
      </c>
      <c r="CK49">
        <v>2.0594475500256702E-2</v>
      </c>
      <c r="CL49" t="s">
        <v>162</v>
      </c>
      <c r="CM49">
        <v>3.5758769125870497E-2</v>
      </c>
      <c r="CN49" t="s">
        <v>162</v>
      </c>
      <c r="CO49" t="s">
        <v>162</v>
      </c>
      <c r="CP49" t="s">
        <v>162</v>
      </c>
      <c r="CQ49">
        <v>9.9376902093592599E-3</v>
      </c>
      <c r="CR49">
        <v>1.5147211293974399E-2</v>
      </c>
      <c r="CS49">
        <v>1.8295546082547201E-2</v>
      </c>
      <c r="CT49" t="s">
        <v>162</v>
      </c>
      <c r="CU49">
        <v>3.8418543047746299E-2</v>
      </c>
      <c r="CV49" t="s">
        <v>162</v>
      </c>
    </row>
    <row r="50" spans="1:100" x14ac:dyDescent="0.25">
      <c r="A50" s="139">
        <v>35796</v>
      </c>
      <c r="B50">
        <v>31.641427887398301</v>
      </c>
      <c r="D50">
        <f t="shared" si="0"/>
        <v>1.7914280887955818</v>
      </c>
      <c r="E50">
        <v>1.75198836007989E-2</v>
      </c>
      <c r="F50">
        <v>1.2463755641779799E-2</v>
      </c>
      <c r="G50">
        <v>9.63499796370983E-3</v>
      </c>
      <c r="H50" t="s">
        <v>162</v>
      </c>
      <c r="I50" t="s">
        <v>162</v>
      </c>
      <c r="J50">
        <v>8.8446794554641293E-3</v>
      </c>
      <c r="K50" t="s">
        <v>162</v>
      </c>
      <c r="L50">
        <v>1.2178228897032401E-2</v>
      </c>
      <c r="M50">
        <v>1.7819981058790801E-2</v>
      </c>
      <c r="N50" t="s">
        <v>162</v>
      </c>
      <c r="O50" t="s">
        <v>162</v>
      </c>
      <c r="P50">
        <v>9.4122681369886701E-3</v>
      </c>
      <c r="Q50" t="s">
        <v>162</v>
      </c>
      <c r="R50">
        <v>1.2064518903404301E-2</v>
      </c>
      <c r="S50">
        <v>1.31050214000501E-2</v>
      </c>
      <c r="T50">
        <v>3.9963905130971297E-2</v>
      </c>
      <c r="U50">
        <v>8.4676215557266208E-3</v>
      </c>
      <c r="V50">
        <v>2.05452120107384E-2</v>
      </c>
      <c r="W50" t="s">
        <v>162</v>
      </c>
      <c r="X50">
        <v>1.22055501234485E-2</v>
      </c>
      <c r="Y50">
        <v>1.2562377210801799E-2</v>
      </c>
      <c r="Z50">
        <v>7.49951034719287E-3</v>
      </c>
      <c r="AA50">
        <v>6.2071610711167298E-3</v>
      </c>
      <c r="AB50">
        <v>2.72306313863011E-2</v>
      </c>
      <c r="AC50">
        <v>1.27084892888535E-2</v>
      </c>
      <c r="AD50">
        <v>9.6522397761076208E-3</v>
      </c>
      <c r="AE50" t="s">
        <v>162</v>
      </c>
      <c r="AF50">
        <v>1.3097779672514499E-2</v>
      </c>
      <c r="AG50">
        <v>1.8421409094392702E-2</v>
      </c>
      <c r="AH50">
        <v>2.0200212988853199E-2</v>
      </c>
      <c r="AI50">
        <v>3.3135995331107199E-2</v>
      </c>
      <c r="AJ50">
        <v>1.9719020079615401E-2</v>
      </c>
      <c r="AK50">
        <v>4.9873207598774404E-3</v>
      </c>
      <c r="AL50">
        <v>1.66617017256817E-2</v>
      </c>
      <c r="AM50">
        <v>0.103249348717835</v>
      </c>
      <c r="AN50" t="s">
        <v>162</v>
      </c>
      <c r="AO50">
        <v>1.13319257015472E-2</v>
      </c>
      <c r="AP50">
        <v>1.19449138536677E-2</v>
      </c>
      <c r="AQ50">
        <v>1.0542485997966399E-2</v>
      </c>
      <c r="AR50">
        <v>1.7851750114666901E-2</v>
      </c>
      <c r="AS50">
        <v>1.70461457509473E-2</v>
      </c>
      <c r="AT50">
        <v>4.4812144389410899E-3</v>
      </c>
      <c r="AU50" t="s">
        <v>162</v>
      </c>
      <c r="AV50">
        <v>9.3487830032822107E-3</v>
      </c>
      <c r="AW50">
        <v>9.0234391046829301E-3</v>
      </c>
      <c r="AX50" t="s">
        <v>162</v>
      </c>
      <c r="AY50" t="s">
        <v>162</v>
      </c>
      <c r="AZ50" t="s">
        <v>162</v>
      </c>
      <c r="BA50">
        <v>7.6621663524012703E-3</v>
      </c>
      <c r="BB50" t="s">
        <v>162</v>
      </c>
      <c r="BC50">
        <v>5.5140127300324603E-2</v>
      </c>
      <c r="BD50">
        <v>5.3269525834380898E-3</v>
      </c>
      <c r="BE50">
        <v>9.5871014305774199E-3</v>
      </c>
      <c r="BF50">
        <v>1.78521876856516E-2</v>
      </c>
      <c r="BG50" t="s">
        <v>162</v>
      </c>
      <c r="BH50">
        <v>5.11668489415838E-3</v>
      </c>
      <c r="BI50" t="s">
        <v>162</v>
      </c>
      <c r="BJ50">
        <v>1.01740098792599E-2</v>
      </c>
      <c r="BK50">
        <v>1.00597442656411E-2</v>
      </c>
      <c r="BL50">
        <v>1.0506265634916899E-2</v>
      </c>
      <c r="BM50">
        <v>1.30510024496203E-2</v>
      </c>
      <c r="BN50">
        <v>1.4473637263737901E-2</v>
      </c>
      <c r="BO50">
        <v>1.9345692363448502E-2</v>
      </c>
      <c r="BP50" t="s">
        <v>162</v>
      </c>
      <c r="BQ50">
        <v>2.1011819667791001E-2</v>
      </c>
      <c r="BR50">
        <v>1.0078993190943601E-2</v>
      </c>
      <c r="BS50">
        <v>3.8517430222534801E-2</v>
      </c>
      <c r="BT50">
        <v>2.30956870456589E-2</v>
      </c>
      <c r="BU50" t="s">
        <v>162</v>
      </c>
      <c r="BV50" t="s">
        <v>162</v>
      </c>
      <c r="BW50">
        <v>1.9861254077181398E-2</v>
      </c>
      <c r="BX50">
        <v>3.6195941763859103E-2</v>
      </c>
      <c r="BY50">
        <v>1.58085898961383E-2</v>
      </c>
      <c r="BZ50" t="s">
        <v>162</v>
      </c>
      <c r="CA50">
        <v>3.8860974688903802E-2</v>
      </c>
      <c r="CB50">
        <v>1.6471440296940799E-2</v>
      </c>
      <c r="CC50">
        <v>1.27734904534642E-2</v>
      </c>
      <c r="CD50">
        <v>1.6745367389260999E-2</v>
      </c>
      <c r="CE50">
        <v>5.3648092138855297E-2</v>
      </c>
      <c r="CF50">
        <v>1.1016591723149401E-2</v>
      </c>
      <c r="CG50">
        <v>6.0538940394798896E-3</v>
      </c>
      <c r="CH50">
        <v>1.06551886730055E-2</v>
      </c>
      <c r="CI50">
        <v>1.01785954418583E-2</v>
      </c>
      <c r="CJ50">
        <v>5.3369547729323202E-2</v>
      </c>
      <c r="CK50">
        <v>8.8200469993627503E-3</v>
      </c>
      <c r="CL50">
        <v>4.8755382061576903E-3</v>
      </c>
      <c r="CM50">
        <v>3.3476238172932E-2</v>
      </c>
      <c r="CN50" t="s">
        <v>162</v>
      </c>
      <c r="CO50">
        <v>1.63679309246724E-2</v>
      </c>
      <c r="CP50" t="s">
        <v>162</v>
      </c>
      <c r="CQ50">
        <v>7.7424481244288603E-3</v>
      </c>
      <c r="CR50">
        <v>8.5502368870952906E-3</v>
      </c>
      <c r="CS50">
        <v>2.3082753728597801E-2</v>
      </c>
      <c r="CT50" t="s">
        <v>162</v>
      </c>
      <c r="CU50">
        <v>2.3145081053191199E-2</v>
      </c>
      <c r="CV50" t="s">
        <v>162</v>
      </c>
    </row>
    <row r="51" spans="1:100" x14ac:dyDescent="0.25">
      <c r="A51" s="139">
        <v>35886</v>
      </c>
      <c r="B51">
        <v>29.543721332339246</v>
      </c>
      <c r="D51">
        <f t="shared" si="0"/>
        <v>1.7111835535790167</v>
      </c>
      <c r="E51">
        <v>1.9214864003569199E-2</v>
      </c>
      <c r="F51">
        <v>1.3249311275268899E-2</v>
      </c>
      <c r="G51">
        <v>9.6083695975917108E-3</v>
      </c>
      <c r="H51" t="s">
        <v>162</v>
      </c>
      <c r="I51" t="s">
        <v>162</v>
      </c>
      <c r="J51">
        <v>1.1525950683688699E-2</v>
      </c>
      <c r="K51" t="s">
        <v>162</v>
      </c>
      <c r="L51">
        <v>1.6815819182958099E-2</v>
      </c>
      <c r="M51">
        <v>2.66665079341472E-2</v>
      </c>
      <c r="N51" t="s">
        <v>162</v>
      </c>
      <c r="O51" t="s">
        <v>162</v>
      </c>
      <c r="P51">
        <v>9.2126610499335595E-3</v>
      </c>
      <c r="Q51" t="s">
        <v>162</v>
      </c>
      <c r="R51">
        <v>7.2174679333527397E-3</v>
      </c>
      <c r="S51">
        <v>1.1990051535121201E-2</v>
      </c>
      <c r="T51" t="s">
        <v>162</v>
      </c>
      <c r="U51">
        <v>1.2018632410697099E-2</v>
      </c>
      <c r="V51">
        <v>1.73364172868938E-2</v>
      </c>
      <c r="W51" t="s">
        <v>162</v>
      </c>
      <c r="X51">
        <v>1.47851381238032E-2</v>
      </c>
      <c r="Y51">
        <v>1.51833677295255E-2</v>
      </c>
      <c r="Z51">
        <v>5.3642693113226496E-3</v>
      </c>
      <c r="AA51">
        <v>9.0031591284483199E-3</v>
      </c>
      <c r="AB51">
        <v>3.4834415012619101E-2</v>
      </c>
      <c r="AC51">
        <v>1.60587824858563E-2</v>
      </c>
      <c r="AD51">
        <v>1.1550294662244999E-2</v>
      </c>
      <c r="AE51" t="s">
        <v>162</v>
      </c>
      <c r="AF51">
        <v>1.43258493895599E-2</v>
      </c>
      <c r="AG51">
        <v>1.40232743075319E-2</v>
      </c>
      <c r="AH51">
        <v>2.9100256990951201E-2</v>
      </c>
      <c r="AI51">
        <v>2.23799518298331E-2</v>
      </c>
      <c r="AJ51">
        <v>2.3932047818301501E-2</v>
      </c>
      <c r="AK51">
        <v>5.2263087198090299E-3</v>
      </c>
      <c r="AL51">
        <v>2.3080830659905301E-2</v>
      </c>
      <c r="AM51">
        <v>6.0248745461852403E-2</v>
      </c>
      <c r="AN51" t="s">
        <v>162</v>
      </c>
      <c r="AO51">
        <v>1.12691482346112E-2</v>
      </c>
      <c r="AP51">
        <v>1.15481855359808E-2</v>
      </c>
      <c r="AQ51">
        <v>2.18155234820223E-2</v>
      </c>
      <c r="AR51">
        <v>1.07211459692866E-2</v>
      </c>
      <c r="AS51">
        <v>1.74247750157118E-2</v>
      </c>
      <c r="AT51">
        <v>8.0764171834034094E-3</v>
      </c>
      <c r="AU51" t="s">
        <v>162</v>
      </c>
      <c r="AV51">
        <v>8.8165999264405992E-3</v>
      </c>
      <c r="AW51">
        <v>8.2808484161281202E-3</v>
      </c>
      <c r="AX51" t="s">
        <v>162</v>
      </c>
      <c r="AY51" t="s">
        <v>162</v>
      </c>
      <c r="AZ51" t="s">
        <v>162</v>
      </c>
      <c r="BA51">
        <v>7.3201403472223101E-3</v>
      </c>
      <c r="BB51" t="s">
        <v>162</v>
      </c>
      <c r="BC51">
        <v>2.9797062577523702E-2</v>
      </c>
      <c r="BD51">
        <v>1.00052010875647E-2</v>
      </c>
      <c r="BE51">
        <v>8.8637512611346499E-3</v>
      </c>
      <c r="BF51">
        <v>1.9661854348046001E-2</v>
      </c>
      <c r="BG51" t="s">
        <v>162</v>
      </c>
      <c r="BH51">
        <v>6.4261513117648602E-3</v>
      </c>
      <c r="BI51" t="s">
        <v>162</v>
      </c>
      <c r="BJ51">
        <v>1.3508562717834899E-2</v>
      </c>
      <c r="BK51">
        <v>1.5081827366744901E-2</v>
      </c>
      <c r="BL51">
        <v>8.3402904908632496E-3</v>
      </c>
      <c r="BM51">
        <v>1.14382764395096E-2</v>
      </c>
      <c r="BN51">
        <v>1.24955792934554E-2</v>
      </c>
      <c r="BO51">
        <v>3.6776962643554699E-2</v>
      </c>
      <c r="BP51" t="s">
        <v>162</v>
      </c>
      <c r="BQ51">
        <v>1.1046092932158001E-2</v>
      </c>
      <c r="BR51">
        <v>1.18176410366337E-2</v>
      </c>
      <c r="BS51">
        <v>2.3621900347755499E-2</v>
      </c>
      <c r="BT51">
        <v>2.4115089469214E-2</v>
      </c>
      <c r="BU51" t="s">
        <v>162</v>
      </c>
      <c r="BV51" t="s">
        <v>162</v>
      </c>
      <c r="BW51">
        <v>1.4198536705897401E-2</v>
      </c>
      <c r="BX51">
        <v>4.15463744196055E-2</v>
      </c>
      <c r="BY51">
        <v>1.04401149704542E-2</v>
      </c>
      <c r="BZ51" t="s">
        <v>162</v>
      </c>
      <c r="CA51">
        <v>2.2324956841651301E-2</v>
      </c>
      <c r="CB51">
        <v>1.26274800465359E-2</v>
      </c>
      <c r="CC51">
        <v>6.9617189233138199E-3</v>
      </c>
      <c r="CD51">
        <v>2.0811920387350899E-2</v>
      </c>
      <c r="CE51">
        <v>3.80302304397694E-2</v>
      </c>
      <c r="CF51">
        <v>1.4999161239262499E-2</v>
      </c>
      <c r="CG51">
        <v>1.48536811056543E-2</v>
      </c>
      <c r="CH51">
        <v>1.36314066848811E-2</v>
      </c>
      <c r="CI51">
        <v>1.04998507086289E-2</v>
      </c>
      <c r="CJ51">
        <v>3.2095854480505399E-2</v>
      </c>
      <c r="CK51">
        <v>9.9214064840564397E-3</v>
      </c>
      <c r="CL51">
        <v>4.1957415868794897E-3</v>
      </c>
      <c r="CM51">
        <v>2.9493267306766199E-2</v>
      </c>
      <c r="CN51" t="s">
        <v>162</v>
      </c>
      <c r="CO51">
        <v>4.4588326751275498E-2</v>
      </c>
      <c r="CP51" t="s">
        <v>162</v>
      </c>
      <c r="CQ51">
        <v>8.6084368882104502E-3</v>
      </c>
      <c r="CR51">
        <v>8.6682272391228402E-3</v>
      </c>
      <c r="CS51">
        <v>2.1367382986331999E-2</v>
      </c>
      <c r="CT51" t="s">
        <v>162</v>
      </c>
      <c r="CU51">
        <v>3.2854474885597298E-2</v>
      </c>
      <c r="CV51" t="s">
        <v>162</v>
      </c>
    </row>
    <row r="52" spans="1:100" x14ac:dyDescent="0.25">
      <c r="A52" s="139">
        <v>35977</v>
      </c>
      <c r="B52">
        <v>36.446385050798838</v>
      </c>
      <c r="D52">
        <f t="shared" si="0"/>
        <v>2.1908345810565422</v>
      </c>
      <c r="E52">
        <v>4.1588308035938999E-2</v>
      </c>
      <c r="F52">
        <v>1.5626804053885002E-2</v>
      </c>
      <c r="G52">
        <v>1.4776987649245E-2</v>
      </c>
      <c r="H52" t="s">
        <v>162</v>
      </c>
      <c r="I52" t="s">
        <v>162</v>
      </c>
      <c r="J52">
        <v>1.20508817306816E-2</v>
      </c>
      <c r="K52" t="s">
        <v>162</v>
      </c>
      <c r="L52">
        <v>1.3335342782363599E-2</v>
      </c>
      <c r="M52">
        <v>4.93452980651478E-2</v>
      </c>
      <c r="N52" t="s">
        <v>162</v>
      </c>
      <c r="O52" t="s">
        <v>162</v>
      </c>
      <c r="P52">
        <v>1.7915420965801801E-2</v>
      </c>
      <c r="Q52" t="s">
        <v>162</v>
      </c>
      <c r="R52">
        <v>1.53979411010986E-2</v>
      </c>
      <c r="S52">
        <v>1.96141489709977E-2</v>
      </c>
      <c r="T52" t="s">
        <v>162</v>
      </c>
      <c r="U52">
        <v>1.7415051663332799E-2</v>
      </c>
      <c r="V52">
        <v>4.2117077293344497E-2</v>
      </c>
      <c r="W52" t="s">
        <v>162</v>
      </c>
      <c r="X52">
        <v>2.3862048311288901E-2</v>
      </c>
      <c r="Y52">
        <v>1.9124294486674302E-2</v>
      </c>
      <c r="Z52">
        <v>1.4658767390980701E-2</v>
      </c>
      <c r="AA52">
        <v>1.0439136214878001E-2</v>
      </c>
      <c r="AB52">
        <v>4.3313198451450402E-2</v>
      </c>
      <c r="AC52">
        <v>2.3548148271622799E-2</v>
      </c>
      <c r="AD52">
        <v>1.6064729917883502E-2</v>
      </c>
      <c r="AE52" t="s">
        <v>162</v>
      </c>
      <c r="AF52">
        <v>1.9605938819528001E-2</v>
      </c>
      <c r="AG52">
        <v>1.55815626841547E-2</v>
      </c>
      <c r="AH52">
        <v>2.4377986100134801E-2</v>
      </c>
      <c r="AI52">
        <v>2.8670022211926501E-2</v>
      </c>
      <c r="AJ52">
        <v>4.3475892387994597E-2</v>
      </c>
      <c r="AK52">
        <v>5.0500053243204704E-3</v>
      </c>
      <c r="AL52">
        <v>1.6827635392646E-2</v>
      </c>
      <c r="AM52">
        <v>3.74761417323363E-2</v>
      </c>
      <c r="AN52" t="s">
        <v>162</v>
      </c>
      <c r="AO52">
        <v>1.66977929855287E-2</v>
      </c>
      <c r="AP52">
        <v>1.5653222315650899E-2</v>
      </c>
      <c r="AQ52">
        <v>1.97158849365793E-2</v>
      </c>
      <c r="AR52">
        <v>2.01898391041134E-2</v>
      </c>
      <c r="AS52">
        <v>1.8619145496327399E-2</v>
      </c>
      <c r="AT52">
        <v>8.1649388296059396E-3</v>
      </c>
      <c r="AU52" t="s">
        <v>162</v>
      </c>
      <c r="AV52">
        <v>7.3858144204902798E-3</v>
      </c>
      <c r="AW52">
        <v>7.9558184478093902E-3</v>
      </c>
      <c r="AX52" t="s">
        <v>162</v>
      </c>
      <c r="AY52" t="s">
        <v>162</v>
      </c>
      <c r="AZ52" t="s">
        <v>162</v>
      </c>
      <c r="BA52">
        <v>8.0447693107528005E-3</v>
      </c>
      <c r="BB52" t="s">
        <v>162</v>
      </c>
      <c r="BC52">
        <v>5.8389176336272802E-2</v>
      </c>
      <c r="BD52">
        <v>8.3905061578585394E-3</v>
      </c>
      <c r="BE52">
        <v>2.2880997267108301E-2</v>
      </c>
      <c r="BF52">
        <v>3.8859362824757201E-2</v>
      </c>
      <c r="BG52" t="s">
        <v>162</v>
      </c>
      <c r="BH52">
        <v>6.2105087962293299E-3</v>
      </c>
      <c r="BI52" t="s">
        <v>162</v>
      </c>
      <c r="BJ52">
        <v>1.6995026130006901E-2</v>
      </c>
      <c r="BK52">
        <v>1.55729254961598E-2</v>
      </c>
      <c r="BL52">
        <v>7.8878807435254997E-3</v>
      </c>
      <c r="BM52">
        <v>2.2953798012865401E-2</v>
      </c>
      <c r="BN52">
        <v>1.4095240556078401E-2</v>
      </c>
      <c r="BO52">
        <v>2.9111747605023299E-2</v>
      </c>
      <c r="BP52" t="s">
        <v>162</v>
      </c>
      <c r="BQ52">
        <v>4.0439031859847803E-3</v>
      </c>
      <c r="BR52">
        <v>2.11294532195586E-2</v>
      </c>
      <c r="BS52">
        <v>2.9314578040629199E-2</v>
      </c>
      <c r="BT52">
        <v>3.3924118227475299E-2</v>
      </c>
      <c r="BU52" t="s">
        <v>162</v>
      </c>
      <c r="BV52">
        <v>8.62114529851833E-3</v>
      </c>
      <c r="BW52">
        <v>2.9954469922476398E-2</v>
      </c>
      <c r="BX52">
        <v>6.0246198983450898E-2</v>
      </c>
      <c r="BY52">
        <v>6.7704605653755804E-3</v>
      </c>
      <c r="BZ52" t="s">
        <v>162</v>
      </c>
      <c r="CA52">
        <v>2.3849795033359201E-2</v>
      </c>
      <c r="CB52">
        <v>1.5562988353413699E-2</v>
      </c>
      <c r="CC52">
        <v>1.6739156286603898E-2</v>
      </c>
      <c r="CD52">
        <v>3.1364673399606899E-2</v>
      </c>
      <c r="CE52">
        <v>3.1345571381555602E-2</v>
      </c>
      <c r="CF52">
        <v>2.0901020825942598E-2</v>
      </c>
      <c r="CG52">
        <v>1.2793983504880899E-2</v>
      </c>
      <c r="CH52">
        <v>1.7285575700872E-2</v>
      </c>
      <c r="CI52">
        <v>1.7872075799805001E-2</v>
      </c>
      <c r="CJ52">
        <v>3.36317313800353E-2</v>
      </c>
      <c r="CK52">
        <v>6.7038105165022803E-3</v>
      </c>
      <c r="CL52">
        <v>5.5912303132111402E-3</v>
      </c>
      <c r="CM52">
        <v>4.77640513227445E-2</v>
      </c>
      <c r="CN52" t="s">
        <v>162</v>
      </c>
      <c r="CO52">
        <v>4.7620517208668799E-2</v>
      </c>
      <c r="CP52" t="s">
        <v>162</v>
      </c>
      <c r="CQ52">
        <v>1.27923809258017E-2</v>
      </c>
      <c r="CR52">
        <v>1.8526021444470301E-2</v>
      </c>
      <c r="CS52">
        <v>3.2212950042370098E-2</v>
      </c>
      <c r="CT52" t="s">
        <v>162</v>
      </c>
      <c r="CU52">
        <v>2.5805871694996999E-2</v>
      </c>
      <c r="CV52" t="s">
        <v>162</v>
      </c>
    </row>
    <row r="53" spans="1:100" x14ac:dyDescent="0.25">
      <c r="A53" s="139">
        <v>36069</v>
      </c>
      <c r="B53">
        <v>30.214537116349373</v>
      </c>
      <c r="D53">
        <f t="shared" si="0"/>
        <v>2.0014595854157831</v>
      </c>
      <c r="E53">
        <v>2.85430560165107E-2</v>
      </c>
      <c r="F53">
        <v>1.5807002183785401E-2</v>
      </c>
      <c r="G53">
        <v>1.34193451425462E-2</v>
      </c>
      <c r="H53" t="s">
        <v>162</v>
      </c>
      <c r="I53" t="s">
        <v>162</v>
      </c>
      <c r="J53">
        <v>1.2788133407607099E-2</v>
      </c>
      <c r="K53" t="s">
        <v>162</v>
      </c>
      <c r="L53">
        <v>1.1050085158059201E-2</v>
      </c>
      <c r="M53">
        <v>3.9847007066091802E-2</v>
      </c>
      <c r="N53" t="s">
        <v>162</v>
      </c>
      <c r="O53" t="s">
        <v>162</v>
      </c>
      <c r="P53">
        <v>1.4491845180162499E-2</v>
      </c>
      <c r="Q53" t="s">
        <v>162</v>
      </c>
      <c r="R53">
        <v>1.2512316576663501E-2</v>
      </c>
      <c r="S53">
        <v>1.04661960013329E-2</v>
      </c>
      <c r="T53" t="s">
        <v>162</v>
      </c>
      <c r="U53">
        <v>2.41558997113685E-2</v>
      </c>
      <c r="V53">
        <v>2.5607366646461301E-2</v>
      </c>
      <c r="W53" t="s">
        <v>162</v>
      </c>
      <c r="X53">
        <v>1.6218908838426301E-2</v>
      </c>
      <c r="Y53">
        <v>1.36951556086276E-2</v>
      </c>
      <c r="Z53">
        <v>1.3117661737034001E-2</v>
      </c>
      <c r="AA53">
        <v>1.3353795076155301E-2</v>
      </c>
      <c r="AB53">
        <v>2.5920974847964798E-2</v>
      </c>
      <c r="AC53">
        <v>2.4103470268147398E-2</v>
      </c>
      <c r="AD53">
        <v>1.46442019930725E-2</v>
      </c>
      <c r="AE53" t="s">
        <v>162</v>
      </c>
      <c r="AF53">
        <v>2.1412392538048199E-2</v>
      </c>
      <c r="AG53">
        <v>9.0479002155765299E-3</v>
      </c>
      <c r="AH53">
        <v>2.4833602080410699E-2</v>
      </c>
      <c r="AI53">
        <v>2.3820595082957099E-2</v>
      </c>
      <c r="AJ53">
        <v>3.06700003136509E-2</v>
      </c>
      <c r="AK53">
        <v>6.5912812797724197E-3</v>
      </c>
      <c r="AL53">
        <v>1.7347854745274699E-2</v>
      </c>
      <c r="AM53">
        <v>4.6595246887498297E-2</v>
      </c>
      <c r="AN53" t="s">
        <v>162</v>
      </c>
      <c r="AO53">
        <v>1.6269001606784E-2</v>
      </c>
      <c r="AP53">
        <v>1.9079387073775499E-2</v>
      </c>
      <c r="AQ53">
        <v>1.89597540104594E-2</v>
      </c>
      <c r="AR53">
        <v>1.6714397707099801E-2</v>
      </c>
      <c r="AS53">
        <v>2.2347681780851801E-2</v>
      </c>
      <c r="AT53">
        <v>7.8198332471743903E-3</v>
      </c>
      <c r="AU53" t="s">
        <v>162</v>
      </c>
      <c r="AV53">
        <v>1.09348196755763E-2</v>
      </c>
      <c r="AW53">
        <v>1.2862548594717501E-2</v>
      </c>
      <c r="AX53" t="s">
        <v>162</v>
      </c>
      <c r="AY53" t="s">
        <v>162</v>
      </c>
      <c r="AZ53" t="s">
        <v>162</v>
      </c>
      <c r="BA53">
        <v>1.1738260196502801E-2</v>
      </c>
      <c r="BB53" t="s">
        <v>162</v>
      </c>
      <c r="BC53">
        <v>5.0012477894011302E-2</v>
      </c>
      <c r="BD53">
        <v>1.50504172120535E-2</v>
      </c>
      <c r="BE53">
        <v>6.1576034964830996E-3</v>
      </c>
      <c r="BF53">
        <v>2.4592886854720001E-2</v>
      </c>
      <c r="BG53" t="s">
        <v>162</v>
      </c>
      <c r="BH53">
        <v>6.9609616349439003E-3</v>
      </c>
      <c r="BI53" t="s">
        <v>162</v>
      </c>
      <c r="BJ53">
        <v>1.6929486057651998E-2</v>
      </c>
      <c r="BK53">
        <v>1.59059850400337E-2</v>
      </c>
      <c r="BL53">
        <v>5.9664624434304899E-3</v>
      </c>
      <c r="BM53">
        <v>2.4607256030786399E-2</v>
      </c>
      <c r="BN53">
        <v>1.5849974584494698E-2</v>
      </c>
      <c r="BO53">
        <v>3.0820536251128999E-2</v>
      </c>
      <c r="BP53" t="s">
        <v>162</v>
      </c>
      <c r="BQ53">
        <v>3.73469939719471E-3</v>
      </c>
      <c r="BR53">
        <v>1.9185211463594299E-2</v>
      </c>
      <c r="BS53">
        <v>2.7812798561820201E-2</v>
      </c>
      <c r="BT53">
        <v>2.7671064020481001E-2</v>
      </c>
      <c r="BU53" t="s">
        <v>162</v>
      </c>
      <c r="BV53">
        <v>1.0389619554290601E-2</v>
      </c>
      <c r="BW53">
        <v>2.58960009117792E-2</v>
      </c>
      <c r="BX53">
        <v>3.88220808879461E-2</v>
      </c>
      <c r="BY53">
        <v>1.57438177400652E-2</v>
      </c>
      <c r="BZ53" t="s">
        <v>162</v>
      </c>
      <c r="CA53">
        <v>2.7203086457641901E-2</v>
      </c>
      <c r="CB53">
        <v>2.15825911799345E-2</v>
      </c>
      <c r="CC53">
        <v>1.04979730187053E-2</v>
      </c>
      <c r="CD53">
        <v>2.3122677324610399E-2</v>
      </c>
      <c r="CE53">
        <v>3.3758161211083403E-2</v>
      </c>
      <c r="CF53">
        <v>1.71780886750693E-2</v>
      </c>
      <c r="CG53">
        <v>9.6441658118497208E-3</v>
      </c>
      <c r="CH53">
        <v>2.55298842889486E-2</v>
      </c>
      <c r="CI53">
        <v>1.55241144854132E-2</v>
      </c>
      <c r="CJ53">
        <v>3.7001311412739303E-2</v>
      </c>
      <c r="CK53">
        <v>7.0011037855277104E-3</v>
      </c>
      <c r="CL53">
        <v>6.6553014454870602E-3</v>
      </c>
      <c r="CM53">
        <v>4.3750551535457198E-2</v>
      </c>
      <c r="CN53" t="s">
        <v>162</v>
      </c>
      <c r="CO53">
        <v>2.4227896396258702E-2</v>
      </c>
      <c r="CP53" t="s">
        <v>162</v>
      </c>
      <c r="CQ53">
        <v>1.4010870882139301E-2</v>
      </c>
      <c r="CR53">
        <v>1.2440669612801899E-2</v>
      </c>
      <c r="CS53">
        <v>4.7547833769349297E-2</v>
      </c>
      <c r="CT53" t="s">
        <v>162</v>
      </c>
      <c r="CU53">
        <v>3.5478301673289699E-2</v>
      </c>
      <c r="CV53" t="s">
        <v>162</v>
      </c>
    </row>
    <row r="54" spans="1:100" x14ac:dyDescent="0.25">
      <c r="A54" s="139">
        <v>36161</v>
      </c>
      <c r="B54">
        <v>26.747473107827442</v>
      </c>
      <c r="D54">
        <f t="shared" si="0"/>
        <v>1.9344822056913309</v>
      </c>
      <c r="E54">
        <v>2.7516201889766102E-2</v>
      </c>
      <c r="F54">
        <v>1.0907125471302299E-2</v>
      </c>
      <c r="G54">
        <v>9.8638606267507506E-3</v>
      </c>
      <c r="H54" t="s">
        <v>162</v>
      </c>
      <c r="I54" t="s">
        <v>162</v>
      </c>
      <c r="J54">
        <v>1.1957425870292001E-2</v>
      </c>
      <c r="K54" t="s">
        <v>162</v>
      </c>
      <c r="L54">
        <v>8.6850230866720498E-3</v>
      </c>
      <c r="M54">
        <v>5.2182332017672299E-2</v>
      </c>
      <c r="N54" t="s">
        <v>162</v>
      </c>
      <c r="O54" t="s">
        <v>162</v>
      </c>
      <c r="P54">
        <v>1.20422335515368E-2</v>
      </c>
      <c r="Q54" t="s">
        <v>162</v>
      </c>
      <c r="R54">
        <v>1.04637671975645E-2</v>
      </c>
      <c r="S54">
        <v>1.0354681690065299E-2</v>
      </c>
      <c r="T54" t="s">
        <v>162</v>
      </c>
      <c r="U54">
        <v>7.4410363292453097E-3</v>
      </c>
      <c r="V54">
        <v>2.34805636622052E-2</v>
      </c>
      <c r="W54" t="s">
        <v>162</v>
      </c>
      <c r="X54">
        <v>1.7770377928392801E-2</v>
      </c>
      <c r="Y54">
        <v>1.25196336578422E-2</v>
      </c>
      <c r="Z54">
        <v>5.3128577885911098E-2</v>
      </c>
      <c r="AA54">
        <v>1.5516422892403899E-2</v>
      </c>
      <c r="AB54">
        <v>1.9056682518110098E-2</v>
      </c>
      <c r="AC54">
        <v>1.7734045577056701E-2</v>
      </c>
      <c r="AD54">
        <v>1.27792957379826E-2</v>
      </c>
      <c r="AE54" t="s">
        <v>162</v>
      </c>
      <c r="AF54">
        <v>1.8564704773890502E-2</v>
      </c>
      <c r="AG54">
        <v>1.00089637189941E-2</v>
      </c>
      <c r="AH54">
        <v>2.7254656871471002E-2</v>
      </c>
      <c r="AI54">
        <v>1.8589573274057299E-2</v>
      </c>
      <c r="AJ54">
        <v>3.2229594211647901E-2</v>
      </c>
      <c r="AK54">
        <v>6.5376843713335899E-3</v>
      </c>
      <c r="AL54">
        <v>1.8444227960521899E-2</v>
      </c>
      <c r="AM54">
        <v>3.0677603433283601E-2</v>
      </c>
      <c r="AN54" t="s">
        <v>162</v>
      </c>
      <c r="AO54">
        <v>1.2414032176984001E-2</v>
      </c>
      <c r="AP54">
        <v>1.21311082206071E-2</v>
      </c>
      <c r="AQ54">
        <v>1.56793831917376E-2</v>
      </c>
      <c r="AR54">
        <v>1.7863094078479198E-2</v>
      </c>
      <c r="AS54">
        <v>1.49297331006564E-2</v>
      </c>
      <c r="AT54">
        <v>7.73233522154848E-3</v>
      </c>
      <c r="AU54" t="s">
        <v>162</v>
      </c>
      <c r="AV54">
        <v>8.5850177654862893E-3</v>
      </c>
      <c r="AW54">
        <v>8.7699550855717592E-3</v>
      </c>
      <c r="AX54" t="s">
        <v>162</v>
      </c>
      <c r="AY54" t="s">
        <v>162</v>
      </c>
      <c r="AZ54" t="s">
        <v>162</v>
      </c>
      <c r="BA54">
        <v>6.6609964484894198E-3</v>
      </c>
      <c r="BB54" t="s">
        <v>162</v>
      </c>
      <c r="BC54">
        <v>2.42492093113547E-2</v>
      </c>
      <c r="BD54">
        <v>8.8084766679613399E-3</v>
      </c>
      <c r="BE54">
        <v>7.3816841961312496E-3</v>
      </c>
      <c r="BF54">
        <v>2.59546403805367E-2</v>
      </c>
      <c r="BG54" t="s">
        <v>162</v>
      </c>
      <c r="BH54">
        <v>6.6677087691278097E-3</v>
      </c>
      <c r="BI54" t="s">
        <v>162</v>
      </c>
      <c r="BJ54">
        <v>1.3658181661006E-2</v>
      </c>
      <c r="BK54">
        <v>1.31413629893758E-2</v>
      </c>
      <c r="BL54">
        <v>8.81959549292133E-3</v>
      </c>
      <c r="BM54">
        <v>1.5910131990013801E-2</v>
      </c>
      <c r="BN54">
        <v>2.1187953182663002E-2</v>
      </c>
      <c r="BO54">
        <v>1.65938279677613E-2</v>
      </c>
      <c r="BP54" t="s">
        <v>162</v>
      </c>
      <c r="BQ54">
        <v>1.28503286341134E-2</v>
      </c>
      <c r="BR54">
        <v>1.56886337003799E-2</v>
      </c>
      <c r="BS54">
        <v>1.8257405377881598E-2</v>
      </c>
      <c r="BT54">
        <v>3.1439023020388403E-2</v>
      </c>
      <c r="BU54" t="s">
        <v>162</v>
      </c>
      <c r="BV54">
        <v>0.151792332994</v>
      </c>
      <c r="BW54">
        <v>2.26001044449986E-2</v>
      </c>
      <c r="BX54">
        <v>3.2917457572799999E-2</v>
      </c>
      <c r="BY54">
        <v>1.26784417779645E-2</v>
      </c>
      <c r="BZ54" t="s">
        <v>162</v>
      </c>
      <c r="CA54">
        <v>1.98086845239164E-2</v>
      </c>
      <c r="CB54">
        <v>1.7549519612047301E-2</v>
      </c>
      <c r="CC54">
        <v>1.12764045290598E-2</v>
      </c>
      <c r="CD54">
        <v>1.8454760211218901E-2</v>
      </c>
      <c r="CE54">
        <v>2.81631083611667E-2</v>
      </c>
      <c r="CF54">
        <v>1.5963918108986199E-2</v>
      </c>
      <c r="CG54">
        <v>6.9434266492964802E-3</v>
      </c>
      <c r="CH54">
        <v>1.1877817941025E-2</v>
      </c>
      <c r="CI54">
        <v>1.02799247118314E-2</v>
      </c>
      <c r="CJ54">
        <v>2.8420709326677399E-2</v>
      </c>
      <c r="CK54">
        <v>8.1496413789046308E-3</v>
      </c>
      <c r="CL54">
        <v>9.12604852784887E-3</v>
      </c>
      <c r="CM54">
        <v>2.9250064227136701E-2</v>
      </c>
      <c r="CN54" t="s">
        <v>162</v>
      </c>
      <c r="CO54">
        <v>4.4557875491540902E-2</v>
      </c>
      <c r="CP54" t="s">
        <v>162</v>
      </c>
      <c r="CQ54">
        <v>1.02991282875915E-2</v>
      </c>
      <c r="CR54">
        <v>1.2885876187601401E-2</v>
      </c>
      <c r="CS54">
        <v>1.39063098139107E-2</v>
      </c>
      <c r="CT54" t="s">
        <v>162</v>
      </c>
      <c r="CU54">
        <v>3.4845518581086699E-2</v>
      </c>
      <c r="CV54" t="s">
        <v>162</v>
      </c>
    </row>
    <row r="55" spans="1:100" x14ac:dyDescent="0.25">
      <c r="A55" s="139">
        <v>36251</v>
      </c>
      <c r="B55">
        <v>18.856975144700787</v>
      </c>
      <c r="D55">
        <f t="shared" si="0"/>
        <v>1.5764482187918878</v>
      </c>
      <c r="E55">
        <v>2.4861207036114399E-2</v>
      </c>
      <c r="F55">
        <v>9.3927598903969199E-3</v>
      </c>
      <c r="G55">
        <v>9.0145502052259192E-3</v>
      </c>
      <c r="H55" t="s">
        <v>162</v>
      </c>
      <c r="I55" t="s">
        <v>162</v>
      </c>
      <c r="J55">
        <v>8.8744473202185606E-3</v>
      </c>
      <c r="K55" t="s">
        <v>162</v>
      </c>
      <c r="L55">
        <v>9.1568868037441593E-3</v>
      </c>
      <c r="M55">
        <v>2.50302378510587E-2</v>
      </c>
      <c r="N55" t="s">
        <v>162</v>
      </c>
      <c r="O55" t="s">
        <v>162</v>
      </c>
      <c r="P55">
        <v>8.7489708484659E-3</v>
      </c>
      <c r="Q55" t="s">
        <v>162</v>
      </c>
      <c r="R55">
        <v>1.03609503502396E-2</v>
      </c>
      <c r="S55">
        <v>2.25451568806188E-2</v>
      </c>
      <c r="T55">
        <v>6.3194371896974105E-2</v>
      </c>
      <c r="U55">
        <v>7.1865994748916903E-3</v>
      </c>
      <c r="V55">
        <v>1.99728917344211E-2</v>
      </c>
      <c r="W55" t="s">
        <v>162</v>
      </c>
      <c r="X55">
        <v>1.7471326445124901E-2</v>
      </c>
      <c r="Y55">
        <v>1.1136794022804101E-2</v>
      </c>
      <c r="Z55">
        <v>3.34071277499789E-2</v>
      </c>
      <c r="AA55">
        <v>8.7949437702606308E-3</v>
      </c>
      <c r="AB55">
        <v>1.13344450279429E-2</v>
      </c>
      <c r="AC55">
        <v>1.7633874971817402E-2</v>
      </c>
      <c r="AD55">
        <v>8.7077055416675403E-3</v>
      </c>
      <c r="AE55" t="s">
        <v>162</v>
      </c>
      <c r="AF55">
        <v>9.5813652734701993E-3</v>
      </c>
      <c r="AG55">
        <v>3.9299174701721796E-3</v>
      </c>
      <c r="AH55">
        <v>2.68025320051078E-2</v>
      </c>
      <c r="AI55">
        <v>1.64800944978622E-2</v>
      </c>
      <c r="AJ55">
        <v>1.5407486949940799E-2</v>
      </c>
      <c r="AK55">
        <v>5.0225254862271904E-3</v>
      </c>
      <c r="AL55">
        <v>2.0772994511350801E-2</v>
      </c>
      <c r="AM55">
        <v>3.4351286647451601E-2</v>
      </c>
      <c r="AN55" t="s">
        <v>162</v>
      </c>
      <c r="AO55">
        <v>1.1250975054885801E-2</v>
      </c>
      <c r="AP55">
        <v>1.33353604483948E-2</v>
      </c>
      <c r="AQ55">
        <v>9.4732447062939196E-3</v>
      </c>
      <c r="AR55">
        <v>1.6768382706067501E-2</v>
      </c>
      <c r="AS55">
        <v>1.2532324011711799E-2</v>
      </c>
      <c r="AT55">
        <v>4.43318330071623E-3</v>
      </c>
      <c r="AU55" t="s">
        <v>162</v>
      </c>
      <c r="AV55">
        <v>7.1410557714906304E-3</v>
      </c>
      <c r="AW55">
        <v>8.8603110428794405E-3</v>
      </c>
      <c r="AX55" t="s">
        <v>162</v>
      </c>
      <c r="AY55" t="s">
        <v>162</v>
      </c>
      <c r="AZ55" t="s">
        <v>162</v>
      </c>
      <c r="BA55">
        <v>1.1345140271700801E-2</v>
      </c>
      <c r="BB55" t="s">
        <v>162</v>
      </c>
      <c r="BC55">
        <v>2.0880523434364001E-2</v>
      </c>
      <c r="BD55">
        <v>1.5917324493053098E-2</v>
      </c>
      <c r="BE55">
        <v>9.9139855072288303E-3</v>
      </c>
      <c r="BF55">
        <v>2.1169886562643399E-2</v>
      </c>
      <c r="BG55" t="s">
        <v>162</v>
      </c>
      <c r="BH55">
        <v>9.4261197786311805E-3</v>
      </c>
      <c r="BI55" t="s">
        <v>162</v>
      </c>
      <c r="BJ55">
        <v>7.6562228696755901E-3</v>
      </c>
      <c r="BK55">
        <v>1.26453094050012E-2</v>
      </c>
      <c r="BL55">
        <v>1.6098540219649699E-2</v>
      </c>
      <c r="BM55">
        <v>9.8420852957260708E-3</v>
      </c>
      <c r="BN55">
        <v>2.6098113716510801E-2</v>
      </c>
      <c r="BO55">
        <v>2.4702741909156199E-2</v>
      </c>
      <c r="BP55" t="s">
        <v>162</v>
      </c>
      <c r="BQ55">
        <v>1.6691587100728599E-3</v>
      </c>
      <c r="BR55">
        <v>1.12628329743431E-2</v>
      </c>
      <c r="BS55">
        <v>1.4953012635900599E-2</v>
      </c>
      <c r="BT55">
        <v>1.51260982614644E-2</v>
      </c>
      <c r="BU55" t="s">
        <v>162</v>
      </c>
      <c r="BV55">
        <v>2.58106400596308E-2</v>
      </c>
      <c r="BW55">
        <v>2.21434137010443E-2</v>
      </c>
      <c r="BX55">
        <v>4.2885807829249903E-2</v>
      </c>
      <c r="BY55">
        <v>1.16060423079137E-2</v>
      </c>
      <c r="BZ55" t="s">
        <v>162</v>
      </c>
      <c r="CA55">
        <v>1.5372995935698699E-2</v>
      </c>
      <c r="CB55">
        <v>2.1319303981576099E-2</v>
      </c>
      <c r="CC55">
        <v>8.3439801517727601E-3</v>
      </c>
      <c r="CD55">
        <v>1.2574651334565199E-2</v>
      </c>
      <c r="CE55">
        <v>2.48181339124901E-2</v>
      </c>
      <c r="CF55">
        <v>9.2685676964217503E-3</v>
      </c>
      <c r="CG55">
        <v>5.5853341722730803E-3</v>
      </c>
      <c r="CH55">
        <v>9.1399948432847895E-3</v>
      </c>
      <c r="CI55">
        <v>9.3195908410151594E-3</v>
      </c>
      <c r="CJ55">
        <v>2.7709816351194499E-2</v>
      </c>
      <c r="CK55">
        <v>1.04043275412298E-2</v>
      </c>
      <c r="CL55">
        <v>4.5541893665414701E-3</v>
      </c>
      <c r="CM55">
        <v>3.4994873036002502E-2</v>
      </c>
      <c r="CN55" t="s">
        <v>162</v>
      </c>
      <c r="CO55">
        <v>1.60565877223161E-2</v>
      </c>
      <c r="CP55" t="s">
        <v>162</v>
      </c>
      <c r="CQ55">
        <v>8.9092493425905195E-3</v>
      </c>
      <c r="CR55">
        <v>1.1454636151345499E-2</v>
      </c>
      <c r="CS55">
        <v>2.0187230189873399E-2</v>
      </c>
      <c r="CT55" t="s">
        <v>162</v>
      </c>
      <c r="CU55">
        <v>2.6672449498937201E-2</v>
      </c>
      <c r="CV55" t="s">
        <v>162</v>
      </c>
    </row>
    <row r="56" spans="1:100" x14ac:dyDescent="0.25">
      <c r="A56" s="139">
        <v>36342</v>
      </c>
      <c r="B56">
        <v>22.929670751570498</v>
      </c>
      <c r="D56">
        <f t="shared" si="0"/>
        <v>1.4417739110489884</v>
      </c>
      <c r="E56">
        <v>2.1605553501354999E-2</v>
      </c>
      <c r="F56">
        <v>9.5907802224250594E-3</v>
      </c>
      <c r="G56">
        <v>7.1598780259303297E-3</v>
      </c>
      <c r="H56" t="s">
        <v>162</v>
      </c>
      <c r="I56" t="s">
        <v>162</v>
      </c>
      <c r="J56">
        <v>8.7370242133622909E-3</v>
      </c>
      <c r="K56" t="s">
        <v>162</v>
      </c>
      <c r="L56">
        <v>4.8197808248927297E-2</v>
      </c>
      <c r="M56">
        <v>1.7558006427609602E-2</v>
      </c>
      <c r="N56" t="s">
        <v>162</v>
      </c>
      <c r="O56" t="s">
        <v>162</v>
      </c>
      <c r="P56">
        <v>1.0034063818770599E-2</v>
      </c>
      <c r="Q56" t="s">
        <v>162</v>
      </c>
      <c r="R56">
        <v>6.8810319183866897E-3</v>
      </c>
      <c r="S56">
        <v>2.1806290183877901E-2</v>
      </c>
      <c r="T56" t="s">
        <v>162</v>
      </c>
      <c r="U56">
        <v>1.09514635268755E-2</v>
      </c>
      <c r="V56">
        <v>2.2298318603377498E-2</v>
      </c>
      <c r="W56" t="s">
        <v>162</v>
      </c>
      <c r="X56">
        <v>1.09986780288234E-2</v>
      </c>
      <c r="Y56">
        <v>1.01533322397451E-2</v>
      </c>
      <c r="Z56">
        <v>3.9382510645173202E-2</v>
      </c>
      <c r="AA56">
        <v>8.6024191635480692E-3</v>
      </c>
      <c r="AB56">
        <v>1.2435307660625901E-2</v>
      </c>
      <c r="AC56">
        <v>1.4740134917016401E-2</v>
      </c>
      <c r="AD56">
        <v>7.7699227612419604E-3</v>
      </c>
      <c r="AE56" t="s">
        <v>162</v>
      </c>
      <c r="AF56">
        <v>9.8855381386067798E-3</v>
      </c>
      <c r="AG56">
        <v>1.0483858185553099E-2</v>
      </c>
      <c r="AH56">
        <v>2.0907338611103998E-2</v>
      </c>
      <c r="AI56">
        <v>1.56690992368839E-2</v>
      </c>
      <c r="AJ56">
        <v>1.37712118279883E-2</v>
      </c>
      <c r="AK56">
        <v>5.4130079861125302E-3</v>
      </c>
      <c r="AL56">
        <v>1.4426862666533201E-2</v>
      </c>
      <c r="AM56">
        <v>3.8122980869515599E-2</v>
      </c>
      <c r="AN56" t="s">
        <v>162</v>
      </c>
      <c r="AO56">
        <v>9.0686338483490503E-3</v>
      </c>
      <c r="AP56">
        <v>1.3453295684516E-2</v>
      </c>
      <c r="AQ56">
        <v>7.9926030199252707E-3</v>
      </c>
      <c r="AR56">
        <v>1.4323062429437801E-2</v>
      </c>
      <c r="AS56">
        <v>1.54492065648228E-2</v>
      </c>
      <c r="AT56">
        <v>4.5146726893587402E-3</v>
      </c>
      <c r="AU56" t="s">
        <v>162</v>
      </c>
      <c r="AV56">
        <v>7.47311913525232E-3</v>
      </c>
      <c r="AW56">
        <v>6.0782421691653304E-3</v>
      </c>
      <c r="AX56" t="s">
        <v>162</v>
      </c>
      <c r="AY56" t="s">
        <v>162</v>
      </c>
      <c r="AZ56" t="s">
        <v>162</v>
      </c>
      <c r="BA56">
        <v>7.4398356118461602E-3</v>
      </c>
      <c r="BB56" t="s">
        <v>162</v>
      </c>
      <c r="BC56">
        <v>2.3800221240301601E-2</v>
      </c>
      <c r="BD56">
        <v>9.0270427865574293E-3</v>
      </c>
      <c r="BE56">
        <v>7.3154566769055504E-3</v>
      </c>
      <c r="BF56">
        <v>1.63099699015752E-2</v>
      </c>
      <c r="BG56" t="s">
        <v>162</v>
      </c>
      <c r="BH56">
        <v>5.3560814173447399E-3</v>
      </c>
      <c r="BI56" t="s">
        <v>162</v>
      </c>
      <c r="BJ56">
        <v>8.4111155840482597E-3</v>
      </c>
      <c r="BK56">
        <v>1.04994435227064E-2</v>
      </c>
      <c r="BL56">
        <v>1.0812857529618801E-2</v>
      </c>
      <c r="BM56">
        <v>9.23832737264727E-3</v>
      </c>
      <c r="BN56">
        <v>1.40385607058658E-2</v>
      </c>
      <c r="BO56">
        <v>1.6005591402443901E-2</v>
      </c>
      <c r="BP56" t="s">
        <v>162</v>
      </c>
      <c r="BQ56">
        <v>7.2127825043205402E-3</v>
      </c>
      <c r="BR56">
        <v>8.9404461486905507E-3</v>
      </c>
      <c r="BS56">
        <v>1.5478747298720501E-2</v>
      </c>
      <c r="BT56">
        <v>1.5496290377605301E-2</v>
      </c>
      <c r="BU56" t="s">
        <v>162</v>
      </c>
      <c r="BV56">
        <v>3.29465826670685E-2</v>
      </c>
      <c r="BW56">
        <v>1.5522092975692301E-2</v>
      </c>
      <c r="BX56">
        <v>3.1276033622873102E-2</v>
      </c>
      <c r="BY56">
        <v>7.3820468828376604E-3</v>
      </c>
      <c r="BZ56" t="s">
        <v>162</v>
      </c>
      <c r="CA56">
        <v>1.5946105733300301E-2</v>
      </c>
      <c r="CB56">
        <v>2.05133860767341E-2</v>
      </c>
      <c r="CC56">
        <v>8.1967814902089396E-3</v>
      </c>
      <c r="CD56">
        <v>1.08509140340007E-2</v>
      </c>
      <c r="CE56">
        <v>2.7380713314422302E-2</v>
      </c>
      <c r="CF56">
        <v>9.1525298681550404E-3</v>
      </c>
      <c r="CG56">
        <v>6.5586882527227299E-3</v>
      </c>
      <c r="CH56">
        <v>8.8909165682418603E-3</v>
      </c>
      <c r="CI56">
        <v>8.5039377388770494E-3</v>
      </c>
      <c r="CJ56">
        <v>2.1321803551491499E-2</v>
      </c>
      <c r="CK56">
        <v>7.2497383863875204E-3</v>
      </c>
      <c r="CL56">
        <v>5.0104486045565999E-3</v>
      </c>
      <c r="CM56">
        <v>2.9716430235329001E-2</v>
      </c>
      <c r="CN56" t="s">
        <v>162</v>
      </c>
      <c r="CO56">
        <v>3.05132785903575E-2</v>
      </c>
      <c r="CP56" t="s">
        <v>162</v>
      </c>
      <c r="CQ56">
        <v>9.7042720178107805E-3</v>
      </c>
      <c r="CR56">
        <v>1.05265459145234E-2</v>
      </c>
      <c r="CS56">
        <v>1.6214713201711198E-2</v>
      </c>
      <c r="CT56" t="s">
        <v>162</v>
      </c>
      <c r="CU56">
        <v>2.3381228976574901E-2</v>
      </c>
      <c r="CV56" t="s">
        <v>162</v>
      </c>
    </row>
    <row r="57" spans="1:100" x14ac:dyDescent="0.25">
      <c r="A57" s="139">
        <v>36434</v>
      </c>
      <c r="B57">
        <v>22.005978097399183</v>
      </c>
      <c r="D57">
        <f t="shared" si="0"/>
        <v>1.4517647857852134</v>
      </c>
      <c r="E57">
        <v>1.4766086623159499E-2</v>
      </c>
      <c r="F57">
        <v>9.6142566633861098E-3</v>
      </c>
      <c r="G57">
        <v>6.3268364210138503E-3</v>
      </c>
      <c r="H57" t="s">
        <v>162</v>
      </c>
      <c r="I57" t="s">
        <v>162</v>
      </c>
      <c r="J57">
        <v>1.14391932496711E-2</v>
      </c>
      <c r="K57" t="s">
        <v>162</v>
      </c>
      <c r="L57">
        <v>6.0392004586110604E-3</v>
      </c>
      <c r="M57">
        <v>1.6703571138955198E-2</v>
      </c>
      <c r="N57" t="s">
        <v>162</v>
      </c>
      <c r="O57" t="s">
        <v>162</v>
      </c>
      <c r="P57">
        <v>9.8340194266495103E-3</v>
      </c>
      <c r="Q57" t="s">
        <v>162</v>
      </c>
      <c r="R57">
        <v>7.2997243570642502E-3</v>
      </c>
      <c r="S57">
        <v>1.2065667058715399E-2</v>
      </c>
      <c r="T57" t="s">
        <v>162</v>
      </c>
      <c r="U57">
        <v>1.02716947562405E-2</v>
      </c>
      <c r="V57">
        <v>2.6738887154390299E-2</v>
      </c>
      <c r="W57" t="s">
        <v>162</v>
      </c>
      <c r="X57">
        <v>1.14789097496638E-2</v>
      </c>
      <c r="Y57">
        <v>1.0194792396604599E-2</v>
      </c>
      <c r="Z57">
        <v>3.69533858229927E-2</v>
      </c>
      <c r="AA57">
        <v>1.8272536319264399E-2</v>
      </c>
      <c r="AB57">
        <v>1.6526331696331501E-2</v>
      </c>
      <c r="AC57">
        <v>2.1860813687555599E-2</v>
      </c>
      <c r="AD57">
        <v>9.8302257728287296E-3</v>
      </c>
      <c r="AE57" t="s">
        <v>162</v>
      </c>
      <c r="AF57">
        <v>1.21088334788055E-2</v>
      </c>
      <c r="AG57">
        <v>8.1718173602050304E-3</v>
      </c>
      <c r="AH57">
        <v>2.25760696029343E-2</v>
      </c>
      <c r="AI57">
        <v>1.4435713529702E-2</v>
      </c>
      <c r="AJ57">
        <v>1.5130536644573801E-2</v>
      </c>
      <c r="AK57">
        <v>6.69663037536116E-3</v>
      </c>
      <c r="AL57">
        <v>1.80634490539416E-2</v>
      </c>
      <c r="AM57">
        <v>2.9511697595210599E-2</v>
      </c>
      <c r="AN57" t="s">
        <v>162</v>
      </c>
      <c r="AO57">
        <v>1.1362212013189901E-2</v>
      </c>
      <c r="AP57">
        <v>1.16489495677661E-2</v>
      </c>
      <c r="AQ57">
        <v>1.05409381669307E-2</v>
      </c>
      <c r="AR57">
        <v>1.3352691578169601E-2</v>
      </c>
      <c r="AS57">
        <v>1.3471815371097901E-2</v>
      </c>
      <c r="AT57">
        <v>7.8318015155487697E-3</v>
      </c>
      <c r="AU57" t="s">
        <v>162</v>
      </c>
      <c r="AV57">
        <v>4.7709964979160899E-3</v>
      </c>
      <c r="AW57">
        <v>5.25112197215458E-3</v>
      </c>
      <c r="AX57" t="s">
        <v>162</v>
      </c>
      <c r="AY57" t="s">
        <v>162</v>
      </c>
      <c r="AZ57" t="s">
        <v>162</v>
      </c>
      <c r="BA57">
        <v>8.6803769417044298E-3</v>
      </c>
      <c r="BB57" t="s">
        <v>162</v>
      </c>
      <c r="BC57">
        <v>1.1386433554066801E-2</v>
      </c>
      <c r="BD57">
        <v>1.9732710048392599E-2</v>
      </c>
      <c r="BE57">
        <v>5.9816973823678598E-3</v>
      </c>
      <c r="BF57">
        <v>1.8831222516067201E-2</v>
      </c>
      <c r="BG57" t="s">
        <v>162</v>
      </c>
      <c r="BH57">
        <v>6.8301066637041904E-3</v>
      </c>
      <c r="BI57" t="s">
        <v>162</v>
      </c>
      <c r="BJ57">
        <v>9.0558692163775299E-3</v>
      </c>
      <c r="BK57">
        <v>1.04090281522398E-2</v>
      </c>
      <c r="BL57">
        <v>5.86357641595251E-3</v>
      </c>
      <c r="BM57">
        <v>1.08536156959173E-2</v>
      </c>
      <c r="BN57">
        <v>8.2458767835094492E-3</v>
      </c>
      <c r="BO57">
        <v>1.52564204295648E-2</v>
      </c>
      <c r="BP57" t="s">
        <v>162</v>
      </c>
      <c r="BQ57">
        <v>9.3471403866468798E-3</v>
      </c>
      <c r="BR57">
        <v>7.4096125357401201E-3</v>
      </c>
      <c r="BS57">
        <v>1.1304378188904E-2</v>
      </c>
      <c r="BT57">
        <v>1.8353400585163201E-2</v>
      </c>
      <c r="BU57" t="s">
        <v>162</v>
      </c>
      <c r="BV57">
        <v>7.4560728032508405E-2</v>
      </c>
      <c r="BW57">
        <v>1.8719431095269599E-2</v>
      </c>
      <c r="BX57">
        <v>3.4465959668965901E-2</v>
      </c>
      <c r="BY57">
        <v>9.5961519800658295E-3</v>
      </c>
      <c r="BZ57" t="s">
        <v>162</v>
      </c>
      <c r="CA57">
        <v>1.1918803757185899E-2</v>
      </c>
      <c r="CB57">
        <v>1.9030547505974198E-2</v>
      </c>
      <c r="CC57">
        <v>7.0094577582390004E-3</v>
      </c>
      <c r="CD57">
        <v>1.1985693403133499E-2</v>
      </c>
      <c r="CE57">
        <v>2.11528657727987E-2</v>
      </c>
      <c r="CF57">
        <v>9.3070612164012894E-3</v>
      </c>
      <c r="CG57">
        <v>8.0404952486213595E-3</v>
      </c>
      <c r="CH57">
        <v>1.38166901311938E-2</v>
      </c>
      <c r="CI57">
        <v>7.68185116175859E-3</v>
      </c>
      <c r="CJ57">
        <v>2.013702019053E-2</v>
      </c>
      <c r="CK57">
        <v>8.1804480379333803E-3</v>
      </c>
      <c r="CL57">
        <v>5.9991023203375899E-3</v>
      </c>
      <c r="CM57">
        <v>3.3482823199397597E-2</v>
      </c>
      <c r="CN57" t="s">
        <v>162</v>
      </c>
      <c r="CO57">
        <v>3.96516976637597E-2</v>
      </c>
      <c r="CP57" t="s">
        <v>162</v>
      </c>
      <c r="CQ57">
        <v>8.2346019719059197E-3</v>
      </c>
      <c r="CR57">
        <v>1.05708018009725E-2</v>
      </c>
      <c r="CS57">
        <v>1.5099855298099299E-2</v>
      </c>
      <c r="CT57" t="s">
        <v>162</v>
      </c>
      <c r="CU57">
        <v>1.7945685977377501E-2</v>
      </c>
      <c r="CV57" t="s">
        <v>162</v>
      </c>
    </row>
    <row r="58" spans="1:100" x14ac:dyDescent="0.25">
      <c r="A58" s="139">
        <v>36526</v>
      </c>
      <c r="B58">
        <v>24.800785838881488</v>
      </c>
      <c r="D58">
        <f t="shared" si="0"/>
        <v>1.7259330221715479</v>
      </c>
      <c r="E58">
        <v>1.97342558815203E-2</v>
      </c>
      <c r="F58">
        <v>1.04511971441689E-2</v>
      </c>
      <c r="G58">
        <v>1.32044187421184E-2</v>
      </c>
      <c r="H58">
        <v>4.7756671994366997E-3</v>
      </c>
      <c r="I58" t="s">
        <v>162</v>
      </c>
      <c r="J58">
        <v>1.6678666748623699E-2</v>
      </c>
      <c r="K58" t="s">
        <v>162</v>
      </c>
      <c r="L58">
        <v>6.6884324486127201E-3</v>
      </c>
      <c r="M58">
        <v>2.4454626054174401E-2</v>
      </c>
      <c r="N58" t="s">
        <v>162</v>
      </c>
      <c r="O58" t="s">
        <v>162</v>
      </c>
      <c r="P58">
        <v>1.55095334794153E-2</v>
      </c>
      <c r="Q58" t="s">
        <v>162</v>
      </c>
      <c r="R58">
        <v>9.4169216525840805E-3</v>
      </c>
      <c r="S58">
        <v>2.1760788115007899E-2</v>
      </c>
      <c r="T58" t="s">
        <v>162</v>
      </c>
      <c r="U58">
        <v>1.3704497669773E-2</v>
      </c>
      <c r="V58">
        <v>2.4582653707837999E-2</v>
      </c>
      <c r="W58" t="s">
        <v>162</v>
      </c>
      <c r="X58">
        <v>1.59910489913913E-2</v>
      </c>
      <c r="Y58">
        <v>1.6150892491392801E-2</v>
      </c>
      <c r="Z58">
        <v>2.7624773208607002E-2</v>
      </c>
      <c r="AA58">
        <v>1.55732614087519E-2</v>
      </c>
      <c r="AB58">
        <v>2.2245797152334899E-2</v>
      </c>
      <c r="AC58">
        <v>2.9496082319656499E-2</v>
      </c>
      <c r="AD58">
        <v>1.56256729015305E-2</v>
      </c>
      <c r="AE58" t="s">
        <v>162</v>
      </c>
      <c r="AF58">
        <v>1.8122452759816499E-2</v>
      </c>
      <c r="AG58">
        <v>5.0032372814231597E-3</v>
      </c>
      <c r="AH58">
        <v>1.9204419066515099E-2</v>
      </c>
      <c r="AI58">
        <v>2.1915734489064601E-2</v>
      </c>
      <c r="AJ58">
        <v>1.69153172152464E-2</v>
      </c>
      <c r="AK58">
        <v>9.2359092625355597E-3</v>
      </c>
      <c r="AL58">
        <v>2.5236735124682899E-2</v>
      </c>
      <c r="AM58">
        <v>2.0683410231384699E-2</v>
      </c>
      <c r="AN58" t="s">
        <v>162</v>
      </c>
      <c r="AO58">
        <v>1.4389979409511901E-2</v>
      </c>
      <c r="AP58">
        <v>1.8582620024421601E-2</v>
      </c>
      <c r="AQ58">
        <v>1.6275076955974199E-2</v>
      </c>
      <c r="AR58">
        <v>4.5703380732659199E-2</v>
      </c>
      <c r="AS58">
        <v>1.78254739149021E-2</v>
      </c>
      <c r="AT58">
        <v>5.3031775144048998E-3</v>
      </c>
      <c r="AU58" t="s">
        <v>162</v>
      </c>
      <c r="AV58">
        <v>9.1117257984741594E-3</v>
      </c>
      <c r="AW58">
        <v>4.9161013842986103E-3</v>
      </c>
      <c r="AX58" t="s">
        <v>162</v>
      </c>
      <c r="AY58">
        <v>3.4039002294913002E-2</v>
      </c>
      <c r="AZ58" t="s">
        <v>162</v>
      </c>
      <c r="BA58">
        <v>1.8089789880592101E-2</v>
      </c>
      <c r="BB58" t="s">
        <v>162</v>
      </c>
      <c r="BC58">
        <v>1.4105527774047799E-2</v>
      </c>
      <c r="BD58">
        <v>1.65527809700559E-2</v>
      </c>
      <c r="BE58">
        <v>5.0680658171665897E-3</v>
      </c>
      <c r="BF58">
        <v>2.3973700776587201E-2</v>
      </c>
      <c r="BG58" t="s">
        <v>162</v>
      </c>
      <c r="BH58">
        <v>5.2324382384885898E-3</v>
      </c>
      <c r="BI58">
        <v>6.21508619647952E-3</v>
      </c>
      <c r="BJ58">
        <v>1.3664369339632901E-2</v>
      </c>
      <c r="BK58">
        <v>1.2600192782493899E-2</v>
      </c>
      <c r="BL58">
        <v>1.03690847436334E-2</v>
      </c>
      <c r="BM58">
        <v>1.48023962012269E-2</v>
      </c>
      <c r="BN58">
        <v>1.1265562646553699E-2</v>
      </c>
      <c r="BO58">
        <v>2.3903160657696699E-2</v>
      </c>
      <c r="BP58" t="s">
        <v>162</v>
      </c>
      <c r="BQ58">
        <v>2.7311915502990498E-3</v>
      </c>
      <c r="BR58">
        <v>9.6347919635907005E-3</v>
      </c>
      <c r="BS58">
        <v>1.6095486016363101E-2</v>
      </c>
      <c r="BT58">
        <v>2.7945212062240599E-2</v>
      </c>
      <c r="BU58" t="s">
        <v>162</v>
      </c>
      <c r="BV58">
        <v>4.3366906709442002E-2</v>
      </c>
      <c r="BW58">
        <v>2.3749216483568002E-2</v>
      </c>
      <c r="BX58">
        <v>3.5972720943081501E-2</v>
      </c>
      <c r="BY58">
        <v>7.3454812546065599E-3</v>
      </c>
      <c r="BZ58" t="s">
        <v>162</v>
      </c>
      <c r="CA58">
        <v>1.78104900999367E-2</v>
      </c>
      <c r="CB58">
        <v>1.4703973115093E-2</v>
      </c>
      <c r="CC58">
        <v>9.1333969903869602E-3</v>
      </c>
      <c r="CD58">
        <v>1.74599600165154E-2</v>
      </c>
      <c r="CE58">
        <v>2.7806795819688701E-2</v>
      </c>
      <c r="CF58">
        <v>1.36568204385564E-2</v>
      </c>
      <c r="CG58">
        <v>6.8711743516650398E-3</v>
      </c>
      <c r="CH58">
        <v>1.7745888783711399E-2</v>
      </c>
      <c r="CI58">
        <v>1.23301412009018E-2</v>
      </c>
      <c r="CJ58">
        <v>2.68180646040793E-2</v>
      </c>
      <c r="CK58">
        <v>1.8783739185284701E-2</v>
      </c>
      <c r="CL58">
        <v>8.4422422862707406E-3</v>
      </c>
      <c r="CM58">
        <v>3.9987209096803401E-2</v>
      </c>
      <c r="CN58" t="s">
        <v>162</v>
      </c>
      <c r="CO58">
        <v>3.4623943371445101E-2</v>
      </c>
      <c r="CP58" t="s">
        <v>162</v>
      </c>
      <c r="CQ58">
        <v>1.2632494088131E-2</v>
      </c>
      <c r="CR58">
        <v>1.54770348114501E-2</v>
      </c>
      <c r="CS58">
        <v>1.46532932929805E-2</v>
      </c>
      <c r="CT58" t="s">
        <v>162</v>
      </c>
      <c r="CU58">
        <v>1.6697001290747301E-2</v>
      </c>
      <c r="CV58" t="s">
        <v>162</v>
      </c>
    </row>
    <row r="59" spans="1:100" x14ac:dyDescent="0.25">
      <c r="A59" s="139">
        <v>36617</v>
      </c>
      <c r="B59">
        <v>34.435859868293903</v>
      </c>
      <c r="D59">
        <f t="shared" si="0"/>
        <v>1.613752116454243</v>
      </c>
      <c r="E59">
        <v>2.2760530122748399E-2</v>
      </c>
      <c r="F59">
        <v>1.4561913729918699E-2</v>
      </c>
      <c r="G59">
        <v>8.3622630711578504E-3</v>
      </c>
      <c r="H59">
        <v>3.8253274570386902E-3</v>
      </c>
      <c r="I59" t="s">
        <v>162</v>
      </c>
      <c r="J59">
        <v>1.0894664879636E-2</v>
      </c>
      <c r="K59" t="s">
        <v>162</v>
      </c>
      <c r="L59">
        <v>9.5624743208883797E-3</v>
      </c>
      <c r="M59">
        <v>2.55777924023711E-2</v>
      </c>
      <c r="N59" t="s">
        <v>162</v>
      </c>
      <c r="O59" t="s">
        <v>162</v>
      </c>
      <c r="P59">
        <v>1.86784487182158E-2</v>
      </c>
      <c r="Q59" t="s">
        <v>162</v>
      </c>
      <c r="R59">
        <v>9.8926339635237205E-3</v>
      </c>
      <c r="S59">
        <v>1.14208709729464E-2</v>
      </c>
      <c r="T59" t="s">
        <v>162</v>
      </c>
      <c r="U59">
        <v>7.4142436574059899E-3</v>
      </c>
      <c r="V59">
        <v>2.0555011566498999E-2</v>
      </c>
      <c r="W59" t="s">
        <v>162</v>
      </c>
      <c r="X59">
        <v>1.7956072957032901E-2</v>
      </c>
      <c r="Y59">
        <v>1.76660095130158E-2</v>
      </c>
      <c r="Z59">
        <v>9.9240599080401004E-3</v>
      </c>
      <c r="AA59">
        <v>1.98576876332771E-2</v>
      </c>
      <c r="AB59">
        <v>1.53400197808648E-2</v>
      </c>
      <c r="AC59">
        <v>3.9741595800910502E-2</v>
      </c>
      <c r="AD59">
        <v>1.61793534609137E-2</v>
      </c>
      <c r="AE59" t="s">
        <v>162</v>
      </c>
      <c r="AF59">
        <v>1.59617245459884E-2</v>
      </c>
      <c r="AG59">
        <v>1.34454982632008E-2</v>
      </c>
      <c r="AH59">
        <v>2.30089976601132E-2</v>
      </c>
      <c r="AI59">
        <v>2.1501250938882999E-2</v>
      </c>
      <c r="AJ59">
        <v>1.9568185004907299E-2</v>
      </c>
      <c r="AK59">
        <v>1.11261587213665E-2</v>
      </c>
      <c r="AL59">
        <v>3.0355423583285E-2</v>
      </c>
      <c r="AM59">
        <v>2.9935007698033499E-2</v>
      </c>
      <c r="AN59" t="s">
        <v>162</v>
      </c>
      <c r="AO59">
        <v>1.5448207513021599E-2</v>
      </c>
      <c r="AP59">
        <v>2.0389413545704799E-2</v>
      </c>
      <c r="AQ59">
        <v>1.6170112023495699E-2</v>
      </c>
      <c r="AR59">
        <v>3.8609298960117201E-2</v>
      </c>
      <c r="AS59">
        <v>1.5685605148884799E-2</v>
      </c>
      <c r="AT59">
        <v>6.15825967120983E-3</v>
      </c>
      <c r="AU59" t="s">
        <v>162</v>
      </c>
      <c r="AV59">
        <v>6.5634519776093603E-3</v>
      </c>
      <c r="AW59">
        <v>4.9760339435575597E-3</v>
      </c>
      <c r="AX59" t="s">
        <v>162</v>
      </c>
      <c r="AY59">
        <v>1.97534860779702E-2</v>
      </c>
      <c r="AZ59" t="s">
        <v>162</v>
      </c>
      <c r="BA59">
        <v>2.1792093798154898E-2</v>
      </c>
      <c r="BB59" t="s">
        <v>162</v>
      </c>
      <c r="BC59">
        <v>1.49158250605834E-2</v>
      </c>
      <c r="BD59">
        <v>9.4725751930165806E-3</v>
      </c>
      <c r="BE59">
        <v>2.6128405558138701E-3</v>
      </c>
      <c r="BF59">
        <v>2.82589148838681E-2</v>
      </c>
      <c r="BG59" t="s">
        <v>162</v>
      </c>
      <c r="BH59">
        <v>9.5968912404020296E-3</v>
      </c>
      <c r="BI59">
        <v>9.7677462492280001E-3</v>
      </c>
      <c r="BJ59">
        <v>1.17838408655074E-2</v>
      </c>
      <c r="BK59">
        <v>1.49864621448597E-2</v>
      </c>
      <c r="BL59">
        <v>5.9227442597662196E-3</v>
      </c>
      <c r="BM59">
        <v>1.33889164289885E-2</v>
      </c>
      <c r="BN59">
        <v>5.8182964783546004E-3</v>
      </c>
      <c r="BO59">
        <v>2.48070692581101E-2</v>
      </c>
      <c r="BP59" t="s">
        <v>162</v>
      </c>
      <c r="BQ59">
        <v>3.50443109180961E-3</v>
      </c>
      <c r="BR59">
        <v>1.1359335002768501E-2</v>
      </c>
      <c r="BS59">
        <v>1.6144225372537801E-2</v>
      </c>
      <c r="BT59">
        <v>2.3495247973417E-2</v>
      </c>
      <c r="BU59" t="s">
        <v>162</v>
      </c>
      <c r="BV59">
        <v>1.9669190376331198E-2</v>
      </c>
      <c r="BW59">
        <v>1.1651528514812499E-2</v>
      </c>
      <c r="BX59">
        <v>3.14755499086724E-2</v>
      </c>
      <c r="BY59">
        <v>6.5278990173007704E-3</v>
      </c>
      <c r="BZ59" t="s">
        <v>162</v>
      </c>
      <c r="CA59">
        <v>1.8772963530284899E-2</v>
      </c>
      <c r="CB59">
        <v>1.7131476920281E-2</v>
      </c>
      <c r="CC59">
        <v>9.7116618524003603E-3</v>
      </c>
      <c r="CD59">
        <v>2.0523928553541598E-2</v>
      </c>
      <c r="CE59">
        <v>3.4283743813373499E-2</v>
      </c>
      <c r="CF59">
        <v>1.4779517097976499E-2</v>
      </c>
      <c r="CG59">
        <v>1.09145769046919E-2</v>
      </c>
      <c r="CH59">
        <v>2.2148326859349001E-2</v>
      </c>
      <c r="CI59">
        <v>8.9324863706388303E-3</v>
      </c>
      <c r="CJ59">
        <v>2.2278757831002201E-2</v>
      </c>
      <c r="CK59">
        <v>5.91035978423442E-3</v>
      </c>
      <c r="CL59">
        <v>7.0781568795990398E-3</v>
      </c>
      <c r="CM59">
        <v>2.6169501829476201E-2</v>
      </c>
      <c r="CN59" t="s">
        <v>162</v>
      </c>
      <c r="CO59">
        <v>1.43751649485426E-2</v>
      </c>
      <c r="CP59" t="s">
        <v>162</v>
      </c>
      <c r="CQ59">
        <v>1.21976058956573E-2</v>
      </c>
      <c r="CR59">
        <v>1.5849464219919999E-2</v>
      </c>
      <c r="CS59">
        <v>1.8900640828363301E-2</v>
      </c>
      <c r="CT59" t="s">
        <v>162</v>
      </c>
      <c r="CU59">
        <v>2.4577040353292199E-2</v>
      </c>
      <c r="CV59" t="s">
        <v>162</v>
      </c>
    </row>
    <row r="60" spans="1:100" x14ac:dyDescent="0.25">
      <c r="A60" s="139">
        <v>36708</v>
      </c>
      <c r="B60">
        <v>24.675380713081626</v>
      </c>
      <c r="D60">
        <f t="shared" si="0"/>
        <v>1.2722010945588855</v>
      </c>
      <c r="E60">
        <v>1.3160334892390499E-2</v>
      </c>
      <c r="F60">
        <v>8.8341201695721003E-3</v>
      </c>
      <c r="G60">
        <v>9.0976789711052497E-3</v>
      </c>
      <c r="H60">
        <v>3.11445406595728E-3</v>
      </c>
      <c r="I60" t="s">
        <v>162</v>
      </c>
      <c r="J60">
        <v>9.0782353634973299E-3</v>
      </c>
      <c r="K60" t="s">
        <v>162</v>
      </c>
      <c r="L60">
        <v>1.6636880564032001E-2</v>
      </c>
      <c r="M60">
        <v>1.75528216871364E-2</v>
      </c>
      <c r="N60" t="s">
        <v>162</v>
      </c>
      <c r="O60" t="s">
        <v>162</v>
      </c>
      <c r="P60">
        <v>1.31248339110056E-2</v>
      </c>
      <c r="Q60" t="s">
        <v>162</v>
      </c>
      <c r="R60">
        <v>7.4744762936157097E-3</v>
      </c>
      <c r="S60">
        <v>9.3604485829941395E-3</v>
      </c>
      <c r="T60" t="s">
        <v>162</v>
      </c>
      <c r="U60">
        <v>1.1762284455404099E-2</v>
      </c>
      <c r="V60">
        <v>1.44903714469254E-2</v>
      </c>
      <c r="W60" t="s">
        <v>162</v>
      </c>
      <c r="X60">
        <v>1.40887217865242E-2</v>
      </c>
      <c r="Y60">
        <v>1.3759479541533099E-2</v>
      </c>
      <c r="Z60">
        <v>7.76111143456401E-3</v>
      </c>
      <c r="AA60">
        <v>1.8685708115478799E-2</v>
      </c>
      <c r="AB60">
        <v>1.4110904357151699E-2</v>
      </c>
      <c r="AC60">
        <v>3.2947977638809703E-2</v>
      </c>
      <c r="AD60">
        <v>1.3247076086226999E-2</v>
      </c>
      <c r="AE60" t="s">
        <v>162</v>
      </c>
      <c r="AF60">
        <v>1.3323343764184901E-2</v>
      </c>
      <c r="AG60">
        <v>1.6011178437185601E-2</v>
      </c>
      <c r="AH60">
        <v>2.10567444145816E-2</v>
      </c>
      <c r="AI60">
        <v>1.65788748930056E-2</v>
      </c>
      <c r="AJ60">
        <v>1.38354660168435E-2</v>
      </c>
      <c r="AK60">
        <v>8.57226337839306E-3</v>
      </c>
      <c r="AL60">
        <v>2.0664482471725702E-2</v>
      </c>
      <c r="AM60">
        <v>2.7542216179620299E-2</v>
      </c>
      <c r="AN60" t="s">
        <v>162</v>
      </c>
      <c r="AO60">
        <v>1.0412006539578401E-2</v>
      </c>
      <c r="AP60">
        <v>9.4529268021277795E-3</v>
      </c>
      <c r="AQ60">
        <v>1.1599268673684699E-2</v>
      </c>
      <c r="AR60">
        <v>7.1741876321459999E-3</v>
      </c>
      <c r="AS60">
        <v>1.20914266644335E-2</v>
      </c>
      <c r="AT60">
        <v>5.5735659157573596E-3</v>
      </c>
      <c r="AU60" t="s">
        <v>162</v>
      </c>
      <c r="AV60">
        <v>5.3578257061436298E-3</v>
      </c>
      <c r="AW60">
        <v>5.5687071569246399E-3</v>
      </c>
      <c r="AX60" t="s">
        <v>162</v>
      </c>
      <c r="AY60">
        <v>1.7103386286896199E-2</v>
      </c>
      <c r="AZ60" t="s">
        <v>162</v>
      </c>
      <c r="BA60">
        <v>1.50311460708331E-2</v>
      </c>
      <c r="BB60" t="s">
        <v>162</v>
      </c>
      <c r="BC60">
        <v>1.20792929469051E-2</v>
      </c>
      <c r="BD60">
        <v>9.1178618732937599E-3</v>
      </c>
      <c r="BE60">
        <v>3.6785154372194402E-3</v>
      </c>
      <c r="BF60">
        <v>2.02916883218499E-2</v>
      </c>
      <c r="BG60" t="s">
        <v>162</v>
      </c>
      <c r="BH60">
        <v>1.0392968417655401E-2</v>
      </c>
      <c r="BI60">
        <v>6.01774257569118E-3</v>
      </c>
      <c r="BJ60">
        <v>8.9444131969245305E-3</v>
      </c>
      <c r="BK60">
        <v>1.15021093626667E-2</v>
      </c>
      <c r="BL60">
        <v>1.7503311418609301E-2</v>
      </c>
      <c r="BM60">
        <v>8.6928171784590898E-3</v>
      </c>
      <c r="BN60">
        <v>3.6429697553826898E-3</v>
      </c>
      <c r="BO60">
        <v>1.12318163328935E-2</v>
      </c>
      <c r="BP60" t="s">
        <v>162</v>
      </c>
      <c r="BQ60">
        <v>3.6344087732302602E-3</v>
      </c>
      <c r="BR60">
        <v>1.3184107020241399E-2</v>
      </c>
      <c r="BS60">
        <v>8.1483970012496496E-3</v>
      </c>
      <c r="BT60">
        <v>1.44851126926877E-2</v>
      </c>
      <c r="BU60" t="s">
        <v>162</v>
      </c>
      <c r="BV60">
        <v>2.03543259181603E-3</v>
      </c>
      <c r="BW60">
        <v>3.0955248731562902E-2</v>
      </c>
      <c r="BX60">
        <v>2.3694120945205802E-2</v>
      </c>
      <c r="BY60">
        <v>7.4450362230675396E-3</v>
      </c>
      <c r="BZ60" t="s">
        <v>162</v>
      </c>
      <c r="CA60">
        <v>1.06043880804785E-2</v>
      </c>
      <c r="CB60">
        <v>1.5842491724211899E-2</v>
      </c>
      <c r="CC60">
        <v>8.3863738572542406E-3</v>
      </c>
      <c r="CD60">
        <v>9.1320446303914393E-3</v>
      </c>
      <c r="CE60">
        <v>2.8390082635711598E-2</v>
      </c>
      <c r="CF60">
        <v>1.30062511307238E-2</v>
      </c>
      <c r="CG60">
        <v>5.48053732904714E-3</v>
      </c>
      <c r="CH60">
        <v>1.53328294024695E-2</v>
      </c>
      <c r="CI60">
        <v>8.7796317170015306E-3</v>
      </c>
      <c r="CJ60">
        <v>2.0551133041746598E-2</v>
      </c>
      <c r="CK60">
        <v>5.22243184983231E-3</v>
      </c>
      <c r="CL60">
        <v>9.4704659292000302E-3</v>
      </c>
      <c r="CM60">
        <v>2.6742617486124599E-2</v>
      </c>
      <c r="CN60" t="s">
        <v>162</v>
      </c>
      <c r="CO60">
        <v>1.3206445606637E-2</v>
      </c>
      <c r="CP60" t="s">
        <v>162</v>
      </c>
      <c r="CQ60">
        <v>8.8389313589111399E-3</v>
      </c>
      <c r="CR60">
        <v>8.7121781405729102E-3</v>
      </c>
      <c r="CS60">
        <v>9.2804917087824703E-3</v>
      </c>
      <c r="CT60" t="s">
        <v>162</v>
      </c>
      <c r="CU60">
        <v>2.52571881254657E-2</v>
      </c>
      <c r="CV60" t="s">
        <v>162</v>
      </c>
    </row>
    <row r="61" spans="1:100" x14ac:dyDescent="0.25">
      <c r="A61" s="139">
        <v>36800</v>
      </c>
      <c r="B61">
        <v>29.964735561196427</v>
      </c>
      <c r="D61">
        <f t="shared" si="0"/>
        <v>1.44865500484132</v>
      </c>
      <c r="E61">
        <v>1.8540643271198701E-2</v>
      </c>
      <c r="F61">
        <v>1.0110606891045299E-2</v>
      </c>
      <c r="G61">
        <v>9.1786113759477293E-3</v>
      </c>
      <c r="H61">
        <v>5.7366132146335503E-3</v>
      </c>
      <c r="I61" t="s">
        <v>162</v>
      </c>
      <c r="J61">
        <v>8.8027753769755503E-3</v>
      </c>
      <c r="K61" t="s">
        <v>162</v>
      </c>
      <c r="L61">
        <v>6.9426502735956902E-3</v>
      </c>
      <c r="M61">
        <v>2.2207172446434002E-2</v>
      </c>
      <c r="N61">
        <v>2.2895761189257399E-2</v>
      </c>
      <c r="O61" t="s">
        <v>162</v>
      </c>
      <c r="P61">
        <v>2.1010433302789702E-2</v>
      </c>
      <c r="Q61" t="s">
        <v>162</v>
      </c>
      <c r="R61">
        <v>6.2514181818010299E-3</v>
      </c>
      <c r="S61">
        <v>7.6572532172670699E-3</v>
      </c>
      <c r="T61" t="s">
        <v>162</v>
      </c>
      <c r="U61">
        <v>7.5881911673020101E-3</v>
      </c>
      <c r="V61">
        <v>1.3127682021762999E-2</v>
      </c>
      <c r="W61" t="s">
        <v>162</v>
      </c>
      <c r="X61">
        <v>1.8914017298230001E-2</v>
      </c>
      <c r="Y61">
        <v>1.3924363060358699E-2</v>
      </c>
      <c r="Z61">
        <v>1.5763912356988301E-2</v>
      </c>
      <c r="AA61">
        <v>2.34948656752514E-2</v>
      </c>
      <c r="AB61">
        <v>8.9133439044154807E-3</v>
      </c>
      <c r="AC61">
        <v>3.3861266093454398E-2</v>
      </c>
      <c r="AD61">
        <v>1.3545540596751801E-2</v>
      </c>
      <c r="AE61" t="s">
        <v>162</v>
      </c>
      <c r="AF61">
        <v>1.5791030385766701E-2</v>
      </c>
      <c r="AG61">
        <v>1.00947321664101E-2</v>
      </c>
      <c r="AH61">
        <v>2.13681030796866E-2</v>
      </c>
      <c r="AI61">
        <v>1.70909823249395E-2</v>
      </c>
      <c r="AJ61">
        <v>1.8742429452771998E-2</v>
      </c>
      <c r="AK61">
        <v>1.037311048839E-2</v>
      </c>
      <c r="AL61">
        <v>1.7822245193959401E-2</v>
      </c>
      <c r="AM61">
        <v>1.75823376881536E-2</v>
      </c>
      <c r="AN61" t="s">
        <v>162</v>
      </c>
      <c r="AO61">
        <v>1.2725237923748601E-2</v>
      </c>
      <c r="AP61">
        <v>2.15445159581804E-2</v>
      </c>
      <c r="AQ61">
        <v>1.13396403611765E-2</v>
      </c>
      <c r="AR61">
        <v>1.6771226108653701E-2</v>
      </c>
      <c r="AS61">
        <v>1.21244779570478E-2</v>
      </c>
      <c r="AT61">
        <v>6.2996503034800097E-3</v>
      </c>
      <c r="AU61" t="s">
        <v>162</v>
      </c>
      <c r="AV61">
        <v>8.7602402728908495E-3</v>
      </c>
      <c r="AW61">
        <v>5.00645444940904E-3</v>
      </c>
      <c r="AX61" t="s">
        <v>162</v>
      </c>
      <c r="AY61">
        <v>1.6010917206695601E-2</v>
      </c>
      <c r="AZ61" t="s">
        <v>162</v>
      </c>
      <c r="BA61">
        <v>1.6868493351888302E-2</v>
      </c>
      <c r="BB61" t="s">
        <v>162</v>
      </c>
      <c r="BC61">
        <v>1.1735116403543799E-2</v>
      </c>
      <c r="BD61">
        <v>8.4315658668339503E-3</v>
      </c>
      <c r="BE61">
        <v>4.4651092968776597E-3</v>
      </c>
      <c r="BF61">
        <v>1.96564558510561E-2</v>
      </c>
      <c r="BG61" t="s">
        <v>162</v>
      </c>
      <c r="BH61">
        <v>6.0704315768285097E-3</v>
      </c>
      <c r="BI61">
        <v>1.4081040904807799E-2</v>
      </c>
      <c r="BJ61">
        <v>9.6372997460301407E-3</v>
      </c>
      <c r="BK61">
        <v>1.2999276182570499E-2</v>
      </c>
      <c r="BL61">
        <v>1.52357453176596E-2</v>
      </c>
      <c r="BM61">
        <v>1.4315926098162599E-2</v>
      </c>
      <c r="BN61">
        <v>1.3832534308651501E-2</v>
      </c>
      <c r="BO61">
        <v>1.49261873834554E-2</v>
      </c>
      <c r="BP61" t="s">
        <v>162</v>
      </c>
      <c r="BQ61">
        <v>9.0604425925352693E-3</v>
      </c>
      <c r="BR61">
        <v>8.5019034147829804E-3</v>
      </c>
      <c r="BS61">
        <v>3.0227178352317901E-2</v>
      </c>
      <c r="BT61">
        <v>2.06557240251906E-2</v>
      </c>
      <c r="BU61" t="s">
        <v>162</v>
      </c>
      <c r="BV61">
        <v>2.6508806718868101E-3</v>
      </c>
      <c r="BW61">
        <v>1.11780579660042E-2</v>
      </c>
      <c r="BX61">
        <v>3.6208355767384098E-2</v>
      </c>
      <c r="BY61">
        <v>5.6387738873509199E-3</v>
      </c>
      <c r="BZ61" t="s">
        <v>162</v>
      </c>
      <c r="CA61">
        <v>1.4380538997097099E-2</v>
      </c>
      <c r="CB61">
        <v>1.2551819099070599E-2</v>
      </c>
      <c r="CC61">
        <v>1.0576598884539301E-2</v>
      </c>
      <c r="CD61">
        <v>1.7047226367819999E-2</v>
      </c>
      <c r="CE61">
        <v>2.9951931097588001E-2</v>
      </c>
      <c r="CF61">
        <v>1.58177079223055E-2</v>
      </c>
      <c r="CG61">
        <v>9.0680190063341503E-3</v>
      </c>
      <c r="CH61">
        <v>1.8422910966358001E-2</v>
      </c>
      <c r="CI61">
        <v>9.0236754957654392E-3</v>
      </c>
      <c r="CJ61">
        <v>1.6106935434425099E-2</v>
      </c>
      <c r="CK61">
        <v>1.8510235742458601E-3</v>
      </c>
      <c r="CL61">
        <v>7.6004714036407703E-3</v>
      </c>
      <c r="CM61">
        <v>4.8789588772345301E-2</v>
      </c>
      <c r="CN61" t="s">
        <v>162</v>
      </c>
      <c r="CO61">
        <v>9.9473256958997804E-3</v>
      </c>
      <c r="CP61" t="s">
        <v>162</v>
      </c>
      <c r="CQ61">
        <v>9.9063236650220807E-3</v>
      </c>
      <c r="CR61">
        <v>1.50191473320356E-2</v>
      </c>
      <c r="CS61">
        <v>9.3318140483860407E-3</v>
      </c>
      <c r="CT61" t="s">
        <v>162</v>
      </c>
      <c r="CU61">
        <v>3.1293794713884902E-2</v>
      </c>
      <c r="CV61" t="s">
        <v>162</v>
      </c>
    </row>
    <row r="62" spans="1:100" x14ac:dyDescent="0.25">
      <c r="A62" s="139">
        <v>36892</v>
      </c>
      <c r="B62">
        <v>29.640340314291723</v>
      </c>
      <c r="D62">
        <f t="shared" si="0"/>
        <v>2.0193534021774515</v>
      </c>
      <c r="E62">
        <v>2.4330656182387E-2</v>
      </c>
      <c r="F62">
        <v>1.0604383903278501E-2</v>
      </c>
      <c r="G62">
        <v>1.1674537972938799E-2</v>
      </c>
      <c r="H62">
        <v>6.2778348074263102E-3</v>
      </c>
      <c r="I62" t="s">
        <v>162</v>
      </c>
      <c r="J62">
        <v>1.3039976021132599E-2</v>
      </c>
      <c r="K62" t="s">
        <v>162</v>
      </c>
      <c r="L62">
        <v>2.2037922828072199E-2</v>
      </c>
      <c r="M62">
        <v>2.3151190256837199E-2</v>
      </c>
      <c r="N62">
        <v>4.7973942867035303E-2</v>
      </c>
      <c r="O62" t="s">
        <v>162</v>
      </c>
      <c r="P62">
        <v>1.6740238641822499E-2</v>
      </c>
      <c r="Q62" t="s">
        <v>162</v>
      </c>
      <c r="R62">
        <v>6.0741389662436196E-3</v>
      </c>
      <c r="S62">
        <v>1.04668923176731E-2</v>
      </c>
      <c r="T62" t="s">
        <v>162</v>
      </c>
      <c r="U62">
        <v>9.1873840304472296E-3</v>
      </c>
      <c r="V62">
        <v>1.5237870303433E-2</v>
      </c>
      <c r="W62" t="s">
        <v>162</v>
      </c>
      <c r="X62">
        <v>1.6841274852925098E-2</v>
      </c>
      <c r="Y62">
        <v>1.45251736765954E-2</v>
      </c>
      <c r="Z62">
        <v>2.6998007635027198E-2</v>
      </c>
      <c r="AA62">
        <v>1.6743692146713798E-2</v>
      </c>
      <c r="AB62">
        <v>1.2363265994901101E-2</v>
      </c>
      <c r="AC62">
        <v>3.7747533791051599E-2</v>
      </c>
      <c r="AD62">
        <v>1.62917603054232E-2</v>
      </c>
      <c r="AE62" t="s">
        <v>162</v>
      </c>
      <c r="AF62">
        <v>1.8809527558637101E-2</v>
      </c>
      <c r="AG62">
        <v>9.4350190083080897E-3</v>
      </c>
      <c r="AH62">
        <v>2.1429510354161501E-2</v>
      </c>
      <c r="AI62">
        <v>1.48469193069356E-2</v>
      </c>
      <c r="AJ62">
        <v>1.74673304757967E-2</v>
      </c>
      <c r="AK62">
        <v>9.0059699878120708E-3</v>
      </c>
      <c r="AL62">
        <v>2.37862904796435E-2</v>
      </c>
      <c r="AM62">
        <v>2.4488945328878201E-2</v>
      </c>
      <c r="AN62" t="s">
        <v>162</v>
      </c>
      <c r="AO62">
        <v>1.5988749704869701E-2</v>
      </c>
      <c r="AP62">
        <v>1.6395197824664899E-2</v>
      </c>
      <c r="AQ62">
        <v>1.5800524136541299E-2</v>
      </c>
      <c r="AR62">
        <v>1.2209372859656099E-2</v>
      </c>
      <c r="AS62">
        <v>1.7365551580609501E-2</v>
      </c>
      <c r="AT62">
        <v>5.0191971639342902E-3</v>
      </c>
      <c r="AU62" t="s">
        <v>162</v>
      </c>
      <c r="AV62">
        <v>5.6053877777292403E-3</v>
      </c>
      <c r="AW62">
        <v>0.31522290701564398</v>
      </c>
      <c r="AX62" t="s">
        <v>162</v>
      </c>
      <c r="AY62">
        <v>1.79776130463002E-2</v>
      </c>
      <c r="AZ62" t="s">
        <v>162</v>
      </c>
      <c r="BA62">
        <v>1.8537319885819002E-2</v>
      </c>
      <c r="BB62" t="s">
        <v>162</v>
      </c>
      <c r="BC62">
        <v>8.2756584760380492E-3</v>
      </c>
      <c r="BD62">
        <v>1.4165076029934401E-2</v>
      </c>
      <c r="BE62">
        <v>2.8479923155481199E-3</v>
      </c>
      <c r="BF62">
        <v>1.7780852141631599E-2</v>
      </c>
      <c r="BG62" t="s">
        <v>162</v>
      </c>
      <c r="BH62">
        <v>2.0672272552629201E-2</v>
      </c>
      <c r="BI62">
        <v>8.5288137978101301E-3</v>
      </c>
      <c r="BJ62">
        <v>1.38289518523438E-2</v>
      </c>
      <c r="BK62">
        <v>1.22883514979231E-2</v>
      </c>
      <c r="BL62">
        <v>1.9894731787152901E-2</v>
      </c>
      <c r="BM62">
        <v>1.4250434878647199E-2</v>
      </c>
      <c r="BN62">
        <v>4.7250814667150103E-3</v>
      </c>
      <c r="BO62">
        <v>1.1170441236098399E-2</v>
      </c>
      <c r="BP62" t="s">
        <v>162</v>
      </c>
      <c r="BQ62">
        <v>8.35530035650877E-3</v>
      </c>
      <c r="BR62">
        <v>5.9944769986924103E-3</v>
      </c>
      <c r="BS62">
        <v>3.1245289750421599E-2</v>
      </c>
      <c r="BT62">
        <v>1.83443026255216E-2</v>
      </c>
      <c r="BU62" t="s">
        <v>162</v>
      </c>
      <c r="BV62">
        <v>5.1285441005143101E-3</v>
      </c>
      <c r="BW62">
        <v>1.9683247605425599E-2</v>
      </c>
      <c r="BX62">
        <v>3.0846468852580598E-2</v>
      </c>
      <c r="BY62">
        <v>7.4735601600068296E-3</v>
      </c>
      <c r="BZ62" t="s">
        <v>162</v>
      </c>
      <c r="CA62">
        <v>1.2831753055625899E-2</v>
      </c>
      <c r="CB62">
        <v>1.2240142079413799E-2</v>
      </c>
      <c r="CC62">
        <v>1.08909678666274E-2</v>
      </c>
      <c r="CD62">
        <v>1.40175703076292E-2</v>
      </c>
      <c r="CE62">
        <v>2.5545834900188E-2</v>
      </c>
      <c r="CF62">
        <v>1.8024956618434802E-2</v>
      </c>
      <c r="CG62">
        <v>1.0926161145894699E-2</v>
      </c>
      <c r="CH62">
        <v>2.5747186545515201E-2</v>
      </c>
      <c r="CI62">
        <v>1.40381603950087E-2</v>
      </c>
      <c r="CJ62">
        <v>2.17585166171076E-2</v>
      </c>
      <c r="CK62">
        <v>3.0755631384372399E-3</v>
      </c>
      <c r="CL62">
        <v>7.5084034894151198E-3</v>
      </c>
      <c r="CM62">
        <v>7.3432165297261001E-2</v>
      </c>
      <c r="CN62" t="s">
        <v>162</v>
      </c>
      <c r="CO62">
        <v>5.2161431348845596E-3</v>
      </c>
      <c r="CP62" t="s">
        <v>162</v>
      </c>
      <c r="CQ62">
        <v>1.32227147255198E-2</v>
      </c>
      <c r="CR62">
        <v>1.5365497466289299E-2</v>
      </c>
      <c r="CS62">
        <v>9.8769543822629507E-3</v>
      </c>
      <c r="CT62" t="s">
        <v>162</v>
      </c>
      <c r="CU62">
        <v>2.7791035009899101E-2</v>
      </c>
      <c r="CV62" t="s">
        <v>162</v>
      </c>
    </row>
    <row r="63" spans="1:100" x14ac:dyDescent="0.25">
      <c r="A63" s="139">
        <v>36982</v>
      </c>
      <c r="B63">
        <v>24.565357101884004</v>
      </c>
      <c r="D63">
        <f t="shared" si="0"/>
        <v>1.3587843766006478</v>
      </c>
      <c r="E63">
        <v>2.0508307644063101E-2</v>
      </c>
      <c r="F63">
        <v>1.1640500306154201E-2</v>
      </c>
      <c r="G63">
        <v>8.7211259452714199E-3</v>
      </c>
      <c r="H63">
        <v>4.3883853597094296E-3</v>
      </c>
      <c r="I63" t="s">
        <v>162</v>
      </c>
      <c r="J63">
        <v>7.8584774748495494E-3</v>
      </c>
      <c r="K63" t="s">
        <v>162</v>
      </c>
      <c r="L63">
        <v>1.24125810633922E-2</v>
      </c>
      <c r="M63">
        <v>2.42101263587635E-2</v>
      </c>
      <c r="N63">
        <v>3.9402810856307799E-2</v>
      </c>
      <c r="O63" t="s">
        <v>162</v>
      </c>
      <c r="P63">
        <v>1.1646445940111E-2</v>
      </c>
      <c r="Q63" t="s">
        <v>162</v>
      </c>
      <c r="R63">
        <v>6.3483693778253096E-3</v>
      </c>
      <c r="S63">
        <v>6.7637192730258099E-3</v>
      </c>
      <c r="T63" t="s">
        <v>162</v>
      </c>
      <c r="U63">
        <v>1.36582523957294E-2</v>
      </c>
      <c r="V63">
        <v>1.1668111480975201E-2</v>
      </c>
      <c r="W63" t="s">
        <v>162</v>
      </c>
      <c r="X63">
        <v>1.2428106360173399E-2</v>
      </c>
      <c r="Y63">
        <v>7.9830358114610697E-3</v>
      </c>
      <c r="Z63">
        <v>9.9198373079540693E-3</v>
      </c>
      <c r="AA63">
        <v>1.2986638813056501E-2</v>
      </c>
      <c r="AB63">
        <v>1.01629874711603E-2</v>
      </c>
      <c r="AC63">
        <v>3.2051395386969002E-2</v>
      </c>
      <c r="AD63">
        <v>1.13250857927803E-2</v>
      </c>
      <c r="AE63" t="s">
        <v>162</v>
      </c>
      <c r="AF63">
        <v>1.23729611450566E-2</v>
      </c>
      <c r="AG63">
        <v>6.5991315372559501E-3</v>
      </c>
      <c r="AH63">
        <v>1.52130902081255E-2</v>
      </c>
      <c r="AI63">
        <v>1.61611363115149E-2</v>
      </c>
      <c r="AJ63">
        <v>1.27783830273487E-2</v>
      </c>
      <c r="AK63">
        <v>1.6677576288259301E-2</v>
      </c>
      <c r="AL63">
        <v>1.84359041999624E-2</v>
      </c>
      <c r="AM63">
        <v>2.4739057149866999E-2</v>
      </c>
      <c r="AN63" t="s">
        <v>162</v>
      </c>
      <c r="AO63">
        <v>8.1865598001028203E-3</v>
      </c>
      <c r="AP63">
        <v>1.4147198260248701E-2</v>
      </c>
      <c r="AQ63">
        <v>9.7008732474517297E-3</v>
      </c>
      <c r="AR63">
        <v>2.5144342175078601E-2</v>
      </c>
      <c r="AS63">
        <v>1.4772674607601E-2</v>
      </c>
      <c r="AT63">
        <v>5.3865203365555002E-3</v>
      </c>
      <c r="AU63" t="s">
        <v>162</v>
      </c>
      <c r="AV63">
        <v>9.1356734261094294E-3</v>
      </c>
      <c r="AW63">
        <v>5.4870873804272798E-3</v>
      </c>
      <c r="AX63" t="s">
        <v>162</v>
      </c>
      <c r="AY63">
        <v>3.9555440340262003E-2</v>
      </c>
      <c r="AZ63" t="s">
        <v>162</v>
      </c>
      <c r="BA63">
        <v>1.1632871217721099E-2</v>
      </c>
      <c r="BB63" t="s">
        <v>162</v>
      </c>
      <c r="BC63">
        <v>1.59377166151391E-2</v>
      </c>
      <c r="BD63">
        <v>9.9690005356607297E-3</v>
      </c>
      <c r="BE63">
        <v>8.1858510044241998E-3</v>
      </c>
      <c r="BF63">
        <v>1.654195355094E-2</v>
      </c>
      <c r="BG63" t="s">
        <v>162</v>
      </c>
      <c r="BH63">
        <v>9.3820763469833601E-3</v>
      </c>
      <c r="BI63">
        <v>9.9161016167486696E-3</v>
      </c>
      <c r="BJ63">
        <v>9.8127802603005503E-3</v>
      </c>
      <c r="BK63">
        <v>1.0454944208820901E-2</v>
      </c>
      <c r="BL63">
        <v>1.6924627749894599E-2</v>
      </c>
      <c r="BM63">
        <v>1.0151123179552799E-2</v>
      </c>
      <c r="BN63">
        <v>8.5222745656782194E-3</v>
      </c>
      <c r="BO63">
        <v>8.5769533452531004E-3</v>
      </c>
      <c r="BP63" t="s">
        <v>162</v>
      </c>
      <c r="BQ63">
        <v>8.1841893677790205E-3</v>
      </c>
      <c r="BR63">
        <v>1.0961443219074499E-2</v>
      </c>
      <c r="BS63">
        <v>1.29294444589862E-2</v>
      </c>
      <c r="BT63">
        <v>1.6260966093658999E-2</v>
      </c>
      <c r="BU63" t="s">
        <v>162</v>
      </c>
      <c r="BV63">
        <v>6.4256658880702897E-3</v>
      </c>
      <c r="BW63">
        <v>1.4595757848882399E-2</v>
      </c>
      <c r="BX63">
        <v>1.7022796668125902E-2</v>
      </c>
      <c r="BY63">
        <v>5.2298444210775296E-3</v>
      </c>
      <c r="BZ63" t="s">
        <v>162</v>
      </c>
      <c r="CA63">
        <v>1.19379300518518E-2</v>
      </c>
      <c r="CB63">
        <v>1.4320173801213001E-2</v>
      </c>
      <c r="CC63">
        <v>7.9547776971981704E-3</v>
      </c>
      <c r="CD63">
        <v>1.1014501468344699E-2</v>
      </c>
      <c r="CE63">
        <v>2.1122079994480899E-2</v>
      </c>
      <c r="CF63">
        <v>1.22242997107887E-2</v>
      </c>
      <c r="CG63">
        <v>6.6147612772981101E-3</v>
      </c>
      <c r="CH63">
        <v>2.1608660918186601E-2</v>
      </c>
      <c r="CI63">
        <v>8.5824281598616495E-3</v>
      </c>
      <c r="CJ63">
        <v>1.36687535870354E-2</v>
      </c>
      <c r="CK63">
        <v>2.9394074689729501E-3</v>
      </c>
      <c r="CL63">
        <v>8.2002219444716595E-3</v>
      </c>
      <c r="CM63">
        <v>5.3830999707240597E-2</v>
      </c>
      <c r="CN63" t="s">
        <v>162</v>
      </c>
      <c r="CO63">
        <v>2.1720690881098199E-2</v>
      </c>
      <c r="CP63" t="s">
        <v>162</v>
      </c>
      <c r="CQ63">
        <v>9.9759656807056202E-3</v>
      </c>
      <c r="CR63">
        <v>1.3499097707019301E-2</v>
      </c>
      <c r="CS63">
        <v>8.5326274221235593E-3</v>
      </c>
      <c r="CT63" t="s">
        <v>162</v>
      </c>
      <c r="CU63">
        <v>1.6732456714869198E-2</v>
      </c>
      <c r="CV63" t="s">
        <v>162</v>
      </c>
    </row>
    <row r="64" spans="1:100" x14ac:dyDescent="0.25">
      <c r="A64" s="139">
        <v>37073</v>
      </c>
      <c r="B64">
        <v>34.021426476731484</v>
      </c>
      <c r="D64">
        <f t="shared" si="0"/>
        <v>1.5301074618213284</v>
      </c>
      <c r="E64">
        <v>3.1204903630591699E-2</v>
      </c>
      <c r="F64">
        <v>1.5703767889019001E-2</v>
      </c>
      <c r="G64">
        <v>9.4268699468484495E-3</v>
      </c>
      <c r="H64">
        <v>7.7126978133449696E-3</v>
      </c>
      <c r="I64" t="s">
        <v>162</v>
      </c>
      <c r="J64">
        <v>1.29465038996621E-2</v>
      </c>
      <c r="K64" t="s">
        <v>162</v>
      </c>
      <c r="L64">
        <v>9.0141145295633204E-3</v>
      </c>
      <c r="M64">
        <v>2.93048971389488E-2</v>
      </c>
      <c r="N64">
        <v>2.6974112654579701E-2</v>
      </c>
      <c r="O64" t="s">
        <v>162</v>
      </c>
      <c r="P64">
        <v>1.13623769927275E-2</v>
      </c>
      <c r="Q64" t="s">
        <v>162</v>
      </c>
      <c r="R64">
        <v>1.2362288324972499E-2</v>
      </c>
      <c r="S64">
        <v>1.46542881067722E-2</v>
      </c>
      <c r="T64" t="s">
        <v>162</v>
      </c>
      <c r="U64">
        <v>1.2660641144282E-2</v>
      </c>
      <c r="V64">
        <v>1.9118864130901601E-2</v>
      </c>
      <c r="W64" t="s">
        <v>162</v>
      </c>
      <c r="X64">
        <v>1.68694554616983E-2</v>
      </c>
      <c r="Y64">
        <v>1.46107213226906E-2</v>
      </c>
      <c r="Z64">
        <v>1.34341526268059E-2</v>
      </c>
      <c r="AA64">
        <v>1.7875310117995199E-2</v>
      </c>
      <c r="AB64">
        <v>1.58192849422201E-2</v>
      </c>
      <c r="AC64">
        <v>2.4914274654967501E-2</v>
      </c>
      <c r="AD64">
        <v>1.6616303345608398E-2</v>
      </c>
      <c r="AE64" t="s">
        <v>162</v>
      </c>
      <c r="AF64">
        <v>2.0884727401887699E-2</v>
      </c>
      <c r="AG64">
        <v>5.52045077136848E-3</v>
      </c>
      <c r="AH64">
        <v>2.4754577843492699E-2</v>
      </c>
      <c r="AI64">
        <v>1.99973401717564E-2</v>
      </c>
      <c r="AJ64">
        <v>1.9140592443717699E-2</v>
      </c>
      <c r="AK64">
        <v>1.0842364624331E-2</v>
      </c>
      <c r="AL64">
        <v>1.79695881024288E-2</v>
      </c>
      <c r="AM64">
        <v>2.7663342204055301E-2</v>
      </c>
      <c r="AN64" t="s">
        <v>162</v>
      </c>
      <c r="AO64">
        <v>1.37118691298355E-2</v>
      </c>
      <c r="AP64">
        <v>1.28841933745765E-2</v>
      </c>
      <c r="AQ64">
        <v>2.0713478518466399E-2</v>
      </c>
      <c r="AR64">
        <v>1.63541578169441E-2</v>
      </c>
      <c r="AS64">
        <v>1.9516952185016902E-2</v>
      </c>
      <c r="AT64">
        <v>1.43450273968409E-2</v>
      </c>
      <c r="AU64" t="s">
        <v>162</v>
      </c>
      <c r="AV64">
        <v>4.2050930526435198E-3</v>
      </c>
      <c r="AW64">
        <v>1.0992221754212699E-2</v>
      </c>
      <c r="AX64" t="s">
        <v>162</v>
      </c>
      <c r="AY64">
        <v>2.5715321876755601E-2</v>
      </c>
      <c r="AZ64" t="s">
        <v>162</v>
      </c>
      <c r="BA64">
        <v>2.17492251129386E-2</v>
      </c>
      <c r="BB64" t="s">
        <v>162</v>
      </c>
      <c r="BC64">
        <v>1.4992939008195301E-2</v>
      </c>
      <c r="BD64">
        <v>7.9713923922852693E-3</v>
      </c>
      <c r="BE64">
        <v>7.2286834212737204E-3</v>
      </c>
      <c r="BF64">
        <v>1.7947877936325098E-2</v>
      </c>
      <c r="BG64" t="s">
        <v>162</v>
      </c>
      <c r="BH64">
        <v>8.9995360822330197E-3</v>
      </c>
      <c r="BI64">
        <v>6.7523092812649503E-3</v>
      </c>
      <c r="BJ64">
        <v>1.7840477548746299E-2</v>
      </c>
      <c r="BK64">
        <v>1.4793686228920499E-2</v>
      </c>
      <c r="BL64">
        <v>1.22851411880722E-2</v>
      </c>
      <c r="BM64">
        <v>1.62944376359099E-2</v>
      </c>
      <c r="BN64">
        <v>6.0957415988959901E-3</v>
      </c>
      <c r="BO64">
        <v>1.1858473907550701E-2</v>
      </c>
      <c r="BP64" t="s">
        <v>162</v>
      </c>
      <c r="BQ64">
        <v>6.8554064087548898E-3</v>
      </c>
      <c r="BR64">
        <v>8.6556888112766395E-3</v>
      </c>
      <c r="BS64">
        <v>1.29863910060199E-2</v>
      </c>
      <c r="BT64">
        <v>2.1503957755538899E-2</v>
      </c>
      <c r="BU64" t="s">
        <v>162</v>
      </c>
      <c r="BV64">
        <v>4.2687679748431096E-3</v>
      </c>
      <c r="BW64">
        <v>1.4680417937566101E-2</v>
      </c>
      <c r="BX64">
        <v>1.9341430441959701E-2</v>
      </c>
      <c r="BY64">
        <v>1.0822023770320099E-2</v>
      </c>
      <c r="BZ64" t="s">
        <v>162</v>
      </c>
      <c r="CA64">
        <v>1.43417207465376E-2</v>
      </c>
      <c r="CB64">
        <v>1.2679544900757501E-2</v>
      </c>
      <c r="CC64">
        <v>9.8102498557087799E-3</v>
      </c>
      <c r="CD64">
        <v>1.40455940475714E-2</v>
      </c>
      <c r="CE64">
        <v>2.33638337346153E-2</v>
      </c>
      <c r="CF64">
        <v>1.68273730499209E-2</v>
      </c>
      <c r="CG64">
        <v>7.7612524990054998E-3</v>
      </c>
      <c r="CH64">
        <v>2.0232895155311698E-2</v>
      </c>
      <c r="CI64">
        <v>1.6466824461691901E-2</v>
      </c>
      <c r="CJ64">
        <v>2.1390397282990501E-2</v>
      </c>
      <c r="CK64">
        <v>5.0077205149000898E-3</v>
      </c>
      <c r="CL64">
        <v>7.86046068236213E-3</v>
      </c>
      <c r="CM64">
        <v>4.5801675557249899E-2</v>
      </c>
      <c r="CN64" t="s">
        <v>162</v>
      </c>
      <c r="CO64">
        <v>7.0176882054532198E-3</v>
      </c>
      <c r="CP64" t="s">
        <v>162</v>
      </c>
      <c r="CQ64">
        <v>1.53410025386716E-2</v>
      </c>
      <c r="CR64">
        <v>1.43718068781412E-2</v>
      </c>
      <c r="CS64">
        <v>1.04444389077804E-2</v>
      </c>
      <c r="CT64" t="s">
        <v>162</v>
      </c>
      <c r="CU64">
        <v>1.83960591741191E-2</v>
      </c>
      <c r="CV64" t="s">
        <v>162</v>
      </c>
    </row>
    <row r="65" spans="1:100" x14ac:dyDescent="0.25">
      <c r="A65" s="139">
        <v>37165</v>
      </c>
      <c r="B65">
        <v>24.361254738572384</v>
      </c>
      <c r="D65">
        <f t="shared" si="0"/>
        <v>1.3778051029794134</v>
      </c>
      <c r="E65">
        <v>4.31302859788565E-2</v>
      </c>
      <c r="F65">
        <v>9.3370992656783194E-3</v>
      </c>
      <c r="G65">
        <v>8.8742082906728605E-3</v>
      </c>
      <c r="H65">
        <v>4.4087144347894304E-3</v>
      </c>
      <c r="I65" t="s">
        <v>162</v>
      </c>
      <c r="J65">
        <v>8.2804084048348908E-3</v>
      </c>
      <c r="K65" t="s">
        <v>162</v>
      </c>
      <c r="L65">
        <v>1.5229649995223599E-2</v>
      </c>
      <c r="M65">
        <v>2.5957369441858998E-2</v>
      </c>
      <c r="N65">
        <v>2.1588797858900999E-2</v>
      </c>
      <c r="O65" t="s">
        <v>162</v>
      </c>
      <c r="P65">
        <v>9.1647371284623094E-3</v>
      </c>
      <c r="Q65" t="s">
        <v>162</v>
      </c>
      <c r="R65">
        <v>1.0305137125969799E-2</v>
      </c>
      <c r="S65">
        <v>1.91834285627299E-2</v>
      </c>
      <c r="T65" t="s">
        <v>162</v>
      </c>
      <c r="U65">
        <v>1.9438143018811999E-2</v>
      </c>
      <c r="V65">
        <v>1.1695634904576299E-2</v>
      </c>
      <c r="W65" t="s">
        <v>162</v>
      </c>
      <c r="X65">
        <v>1.1087386701815E-2</v>
      </c>
      <c r="Y65">
        <v>1.29674721606513E-2</v>
      </c>
      <c r="Z65" s="1">
        <v>8.9133446114444595E-5</v>
      </c>
      <c r="AA65">
        <v>1.4511411307449699E-2</v>
      </c>
      <c r="AB65">
        <v>1.19577707420818E-2</v>
      </c>
      <c r="AC65">
        <v>2.5101401240470701E-2</v>
      </c>
      <c r="AD65">
        <v>1.39432999251241E-2</v>
      </c>
      <c r="AE65" t="s">
        <v>162</v>
      </c>
      <c r="AF65">
        <v>1.6807281981091299E-2</v>
      </c>
      <c r="AG65">
        <v>4.8029624018424196E-3</v>
      </c>
      <c r="AH65">
        <v>1.23115170920502E-2</v>
      </c>
      <c r="AI65">
        <v>1.6386696832202799E-2</v>
      </c>
      <c r="AJ65">
        <v>1.06602838475824E-2</v>
      </c>
      <c r="AK65">
        <v>1.16594780560631E-2</v>
      </c>
      <c r="AL65">
        <v>1.36107516033781E-2</v>
      </c>
      <c r="AM65">
        <v>1.8887902895572899E-2</v>
      </c>
      <c r="AN65" t="s">
        <v>162</v>
      </c>
      <c r="AO65">
        <v>1.0886371821732599E-2</v>
      </c>
      <c r="AP65">
        <v>1.29962044529456E-2</v>
      </c>
      <c r="AQ65">
        <v>1.4194746732758E-2</v>
      </c>
      <c r="AR65">
        <v>1.15251510490597E-2</v>
      </c>
      <c r="AS65">
        <v>1.3607205906569201E-2</v>
      </c>
      <c r="AT65">
        <v>9.7230251820224003E-3</v>
      </c>
      <c r="AU65" t="s">
        <v>162</v>
      </c>
      <c r="AV65">
        <v>6.8872119909734403E-3</v>
      </c>
      <c r="AW65">
        <v>5.8109556595768996E-3</v>
      </c>
      <c r="AX65" t="s">
        <v>162</v>
      </c>
      <c r="AY65">
        <v>1.1799213479191301E-2</v>
      </c>
      <c r="AZ65" t="s">
        <v>162</v>
      </c>
      <c r="BA65">
        <v>1.0193054711578799E-2</v>
      </c>
      <c r="BB65" t="s">
        <v>162</v>
      </c>
      <c r="BC65">
        <v>8.0851235765829199E-3</v>
      </c>
      <c r="BD65">
        <v>8.2639849087773401E-3</v>
      </c>
      <c r="BE65">
        <v>5.3683030699968604E-3</v>
      </c>
      <c r="BF65">
        <v>1.23858182677236E-2</v>
      </c>
      <c r="BG65" t="s">
        <v>162</v>
      </c>
      <c r="BH65">
        <v>7.8504352731266006E-3</v>
      </c>
      <c r="BI65">
        <v>2.1133842616148701E-2</v>
      </c>
      <c r="BJ65">
        <v>1.48519194405925E-2</v>
      </c>
      <c r="BK65">
        <v>9.8862989389776196E-3</v>
      </c>
      <c r="BL65">
        <v>8.2190949437885193E-3</v>
      </c>
      <c r="BM65">
        <v>1.2537480530571399E-2</v>
      </c>
      <c r="BN65">
        <v>6.3110891798456E-3</v>
      </c>
      <c r="BO65">
        <v>1.9674772413553698E-2</v>
      </c>
      <c r="BP65" t="s">
        <v>162</v>
      </c>
      <c r="BQ65">
        <v>1.4998724461085499E-2</v>
      </c>
      <c r="BR65">
        <v>7.8542548313578105E-3</v>
      </c>
      <c r="BS65">
        <v>1.37488813562431E-2</v>
      </c>
      <c r="BT65">
        <v>1.9966178037430001E-2</v>
      </c>
      <c r="BU65" t="s">
        <v>162</v>
      </c>
      <c r="BV65">
        <v>5.0489877360774104E-3</v>
      </c>
      <c r="BW65">
        <v>1.05109510347219E-2</v>
      </c>
      <c r="BX65">
        <v>2.16571372227768E-2</v>
      </c>
      <c r="BY65">
        <v>1.00677613626342E-2</v>
      </c>
      <c r="BZ65" t="s">
        <v>162</v>
      </c>
      <c r="CA65">
        <v>1.33510334358242E-2</v>
      </c>
      <c r="CB65">
        <v>2.0179758114224702E-2</v>
      </c>
      <c r="CC65">
        <v>6.7119973913439997E-3</v>
      </c>
      <c r="CD65">
        <v>1.7221870805421299E-2</v>
      </c>
      <c r="CE65">
        <v>2.20900648989098E-2</v>
      </c>
      <c r="CF65">
        <v>1.54347615988521E-2</v>
      </c>
      <c r="CG65">
        <v>3.0108130637332201E-2</v>
      </c>
      <c r="CH65">
        <v>1.75531068127679E-2</v>
      </c>
      <c r="CI65">
        <v>9.3525598702195699E-3</v>
      </c>
      <c r="CJ65">
        <v>1.36679179697058E-2</v>
      </c>
      <c r="CK65">
        <v>1.21270542090249E-2</v>
      </c>
      <c r="CL65">
        <v>5.7526509588914998E-3</v>
      </c>
      <c r="CM65">
        <v>3.5992418261104699E-2</v>
      </c>
      <c r="CN65" t="s">
        <v>162</v>
      </c>
      <c r="CO65">
        <v>2.5920208873312599E-2</v>
      </c>
      <c r="CP65" t="s">
        <v>162</v>
      </c>
      <c r="CQ65">
        <v>1.08976420077153E-2</v>
      </c>
      <c r="CR65">
        <v>1.05837905313213E-2</v>
      </c>
      <c r="CS65">
        <v>1.0150329837126101E-2</v>
      </c>
      <c r="CT65" t="s">
        <v>162</v>
      </c>
      <c r="CU65">
        <v>2.2614037217979999E-2</v>
      </c>
      <c r="CV65" t="s">
        <v>162</v>
      </c>
    </row>
    <row r="66" spans="1:100" x14ac:dyDescent="0.25">
      <c r="A66" s="139">
        <v>37257</v>
      </c>
      <c r="B66">
        <v>21.6383616293659</v>
      </c>
      <c r="D66">
        <f t="shared" si="0"/>
        <v>1.4048605585793406</v>
      </c>
      <c r="E66">
        <v>7.3029248043490605E-2</v>
      </c>
      <c r="F66">
        <v>8.4164473695990602E-3</v>
      </c>
      <c r="G66">
        <v>6.16590429858924E-3</v>
      </c>
      <c r="H66">
        <v>6.0347981966701004E-3</v>
      </c>
      <c r="I66" t="s">
        <v>162</v>
      </c>
      <c r="J66">
        <v>8.1427408982530595E-3</v>
      </c>
      <c r="K66" t="s">
        <v>162</v>
      </c>
      <c r="L66">
        <v>1.18503446239557E-2</v>
      </c>
      <c r="M66">
        <v>2.00440730877086E-2</v>
      </c>
      <c r="N66">
        <v>2.3609421497607998E-2</v>
      </c>
      <c r="O66" t="s">
        <v>162</v>
      </c>
      <c r="P66">
        <v>8.5694372777190102E-3</v>
      </c>
      <c r="Q66" t="s">
        <v>162</v>
      </c>
      <c r="R66">
        <v>8.3110014726045008E-3</v>
      </c>
      <c r="S66">
        <v>2.3539416209427001E-2</v>
      </c>
      <c r="T66" t="s">
        <v>162</v>
      </c>
      <c r="U66">
        <v>1.06774839759501E-2</v>
      </c>
      <c r="V66">
        <v>1.25928636421877E-2</v>
      </c>
      <c r="W66" t="s">
        <v>162</v>
      </c>
      <c r="X66">
        <v>1.3198644951931101E-2</v>
      </c>
      <c r="Y66">
        <v>9.5267356112820108E-3</v>
      </c>
      <c r="Z66">
        <v>4.9134510151288703E-2</v>
      </c>
      <c r="AA66">
        <v>1.30825320642271E-2</v>
      </c>
      <c r="AB66">
        <v>1.4753092041833799E-2</v>
      </c>
      <c r="AC66">
        <v>2.1570065913211599E-2</v>
      </c>
      <c r="AD66">
        <v>1.01658806096004E-2</v>
      </c>
      <c r="AE66" t="s">
        <v>162</v>
      </c>
      <c r="AF66">
        <v>1.39967028483537E-2</v>
      </c>
      <c r="AG66">
        <v>7.9049679835346692E-3</v>
      </c>
      <c r="AH66">
        <v>1.04686045313012E-2</v>
      </c>
      <c r="AI66">
        <v>1.2421251419866801E-2</v>
      </c>
      <c r="AJ66">
        <v>1.25044571871158E-2</v>
      </c>
      <c r="AK66">
        <v>7.5902028119096904E-3</v>
      </c>
      <c r="AL66">
        <v>1.2790663091583001E-2</v>
      </c>
      <c r="AM66">
        <v>1.5849977930850901E-2</v>
      </c>
      <c r="AN66" t="s">
        <v>162</v>
      </c>
      <c r="AO66">
        <v>1.3145704579579099E-2</v>
      </c>
      <c r="AP66">
        <v>1.58666311837251E-2</v>
      </c>
      <c r="AQ66">
        <v>9.5531290664196099E-3</v>
      </c>
      <c r="AR66">
        <v>1.5798411422667601E-2</v>
      </c>
      <c r="AS66">
        <v>1.8220498041203501E-2</v>
      </c>
      <c r="AT66">
        <v>7.9929331108825104E-3</v>
      </c>
      <c r="AU66" t="s">
        <v>162</v>
      </c>
      <c r="AV66">
        <v>6.9126496890376497E-3</v>
      </c>
      <c r="AW66">
        <v>4.4948256495724301E-2</v>
      </c>
      <c r="AX66" t="s">
        <v>162</v>
      </c>
      <c r="AY66" t="s">
        <v>162</v>
      </c>
      <c r="AZ66" t="s">
        <v>162</v>
      </c>
      <c r="BA66">
        <v>8.7948087457686997E-3</v>
      </c>
      <c r="BB66" t="s">
        <v>162</v>
      </c>
      <c r="BC66">
        <v>7.8459139634276392E-3</v>
      </c>
      <c r="BD66">
        <v>5.7229437789980001E-3</v>
      </c>
      <c r="BE66">
        <v>1.43467330647702E-2</v>
      </c>
      <c r="BF66">
        <v>1.2798940171123501E-2</v>
      </c>
      <c r="BG66" t="s">
        <v>162</v>
      </c>
      <c r="BH66">
        <v>5.4717254857708196E-3</v>
      </c>
      <c r="BI66">
        <v>1.3456388817000901E-2</v>
      </c>
      <c r="BJ66">
        <v>8.8493978919988101E-3</v>
      </c>
      <c r="BK66">
        <v>7.8591798390575708E-3</v>
      </c>
      <c r="BL66">
        <v>1.18557995735803E-2</v>
      </c>
      <c r="BM66">
        <v>8.6545003695768594E-3</v>
      </c>
      <c r="BN66">
        <v>1.0661262813177801E-2</v>
      </c>
      <c r="BO66">
        <v>1.7419003493732699E-2</v>
      </c>
      <c r="BP66" t="s">
        <v>162</v>
      </c>
      <c r="BQ66">
        <v>7.62392783512856E-3</v>
      </c>
      <c r="BR66">
        <v>7.3580960144701297E-3</v>
      </c>
      <c r="BS66">
        <v>1.2847077616631199E-2</v>
      </c>
      <c r="BT66">
        <v>1.88047180644457E-2</v>
      </c>
      <c r="BU66" t="s">
        <v>162</v>
      </c>
      <c r="BV66">
        <v>6.4327493836813998E-3</v>
      </c>
      <c r="BW66">
        <v>2.0046340755524202E-2</v>
      </c>
      <c r="BX66">
        <v>2.11705572830591E-2</v>
      </c>
      <c r="BY66">
        <v>5.2758515862324296E-3</v>
      </c>
      <c r="BZ66" t="s">
        <v>162</v>
      </c>
      <c r="CA66">
        <v>1.25498406110376E-2</v>
      </c>
      <c r="CB66">
        <v>1.11562987195272E-2</v>
      </c>
      <c r="CC66">
        <v>9.1371238163550205E-3</v>
      </c>
      <c r="CD66">
        <v>1.4178032997807699E-2</v>
      </c>
      <c r="CE66">
        <v>1.9021153598368201E-2</v>
      </c>
      <c r="CF66">
        <v>1.20378761588527E-2</v>
      </c>
      <c r="CG66">
        <v>1.09057867557026E-2</v>
      </c>
      <c r="CH66">
        <v>1.39022476027316E-2</v>
      </c>
      <c r="CI66">
        <v>8.0233944724390407E-3</v>
      </c>
      <c r="CJ66">
        <v>1.7145475058396101E-2</v>
      </c>
      <c r="CK66">
        <v>5.22752089098125E-3</v>
      </c>
      <c r="CL66">
        <v>4.3810830035489901E-3</v>
      </c>
      <c r="CM66">
        <v>2.9994860878452701E-2</v>
      </c>
      <c r="CN66" t="s">
        <v>162</v>
      </c>
      <c r="CO66">
        <v>5.2253901439123203E-3</v>
      </c>
      <c r="CP66" t="s">
        <v>162</v>
      </c>
      <c r="CQ66">
        <v>7.7723649635404101E-3</v>
      </c>
      <c r="CR66">
        <v>1.07255030746158E-2</v>
      </c>
      <c r="CS66">
        <v>3.2158769889980399E-2</v>
      </c>
      <c r="CT66" t="s">
        <v>162</v>
      </c>
      <c r="CU66">
        <v>1.8427096420206901E-2</v>
      </c>
      <c r="CV66" t="s">
        <v>162</v>
      </c>
    </row>
    <row r="67" spans="1:100" x14ac:dyDescent="0.25">
      <c r="A67" s="139">
        <v>37347</v>
      </c>
      <c r="B67">
        <v>22.818658845699964</v>
      </c>
      <c r="D67">
        <f t="shared" ref="D67:D130" si="1">100*AVERAGE(E67:CV67)</f>
        <v>1.2881370210745189</v>
      </c>
      <c r="E67">
        <v>3.4363122703758797E-2</v>
      </c>
      <c r="F67">
        <v>8.4124829393123404E-3</v>
      </c>
      <c r="G67">
        <v>6.5047646257301601E-3</v>
      </c>
      <c r="H67">
        <v>3.8352014116354101E-3</v>
      </c>
      <c r="I67" t="s">
        <v>162</v>
      </c>
      <c r="J67">
        <v>1.1086820797855199E-2</v>
      </c>
      <c r="K67" t="s">
        <v>162</v>
      </c>
      <c r="L67">
        <v>7.8625934040065792E-3</v>
      </c>
      <c r="M67">
        <v>2.3244936460886299E-2</v>
      </c>
      <c r="N67">
        <v>1.2034680121286801E-2</v>
      </c>
      <c r="O67" t="s">
        <v>162</v>
      </c>
      <c r="P67">
        <v>7.89272381141474E-3</v>
      </c>
      <c r="Q67" t="s">
        <v>162</v>
      </c>
      <c r="R67">
        <v>8.1992971926930502E-3</v>
      </c>
      <c r="S67">
        <v>1.76105505230345E-2</v>
      </c>
      <c r="T67" t="s">
        <v>162</v>
      </c>
      <c r="U67">
        <v>7.4363070113057702E-3</v>
      </c>
      <c r="V67">
        <v>3.41311749575312E-2</v>
      </c>
      <c r="W67" t="s">
        <v>162</v>
      </c>
      <c r="X67">
        <v>1.27125908709815E-2</v>
      </c>
      <c r="Y67">
        <v>1.2072736708875501E-2</v>
      </c>
      <c r="Z67">
        <v>4.0174954819260603E-2</v>
      </c>
      <c r="AA67">
        <v>9.7107623437088196E-3</v>
      </c>
      <c r="AB67">
        <v>8.5765631771787601E-3</v>
      </c>
      <c r="AC67">
        <v>2.1111051559286099E-2</v>
      </c>
      <c r="AD67">
        <v>1.2520616638504499E-2</v>
      </c>
      <c r="AE67" t="s">
        <v>162</v>
      </c>
      <c r="AF67">
        <v>1.3760889825890099E-2</v>
      </c>
      <c r="AG67">
        <v>1.2199899547670199E-2</v>
      </c>
      <c r="AH67">
        <v>1.06069902926195E-2</v>
      </c>
      <c r="AI67">
        <v>9.7262699484286196E-3</v>
      </c>
      <c r="AJ67">
        <v>1.1842071770874801E-2</v>
      </c>
      <c r="AK67">
        <v>7.0205245620008402E-3</v>
      </c>
      <c r="AL67">
        <v>1.2015432692705301E-2</v>
      </c>
      <c r="AM67">
        <v>1.7147196032061801E-2</v>
      </c>
      <c r="AN67" t="s">
        <v>162</v>
      </c>
      <c r="AO67">
        <v>8.1475590291789704E-3</v>
      </c>
      <c r="AP67">
        <v>1.5562669939052001E-2</v>
      </c>
      <c r="AQ67">
        <v>1.1107026079617201E-2</v>
      </c>
      <c r="AR67">
        <v>7.4771260653638599E-3</v>
      </c>
      <c r="AS67">
        <v>1.20625548132546E-2</v>
      </c>
      <c r="AT67">
        <v>8.3785844825552108E-3</v>
      </c>
      <c r="AU67" t="s">
        <v>162</v>
      </c>
      <c r="AV67">
        <v>1.2544006719260399E-2</v>
      </c>
      <c r="AW67">
        <v>6.4316455971843399E-3</v>
      </c>
      <c r="AX67" t="s">
        <v>162</v>
      </c>
      <c r="AY67">
        <v>6.2707133574413602E-3</v>
      </c>
      <c r="AZ67" t="s">
        <v>162</v>
      </c>
      <c r="BA67">
        <v>6.6931573581431401E-3</v>
      </c>
      <c r="BB67" t="s">
        <v>162</v>
      </c>
      <c r="BC67">
        <v>8.0043263994915605E-3</v>
      </c>
      <c r="BD67">
        <v>7.6856966756906099E-3</v>
      </c>
      <c r="BE67">
        <v>8.4275345158447302E-3</v>
      </c>
      <c r="BF67">
        <v>1.5403247557721701E-2</v>
      </c>
      <c r="BG67" t="s">
        <v>162</v>
      </c>
      <c r="BH67">
        <v>8.3921124254722704E-3</v>
      </c>
      <c r="BI67">
        <v>1.0531849888715999E-2</v>
      </c>
      <c r="BJ67">
        <v>1.2037029588351201E-2</v>
      </c>
      <c r="BK67">
        <v>8.8319780342933796E-3</v>
      </c>
      <c r="BL67">
        <v>1.1851491962641E-2</v>
      </c>
      <c r="BM67">
        <v>1.16874410525146E-2</v>
      </c>
      <c r="BN67">
        <v>6.9237024211295899E-3</v>
      </c>
      <c r="BO67">
        <v>2.0701079210550699E-2</v>
      </c>
      <c r="BP67" t="s">
        <v>162</v>
      </c>
      <c r="BQ67">
        <v>3.57565596266E-3</v>
      </c>
      <c r="BR67">
        <v>6.0925107016576701E-3</v>
      </c>
      <c r="BS67">
        <v>9.6757638343906195E-3</v>
      </c>
      <c r="BT67">
        <v>1.36962976286528E-2</v>
      </c>
      <c r="BU67" t="s">
        <v>162</v>
      </c>
      <c r="BV67">
        <v>8.6368929033236695E-3</v>
      </c>
      <c r="BW67">
        <v>1.85574709494403E-2</v>
      </c>
      <c r="BX67">
        <v>2.05623117826386E-2</v>
      </c>
      <c r="BY67">
        <v>9.9318405237966596E-3</v>
      </c>
      <c r="BZ67" t="s">
        <v>162</v>
      </c>
      <c r="CA67">
        <v>7.8031165271382798E-3</v>
      </c>
      <c r="CB67">
        <v>1.4641349317820801E-2</v>
      </c>
      <c r="CC67">
        <v>2.2700037755446399E-2</v>
      </c>
      <c r="CD67">
        <v>1.3984711331878201E-2</v>
      </c>
      <c r="CE67">
        <v>2.1081320828516499E-2</v>
      </c>
      <c r="CF67">
        <v>1.0815803417798101E-2</v>
      </c>
      <c r="CG67">
        <v>9.9992656200856896E-3</v>
      </c>
      <c r="CH67">
        <v>1.34800080708012E-2</v>
      </c>
      <c r="CI67">
        <v>1.0759654945732E-2</v>
      </c>
      <c r="CJ67">
        <v>1.39272687587008E-2</v>
      </c>
      <c r="CK67">
        <v>3.0489693835976999E-3</v>
      </c>
      <c r="CL67">
        <v>7.0285570690833497E-3</v>
      </c>
      <c r="CM67">
        <v>3.2473099580751702E-2</v>
      </c>
      <c r="CN67" t="s">
        <v>162</v>
      </c>
      <c r="CO67">
        <v>2.51617381974212E-2</v>
      </c>
      <c r="CP67" t="s">
        <v>162</v>
      </c>
      <c r="CQ67">
        <v>8.8887377970304892E-3</v>
      </c>
      <c r="CR67">
        <v>1.2450699348853501E-2</v>
      </c>
      <c r="CS67">
        <v>2.51825597491066E-2</v>
      </c>
      <c r="CT67" t="s">
        <v>162</v>
      </c>
      <c r="CU67">
        <v>1.5862754106345401E-2</v>
      </c>
      <c r="CV67" t="s">
        <v>162</v>
      </c>
    </row>
    <row r="68" spans="1:100" x14ac:dyDescent="0.25">
      <c r="A68" s="139">
        <v>37438</v>
      </c>
      <c r="B68">
        <v>33.688671688791715</v>
      </c>
      <c r="D68">
        <f t="shared" si="1"/>
        <v>1.485932213317541</v>
      </c>
      <c r="E68">
        <v>2.2193368068396099E-2</v>
      </c>
      <c r="F68">
        <v>1.31380180562169E-2</v>
      </c>
      <c r="G68">
        <v>1.07086337654637E-2</v>
      </c>
      <c r="H68">
        <v>5.0908375666614096E-3</v>
      </c>
      <c r="I68" t="s">
        <v>162</v>
      </c>
      <c r="J68">
        <v>2.2671761699176701E-2</v>
      </c>
      <c r="K68" t="s">
        <v>162</v>
      </c>
      <c r="L68">
        <v>9.9177964212458208E-3</v>
      </c>
      <c r="M68">
        <v>3.93897845656659E-2</v>
      </c>
      <c r="N68">
        <v>2.1930267479928298E-2</v>
      </c>
      <c r="O68" t="s">
        <v>162</v>
      </c>
      <c r="P68">
        <v>1.4391978098306399E-2</v>
      </c>
      <c r="Q68" t="s">
        <v>162</v>
      </c>
      <c r="R68">
        <v>8.9199576629177494E-3</v>
      </c>
      <c r="S68">
        <v>7.11859792300707E-3</v>
      </c>
      <c r="T68" t="s">
        <v>162</v>
      </c>
      <c r="U68">
        <v>1.19438733826153E-2</v>
      </c>
      <c r="V68">
        <v>1.4804145741958199E-2</v>
      </c>
      <c r="W68" t="s">
        <v>162</v>
      </c>
      <c r="X68">
        <v>1.8867138292747401E-2</v>
      </c>
      <c r="Y68">
        <v>1.96530816721469E-2</v>
      </c>
      <c r="Z68">
        <v>1.5126524889199701E-2</v>
      </c>
      <c r="AA68">
        <v>1.18348228201059E-2</v>
      </c>
      <c r="AB68">
        <v>1.4918150131673399E-2</v>
      </c>
      <c r="AC68">
        <v>2.5152961505881598E-2</v>
      </c>
      <c r="AD68">
        <v>2.4739780493115902E-2</v>
      </c>
      <c r="AE68" t="s">
        <v>162</v>
      </c>
      <c r="AF68">
        <v>3.0685789971540901E-2</v>
      </c>
      <c r="AG68">
        <v>8.6588662971287204E-3</v>
      </c>
      <c r="AH68">
        <v>1.3045071554849399E-2</v>
      </c>
      <c r="AI68">
        <v>1.3357905854676199E-2</v>
      </c>
      <c r="AJ68">
        <v>1.7853561640426199E-2</v>
      </c>
      <c r="AK68">
        <v>7.3906106545984897E-3</v>
      </c>
      <c r="AL68">
        <v>9.3425287635359802E-3</v>
      </c>
      <c r="AM68">
        <v>1.9104136177563399E-2</v>
      </c>
      <c r="AN68" t="s">
        <v>162</v>
      </c>
      <c r="AO68">
        <v>1.6598540766600299E-2</v>
      </c>
      <c r="AP68">
        <v>1.3451964728903001E-2</v>
      </c>
      <c r="AQ68">
        <v>1.8104100139890798E-2</v>
      </c>
      <c r="AR68">
        <v>8.3679536443801005E-3</v>
      </c>
      <c r="AS68">
        <v>1.50408205889294E-2</v>
      </c>
      <c r="AT68">
        <v>1.1664766423083599E-2</v>
      </c>
      <c r="AU68" t="s">
        <v>162</v>
      </c>
      <c r="AV68">
        <v>5.1900733840263696E-3</v>
      </c>
      <c r="AW68">
        <v>9.0059993510983299E-3</v>
      </c>
      <c r="AX68" t="s">
        <v>162</v>
      </c>
      <c r="AY68">
        <v>2.4749900148115799E-2</v>
      </c>
      <c r="AZ68" t="s">
        <v>162</v>
      </c>
      <c r="BA68">
        <v>1.4226103596549199E-2</v>
      </c>
      <c r="BB68" t="s">
        <v>162</v>
      </c>
      <c r="BC68">
        <v>8.4072188386466393E-3</v>
      </c>
      <c r="BD68">
        <v>9.7313041341686394E-3</v>
      </c>
      <c r="BE68">
        <v>5.0388915187614203E-3</v>
      </c>
      <c r="BF68">
        <v>1.9450726809884099E-2</v>
      </c>
      <c r="BG68" t="s">
        <v>162</v>
      </c>
      <c r="BH68">
        <v>1.03715706354345E-2</v>
      </c>
      <c r="BI68">
        <v>1.2217086558554101E-2</v>
      </c>
      <c r="BJ68">
        <v>2.70594468189151E-2</v>
      </c>
      <c r="BK68">
        <v>1.2331520567629499E-2</v>
      </c>
      <c r="BL68">
        <v>1.4788941742406201E-2</v>
      </c>
      <c r="BM68">
        <v>1.8090783321117E-2</v>
      </c>
      <c r="BN68">
        <v>4.5543211332283997E-3</v>
      </c>
      <c r="BO68">
        <v>8.1727860773356999E-3</v>
      </c>
      <c r="BP68" t="s">
        <v>162</v>
      </c>
      <c r="BQ68">
        <v>3.8991093026859501E-3</v>
      </c>
      <c r="BR68">
        <v>7.40170013085782E-3</v>
      </c>
      <c r="BS68">
        <v>1.2396148637829001E-2</v>
      </c>
      <c r="BT68">
        <v>1.8708874410695402E-2</v>
      </c>
      <c r="BU68" t="s">
        <v>162</v>
      </c>
      <c r="BV68">
        <v>1.24062491711022E-2</v>
      </c>
      <c r="BW68">
        <v>1.18658696034845E-2</v>
      </c>
      <c r="BX68">
        <v>2.07165323013981E-2</v>
      </c>
      <c r="BY68">
        <v>5.5565374578292097E-3</v>
      </c>
      <c r="BZ68" t="s">
        <v>162</v>
      </c>
      <c r="CA68">
        <v>1.26232826197092E-2</v>
      </c>
      <c r="CB68">
        <v>1.2967588438622999E-2</v>
      </c>
      <c r="CC68">
        <v>1.8987902827496201E-2</v>
      </c>
      <c r="CD68">
        <v>1.66416011430589E-2</v>
      </c>
      <c r="CE68">
        <v>2.1245930156673601E-2</v>
      </c>
      <c r="CF68">
        <v>2.16183350174921E-2</v>
      </c>
      <c r="CG68">
        <v>1.2100348743307201E-2</v>
      </c>
      <c r="CH68">
        <v>2.4506126017959099E-2</v>
      </c>
      <c r="CI68">
        <v>2.0731819284107399E-2</v>
      </c>
      <c r="CJ68">
        <v>1.4697857511945699E-2</v>
      </c>
      <c r="CK68">
        <v>3.2461128070839398E-3</v>
      </c>
      <c r="CL68">
        <v>7.4194185661156098E-3</v>
      </c>
      <c r="CM68">
        <v>3.0756303154903498E-2</v>
      </c>
      <c r="CN68" t="s">
        <v>162</v>
      </c>
      <c r="CO68">
        <v>8.7267249184628595E-3</v>
      </c>
      <c r="CP68" t="s">
        <v>162</v>
      </c>
      <c r="CQ68">
        <v>2.1558130787484898E-2</v>
      </c>
      <c r="CR68">
        <v>2.2351795131069201E-2</v>
      </c>
      <c r="CS68">
        <v>1.78084702140529E-2</v>
      </c>
      <c r="CT68" t="s">
        <v>162</v>
      </c>
      <c r="CU68">
        <v>9.8049416874955702E-3</v>
      </c>
      <c r="CV68" t="s">
        <v>162</v>
      </c>
    </row>
    <row r="69" spans="1:100" x14ac:dyDescent="0.25">
      <c r="A69" s="139">
        <v>37530</v>
      </c>
      <c r="B69">
        <v>23.8530453202095</v>
      </c>
      <c r="D69">
        <f t="shared" si="1"/>
        <v>1.348103031219986</v>
      </c>
      <c r="E69">
        <v>2.16192146850788E-2</v>
      </c>
      <c r="F69">
        <v>9.0946245525853793E-3</v>
      </c>
      <c r="G69">
        <v>7.4836012892015302E-3</v>
      </c>
      <c r="H69">
        <v>6.37365500373823E-3</v>
      </c>
      <c r="I69" t="s">
        <v>162</v>
      </c>
      <c r="J69">
        <v>1.53591216585736E-2</v>
      </c>
      <c r="K69" t="s">
        <v>162</v>
      </c>
      <c r="L69">
        <v>8.6508546117547193E-3</v>
      </c>
      <c r="M69">
        <v>2.7929830296081301E-2</v>
      </c>
      <c r="N69">
        <v>2.4866072116687999E-2</v>
      </c>
      <c r="O69" t="s">
        <v>162</v>
      </c>
      <c r="P69">
        <v>1.27719528976643E-2</v>
      </c>
      <c r="Q69" t="s">
        <v>162</v>
      </c>
      <c r="R69">
        <v>7.3685341673632599E-3</v>
      </c>
      <c r="S69">
        <v>1.2588689862194399E-2</v>
      </c>
      <c r="T69" t="s">
        <v>162</v>
      </c>
      <c r="U69">
        <v>1.6617422463117301E-2</v>
      </c>
      <c r="V69">
        <v>8.1719044565111802E-3</v>
      </c>
      <c r="W69" t="s">
        <v>162</v>
      </c>
      <c r="X69">
        <v>1.2233841983451101E-2</v>
      </c>
      <c r="Y69">
        <v>1.55486885268651E-2</v>
      </c>
      <c r="Z69">
        <v>3.4626181727600597E-2</v>
      </c>
      <c r="AA69">
        <v>7.14953810851017E-3</v>
      </c>
      <c r="AB69">
        <v>8.8420837001558904E-3</v>
      </c>
      <c r="AC69">
        <v>2.4151304317417702E-2</v>
      </c>
      <c r="AD69">
        <v>1.93901233499243E-2</v>
      </c>
      <c r="AE69" t="s">
        <v>162</v>
      </c>
      <c r="AF69">
        <v>2.9077836657893499E-2</v>
      </c>
      <c r="AG69">
        <v>2.75547534761365E-2</v>
      </c>
      <c r="AH69">
        <v>1.06983074304714E-2</v>
      </c>
      <c r="AI69">
        <v>1.20194306558496E-2</v>
      </c>
      <c r="AJ69">
        <v>1.37089084424846E-2</v>
      </c>
      <c r="AK69">
        <v>5.5628779043656101E-3</v>
      </c>
      <c r="AL69">
        <v>8.4915890629572895E-3</v>
      </c>
      <c r="AM69">
        <v>2.7836639871724099E-2</v>
      </c>
      <c r="AN69" t="s">
        <v>162</v>
      </c>
      <c r="AO69">
        <v>1.49367713778475E-2</v>
      </c>
      <c r="AP69">
        <v>1.52578323353223E-2</v>
      </c>
      <c r="AQ69">
        <v>1.5282674240994399E-2</v>
      </c>
      <c r="AR69">
        <v>1.3567540030673699E-2</v>
      </c>
      <c r="AS69">
        <v>1.4204196020835299E-2</v>
      </c>
      <c r="AT69">
        <v>7.5937530656234997E-3</v>
      </c>
      <c r="AU69" t="s">
        <v>162</v>
      </c>
      <c r="AV69">
        <v>1.1600046390237101E-2</v>
      </c>
      <c r="AW69">
        <v>7.1154719552098599E-3</v>
      </c>
      <c r="AX69" t="s">
        <v>162</v>
      </c>
      <c r="AY69">
        <v>1.7514901421000199E-2</v>
      </c>
      <c r="AZ69" t="s">
        <v>162</v>
      </c>
      <c r="BA69">
        <v>1.3474453322342501E-2</v>
      </c>
      <c r="BB69" t="s">
        <v>162</v>
      </c>
      <c r="BC69">
        <v>7.4756369439742398E-3</v>
      </c>
      <c r="BD69">
        <v>1.07959295032972E-2</v>
      </c>
      <c r="BE69">
        <v>6.6534536286567596E-3</v>
      </c>
      <c r="BF69">
        <v>1.4094716230870901E-2</v>
      </c>
      <c r="BG69" t="s">
        <v>162</v>
      </c>
      <c r="BH69">
        <v>6.1960963998681897E-3</v>
      </c>
      <c r="BI69">
        <v>1.06175021313716E-2</v>
      </c>
      <c r="BJ69">
        <v>1.8633389554081E-2</v>
      </c>
      <c r="BK69">
        <v>7.7063059438545996E-3</v>
      </c>
      <c r="BL69">
        <v>8.6962576137934507E-3</v>
      </c>
      <c r="BM69">
        <v>1.18260693451112E-2</v>
      </c>
      <c r="BN69">
        <v>3.8667942614652299E-3</v>
      </c>
      <c r="BO69">
        <v>1.22988927803784E-2</v>
      </c>
      <c r="BP69" t="s">
        <v>162</v>
      </c>
      <c r="BQ69">
        <v>2.7140223744259802E-3</v>
      </c>
      <c r="BR69">
        <v>7.9346435356204299E-3</v>
      </c>
      <c r="BS69">
        <v>9.7890539853146396E-3</v>
      </c>
      <c r="BT69">
        <v>1.4271738115537501E-2</v>
      </c>
      <c r="BU69" t="s">
        <v>162</v>
      </c>
      <c r="BV69">
        <v>3.3230596122793099E-3</v>
      </c>
      <c r="BW69">
        <v>1.47727361682889E-2</v>
      </c>
      <c r="BX69">
        <v>1.1794540906866101E-2</v>
      </c>
      <c r="BY69">
        <v>7.2099108342980897E-3</v>
      </c>
      <c r="BZ69" t="s">
        <v>162</v>
      </c>
      <c r="CA69">
        <v>1.0246638914048299E-2</v>
      </c>
      <c r="CB69">
        <v>2.0873013714328301E-2</v>
      </c>
      <c r="CC69">
        <v>1.0326418628056E-2</v>
      </c>
      <c r="CD69">
        <v>1.0257819732975199E-2</v>
      </c>
      <c r="CE69">
        <v>2.1372621824687299E-2</v>
      </c>
      <c r="CF69">
        <v>1.46827631900706E-2</v>
      </c>
      <c r="CG69">
        <v>1.17824024161296E-2</v>
      </c>
      <c r="CH69">
        <v>1.9998244246021799E-2</v>
      </c>
      <c r="CI69">
        <v>1.4568596242541899E-2</v>
      </c>
      <c r="CJ69">
        <v>1.09612316555936E-2</v>
      </c>
      <c r="CK69">
        <v>1.37624590840383E-2</v>
      </c>
      <c r="CL69">
        <v>4.7680174230278604E-3</v>
      </c>
      <c r="CM69">
        <v>3.9294327424777099E-2</v>
      </c>
      <c r="CN69" t="s">
        <v>162</v>
      </c>
      <c r="CO69">
        <v>7.6532193138285501E-3</v>
      </c>
      <c r="CP69" t="s">
        <v>162</v>
      </c>
      <c r="CQ69">
        <v>1.4992086175794899E-2</v>
      </c>
      <c r="CR69">
        <v>1.7068821351048102E-2</v>
      </c>
      <c r="CS69">
        <v>1.4761701758416601E-2</v>
      </c>
      <c r="CT69" t="s">
        <v>162</v>
      </c>
      <c r="CU69">
        <v>1.01819473260057E-2</v>
      </c>
      <c r="CV69" t="s">
        <v>162</v>
      </c>
    </row>
    <row r="70" spans="1:100" x14ac:dyDescent="0.25">
      <c r="A70" s="139">
        <v>37622</v>
      </c>
      <c r="B70">
        <v>27.887876611647094</v>
      </c>
      <c r="D70">
        <f t="shared" si="1"/>
        <v>1.3352729714101981</v>
      </c>
      <c r="E70">
        <v>2.16958412683004E-2</v>
      </c>
      <c r="F70">
        <v>1.1119650421152901E-2</v>
      </c>
      <c r="G70">
        <v>8.2491064033455592E-3</v>
      </c>
      <c r="H70">
        <v>5.8903500595081804E-3</v>
      </c>
      <c r="I70" t="s">
        <v>162</v>
      </c>
      <c r="J70">
        <v>1.6986259873217498E-2</v>
      </c>
      <c r="K70" t="s">
        <v>162</v>
      </c>
      <c r="L70">
        <v>1.1773959193653601E-2</v>
      </c>
      <c r="M70">
        <v>2.5297301769049801E-2</v>
      </c>
      <c r="N70">
        <v>1.82571734008408E-2</v>
      </c>
      <c r="O70" t="s">
        <v>162</v>
      </c>
      <c r="P70">
        <v>8.4956936169458298E-3</v>
      </c>
      <c r="Q70" t="s">
        <v>162</v>
      </c>
      <c r="R70">
        <v>6.5255308646127302E-3</v>
      </c>
      <c r="S70">
        <v>1.13347754205719E-2</v>
      </c>
      <c r="T70" t="s">
        <v>162</v>
      </c>
      <c r="U70">
        <v>1.2359711753820401E-2</v>
      </c>
      <c r="V70">
        <v>1.1177238226974801E-2</v>
      </c>
      <c r="W70" t="s">
        <v>162</v>
      </c>
      <c r="X70">
        <v>8.4274536302159694E-3</v>
      </c>
      <c r="Y70">
        <v>1.1365376333859801E-2</v>
      </c>
      <c r="Z70">
        <v>2.8738741631197599E-2</v>
      </c>
      <c r="AA70">
        <v>2.8703146221657299E-2</v>
      </c>
      <c r="AB70">
        <v>8.92927805122435E-3</v>
      </c>
      <c r="AC70">
        <v>1.8030445783806099E-2</v>
      </c>
      <c r="AD70">
        <v>1.76832326945973E-2</v>
      </c>
      <c r="AE70" t="s">
        <v>162</v>
      </c>
      <c r="AF70">
        <v>2.5403562094572799E-2</v>
      </c>
      <c r="AG70">
        <v>1.34376663019437E-2</v>
      </c>
      <c r="AH70">
        <v>1.1138550639029399E-2</v>
      </c>
      <c r="AI70">
        <v>1.03592135696447E-2</v>
      </c>
      <c r="AJ70">
        <v>1.11299640826089E-2</v>
      </c>
      <c r="AK70">
        <v>7.7454553739086801E-3</v>
      </c>
      <c r="AL70">
        <v>8.5079993534573801E-3</v>
      </c>
      <c r="AM70">
        <v>1.5008365545956699E-2</v>
      </c>
      <c r="AN70" t="s">
        <v>162</v>
      </c>
      <c r="AO70">
        <v>1.1119951363029699E-2</v>
      </c>
      <c r="AP70">
        <v>1.4780046545746901E-2</v>
      </c>
      <c r="AQ70">
        <v>1.30144699770583E-2</v>
      </c>
      <c r="AR70">
        <v>1.39308836775319E-2</v>
      </c>
      <c r="AS70">
        <v>1.25842868985452E-2</v>
      </c>
      <c r="AT70">
        <v>7.4505934858625196E-3</v>
      </c>
      <c r="AU70" t="s">
        <v>162</v>
      </c>
      <c r="AV70">
        <v>1.3610983527648999E-2</v>
      </c>
      <c r="AW70">
        <v>7.0053420537780804E-3</v>
      </c>
      <c r="AX70" t="s">
        <v>162</v>
      </c>
      <c r="AY70">
        <v>5.9783019527186697E-3</v>
      </c>
      <c r="AZ70" t="s">
        <v>162</v>
      </c>
      <c r="BA70">
        <v>1.0250967553459899E-2</v>
      </c>
      <c r="BB70" t="s">
        <v>162</v>
      </c>
      <c r="BC70">
        <v>7.7502130651050001E-3</v>
      </c>
      <c r="BD70">
        <v>6.9951050558079301E-3</v>
      </c>
      <c r="BE70">
        <v>2.37176262347377E-2</v>
      </c>
      <c r="BF70">
        <v>1.2172971194368399E-2</v>
      </c>
      <c r="BG70">
        <v>9.3768669646933402E-3</v>
      </c>
      <c r="BH70">
        <v>9.2896009466106703E-3</v>
      </c>
      <c r="BI70">
        <v>1.1760727773348899E-2</v>
      </c>
      <c r="BJ70">
        <v>1.95588785918142E-2</v>
      </c>
      <c r="BK70">
        <v>9.5687740341366592E-3</v>
      </c>
      <c r="BL70">
        <v>1.2081200277726E-2</v>
      </c>
      <c r="BM70">
        <v>1.1232705306348199E-2</v>
      </c>
      <c r="BN70">
        <v>4.6640654389295301E-3</v>
      </c>
      <c r="BO70">
        <v>2.0132209426535298E-2</v>
      </c>
      <c r="BP70" t="s">
        <v>162</v>
      </c>
      <c r="BQ70">
        <v>3.7124912760594102E-3</v>
      </c>
      <c r="BR70">
        <v>6.57327292349326E-3</v>
      </c>
      <c r="BS70">
        <v>9.0994608025925794E-3</v>
      </c>
      <c r="BT70">
        <v>1.4597803325208001E-2</v>
      </c>
      <c r="BU70" t="s">
        <v>162</v>
      </c>
      <c r="BV70">
        <v>5.1194890211400702E-3</v>
      </c>
      <c r="BW70">
        <v>1.28597300681854E-2</v>
      </c>
      <c r="BX70">
        <v>1.22573363483904E-2</v>
      </c>
      <c r="BY70">
        <v>1.0006979472235099E-2</v>
      </c>
      <c r="BZ70" t="s">
        <v>162</v>
      </c>
      <c r="CA70">
        <v>1.08817724671612E-2</v>
      </c>
      <c r="CB70">
        <v>1.47987356187456E-2</v>
      </c>
      <c r="CC70">
        <v>1.0269817297368001E-2</v>
      </c>
      <c r="CD70">
        <v>1.1034992707979601E-2</v>
      </c>
      <c r="CE70">
        <v>2.03251689747867E-2</v>
      </c>
      <c r="CF70">
        <v>1.3515986343013301E-2</v>
      </c>
      <c r="CG70">
        <v>9.0379660281428107E-3</v>
      </c>
      <c r="CH70">
        <v>1.4537181503947E-2</v>
      </c>
      <c r="CI70">
        <v>1.6021023650517201E-2</v>
      </c>
      <c r="CJ70">
        <v>1.1971545681078E-2</v>
      </c>
      <c r="CK70">
        <v>6.65049466919843E-3</v>
      </c>
      <c r="CL70">
        <v>5.8502430581877998E-3</v>
      </c>
      <c r="CM70">
        <v>4.7830225221788203E-2</v>
      </c>
      <c r="CN70" t="s">
        <v>162</v>
      </c>
      <c r="CO70">
        <v>9.4485722706187693E-3</v>
      </c>
      <c r="CP70" t="s">
        <v>162</v>
      </c>
      <c r="CQ70">
        <v>1.5282090549620099E-2</v>
      </c>
      <c r="CR70">
        <v>1.51728046082634E-2</v>
      </c>
      <c r="CS70">
        <v>3.0721941302362499E-2</v>
      </c>
      <c r="CT70" t="s">
        <v>162</v>
      </c>
      <c r="CU70">
        <v>2.87852478705528E-2</v>
      </c>
      <c r="CV70" t="s">
        <v>162</v>
      </c>
    </row>
    <row r="71" spans="1:100" x14ac:dyDescent="0.25">
      <c r="A71" s="139">
        <v>37712</v>
      </c>
      <c r="B71">
        <v>27.985688962689686</v>
      </c>
      <c r="D71">
        <f t="shared" si="1"/>
        <v>1.2687409150600237</v>
      </c>
      <c r="E71">
        <v>2.6039301691990601E-2</v>
      </c>
      <c r="F71">
        <v>7.5321138098519199E-3</v>
      </c>
      <c r="G71">
        <v>8.6240353920926296E-3</v>
      </c>
      <c r="H71">
        <v>6.1438589872317801E-3</v>
      </c>
      <c r="I71" t="s">
        <v>162</v>
      </c>
      <c r="J71">
        <v>1.08669301596183E-2</v>
      </c>
      <c r="K71" t="s">
        <v>162</v>
      </c>
      <c r="L71">
        <v>1.0128199846684499E-2</v>
      </c>
      <c r="M71">
        <v>2.1140286280534999E-2</v>
      </c>
      <c r="N71">
        <v>1.51769678854335E-2</v>
      </c>
      <c r="O71" t="s">
        <v>162</v>
      </c>
      <c r="P71">
        <v>7.9984308871839296E-3</v>
      </c>
      <c r="Q71" t="s">
        <v>162</v>
      </c>
      <c r="R71">
        <v>9.3046827446437008E-3</v>
      </c>
      <c r="S71">
        <v>1.10290465101332E-2</v>
      </c>
      <c r="T71" t="s">
        <v>162</v>
      </c>
      <c r="U71">
        <v>8.7974905695171798E-3</v>
      </c>
      <c r="V71">
        <v>1.1403445290693599E-2</v>
      </c>
      <c r="W71" t="s">
        <v>162</v>
      </c>
      <c r="X71">
        <v>1.16258776099077E-2</v>
      </c>
      <c r="Y71">
        <v>9.1528835489063792E-3</v>
      </c>
      <c r="Z71">
        <v>6.1888991681311602E-2</v>
      </c>
      <c r="AA71">
        <v>1.20059090723613E-2</v>
      </c>
      <c r="AB71">
        <v>1.0009082583060601E-2</v>
      </c>
      <c r="AC71">
        <v>1.5985793862610401E-2</v>
      </c>
      <c r="AD71">
        <v>1.1198299591594201E-2</v>
      </c>
      <c r="AE71" t="s">
        <v>162</v>
      </c>
      <c r="AF71">
        <v>1.7761106941786502E-2</v>
      </c>
      <c r="AG71">
        <v>1.1653533486139501E-2</v>
      </c>
      <c r="AH71">
        <v>1.1769023057189401E-2</v>
      </c>
      <c r="AI71">
        <v>1.02166596881336E-2</v>
      </c>
      <c r="AJ71">
        <v>1.4444767862611599E-2</v>
      </c>
      <c r="AK71">
        <v>6.6307840664254101E-3</v>
      </c>
      <c r="AL71">
        <v>1.0100074041933501E-2</v>
      </c>
      <c r="AM71">
        <v>1.8544520574578401E-2</v>
      </c>
      <c r="AN71" t="s">
        <v>162</v>
      </c>
      <c r="AO71">
        <v>1.0849429091310699E-2</v>
      </c>
      <c r="AP71">
        <v>2.08160557895322E-2</v>
      </c>
      <c r="AQ71">
        <v>9.1448905964896209E-3</v>
      </c>
      <c r="AR71">
        <v>2.57179466274314E-2</v>
      </c>
      <c r="AS71">
        <v>1.1397509683297599E-2</v>
      </c>
      <c r="AT71">
        <v>6.9894739770066799E-3</v>
      </c>
      <c r="AU71" t="s">
        <v>162</v>
      </c>
      <c r="AV71">
        <v>2.4495082727654698E-2</v>
      </c>
      <c r="AW71">
        <v>1.4194374163015701E-2</v>
      </c>
      <c r="AX71" t="s">
        <v>162</v>
      </c>
      <c r="AY71">
        <v>2.4918139563311101E-2</v>
      </c>
      <c r="AZ71" t="s">
        <v>162</v>
      </c>
      <c r="BA71">
        <v>1.0371265909314401E-2</v>
      </c>
      <c r="BB71" t="s">
        <v>162</v>
      </c>
      <c r="BC71">
        <v>6.3431765853897201E-3</v>
      </c>
      <c r="BD71">
        <v>7.88071785193694E-3</v>
      </c>
      <c r="BE71">
        <v>5.9035591967732002E-3</v>
      </c>
      <c r="BF71">
        <v>1.2691296761269E-2</v>
      </c>
      <c r="BG71">
        <v>1.6211447002647601E-2</v>
      </c>
      <c r="BH71">
        <v>7.4196402516272198E-3</v>
      </c>
      <c r="BI71">
        <v>1.76634223621847E-2</v>
      </c>
      <c r="BJ71">
        <v>1.36623521809815E-2</v>
      </c>
      <c r="BK71">
        <v>7.9755332030844502E-3</v>
      </c>
      <c r="BL71">
        <v>6.0850652076289702E-3</v>
      </c>
      <c r="BM71">
        <v>1.0016268938698499E-2</v>
      </c>
      <c r="BN71">
        <v>8.5586745375368194E-3</v>
      </c>
      <c r="BO71">
        <v>9.1103933932584896E-3</v>
      </c>
      <c r="BP71" t="s">
        <v>162</v>
      </c>
      <c r="BQ71">
        <v>3.44734819710879E-3</v>
      </c>
      <c r="BR71">
        <v>8.5003183407746201E-3</v>
      </c>
      <c r="BS71">
        <v>1.4219177921891099E-2</v>
      </c>
      <c r="BT71">
        <v>1.2054615470203299E-2</v>
      </c>
      <c r="BU71" t="s">
        <v>162</v>
      </c>
      <c r="BV71">
        <v>9.2415850037742692E-3</v>
      </c>
      <c r="BW71">
        <v>9.22280615122399E-3</v>
      </c>
      <c r="BX71">
        <v>1.62863007900243E-2</v>
      </c>
      <c r="BY71">
        <v>1.04087572942332E-2</v>
      </c>
      <c r="BZ71" t="s">
        <v>162</v>
      </c>
      <c r="CA71">
        <v>1.20894313045267E-2</v>
      </c>
      <c r="CB71">
        <v>1.47699059809915E-2</v>
      </c>
      <c r="CC71">
        <v>6.5520257204377897E-3</v>
      </c>
      <c r="CD71">
        <v>1.1415654729608401E-2</v>
      </c>
      <c r="CE71">
        <v>1.8919697589734601E-2</v>
      </c>
      <c r="CF71">
        <v>9.8400623670904797E-3</v>
      </c>
      <c r="CG71">
        <v>1.23960189245267E-2</v>
      </c>
      <c r="CH71">
        <v>1.14057378125174E-2</v>
      </c>
      <c r="CI71">
        <v>1.05325364234956E-2</v>
      </c>
      <c r="CJ71">
        <v>1.03630057012796E-2</v>
      </c>
      <c r="CK71">
        <v>2.2643612950497198E-3</v>
      </c>
      <c r="CL71">
        <v>7.5493796334476799E-3</v>
      </c>
      <c r="CM71">
        <v>2.1016279618715002E-2</v>
      </c>
      <c r="CN71" t="s">
        <v>162</v>
      </c>
      <c r="CO71">
        <v>2.4991766680764999E-2</v>
      </c>
      <c r="CP71" t="s">
        <v>162</v>
      </c>
      <c r="CQ71">
        <v>1.0651231087809699E-2</v>
      </c>
      <c r="CR71">
        <v>1.05755803919973E-2</v>
      </c>
      <c r="CS71">
        <v>1.49951121162689E-2</v>
      </c>
      <c r="CT71" t="s">
        <v>162</v>
      </c>
      <c r="CU71">
        <v>7.6339947231819699E-3</v>
      </c>
      <c r="CV71" t="s">
        <v>162</v>
      </c>
    </row>
    <row r="72" spans="1:100" x14ac:dyDescent="0.25">
      <c r="A72" s="139">
        <v>37803</v>
      </c>
      <c r="B72">
        <v>22.853891717252274</v>
      </c>
      <c r="D72">
        <f t="shared" si="1"/>
        <v>1.1117569918650727</v>
      </c>
      <c r="E72">
        <v>1.8811819996537901E-2</v>
      </c>
      <c r="F72">
        <v>8.9894130550511892E-3</v>
      </c>
      <c r="G72">
        <v>6.9349121658550004E-3</v>
      </c>
      <c r="H72">
        <v>3.4689723115167602E-3</v>
      </c>
      <c r="I72" t="s">
        <v>162</v>
      </c>
      <c r="J72">
        <v>6.4086976811791197E-3</v>
      </c>
      <c r="K72" t="s">
        <v>162</v>
      </c>
      <c r="L72">
        <v>1.09769835607543E-2</v>
      </c>
      <c r="M72">
        <v>1.7033140888671899E-2</v>
      </c>
      <c r="N72">
        <v>1.40496126518951E-2</v>
      </c>
      <c r="O72" t="s">
        <v>162</v>
      </c>
      <c r="P72">
        <v>6.8891931458686297E-3</v>
      </c>
      <c r="Q72" t="s">
        <v>162</v>
      </c>
      <c r="R72">
        <v>6.9972294974316902E-3</v>
      </c>
      <c r="S72">
        <v>7.5518070996287504E-3</v>
      </c>
      <c r="T72" t="s">
        <v>162</v>
      </c>
      <c r="U72">
        <v>8.9565472158218608E-3</v>
      </c>
      <c r="V72">
        <v>2.6892428284844901E-2</v>
      </c>
      <c r="W72" t="s">
        <v>162</v>
      </c>
      <c r="X72">
        <v>8.3009499275958007E-3</v>
      </c>
      <c r="Y72">
        <v>8.4341703774684501E-3</v>
      </c>
      <c r="Z72" t="s">
        <v>162</v>
      </c>
      <c r="AA72">
        <v>1.22816915123418E-2</v>
      </c>
      <c r="AB72">
        <v>1.1452260172541201E-2</v>
      </c>
      <c r="AC72">
        <v>1.66142940139287E-2</v>
      </c>
      <c r="AD72">
        <v>8.3129312058594501E-3</v>
      </c>
      <c r="AE72" t="s">
        <v>162</v>
      </c>
      <c r="AF72">
        <v>1.2111088458936299E-2</v>
      </c>
      <c r="AG72">
        <v>1.2067991778595801E-2</v>
      </c>
      <c r="AH72">
        <v>1.24615711429328E-2</v>
      </c>
      <c r="AI72">
        <v>9.7315851515829607E-3</v>
      </c>
      <c r="AJ72">
        <v>9.8081061706646305E-3</v>
      </c>
      <c r="AK72">
        <v>8.3119184152314896E-3</v>
      </c>
      <c r="AL72">
        <v>1.6081319987472899E-2</v>
      </c>
      <c r="AM72">
        <v>1.5661382020812301E-2</v>
      </c>
      <c r="AN72" t="s">
        <v>162</v>
      </c>
      <c r="AO72">
        <v>8.3313190903064101E-3</v>
      </c>
      <c r="AP72">
        <v>1.3409329457452299E-2</v>
      </c>
      <c r="AQ72">
        <v>6.1673334252780702E-3</v>
      </c>
      <c r="AR72">
        <v>2.1423889882045698E-2</v>
      </c>
      <c r="AS72">
        <v>1.27118745346527E-2</v>
      </c>
      <c r="AT72">
        <v>7.9965716142932197E-3</v>
      </c>
      <c r="AU72" t="s">
        <v>162</v>
      </c>
      <c r="AV72">
        <v>7.6014646181608398E-3</v>
      </c>
      <c r="AW72">
        <v>8.5266071722725698E-3</v>
      </c>
      <c r="AX72" t="s">
        <v>162</v>
      </c>
      <c r="AY72">
        <v>2.5942775808369199E-2</v>
      </c>
      <c r="AZ72" t="s">
        <v>162</v>
      </c>
      <c r="BA72">
        <v>9.2587053749097706E-3</v>
      </c>
      <c r="BB72" t="s">
        <v>162</v>
      </c>
      <c r="BC72">
        <v>6.3626301590516601E-3</v>
      </c>
      <c r="BD72">
        <v>7.1110922632095499E-3</v>
      </c>
      <c r="BE72">
        <v>7.6216331803083404E-3</v>
      </c>
      <c r="BF72">
        <v>8.9068116130993306E-3</v>
      </c>
      <c r="BG72">
        <v>1.44236426348967E-2</v>
      </c>
      <c r="BH72">
        <v>1.34127905802721E-2</v>
      </c>
      <c r="BI72">
        <v>1.15832996848695E-2</v>
      </c>
      <c r="BJ72">
        <v>8.4579023450423799E-3</v>
      </c>
      <c r="BK72">
        <v>9.4891369223814807E-3</v>
      </c>
      <c r="BL72">
        <v>8.3671540597239791E-3</v>
      </c>
      <c r="BM72">
        <v>9.8351268383860806E-3</v>
      </c>
      <c r="BN72">
        <v>1.89446002574527E-2</v>
      </c>
      <c r="BO72">
        <v>2.1948467938676299E-2</v>
      </c>
      <c r="BP72" t="s">
        <v>162</v>
      </c>
      <c r="BQ72">
        <v>2.2537785106063E-3</v>
      </c>
      <c r="BR72">
        <v>4.8753781103748704E-3</v>
      </c>
      <c r="BS72">
        <v>1.27006832878551E-2</v>
      </c>
      <c r="BT72">
        <v>1.5612940191994501E-2</v>
      </c>
      <c r="BU72" t="s">
        <v>162</v>
      </c>
      <c r="BV72">
        <v>9.0532011840755103E-3</v>
      </c>
      <c r="BW72">
        <v>6.97732803261388E-3</v>
      </c>
      <c r="BX72">
        <v>1.7760170056698901E-2</v>
      </c>
      <c r="BY72">
        <v>1.9251488722455801E-2</v>
      </c>
      <c r="BZ72" t="s">
        <v>162</v>
      </c>
      <c r="CA72">
        <v>9.6284041151745697E-3</v>
      </c>
      <c r="CB72">
        <v>1.01618953124208E-2</v>
      </c>
      <c r="CC72">
        <v>6.79630814458047E-3</v>
      </c>
      <c r="CD72">
        <v>9.5876237570366295E-3</v>
      </c>
      <c r="CE72">
        <v>1.1600588938013001E-2</v>
      </c>
      <c r="CF72">
        <v>6.7378740448762299E-3</v>
      </c>
      <c r="CG72">
        <v>1.1273264568315801E-2</v>
      </c>
      <c r="CH72">
        <v>9.2430590227328708E-3</v>
      </c>
      <c r="CI72">
        <v>6.7042687850156699E-3</v>
      </c>
      <c r="CJ72">
        <v>1.4676870485654E-2</v>
      </c>
      <c r="CK72">
        <v>8.2076938908436509E-3</v>
      </c>
      <c r="CL72">
        <v>5.3829495526710796E-3</v>
      </c>
      <c r="CM72">
        <v>1.94525054451434E-2</v>
      </c>
      <c r="CN72" t="s">
        <v>162</v>
      </c>
      <c r="CO72">
        <v>1.3546811834651701E-2</v>
      </c>
      <c r="CP72" t="s">
        <v>162</v>
      </c>
      <c r="CQ72">
        <v>7.1382440657544698E-3</v>
      </c>
      <c r="CR72">
        <v>8.7949558840780002E-3</v>
      </c>
      <c r="CS72">
        <v>1.18677937602746E-2</v>
      </c>
      <c r="CT72" t="s">
        <v>162</v>
      </c>
      <c r="CU72">
        <v>1.2223056767411099E-2</v>
      </c>
      <c r="CV72" t="s">
        <v>162</v>
      </c>
    </row>
    <row r="73" spans="1:100" x14ac:dyDescent="0.25">
      <c r="A73" s="139">
        <v>37895</v>
      </c>
      <c r="B73">
        <v>25.923055320723385</v>
      </c>
      <c r="D73">
        <f t="shared" si="1"/>
        <v>1.2074111247067414</v>
      </c>
      <c r="E73">
        <v>1.5325677412515301E-2</v>
      </c>
      <c r="F73">
        <v>7.0857128622073403E-3</v>
      </c>
      <c r="G73">
        <v>6.45282917625616E-3</v>
      </c>
      <c r="H73">
        <v>7.1480524568999599E-3</v>
      </c>
      <c r="I73" t="s">
        <v>162</v>
      </c>
      <c r="J73">
        <v>5.47746815382951E-3</v>
      </c>
      <c r="K73" t="s">
        <v>162</v>
      </c>
      <c r="L73">
        <v>1.12906034721795E-2</v>
      </c>
      <c r="M73">
        <v>1.46846467723603E-2</v>
      </c>
      <c r="N73">
        <v>8.1470678575656704E-3</v>
      </c>
      <c r="O73" t="s">
        <v>162</v>
      </c>
      <c r="P73">
        <v>6.3219518784590001E-3</v>
      </c>
      <c r="Q73" t="s">
        <v>162</v>
      </c>
      <c r="R73">
        <v>9.5297122812480605E-3</v>
      </c>
      <c r="S73">
        <v>1.1299032925311699E-2</v>
      </c>
      <c r="T73" t="s">
        <v>162</v>
      </c>
      <c r="U73">
        <v>2.1740025827237101E-2</v>
      </c>
      <c r="V73">
        <v>1.0366549126855799E-2</v>
      </c>
      <c r="W73" t="s">
        <v>162</v>
      </c>
      <c r="X73">
        <v>1.05414027488995E-2</v>
      </c>
      <c r="Y73">
        <v>7.9226449032784394E-3</v>
      </c>
      <c r="Z73">
        <v>2.6935851223877299E-2</v>
      </c>
      <c r="AA73">
        <v>1.2335483060347799E-2</v>
      </c>
      <c r="AB73">
        <v>9.9487491139107105E-3</v>
      </c>
      <c r="AC73">
        <v>9.3249652583657795E-3</v>
      </c>
      <c r="AD73">
        <v>7.2327746483301899E-3</v>
      </c>
      <c r="AE73" t="s">
        <v>162</v>
      </c>
      <c r="AF73">
        <v>1.08274703684304E-2</v>
      </c>
      <c r="AG73">
        <v>1.4766323891870801E-2</v>
      </c>
      <c r="AH73">
        <v>8.3043690921838602E-3</v>
      </c>
      <c r="AI73">
        <v>1.1456564846839899E-2</v>
      </c>
      <c r="AJ73">
        <v>1.49121711580906E-2</v>
      </c>
      <c r="AK73">
        <v>8.4451063420243593E-3</v>
      </c>
      <c r="AL73">
        <v>1.28611135809107E-2</v>
      </c>
      <c r="AM73">
        <v>1.2101965897604299E-2</v>
      </c>
      <c r="AN73" t="s">
        <v>162</v>
      </c>
      <c r="AO73">
        <v>6.6819079231150496E-3</v>
      </c>
      <c r="AP73">
        <v>1.1794179917024999E-2</v>
      </c>
      <c r="AQ73">
        <v>6.2901994313481497E-3</v>
      </c>
      <c r="AR73">
        <v>8.9522347703103206E-3</v>
      </c>
      <c r="AS73">
        <v>1.7009753457685999E-2</v>
      </c>
      <c r="AT73">
        <v>1.03554517849165E-2</v>
      </c>
      <c r="AU73" t="s">
        <v>162</v>
      </c>
      <c r="AV73">
        <v>1.07015483090439E-2</v>
      </c>
      <c r="AW73">
        <v>6.5339670973024499E-3</v>
      </c>
      <c r="AX73" t="s">
        <v>162</v>
      </c>
      <c r="AY73">
        <v>1.4493610838078199E-2</v>
      </c>
      <c r="AZ73" t="s">
        <v>162</v>
      </c>
      <c r="BA73">
        <v>8.4111647734988505E-3</v>
      </c>
      <c r="BB73" t="s">
        <v>162</v>
      </c>
      <c r="BC73">
        <v>7.9013715407329696E-3</v>
      </c>
      <c r="BD73">
        <v>6.97734997626831E-3</v>
      </c>
      <c r="BE73">
        <v>1.18551348419391E-2</v>
      </c>
      <c r="BF73">
        <v>1.1431437876056799E-2</v>
      </c>
      <c r="BG73">
        <v>1.9536151522586101E-2</v>
      </c>
      <c r="BH73">
        <v>5.53904092762985E-3</v>
      </c>
      <c r="BI73">
        <v>1.24141791961963E-2</v>
      </c>
      <c r="BJ73">
        <v>6.9935676677893499E-3</v>
      </c>
      <c r="BK73">
        <v>6.2340483214557204E-3</v>
      </c>
      <c r="BL73">
        <v>2.3810936216425899E-2</v>
      </c>
      <c r="BM73">
        <v>7.5990395450082904E-3</v>
      </c>
      <c r="BN73">
        <v>3.5547202317992798E-3</v>
      </c>
      <c r="BO73">
        <v>1.4047663886281699E-2</v>
      </c>
      <c r="BP73" t="s">
        <v>162</v>
      </c>
      <c r="BQ73">
        <v>2.1659635183271702E-3</v>
      </c>
      <c r="BR73">
        <v>7.4436299771855697E-3</v>
      </c>
      <c r="BS73">
        <v>1.05680404288447E-2</v>
      </c>
      <c r="BT73">
        <v>1.6026263467122701E-2</v>
      </c>
      <c r="BU73" t="s">
        <v>162</v>
      </c>
      <c r="BV73">
        <v>7.3945317362765503E-3</v>
      </c>
      <c r="BW73">
        <v>8.8185637712280603E-3</v>
      </c>
      <c r="BX73">
        <v>2.69840761290293E-2</v>
      </c>
      <c r="BY73">
        <v>1.24576743340743E-2</v>
      </c>
      <c r="BZ73" t="s">
        <v>162</v>
      </c>
      <c r="CA73">
        <v>1.00505803141792E-2</v>
      </c>
      <c r="CB73">
        <v>9.1195425948013796E-3</v>
      </c>
      <c r="CC73">
        <v>8.0881898416963003E-3</v>
      </c>
      <c r="CD73">
        <v>1.1874260163613599E-2</v>
      </c>
      <c r="CE73">
        <v>1.48141952638944E-2</v>
      </c>
      <c r="CF73">
        <v>5.7884459799428904E-3</v>
      </c>
      <c r="CG73">
        <v>3.2864740587865898E-2</v>
      </c>
      <c r="CH73">
        <v>8.4645256092519394E-3</v>
      </c>
      <c r="CI73">
        <v>6.6693673064240396E-3</v>
      </c>
      <c r="CJ73">
        <v>1.6505685819152599E-2</v>
      </c>
      <c r="CK73">
        <v>1.89229226149112E-2</v>
      </c>
      <c r="CL73">
        <v>4.7539340925161098E-3</v>
      </c>
      <c r="CM73">
        <v>3.1943627596447199E-2</v>
      </c>
      <c r="CN73" t="s">
        <v>162</v>
      </c>
      <c r="CO73">
        <v>2.0095231933023198E-2</v>
      </c>
      <c r="CP73" t="s">
        <v>162</v>
      </c>
      <c r="CQ73">
        <v>6.3325274087694802E-3</v>
      </c>
      <c r="CR73">
        <v>6.9116500280683698E-3</v>
      </c>
      <c r="CS73">
        <v>5.9796405190050902E-2</v>
      </c>
      <c r="CT73" t="s">
        <v>162</v>
      </c>
      <c r="CU73">
        <v>1.2947043927109599E-2</v>
      </c>
      <c r="CV73" t="s">
        <v>162</v>
      </c>
    </row>
    <row r="74" spans="1:100" x14ac:dyDescent="0.25">
      <c r="A74" s="139">
        <v>37987</v>
      </c>
      <c r="B74">
        <v>30.86902210093324</v>
      </c>
      <c r="D74">
        <f t="shared" si="1"/>
        <v>1.4010719474531019</v>
      </c>
      <c r="E74">
        <v>2.5278250030887999E-2</v>
      </c>
      <c r="F74">
        <v>1.0506876066021501E-2</v>
      </c>
      <c r="G74">
        <v>9.3174532713358304E-3</v>
      </c>
      <c r="H74">
        <v>5.4581282633299104E-3</v>
      </c>
      <c r="I74" t="s">
        <v>162</v>
      </c>
      <c r="J74">
        <v>9.7958518720631504E-3</v>
      </c>
      <c r="K74" t="s">
        <v>162</v>
      </c>
      <c r="L74">
        <v>1.6844938851069802E-2</v>
      </c>
      <c r="M74">
        <v>2.6205544060279199E-2</v>
      </c>
      <c r="N74">
        <v>1.1412004037173599E-2</v>
      </c>
      <c r="O74" t="s">
        <v>162</v>
      </c>
      <c r="P74">
        <v>1.01611007611539E-2</v>
      </c>
      <c r="Q74" t="s">
        <v>162</v>
      </c>
      <c r="R74">
        <v>1.1076645870307799E-2</v>
      </c>
      <c r="S74">
        <v>1.11525746318566E-2</v>
      </c>
      <c r="T74" t="s">
        <v>162</v>
      </c>
      <c r="U74">
        <v>2.4205345104704699E-2</v>
      </c>
      <c r="V74">
        <v>9.0597753561281694E-3</v>
      </c>
      <c r="W74" t="s">
        <v>162</v>
      </c>
      <c r="X74">
        <v>1.1891657568868501E-2</v>
      </c>
      <c r="Y74">
        <v>1.0910156901393599E-2</v>
      </c>
      <c r="Z74">
        <v>3.2869292732057201E-2</v>
      </c>
      <c r="AA74">
        <v>1.4728016817009E-2</v>
      </c>
      <c r="AB74">
        <v>1.1685820207809E-2</v>
      </c>
      <c r="AC74">
        <v>1.46378238295331E-2</v>
      </c>
      <c r="AD74">
        <v>1.00026026020603E-2</v>
      </c>
      <c r="AE74" t="s">
        <v>162</v>
      </c>
      <c r="AF74">
        <v>1.2247266508376599E-2</v>
      </c>
      <c r="AG74">
        <v>2.1168732439844799E-2</v>
      </c>
      <c r="AH74">
        <v>1.4229985368508899E-2</v>
      </c>
      <c r="AI74">
        <v>1.0595164329038001E-2</v>
      </c>
      <c r="AJ74">
        <v>1.2639119282186501E-2</v>
      </c>
      <c r="AK74">
        <v>1.07867329894733E-2</v>
      </c>
      <c r="AL74">
        <v>1.9780724827212399E-2</v>
      </c>
      <c r="AM74">
        <v>1.5635197416269501E-2</v>
      </c>
      <c r="AN74" t="s">
        <v>162</v>
      </c>
      <c r="AO74">
        <v>1.10455494910547E-2</v>
      </c>
      <c r="AP74">
        <v>1.1412106570785299E-2</v>
      </c>
      <c r="AQ74">
        <v>9.8352141979512302E-3</v>
      </c>
      <c r="AR74">
        <v>4.1694769273264001E-2</v>
      </c>
      <c r="AS74">
        <v>1.0518135328334E-2</v>
      </c>
      <c r="AT74">
        <v>1.0990419720142501E-2</v>
      </c>
      <c r="AU74" t="s">
        <v>162</v>
      </c>
      <c r="AV74">
        <v>1.4087636510127E-2</v>
      </c>
      <c r="AW74">
        <v>8.6761358071753905E-3</v>
      </c>
      <c r="AX74" t="s">
        <v>162</v>
      </c>
      <c r="AY74">
        <v>1.92626349218026E-2</v>
      </c>
      <c r="AZ74" t="s">
        <v>162</v>
      </c>
      <c r="BA74">
        <v>1.05044519282403E-2</v>
      </c>
      <c r="BB74" t="s">
        <v>162</v>
      </c>
      <c r="BC74">
        <v>7.9783619972760601E-3</v>
      </c>
      <c r="BD74">
        <v>1.19621925618363E-2</v>
      </c>
      <c r="BE74">
        <v>7.3827366810875804E-3</v>
      </c>
      <c r="BF74">
        <v>1.22030654362191E-2</v>
      </c>
      <c r="BG74">
        <v>2.0293477052940399E-2</v>
      </c>
      <c r="BH74">
        <v>7.6065997365764E-3</v>
      </c>
      <c r="BI74">
        <v>2.0150199751503398E-2</v>
      </c>
      <c r="BJ74">
        <v>9.6197153333441605E-3</v>
      </c>
      <c r="BK74">
        <v>1.09860341147981E-2</v>
      </c>
      <c r="BL74">
        <v>1.33109628237449E-2</v>
      </c>
      <c r="BM74">
        <v>1.39296194990574E-2</v>
      </c>
      <c r="BN74">
        <v>4.8278466046059497E-3</v>
      </c>
      <c r="BO74">
        <v>6.90620994730073E-3</v>
      </c>
      <c r="BP74" t="s">
        <v>162</v>
      </c>
      <c r="BQ74">
        <v>5.1366726191448596E-3</v>
      </c>
      <c r="BR74">
        <v>1.3504363548107801E-2</v>
      </c>
      <c r="BS74">
        <v>1.28080575395215E-2</v>
      </c>
      <c r="BT74">
        <v>1.6688750311851502E-2</v>
      </c>
      <c r="BU74" t="s">
        <v>162</v>
      </c>
      <c r="BV74">
        <v>1.02655463822055E-2</v>
      </c>
      <c r="BW74">
        <v>1.39537887702213E-2</v>
      </c>
      <c r="BX74">
        <v>1.2659272469281E-2</v>
      </c>
      <c r="BY74">
        <v>5.1851589995572499E-3</v>
      </c>
      <c r="BZ74" t="s">
        <v>162</v>
      </c>
      <c r="CA74">
        <v>7.4681716449520701E-3</v>
      </c>
      <c r="CB74">
        <v>1.5238352493033701E-2</v>
      </c>
      <c r="CC74">
        <v>9.4325815021441897E-3</v>
      </c>
      <c r="CD74">
        <v>1.6258052600247999E-2</v>
      </c>
      <c r="CE74">
        <v>1.1467336652275201E-2</v>
      </c>
      <c r="CF74">
        <v>1.2023438033274001E-2</v>
      </c>
      <c r="CG74">
        <v>2.7306538425662601E-2</v>
      </c>
      <c r="CH74">
        <v>1.1609233877795101E-2</v>
      </c>
      <c r="CI74">
        <v>9.0579415982637995E-3</v>
      </c>
      <c r="CJ74">
        <v>2.0070785334667499E-2</v>
      </c>
      <c r="CK74">
        <v>1.8781949886024898E-2</v>
      </c>
      <c r="CL74">
        <v>6.72739017749304E-3</v>
      </c>
      <c r="CM74">
        <v>2.4414845799124701E-2</v>
      </c>
      <c r="CN74" t="s">
        <v>162</v>
      </c>
      <c r="CO74">
        <v>4.2084990916571703E-2</v>
      </c>
      <c r="CP74" t="s">
        <v>162</v>
      </c>
      <c r="CQ74">
        <v>9.2017596173025098E-3</v>
      </c>
      <c r="CR74">
        <v>7.6474018855666598E-3</v>
      </c>
      <c r="CS74">
        <v>2.54687678473518E-2</v>
      </c>
      <c r="CT74" t="s">
        <v>162</v>
      </c>
      <c r="CU74">
        <v>1.48973933221261E-2</v>
      </c>
      <c r="CV74" t="s">
        <v>162</v>
      </c>
    </row>
    <row r="75" spans="1:100" x14ac:dyDescent="0.25">
      <c r="A75" s="139">
        <v>38078</v>
      </c>
      <c r="B75">
        <v>35.958248736276943</v>
      </c>
      <c r="D75">
        <f t="shared" si="1"/>
        <v>1.4220489886887773</v>
      </c>
      <c r="E75">
        <v>2.6980309663171099E-2</v>
      </c>
      <c r="F75">
        <v>1.2008012941253501E-2</v>
      </c>
      <c r="G75">
        <v>1.0407562094121799E-2</v>
      </c>
      <c r="H75">
        <v>3.64344068615138E-3</v>
      </c>
      <c r="I75" t="s">
        <v>162</v>
      </c>
      <c r="J75">
        <v>9.0770933230809297E-3</v>
      </c>
      <c r="K75" t="s">
        <v>162</v>
      </c>
      <c r="L75">
        <v>1.3475109696066599E-2</v>
      </c>
      <c r="M75">
        <v>2.52387929637795E-2</v>
      </c>
      <c r="N75">
        <v>1.0488597211628601E-2</v>
      </c>
      <c r="O75" t="s">
        <v>162</v>
      </c>
      <c r="P75">
        <v>1.1376420605863399E-2</v>
      </c>
      <c r="Q75" t="s">
        <v>162</v>
      </c>
      <c r="R75">
        <v>1.0457925841891799E-2</v>
      </c>
      <c r="S75">
        <v>1.24158394466235E-2</v>
      </c>
      <c r="T75" t="s">
        <v>162</v>
      </c>
      <c r="U75">
        <v>2.57570840459335E-2</v>
      </c>
      <c r="V75">
        <v>1.33590862132149E-2</v>
      </c>
      <c r="W75" t="s">
        <v>162</v>
      </c>
      <c r="X75">
        <v>1.3404122277863599E-2</v>
      </c>
      <c r="Y75">
        <v>9.4072673161684495E-3</v>
      </c>
      <c r="Z75">
        <v>2.1353925389503502E-2</v>
      </c>
      <c r="AA75">
        <v>1.2262433940444999E-2</v>
      </c>
      <c r="AB75">
        <v>1.2718420065066001E-2</v>
      </c>
      <c r="AC75">
        <v>1.5889216945534301E-2</v>
      </c>
      <c r="AD75">
        <v>1.02809668039235E-2</v>
      </c>
      <c r="AE75" t="s">
        <v>162</v>
      </c>
      <c r="AF75">
        <v>1.24417020580229E-2</v>
      </c>
      <c r="AG75">
        <v>1.40314329217354E-2</v>
      </c>
      <c r="AH75">
        <v>1.06138530361855E-2</v>
      </c>
      <c r="AI75">
        <v>1.35440465149658E-2</v>
      </c>
      <c r="AJ75">
        <v>1.5603399653178999E-2</v>
      </c>
      <c r="AK75">
        <v>8.0722605719246495E-3</v>
      </c>
      <c r="AL75">
        <v>2.6222353299038999E-2</v>
      </c>
      <c r="AM75">
        <v>2.24596573678306E-2</v>
      </c>
      <c r="AN75" t="s">
        <v>162</v>
      </c>
      <c r="AO75">
        <v>1.0084181755705E-2</v>
      </c>
      <c r="AP75">
        <v>9.2652638510521794E-3</v>
      </c>
      <c r="AQ75">
        <v>8.7523885701954705E-3</v>
      </c>
      <c r="AR75">
        <v>3.8541166028751801E-2</v>
      </c>
      <c r="AS75">
        <v>1.8142741939403802E-2</v>
      </c>
      <c r="AT75">
        <v>6.7425204845527097E-3</v>
      </c>
      <c r="AU75" t="s">
        <v>162</v>
      </c>
      <c r="AV75">
        <v>2.9413180795443399E-2</v>
      </c>
      <c r="AW75">
        <v>9.1289640430676795E-3</v>
      </c>
      <c r="AX75" t="s">
        <v>162</v>
      </c>
      <c r="AY75">
        <v>5.7425948266087302E-2</v>
      </c>
      <c r="AZ75" t="s">
        <v>162</v>
      </c>
      <c r="BA75">
        <v>9.8687093529284398E-3</v>
      </c>
      <c r="BB75" t="s">
        <v>162</v>
      </c>
      <c r="BC75">
        <v>8.3414984280060292E-3</v>
      </c>
      <c r="BD75">
        <v>7.7174157101286504E-3</v>
      </c>
      <c r="BE75">
        <v>7.0048532334019802E-3</v>
      </c>
      <c r="BF75">
        <v>1.3973609832333001E-2</v>
      </c>
      <c r="BG75">
        <v>1.6160022536937099E-2</v>
      </c>
      <c r="BH75">
        <v>7.4493601759137596E-3</v>
      </c>
      <c r="BI75">
        <v>1.83617309734527E-2</v>
      </c>
      <c r="BJ75">
        <v>9.5463643689201998E-3</v>
      </c>
      <c r="BK75">
        <v>1.1804724298257E-2</v>
      </c>
      <c r="BL75">
        <v>1.4227117384983799E-2</v>
      </c>
      <c r="BM75">
        <v>1.23307915160924E-2</v>
      </c>
      <c r="BN75">
        <v>6.2003679896129298E-3</v>
      </c>
      <c r="BO75">
        <v>1.2983796657556701E-2</v>
      </c>
      <c r="BP75" t="s">
        <v>162</v>
      </c>
      <c r="BQ75">
        <v>4.5018008711302402E-3</v>
      </c>
      <c r="BR75">
        <v>1.0528679428379E-2</v>
      </c>
      <c r="BS75">
        <v>1.1400478804729899E-2</v>
      </c>
      <c r="BT75">
        <v>1.36405471791964E-2</v>
      </c>
      <c r="BU75">
        <v>8.2762972758193103E-3</v>
      </c>
      <c r="BV75">
        <v>1.38397378310177E-2</v>
      </c>
      <c r="BW75">
        <v>1.50649019955163E-2</v>
      </c>
      <c r="BX75">
        <v>2.4585404061726299E-2</v>
      </c>
      <c r="BY75">
        <v>2.0911460605925001E-2</v>
      </c>
      <c r="BZ75" t="s">
        <v>162</v>
      </c>
      <c r="CA75">
        <v>1.1555739165602199E-2</v>
      </c>
      <c r="CB75">
        <v>1.26828257520966E-2</v>
      </c>
      <c r="CC75">
        <v>8.3269437917486092E-3</v>
      </c>
      <c r="CD75">
        <v>1.5545993336024201E-2</v>
      </c>
      <c r="CE75">
        <v>2.3829598647922799E-2</v>
      </c>
      <c r="CF75">
        <v>1.07494928285038E-2</v>
      </c>
      <c r="CG75">
        <v>1.8421954166374301E-2</v>
      </c>
      <c r="CH75">
        <v>1.3076129414242899E-2</v>
      </c>
      <c r="CI75">
        <v>9.9675510981997104E-3</v>
      </c>
      <c r="CJ75">
        <v>2.0444188777706301E-2</v>
      </c>
      <c r="CK75">
        <v>2.3619919105112202E-3</v>
      </c>
      <c r="CL75">
        <v>5.99306729721259E-3</v>
      </c>
      <c r="CM75">
        <v>2.5744183108058E-2</v>
      </c>
      <c r="CN75" t="s">
        <v>162</v>
      </c>
      <c r="CO75">
        <v>1.0784523942142099E-2</v>
      </c>
      <c r="CP75" t="s">
        <v>162</v>
      </c>
      <c r="CQ75">
        <v>9.6007907141900592E-3</v>
      </c>
      <c r="CR75">
        <v>6.9883188902656801E-3</v>
      </c>
      <c r="CS75">
        <v>2.2319013836001302E-2</v>
      </c>
      <c r="CT75" t="s">
        <v>162</v>
      </c>
      <c r="CU75">
        <v>1.15995453600526E-2</v>
      </c>
      <c r="CV75" t="s">
        <v>162</v>
      </c>
    </row>
    <row r="76" spans="1:100" x14ac:dyDescent="0.25">
      <c r="A76" s="139">
        <v>38169</v>
      </c>
      <c r="B76">
        <v>27.200250540315512</v>
      </c>
      <c r="D76">
        <f t="shared" si="1"/>
        <v>0.93428210513962984</v>
      </c>
      <c r="E76">
        <v>1.21202309181639E-2</v>
      </c>
      <c r="F76">
        <v>8.4579575793825804E-3</v>
      </c>
      <c r="G76">
        <v>7.9865944989757891E-3</v>
      </c>
      <c r="H76">
        <v>6.7406165673164001E-3</v>
      </c>
      <c r="I76" t="s">
        <v>162</v>
      </c>
      <c r="J76">
        <v>6.50679381856702E-3</v>
      </c>
      <c r="K76" t="s">
        <v>162</v>
      </c>
      <c r="L76">
        <v>7.8816387659357504E-3</v>
      </c>
      <c r="M76">
        <v>1.5148087438954501E-2</v>
      </c>
      <c r="N76">
        <v>7.3096169383958199E-3</v>
      </c>
      <c r="O76" t="s">
        <v>162</v>
      </c>
      <c r="P76">
        <v>8.4848051619603893E-3</v>
      </c>
      <c r="Q76" t="s">
        <v>162</v>
      </c>
      <c r="R76">
        <v>5.71773502509813E-3</v>
      </c>
      <c r="S76">
        <v>1.5822268124612401E-2</v>
      </c>
      <c r="T76" t="s">
        <v>162</v>
      </c>
      <c r="U76">
        <v>9.3861246388519202E-3</v>
      </c>
      <c r="V76">
        <v>1.11430296714941E-2</v>
      </c>
      <c r="W76">
        <v>1.01118993644451E-2</v>
      </c>
      <c r="X76">
        <v>9.6341989050671897E-3</v>
      </c>
      <c r="Y76">
        <v>7.8352743794945692E-3</v>
      </c>
      <c r="Z76">
        <v>1.26121962365603E-2</v>
      </c>
      <c r="AA76">
        <v>1.16310188665992E-2</v>
      </c>
      <c r="AB76">
        <v>7.2758487383903902E-3</v>
      </c>
      <c r="AC76">
        <v>1.0815637207069399E-2</v>
      </c>
      <c r="AD76">
        <v>7.3696490402155304E-3</v>
      </c>
      <c r="AE76" t="s">
        <v>162</v>
      </c>
      <c r="AF76">
        <v>8.8261443126374604E-3</v>
      </c>
      <c r="AG76">
        <v>1.27569153636586E-2</v>
      </c>
      <c r="AH76">
        <v>8.1280608710504396E-3</v>
      </c>
      <c r="AI76">
        <v>7.9074130495681398E-3</v>
      </c>
      <c r="AJ76">
        <v>1.06908852425825E-2</v>
      </c>
      <c r="AK76">
        <v>9.1541995668267592E-3</v>
      </c>
      <c r="AL76">
        <v>9.3251886231684195E-3</v>
      </c>
      <c r="AM76">
        <v>1.3204448458692401E-2</v>
      </c>
      <c r="AN76" t="s">
        <v>162</v>
      </c>
      <c r="AO76">
        <v>7.55617720749166E-3</v>
      </c>
      <c r="AP76">
        <v>7.99401971859472E-3</v>
      </c>
      <c r="AQ76">
        <v>6.5386895371470702E-3</v>
      </c>
      <c r="AR76">
        <v>5.9112868881821996E-3</v>
      </c>
      <c r="AS76">
        <v>9.8910781276774808E-3</v>
      </c>
      <c r="AT76">
        <v>6.1818799240333198E-3</v>
      </c>
      <c r="AU76" t="s">
        <v>162</v>
      </c>
      <c r="AV76">
        <v>6.9342088693433498E-3</v>
      </c>
      <c r="AW76">
        <v>6.5512039065665903E-3</v>
      </c>
      <c r="AX76" t="s">
        <v>162</v>
      </c>
      <c r="AY76">
        <v>3.2383523831021097E-2</v>
      </c>
      <c r="AZ76" t="s">
        <v>162</v>
      </c>
      <c r="BA76">
        <v>6.9243727490970403E-3</v>
      </c>
      <c r="BB76" t="s">
        <v>162</v>
      </c>
      <c r="BC76">
        <v>5.5987954134789804E-3</v>
      </c>
      <c r="BD76">
        <v>9.8415001947083393E-3</v>
      </c>
      <c r="BE76">
        <v>5.3610941201491496E-3</v>
      </c>
      <c r="BF76">
        <v>8.2224156959623002E-3</v>
      </c>
      <c r="BG76">
        <v>1.54332488870258E-2</v>
      </c>
      <c r="BH76">
        <v>5.9843660597316498E-3</v>
      </c>
      <c r="BI76">
        <v>1.1889562697907301E-2</v>
      </c>
      <c r="BJ76">
        <v>7.5745753568705297E-3</v>
      </c>
      <c r="BK76">
        <v>8.5868482051401403E-3</v>
      </c>
      <c r="BL76">
        <v>1.35984626191409E-2</v>
      </c>
      <c r="BM76">
        <v>8.6365019924284896E-3</v>
      </c>
      <c r="BN76">
        <v>4.7873102612696599E-3</v>
      </c>
      <c r="BO76">
        <v>8.4884882794989003E-3</v>
      </c>
      <c r="BP76" t="s">
        <v>162</v>
      </c>
      <c r="BQ76">
        <v>3.04482776743896E-3</v>
      </c>
      <c r="BR76">
        <v>7.88903514432218E-3</v>
      </c>
      <c r="BS76">
        <v>9.7856746387660204E-3</v>
      </c>
      <c r="BT76">
        <v>9.8842916016673894E-3</v>
      </c>
      <c r="BU76">
        <v>7.2859539546261598E-3</v>
      </c>
      <c r="BV76">
        <v>9.4157859103668803E-3</v>
      </c>
      <c r="BW76">
        <v>9.4528237644631499E-3</v>
      </c>
      <c r="BX76">
        <v>1.5628104252224901E-2</v>
      </c>
      <c r="BY76">
        <v>5.4659247024027302E-3</v>
      </c>
      <c r="BZ76" t="s">
        <v>162</v>
      </c>
      <c r="CA76">
        <v>6.2366195239531297E-3</v>
      </c>
      <c r="CB76">
        <v>1.1429211623502101E-2</v>
      </c>
      <c r="CC76">
        <v>6.2000654762248203E-3</v>
      </c>
      <c r="CD76">
        <v>9.14052539817156E-3</v>
      </c>
      <c r="CE76">
        <v>1.21894577026775E-2</v>
      </c>
      <c r="CF76">
        <v>6.8816136212869802E-3</v>
      </c>
      <c r="CG76">
        <v>7.9839078351094401E-3</v>
      </c>
      <c r="CH76">
        <v>8.7941628337892801E-3</v>
      </c>
      <c r="CI76">
        <v>7.2375442613612402E-3</v>
      </c>
      <c r="CJ76">
        <v>1.09752464549233E-2</v>
      </c>
      <c r="CK76">
        <v>2.6423890642794999E-3</v>
      </c>
      <c r="CL76">
        <v>5.2837395656165796E-3</v>
      </c>
      <c r="CM76">
        <v>1.8438026883564902E-2</v>
      </c>
      <c r="CN76">
        <v>9.0801913446925901E-3</v>
      </c>
      <c r="CO76">
        <v>1.2946132711721301E-2</v>
      </c>
      <c r="CP76" t="s">
        <v>162</v>
      </c>
      <c r="CQ76">
        <v>6.02446298120431E-3</v>
      </c>
      <c r="CR76">
        <v>6.8144891354330597E-3</v>
      </c>
      <c r="CS76">
        <v>1.7992516784988401E-2</v>
      </c>
      <c r="CT76" t="s">
        <v>162</v>
      </c>
      <c r="CU76">
        <v>1.24288712567236E-2</v>
      </c>
      <c r="CV76" t="s">
        <v>162</v>
      </c>
    </row>
    <row r="77" spans="1:100" x14ac:dyDescent="0.25">
      <c r="A77" s="139">
        <v>38261</v>
      </c>
      <c r="B77">
        <v>29.48940020931531</v>
      </c>
      <c r="D77">
        <f t="shared" si="1"/>
        <v>1.0737852152420031</v>
      </c>
      <c r="E77">
        <v>1.7615159450821798E-2</v>
      </c>
      <c r="F77">
        <v>7.9424882306704508E-3</v>
      </c>
      <c r="G77">
        <v>7.5239583854747397E-3</v>
      </c>
      <c r="H77">
        <v>3.56725881252268E-3</v>
      </c>
      <c r="I77" t="s">
        <v>162</v>
      </c>
      <c r="J77">
        <v>5.6854786676648903E-3</v>
      </c>
      <c r="K77" t="s">
        <v>162</v>
      </c>
      <c r="L77">
        <v>6.0782544860392999E-3</v>
      </c>
      <c r="M77">
        <v>1.46031359775154E-2</v>
      </c>
      <c r="N77">
        <v>1.27315968687296E-2</v>
      </c>
      <c r="O77" t="s">
        <v>162</v>
      </c>
      <c r="P77">
        <v>7.49721344304757E-3</v>
      </c>
      <c r="Q77" t="s">
        <v>162</v>
      </c>
      <c r="R77">
        <v>8.9597361490254494E-3</v>
      </c>
      <c r="S77">
        <v>1.29928477766048E-2</v>
      </c>
      <c r="T77" t="s">
        <v>162</v>
      </c>
      <c r="U77">
        <v>1.20196243722631E-2</v>
      </c>
      <c r="V77">
        <v>1.41749816741354E-2</v>
      </c>
      <c r="W77">
        <v>1.01055773126541E-2</v>
      </c>
      <c r="X77">
        <v>1.16549706360297E-2</v>
      </c>
      <c r="Y77">
        <v>7.4290506196418096E-3</v>
      </c>
      <c r="Z77">
        <v>1.4150253680011901E-2</v>
      </c>
      <c r="AA77">
        <v>2.5875618326147602E-2</v>
      </c>
      <c r="AB77">
        <v>8.5600864193307504E-3</v>
      </c>
      <c r="AC77">
        <v>9.0590367990962695E-3</v>
      </c>
      <c r="AD77">
        <v>7.2264322149916699E-3</v>
      </c>
      <c r="AE77" t="s">
        <v>162</v>
      </c>
      <c r="AF77">
        <v>8.2042971544542594E-3</v>
      </c>
      <c r="AG77">
        <v>6.3190614974413901E-3</v>
      </c>
      <c r="AH77">
        <v>9.2529407474086795E-3</v>
      </c>
      <c r="AI77">
        <v>7.6063104144343799E-3</v>
      </c>
      <c r="AJ77">
        <v>1.06294910600933E-2</v>
      </c>
      <c r="AK77">
        <v>1.4653764341623601E-2</v>
      </c>
      <c r="AL77">
        <v>9.0949931489562198E-3</v>
      </c>
      <c r="AM77">
        <v>1.2327172230402399E-2</v>
      </c>
      <c r="AN77" t="s">
        <v>162</v>
      </c>
      <c r="AO77">
        <v>6.7267611834717599E-3</v>
      </c>
      <c r="AP77">
        <v>9.3097345812695204E-3</v>
      </c>
      <c r="AQ77">
        <v>6.0103402739060301E-3</v>
      </c>
      <c r="AR77">
        <v>1.0802033490900901E-2</v>
      </c>
      <c r="AS77">
        <v>9.7385975550683193E-3</v>
      </c>
      <c r="AT77">
        <v>1.46968236656695E-2</v>
      </c>
      <c r="AU77" t="s">
        <v>162</v>
      </c>
      <c r="AV77">
        <v>5.6869193080029603E-3</v>
      </c>
      <c r="AW77">
        <v>4.7498690152181803E-3</v>
      </c>
      <c r="AX77" t="s">
        <v>162</v>
      </c>
      <c r="AY77" t="s">
        <v>162</v>
      </c>
      <c r="AZ77" t="s">
        <v>162</v>
      </c>
      <c r="BA77">
        <v>7.4234083710376497E-3</v>
      </c>
      <c r="BB77" t="s">
        <v>162</v>
      </c>
      <c r="BC77">
        <v>5.6164082144613296E-3</v>
      </c>
      <c r="BD77">
        <v>6.6638674676250502E-3</v>
      </c>
      <c r="BE77">
        <v>6.6383621113896302E-3</v>
      </c>
      <c r="BF77">
        <v>7.7121751198865503E-3</v>
      </c>
      <c r="BG77">
        <v>2.31230280416291E-2</v>
      </c>
      <c r="BH77">
        <v>1.1442729321531699E-2</v>
      </c>
      <c r="BI77">
        <v>9.6480979544339707E-3</v>
      </c>
      <c r="BJ77">
        <v>6.4762893411063902E-3</v>
      </c>
      <c r="BK77">
        <v>7.73004607330555E-3</v>
      </c>
      <c r="BL77">
        <v>8.6262963245714395E-3</v>
      </c>
      <c r="BM77">
        <v>1.1472839167495001E-2</v>
      </c>
      <c r="BN77">
        <v>4.4151674875807399E-3</v>
      </c>
      <c r="BO77">
        <v>7.3653247436855198E-3</v>
      </c>
      <c r="BP77" t="s">
        <v>162</v>
      </c>
      <c r="BQ77">
        <v>1.91949333524428E-3</v>
      </c>
      <c r="BR77">
        <v>8.5142706522629008E-3</v>
      </c>
      <c r="BS77">
        <v>1.03579697411951E-2</v>
      </c>
      <c r="BT77">
        <v>1.13424860375824E-2</v>
      </c>
      <c r="BU77">
        <v>5.7407274983110098E-3</v>
      </c>
      <c r="BV77">
        <v>7.0216171795806802E-3</v>
      </c>
      <c r="BW77">
        <v>1.58307525856911E-2</v>
      </c>
      <c r="BX77">
        <v>1.9687240296338299E-2</v>
      </c>
      <c r="BY77">
        <v>1.3757767689827999E-2</v>
      </c>
      <c r="BZ77" t="s">
        <v>162</v>
      </c>
      <c r="CA77">
        <v>6.2685203734235504E-3</v>
      </c>
      <c r="CB77">
        <v>1.08683919275793E-2</v>
      </c>
      <c r="CC77">
        <v>5.7796625199524098E-3</v>
      </c>
      <c r="CD77">
        <v>1.0246846996260699E-2</v>
      </c>
      <c r="CE77">
        <v>1.29301966944296E-2</v>
      </c>
      <c r="CF77">
        <v>6.3448112305652896E-3</v>
      </c>
      <c r="CG77">
        <v>1.27322366017478E-2</v>
      </c>
      <c r="CH77">
        <v>8.4241282032804805E-3</v>
      </c>
      <c r="CI77">
        <v>7.4447307773251202E-3</v>
      </c>
      <c r="CJ77">
        <v>1.3938218330391701E-2</v>
      </c>
      <c r="CK77">
        <v>5.4119994034477602E-3</v>
      </c>
      <c r="CL77">
        <v>4.08011920607366E-3</v>
      </c>
      <c r="CM77">
        <v>1.5881402376175701E-2</v>
      </c>
      <c r="CN77">
        <v>2.1538097988552E-2</v>
      </c>
      <c r="CO77">
        <v>7.2909321561215004E-2</v>
      </c>
      <c r="CP77" t="s">
        <v>162</v>
      </c>
      <c r="CQ77">
        <v>6.18302065518468E-3</v>
      </c>
      <c r="CR77">
        <v>6.5368346501245202E-3</v>
      </c>
      <c r="CS77">
        <v>1.8327453993115899E-2</v>
      </c>
      <c r="CT77" t="s">
        <v>162</v>
      </c>
      <c r="CU77">
        <v>1.26560918258236E-2</v>
      </c>
      <c r="CV77" t="s">
        <v>162</v>
      </c>
    </row>
    <row r="78" spans="1:100" x14ac:dyDescent="0.25">
      <c r="A78" s="139">
        <v>38353</v>
      </c>
      <c r="B78">
        <v>30.110976039017668</v>
      </c>
      <c r="D78">
        <f t="shared" si="1"/>
        <v>1.2777692600178885</v>
      </c>
      <c r="E78">
        <v>1.9235154378704499E-2</v>
      </c>
      <c r="F78">
        <v>8.8965670927563904E-3</v>
      </c>
      <c r="G78">
        <v>8.7541822432540099E-3</v>
      </c>
      <c r="H78">
        <v>1.04160065769463E-2</v>
      </c>
      <c r="I78" t="s">
        <v>162</v>
      </c>
      <c r="J78">
        <v>7.1593569255198903E-3</v>
      </c>
      <c r="K78" t="s">
        <v>162</v>
      </c>
      <c r="L78">
        <v>8.7854805237729799E-3</v>
      </c>
      <c r="M78">
        <v>1.9535746941220199E-2</v>
      </c>
      <c r="N78">
        <v>1.8178846664645601E-2</v>
      </c>
      <c r="O78" t="s">
        <v>162</v>
      </c>
      <c r="P78">
        <v>8.8239067940842405E-3</v>
      </c>
      <c r="Q78" t="s">
        <v>162</v>
      </c>
      <c r="R78">
        <v>8.9535291900888093E-3</v>
      </c>
      <c r="S78">
        <v>1.35715083021292E-2</v>
      </c>
      <c r="T78">
        <v>4.79265960312645E-2</v>
      </c>
      <c r="U78">
        <v>1.1304412774521801E-2</v>
      </c>
      <c r="V78">
        <v>1.8418097448336501E-2</v>
      </c>
      <c r="W78">
        <v>1.4897889678847901E-2</v>
      </c>
      <c r="X78">
        <v>1.5568347288747401E-2</v>
      </c>
      <c r="Y78">
        <v>7.7822130445693903E-3</v>
      </c>
      <c r="Z78">
        <v>1.38303475080633E-2</v>
      </c>
      <c r="AA78">
        <v>2.22595119963119E-2</v>
      </c>
      <c r="AB78">
        <v>1.41071361940797E-2</v>
      </c>
      <c r="AC78">
        <v>8.6812404809544497E-3</v>
      </c>
      <c r="AD78">
        <v>6.4241693147421303E-3</v>
      </c>
      <c r="AE78" t="s">
        <v>162</v>
      </c>
      <c r="AF78">
        <v>6.83172609920275E-3</v>
      </c>
      <c r="AG78">
        <v>7.9425704037947402E-3</v>
      </c>
      <c r="AH78">
        <v>1.1663447731883599E-2</v>
      </c>
      <c r="AI78">
        <v>7.1983376582267604E-3</v>
      </c>
      <c r="AJ78">
        <v>1.8445960435490901E-2</v>
      </c>
      <c r="AK78">
        <v>1.4069625102569899E-2</v>
      </c>
      <c r="AL78">
        <v>1.2007981551336099E-2</v>
      </c>
      <c r="AM78">
        <v>1.11974134934951E-2</v>
      </c>
      <c r="AN78" t="s">
        <v>162</v>
      </c>
      <c r="AO78">
        <v>1.0143997784265999E-2</v>
      </c>
      <c r="AP78">
        <v>1.0045419309348901E-2</v>
      </c>
      <c r="AQ78">
        <v>6.2801797414393998E-3</v>
      </c>
      <c r="AR78">
        <v>2.2121545970280002E-2</v>
      </c>
      <c r="AS78">
        <v>8.6946956632383207E-3</v>
      </c>
      <c r="AT78">
        <v>1.4476387292737401E-2</v>
      </c>
      <c r="AU78" t="s">
        <v>162</v>
      </c>
      <c r="AV78">
        <v>6.9796373790838402E-3</v>
      </c>
      <c r="AW78">
        <v>7.4274233992770201E-3</v>
      </c>
      <c r="AX78" t="s">
        <v>162</v>
      </c>
      <c r="AY78">
        <v>3.4707224126252802E-2</v>
      </c>
      <c r="AZ78" t="s">
        <v>162</v>
      </c>
      <c r="BA78">
        <v>6.3359977288002696E-3</v>
      </c>
      <c r="BB78">
        <v>2.61135330448262E-2</v>
      </c>
      <c r="BC78">
        <v>4.88072359384351E-3</v>
      </c>
      <c r="BD78">
        <v>1.10948881038403E-2</v>
      </c>
      <c r="BE78">
        <v>4.3529237038178103E-3</v>
      </c>
      <c r="BF78">
        <v>1.1095655483991201E-2</v>
      </c>
      <c r="BG78">
        <v>1.65719392897677E-2</v>
      </c>
      <c r="BH78">
        <v>6.9487719530662998E-3</v>
      </c>
      <c r="BI78">
        <v>1.17469093687916E-2</v>
      </c>
      <c r="BJ78">
        <v>6.3495201696063602E-3</v>
      </c>
      <c r="BK78">
        <v>9.2824847739081898E-3</v>
      </c>
      <c r="BL78">
        <v>7.1191831208098797E-3</v>
      </c>
      <c r="BM78">
        <v>1.07359756171102E-2</v>
      </c>
      <c r="BN78">
        <v>8.1655675388915393E-3</v>
      </c>
      <c r="BO78">
        <v>2.2422461870377199E-2</v>
      </c>
      <c r="BP78" t="s">
        <v>162</v>
      </c>
      <c r="BQ78">
        <v>1.8872349999713399E-3</v>
      </c>
      <c r="BR78">
        <v>6.9276328570402699E-3</v>
      </c>
      <c r="BS78">
        <v>1.29411926766007E-2</v>
      </c>
      <c r="BT78">
        <v>1.7751347307396598E-2</v>
      </c>
      <c r="BU78">
        <v>6.4777913782070604E-3</v>
      </c>
      <c r="BV78">
        <v>1.9204893460408299E-2</v>
      </c>
      <c r="BW78">
        <v>3.5462410379114302E-2</v>
      </c>
      <c r="BX78">
        <v>1.1802480231953801E-2</v>
      </c>
      <c r="BY78">
        <v>1.3949695986188899E-2</v>
      </c>
      <c r="BZ78" t="s">
        <v>162</v>
      </c>
      <c r="CA78">
        <v>5.6421450177292203E-3</v>
      </c>
      <c r="CB78">
        <v>1.8113897415809401E-2</v>
      </c>
      <c r="CC78">
        <v>7.7135100326717401E-3</v>
      </c>
      <c r="CD78">
        <v>1.4361953201960299E-2</v>
      </c>
      <c r="CE78">
        <v>1.20014569533438E-2</v>
      </c>
      <c r="CF78">
        <v>7.2249762285656396E-3</v>
      </c>
      <c r="CG78">
        <v>7.6829479620066903E-3</v>
      </c>
      <c r="CH78">
        <v>8.1595602466788906E-3</v>
      </c>
      <c r="CI78">
        <v>6.79862660982288E-3</v>
      </c>
      <c r="CJ78">
        <v>1.08887321145611E-2</v>
      </c>
      <c r="CK78">
        <v>1.2867084021315801E-2</v>
      </c>
      <c r="CL78">
        <v>5.2884947606073301E-3</v>
      </c>
      <c r="CM78">
        <v>2.3904046347612899E-2</v>
      </c>
      <c r="CN78">
        <v>1.5140148823760099E-2</v>
      </c>
      <c r="CO78">
        <v>4.0032857737981299E-2</v>
      </c>
      <c r="CP78" t="s">
        <v>162</v>
      </c>
      <c r="CQ78">
        <v>6.0812231173965397E-3</v>
      </c>
      <c r="CR78">
        <v>6.4663566922039204E-3</v>
      </c>
      <c r="CS78">
        <v>1.9010807818127199E-2</v>
      </c>
      <c r="CT78" t="s">
        <v>162</v>
      </c>
      <c r="CU78">
        <v>7.02693293869991E-3</v>
      </c>
      <c r="CV78" t="s">
        <v>162</v>
      </c>
    </row>
    <row r="79" spans="1:100" x14ac:dyDescent="0.25">
      <c r="A79" s="139">
        <v>38443</v>
      </c>
      <c r="B79">
        <v>27.983873906273239</v>
      </c>
      <c r="D79">
        <f t="shared" si="1"/>
        <v>1.1958314051131274</v>
      </c>
      <c r="E79">
        <v>1.7298625845889901E-2</v>
      </c>
      <c r="F79">
        <v>8.9642751306429798E-3</v>
      </c>
      <c r="G79">
        <v>8.6599833740360604E-3</v>
      </c>
      <c r="H79">
        <v>6.7376664736827196E-3</v>
      </c>
      <c r="I79" t="s">
        <v>162</v>
      </c>
      <c r="J79">
        <v>6.97688211399667E-3</v>
      </c>
      <c r="K79" t="s">
        <v>162</v>
      </c>
      <c r="L79">
        <v>1.8833848679085601E-2</v>
      </c>
      <c r="M79">
        <v>2.0167955857074201E-2</v>
      </c>
      <c r="N79">
        <v>1.4347617127795901E-2</v>
      </c>
      <c r="O79" t="s">
        <v>162</v>
      </c>
      <c r="P79">
        <v>7.76948233399892E-3</v>
      </c>
      <c r="Q79" t="s">
        <v>162</v>
      </c>
      <c r="R79">
        <v>6.90315001026005E-3</v>
      </c>
      <c r="S79">
        <v>1.7839942369283102E-2</v>
      </c>
      <c r="T79" t="s">
        <v>162</v>
      </c>
      <c r="U79">
        <v>1.9519563373159899E-2</v>
      </c>
      <c r="V79">
        <v>1.04654490196003E-2</v>
      </c>
      <c r="W79">
        <v>7.5336404730166097E-3</v>
      </c>
      <c r="X79">
        <v>1.17003987564665E-2</v>
      </c>
      <c r="Y79">
        <v>8.6067406315695101E-3</v>
      </c>
      <c r="Z79">
        <v>1.6504925401568098E-2</v>
      </c>
      <c r="AA79">
        <v>1.7034571121335499E-2</v>
      </c>
      <c r="AB79">
        <v>5.2601762954625998E-3</v>
      </c>
      <c r="AC79">
        <v>8.4446973694752292E-3</v>
      </c>
      <c r="AD79">
        <v>7.2085991495162297E-3</v>
      </c>
      <c r="AE79" t="s">
        <v>162</v>
      </c>
      <c r="AF79">
        <v>7.7755740417428604E-3</v>
      </c>
      <c r="AG79">
        <v>1.5889562135327599E-2</v>
      </c>
      <c r="AH79">
        <v>8.6781642237136105E-3</v>
      </c>
      <c r="AI79">
        <v>5.8501516507650604E-3</v>
      </c>
      <c r="AJ79">
        <v>1.2668505844201899E-2</v>
      </c>
      <c r="AK79">
        <v>9.1473648718276394E-3</v>
      </c>
      <c r="AL79">
        <v>8.7635694324450595E-3</v>
      </c>
      <c r="AM79">
        <v>1.16843283298969E-2</v>
      </c>
      <c r="AN79" t="s">
        <v>162</v>
      </c>
      <c r="AO79">
        <v>8.2499065830027793E-3</v>
      </c>
      <c r="AP79">
        <v>8.5161609685229303E-3</v>
      </c>
      <c r="AQ79">
        <v>7.1076252971311298E-3</v>
      </c>
      <c r="AR79">
        <v>1.07416678876299E-2</v>
      </c>
      <c r="AS79">
        <v>9.2424700836668903E-3</v>
      </c>
      <c r="AT79">
        <v>1.56541095191941E-2</v>
      </c>
      <c r="AU79" t="s">
        <v>162</v>
      </c>
      <c r="AV79">
        <v>6.1064668761672903E-3</v>
      </c>
      <c r="AW79">
        <v>1.05763047744925E-2</v>
      </c>
      <c r="AX79" t="s">
        <v>162</v>
      </c>
      <c r="AY79">
        <v>5.6063689082057097E-2</v>
      </c>
      <c r="AZ79" t="s">
        <v>162</v>
      </c>
      <c r="BA79">
        <v>7.4258952435369598E-3</v>
      </c>
      <c r="BB79">
        <v>1.66695695898679E-2</v>
      </c>
      <c r="BC79">
        <v>5.7100740591442102E-3</v>
      </c>
      <c r="BD79">
        <v>7.2579274849965004E-3</v>
      </c>
      <c r="BE79">
        <v>5.0014093876672499E-3</v>
      </c>
      <c r="BF79">
        <v>1.25885161457814E-2</v>
      </c>
      <c r="BG79">
        <v>2.8703300407374299E-2</v>
      </c>
      <c r="BH79">
        <v>5.5690814947774604E-3</v>
      </c>
      <c r="BI79">
        <v>1.3404035740288501E-2</v>
      </c>
      <c r="BJ79">
        <v>7.0984492518774596E-3</v>
      </c>
      <c r="BK79">
        <v>8.7722303594562796E-3</v>
      </c>
      <c r="BL79">
        <v>7.6834011816908996E-3</v>
      </c>
      <c r="BM79">
        <v>1.0233850637624499E-2</v>
      </c>
      <c r="BN79">
        <v>1.59109725781756E-2</v>
      </c>
      <c r="BO79">
        <v>2.4539732377492299E-2</v>
      </c>
      <c r="BP79" t="s">
        <v>162</v>
      </c>
      <c r="BQ79">
        <v>2.0446499985767E-3</v>
      </c>
      <c r="BR79">
        <v>8.1335518152277093E-3</v>
      </c>
      <c r="BS79">
        <v>1.3222800660831001E-2</v>
      </c>
      <c r="BT79">
        <v>1.2996041543685799E-2</v>
      </c>
      <c r="BU79">
        <v>6.7403267195797001E-3</v>
      </c>
      <c r="BV79">
        <v>2.3518850582407599E-2</v>
      </c>
      <c r="BW79">
        <v>1.7237666980554199E-2</v>
      </c>
      <c r="BX79">
        <v>1.0629499858807101E-2</v>
      </c>
      <c r="BY79">
        <v>1.86121887737857E-2</v>
      </c>
      <c r="BZ79" t="s">
        <v>162</v>
      </c>
      <c r="CA79">
        <v>5.5969650003766299E-3</v>
      </c>
      <c r="CB79">
        <v>1.32634585450157E-2</v>
      </c>
      <c r="CC79">
        <v>5.6213924055449798E-3</v>
      </c>
      <c r="CD79">
        <v>1.21987683041541E-2</v>
      </c>
      <c r="CE79">
        <v>1.06338740635729E-2</v>
      </c>
      <c r="CF79">
        <v>6.6942520411056904E-3</v>
      </c>
      <c r="CG79">
        <v>7.5386450456987504E-3</v>
      </c>
      <c r="CH79">
        <v>7.9347931257699508E-3</v>
      </c>
      <c r="CI79">
        <v>6.6938040574751898E-3</v>
      </c>
      <c r="CJ79">
        <v>1.1212562549905099E-2</v>
      </c>
      <c r="CK79">
        <v>1.0976856189188099E-2</v>
      </c>
      <c r="CL79">
        <v>5.1696713465033198E-3</v>
      </c>
      <c r="CM79">
        <v>1.9296601070575601E-2</v>
      </c>
      <c r="CN79">
        <v>1.9730970430046599E-2</v>
      </c>
      <c r="CO79">
        <v>1.28071985217562E-2</v>
      </c>
      <c r="CP79">
        <v>3.1065618798164302E-2</v>
      </c>
      <c r="CQ79">
        <v>6.1884648710300097E-3</v>
      </c>
      <c r="CR79">
        <v>7.1566846669843401E-3</v>
      </c>
      <c r="CS79">
        <v>2.0726655630849002E-2</v>
      </c>
      <c r="CT79" t="s">
        <v>162</v>
      </c>
      <c r="CU79">
        <v>1.08766801471393E-2</v>
      </c>
      <c r="CV79" t="s">
        <v>162</v>
      </c>
    </row>
    <row r="80" spans="1:100" x14ac:dyDescent="0.25">
      <c r="A80" s="139">
        <v>38534</v>
      </c>
      <c r="B80">
        <v>28.887786700645613</v>
      </c>
      <c r="D80">
        <f t="shared" si="1"/>
        <v>1.1730036430953543</v>
      </c>
      <c r="E80">
        <v>1.1320553327938901E-2</v>
      </c>
      <c r="F80">
        <v>8.8369718396289106E-3</v>
      </c>
      <c r="G80">
        <v>9.6599855802573208E-3</v>
      </c>
      <c r="H80">
        <v>7.2613435742135196E-3</v>
      </c>
      <c r="I80" t="s">
        <v>162</v>
      </c>
      <c r="J80">
        <v>6.9534869718954001E-3</v>
      </c>
      <c r="K80" t="s">
        <v>162</v>
      </c>
      <c r="L80">
        <v>9.2726882700675597E-3</v>
      </c>
      <c r="M80">
        <v>1.9235069056676799E-2</v>
      </c>
      <c r="N80">
        <v>8.6445209260709796E-3</v>
      </c>
      <c r="O80" t="s">
        <v>162</v>
      </c>
      <c r="P80">
        <v>8.8110210224301797E-3</v>
      </c>
      <c r="Q80" t="s">
        <v>162</v>
      </c>
      <c r="R80">
        <v>6.8341478315864599E-3</v>
      </c>
      <c r="S80">
        <v>1.55194482821656E-2</v>
      </c>
      <c r="T80">
        <v>3.1359507800446898E-2</v>
      </c>
      <c r="U80">
        <v>9.1853022438621295E-3</v>
      </c>
      <c r="V80">
        <v>7.7021505139961803E-3</v>
      </c>
      <c r="W80">
        <v>1.09376556160158E-2</v>
      </c>
      <c r="X80">
        <v>1.00610594984451E-2</v>
      </c>
      <c r="Y80">
        <v>7.3145002266954296E-3</v>
      </c>
      <c r="Z80">
        <v>3.4510407007129797E-2</v>
      </c>
      <c r="AA80">
        <v>1.8160725203191098E-2</v>
      </c>
      <c r="AB80">
        <v>6.9204826842134302E-3</v>
      </c>
      <c r="AC80">
        <v>9.03308093433044E-3</v>
      </c>
      <c r="AD80">
        <v>7.8600418057444502E-3</v>
      </c>
      <c r="AE80" t="s">
        <v>162</v>
      </c>
      <c r="AF80">
        <v>1.0452600674422E-2</v>
      </c>
      <c r="AG80">
        <v>1.0569636447662401E-2</v>
      </c>
      <c r="AH80">
        <v>9.1762563910194102E-3</v>
      </c>
      <c r="AI80">
        <v>7.26573620422443E-3</v>
      </c>
      <c r="AJ80">
        <v>1.40886685460886E-2</v>
      </c>
      <c r="AK80">
        <v>9.6665382329382404E-3</v>
      </c>
      <c r="AL80">
        <v>9.60563760378709E-3</v>
      </c>
      <c r="AM80">
        <v>2.07415721592915E-2</v>
      </c>
      <c r="AN80" t="s">
        <v>162</v>
      </c>
      <c r="AO80">
        <v>7.9200275824084093E-3</v>
      </c>
      <c r="AP80">
        <v>1.2245434397033701E-2</v>
      </c>
      <c r="AQ80">
        <v>7.6362311888524496E-3</v>
      </c>
      <c r="AR80">
        <v>1.07816898098296E-2</v>
      </c>
      <c r="AS80">
        <v>1.0582842347565E-2</v>
      </c>
      <c r="AT80">
        <v>1.7180946227119701E-2</v>
      </c>
      <c r="AU80" t="s">
        <v>162</v>
      </c>
      <c r="AV80">
        <v>7.3166477640060302E-3</v>
      </c>
      <c r="AW80">
        <v>7.3957120941115298E-3</v>
      </c>
      <c r="AX80" t="s">
        <v>162</v>
      </c>
      <c r="AY80">
        <v>2.2845328537723999E-2</v>
      </c>
      <c r="AZ80" t="s">
        <v>162</v>
      </c>
      <c r="BA80">
        <v>8.4469186304852902E-3</v>
      </c>
      <c r="BB80">
        <v>1.34705528612646E-2</v>
      </c>
      <c r="BC80">
        <v>5.3970031139712899E-3</v>
      </c>
      <c r="BD80">
        <v>9.2656431178506395E-3</v>
      </c>
      <c r="BE80">
        <v>1.4239131839377899E-2</v>
      </c>
      <c r="BF80">
        <v>1.03459367899701E-2</v>
      </c>
      <c r="BG80">
        <v>1.85803796797387E-2</v>
      </c>
      <c r="BH80">
        <v>7.7024538864395196E-3</v>
      </c>
      <c r="BI80">
        <v>9.57198919560877E-3</v>
      </c>
      <c r="BJ80">
        <v>7.0704541199390399E-3</v>
      </c>
      <c r="BK80">
        <v>8.5965900121332001E-3</v>
      </c>
      <c r="BL80">
        <v>1.27062741249444E-2</v>
      </c>
      <c r="BM80">
        <v>1.20222211545945E-2</v>
      </c>
      <c r="BN80">
        <v>7.7431175419840504E-3</v>
      </c>
      <c r="BO80">
        <v>1.03718831475112E-2</v>
      </c>
      <c r="BP80" t="s">
        <v>162</v>
      </c>
      <c r="BQ80">
        <v>2.4320293345623501E-3</v>
      </c>
      <c r="BR80">
        <v>6.6849595610404397E-3</v>
      </c>
      <c r="BS80">
        <v>1.15726837544382E-2</v>
      </c>
      <c r="BT80">
        <v>1.3321987295284899E-2</v>
      </c>
      <c r="BU80">
        <v>6.8411845035615702E-3</v>
      </c>
      <c r="BV80">
        <v>1.40603247610201E-2</v>
      </c>
      <c r="BW80">
        <v>1.5258721882306E-2</v>
      </c>
      <c r="BX80">
        <v>1.16209875795739E-2</v>
      </c>
      <c r="BY80">
        <v>1.85702787538231E-2</v>
      </c>
      <c r="BZ80" t="s">
        <v>162</v>
      </c>
      <c r="CA80">
        <v>7.1648161821972001E-3</v>
      </c>
      <c r="CB80">
        <v>1.1472472282122099E-2</v>
      </c>
      <c r="CC80">
        <v>8.9739640757744901E-3</v>
      </c>
      <c r="CD80">
        <v>1.2136773440166899E-2</v>
      </c>
      <c r="CE80">
        <v>1.1571708060764E-2</v>
      </c>
      <c r="CF80">
        <v>7.9069689740924095E-3</v>
      </c>
      <c r="CG80">
        <v>8.7084918655845004E-3</v>
      </c>
      <c r="CH80">
        <v>8.35375479002037E-3</v>
      </c>
      <c r="CI80">
        <v>7.31702727525707E-3</v>
      </c>
      <c r="CJ80">
        <v>1.10186986608794E-2</v>
      </c>
      <c r="CK80">
        <v>8.4910863494438993E-3</v>
      </c>
      <c r="CL80">
        <v>4.5364157375791898E-3</v>
      </c>
      <c r="CM80">
        <v>1.48542704353376E-2</v>
      </c>
      <c r="CN80">
        <v>2.1530486213554599E-2</v>
      </c>
      <c r="CO80">
        <v>1.2991656943977199E-2</v>
      </c>
      <c r="CP80">
        <v>3.2517943461425697E-2</v>
      </c>
      <c r="CQ80">
        <v>7.4749202018137102E-3</v>
      </c>
      <c r="CR80">
        <v>5.6187815043733597E-3</v>
      </c>
      <c r="CS80">
        <v>3.18632451123705E-2</v>
      </c>
      <c r="CT80" t="s">
        <v>162</v>
      </c>
      <c r="CU80">
        <v>2.23301791358997E-2</v>
      </c>
      <c r="CV80" t="s">
        <v>162</v>
      </c>
    </row>
    <row r="81" spans="1:100" x14ac:dyDescent="0.25">
      <c r="A81" s="139">
        <v>38626</v>
      </c>
      <c r="B81">
        <v>29.436164579084441</v>
      </c>
      <c r="D81">
        <f t="shared" si="1"/>
        <v>1.1937127135542112</v>
      </c>
      <c r="E81">
        <v>1.6844494939206402E-2</v>
      </c>
      <c r="F81">
        <v>9.0873623981155508E-3</v>
      </c>
      <c r="G81">
        <v>7.5130043431721801E-3</v>
      </c>
      <c r="H81">
        <v>9.7865972231355007E-3</v>
      </c>
      <c r="I81" t="s">
        <v>162</v>
      </c>
      <c r="J81">
        <v>6.7296305860713697E-3</v>
      </c>
      <c r="K81" t="s">
        <v>162</v>
      </c>
      <c r="L81">
        <v>6.8396317565278201E-3</v>
      </c>
      <c r="M81">
        <v>1.87950198284574E-2</v>
      </c>
      <c r="N81">
        <v>1.0252079055733099E-2</v>
      </c>
      <c r="O81" t="s">
        <v>162</v>
      </c>
      <c r="P81">
        <v>9.7496341132092806E-3</v>
      </c>
      <c r="Q81" t="s">
        <v>162</v>
      </c>
      <c r="R81">
        <v>6.6243301188902799E-3</v>
      </c>
      <c r="S81">
        <v>1.03298125170878E-2</v>
      </c>
      <c r="T81">
        <v>2.3712045402813901E-2</v>
      </c>
      <c r="U81">
        <v>1.43110955722983E-2</v>
      </c>
      <c r="V81">
        <v>9.8868394105265395E-3</v>
      </c>
      <c r="W81">
        <v>1.60000959413047E-2</v>
      </c>
      <c r="X81">
        <v>1.2521132887562399E-2</v>
      </c>
      <c r="Y81">
        <v>9.2008018916655294E-3</v>
      </c>
      <c r="Z81">
        <v>2.4485721858208201E-2</v>
      </c>
      <c r="AA81">
        <v>1.26201236998498E-2</v>
      </c>
      <c r="AB81">
        <v>6.95673190507587E-3</v>
      </c>
      <c r="AC81">
        <v>8.6609645470100399E-3</v>
      </c>
      <c r="AD81">
        <v>7.4387722406859301E-3</v>
      </c>
      <c r="AE81" t="s">
        <v>162</v>
      </c>
      <c r="AF81">
        <v>8.2269661660431797E-3</v>
      </c>
      <c r="AG81">
        <v>4.2096966309060199E-3</v>
      </c>
      <c r="AH81">
        <v>7.5556882252463004E-3</v>
      </c>
      <c r="AI81">
        <v>7.9354767973480907E-3</v>
      </c>
      <c r="AJ81">
        <v>1.90489349279859E-2</v>
      </c>
      <c r="AK81">
        <v>1.01697978613379E-2</v>
      </c>
      <c r="AL81">
        <v>1.22560700279682E-2</v>
      </c>
      <c r="AM81">
        <v>1.02265750611195E-2</v>
      </c>
      <c r="AN81" t="s">
        <v>162</v>
      </c>
      <c r="AO81">
        <v>8.7669951901261905E-3</v>
      </c>
      <c r="AP81">
        <v>9.2980110201221003E-3</v>
      </c>
      <c r="AQ81">
        <v>7.7136844648030903E-3</v>
      </c>
      <c r="AR81">
        <v>1.0083194374178799E-2</v>
      </c>
      <c r="AS81">
        <v>9.6870546228032903E-3</v>
      </c>
      <c r="AT81">
        <v>1.6472164431571599E-2</v>
      </c>
      <c r="AU81">
        <v>5.1997804564491303E-2</v>
      </c>
      <c r="AV81">
        <v>5.5428398690425904E-3</v>
      </c>
      <c r="AW81">
        <v>1.016243544335E-2</v>
      </c>
      <c r="AX81" t="s">
        <v>162</v>
      </c>
      <c r="AY81">
        <v>5.2416533796154498E-2</v>
      </c>
      <c r="AZ81" t="s">
        <v>162</v>
      </c>
      <c r="BA81">
        <v>9.0783108459719097E-3</v>
      </c>
      <c r="BB81">
        <v>1.3281186905124901E-2</v>
      </c>
      <c r="BC81">
        <v>3.4185182942707802E-3</v>
      </c>
      <c r="BD81">
        <v>8.1364740843348406E-3</v>
      </c>
      <c r="BE81">
        <v>3.9311906753587101E-3</v>
      </c>
      <c r="BF81">
        <v>1.2282991358103099E-2</v>
      </c>
      <c r="BG81">
        <v>1.7961363835655799E-2</v>
      </c>
      <c r="BH81">
        <v>6.8117815664602201E-3</v>
      </c>
      <c r="BI81">
        <v>1.44378756877986E-2</v>
      </c>
      <c r="BJ81">
        <v>7.2155199704476702E-3</v>
      </c>
      <c r="BK81">
        <v>7.8901117702032206E-3</v>
      </c>
      <c r="BL81">
        <v>8.2203202410812796E-3</v>
      </c>
      <c r="BM81">
        <v>1.59809870036067E-2</v>
      </c>
      <c r="BN81">
        <v>5.6893295293162401E-3</v>
      </c>
      <c r="BO81">
        <v>1.1532646823418801E-2</v>
      </c>
      <c r="BP81" t="s">
        <v>162</v>
      </c>
      <c r="BQ81">
        <v>2.9554750256982798E-3</v>
      </c>
      <c r="BR81">
        <v>1.6094676420468999E-2</v>
      </c>
      <c r="BS81">
        <v>8.8375594049689508E-3</v>
      </c>
      <c r="BT81">
        <v>1.5479971247355E-2</v>
      </c>
      <c r="BU81">
        <v>7.05952967325724E-3</v>
      </c>
      <c r="BV81">
        <v>1.7119500839713201E-2</v>
      </c>
      <c r="BW81">
        <v>1.25838955649117E-2</v>
      </c>
      <c r="BX81">
        <v>1.5900079073969901E-2</v>
      </c>
      <c r="BY81">
        <v>1.0243182451910001E-2</v>
      </c>
      <c r="BZ81" t="s">
        <v>162</v>
      </c>
      <c r="CA81">
        <v>6.9951184845709596E-3</v>
      </c>
      <c r="CB81">
        <v>1.1864829249164901E-2</v>
      </c>
      <c r="CC81">
        <v>6.9612954265846003E-3</v>
      </c>
      <c r="CD81">
        <v>1.39915454406672E-2</v>
      </c>
      <c r="CE81">
        <v>1.2621980599574799E-2</v>
      </c>
      <c r="CF81">
        <v>7.4948826540365996E-3</v>
      </c>
      <c r="CG81">
        <v>2.28421201834191E-2</v>
      </c>
      <c r="CH81">
        <v>8.6026910951121707E-3</v>
      </c>
      <c r="CI81">
        <v>7.2001529291587296E-3</v>
      </c>
      <c r="CJ81">
        <v>8.5370713465178997E-3</v>
      </c>
      <c r="CK81">
        <v>5.1239204911887699E-3</v>
      </c>
      <c r="CL81">
        <v>4.4525623179999096E-3</v>
      </c>
      <c r="CM81">
        <v>1.6947807276963E-2</v>
      </c>
      <c r="CN81">
        <v>9.8361561845229893E-3</v>
      </c>
      <c r="CO81">
        <v>8.0104816234591592E-3</v>
      </c>
      <c r="CP81">
        <v>1.5038287093266701E-2</v>
      </c>
      <c r="CQ81">
        <v>7.0857694860240097E-3</v>
      </c>
      <c r="CR81">
        <v>6.6981666449835104E-3</v>
      </c>
      <c r="CS81">
        <v>2.60617311671924E-2</v>
      </c>
      <c r="CT81" t="s">
        <v>162</v>
      </c>
      <c r="CU81">
        <v>2.40937856865172E-2</v>
      </c>
      <c r="CV81" t="s">
        <v>162</v>
      </c>
    </row>
    <row r="82" spans="1:100" x14ac:dyDescent="0.25">
      <c r="A82" s="139">
        <v>38718</v>
      </c>
      <c r="B82">
        <v>28.925093754005971</v>
      </c>
      <c r="D82">
        <f t="shared" si="1"/>
        <v>1.3908436401930897</v>
      </c>
      <c r="E82">
        <v>1.2745300548086201E-2</v>
      </c>
      <c r="F82">
        <v>8.3893750912264805E-3</v>
      </c>
      <c r="G82">
        <v>9.3727908100135204E-3</v>
      </c>
      <c r="H82">
        <v>9.5466612813560892E-3</v>
      </c>
      <c r="I82" t="s">
        <v>162</v>
      </c>
      <c r="J82">
        <v>7.2162387072602797E-3</v>
      </c>
      <c r="K82" t="s">
        <v>162</v>
      </c>
      <c r="L82">
        <v>1.0597231445761499E-2</v>
      </c>
      <c r="M82">
        <v>1.8169106795638799E-2</v>
      </c>
      <c r="N82">
        <v>6.8812229438223503E-3</v>
      </c>
      <c r="O82" t="s">
        <v>162</v>
      </c>
      <c r="P82">
        <v>9.7339246532856995E-3</v>
      </c>
      <c r="Q82" t="s">
        <v>162</v>
      </c>
      <c r="R82">
        <v>7.5456735618124804E-3</v>
      </c>
      <c r="S82">
        <v>9.6420339774909297E-3</v>
      </c>
      <c r="T82">
        <v>2.3708813402522101E-2</v>
      </c>
      <c r="U82">
        <v>2.0281450201666201E-2</v>
      </c>
      <c r="V82">
        <v>9.2371843950964892E-3</v>
      </c>
      <c r="W82">
        <v>2.3551482922198899E-2</v>
      </c>
      <c r="X82">
        <v>1.13591194076004E-2</v>
      </c>
      <c r="Y82">
        <v>8.5113015173910699E-3</v>
      </c>
      <c r="Z82">
        <v>7.9428882586474996E-3</v>
      </c>
      <c r="AA82">
        <v>2.2883581641367699E-2</v>
      </c>
      <c r="AB82">
        <v>8.02750649126561E-3</v>
      </c>
      <c r="AC82">
        <v>9.2589986897454006E-3</v>
      </c>
      <c r="AD82">
        <v>8.2479948900509893E-3</v>
      </c>
      <c r="AE82" t="s">
        <v>162</v>
      </c>
      <c r="AF82">
        <v>9.4698170188420704E-3</v>
      </c>
      <c r="AG82">
        <v>3.0325800374742802E-3</v>
      </c>
      <c r="AH82">
        <v>1.1741064727353199E-2</v>
      </c>
      <c r="AI82">
        <v>7.2788753869706298E-3</v>
      </c>
      <c r="AJ82">
        <v>1.72783831083822E-2</v>
      </c>
      <c r="AK82">
        <v>2.42812442754263E-2</v>
      </c>
      <c r="AL82">
        <v>8.9950981209844603E-3</v>
      </c>
      <c r="AM82">
        <v>1.44765713369257E-2</v>
      </c>
      <c r="AN82" t="s">
        <v>162</v>
      </c>
      <c r="AO82">
        <v>8.0869317841924596E-3</v>
      </c>
      <c r="AP82">
        <v>1.1592418817338501E-2</v>
      </c>
      <c r="AQ82">
        <v>8.6595283793787104E-3</v>
      </c>
      <c r="AR82">
        <v>1.54492591935239E-2</v>
      </c>
      <c r="AS82">
        <v>1.43249007480771E-2</v>
      </c>
      <c r="AT82">
        <v>2.3693372104984099E-2</v>
      </c>
      <c r="AU82">
        <v>5.74765666407503E-2</v>
      </c>
      <c r="AV82">
        <v>7.3425361505212701E-3</v>
      </c>
      <c r="AW82">
        <v>1.5616930699713399E-2</v>
      </c>
      <c r="AX82" t="s">
        <v>162</v>
      </c>
      <c r="AY82">
        <v>6.9239002256665405E-2</v>
      </c>
      <c r="AZ82" t="s">
        <v>162</v>
      </c>
      <c r="BA82">
        <v>1.0872857845994E-2</v>
      </c>
      <c r="BB82">
        <v>1.0622087424819E-2</v>
      </c>
      <c r="BC82">
        <v>4.4126853098232404E-3</v>
      </c>
      <c r="BD82">
        <v>1.4737473219145199E-2</v>
      </c>
      <c r="BE82">
        <v>6.3640956699043596E-3</v>
      </c>
      <c r="BF82">
        <v>1.2896195738891799E-2</v>
      </c>
      <c r="BG82">
        <v>9.7925477243800893E-3</v>
      </c>
      <c r="BH82">
        <v>1.27937363478129E-2</v>
      </c>
      <c r="BI82">
        <v>1.13545948139965E-2</v>
      </c>
      <c r="BJ82">
        <v>7.6714208093497001E-3</v>
      </c>
      <c r="BK82">
        <v>8.0424176575870296E-3</v>
      </c>
      <c r="BL82">
        <v>4.9313726240228298E-3</v>
      </c>
      <c r="BM82">
        <v>1.3111127898984E-2</v>
      </c>
      <c r="BN82">
        <v>8.86226610726242E-3</v>
      </c>
      <c r="BO82">
        <v>1.53693246054619E-2</v>
      </c>
      <c r="BP82" t="s">
        <v>162</v>
      </c>
      <c r="BQ82">
        <v>6.5842612077515799E-3</v>
      </c>
      <c r="BR82">
        <v>2.2274061675219801E-2</v>
      </c>
      <c r="BS82">
        <v>9.4659786635340106E-3</v>
      </c>
      <c r="BT82">
        <v>1.93504910012566E-2</v>
      </c>
      <c r="BU82">
        <v>8.1543534821468203E-3</v>
      </c>
      <c r="BV82">
        <v>2.02141945598527E-2</v>
      </c>
      <c r="BW82">
        <v>1.7546758935700998E-2</v>
      </c>
      <c r="BX82">
        <v>2.05212287431169E-2</v>
      </c>
      <c r="BY82">
        <v>3.0376138963587099E-2</v>
      </c>
      <c r="BZ82" t="s">
        <v>162</v>
      </c>
      <c r="CA82">
        <v>5.6173180427860001E-3</v>
      </c>
      <c r="CB82">
        <v>1.23509911984354E-2</v>
      </c>
      <c r="CC82">
        <v>6.2992203904860102E-3</v>
      </c>
      <c r="CD82">
        <v>1.8535380193682598E-2</v>
      </c>
      <c r="CE82">
        <v>1.482985332472E-2</v>
      </c>
      <c r="CF82">
        <v>7.6073168773770402E-3</v>
      </c>
      <c r="CG82">
        <v>1.2798684316726599E-2</v>
      </c>
      <c r="CH82">
        <v>8.9633875772567508E-3</v>
      </c>
      <c r="CI82">
        <v>7.9027805075397306E-3</v>
      </c>
      <c r="CJ82">
        <v>1.2706017499371201E-2</v>
      </c>
      <c r="CK82">
        <v>1.2227215369074699E-2</v>
      </c>
      <c r="CL82">
        <v>6.3883472723584803E-3</v>
      </c>
      <c r="CM82">
        <v>2.01738070566173E-2</v>
      </c>
      <c r="CN82">
        <v>8.1667989921792306E-3</v>
      </c>
      <c r="CO82">
        <v>2.87592964689206E-2</v>
      </c>
      <c r="CP82">
        <v>3.1414396378006602E-2</v>
      </c>
      <c r="CQ82">
        <v>8.1224712987338493E-3</v>
      </c>
      <c r="CR82">
        <v>5.9317027431367696E-3</v>
      </c>
      <c r="CS82">
        <v>2.5806246780991499E-2</v>
      </c>
      <c r="CT82" t="s">
        <v>162</v>
      </c>
      <c r="CU82">
        <v>1.6500792023383001E-2</v>
      </c>
      <c r="CV82" t="s">
        <v>162</v>
      </c>
    </row>
    <row r="83" spans="1:100" x14ac:dyDescent="0.25">
      <c r="A83" s="139">
        <v>38808</v>
      </c>
      <c r="B83">
        <v>40.483393358981019</v>
      </c>
      <c r="D83">
        <f t="shared" si="1"/>
        <v>3.5651346867726184</v>
      </c>
      <c r="E83">
        <v>2.0073809962241999E-2</v>
      </c>
      <c r="F83">
        <v>1.40434639348466E-2</v>
      </c>
      <c r="G83">
        <v>1.7219812482694299E-2</v>
      </c>
      <c r="H83">
        <v>7.2319572460371497E-3</v>
      </c>
      <c r="I83" t="s">
        <v>162</v>
      </c>
      <c r="J83">
        <v>1.31000589989192E-2</v>
      </c>
      <c r="K83" t="s">
        <v>162</v>
      </c>
      <c r="L83">
        <v>1.38104744244481E-2</v>
      </c>
      <c r="M83">
        <v>2.8551277699591499E-2</v>
      </c>
      <c r="N83">
        <v>6.3156362464346898E-3</v>
      </c>
      <c r="O83" t="s">
        <v>162</v>
      </c>
      <c r="P83">
        <v>1.28750914205498E-2</v>
      </c>
      <c r="Q83" t="s">
        <v>162</v>
      </c>
      <c r="R83">
        <v>1.08274163215212E-2</v>
      </c>
      <c r="S83">
        <v>1.6653009031846501E-2</v>
      </c>
      <c r="T83">
        <v>5.0680021789629798E-2</v>
      </c>
      <c r="U83">
        <v>7.1936145241332204E-3</v>
      </c>
      <c r="V83">
        <v>1.0598273328100601E-2</v>
      </c>
      <c r="W83">
        <v>2.3516544143948302E-2</v>
      </c>
      <c r="X83">
        <v>2.2395417494758301E-2</v>
      </c>
      <c r="Y83">
        <v>1.7067656419237701E-2</v>
      </c>
      <c r="Z83">
        <v>7.3183291282031904E-3</v>
      </c>
      <c r="AA83">
        <v>2.14792726591507E-2</v>
      </c>
      <c r="AB83">
        <v>1.0396027799480701E-2</v>
      </c>
      <c r="AC83">
        <v>1.7340948964753699E-2</v>
      </c>
      <c r="AD83">
        <v>1.4252913621137901E-2</v>
      </c>
      <c r="AE83" t="s">
        <v>162</v>
      </c>
      <c r="AF83">
        <v>1.488264088712E-2</v>
      </c>
      <c r="AG83">
        <v>1.6412895578311899</v>
      </c>
      <c r="AH83">
        <v>1.88239145588565E-2</v>
      </c>
      <c r="AI83">
        <v>1.16603212062247E-2</v>
      </c>
      <c r="AJ83">
        <v>2.4240556499701599E-2</v>
      </c>
      <c r="AK83">
        <v>2.15214313221848E-2</v>
      </c>
      <c r="AL83">
        <v>2.8041586920520702E-2</v>
      </c>
      <c r="AM83">
        <v>2.60406870319487E-2</v>
      </c>
      <c r="AN83" t="s">
        <v>162</v>
      </c>
      <c r="AO83">
        <v>1.52362611848849E-2</v>
      </c>
      <c r="AP83">
        <v>1.2541830759342501E-2</v>
      </c>
      <c r="AQ83">
        <v>1.3019801495944301E-2</v>
      </c>
      <c r="AR83">
        <v>1.35699477415501E-2</v>
      </c>
      <c r="AS83">
        <v>1.5056927552165599E-2</v>
      </c>
      <c r="AT83">
        <v>1.4944138495273899E-2</v>
      </c>
      <c r="AU83">
        <v>3.88855524142971E-2</v>
      </c>
      <c r="AV83">
        <v>6.6731885255597503E-3</v>
      </c>
      <c r="AW83">
        <v>9.9021273783661996E-3</v>
      </c>
      <c r="AX83" t="s">
        <v>162</v>
      </c>
      <c r="AY83">
        <v>6.1159190589837398E-3</v>
      </c>
      <c r="AZ83" t="s">
        <v>162</v>
      </c>
      <c r="BA83">
        <v>1.18862795314141E-2</v>
      </c>
      <c r="BB83">
        <v>9.7134095354296998E-3</v>
      </c>
      <c r="BC83">
        <v>6.7728519543530097E-3</v>
      </c>
      <c r="BD83">
        <v>1.48503084382646E-2</v>
      </c>
      <c r="BE83">
        <v>7.6096033024764496E-3</v>
      </c>
      <c r="BF83">
        <v>2.20128200803189E-2</v>
      </c>
      <c r="BG83">
        <v>1.1631351598254101E-2</v>
      </c>
      <c r="BH83">
        <v>1.6913300542795599E-2</v>
      </c>
      <c r="BI83">
        <v>1.44946105491504E-2</v>
      </c>
      <c r="BJ83">
        <v>1.3699240719631601E-2</v>
      </c>
      <c r="BK83">
        <v>9.7701446782358092E-3</v>
      </c>
      <c r="BL83">
        <v>7.9261101295101197E-3</v>
      </c>
      <c r="BM83">
        <v>2.5569017162798101E-2</v>
      </c>
      <c r="BN83">
        <v>9.2607240850588694E-3</v>
      </c>
      <c r="BO83">
        <v>2.4326066953042801E-2</v>
      </c>
      <c r="BP83" t="s">
        <v>162</v>
      </c>
      <c r="BQ83">
        <v>3.3164386015141901E-3</v>
      </c>
      <c r="BR83">
        <v>1.72180576436969E-2</v>
      </c>
      <c r="BS83">
        <v>1.89989387510597E-2</v>
      </c>
      <c r="BT83">
        <v>2.2944453313159301E-2</v>
      </c>
      <c r="BU83">
        <v>8.6298937534341497E-3</v>
      </c>
      <c r="BV83">
        <v>1.88255765778431E-2</v>
      </c>
      <c r="BW83">
        <v>1.7590745947890101E-2</v>
      </c>
      <c r="BX83">
        <v>3.0279753613739701E-2</v>
      </c>
      <c r="BY83">
        <v>4.5609920720729301E-2</v>
      </c>
      <c r="BZ83" t="s">
        <v>162</v>
      </c>
      <c r="CA83">
        <v>1.36402222833389E-2</v>
      </c>
      <c r="CB83">
        <v>1.0976351325506501E-2</v>
      </c>
      <c r="CC83">
        <v>1.0612920440480201E-2</v>
      </c>
      <c r="CD83">
        <v>2.7047782133652599E-2</v>
      </c>
      <c r="CE83">
        <v>1.68452668580788E-2</v>
      </c>
      <c r="CF83">
        <v>1.29591322333024E-2</v>
      </c>
      <c r="CG83">
        <v>1.32424842440879E-2</v>
      </c>
      <c r="CH83">
        <v>1.9936137577458799E-2</v>
      </c>
      <c r="CI83">
        <v>1.25682746584949E-2</v>
      </c>
      <c r="CJ83">
        <v>1.5243919983743699E-2</v>
      </c>
      <c r="CK83">
        <v>1.53155823662378E-2</v>
      </c>
      <c r="CL83">
        <v>6.1848329870655104E-3</v>
      </c>
      <c r="CM83">
        <v>3.4901453209779297E-2</v>
      </c>
      <c r="CN83">
        <v>1.53269149665808E-2</v>
      </c>
      <c r="CO83">
        <v>1.1257888466637301E-2</v>
      </c>
      <c r="CP83">
        <v>2.5463340953809602E-2</v>
      </c>
      <c r="CQ83">
        <v>1.3083899156155701E-2</v>
      </c>
      <c r="CR83">
        <v>8.0783467108431692E-3</v>
      </c>
      <c r="CS83">
        <v>1.57329778322189E-2</v>
      </c>
      <c r="CT83" t="s">
        <v>162</v>
      </c>
      <c r="CU83">
        <v>1.1058371811945701E-2</v>
      </c>
      <c r="CV83" t="s">
        <v>162</v>
      </c>
    </row>
    <row r="84" spans="1:100" x14ac:dyDescent="0.25">
      <c r="A84" s="139">
        <v>38899</v>
      </c>
      <c r="B84">
        <v>35.837282337378497</v>
      </c>
      <c r="D84">
        <f t="shared" si="1"/>
        <v>1.1991922434194986</v>
      </c>
      <c r="E84">
        <v>1.2345303370333601E-2</v>
      </c>
      <c r="F84">
        <v>9.3347640670411406E-3</v>
      </c>
      <c r="G84">
        <v>9.1825201791150592E-3</v>
      </c>
      <c r="H84">
        <v>6.1035975167514104E-3</v>
      </c>
      <c r="I84" t="s">
        <v>162</v>
      </c>
      <c r="J84">
        <v>9.1176626349030402E-3</v>
      </c>
      <c r="K84" t="s">
        <v>162</v>
      </c>
      <c r="L84">
        <v>1.23236410480812E-2</v>
      </c>
      <c r="M84">
        <v>1.7089486715800298E-2</v>
      </c>
      <c r="N84">
        <v>6.6073925197572599E-3</v>
      </c>
      <c r="O84" t="s">
        <v>162</v>
      </c>
      <c r="P84">
        <v>8.8901667995289393E-3</v>
      </c>
      <c r="Q84" t="s">
        <v>162</v>
      </c>
      <c r="R84">
        <v>6.4108664600029302E-3</v>
      </c>
      <c r="S84">
        <v>1.4270142707690101E-2</v>
      </c>
      <c r="T84">
        <v>2.6304203708644901E-2</v>
      </c>
      <c r="U84">
        <v>8.5254454324582892E-3</v>
      </c>
      <c r="V84">
        <v>7.7008309354941896E-3</v>
      </c>
      <c r="W84">
        <v>1.5622761278722501E-2</v>
      </c>
      <c r="X84">
        <v>1.10622645091852E-2</v>
      </c>
      <c r="Y84">
        <v>9.0043911733026505E-3</v>
      </c>
      <c r="Z84">
        <v>5.2261058166172096E-3</v>
      </c>
      <c r="AA84">
        <v>1.60305786848732E-2</v>
      </c>
      <c r="AB84">
        <v>6.9606120376090302E-3</v>
      </c>
      <c r="AC84">
        <v>1.1371396365852601E-2</v>
      </c>
      <c r="AD84">
        <v>1.00432212969776E-2</v>
      </c>
      <c r="AE84" t="s">
        <v>162</v>
      </c>
      <c r="AF84">
        <v>1.1762314053529999E-2</v>
      </c>
      <c r="AG84">
        <v>4.7886888044990101E-3</v>
      </c>
      <c r="AH84">
        <v>1.15686720167165E-2</v>
      </c>
      <c r="AI84">
        <v>8.0150705351370206E-3</v>
      </c>
      <c r="AJ84">
        <v>1.79055024955499E-2</v>
      </c>
      <c r="AK84">
        <v>1.1461333962280201E-2</v>
      </c>
      <c r="AL84">
        <v>1.3881037255511401E-2</v>
      </c>
      <c r="AM84">
        <v>1.2126251650953501E-2</v>
      </c>
      <c r="AN84" t="s">
        <v>162</v>
      </c>
      <c r="AO84">
        <v>1.1043949438163E-2</v>
      </c>
      <c r="AP84">
        <v>1.5897964476482299E-2</v>
      </c>
      <c r="AQ84">
        <v>8.79798240693749E-3</v>
      </c>
      <c r="AR84">
        <v>7.7656186828229798E-3</v>
      </c>
      <c r="AS84">
        <v>1.33412174704346E-2</v>
      </c>
      <c r="AT84">
        <v>1.1930318853339301E-2</v>
      </c>
      <c r="AU84">
        <v>2.7774647969125699E-2</v>
      </c>
      <c r="AV84">
        <v>6.8628829554154003E-3</v>
      </c>
      <c r="AW84">
        <v>6.2388771918942898E-3</v>
      </c>
      <c r="AX84" t="s">
        <v>162</v>
      </c>
      <c r="AY84">
        <v>4.2102927219029501E-2</v>
      </c>
      <c r="AZ84" t="s">
        <v>162</v>
      </c>
      <c r="BA84">
        <v>8.0364163272367596E-3</v>
      </c>
      <c r="BB84">
        <v>1.3907589097845299E-2</v>
      </c>
      <c r="BC84">
        <v>5.7385502781190497E-3</v>
      </c>
      <c r="BD84">
        <v>9.7396565432733909E-3</v>
      </c>
      <c r="BE84">
        <v>1.15305568199394E-2</v>
      </c>
      <c r="BF84">
        <v>1.8025923235527298E-2</v>
      </c>
      <c r="BG84">
        <v>1.49480383889369E-2</v>
      </c>
      <c r="BH84">
        <v>9.46185670521036E-3</v>
      </c>
      <c r="BI84">
        <v>1.30311311698218E-2</v>
      </c>
      <c r="BJ84">
        <v>9.7233346776650596E-3</v>
      </c>
      <c r="BK84">
        <v>7.7845938093574303E-3</v>
      </c>
      <c r="BL84">
        <v>1.6534979480648401E-2</v>
      </c>
      <c r="BM84">
        <v>1.7080501871977499E-2</v>
      </c>
      <c r="BN84">
        <v>6.8834802281997204E-3</v>
      </c>
      <c r="BO84">
        <v>1.4757648547428601E-2</v>
      </c>
      <c r="BP84" t="s">
        <v>162</v>
      </c>
      <c r="BQ84">
        <v>7.1433148558277702E-3</v>
      </c>
      <c r="BR84">
        <v>1.0745127739406699E-2</v>
      </c>
      <c r="BS84">
        <v>1.41232448618075E-2</v>
      </c>
      <c r="BT84">
        <v>1.9794990691871701E-2</v>
      </c>
      <c r="BU84">
        <v>6.4303381317444399E-3</v>
      </c>
      <c r="BV84">
        <v>1.0847818449762301E-2</v>
      </c>
      <c r="BW84">
        <v>1.25578792005119E-2</v>
      </c>
      <c r="BX84">
        <v>1.55414162024635E-2</v>
      </c>
      <c r="BY84">
        <v>1.8577883833966299E-2</v>
      </c>
      <c r="BZ84" t="s">
        <v>162</v>
      </c>
      <c r="CA84">
        <v>8.5975136760888995E-3</v>
      </c>
      <c r="CB84">
        <v>6.0356085902381401E-3</v>
      </c>
      <c r="CC84">
        <v>7.3145097847498999E-3</v>
      </c>
      <c r="CD84">
        <v>1.89762783911206E-2</v>
      </c>
      <c r="CE84">
        <v>1.12194540013158E-2</v>
      </c>
      <c r="CF84">
        <v>9.8575716269658394E-3</v>
      </c>
      <c r="CG84">
        <v>6.8786967134900796E-3</v>
      </c>
      <c r="CH84">
        <v>1.2639848581904201E-2</v>
      </c>
      <c r="CI84">
        <v>8.6586613395320602E-3</v>
      </c>
      <c r="CJ84">
        <v>1.1618451899016899E-2</v>
      </c>
      <c r="CK84">
        <v>7.0040022114367297E-3</v>
      </c>
      <c r="CL84">
        <v>5.3150742222718202E-3</v>
      </c>
      <c r="CM84">
        <v>2.3271608666639299E-2</v>
      </c>
      <c r="CN84">
        <v>1.54502778801077E-2</v>
      </c>
      <c r="CO84">
        <v>1.57252077968573E-2</v>
      </c>
      <c r="CP84">
        <v>1.42881421415131E-2</v>
      </c>
      <c r="CQ84">
        <v>9.2001257218289993E-3</v>
      </c>
      <c r="CR84">
        <v>6.1976920502769799E-3</v>
      </c>
      <c r="CS84">
        <v>1.24783144504362E-2</v>
      </c>
      <c r="CT84" t="s">
        <v>162</v>
      </c>
      <c r="CU84">
        <v>2.0855560881474399E-2</v>
      </c>
      <c r="CV84" t="s">
        <v>162</v>
      </c>
    </row>
    <row r="85" spans="1:100" x14ac:dyDescent="0.25">
      <c r="A85" s="139">
        <v>38991</v>
      </c>
      <c r="B85">
        <v>27.381717748209546</v>
      </c>
      <c r="D85">
        <f t="shared" si="1"/>
        <v>1.0871734030060187</v>
      </c>
      <c r="E85">
        <v>1.0152107017113599E-2</v>
      </c>
      <c r="F85">
        <v>7.7968526092373203E-3</v>
      </c>
      <c r="G85">
        <v>6.9846233111597799E-3</v>
      </c>
      <c r="H85">
        <v>5.8669321671924396E-3</v>
      </c>
      <c r="I85" t="s">
        <v>162</v>
      </c>
      <c r="J85">
        <v>5.1444575558574797E-3</v>
      </c>
      <c r="K85" t="s">
        <v>162</v>
      </c>
      <c r="L85">
        <v>1.90608833682833E-2</v>
      </c>
      <c r="M85">
        <v>1.1583509320868501E-2</v>
      </c>
      <c r="N85">
        <v>9.4765725390645109E-3</v>
      </c>
      <c r="O85" t="s">
        <v>162</v>
      </c>
      <c r="P85">
        <v>8.6853796570402694E-3</v>
      </c>
      <c r="Q85" t="s">
        <v>162</v>
      </c>
      <c r="R85">
        <v>5.7776004038299598E-3</v>
      </c>
      <c r="S85">
        <v>1.3040902295959601E-2</v>
      </c>
      <c r="T85">
        <v>1.9176291865809301E-2</v>
      </c>
      <c r="U85">
        <v>6.5700122563666797E-3</v>
      </c>
      <c r="V85">
        <v>7.9084075405548102E-3</v>
      </c>
      <c r="W85">
        <v>1.18738704842571E-2</v>
      </c>
      <c r="X85">
        <v>8.9987768758114095E-3</v>
      </c>
      <c r="Y85">
        <v>7.0275563682940696E-3</v>
      </c>
      <c r="Z85">
        <v>7.9765325899095203E-3</v>
      </c>
      <c r="AA85">
        <v>9.9652673225166504E-3</v>
      </c>
      <c r="AB85">
        <v>8.4356523407330599E-3</v>
      </c>
      <c r="AC85">
        <v>7.0718249854822999E-3</v>
      </c>
      <c r="AD85">
        <v>5.5251810603122098E-3</v>
      </c>
      <c r="AE85" t="s">
        <v>162</v>
      </c>
      <c r="AF85">
        <v>5.9256030793512302E-3</v>
      </c>
      <c r="AG85">
        <v>3.2573168201680699E-3</v>
      </c>
      <c r="AH85">
        <v>7.6423594404308303E-3</v>
      </c>
      <c r="AI85">
        <v>8.3883593283207106E-3</v>
      </c>
      <c r="AJ85">
        <v>1.2577818529745601E-2</v>
      </c>
      <c r="AK85">
        <v>1.15441966772491E-2</v>
      </c>
      <c r="AL85">
        <v>1.10160732602847E-2</v>
      </c>
      <c r="AM85">
        <v>1.0178347428337E-2</v>
      </c>
      <c r="AN85" t="s">
        <v>162</v>
      </c>
      <c r="AO85">
        <v>6.89710630505652E-3</v>
      </c>
      <c r="AP85">
        <v>7.5975101286511401E-3</v>
      </c>
      <c r="AQ85">
        <v>5.1794549356262796E-3</v>
      </c>
      <c r="AR85">
        <v>1.82597810182266E-2</v>
      </c>
      <c r="AS85">
        <v>9.5459151817467898E-3</v>
      </c>
      <c r="AT85">
        <v>9.8034476128152307E-3</v>
      </c>
      <c r="AU85">
        <v>1.9302866842888199E-2</v>
      </c>
      <c r="AV85">
        <v>8.8245324934705608E-3</v>
      </c>
      <c r="AW85">
        <v>1.2309653038901001E-2</v>
      </c>
      <c r="AX85" t="s">
        <v>162</v>
      </c>
      <c r="AY85">
        <v>2.6555907434554601E-2</v>
      </c>
      <c r="AZ85" t="s">
        <v>162</v>
      </c>
      <c r="BA85">
        <v>6.2268703459737902E-3</v>
      </c>
      <c r="BB85">
        <v>1.2670548429313099E-2</v>
      </c>
      <c r="BC85">
        <v>7.8232849143111301E-3</v>
      </c>
      <c r="BD85">
        <v>7.6125795017087704E-3</v>
      </c>
      <c r="BE85">
        <v>2.1231326976359301E-2</v>
      </c>
      <c r="BF85">
        <v>1.07981628656627E-2</v>
      </c>
      <c r="BG85">
        <v>1.2856991514986401E-2</v>
      </c>
      <c r="BH85">
        <v>1.16902038114442E-2</v>
      </c>
      <c r="BI85">
        <v>9.4818970220446608E-3</v>
      </c>
      <c r="BJ85">
        <v>4.9898705562304198E-3</v>
      </c>
      <c r="BK85">
        <v>6.3300561068310099E-3</v>
      </c>
      <c r="BL85">
        <v>1.0452482096426101E-2</v>
      </c>
      <c r="BM85">
        <v>1.2489920826459101E-2</v>
      </c>
      <c r="BN85">
        <v>6.2667380230334501E-3</v>
      </c>
      <c r="BO85">
        <v>1.2643005197187401E-2</v>
      </c>
      <c r="BP85" t="s">
        <v>162</v>
      </c>
      <c r="BQ85">
        <v>1.01039115691204E-2</v>
      </c>
      <c r="BR85">
        <v>1.05969523949492E-2</v>
      </c>
      <c r="BS85">
        <v>1.00706252951052E-2</v>
      </c>
      <c r="BT85">
        <v>1.2730191680684301E-2</v>
      </c>
      <c r="BU85">
        <v>4.3872557813507502E-3</v>
      </c>
      <c r="BV85">
        <v>1.5820648392662E-2</v>
      </c>
      <c r="BW85">
        <v>1.29529005751397E-2</v>
      </c>
      <c r="BX85">
        <v>1.0335835919802999E-2</v>
      </c>
      <c r="BY85">
        <v>2.55917305456724E-2</v>
      </c>
      <c r="BZ85" t="s">
        <v>162</v>
      </c>
      <c r="CA85">
        <v>7.8889671467421204E-3</v>
      </c>
      <c r="CB85">
        <v>8.1699361759362994E-3</v>
      </c>
      <c r="CC85">
        <v>5.6597944949764202E-3</v>
      </c>
      <c r="CD85">
        <v>1.28973804897854E-2</v>
      </c>
      <c r="CE85">
        <v>9.2162254549396708E-3</v>
      </c>
      <c r="CF85">
        <v>6.3594641940832699E-3</v>
      </c>
      <c r="CG85">
        <v>7.8779923235513406E-3</v>
      </c>
      <c r="CH85">
        <v>8.0459029344103396E-3</v>
      </c>
      <c r="CI85">
        <v>4.8912588588833697E-3</v>
      </c>
      <c r="CJ85">
        <v>2.78020332016117E-2</v>
      </c>
      <c r="CK85">
        <v>1.7179714641887601E-2</v>
      </c>
      <c r="CL85">
        <v>5.6382410568377502E-3</v>
      </c>
      <c r="CM85">
        <v>1.68520345235172E-2</v>
      </c>
      <c r="CN85">
        <v>1.2831094270229101E-2</v>
      </c>
      <c r="CO85">
        <v>1.6929952378670801E-2</v>
      </c>
      <c r="CP85">
        <v>1.3410653818258801E-2</v>
      </c>
      <c r="CQ85">
        <v>4.42283972517017E-3</v>
      </c>
      <c r="CR85">
        <v>4.6492512342392297E-3</v>
      </c>
      <c r="CS85">
        <v>1.81470613881086E-2</v>
      </c>
      <c r="CT85">
        <v>3.0456477942606499E-2</v>
      </c>
      <c r="CU85">
        <v>1.9711682466733299E-2</v>
      </c>
      <c r="CV85" t="s">
        <v>162</v>
      </c>
    </row>
    <row r="86" spans="1:100" x14ac:dyDescent="0.25">
      <c r="A86" s="139">
        <v>39083</v>
      </c>
      <c r="B86">
        <v>40.14997919248772</v>
      </c>
      <c r="D86">
        <f t="shared" si="1"/>
        <v>1.3318482884195291</v>
      </c>
      <c r="E86">
        <v>1.6137595827418201E-2</v>
      </c>
      <c r="F86">
        <v>1.1429904087499001E-2</v>
      </c>
      <c r="G86">
        <v>1.1597937348401E-2</v>
      </c>
      <c r="H86">
        <v>5.2202199396303699E-3</v>
      </c>
      <c r="I86" t="s">
        <v>162</v>
      </c>
      <c r="J86">
        <v>9.6191960947805896E-3</v>
      </c>
      <c r="K86" t="s">
        <v>162</v>
      </c>
      <c r="L86">
        <v>1.8991604513410101E-2</v>
      </c>
      <c r="M86">
        <v>2.03844604069689E-2</v>
      </c>
      <c r="N86">
        <v>1.2310738253754E-2</v>
      </c>
      <c r="O86" t="s">
        <v>162</v>
      </c>
      <c r="P86">
        <v>9.1744085251531399E-3</v>
      </c>
      <c r="Q86">
        <v>1.1422961770425601E-2</v>
      </c>
      <c r="R86">
        <v>1.12960322347495E-2</v>
      </c>
      <c r="S86">
        <v>2.2461367995311302E-2</v>
      </c>
      <c r="T86">
        <v>2.2663428769050899E-2</v>
      </c>
      <c r="U86">
        <v>1.0985501457126399E-2</v>
      </c>
      <c r="V86">
        <v>1.1110747155383899E-2</v>
      </c>
      <c r="W86">
        <v>1.6286236410976498E-2</v>
      </c>
      <c r="X86">
        <v>1.17389889453468E-2</v>
      </c>
      <c r="Y86">
        <v>1.0571867093228E-2</v>
      </c>
      <c r="Z86">
        <v>8.5024083134344897E-3</v>
      </c>
      <c r="AA86">
        <v>1.1105982644178799E-2</v>
      </c>
      <c r="AB86">
        <v>1.8074301076210698E-2</v>
      </c>
      <c r="AC86">
        <v>1.1242940413241099E-2</v>
      </c>
      <c r="AD86">
        <v>9.3482330623706408E-3</v>
      </c>
      <c r="AE86" t="s">
        <v>162</v>
      </c>
      <c r="AF86">
        <v>1.0401380483715901E-2</v>
      </c>
      <c r="AG86">
        <v>3.7932719084367199E-3</v>
      </c>
      <c r="AH86">
        <v>1.20132898423209E-2</v>
      </c>
      <c r="AI86">
        <v>1.2716935559876101E-2</v>
      </c>
      <c r="AJ86">
        <v>1.34749962844472E-2</v>
      </c>
      <c r="AK86">
        <v>1.3199554504464601E-2</v>
      </c>
      <c r="AL86">
        <v>1.6255621944405201E-2</v>
      </c>
      <c r="AM86">
        <v>1.4263841251147E-2</v>
      </c>
      <c r="AN86" t="s">
        <v>162</v>
      </c>
      <c r="AO86">
        <v>1.19448970421591E-2</v>
      </c>
      <c r="AP86">
        <v>1.01418847757126E-2</v>
      </c>
      <c r="AQ86">
        <v>9.1608471321949301E-3</v>
      </c>
      <c r="AR86">
        <v>9.1705588262218692E-3</v>
      </c>
      <c r="AS86">
        <v>9.9137544031020902E-3</v>
      </c>
      <c r="AT86">
        <v>9.5290811201334692E-3</v>
      </c>
      <c r="AU86">
        <v>1.84098900269546E-2</v>
      </c>
      <c r="AV86">
        <v>1.54314096728667E-2</v>
      </c>
      <c r="AW86">
        <v>6.6529800515682204E-3</v>
      </c>
      <c r="AX86" t="s">
        <v>162</v>
      </c>
      <c r="AY86">
        <v>1.4134458024679299E-2</v>
      </c>
      <c r="AZ86" t="s">
        <v>162</v>
      </c>
      <c r="BA86">
        <v>8.8981329493672198E-3</v>
      </c>
      <c r="BB86">
        <v>9.4929088613895703E-3</v>
      </c>
      <c r="BC86">
        <v>1.35100634962839E-2</v>
      </c>
      <c r="BD86">
        <v>7.8398730878950704E-3</v>
      </c>
      <c r="BE86">
        <v>7.8652282778754103E-3</v>
      </c>
      <c r="BF86">
        <v>1.50351982320195E-2</v>
      </c>
      <c r="BG86">
        <v>1.7121930105578199E-2</v>
      </c>
      <c r="BH86">
        <v>1.1720166357761099E-2</v>
      </c>
      <c r="BI86">
        <v>9.6912391122642091E-3</v>
      </c>
      <c r="BJ86">
        <v>9.6073777250472205E-3</v>
      </c>
      <c r="BK86">
        <v>9.8245315510855306E-3</v>
      </c>
      <c r="BL86">
        <v>1.38711751479685E-2</v>
      </c>
      <c r="BM86">
        <v>1.4620847171735601E-2</v>
      </c>
      <c r="BN86">
        <v>6.1379449678285502E-3</v>
      </c>
      <c r="BO86">
        <v>9.9432667855829E-3</v>
      </c>
      <c r="BP86" t="s">
        <v>162</v>
      </c>
      <c r="BQ86">
        <v>6.1972276073671197E-3</v>
      </c>
      <c r="BR86">
        <v>1.01147439617701E-2</v>
      </c>
      <c r="BS86">
        <v>1.96213440728721E-2</v>
      </c>
      <c r="BT86">
        <v>1.8611004473917499E-2</v>
      </c>
      <c r="BU86">
        <v>7.44882670915804E-3</v>
      </c>
      <c r="BV86">
        <v>1.04866438546341E-2</v>
      </c>
      <c r="BW86">
        <v>1.6034851042343399E-2</v>
      </c>
      <c r="BX86">
        <v>1.7348041084970699E-2</v>
      </c>
      <c r="BY86">
        <v>1.9506112249047101E-2</v>
      </c>
      <c r="BZ86">
        <v>1.4555385737706599E-2</v>
      </c>
      <c r="CA86">
        <v>1.2794114217999499E-2</v>
      </c>
      <c r="CB86">
        <v>6.7928941424004697E-3</v>
      </c>
      <c r="CC86">
        <v>9.5189700163716695E-3</v>
      </c>
      <c r="CD86">
        <v>1.8036005523944399E-2</v>
      </c>
      <c r="CE86">
        <v>1.1467394283955599E-2</v>
      </c>
      <c r="CF86">
        <v>1.04934888977687E-2</v>
      </c>
      <c r="CG86">
        <v>8.8446606666200307E-3</v>
      </c>
      <c r="CH86">
        <v>1.27015777581695E-2</v>
      </c>
      <c r="CI86">
        <v>8.2181035741167204E-3</v>
      </c>
      <c r="CJ86">
        <v>1.9943212374311299E-2</v>
      </c>
      <c r="CK86">
        <v>6.0161223424192497E-3</v>
      </c>
      <c r="CL86">
        <v>6.3237670369286399E-3</v>
      </c>
      <c r="CM86">
        <v>2.0151880322002699E-2</v>
      </c>
      <c r="CN86">
        <v>3.1591766898305798E-2</v>
      </c>
      <c r="CO86">
        <v>2.70052828292641E-2</v>
      </c>
      <c r="CP86">
        <v>1.12385670974493E-2</v>
      </c>
      <c r="CQ86">
        <v>1.02765054642425E-2</v>
      </c>
      <c r="CR86">
        <v>7.7011713118849299E-3</v>
      </c>
      <c r="CS86">
        <v>5.0270388531006197E-2</v>
      </c>
      <c r="CT86">
        <v>3.0129655325267301E-2</v>
      </c>
      <c r="CU86">
        <v>2.1802702494636401E-2</v>
      </c>
      <c r="CV86" t="s">
        <v>162</v>
      </c>
    </row>
    <row r="87" spans="1:100" x14ac:dyDescent="0.25">
      <c r="A87" s="139">
        <v>39173</v>
      </c>
      <c r="B87">
        <v>30.559584725844431</v>
      </c>
      <c r="D87">
        <f t="shared" si="1"/>
        <v>1.1393085688581526</v>
      </c>
      <c r="E87">
        <v>9.2922740683773399E-3</v>
      </c>
      <c r="F87">
        <v>9.6541036893547302E-3</v>
      </c>
      <c r="G87">
        <v>8.0120401309068008E-3</v>
      </c>
      <c r="H87">
        <v>5.9882269105615404E-3</v>
      </c>
      <c r="I87" t="s">
        <v>162</v>
      </c>
      <c r="J87">
        <v>7.7235970466487201E-3</v>
      </c>
      <c r="K87" t="s">
        <v>162</v>
      </c>
      <c r="L87">
        <v>1.9376148041874201E-2</v>
      </c>
      <c r="M87">
        <v>1.44857614482425E-2</v>
      </c>
      <c r="N87">
        <v>7.82701494564071E-3</v>
      </c>
      <c r="O87" t="s">
        <v>162</v>
      </c>
      <c r="P87">
        <v>7.8741955608460697E-3</v>
      </c>
      <c r="Q87">
        <v>1.6708392737996298E-2</v>
      </c>
      <c r="R87">
        <v>8.4800031055512794E-3</v>
      </c>
      <c r="S87">
        <v>2.6952044225476399E-2</v>
      </c>
      <c r="T87">
        <v>1.9680964295226599E-2</v>
      </c>
      <c r="U87">
        <v>2.3397834247938801E-2</v>
      </c>
      <c r="V87">
        <v>1.12106713271076E-2</v>
      </c>
      <c r="W87">
        <v>1.0562786555562399E-2</v>
      </c>
      <c r="X87">
        <v>7.6380595119780398E-3</v>
      </c>
      <c r="Y87">
        <v>9.33546703415589E-3</v>
      </c>
      <c r="Z87">
        <v>4.4127631119455996E-3</v>
      </c>
      <c r="AA87">
        <v>7.9769111567400703E-3</v>
      </c>
      <c r="AB87">
        <v>9.0935294861952398E-3</v>
      </c>
      <c r="AC87">
        <v>9.0100922404019092E-3</v>
      </c>
      <c r="AD87">
        <v>7.58943920135359E-3</v>
      </c>
      <c r="AE87" t="s">
        <v>162</v>
      </c>
      <c r="AF87">
        <v>1.03775804156856E-2</v>
      </c>
      <c r="AG87">
        <v>3.0074831120727699E-3</v>
      </c>
      <c r="AH87">
        <v>8.2065765635050292E-3</v>
      </c>
      <c r="AI87">
        <v>8.9601916604173E-3</v>
      </c>
      <c r="AJ87">
        <v>1.36567402968625E-2</v>
      </c>
      <c r="AK87">
        <v>9.4739385785991594E-3</v>
      </c>
      <c r="AL87">
        <v>1.3888287484871999E-2</v>
      </c>
      <c r="AM87">
        <v>1.39191099313667E-2</v>
      </c>
      <c r="AN87" t="s">
        <v>162</v>
      </c>
      <c r="AO87">
        <v>9.9695683630989206E-3</v>
      </c>
      <c r="AP87">
        <v>1.0615370242739499E-2</v>
      </c>
      <c r="AQ87">
        <v>8.0541639194817993E-3</v>
      </c>
      <c r="AR87">
        <v>3.2773399501536101E-3</v>
      </c>
      <c r="AS87">
        <v>7.8296135693720105E-3</v>
      </c>
      <c r="AT87">
        <v>6.6053325104106801E-3</v>
      </c>
      <c r="AU87">
        <v>1.20082249406748E-2</v>
      </c>
      <c r="AV87">
        <v>7.3542392266782997E-3</v>
      </c>
      <c r="AW87">
        <v>8.3432085559165398E-3</v>
      </c>
      <c r="AX87" t="s">
        <v>162</v>
      </c>
      <c r="AY87">
        <v>1.13744720257024E-2</v>
      </c>
      <c r="AZ87" t="s">
        <v>162</v>
      </c>
      <c r="BA87">
        <v>7.9563348990185894E-3</v>
      </c>
      <c r="BB87">
        <v>1.9851595904975601E-2</v>
      </c>
      <c r="BC87">
        <v>8.2374215198845208E-3</v>
      </c>
      <c r="BD87">
        <v>6.0787689533325102E-3</v>
      </c>
      <c r="BE87">
        <v>9.0706115081974903E-3</v>
      </c>
      <c r="BF87">
        <v>1.10435562300337E-2</v>
      </c>
      <c r="BG87">
        <v>2.4428355940907701E-2</v>
      </c>
      <c r="BH87">
        <v>1.30415195089291E-2</v>
      </c>
      <c r="BI87">
        <v>7.1613980658032303E-3</v>
      </c>
      <c r="BJ87">
        <v>7.5538655647782102E-3</v>
      </c>
      <c r="BK87">
        <v>7.3096804295159903E-3</v>
      </c>
      <c r="BL87">
        <v>9.1441099952730802E-3</v>
      </c>
      <c r="BM87">
        <v>1.1739696910136699E-2</v>
      </c>
      <c r="BN87">
        <v>8.4408583433153595E-3</v>
      </c>
      <c r="BO87">
        <v>8.3148915939642298E-3</v>
      </c>
      <c r="BP87" t="s">
        <v>162</v>
      </c>
      <c r="BQ87">
        <v>4.3830827938840999E-3</v>
      </c>
      <c r="BR87">
        <v>2.0820543276324099E-2</v>
      </c>
      <c r="BS87">
        <v>1.3107534984022199E-2</v>
      </c>
      <c r="BT87">
        <v>1.4087420505942101E-2</v>
      </c>
      <c r="BU87">
        <v>6.9076810995618299E-3</v>
      </c>
      <c r="BV87">
        <v>1.05710117720813E-2</v>
      </c>
      <c r="BW87">
        <v>1.1844216194427199E-2</v>
      </c>
      <c r="BX87">
        <v>1.2774508502988301E-2</v>
      </c>
      <c r="BY87">
        <v>1.4295712910444101E-2</v>
      </c>
      <c r="BZ87">
        <v>2.6776186196024999E-2</v>
      </c>
      <c r="CA87">
        <v>9.2098953160794795E-3</v>
      </c>
      <c r="CB87">
        <v>9.1918141043807501E-3</v>
      </c>
      <c r="CC87">
        <v>9.4054374823061507E-3</v>
      </c>
      <c r="CD87">
        <v>1.1897039281735701E-2</v>
      </c>
      <c r="CE87">
        <v>9.0805544701005707E-3</v>
      </c>
      <c r="CF87">
        <v>9.1554748925033493E-3</v>
      </c>
      <c r="CG87">
        <v>9.19688797822521E-3</v>
      </c>
      <c r="CH87">
        <v>1.1286477847324001E-2</v>
      </c>
      <c r="CI87">
        <v>7.1308159336564703E-3</v>
      </c>
      <c r="CJ87">
        <v>1.0287134045579001E-2</v>
      </c>
      <c r="CK87">
        <v>4.9761551295567598E-3</v>
      </c>
      <c r="CL87">
        <v>5.9996408033751204E-3</v>
      </c>
      <c r="CM87">
        <v>1.8233672442438301E-2</v>
      </c>
      <c r="CN87">
        <v>1.1454986275052301E-2</v>
      </c>
      <c r="CO87">
        <v>2.1581429871750699E-2</v>
      </c>
      <c r="CP87">
        <v>1.2098044345401199E-2</v>
      </c>
      <c r="CQ87">
        <v>6.8984924506414903E-3</v>
      </c>
      <c r="CR87">
        <v>6.6040472346555199E-3</v>
      </c>
      <c r="CS87">
        <v>4.8537120011156697E-2</v>
      </c>
      <c r="CT87">
        <v>1.8954935204077102E-2</v>
      </c>
      <c r="CU87">
        <v>1.5874074755138801E-2</v>
      </c>
      <c r="CV87" t="s">
        <v>162</v>
      </c>
    </row>
    <row r="88" spans="1:100" x14ac:dyDescent="0.25">
      <c r="A88" s="139">
        <v>39264</v>
      </c>
      <c r="B88">
        <v>45.806392788935327</v>
      </c>
      <c r="D88">
        <f t="shared" si="1"/>
        <v>1.4176972141433937</v>
      </c>
      <c r="E88">
        <v>1.8857103128344401E-2</v>
      </c>
      <c r="F88">
        <v>2.08310245322538E-2</v>
      </c>
      <c r="G88">
        <v>1.48505462475338E-2</v>
      </c>
      <c r="H88">
        <v>7.5077215502427101E-3</v>
      </c>
      <c r="I88" t="s">
        <v>162</v>
      </c>
      <c r="J88">
        <v>1.2771535134671301E-2</v>
      </c>
      <c r="K88" t="s">
        <v>162</v>
      </c>
      <c r="L88">
        <v>5.1892504375664903E-3</v>
      </c>
      <c r="M88">
        <v>2.67163662083004E-2</v>
      </c>
      <c r="N88">
        <v>1.0884831198732899E-2</v>
      </c>
      <c r="O88" t="s">
        <v>162</v>
      </c>
      <c r="P88">
        <v>1.2335951558887099E-2</v>
      </c>
      <c r="Q88">
        <v>1.2688039969370899E-2</v>
      </c>
      <c r="R88">
        <v>1.1731484872220499E-2</v>
      </c>
      <c r="S88">
        <v>2.1838741179497499E-2</v>
      </c>
      <c r="T88">
        <v>2.50377928383239E-2</v>
      </c>
      <c r="U88">
        <v>2.1241117343559501E-2</v>
      </c>
      <c r="V88">
        <v>1.1060255348169901E-2</v>
      </c>
      <c r="W88">
        <v>1.3249527838334401E-2</v>
      </c>
      <c r="X88">
        <v>1.29996697371886E-2</v>
      </c>
      <c r="Y88">
        <v>1.5401989609516701E-2</v>
      </c>
      <c r="Z88">
        <v>5.0301582842271503E-3</v>
      </c>
      <c r="AA88">
        <v>1.09034220499703E-2</v>
      </c>
      <c r="AB88">
        <v>9.3694071244678195E-3</v>
      </c>
      <c r="AC88">
        <v>1.6019379491769799E-2</v>
      </c>
      <c r="AD88">
        <v>1.37809874783915E-2</v>
      </c>
      <c r="AE88" t="s">
        <v>162</v>
      </c>
      <c r="AF88">
        <v>1.23533701884476E-2</v>
      </c>
      <c r="AG88">
        <v>1.3397163424093E-2</v>
      </c>
      <c r="AH88">
        <v>1.20345137999202E-2</v>
      </c>
      <c r="AI88">
        <v>1.6815936284140999E-2</v>
      </c>
      <c r="AJ88">
        <v>1.7605291323787301E-2</v>
      </c>
      <c r="AK88">
        <v>2.30475321606485E-2</v>
      </c>
      <c r="AL88">
        <v>1.6708435666498E-2</v>
      </c>
      <c r="AM88">
        <v>2.3226241322784301E-2</v>
      </c>
      <c r="AN88" t="s">
        <v>162</v>
      </c>
      <c r="AO88">
        <v>1.8027552684259301E-2</v>
      </c>
      <c r="AP88">
        <v>1.6951672749853701E-2</v>
      </c>
      <c r="AQ88">
        <v>1.2601749323981899E-2</v>
      </c>
      <c r="AR88">
        <v>9.1994839704174301E-3</v>
      </c>
      <c r="AS88">
        <v>1.4259105394768301E-2</v>
      </c>
      <c r="AT88">
        <v>4.5808217254779899E-3</v>
      </c>
      <c r="AU88">
        <v>2.0305616154586099E-2</v>
      </c>
      <c r="AV88">
        <v>7.7800588393474902E-3</v>
      </c>
      <c r="AW88">
        <v>7.3368647557343304E-3</v>
      </c>
      <c r="AX88" t="s">
        <v>162</v>
      </c>
      <c r="AY88">
        <v>3.1410574269970203E-2</v>
      </c>
      <c r="AZ88" t="s">
        <v>162</v>
      </c>
      <c r="BA88">
        <v>1.27068666239565E-2</v>
      </c>
      <c r="BB88">
        <v>1.30613484606729E-2</v>
      </c>
      <c r="BC88">
        <v>1.4829637230650099E-2</v>
      </c>
      <c r="BD88">
        <v>5.27786151081333E-3</v>
      </c>
      <c r="BE88">
        <v>1.1901045272296301E-2</v>
      </c>
      <c r="BF88">
        <v>1.70169665578386E-2</v>
      </c>
      <c r="BG88">
        <v>1.9115812797764298E-2</v>
      </c>
      <c r="BH88">
        <v>8.5392885415541998E-3</v>
      </c>
      <c r="BI88">
        <v>1.2567427688911699E-2</v>
      </c>
      <c r="BJ88">
        <v>1.35471470773996E-2</v>
      </c>
      <c r="BK88">
        <v>1.6847320440377199E-2</v>
      </c>
      <c r="BL88">
        <v>1.14403616099421E-2</v>
      </c>
      <c r="BM88">
        <v>1.8620642639268201E-2</v>
      </c>
      <c r="BN88">
        <v>4.8668922567297298E-3</v>
      </c>
      <c r="BO88">
        <v>1.29145822118276E-2</v>
      </c>
      <c r="BP88" t="s">
        <v>162</v>
      </c>
      <c r="BQ88">
        <v>5.6163181332768196E-3</v>
      </c>
      <c r="BR88">
        <v>1.9288881216583901E-2</v>
      </c>
      <c r="BS88">
        <v>2.3069657281518E-2</v>
      </c>
      <c r="BT88">
        <v>1.8838917552198499E-2</v>
      </c>
      <c r="BU88">
        <v>1.3461891997697401E-2</v>
      </c>
      <c r="BV88">
        <v>7.0761975018994597E-3</v>
      </c>
      <c r="BW88">
        <v>1.9568017445325599E-2</v>
      </c>
      <c r="BX88">
        <v>1.43493842222391E-2</v>
      </c>
      <c r="BY88">
        <v>1.0247442036457799E-2</v>
      </c>
      <c r="BZ88">
        <v>8.9523468287870406E-3</v>
      </c>
      <c r="CA88">
        <v>1.8077908497396999E-2</v>
      </c>
      <c r="CB88">
        <v>6.1552753182168201E-3</v>
      </c>
      <c r="CC88">
        <v>1.22044032505303E-2</v>
      </c>
      <c r="CD88">
        <v>1.9802697923370801E-2</v>
      </c>
      <c r="CE88">
        <v>2.1987641170819399E-2</v>
      </c>
      <c r="CF88">
        <v>1.34755585972523E-2</v>
      </c>
      <c r="CG88">
        <v>7.0823573651260102E-3</v>
      </c>
      <c r="CH88">
        <v>1.7075749452470399E-2</v>
      </c>
      <c r="CI88">
        <v>1.0858473454526601E-2</v>
      </c>
      <c r="CJ88">
        <v>1.8295070969255901E-2</v>
      </c>
      <c r="CK88">
        <v>8.4416926605503095E-3</v>
      </c>
      <c r="CL88">
        <v>4.3301488746219198E-3</v>
      </c>
      <c r="CM88">
        <v>3.3315723554766002E-2</v>
      </c>
      <c r="CN88">
        <v>1.1461038379194001E-2</v>
      </c>
      <c r="CO88">
        <v>1.39188583402911E-2</v>
      </c>
      <c r="CP88">
        <v>1.2298396968993E-2</v>
      </c>
      <c r="CQ88">
        <v>1.6062047771135301E-2</v>
      </c>
      <c r="CR88">
        <v>1.23440066480085E-2</v>
      </c>
      <c r="CS88">
        <v>7.2735075908007801E-3</v>
      </c>
      <c r="CT88">
        <v>1.6443519414397E-2</v>
      </c>
      <c r="CU88">
        <v>1.0831957766784899E-2</v>
      </c>
      <c r="CV88" t="s">
        <v>162</v>
      </c>
    </row>
    <row r="89" spans="1:100" x14ac:dyDescent="0.25">
      <c r="A89" s="139">
        <v>39356</v>
      </c>
      <c r="B89">
        <v>37.581046837935531</v>
      </c>
      <c r="D89">
        <f t="shared" si="1"/>
        <v>1.3687992619906737</v>
      </c>
      <c r="E89">
        <v>1.08310575451546E-2</v>
      </c>
      <c r="F89">
        <v>1.7189391526455301E-2</v>
      </c>
      <c r="G89">
        <v>1.21196340518121E-2</v>
      </c>
      <c r="H89">
        <v>7.2138281185512299E-3</v>
      </c>
      <c r="I89" t="s">
        <v>162</v>
      </c>
      <c r="J89">
        <v>1.2801313246403399E-2</v>
      </c>
      <c r="K89" t="s">
        <v>162</v>
      </c>
      <c r="L89">
        <v>1.3482339233772201E-2</v>
      </c>
      <c r="M89">
        <v>2.5273556018541199E-2</v>
      </c>
      <c r="N89">
        <v>1.52103369267786E-2</v>
      </c>
      <c r="O89" t="s">
        <v>162</v>
      </c>
      <c r="P89">
        <v>1.42740442237659E-2</v>
      </c>
      <c r="Q89">
        <v>1.88719191603374E-2</v>
      </c>
      <c r="R89">
        <v>1.2480028056813201E-2</v>
      </c>
      <c r="S89">
        <v>1.87334767189111E-2</v>
      </c>
      <c r="T89">
        <v>1.8794275518664302E-2</v>
      </c>
      <c r="U89">
        <v>6.6989582390972503E-3</v>
      </c>
      <c r="V89">
        <v>1.30961996345657E-2</v>
      </c>
      <c r="W89">
        <v>1.79122907801131E-2</v>
      </c>
      <c r="X89">
        <v>1.3299448095895601E-2</v>
      </c>
      <c r="Y89">
        <v>1.3190267117264899E-2</v>
      </c>
      <c r="Z89">
        <v>5.8342741843524001E-3</v>
      </c>
      <c r="AA89">
        <v>9.0068188649999204E-3</v>
      </c>
      <c r="AB89">
        <v>9.8717272679588602E-3</v>
      </c>
      <c r="AC89">
        <v>1.4484565211187799E-2</v>
      </c>
      <c r="AD89">
        <v>1.0379368472505E-2</v>
      </c>
      <c r="AE89" t="s">
        <v>162</v>
      </c>
      <c r="AF89">
        <v>9.8452897412921996E-3</v>
      </c>
      <c r="AG89">
        <v>1.17955280511623E-2</v>
      </c>
      <c r="AH89">
        <v>1.1478959538986901E-2</v>
      </c>
      <c r="AI89">
        <v>2.2960479301114799E-2</v>
      </c>
      <c r="AJ89">
        <v>1.46714920370645E-2</v>
      </c>
      <c r="AK89">
        <v>1.8272485061836902E-2</v>
      </c>
      <c r="AL89">
        <v>2.0632856763197802E-2</v>
      </c>
      <c r="AM89">
        <v>1.73517825526707E-2</v>
      </c>
      <c r="AN89" t="s">
        <v>162</v>
      </c>
      <c r="AO89">
        <v>1.6500454211901199E-2</v>
      </c>
      <c r="AP89">
        <v>1.2879199920933599E-2</v>
      </c>
      <c r="AQ89">
        <v>1.0222919898366699E-2</v>
      </c>
      <c r="AR89">
        <v>1.86512101652546E-2</v>
      </c>
      <c r="AS89">
        <v>1.1465890682446699E-2</v>
      </c>
      <c r="AT89">
        <v>9.1215234595192103E-3</v>
      </c>
      <c r="AU89">
        <v>2.09871176790721E-2</v>
      </c>
      <c r="AV89">
        <v>1.21649802390803E-2</v>
      </c>
      <c r="AW89">
        <v>8.8828573303100407E-3</v>
      </c>
      <c r="AX89" t="s">
        <v>162</v>
      </c>
      <c r="AY89">
        <v>3.0786668202056E-2</v>
      </c>
      <c r="AZ89" t="s">
        <v>162</v>
      </c>
      <c r="BA89">
        <v>1.25380200793851E-2</v>
      </c>
      <c r="BB89">
        <v>2.20534855368981E-2</v>
      </c>
      <c r="BC89">
        <v>9.4020789572009204E-3</v>
      </c>
      <c r="BD89">
        <v>6.2534488126464597E-3</v>
      </c>
      <c r="BE89">
        <v>1.8646720301069401E-2</v>
      </c>
      <c r="BF89">
        <v>1.72061559628118E-2</v>
      </c>
      <c r="BG89">
        <v>2.2218833400171702E-2</v>
      </c>
      <c r="BH89">
        <v>7.7210125011852298E-3</v>
      </c>
      <c r="BI89">
        <v>1.37676638643756E-2</v>
      </c>
      <c r="BJ89">
        <v>1.1199195577441401E-2</v>
      </c>
      <c r="BK89">
        <v>1.24190687954102E-2</v>
      </c>
      <c r="BL89">
        <v>7.5354035289160303E-3</v>
      </c>
      <c r="BM89">
        <v>1.89238450552199E-2</v>
      </c>
      <c r="BN89">
        <v>8.8404324646280692E-3</v>
      </c>
      <c r="BO89">
        <v>1.3743448977038599E-2</v>
      </c>
      <c r="BP89" t="s">
        <v>162</v>
      </c>
      <c r="BQ89">
        <v>5.04776812835363E-3</v>
      </c>
      <c r="BR89">
        <v>1.7879030317936299E-2</v>
      </c>
      <c r="BS89">
        <v>1.5583269307653899E-2</v>
      </c>
      <c r="BT89">
        <v>1.55879605715201E-2</v>
      </c>
      <c r="BU89">
        <v>9.6843362759545804E-3</v>
      </c>
      <c r="BV89">
        <v>1.3435290277690399E-2</v>
      </c>
      <c r="BW89">
        <v>1.8067881066036299E-2</v>
      </c>
      <c r="BX89">
        <v>1.0989882390935299E-2</v>
      </c>
      <c r="BY89">
        <v>1.3707733955729599E-2</v>
      </c>
      <c r="BZ89">
        <v>1.6477576233233399E-2</v>
      </c>
      <c r="CA89">
        <v>1.4365928009010201E-2</v>
      </c>
      <c r="CB89">
        <v>5.7906050310290802E-3</v>
      </c>
      <c r="CC89">
        <v>1.0237451786167801E-2</v>
      </c>
      <c r="CD89">
        <v>1.8015162035334799E-2</v>
      </c>
      <c r="CE89">
        <v>1.8420892861840302E-2</v>
      </c>
      <c r="CF89">
        <v>9.5526309518872508E-3</v>
      </c>
      <c r="CG89">
        <v>5.1814471299819398E-3</v>
      </c>
      <c r="CH89">
        <v>1.54870796841709E-2</v>
      </c>
      <c r="CI89">
        <v>9.5097086281368901E-3</v>
      </c>
      <c r="CJ89">
        <v>1.50783733510878E-2</v>
      </c>
      <c r="CK89">
        <v>2.8654047717974699E-3</v>
      </c>
      <c r="CL89">
        <v>4.9679264304905999E-3</v>
      </c>
      <c r="CM89">
        <v>2.21592000300764E-2</v>
      </c>
      <c r="CN89">
        <v>1.9092955890794801E-2</v>
      </c>
      <c r="CO89">
        <v>2.0945718364068101E-2</v>
      </c>
      <c r="CP89">
        <v>1.4166411013862901E-2</v>
      </c>
      <c r="CQ89">
        <v>1.284257034706E-2</v>
      </c>
      <c r="CR89">
        <v>1.23963969797706E-2</v>
      </c>
      <c r="CS89">
        <v>7.5386702320371004E-3</v>
      </c>
      <c r="CT89">
        <v>1.55726131675727E-2</v>
      </c>
      <c r="CU89">
        <v>8.0178558460989192E-3</v>
      </c>
      <c r="CV89" t="s">
        <v>162</v>
      </c>
    </row>
    <row r="90" spans="1:100" x14ac:dyDescent="0.25">
      <c r="A90" s="139">
        <v>39448</v>
      </c>
      <c r="B90">
        <v>47.161301123525256</v>
      </c>
      <c r="D90">
        <f t="shared" si="1"/>
        <v>1.9309501714188284</v>
      </c>
      <c r="E90">
        <v>1.8128490531747601E-2</v>
      </c>
      <c r="F90">
        <v>2.51522598738388E-2</v>
      </c>
      <c r="G90">
        <v>1.8933529917111499E-2</v>
      </c>
      <c r="H90">
        <v>6.1444352078008297E-3</v>
      </c>
      <c r="I90" t="s">
        <v>162</v>
      </c>
      <c r="J90">
        <v>2.0780918154931001E-2</v>
      </c>
      <c r="K90" t="s">
        <v>162</v>
      </c>
      <c r="L90">
        <v>8.5835462835143796E-3</v>
      </c>
      <c r="M90">
        <v>2.8116922465003101E-2</v>
      </c>
      <c r="N90">
        <v>2.2283285790175699E-2</v>
      </c>
      <c r="O90" t="s">
        <v>162</v>
      </c>
      <c r="P90">
        <v>1.8953039931352299E-2</v>
      </c>
      <c r="Q90">
        <v>2.8286818898031699E-2</v>
      </c>
      <c r="R90">
        <v>1.8820035125933401E-2</v>
      </c>
      <c r="S90">
        <v>2.8795441765231002E-2</v>
      </c>
      <c r="T90">
        <v>2.65890447788996E-2</v>
      </c>
      <c r="U90">
        <v>9.8132444912767802E-3</v>
      </c>
      <c r="V90">
        <v>1.97880559410911E-2</v>
      </c>
      <c r="W90">
        <v>3.1531425410913597E-2</v>
      </c>
      <c r="X90">
        <v>2.39853121816361E-2</v>
      </c>
      <c r="Y90">
        <v>2.03700233156002E-2</v>
      </c>
      <c r="Z90">
        <v>1.3076939875407201E-2</v>
      </c>
      <c r="AA90">
        <v>1.50717894807495E-2</v>
      </c>
      <c r="AB90">
        <v>1.2369956596094101E-2</v>
      </c>
      <c r="AC90">
        <v>2.6128651481941802E-2</v>
      </c>
      <c r="AD90">
        <v>2.0741690125109701E-2</v>
      </c>
      <c r="AE90" t="s">
        <v>162</v>
      </c>
      <c r="AF90">
        <v>2.2460277926594701E-2</v>
      </c>
      <c r="AG90">
        <v>1.27924013099015E-2</v>
      </c>
      <c r="AH90">
        <v>2.32080041363464E-2</v>
      </c>
      <c r="AI90">
        <v>3.15511925182589E-2</v>
      </c>
      <c r="AJ90">
        <v>2.3721078413844202E-2</v>
      </c>
      <c r="AK90">
        <v>3.0295905292492299E-2</v>
      </c>
      <c r="AL90">
        <v>3.1482358651649202E-2</v>
      </c>
      <c r="AM90">
        <v>2.7159705088077201E-2</v>
      </c>
      <c r="AN90" t="s">
        <v>162</v>
      </c>
      <c r="AO90">
        <v>2.1031307472565201E-2</v>
      </c>
      <c r="AP90">
        <v>1.8889360419183401E-2</v>
      </c>
      <c r="AQ90">
        <v>1.91460703597553E-2</v>
      </c>
      <c r="AR90">
        <v>1.5743672155491599E-2</v>
      </c>
      <c r="AS90">
        <v>2.1526006996900798E-2</v>
      </c>
      <c r="AT90">
        <v>1.3394099851291801E-2</v>
      </c>
      <c r="AU90">
        <v>1.6493002106141502E-2</v>
      </c>
      <c r="AV90">
        <v>3.1563499563877502E-2</v>
      </c>
      <c r="AW90">
        <v>8.6351481237816399E-3</v>
      </c>
      <c r="AX90" t="s">
        <v>162</v>
      </c>
      <c r="AY90">
        <v>1.8095909065855599E-2</v>
      </c>
      <c r="AZ90" t="s">
        <v>162</v>
      </c>
      <c r="BA90">
        <v>1.0421479404681201E-2</v>
      </c>
      <c r="BB90">
        <v>1.9972185797442699E-2</v>
      </c>
      <c r="BC90">
        <v>2.0311271755294701E-2</v>
      </c>
      <c r="BD90">
        <v>8.3144001102459005E-3</v>
      </c>
      <c r="BE90">
        <v>1.46685644678924E-2</v>
      </c>
      <c r="BF90">
        <v>2.1199480951679901E-2</v>
      </c>
      <c r="BG90">
        <v>1.4884594136141601E-2</v>
      </c>
      <c r="BH90">
        <v>1.0053097471968E-2</v>
      </c>
      <c r="BI90">
        <v>1.28854389977577E-2</v>
      </c>
      <c r="BJ90">
        <v>2.1139256263480798E-2</v>
      </c>
      <c r="BK90">
        <v>1.4152667287497899E-2</v>
      </c>
      <c r="BL90">
        <v>6.9331437140648898E-3</v>
      </c>
      <c r="BM90">
        <v>2.52781601862744E-2</v>
      </c>
      <c r="BN90">
        <v>1.5654773847989901E-2</v>
      </c>
      <c r="BO90">
        <v>1.27427593424373E-2</v>
      </c>
      <c r="BP90" t="s">
        <v>162</v>
      </c>
      <c r="BQ90">
        <v>3.7282655332823E-3</v>
      </c>
      <c r="BR90">
        <v>2.60432756667783E-2</v>
      </c>
      <c r="BS90">
        <v>1.93547412714483E-2</v>
      </c>
      <c r="BT90">
        <v>2.6159575880387899E-2</v>
      </c>
      <c r="BU90">
        <v>1.91177542742859E-2</v>
      </c>
      <c r="BV90">
        <v>1.7620220340425399E-2</v>
      </c>
      <c r="BW90">
        <v>2.7373402829654898E-2</v>
      </c>
      <c r="BX90">
        <v>2.2309266399894799E-2</v>
      </c>
      <c r="BY90">
        <v>3.0617587444844999E-2</v>
      </c>
      <c r="BZ90">
        <v>2.5471220397388101E-2</v>
      </c>
      <c r="CA90">
        <v>1.9692209146689399E-2</v>
      </c>
      <c r="CB90">
        <v>7.1229004825779599E-3</v>
      </c>
      <c r="CC90">
        <v>1.93476759722984E-2</v>
      </c>
      <c r="CD90">
        <v>2.6050592649610901E-2</v>
      </c>
      <c r="CE90">
        <v>2.12590610184538E-2</v>
      </c>
      <c r="CF90">
        <v>2.2930680936288299E-2</v>
      </c>
      <c r="CG90">
        <v>7.3652823195449399E-3</v>
      </c>
      <c r="CH90">
        <v>2.31498945836788E-2</v>
      </c>
      <c r="CI90">
        <v>1.7233647604451299E-2</v>
      </c>
      <c r="CJ90">
        <v>1.6696446276839898E-2</v>
      </c>
      <c r="CK90">
        <v>6.5778488770025199E-3</v>
      </c>
      <c r="CL90">
        <v>6.9199104185905299E-3</v>
      </c>
      <c r="CM90">
        <v>3.49048718881559E-2</v>
      </c>
      <c r="CN90">
        <v>2.71214223305998E-2</v>
      </c>
      <c r="CO90">
        <v>1.7307312162554499E-2</v>
      </c>
      <c r="CP90">
        <v>2.4053188927376401E-2</v>
      </c>
      <c r="CQ90">
        <v>2.0687626230884701E-2</v>
      </c>
      <c r="CR90">
        <v>1.55231324836129E-2</v>
      </c>
      <c r="CS90">
        <v>5.9482561867761196E-3</v>
      </c>
      <c r="CT90">
        <v>2.7927442320023699E-2</v>
      </c>
      <c r="CU90">
        <v>1.6066805469730001E-2</v>
      </c>
      <c r="CV90" t="s">
        <v>162</v>
      </c>
    </row>
    <row r="91" spans="1:100" x14ac:dyDescent="0.25">
      <c r="A91" s="139">
        <v>39539</v>
      </c>
      <c r="B91">
        <v>32.318437801883761</v>
      </c>
      <c r="D91">
        <f t="shared" si="1"/>
        <v>1.3054293749974846</v>
      </c>
      <c r="E91">
        <v>1.1186042645930899E-2</v>
      </c>
      <c r="F91">
        <v>1.51215684273581E-2</v>
      </c>
      <c r="G91">
        <v>9.9537579039130995E-3</v>
      </c>
      <c r="H91">
        <v>5.2843521119054502E-3</v>
      </c>
      <c r="I91" t="s">
        <v>162</v>
      </c>
      <c r="J91">
        <v>1.09031738967821E-2</v>
      </c>
      <c r="K91" t="s">
        <v>162</v>
      </c>
      <c r="L91">
        <v>1.7004620350334499E-2</v>
      </c>
      <c r="M91">
        <v>1.9394750829497098E-2</v>
      </c>
      <c r="N91">
        <v>1.6025300720359199E-2</v>
      </c>
      <c r="O91" t="s">
        <v>162</v>
      </c>
      <c r="P91">
        <v>1.1303706112703499E-2</v>
      </c>
      <c r="Q91">
        <v>1.0913538909363101E-2</v>
      </c>
      <c r="R91">
        <v>1.08129450920463E-2</v>
      </c>
      <c r="S91">
        <v>3.32008636037847E-2</v>
      </c>
      <c r="T91">
        <v>2.0364898798988701E-2</v>
      </c>
      <c r="U91">
        <v>1.0510759980847301E-2</v>
      </c>
      <c r="V91">
        <v>1.8181589816073401E-2</v>
      </c>
      <c r="W91">
        <v>2.66815757182596E-2</v>
      </c>
      <c r="X91">
        <v>1.1240975922611701E-2</v>
      </c>
      <c r="Y91">
        <v>1.1364426604341201E-2</v>
      </c>
      <c r="Z91">
        <v>8.5831862914913602E-3</v>
      </c>
      <c r="AA91">
        <v>1.24375573282643E-2</v>
      </c>
      <c r="AB91">
        <v>8.3339038920202894E-3</v>
      </c>
      <c r="AC91">
        <v>1.4486529368840401E-2</v>
      </c>
      <c r="AD91">
        <v>8.9301397587200002E-3</v>
      </c>
      <c r="AE91" t="s">
        <v>162</v>
      </c>
      <c r="AF91">
        <v>8.6077485059583604E-3</v>
      </c>
      <c r="AG91">
        <v>1.3954665949433899E-2</v>
      </c>
      <c r="AH91">
        <v>1.3690685678386501E-2</v>
      </c>
      <c r="AI91">
        <v>1.44073050272693E-2</v>
      </c>
      <c r="AJ91">
        <v>1.0827233509890601E-2</v>
      </c>
      <c r="AK91">
        <v>1.9104169486324801E-2</v>
      </c>
      <c r="AL91">
        <v>1.6861917709596601E-2</v>
      </c>
      <c r="AM91">
        <v>1.53196251145712E-2</v>
      </c>
      <c r="AN91" t="s">
        <v>162</v>
      </c>
      <c r="AO91">
        <v>1.35458489695678E-2</v>
      </c>
      <c r="AP91">
        <v>1.40326047539414E-2</v>
      </c>
      <c r="AQ91">
        <v>9.2604238946583199E-3</v>
      </c>
      <c r="AR91">
        <v>7.8909565626718806E-3</v>
      </c>
      <c r="AS91">
        <v>1.4901353555805699E-2</v>
      </c>
      <c r="AT91">
        <v>1.3337203706918601E-2</v>
      </c>
      <c r="AU91">
        <v>1.6129255592728299E-2</v>
      </c>
      <c r="AV91">
        <v>1.0472655201317399E-2</v>
      </c>
      <c r="AW91">
        <v>6.6542180007397997E-3</v>
      </c>
      <c r="AX91" t="s">
        <v>162</v>
      </c>
      <c r="AY91" t="s">
        <v>162</v>
      </c>
      <c r="AZ91" t="s">
        <v>162</v>
      </c>
      <c r="BA91">
        <v>9.4425669496620308E-3</v>
      </c>
      <c r="BB91">
        <v>1.9905233070940598E-2</v>
      </c>
      <c r="BC91">
        <v>9.7478305160639492E-3</v>
      </c>
      <c r="BD91">
        <v>9.1023025793318998E-3</v>
      </c>
      <c r="BE91">
        <v>6.3275017474260804E-3</v>
      </c>
      <c r="BF91">
        <v>1.03369688347226E-2</v>
      </c>
      <c r="BG91">
        <v>2.9473634091104501E-2</v>
      </c>
      <c r="BH91">
        <v>9.2254182466342208E-3</v>
      </c>
      <c r="BI91">
        <v>9.7219031345614996E-3</v>
      </c>
      <c r="BJ91">
        <v>9.6844924008331907E-3</v>
      </c>
      <c r="BK91">
        <v>1.1625415357732399E-2</v>
      </c>
      <c r="BL91">
        <v>1.24121097789386E-2</v>
      </c>
      <c r="BM91">
        <v>1.62178384827249E-2</v>
      </c>
      <c r="BN91">
        <v>8.5472289361612202E-3</v>
      </c>
      <c r="BO91">
        <v>1.9271337233389599E-2</v>
      </c>
      <c r="BP91" t="s">
        <v>162</v>
      </c>
      <c r="BQ91">
        <v>2.5055685199101298E-3</v>
      </c>
      <c r="BR91">
        <v>1.22099144991283E-2</v>
      </c>
      <c r="BS91">
        <v>1.32704634405078E-2</v>
      </c>
      <c r="BT91">
        <v>1.35251372163328E-2</v>
      </c>
      <c r="BU91">
        <v>9.4578999874570593E-3</v>
      </c>
      <c r="BV91">
        <v>1.13932651244242E-2</v>
      </c>
      <c r="BW91">
        <v>1.7568246009614898E-2</v>
      </c>
      <c r="BX91">
        <v>1.2994158976067999E-2</v>
      </c>
      <c r="BY91">
        <v>1.0380844470939E-2</v>
      </c>
      <c r="BZ91">
        <v>2.5401367929362501E-2</v>
      </c>
      <c r="CA91">
        <v>1.0063667686436E-2</v>
      </c>
      <c r="CB91">
        <v>9.8970275792772608E-3</v>
      </c>
      <c r="CC91">
        <v>1.8037000392929398E-2</v>
      </c>
      <c r="CD91">
        <v>1.3613738430581101E-2</v>
      </c>
      <c r="CE91">
        <v>1.32293036440519E-2</v>
      </c>
      <c r="CF91">
        <v>9.7509913335588495E-3</v>
      </c>
      <c r="CG91">
        <v>6.2176591371735897E-3</v>
      </c>
      <c r="CH91">
        <v>1.2617369129001899E-2</v>
      </c>
      <c r="CI91">
        <v>7.9669362474486805E-3</v>
      </c>
      <c r="CJ91">
        <v>1.27261161563935E-2</v>
      </c>
      <c r="CK91">
        <v>1.35018825420584E-2</v>
      </c>
      <c r="CL91">
        <v>7.8379291167178199E-3</v>
      </c>
      <c r="CM91">
        <v>1.9191583715164599E-2</v>
      </c>
      <c r="CN91">
        <v>1.4277300583479599E-2</v>
      </c>
      <c r="CO91">
        <v>2.5608225411766598E-2</v>
      </c>
      <c r="CP91">
        <v>7.8245536459009904E-3</v>
      </c>
      <c r="CQ91">
        <v>1.0761413757986799E-2</v>
      </c>
      <c r="CR91">
        <v>1.12438776235981E-2</v>
      </c>
      <c r="CS91">
        <v>8.8937170059332701E-3</v>
      </c>
      <c r="CT91">
        <v>1.4473704948581301E-2</v>
      </c>
      <c r="CU91">
        <v>1.39685815716083E-2</v>
      </c>
      <c r="CV91" t="s">
        <v>162</v>
      </c>
    </row>
    <row r="92" spans="1:100" x14ac:dyDescent="0.25">
      <c r="A92" s="139">
        <v>39630</v>
      </c>
      <c r="B92">
        <v>44.6023034029744</v>
      </c>
      <c r="D92">
        <f t="shared" si="1"/>
        <v>2.0549486637237306</v>
      </c>
      <c r="E92">
        <v>2.53328901599012E-2</v>
      </c>
      <c r="F92">
        <v>2.59709267333448E-2</v>
      </c>
      <c r="G92">
        <v>2.4310200816978999E-2</v>
      </c>
      <c r="H92">
        <v>7.6290378534008803E-3</v>
      </c>
      <c r="I92">
        <v>1.5835165719132599E-2</v>
      </c>
      <c r="J92">
        <v>2.4344184274427499E-2</v>
      </c>
      <c r="K92" t="s">
        <v>162</v>
      </c>
      <c r="L92">
        <v>1.06865152423505E-2</v>
      </c>
      <c r="M92">
        <v>3.6826095721874903E-2</v>
      </c>
      <c r="N92">
        <v>1.9498796470997299E-2</v>
      </c>
      <c r="O92" t="s">
        <v>162</v>
      </c>
      <c r="P92">
        <v>2.16896066605421E-2</v>
      </c>
      <c r="Q92">
        <v>3.1263704076418097E-2</v>
      </c>
      <c r="R92">
        <v>1.75766244908107E-2</v>
      </c>
      <c r="S92">
        <v>2.8364766974909798E-2</v>
      </c>
      <c r="T92">
        <v>2.7332793088527901E-2</v>
      </c>
      <c r="U92">
        <v>9.4122716537786196E-3</v>
      </c>
      <c r="V92">
        <v>1.8860455029182498E-2</v>
      </c>
      <c r="W92">
        <v>3.0910498625534098E-2</v>
      </c>
      <c r="X92">
        <v>2.62963759478257E-2</v>
      </c>
      <c r="Y92">
        <v>2.2250061320924101E-2</v>
      </c>
      <c r="Z92">
        <v>5.2676329404571101E-3</v>
      </c>
      <c r="AA92">
        <v>2.0274761487800101E-2</v>
      </c>
      <c r="AB92">
        <v>1.7752659665342899E-2</v>
      </c>
      <c r="AC92">
        <v>2.1376818569939501E-2</v>
      </c>
      <c r="AD92">
        <v>1.99078209793009E-2</v>
      </c>
      <c r="AE92" t="s">
        <v>162</v>
      </c>
      <c r="AF92">
        <v>1.7104718925048799E-2</v>
      </c>
      <c r="AG92">
        <v>7.4958512599710798E-3</v>
      </c>
      <c r="AH92">
        <v>2.4716591383083901E-2</v>
      </c>
      <c r="AI92">
        <v>2.3128130186561999E-2</v>
      </c>
      <c r="AJ92">
        <v>2.52041693230599E-2</v>
      </c>
      <c r="AK92">
        <v>3.4614851093841797E-2</v>
      </c>
      <c r="AL92">
        <v>2.83855775617489E-2</v>
      </c>
      <c r="AM92">
        <v>2.1036325557708301E-2</v>
      </c>
      <c r="AN92" t="s">
        <v>162</v>
      </c>
      <c r="AO92">
        <v>3.5979231991362902E-2</v>
      </c>
      <c r="AP92">
        <v>2.1782395415106799E-2</v>
      </c>
      <c r="AQ92">
        <v>1.9422631088728898E-2</v>
      </c>
      <c r="AR92">
        <v>8.6147692899189304E-3</v>
      </c>
      <c r="AS92">
        <v>1.6131144762789498E-2</v>
      </c>
      <c r="AT92">
        <v>1.6845365387431501E-2</v>
      </c>
      <c r="AU92">
        <v>2.6961469783629802E-2</v>
      </c>
      <c r="AV92">
        <v>1.4119349913171E-2</v>
      </c>
      <c r="AW92">
        <v>1.3197086344072399E-2</v>
      </c>
      <c r="AX92">
        <v>2.1817244641323098E-2</v>
      </c>
      <c r="AY92">
        <v>1.83588302188409E-2</v>
      </c>
      <c r="AZ92">
        <v>2.26396702767627E-2</v>
      </c>
      <c r="BA92">
        <v>1.55623980796455E-2</v>
      </c>
      <c r="BB92">
        <v>1.55446684614631E-2</v>
      </c>
      <c r="BC92">
        <v>1.2058767104576099E-2</v>
      </c>
      <c r="BD92">
        <v>1.22957934612475E-2</v>
      </c>
      <c r="BE92">
        <v>1.4169317859530401E-2</v>
      </c>
      <c r="BF92">
        <v>2.1773962227497001E-2</v>
      </c>
      <c r="BG92">
        <v>2.2848841262005998E-2</v>
      </c>
      <c r="BH92">
        <v>1.5327287355755399E-2</v>
      </c>
      <c r="BI92">
        <v>1.44858201993587E-2</v>
      </c>
      <c r="BJ92">
        <v>2.2593103384966701E-2</v>
      </c>
      <c r="BK92">
        <v>1.58004354575783E-2</v>
      </c>
      <c r="BL92">
        <v>1.3202681591513599E-2</v>
      </c>
      <c r="BM92">
        <v>3.1901366149422003E-2</v>
      </c>
      <c r="BN92">
        <v>2.0084754920633201E-2</v>
      </c>
      <c r="BO92">
        <v>2.3092164102135399E-2</v>
      </c>
      <c r="BP92" t="s">
        <v>162</v>
      </c>
      <c r="BQ92">
        <v>2.52621639486941E-2</v>
      </c>
      <c r="BR92">
        <v>2.3847062430174301E-2</v>
      </c>
      <c r="BS92">
        <v>1.9236263831072901E-2</v>
      </c>
      <c r="BT92">
        <v>2.4945884082883198E-2</v>
      </c>
      <c r="BU92">
        <v>2.04449064781499E-2</v>
      </c>
      <c r="BV92">
        <v>2.3137996362460701E-2</v>
      </c>
      <c r="BW92">
        <v>3.0151424088644699E-2</v>
      </c>
      <c r="BX92">
        <v>4.0729059101429203E-2</v>
      </c>
      <c r="BY92">
        <v>2.3725662774001802E-2</v>
      </c>
      <c r="BZ92">
        <v>1.83327567698644E-2</v>
      </c>
      <c r="CA92">
        <v>1.5753484608259E-2</v>
      </c>
      <c r="CB92">
        <v>1.55021022335337E-2</v>
      </c>
      <c r="CC92">
        <v>1.75492407944885E-2</v>
      </c>
      <c r="CD92">
        <v>2.76148817971257E-2</v>
      </c>
      <c r="CE92">
        <v>2.7786233856016401E-2</v>
      </c>
      <c r="CF92">
        <v>2.1813249616965801E-2</v>
      </c>
      <c r="CG92">
        <v>7.8802246135046394E-3</v>
      </c>
      <c r="CH92">
        <v>2.4112909487636999E-2</v>
      </c>
      <c r="CI92">
        <v>1.34234557236426E-2</v>
      </c>
      <c r="CJ92">
        <v>1.8449213870712199E-2</v>
      </c>
      <c r="CK92">
        <v>4.1552866287218803E-3</v>
      </c>
      <c r="CL92">
        <v>7.9313971887633207E-3</v>
      </c>
      <c r="CM92">
        <v>3.3852321104476203E-2</v>
      </c>
      <c r="CN92">
        <v>1.24607356892744E-2</v>
      </c>
      <c r="CO92">
        <v>4.0633067520550299E-2</v>
      </c>
      <c r="CP92">
        <v>2.4152439347407701E-2</v>
      </c>
      <c r="CQ92">
        <v>2.23752732670651E-2</v>
      </c>
      <c r="CR92">
        <v>2.2644687149672198E-2</v>
      </c>
      <c r="CS92">
        <v>5.7480060283298601E-3</v>
      </c>
      <c r="CT92">
        <v>2.6891744810281899E-2</v>
      </c>
      <c r="CU92">
        <v>1.16432316223596E-2</v>
      </c>
      <c r="CV92" t="s">
        <v>162</v>
      </c>
    </row>
    <row r="93" spans="1:100" x14ac:dyDescent="0.25">
      <c r="A93" s="139">
        <v>39722</v>
      </c>
      <c r="B93">
        <v>53.343269317197006</v>
      </c>
      <c r="D93">
        <f t="shared" si="1"/>
        <v>3.9190597579261013</v>
      </c>
      <c r="E93">
        <v>4.6395036866088001E-2</v>
      </c>
      <c r="F93">
        <v>5.3054328469263501E-2</v>
      </c>
      <c r="G93">
        <v>4.6121709501074797E-2</v>
      </c>
      <c r="H93">
        <v>1.9963871322342199E-2</v>
      </c>
      <c r="I93">
        <v>1.89186381257479E-2</v>
      </c>
      <c r="J93">
        <v>3.7507964454418098E-2</v>
      </c>
      <c r="K93" t="s">
        <v>162</v>
      </c>
      <c r="L93">
        <v>1.7063729149416201E-2</v>
      </c>
      <c r="M93">
        <v>6.9586406057497302E-2</v>
      </c>
      <c r="N93">
        <v>4.2140469871514902E-2</v>
      </c>
      <c r="O93">
        <v>5.6361844403984201E-2</v>
      </c>
      <c r="P93">
        <v>5.1305812515236103E-2</v>
      </c>
      <c r="Q93">
        <v>5.6059499887844901E-2</v>
      </c>
      <c r="R93">
        <v>3.41467782154984E-2</v>
      </c>
      <c r="S93">
        <v>2.7633028778975301E-2</v>
      </c>
      <c r="T93">
        <v>4.3456456304683498E-2</v>
      </c>
      <c r="U93">
        <v>2.2843064553666099E-2</v>
      </c>
      <c r="V93">
        <v>4.9052898782933799E-2</v>
      </c>
      <c r="W93">
        <v>5.0067055783264203E-2</v>
      </c>
      <c r="X93">
        <v>5.9902711570287898E-2</v>
      </c>
      <c r="Y93">
        <v>4.6460299094700397E-2</v>
      </c>
      <c r="Z93">
        <v>1.09884936841149E-2</v>
      </c>
      <c r="AA93">
        <v>3.8354869512827898E-2</v>
      </c>
      <c r="AB93">
        <v>3.4193252280675601E-2</v>
      </c>
      <c r="AC93">
        <v>4.0654074608230999E-2</v>
      </c>
      <c r="AD93">
        <v>4.3157386234808102E-2</v>
      </c>
      <c r="AE93">
        <v>6.7637554311839196E-2</v>
      </c>
      <c r="AF93">
        <v>4.6150191285915E-2</v>
      </c>
      <c r="AG93">
        <v>8.0643756878397803E-3</v>
      </c>
      <c r="AH93">
        <v>4.1804349960674302E-2</v>
      </c>
      <c r="AI93">
        <v>4.7528111545139598E-2</v>
      </c>
      <c r="AJ93">
        <v>6.2009276769745297E-2</v>
      </c>
      <c r="AK93">
        <v>0.14814133953269301</v>
      </c>
      <c r="AL93">
        <v>4.2168946908193297E-2</v>
      </c>
      <c r="AM93">
        <v>4.9386481581985199E-2</v>
      </c>
      <c r="AN93" t="s">
        <v>162</v>
      </c>
      <c r="AO93">
        <v>4.0976837452613997E-2</v>
      </c>
      <c r="AP93">
        <v>3.4379931005331203E-2</v>
      </c>
      <c r="AQ93">
        <v>4.3218040440399001E-2</v>
      </c>
      <c r="AR93">
        <v>2.49155250374056E-2</v>
      </c>
      <c r="AS93">
        <v>3.6266253783895697E-2</v>
      </c>
      <c r="AT93">
        <v>2.5231401985514899E-2</v>
      </c>
      <c r="AU93">
        <v>6.5523024463986501E-2</v>
      </c>
      <c r="AV93">
        <v>2.58998656903527E-2</v>
      </c>
      <c r="AW93">
        <v>2.07458502823488E-2</v>
      </c>
      <c r="AX93">
        <v>3.8665193570098601E-2</v>
      </c>
      <c r="AY93">
        <v>2.9618429851621299E-2</v>
      </c>
      <c r="AZ93">
        <v>3.9021847955245499E-2</v>
      </c>
      <c r="BA93">
        <v>2.7234338049050601E-2</v>
      </c>
      <c r="BB93">
        <v>3.2497905389473301E-2</v>
      </c>
      <c r="BC93">
        <v>1.7787029504417899E-2</v>
      </c>
      <c r="BD93">
        <v>1.6102271264821801E-2</v>
      </c>
      <c r="BE93">
        <v>2.9411270290992501E-2</v>
      </c>
      <c r="BF93">
        <v>4.9754768338064199E-2</v>
      </c>
      <c r="BG93">
        <v>4.1086307906332199E-2</v>
      </c>
      <c r="BH93">
        <v>2.05701070549138E-2</v>
      </c>
      <c r="BI93">
        <v>2.7692264914750901E-2</v>
      </c>
      <c r="BJ93">
        <v>4.47902014878288E-2</v>
      </c>
      <c r="BK93">
        <v>3.5262385318254597E-2</v>
      </c>
      <c r="BL93">
        <v>2.4625620210783399E-2</v>
      </c>
      <c r="BM93">
        <v>6.0618633190011102E-2</v>
      </c>
      <c r="BN93">
        <v>3.5472698778468502E-2</v>
      </c>
      <c r="BO93">
        <v>1.6370428746841401E-2</v>
      </c>
      <c r="BP93" t="s">
        <v>162</v>
      </c>
      <c r="BQ93">
        <v>7.9624614675534097E-3</v>
      </c>
      <c r="BR93">
        <v>4.8030524875072297E-2</v>
      </c>
      <c r="BS93">
        <v>3.5178212644948602E-2</v>
      </c>
      <c r="BT93">
        <v>5.0133554567042903E-2</v>
      </c>
      <c r="BU93">
        <v>3.9661134379549899E-2</v>
      </c>
      <c r="BV93">
        <v>3.6594140191747303E-2</v>
      </c>
      <c r="BW93">
        <v>4.7608733662012501E-2</v>
      </c>
      <c r="BX93">
        <v>6.7042029328075403E-2</v>
      </c>
      <c r="BY93">
        <v>3.96183461106972E-2</v>
      </c>
      <c r="BZ93">
        <v>4.3174598846410998E-2</v>
      </c>
      <c r="CA93">
        <v>3.4340476723742103E-2</v>
      </c>
      <c r="CB93">
        <v>1.7448739723601701E-2</v>
      </c>
      <c r="CC93">
        <v>3.6397738285816897E-2</v>
      </c>
      <c r="CD93">
        <v>5.0922779999869001E-2</v>
      </c>
      <c r="CE93">
        <v>6.4855323121667502E-2</v>
      </c>
      <c r="CF93">
        <v>4.5439035460066099E-2</v>
      </c>
      <c r="CG93">
        <v>1.7421721075316698E-2</v>
      </c>
      <c r="CH93">
        <v>4.9149240028037999E-2</v>
      </c>
      <c r="CI93">
        <v>3.3727657390684E-2</v>
      </c>
      <c r="CJ93">
        <v>3.8338878315648202E-2</v>
      </c>
      <c r="CK93">
        <v>7.7148881358334396E-3</v>
      </c>
      <c r="CL93">
        <v>1.58487458916503E-2</v>
      </c>
      <c r="CM93">
        <v>5.2131094924511102E-2</v>
      </c>
      <c r="CN93">
        <v>3.7366580421843598E-2</v>
      </c>
      <c r="CO93">
        <v>5.7006964912208698E-2</v>
      </c>
      <c r="CP93">
        <v>4.8094625130730997E-2</v>
      </c>
      <c r="CQ93">
        <v>4.4795498983444003E-2</v>
      </c>
      <c r="CR93">
        <v>4.2410847186241697E-2</v>
      </c>
      <c r="CS93">
        <v>5.3011670137241701E-3</v>
      </c>
      <c r="CT93">
        <v>2.69703859748903E-2</v>
      </c>
      <c r="CU93">
        <v>3.2830112942435902E-2</v>
      </c>
      <c r="CV93" t="s">
        <v>162</v>
      </c>
    </row>
    <row r="94" spans="1:100" x14ac:dyDescent="0.25">
      <c r="A94" s="139">
        <v>39814</v>
      </c>
      <c r="B94">
        <v>43.389541543246359</v>
      </c>
      <c r="D94">
        <f t="shared" si="1"/>
        <v>2.4996781702551085</v>
      </c>
      <c r="E94">
        <v>2.8663956439117899E-2</v>
      </c>
      <c r="F94">
        <v>2.51862276433985E-2</v>
      </c>
      <c r="G94">
        <v>2.9746320022126401E-2</v>
      </c>
      <c r="H94">
        <v>8.2438698506163092E-3</v>
      </c>
      <c r="I94">
        <v>1.70477685126076E-2</v>
      </c>
      <c r="J94">
        <v>2.6036274371599999E-2</v>
      </c>
      <c r="K94" t="s">
        <v>162</v>
      </c>
      <c r="L94">
        <v>1.28412967733606E-2</v>
      </c>
      <c r="M94">
        <v>3.4467492680971198E-2</v>
      </c>
      <c r="N94">
        <v>2.2159462503794299E-2</v>
      </c>
      <c r="O94">
        <v>4.0444366931661598E-2</v>
      </c>
      <c r="P94">
        <v>2.7967891220106601E-2</v>
      </c>
      <c r="Q94">
        <v>3.6015098812870197E-2</v>
      </c>
      <c r="R94">
        <v>1.65498761004504E-2</v>
      </c>
      <c r="S94">
        <v>2.32237385948393E-2</v>
      </c>
      <c r="T94">
        <v>2.3790973911607598E-2</v>
      </c>
      <c r="U94">
        <v>1.29740426410244E-2</v>
      </c>
      <c r="V94">
        <v>2.8643967751133401E-2</v>
      </c>
      <c r="W94">
        <v>3.7051317993207301E-2</v>
      </c>
      <c r="X94">
        <v>3.6105552466078397E-2</v>
      </c>
      <c r="Y94">
        <v>2.57281597522688E-2</v>
      </c>
      <c r="Z94">
        <v>1.18679915184272E-2</v>
      </c>
      <c r="AA94">
        <v>2.1293642770814799E-2</v>
      </c>
      <c r="AB94">
        <v>2.1841072703062701E-2</v>
      </c>
      <c r="AC94">
        <v>2.90681223038224E-2</v>
      </c>
      <c r="AD94">
        <v>2.6159012712798801E-2</v>
      </c>
      <c r="AE94">
        <v>0.116511288178623</v>
      </c>
      <c r="AF94">
        <v>3.01718119944452E-2</v>
      </c>
      <c r="AG94">
        <v>1.3194448943046701E-2</v>
      </c>
      <c r="AH94">
        <v>2.7888720480883498E-2</v>
      </c>
      <c r="AI94">
        <v>2.5524179193152099E-2</v>
      </c>
      <c r="AJ94">
        <v>3.8121331504066498E-2</v>
      </c>
      <c r="AK94">
        <v>2.8658813770412898E-2</v>
      </c>
      <c r="AL94">
        <v>2.64890823113214E-2</v>
      </c>
      <c r="AM94">
        <v>2.07805195311093E-2</v>
      </c>
      <c r="AN94" t="s">
        <v>162</v>
      </c>
      <c r="AO94">
        <v>2.9921146771545899E-2</v>
      </c>
      <c r="AP94">
        <v>2.1254666747119101E-2</v>
      </c>
      <c r="AQ94">
        <v>2.9960415961865602E-2</v>
      </c>
      <c r="AR94">
        <v>1.7524064650065299E-2</v>
      </c>
      <c r="AS94">
        <v>2.2331683410908999E-2</v>
      </c>
      <c r="AT94">
        <v>1.3759280091123101E-2</v>
      </c>
      <c r="AU94">
        <v>3.8559578370456801E-2</v>
      </c>
      <c r="AV94">
        <v>1.5719837927301899E-2</v>
      </c>
      <c r="AW94">
        <v>2.6934124335913599E-2</v>
      </c>
      <c r="AX94">
        <v>2.4210995601734901E-2</v>
      </c>
      <c r="AY94">
        <v>1.49725557300234E-2</v>
      </c>
      <c r="AZ94">
        <v>1.8965396574859902E-2</v>
      </c>
      <c r="BA94">
        <v>1.9873102840407102E-2</v>
      </c>
      <c r="BB94">
        <v>1.8345743510420998E-2</v>
      </c>
      <c r="BC94">
        <v>1.17314868143929E-2</v>
      </c>
      <c r="BD94">
        <v>1.40121604836566E-2</v>
      </c>
      <c r="BE94">
        <v>1.7665776878039701E-2</v>
      </c>
      <c r="BF94">
        <v>2.9014639456344801E-2</v>
      </c>
      <c r="BG94">
        <v>2.74765117184489E-2</v>
      </c>
      <c r="BH94">
        <v>1.6541603389450599E-2</v>
      </c>
      <c r="BI94">
        <v>1.6046512831241599E-2</v>
      </c>
      <c r="BJ94">
        <v>2.9057703344219799E-2</v>
      </c>
      <c r="BK94">
        <v>2.0850878095972001E-2</v>
      </c>
      <c r="BL94">
        <v>1.9655257013383901E-2</v>
      </c>
      <c r="BM94">
        <v>3.8593637927491098E-2</v>
      </c>
      <c r="BN94">
        <v>2.35652898959509E-2</v>
      </c>
      <c r="BO94">
        <v>2.3032540377380301E-2</v>
      </c>
      <c r="BP94" t="s">
        <v>162</v>
      </c>
      <c r="BQ94">
        <v>7.6738167353681899E-3</v>
      </c>
      <c r="BR94">
        <v>2.2217432194334599E-2</v>
      </c>
      <c r="BS94">
        <v>1.7985634657167099E-2</v>
      </c>
      <c r="BT94">
        <v>4.10401918514589E-2</v>
      </c>
      <c r="BU94">
        <v>2.0092267222254601E-2</v>
      </c>
      <c r="BV94">
        <v>3.28389115235104E-2</v>
      </c>
      <c r="BW94">
        <v>4.0675838527754297E-2</v>
      </c>
      <c r="BX94">
        <v>3.9718365761314003E-2</v>
      </c>
      <c r="BY94">
        <v>2.3431449949661301E-2</v>
      </c>
      <c r="BZ94">
        <v>2.68892638334008E-2</v>
      </c>
      <c r="CA94">
        <v>1.9318948370688E-2</v>
      </c>
      <c r="CB94">
        <v>2.3438339435785299E-2</v>
      </c>
      <c r="CC94">
        <v>1.9110762304901101E-2</v>
      </c>
      <c r="CD94">
        <v>3.0369282482219401E-2</v>
      </c>
      <c r="CE94">
        <v>3.3170225606539698E-2</v>
      </c>
      <c r="CF94">
        <v>2.7802403609832101E-2</v>
      </c>
      <c r="CG94">
        <v>1.54290982440667E-2</v>
      </c>
      <c r="CH94">
        <v>3.6994675409633498E-2</v>
      </c>
      <c r="CI94">
        <v>2.0386911723319901E-2</v>
      </c>
      <c r="CJ94">
        <v>1.8458568529898099E-2</v>
      </c>
      <c r="CK94">
        <v>5.4234468985657697E-3</v>
      </c>
      <c r="CL94">
        <v>9.2435639182947196E-3</v>
      </c>
      <c r="CM94">
        <v>3.0959676303884499E-2</v>
      </c>
      <c r="CN94">
        <v>2.35735252442353E-2</v>
      </c>
      <c r="CO94">
        <v>3.9035867657217303E-2</v>
      </c>
      <c r="CP94">
        <v>2.9188615061857898E-2</v>
      </c>
      <c r="CQ94">
        <v>2.8089518918850299E-2</v>
      </c>
      <c r="CR94">
        <v>2.6437664151377601E-2</v>
      </c>
      <c r="CS94">
        <v>6.9877964788413799E-3</v>
      </c>
      <c r="CT94">
        <v>2.2073669080747399E-2</v>
      </c>
      <c r="CU94">
        <v>1.16139013091718E-2</v>
      </c>
      <c r="CV94" t="s">
        <v>162</v>
      </c>
    </row>
    <row r="95" spans="1:100" x14ac:dyDescent="0.25">
      <c r="A95" s="139">
        <v>39904</v>
      </c>
      <c r="B95">
        <v>40.222876809457304</v>
      </c>
      <c r="D95">
        <f t="shared" si="1"/>
        <v>2.1200236539121802</v>
      </c>
      <c r="E95">
        <v>2.4226684028754001E-2</v>
      </c>
      <c r="F95">
        <v>2.13158667064135E-2</v>
      </c>
      <c r="G95">
        <v>2.2109100120179099E-2</v>
      </c>
      <c r="H95">
        <v>1.1112861532788201E-2</v>
      </c>
      <c r="I95">
        <v>1.0930528304897999E-2</v>
      </c>
      <c r="J95">
        <v>1.75102531260178E-2</v>
      </c>
      <c r="K95" t="s">
        <v>162</v>
      </c>
      <c r="L95">
        <v>8.3453719179428405E-3</v>
      </c>
      <c r="M95">
        <v>2.6240903400461299E-2</v>
      </c>
      <c r="N95">
        <v>2.2575794442014099E-2</v>
      </c>
      <c r="O95">
        <v>3.4260955155361102E-2</v>
      </c>
      <c r="P95">
        <v>2.2451061183784701E-2</v>
      </c>
      <c r="Q95">
        <v>2.8515036952693001E-2</v>
      </c>
      <c r="R95">
        <v>1.40482327785162E-2</v>
      </c>
      <c r="S95">
        <v>1.5302463497235399E-2</v>
      </c>
      <c r="T95">
        <v>2.0588377095424899E-2</v>
      </c>
      <c r="U95">
        <v>1.3117992924156101E-2</v>
      </c>
      <c r="V95">
        <v>2.8876337222380099E-2</v>
      </c>
      <c r="W95">
        <v>3.8669201963604599E-2</v>
      </c>
      <c r="X95">
        <v>2.8339911713830799E-2</v>
      </c>
      <c r="Y95">
        <v>2.2121093015445601E-2</v>
      </c>
      <c r="Z95">
        <v>8.5016620646465191E-3</v>
      </c>
      <c r="AA95">
        <v>2.00831046620926E-2</v>
      </c>
      <c r="AB95">
        <v>1.48815743151336E-2</v>
      </c>
      <c r="AC95">
        <v>2.4429809245562699E-2</v>
      </c>
      <c r="AD95">
        <v>1.8397311793251499E-2</v>
      </c>
      <c r="AE95">
        <v>8.4084515102909999E-2</v>
      </c>
      <c r="AF95">
        <v>2.2029773421088701E-2</v>
      </c>
      <c r="AG95">
        <v>1.12081548041463E-2</v>
      </c>
      <c r="AH95">
        <v>2.4361134727142599E-2</v>
      </c>
      <c r="AI95">
        <v>2.2539179424546099E-2</v>
      </c>
      <c r="AJ95">
        <v>3.3190613221156101E-2</v>
      </c>
      <c r="AK95">
        <v>1.7062036176477901E-2</v>
      </c>
      <c r="AL95">
        <v>3.2661281858342897E-2</v>
      </c>
      <c r="AM95">
        <v>2.4836805468383301E-2</v>
      </c>
      <c r="AN95" t="s">
        <v>162</v>
      </c>
      <c r="AO95">
        <v>2.3694319440703399E-2</v>
      </c>
      <c r="AP95">
        <v>1.97766205782729E-2</v>
      </c>
      <c r="AQ95">
        <v>2.0626399367678201E-2</v>
      </c>
      <c r="AR95">
        <v>1.14649302180186E-2</v>
      </c>
      <c r="AS95">
        <v>1.44993209304264E-2</v>
      </c>
      <c r="AT95">
        <v>3.8077586544293898E-2</v>
      </c>
      <c r="AU95">
        <v>3.01566973785642E-2</v>
      </c>
      <c r="AV95">
        <v>1.0542324384183999E-2</v>
      </c>
      <c r="AW95">
        <v>1.3855566147772801E-2</v>
      </c>
      <c r="AX95">
        <v>1.7829966027151999E-2</v>
      </c>
      <c r="AY95">
        <v>1.9479526620253099E-2</v>
      </c>
      <c r="AZ95">
        <v>1.52131274512637E-2</v>
      </c>
      <c r="BA95">
        <v>1.6074113632187501E-2</v>
      </c>
      <c r="BB95">
        <v>2.52798414346601E-2</v>
      </c>
      <c r="BC95">
        <v>1.3316382798641601E-2</v>
      </c>
      <c r="BD95">
        <v>1.0208175199530999E-2</v>
      </c>
      <c r="BE95">
        <v>2.2564887316570002E-2</v>
      </c>
      <c r="BF95">
        <v>2.58679409371751E-2</v>
      </c>
      <c r="BG95">
        <v>2.5353884357646302E-2</v>
      </c>
      <c r="BH95">
        <v>8.8379286938521495E-3</v>
      </c>
      <c r="BI95">
        <v>1.1078849737675501E-2</v>
      </c>
      <c r="BJ95">
        <v>1.97383889217904E-2</v>
      </c>
      <c r="BK95">
        <v>1.6679570556192701E-2</v>
      </c>
      <c r="BL95">
        <v>2.1488610103706E-2</v>
      </c>
      <c r="BM95">
        <v>3.017103338599E-2</v>
      </c>
      <c r="BN95">
        <v>1.61869829999969E-2</v>
      </c>
      <c r="BO95">
        <v>1.7812949184035701E-2</v>
      </c>
      <c r="BP95" t="s">
        <v>162</v>
      </c>
      <c r="BQ95">
        <v>7.1168610474232298E-3</v>
      </c>
      <c r="BR95">
        <v>2.4928859932594999E-2</v>
      </c>
      <c r="BS95">
        <v>1.53485183386527E-2</v>
      </c>
      <c r="BT95">
        <v>3.2702396114984898E-2</v>
      </c>
      <c r="BU95">
        <v>1.6118157703223199E-2</v>
      </c>
      <c r="BV95">
        <v>2.1448542351353701E-2</v>
      </c>
      <c r="BW95">
        <v>3.23976150197572E-2</v>
      </c>
      <c r="BX95">
        <v>3.04166669440744E-2</v>
      </c>
      <c r="BY95">
        <v>2.12998220958425E-2</v>
      </c>
      <c r="BZ95">
        <v>2.4658428094083001E-2</v>
      </c>
      <c r="CA95">
        <v>2.0513946404728901E-2</v>
      </c>
      <c r="CB95">
        <v>1.7235365368918398E-2</v>
      </c>
      <c r="CC95">
        <v>1.393325029309E-2</v>
      </c>
      <c r="CD95">
        <v>2.1822125171231901E-2</v>
      </c>
      <c r="CE95">
        <v>2.4848018588806101E-2</v>
      </c>
      <c r="CF95">
        <v>1.9408615330403198E-2</v>
      </c>
      <c r="CG95">
        <v>1.5709219723530701E-2</v>
      </c>
      <c r="CH95">
        <v>2.7276802422530801E-2</v>
      </c>
      <c r="CI95">
        <v>1.3969420324585299E-2</v>
      </c>
      <c r="CJ95">
        <v>1.9335210565159099E-2</v>
      </c>
      <c r="CK95">
        <v>4.1223151377215196E-3</v>
      </c>
      <c r="CL95">
        <v>6.5922075381974702E-3</v>
      </c>
      <c r="CM95">
        <v>2.4749754979523201E-2</v>
      </c>
      <c r="CN95">
        <v>4.12904566825264E-2</v>
      </c>
      <c r="CO95">
        <v>2.2268650424277701E-2</v>
      </c>
      <c r="CP95">
        <v>2.6439971963004801E-2</v>
      </c>
      <c r="CQ95">
        <v>1.9650410542907198E-2</v>
      </c>
      <c r="CR95">
        <v>1.6575060504364601E-2</v>
      </c>
      <c r="CS95">
        <v>1.6209887011013099E-2</v>
      </c>
      <c r="CT95">
        <v>3.01358820711068E-2</v>
      </c>
      <c r="CU95">
        <v>1.70984151945721E-2</v>
      </c>
      <c r="CV95" t="s">
        <v>162</v>
      </c>
    </row>
    <row r="96" spans="1:100" x14ac:dyDescent="0.25">
      <c r="A96" s="139">
        <v>39995</v>
      </c>
      <c r="B96">
        <v>43.23582039009073</v>
      </c>
      <c r="D96">
        <f t="shared" si="1"/>
        <v>1.6070516461359707</v>
      </c>
      <c r="E96">
        <v>1.6734608913008198E-2</v>
      </c>
      <c r="F96">
        <v>1.6447985146578699E-2</v>
      </c>
      <c r="G96">
        <v>1.7238018177641999E-2</v>
      </c>
      <c r="H96">
        <v>9.1543856562277207E-3</v>
      </c>
      <c r="I96">
        <v>1.4235551486127001E-2</v>
      </c>
      <c r="J96">
        <v>1.33123195983978E-2</v>
      </c>
      <c r="K96" t="s">
        <v>162</v>
      </c>
      <c r="L96">
        <v>8.7865083043120601E-3</v>
      </c>
      <c r="M96">
        <v>1.7734072645675201E-2</v>
      </c>
      <c r="N96">
        <v>2.0469589815688999E-2</v>
      </c>
      <c r="O96">
        <v>2.64811705786102E-2</v>
      </c>
      <c r="P96">
        <v>1.7746333842262301E-2</v>
      </c>
      <c r="Q96">
        <v>2.3716149288479101E-2</v>
      </c>
      <c r="R96">
        <v>9.8232862937221704E-3</v>
      </c>
      <c r="S96">
        <v>2.4689861229242001E-2</v>
      </c>
      <c r="T96">
        <v>2.0124819277096199E-2</v>
      </c>
      <c r="U96">
        <v>9.5090402235502997E-3</v>
      </c>
      <c r="V96">
        <v>2.0033894138384498E-2</v>
      </c>
      <c r="W96">
        <v>2.3980113733988201E-2</v>
      </c>
      <c r="X96">
        <v>2.15406043177905E-2</v>
      </c>
      <c r="Y96">
        <v>1.52338157167956E-2</v>
      </c>
      <c r="Z96">
        <v>8.1466296630610096E-3</v>
      </c>
      <c r="AA96">
        <v>1.6801355180682501E-2</v>
      </c>
      <c r="AB96">
        <v>2.3279140979677801E-2</v>
      </c>
      <c r="AC96">
        <v>1.8493625962045401E-2</v>
      </c>
      <c r="AD96">
        <v>1.4618322784942E-2</v>
      </c>
      <c r="AE96">
        <v>5.4988629583253401E-2</v>
      </c>
      <c r="AF96">
        <v>1.7182583093975901E-2</v>
      </c>
      <c r="AG96">
        <v>7.5545694468919702E-3</v>
      </c>
      <c r="AH96">
        <v>1.78646091979793E-2</v>
      </c>
      <c r="AI96">
        <v>1.6842915060504698E-2</v>
      </c>
      <c r="AJ96">
        <v>2.8335647228986599E-2</v>
      </c>
      <c r="AK96">
        <v>1.14878291022241E-2</v>
      </c>
      <c r="AL96">
        <v>2.0596485921008899E-2</v>
      </c>
      <c r="AM96">
        <v>1.73251672724638E-2</v>
      </c>
      <c r="AN96" t="s">
        <v>162</v>
      </c>
      <c r="AO96">
        <v>1.7863081461006899E-2</v>
      </c>
      <c r="AP96">
        <v>1.67119773092601E-2</v>
      </c>
      <c r="AQ96">
        <v>1.55647190711246E-2</v>
      </c>
      <c r="AR96">
        <v>8.0692689277850095E-3</v>
      </c>
      <c r="AS96">
        <v>1.2182507246578199E-2</v>
      </c>
      <c r="AT96">
        <v>1.0979084380329501E-2</v>
      </c>
      <c r="AU96">
        <v>2.01954044077251E-2</v>
      </c>
      <c r="AV96">
        <v>7.47355128141209E-3</v>
      </c>
      <c r="AW96">
        <v>1.26456001746524E-2</v>
      </c>
      <c r="AX96">
        <v>2.7323180091722198E-2</v>
      </c>
      <c r="AY96">
        <v>1.7487774782157701E-2</v>
      </c>
      <c r="AZ96">
        <v>2.5321281669908401E-2</v>
      </c>
      <c r="BA96">
        <v>1.5233861295023901E-2</v>
      </c>
      <c r="BB96">
        <v>1.49937867182594E-2</v>
      </c>
      <c r="BC96">
        <v>8.8055910999777706E-3</v>
      </c>
      <c r="BD96">
        <v>1.12660869634348E-2</v>
      </c>
      <c r="BE96">
        <v>1.27191901792466E-2</v>
      </c>
      <c r="BF96">
        <v>1.5714125647633099E-2</v>
      </c>
      <c r="BG96">
        <v>1.26965329163006E-2</v>
      </c>
      <c r="BH96">
        <v>7.1847059846880399E-3</v>
      </c>
      <c r="BI96">
        <v>1.40528213964803E-2</v>
      </c>
      <c r="BJ96">
        <v>1.5750493215391001E-2</v>
      </c>
      <c r="BK96">
        <v>1.3040518368325199E-2</v>
      </c>
      <c r="BL96">
        <v>2.04103329095685E-2</v>
      </c>
      <c r="BM96">
        <v>2.20130751148442E-2</v>
      </c>
      <c r="BN96">
        <v>9.8799414357942806E-3</v>
      </c>
      <c r="BO96">
        <v>1.25833454216965E-2</v>
      </c>
      <c r="BP96" t="s">
        <v>162</v>
      </c>
      <c r="BQ96">
        <v>3.4778093721996601E-3</v>
      </c>
      <c r="BR96">
        <v>1.50540532093977E-2</v>
      </c>
      <c r="BS96">
        <v>1.32575972416633E-2</v>
      </c>
      <c r="BT96">
        <v>2.8952837011209799E-2</v>
      </c>
      <c r="BU96">
        <v>1.2186110075968599E-2</v>
      </c>
      <c r="BV96">
        <v>1.64931029177438E-2</v>
      </c>
      <c r="BW96">
        <v>2.2024504616326601E-2</v>
      </c>
      <c r="BX96">
        <v>2.3990770728946498E-2</v>
      </c>
      <c r="BY96">
        <v>1.3901881036789399E-2</v>
      </c>
      <c r="BZ96">
        <v>1.8350398336996001E-2</v>
      </c>
      <c r="CA96">
        <v>1.326221860035E-2</v>
      </c>
      <c r="CB96">
        <v>1.42974286343389E-2</v>
      </c>
      <c r="CC96">
        <v>1.03253561350063E-2</v>
      </c>
      <c r="CD96">
        <v>1.7905958805540599E-2</v>
      </c>
      <c r="CE96">
        <v>1.58697278862426E-2</v>
      </c>
      <c r="CF96">
        <v>1.5244665133975E-2</v>
      </c>
      <c r="CG96">
        <v>7.59631162607059E-3</v>
      </c>
      <c r="CH96">
        <v>2.1655369812421301E-2</v>
      </c>
      <c r="CI96">
        <v>1.11289002418061E-2</v>
      </c>
      <c r="CJ96">
        <v>1.46982234460932E-2</v>
      </c>
      <c r="CK96">
        <v>3.61797974169208E-3</v>
      </c>
      <c r="CL96">
        <v>5.8832838878772001E-3</v>
      </c>
      <c r="CM96">
        <v>1.8364159856771398E-2</v>
      </c>
      <c r="CN96">
        <v>1.49486009952949E-2</v>
      </c>
      <c r="CO96">
        <v>2.06143171659754E-2</v>
      </c>
      <c r="CP96">
        <v>2.28783547398764E-2</v>
      </c>
      <c r="CQ96">
        <v>1.50670487326122E-2</v>
      </c>
      <c r="CR96">
        <v>1.09347556291635E-2</v>
      </c>
      <c r="CS96">
        <v>6.0529957718718002E-3</v>
      </c>
      <c r="CT96">
        <v>1.69476862465654E-2</v>
      </c>
      <c r="CU96">
        <v>1.48336284767048E-2</v>
      </c>
      <c r="CV96" t="s">
        <v>162</v>
      </c>
    </row>
    <row r="97" spans="1:100" x14ac:dyDescent="0.25">
      <c r="A97" s="139">
        <v>40087</v>
      </c>
      <c r="B97">
        <v>40.140890228724899</v>
      </c>
      <c r="D97">
        <f t="shared" si="1"/>
        <v>1.5294586056959385</v>
      </c>
      <c r="E97">
        <v>1.7079236005316901E-2</v>
      </c>
      <c r="F97">
        <v>1.53268378823083E-2</v>
      </c>
      <c r="G97">
        <v>1.8446074271276501E-2</v>
      </c>
      <c r="H97">
        <v>8.0337411459697992E-3</v>
      </c>
      <c r="I97">
        <v>8.7523856993724208E-3</v>
      </c>
      <c r="J97">
        <v>1.68729499574496E-2</v>
      </c>
      <c r="K97" t="s">
        <v>162</v>
      </c>
      <c r="L97">
        <v>1.2132658439828701E-2</v>
      </c>
      <c r="M97">
        <v>2.2027235676566701E-2</v>
      </c>
      <c r="N97">
        <v>1.39744089823463E-2</v>
      </c>
      <c r="O97">
        <v>1.8156283363035298E-2</v>
      </c>
      <c r="P97">
        <v>1.51585199577721E-2</v>
      </c>
      <c r="Q97">
        <v>4.0957345333833897E-2</v>
      </c>
      <c r="R97">
        <v>8.92789478925308E-3</v>
      </c>
      <c r="S97">
        <v>1.7596104852460999E-2</v>
      </c>
      <c r="T97">
        <v>1.7312833568388499E-2</v>
      </c>
      <c r="U97">
        <v>7.8708909212992801E-3</v>
      </c>
      <c r="V97">
        <v>1.38858240770984E-2</v>
      </c>
      <c r="W97">
        <v>3.4232023697001603E-2</v>
      </c>
      <c r="X97">
        <v>1.6217163889424999E-2</v>
      </c>
      <c r="Y97">
        <v>1.2302350427418901E-2</v>
      </c>
      <c r="Z97">
        <v>1.39615164562071E-2</v>
      </c>
      <c r="AA97">
        <v>1.85004308765583E-2</v>
      </c>
      <c r="AB97">
        <v>1.4976312570738001E-2</v>
      </c>
      <c r="AC97">
        <v>1.52075970704935E-2</v>
      </c>
      <c r="AD97">
        <v>1.5721587830168901E-2</v>
      </c>
      <c r="AE97">
        <v>2.9581602561203499E-2</v>
      </c>
      <c r="AF97">
        <v>1.7276114692456799E-2</v>
      </c>
      <c r="AG97">
        <v>9.4744234679064194E-3</v>
      </c>
      <c r="AH97">
        <v>2.5812393490966801E-2</v>
      </c>
      <c r="AI97">
        <v>1.4281767007158899E-2</v>
      </c>
      <c r="AJ97">
        <v>2.46856251100133E-2</v>
      </c>
      <c r="AK97">
        <v>7.9375605914190194E-3</v>
      </c>
      <c r="AL97">
        <v>1.50822791608124E-2</v>
      </c>
      <c r="AM97">
        <v>1.4097719237505401E-2</v>
      </c>
      <c r="AN97" t="s">
        <v>162</v>
      </c>
      <c r="AO97">
        <v>1.8877137329071401E-2</v>
      </c>
      <c r="AP97">
        <v>1.21674009151883E-2</v>
      </c>
      <c r="AQ97">
        <v>1.6438860352144698E-2</v>
      </c>
      <c r="AR97">
        <v>1.4353252532551699E-2</v>
      </c>
      <c r="AS97">
        <v>1.19801871784501E-2</v>
      </c>
      <c r="AT97">
        <v>8.2919095866666303E-3</v>
      </c>
      <c r="AU97">
        <v>2.0081446260109301E-2</v>
      </c>
      <c r="AV97">
        <v>5.9672222704012798E-3</v>
      </c>
      <c r="AW97">
        <v>1.4078184118840899E-2</v>
      </c>
      <c r="AX97">
        <v>2.3466835957951002E-2</v>
      </c>
      <c r="AY97">
        <v>1.1585372981649701E-2</v>
      </c>
      <c r="AZ97">
        <v>1.17072054564865E-2</v>
      </c>
      <c r="BA97">
        <v>1.2280948967379701E-2</v>
      </c>
      <c r="BB97">
        <v>2.7291365873176501E-2</v>
      </c>
      <c r="BC97">
        <v>6.6423614103653999E-3</v>
      </c>
      <c r="BD97">
        <v>9.1722900157996199E-3</v>
      </c>
      <c r="BE97">
        <v>1.17994544058751E-2</v>
      </c>
      <c r="BF97">
        <v>1.5491062441316501E-2</v>
      </c>
      <c r="BG97">
        <v>1.9807830360955899E-2</v>
      </c>
      <c r="BH97">
        <v>7.0878201987330802E-3</v>
      </c>
      <c r="BI97">
        <v>1.1206138531995201E-2</v>
      </c>
      <c r="BJ97">
        <v>1.66439495894194E-2</v>
      </c>
      <c r="BK97">
        <v>1.1193064389100799E-2</v>
      </c>
      <c r="BL97">
        <v>1.3080983183686E-2</v>
      </c>
      <c r="BM97">
        <v>2.1360396329118299E-2</v>
      </c>
      <c r="BN97">
        <v>9.2672465296780599E-3</v>
      </c>
      <c r="BO97">
        <v>1.3878619587006801E-2</v>
      </c>
      <c r="BP97" t="s">
        <v>162</v>
      </c>
      <c r="BQ97">
        <v>2.8659335277683401E-3</v>
      </c>
      <c r="BR97">
        <v>1.30375422286835E-2</v>
      </c>
      <c r="BS97">
        <v>1.1110031934049001E-2</v>
      </c>
      <c r="BT97">
        <v>2.4320979460557599E-2</v>
      </c>
      <c r="BU97">
        <v>1.35296211739098E-2</v>
      </c>
      <c r="BV97">
        <v>1.66991398569654E-2</v>
      </c>
      <c r="BW97">
        <v>2.1203895533663201E-2</v>
      </c>
      <c r="BX97">
        <v>2.11853099650414E-2</v>
      </c>
      <c r="BY97">
        <v>9.6776739667660695E-3</v>
      </c>
      <c r="BZ97">
        <v>1.9766090950402E-2</v>
      </c>
      <c r="CA97">
        <v>8.7559531817638404E-3</v>
      </c>
      <c r="CB97">
        <v>1.62803531919904E-2</v>
      </c>
      <c r="CC97">
        <v>9.8779517121504509E-3</v>
      </c>
      <c r="CD97">
        <v>1.6344673046416701E-2</v>
      </c>
      <c r="CE97">
        <v>1.56714659942437E-2</v>
      </c>
      <c r="CF97">
        <v>1.6149399877643501E-2</v>
      </c>
      <c r="CG97">
        <v>1.1735065366975699E-2</v>
      </c>
      <c r="CH97">
        <v>1.8624762132375801E-2</v>
      </c>
      <c r="CI97">
        <v>1.22347402278468E-2</v>
      </c>
      <c r="CJ97">
        <v>1.7166893806253899E-2</v>
      </c>
      <c r="CK97">
        <v>4.78819093092182E-3</v>
      </c>
      <c r="CL97">
        <v>5.8928867146198702E-3</v>
      </c>
      <c r="CM97">
        <v>1.9833346737645301E-2</v>
      </c>
      <c r="CN97">
        <v>1.13927960219547E-2</v>
      </c>
      <c r="CO97">
        <v>1.33036616633168E-2</v>
      </c>
      <c r="CP97">
        <v>3.7103012632584302E-2</v>
      </c>
      <c r="CQ97">
        <v>1.5590865701638999E-2</v>
      </c>
      <c r="CR97">
        <v>1.0390116700123001E-2</v>
      </c>
      <c r="CS97">
        <v>4.3430933103164602E-3</v>
      </c>
      <c r="CT97">
        <v>2.26439700475797E-2</v>
      </c>
      <c r="CU97">
        <v>1.8524259829946599E-2</v>
      </c>
      <c r="CV97" t="s">
        <v>162</v>
      </c>
    </row>
    <row r="98" spans="1:100" x14ac:dyDescent="0.25">
      <c r="A98" s="139">
        <v>40179</v>
      </c>
      <c r="B98">
        <v>38.793492117835669</v>
      </c>
      <c r="D98">
        <f t="shared" si="1"/>
        <v>1.410347899144166</v>
      </c>
      <c r="E98">
        <v>1.3653215953422299E-2</v>
      </c>
      <c r="F98">
        <v>1.3298975940502E-2</v>
      </c>
      <c r="G98">
        <v>1.4025880978956001E-2</v>
      </c>
      <c r="H98">
        <v>6.8046914307409801E-3</v>
      </c>
      <c r="I98">
        <v>3.0975933674871399E-2</v>
      </c>
      <c r="J98">
        <v>1.2670219552676901E-2</v>
      </c>
      <c r="K98" t="s">
        <v>162</v>
      </c>
      <c r="L98">
        <v>6.6194048430498701E-3</v>
      </c>
      <c r="M98">
        <v>1.7252992182821999E-2</v>
      </c>
      <c r="N98">
        <v>9.0246771242868708E-3</v>
      </c>
      <c r="O98">
        <v>1.89133247236665E-2</v>
      </c>
      <c r="P98">
        <v>1.16417929316865E-2</v>
      </c>
      <c r="Q98">
        <v>1.9297358665791201E-2</v>
      </c>
      <c r="R98">
        <v>9.9906876374673097E-3</v>
      </c>
      <c r="S98">
        <v>1.28148276687346E-2</v>
      </c>
      <c r="T98">
        <v>1.2567632197833301E-2</v>
      </c>
      <c r="U98">
        <v>1.2758991448745399E-2</v>
      </c>
      <c r="V98">
        <v>9.5755741262432501E-3</v>
      </c>
      <c r="W98">
        <v>2.9718666071628898E-2</v>
      </c>
      <c r="X98">
        <v>1.5894082529762099E-2</v>
      </c>
      <c r="Y98">
        <v>1.25918119424857E-2</v>
      </c>
      <c r="Z98">
        <v>9.7123442260958707E-3</v>
      </c>
      <c r="AA98">
        <v>1.2415521092225001E-2</v>
      </c>
      <c r="AB98">
        <v>2.0167317505601499E-2</v>
      </c>
      <c r="AC98">
        <v>1.25499982744177E-2</v>
      </c>
      <c r="AD98">
        <v>1.30938476495611E-2</v>
      </c>
      <c r="AE98">
        <v>2.99298633940304E-2</v>
      </c>
      <c r="AF98">
        <v>1.34504386298473E-2</v>
      </c>
      <c r="AG98">
        <v>7.8907475866058403E-3</v>
      </c>
      <c r="AH98">
        <v>2.33361905841558E-2</v>
      </c>
      <c r="AI98">
        <v>1.2861958017113101E-2</v>
      </c>
      <c r="AJ98">
        <v>2.06135453929541E-2</v>
      </c>
      <c r="AK98">
        <v>1.06658195624546E-2</v>
      </c>
      <c r="AL98">
        <v>1.2373548855565899E-2</v>
      </c>
      <c r="AM98">
        <v>1.33706191504805E-2</v>
      </c>
      <c r="AN98" t="s">
        <v>162</v>
      </c>
      <c r="AO98">
        <v>1.4132478328577201E-2</v>
      </c>
      <c r="AP98">
        <v>9.4768069494740592E-3</v>
      </c>
      <c r="AQ98">
        <v>1.36762011920977E-2</v>
      </c>
      <c r="AR98">
        <v>1.3992053800250001E-2</v>
      </c>
      <c r="AS98">
        <v>1.1474583159901E-2</v>
      </c>
      <c r="AT98">
        <v>7.4883966819598996E-3</v>
      </c>
      <c r="AU98">
        <v>1.22911957044411E-2</v>
      </c>
      <c r="AV98">
        <v>8.3520744651183997E-3</v>
      </c>
      <c r="AW98">
        <v>1.0274362380719399E-2</v>
      </c>
      <c r="AX98">
        <v>1.6671168989438701E-2</v>
      </c>
      <c r="AY98">
        <v>9.3826944843760605E-3</v>
      </c>
      <c r="AZ98">
        <v>1.44756007562709E-2</v>
      </c>
      <c r="BA98">
        <v>1.2794921678893199E-2</v>
      </c>
      <c r="BB98">
        <v>1.0389012363617001E-2</v>
      </c>
      <c r="BC98">
        <v>8.47347158857676E-3</v>
      </c>
      <c r="BD98">
        <v>1.23954336884468E-2</v>
      </c>
      <c r="BE98">
        <v>7.7001284007545004E-3</v>
      </c>
      <c r="BF98">
        <v>1.10840091637051E-2</v>
      </c>
      <c r="BG98">
        <v>1.1701493199531199E-2</v>
      </c>
      <c r="BH98">
        <v>7.9137852246015297E-3</v>
      </c>
      <c r="BI98">
        <v>7.4302889514069204E-3</v>
      </c>
      <c r="BJ98">
        <v>1.31586285093108E-2</v>
      </c>
      <c r="BK98">
        <v>8.6109979788454999E-3</v>
      </c>
      <c r="BL98">
        <v>1.18362298836028E-2</v>
      </c>
      <c r="BM98">
        <v>1.6182355025321501E-2</v>
      </c>
      <c r="BN98">
        <v>5.8038135524810701E-3</v>
      </c>
      <c r="BO98">
        <v>8.4309199436237107E-3</v>
      </c>
      <c r="BP98" t="s">
        <v>162</v>
      </c>
      <c r="BQ98">
        <v>4.0617204652762202E-2</v>
      </c>
      <c r="BR98">
        <v>1.30061091217038E-2</v>
      </c>
      <c r="BS98">
        <v>1.17126218227883E-2</v>
      </c>
      <c r="BT98">
        <v>1.9937992791867601E-2</v>
      </c>
      <c r="BU98">
        <v>1.4977766749497501E-2</v>
      </c>
      <c r="BV98">
        <v>9.9211890401727006E-3</v>
      </c>
      <c r="BW98">
        <v>1.68961696077983E-2</v>
      </c>
      <c r="BX98">
        <v>1.78855589002474E-2</v>
      </c>
      <c r="BY98">
        <v>6.1192514289736899E-3</v>
      </c>
      <c r="BZ98">
        <v>1.10432169942599E-2</v>
      </c>
      <c r="CA98">
        <v>9.5195135491428998E-3</v>
      </c>
      <c r="CB98">
        <v>2.2977233580972999E-2</v>
      </c>
      <c r="CC98">
        <v>8.4789092429258198E-3</v>
      </c>
      <c r="CD98">
        <v>1.2933513030007299E-2</v>
      </c>
      <c r="CE98">
        <v>1.5444841689458699E-2</v>
      </c>
      <c r="CF98">
        <v>1.7792030235815499E-2</v>
      </c>
      <c r="CG98">
        <v>8.0573095123290198E-3</v>
      </c>
      <c r="CH98">
        <v>1.29845166245765E-2</v>
      </c>
      <c r="CI98">
        <v>9.2344238266706298E-3</v>
      </c>
      <c r="CJ98">
        <v>1.1495508284332399E-2</v>
      </c>
      <c r="CK98">
        <v>4.0702127891993397E-3</v>
      </c>
      <c r="CL98">
        <v>6.8235087269820404E-3</v>
      </c>
      <c r="CM98">
        <v>1.8571533743003601E-2</v>
      </c>
      <c r="CN98">
        <v>1.16906975226175E-2</v>
      </c>
      <c r="CO98">
        <v>1.50039036601419E-2</v>
      </c>
      <c r="CP98">
        <v>1.7988427655796401E-2</v>
      </c>
      <c r="CQ98">
        <v>1.10854821310531E-2</v>
      </c>
      <c r="CR98">
        <v>9.1213940863431302E-3</v>
      </c>
      <c r="CS98">
        <v>8.3457883179212405E-2</v>
      </c>
      <c r="CT98">
        <v>1.6122123905986802E-2</v>
      </c>
      <c r="CU98">
        <v>1.4434411534169E-2</v>
      </c>
      <c r="CV98" t="s">
        <v>162</v>
      </c>
    </row>
    <row r="99" spans="1:100" x14ac:dyDescent="0.25">
      <c r="A99" s="139">
        <v>40269</v>
      </c>
      <c r="B99">
        <v>54.428611561630625</v>
      </c>
      <c r="D99">
        <f t="shared" si="1"/>
        <v>1.76139188069247</v>
      </c>
      <c r="E99">
        <v>1.98706768290422E-2</v>
      </c>
      <c r="F99">
        <v>2.2202781830842001E-2</v>
      </c>
      <c r="G99">
        <v>2.4413268127898499E-2</v>
      </c>
      <c r="H99">
        <v>1.05812304577029E-2</v>
      </c>
      <c r="I99">
        <v>1.17095100492773E-2</v>
      </c>
      <c r="J99">
        <v>2.2223968312143301E-2</v>
      </c>
      <c r="K99" t="s">
        <v>162</v>
      </c>
      <c r="L99">
        <v>1.12781103297148E-2</v>
      </c>
      <c r="M99">
        <v>2.3812384370765299E-2</v>
      </c>
      <c r="N99">
        <v>1.2309683046325501E-2</v>
      </c>
      <c r="O99" t="s">
        <v>162</v>
      </c>
      <c r="P99">
        <v>1.6554459509988E-2</v>
      </c>
      <c r="Q99">
        <v>1.8562358618095E-2</v>
      </c>
      <c r="R99">
        <v>1.1261999155040101E-2</v>
      </c>
      <c r="S99">
        <v>1.9414589172695802E-2</v>
      </c>
      <c r="T99">
        <v>1.8427984608015299E-2</v>
      </c>
      <c r="U99">
        <v>1.0814289638193199E-2</v>
      </c>
      <c r="V99">
        <v>1.3929478278132301E-2</v>
      </c>
      <c r="W99">
        <v>3.4435400863033198E-2</v>
      </c>
      <c r="X99">
        <v>2.7472073295866799E-2</v>
      </c>
      <c r="Y99">
        <v>2.1071406234614599E-2</v>
      </c>
      <c r="Z99">
        <v>8.0328692588615899E-3</v>
      </c>
      <c r="AA99">
        <v>1.8696736225707802E-2</v>
      </c>
      <c r="AB99">
        <v>1.9335359744459098E-2</v>
      </c>
      <c r="AC99">
        <v>2.2975018737813501E-2</v>
      </c>
      <c r="AD99">
        <v>2.38441100429173E-2</v>
      </c>
      <c r="AE99">
        <v>3.3198499999608597E-2</v>
      </c>
      <c r="AF99">
        <v>2.0287561064118598E-2</v>
      </c>
      <c r="AG99">
        <v>1.79512153582355E-2</v>
      </c>
      <c r="AH99">
        <v>3.3135644586756503E-2</v>
      </c>
      <c r="AI99">
        <v>1.3056323424289E-2</v>
      </c>
      <c r="AJ99">
        <v>3.4463600448750499E-2</v>
      </c>
      <c r="AK99">
        <v>1.26026748485815E-2</v>
      </c>
      <c r="AL99">
        <v>1.7047808232192901E-2</v>
      </c>
      <c r="AM99">
        <v>2.2005459505675298E-2</v>
      </c>
      <c r="AN99" t="s">
        <v>162</v>
      </c>
      <c r="AO99">
        <v>2.6133386503299001E-2</v>
      </c>
      <c r="AP99">
        <v>1.5230398906296801E-2</v>
      </c>
      <c r="AQ99">
        <v>2.6759640936910901E-2</v>
      </c>
      <c r="AR99">
        <v>7.74190838714352E-3</v>
      </c>
      <c r="AS99">
        <v>1.17877484190457E-2</v>
      </c>
      <c r="AT99">
        <v>8.6563684751628997E-3</v>
      </c>
      <c r="AU99">
        <v>3.1274315283009897E-2</v>
      </c>
      <c r="AV99">
        <v>6.4171302793910798E-3</v>
      </c>
      <c r="AW99">
        <v>1.2323957163926799E-2</v>
      </c>
      <c r="AX99">
        <v>2.8004809014130199E-2</v>
      </c>
      <c r="AY99">
        <v>5.4749800008155897E-3</v>
      </c>
      <c r="AZ99">
        <v>1.4651038624962601E-2</v>
      </c>
      <c r="BA99">
        <v>1.5454952205473899E-2</v>
      </c>
      <c r="BB99">
        <v>1.5462021506965001E-2</v>
      </c>
      <c r="BC99">
        <v>1.2559506271522001E-2</v>
      </c>
      <c r="BD99">
        <v>7.42080524451336E-3</v>
      </c>
      <c r="BE99">
        <v>1.02479245040463E-2</v>
      </c>
      <c r="BF99">
        <v>1.94152732606847E-2</v>
      </c>
      <c r="BG99">
        <v>1.26464394651945E-2</v>
      </c>
      <c r="BH99">
        <v>1.0068508963386199E-2</v>
      </c>
      <c r="BI99">
        <v>1.14089693103587E-2</v>
      </c>
      <c r="BJ99">
        <v>2.1957318495057498E-2</v>
      </c>
      <c r="BK99">
        <v>1.35129291021991E-2</v>
      </c>
      <c r="BL99">
        <v>1.2936334153431201E-2</v>
      </c>
      <c r="BM99">
        <v>2.7302049697122899E-2</v>
      </c>
      <c r="BN99">
        <v>7.8323714779528E-3</v>
      </c>
      <c r="BO99">
        <v>1.17572659110141E-2</v>
      </c>
      <c r="BP99" t="s">
        <v>162</v>
      </c>
      <c r="BQ99">
        <v>9.6098072940984693E-3</v>
      </c>
      <c r="BR99">
        <v>1.40643835566406E-2</v>
      </c>
      <c r="BS99">
        <v>1.64627926606748E-2</v>
      </c>
      <c r="BT99">
        <v>3.0045871161514699E-2</v>
      </c>
      <c r="BU99">
        <v>2.6474044607293599E-2</v>
      </c>
      <c r="BV99">
        <v>1.20730898518649E-2</v>
      </c>
      <c r="BW99">
        <v>3.7988782413980099E-2</v>
      </c>
      <c r="BX99">
        <v>2.40479629345858E-2</v>
      </c>
      <c r="BY99">
        <v>1.7045569110299998E-2</v>
      </c>
      <c r="BZ99">
        <v>1.6269498581660401E-2</v>
      </c>
      <c r="CA99">
        <v>1.3857990651420999E-2</v>
      </c>
      <c r="CB99">
        <v>2.0105588521786202E-2</v>
      </c>
      <c r="CC99">
        <v>1.0831367870577599E-2</v>
      </c>
      <c r="CD99">
        <v>2.3835717022082901E-2</v>
      </c>
      <c r="CE99">
        <v>2.2062372172907099E-2</v>
      </c>
      <c r="CF99">
        <v>3.4150954458870203E-2</v>
      </c>
      <c r="CG99">
        <v>6.13885945604533E-3</v>
      </c>
      <c r="CH99">
        <v>2.59162071548809E-2</v>
      </c>
      <c r="CI99">
        <v>1.5138476768428799E-2</v>
      </c>
      <c r="CJ99">
        <v>1.8504710115458199E-2</v>
      </c>
      <c r="CK99">
        <v>3.86366579590842E-3</v>
      </c>
      <c r="CL99">
        <v>5.8572852989499501E-3</v>
      </c>
      <c r="CM99">
        <v>2.5424936848512599E-2</v>
      </c>
      <c r="CN99">
        <v>1.0577591560002399E-2</v>
      </c>
      <c r="CO99">
        <v>2.68233695877798E-2</v>
      </c>
      <c r="CP99">
        <v>1.8197318040708101E-2</v>
      </c>
      <c r="CQ99">
        <v>1.9810533133096199E-2</v>
      </c>
      <c r="CR99">
        <v>1.5707563834549802E-2</v>
      </c>
      <c r="CS99">
        <v>5.0085519289734598E-3</v>
      </c>
      <c r="CT99">
        <v>1.23236944914604E-2</v>
      </c>
      <c r="CU99">
        <v>1.32311687767634E-2</v>
      </c>
      <c r="CV99" t="s">
        <v>162</v>
      </c>
    </row>
    <row r="100" spans="1:100" x14ac:dyDescent="0.25">
      <c r="A100" s="139">
        <v>40360</v>
      </c>
      <c r="B100">
        <v>44.237150105752896</v>
      </c>
      <c r="D100">
        <f t="shared" si="1"/>
        <v>1.1484714718656357</v>
      </c>
      <c r="E100">
        <v>1.1913665598733501E-2</v>
      </c>
      <c r="F100">
        <v>1.48501952262003E-2</v>
      </c>
      <c r="G100">
        <v>1.34655662791622E-2</v>
      </c>
      <c r="H100">
        <v>5.7367969160084199E-3</v>
      </c>
      <c r="I100">
        <v>1.10478887273944E-2</v>
      </c>
      <c r="J100">
        <v>1.3284994982438901E-2</v>
      </c>
      <c r="K100" t="s">
        <v>162</v>
      </c>
      <c r="L100">
        <v>6.4600886574583101E-3</v>
      </c>
      <c r="M100">
        <v>1.3116054892131499E-2</v>
      </c>
      <c r="N100">
        <v>1.0344824596183501E-2</v>
      </c>
      <c r="O100" t="s">
        <v>162</v>
      </c>
      <c r="P100">
        <v>1.1101264629167801E-2</v>
      </c>
      <c r="Q100">
        <v>1.1827061188994599E-2</v>
      </c>
      <c r="R100">
        <v>8.4388845114384495E-3</v>
      </c>
      <c r="S100">
        <v>1.39736060377265E-2</v>
      </c>
      <c r="T100">
        <v>1.4420588551769699E-2</v>
      </c>
      <c r="U100">
        <v>1.01939361478347E-2</v>
      </c>
      <c r="V100">
        <v>1.0961686885158301E-2</v>
      </c>
      <c r="W100">
        <v>2.6273435232955101E-2</v>
      </c>
      <c r="X100">
        <v>1.46366032050882E-2</v>
      </c>
      <c r="Y100">
        <v>1.4333741069766899E-2</v>
      </c>
      <c r="Z100">
        <v>1.38002663968174E-2</v>
      </c>
      <c r="AA100">
        <v>9.2908041423676903E-3</v>
      </c>
      <c r="AB100">
        <v>1.42174887296798E-2</v>
      </c>
      <c r="AC100">
        <v>1.3630376271991099E-2</v>
      </c>
      <c r="AD100">
        <v>1.48537878978085E-2</v>
      </c>
      <c r="AE100">
        <v>1.93352066285409E-2</v>
      </c>
      <c r="AF100">
        <v>1.36762865831073E-2</v>
      </c>
      <c r="AG100">
        <v>1.43417115196972E-2</v>
      </c>
      <c r="AH100">
        <v>2.18917430855365E-2</v>
      </c>
      <c r="AI100">
        <v>8.1558785449777904E-3</v>
      </c>
      <c r="AJ100">
        <v>2.1684788438881501E-2</v>
      </c>
      <c r="AK100">
        <v>9.2295960051488202E-3</v>
      </c>
      <c r="AL100">
        <v>8.6338353470884008E-3</v>
      </c>
      <c r="AM100">
        <v>1.04610139098744E-2</v>
      </c>
      <c r="AN100" t="s">
        <v>162</v>
      </c>
      <c r="AO100">
        <v>1.67795388341829E-2</v>
      </c>
      <c r="AP100">
        <v>9.9182796578783892E-3</v>
      </c>
      <c r="AQ100">
        <v>1.4944147229884E-2</v>
      </c>
      <c r="AR100">
        <v>1.0656384220061601E-2</v>
      </c>
      <c r="AS100">
        <v>1.14080090841939E-2</v>
      </c>
      <c r="AT100">
        <v>7.1417963230062803E-3</v>
      </c>
      <c r="AU100">
        <v>1.44482502984477E-2</v>
      </c>
      <c r="AV100">
        <v>7.4724759283058802E-3</v>
      </c>
      <c r="AW100">
        <v>8.3616347111871402E-3</v>
      </c>
      <c r="AX100">
        <v>1.8031455058600699E-2</v>
      </c>
      <c r="AY100">
        <v>8.3975617294245394E-3</v>
      </c>
      <c r="AZ100">
        <v>9.9839595769870507E-3</v>
      </c>
      <c r="BA100">
        <v>1.34318896339663E-2</v>
      </c>
      <c r="BB100">
        <v>8.2756499942429496E-3</v>
      </c>
      <c r="BC100">
        <v>6.1256780199419698E-3</v>
      </c>
      <c r="BD100">
        <v>8.2443467151651802E-3</v>
      </c>
      <c r="BE100">
        <v>6.9043018402978199E-3</v>
      </c>
      <c r="BF100">
        <v>1.1239652061897301E-2</v>
      </c>
      <c r="BG100">
        <v>9.7610933317937802E-3</v>
      </c>
      <c r="BH100">
        <v>7.5001809819681903E-3</v>
      </c>
      <c r="BI100">
        <v>6.2895976768410702E-3</v>
      </c>
      <c r="BJ100">
        <v>1.4087884431621201E-2</v>
      </c>
      <c r="BK100">
        <v>9.7840438856642096E-3</v>
      </c>
      <c r="BL100">
        <v>9.5660042371834304E-3</v>
      </c>
      <c r="BM100">
        <v>1.8084271848259299E-2</v>
      </c>
      <c r="BN100">
        <v>3.8355934984594E-3</v>
      </c>
      <c r="BO100">
        <v>1.01276404848781E-2</v>
      </c>
      <c r="BP100" t="s">
        <v>162</v>
      </c>
      <c r="BQ100">
        <v>8.5565583170272696E-3</v>
      </c>
      <c r="BR100">
        <v>7.8044578079876402E-3</v>
      </c>
      <c r="BS100">
        <v>1.0322609457960499E-2</v>
      </c>
      <c r="BT100">
        <v>1.58692830979748E-2</v>
      </c>
      <c r="BU100">
        <v>1.21116551508452E-2</v>
      </c>
      <c r="BV100">
        <v>5.788253868266E-3</v>
      </c>
      <c r="BW100">
        <v>1.6596062267079801E-2</v>
      </c>
      <c r="BX100">
        <v>1.2265015852695601E-2</v>
      </c>
      <c r="BY100">
        <v>8.2124707924740893E-3</v>
      </c>
      <c r="BZ100">
        <v>9.1210172526014106E-3</v>
      </c>
      <c r="CA100">
        <v>6.4310318345858902E-3</v>
      </c>
      <c r="CB100">
        <v>1.4968135416989299E-2</v>
      </c>
      <c r="CC100">
        <v>9.1298304361318808E-3</v>
      </c>
      <c r="CD100">
        <v>1.33716075792786E-2</v>
      </c>
      <c r="CE100">
        <v>1.16686747390372E-2</v>
      </c>
      <c r="CF100">
        <v>1.73130823419217E-2</v>
      </c>
      <c r="CG100">
        <v>1.24477512345338E-2</v>
      </c>
      <c r="CH100">
        <v>1.7078934405728202E-2</v>
      </c>
      <c r="CI100">
        <v>9.7782619044724899E-3</v>
      </c>
      <c r="CJ100">
        <v>8.4847813614501097E-3</v>
      </c>
      <c r="CK100">
        <v>5.3845677556718097E-3</v>
      </c>
      <c r="CL100">
        <v>6.2751835684330499E-3</v>
      </c>
      <c r="CM100">
        <v>1.21045241836135E-2</v>
      </c>
      <c r="CN100">
        <v>1.05842521777448E-2</v>
      </c>
      <c r="CO100">
        <v>1.2876332420021799E-2</v>
      </c>
      <c r="CP100">
        <v>1.02973816421893E-2</v>
      </c>
      <c r="CQ100">
        <v>1.28498014067736E-2</v>
      </c>
      <c r="CR100">
        <v>1.1397572797951399E-2</v>
      </c>
      <c r="CS100">
        <v>2.27287467795708E-3</v>
      </c>
      <c r="CT100">
        <v>1.41603930467994E-2</v>
      </c>
      <c r="CU100">
        <v>9.2016924700620995E-3</v>
      </c>
      <c r="CV100" t="s">
        <v>162</v>
      </c>
    </row>
    <row r="101" spans="1:100" x14ac:dyDescent="0.25">
      <c r="A101" s="139">
        <v>40452</v>
      </c>
      <c r="B101">
        <v>40.018872470504981</v>
      </c>
      <c r="D101">
        <f t="shared" si="1"/>
        <v>1.150412597130358</v>
      </c>
      <c r="E101">
        <v>1.54436268522974E-2</v>
      </c>
      <c r="F101">
        <v>1.21174164176016E-2</v>
      </c>
      <c r="G101">
        <v>1.40119371995893E-2</v>
      </c>
      <c r="H101">
        <v>5.01250031765071E-3</v>
      </c>
      <c r="I101">
        <v>1.13522989566021E-2</v>
      </c>
      <c r="J101">
        <v>1.3492764445513001E-2</v>
      </c>
      <c r="K101">
        <v>1.9533780798956499E-2</v>
      </c>
      <c r="L101">
        <v>7.6926895542637997E-3</v>
      </c>
      <c r="M101">
        <v>1.4438380146227701E-2</v>
      </c>
      <c r="N101">
        <v>1.1699035323568001E-2</v>
      </c>
      <c r="O101" t="s">
        <v>162</v>
      </c>
      <c r="P101">
        <v>1.04101441646922E-2</v>
      </c>
      <c r="Q101">
        <v>1.07477143403517E-2</v>
      </c>
      <c r="R101">
        <v>8.3274953972284505E-3</v>
      </c>
      <c r="S101">
        <v>1.76595076678439E-2</v>
      </c>
      <c r="T101">
        <v>1.9283009562636001E-2</v>
      </c>
      <c r="U101">
        <v>1.02130872167131E-2</v>
      </c>
      <c r="V101">
        <v>1.5961590058605001E-2</v>
      </c>
      <c r="W101">
        <v>2.0371706478821298E-2</v>
      </c>
      <c r="X101">
        <v>1.3858625067186801E-2</v>
      </c>
      <c r="Y101">
        <v>1.44334780276325E-2</v>
      </c>
      <c r="Z101">
        <v>1.0072748873215799E-2</v>
      </c>
      <c r="AA101">
        <v>7.1064401823604196E-3</v>
      </c>
      <c r="AB101">
        <v>1.1132321736414701E-2</v>
      </c>
      <c r="AC101">
        <v>1.42432593635183E-2</v>
      </c>
      <c r="AD101">
        <v>1.41809306505203E-2</v>
      </c>
      <c r="AE101">
        <v>1.96927159402129E-2</v>
      </c>
      <c r="AF101">
        <v>1.37596468513815E-2</v>
      </c>
      <c r="AG101">
        <v>1.3888646468161099E-2</v>
      </c>
      <c r="AH101">
        <v>1.7563587318738201E-2</v>
      </c>
      <c r="AI101">
        <v>1.08705983784493E-2</v>
      </c>
      <c r="AJ101">
        <v>2.1194510743763301E-2</v>
      </c>
      <c r="AK101">
        <v>1.17356064490243E-2</v>
      </c>
      <c r="AL101">
        <v>1.32632891393729E-2</v>
      </c>
      <c r="AM101">
        <v>1.17990340545814E-2</v>
      </c>
      <c r="AN101" t="s">
        <v>162</v>
      </c>
      <c r="AO101">
        <v>1.574768411392E-2</v>
      </c>
      <c r="AP101">
        <v>1.026656837921E-2</v>
      </c>
      <c r="AQ101">
        <v>1.5113178111934101E-2</v>
      </c>
      <c r="AR101">
        <v>7.3827433148337899E-3</v>
      </c>
      <c r="AS101">
        <v>9.0342989381546092E-3</v>
      </c>
      <c r="AT101">
        <v>5.1549297633347504E-3</v>
      </c>
      <c r="AU101">
        <v>1.1667095202484601E-2</v>
      </c>
      <c r="AV101">
        <v>5.1053976623627803E-3</v>
      </c>
      <c r="AW101">
        <v>7.4826671375764599E-3</v>
      </c>
      <c r="AX101">
        <v>1.83755609016212E-2</v>
      </c>
      <c r="AY101">
        <v>7.9192090114432404E-3</v>
      </c>
      <c r="AZ101">
        <v>1.10831549235328E-2</v>
      </c>
      <c r="BA101">
        <v>1.3403009405669001E-2</v>
      </c>
      <c r="BB101">
        <v>9.8123023774524098E-3</v>
      </c>
      <c r="BC101">
        <v>6.3748872968193999E-3</v>
      </c>
      <c r="BD101">
        <v>1.1262845940621401E-2</v>
      </c>
      <c r="BE101">
        <v>9.2080848878457206E-3</v>
      </c>
      <c r="BF101">
        <v>9.0963956949878192E-3</v>
      </c>
      <c r="BG101">
        <v>1.03219495088844E-2</v>
      </c>
      <c r="BH101">
        <v>9.24481226104229E-3</v>
      </c>
      <c r="BI101">
        <v>8.4718754515560098E-3</v>
      </c>
      <c r="BJ101">
        <v>1.29080235550932E-2</v>
      </c>
      <c r="BK101">
        <v>9.0774522411328998E-3</v>
      </c>
      <c r="BL101">
        <v>1.2374044068680101E-2</v>
      </c>
      <c r="BM101">
        <v>1.51318002393251E-2</v>
      </c>
      <c r="BN101">
        <v>3.2406748181032698E-3</v>
      </c>
      <c r="BO101">
        <v>6.4469661907744502E-3</v>
      </c>
      <c r="BP101" t="s">
        <v>162</v>
      </c>
      <c r="BQ101">
        <v>3.48593873122734E-3</v>
      </c>
      <c r="BR101">
        <v>1.23183667943446E-2</v>
      </c>
      <c r="BS101">
        <v>1.2767256212159701E-2</v>
      </c>
      <c r="BT101">
        <v>1.69549677246583E-2</v>
      </c>
      <c r="BU101">
        <v>1.40615698560606E-2</v>
      </c>
      <c r="BV101">
        <v>7.6120559534060897E-3</v>
      </c>
      <c r="BW101">
        <v>1.1408460339249599E-2</v>
      </c>
      <c r="BX101">
        <v>1.0763436043910401E-2</v>
      </c>
      <c r="BY101">
        <v>5.5004075892479904E-3</v>
      </c>
      <c r="BZ101">
        <v>1.0337570571886201E-2</v>
      </c>
      <c r="CA101">
        <v>8.3048769947471606E-3</v>
      </c>
      <c r="CB101">
        <v>1.05126630279564E-2</v>
      </c>
      <c r="CC101" t="s">
        <v>162</v>
      </c>
      <c r="CD101">
        <v>1.28831570608579E-2</v>
      </c>
      <c r="CE101">
        <v>1.2770472281278301E-2</v>
      </c>
      <c r="CF101">
        <v>1.7936545737600399E-2</v>
      </c>
      <c r="CG101">
        <v>1.09574914782618E-2</v>
      </c>
      <c r="CH101">
        <v>1.37118433616416E-2</v>
      </c>
      <c r="CI101">
        <v>1.0036511007608899E-2</v>
      </c>
      <c r="CJ101">
        <v>1.17850461528341E-2</v>
      </c>
      <c r="CK101">
        <v>5.1454002537065398E-3</v>
      </c>
      <c r="CL101">
        <v>1.12207933889773E-2</v>
      </c>
      <c r="CM101">
        <v>1.8327647931247401E-2</v>
      </c>
      <c r="CN101">
        <v>6.2167571390026001E-3</v>
      </c>
      <c r="CO101">
        <v>1.06306289130856E-2</v>
      </c>
      <c r="CP101">
        <v>9.1531257936005393E-3</v>
      </c>
      <c r="CQ101">
        <v>1.14650193106067E-2</v>
      </c>
      <c r="CR101">
        <v>7.4312267439880699E-3</v>
      </c>
      <c r="CS101">
        <v>2.48005662009401E-3</v>
      </c>
      <c r="CT101">
        <v>1.22651821974109E-2</v>
      </c>
      <c r="CU101">
        <v>1.36494053383542E-2</v>
      </c>
      <c r="CV101">
        <v>9.0139732688266899E-3</v>
      </c>
    </row>
    <row r="102" spans="1:100" x14ac:dyDescent="0.25">
      <c r="A102" s="139">
        <v>40544</v>
      </c>
      <c r="B102">
        <v>34.420281576201127</v>
      </c>
      <c r="D102">
        <f t="shared" si="1"/>
        <v>1.3262315518493057</v>
      </c>
      <c r="E102">
        <v>1.1615974590348001E-2</v>
      </c>
      <c r="F102">
        <v>1.15370550802423E-2</v>
      </c>
      <c r="G102">
        <v>1.2287367477560301E-2</v>
      </c>
      <c r="H102">
        <v>7.0030760040863602E-3</v>
      </c>
      <c r="I102">
        <v>5.5638594096643103E-2</v>
      </c>
      <c r="J102">
        <v>1.1193047997684001E-2</v>
      </c>
      <c r="K102">
        <v>1.3190248741393001E-2</v>
      </c>
      <c r="L102">
        <v>5.8984391686967E-3</v>
      </c>
      <c r="M102">
        <v>1.2016641165790201E-2</v>
      </c>
      <c r="N102">
        <v>1.5127447427864401E-2</v>
      </c>
      <c r="O102" t="s">
        <v>162</v>
      </c>
      <c r="P102">
        <v>9.3661855562551903E-3</v>
      </c>
      <c r="Q102">
        <v>1.7952826005481901E-2</v>
      </c>
      <c r="R102">
        <v>1.21150689020486E-2</v>
      </c>
      <c r="S102">
        <v>1.39166957481418E-2</v>
      </c>
      <c r="T102">
        <v>1.3437934425069799E-2</v>
      </c>
      <c r="U102">
        <v>1.4142025001955799E-2</v>
      </c>
      <c r="V102">
        <v>9.7616779851870394E-3</v>
      </c>
      <c r="W102">
        <v>3.2641552341959403E-2</v>
      </c>
      <c r="X102">
        <v>1.2483499923050799E-2</v>
      </c>
      <c r="Y102">
        <v>1.14998884520758E-2</v>
      </c>
      <c r="Z102">
        <v>7.8593366808703494E-3</v>
      </c>
      <c r="AA102">
        <v>2.1803892146648001E-2</v>
      </c>
      <c r="AB102">
        <v>1.55931026506573E-2</v>
      </c>
      <c r="AC102">
        <v>1.17890495207015E-2</v>
      </c>
      <c r="AD102">
        <v>1.23832139951052E-2</v>
      </c>
      <c r="AE102">
        <v>1.6258349529675899E-2</v>
      </c>
      <c r="AF102">
        <v>1.2582229820395301E-2</v>
      </c>
      <c r="AG102">
        <v>6.18748150775476E-3</v>
      </c>
      <c r="AH102">
        <v>2.2207844754040001E-2</v>
      </c>
      <c r="AI102">
        <v>1.10812935721783E-2</v>
      </c>
      <c r="AJ102">
        <v>1.69895693447101E-2</v>
      </c>
      <c r="AK102">
        <v>1.2918258404445101E-2</v>
      </c>
      <c r="AL102">
        <v>1.4823600709834199E-2</v>
      </c>
      <c r="AM102">
        <v>1.4759153071434199E-2</v>
      </c>
      <c r="AN102" t="s">
        <v>162</v>
      </c>
      <c r="AO102">
        <v>1.26904890257135E-2</v>
      </c>
      <c r="AP102">
        <v>1.2614917645009599E-2</v>
      </c>
      <c r="AQ102">
        <v>1.32929758928131E-2</v>
      </c>
      <c r="AR102">
        <v>5.1869852447378097E-3</v>
      </c>
      <c r="AS102">
        <v>2.0496971949325898E-2</v>
      </c>
      <c r="AT102">
        <v>8.6069871269114206E-3</v>
      </c>
      <c r="AU102">
        <v>1.7782967291414101E-2</v>
      </c>
      <c r="AV102">
        <v>8.1616015224478394E-3</v>
      </c>
      <c r="AW102">
        <v>1.33376819779227E-2</v>
      </c>
      <c r="AX102">
        <v>1.20073420764271E-2</v>
      </c>
      <c r="AY102">
        <v>1.4424630749404799E-2</v>
      </c>
      <c r="AZ102">
        <v>1.2702341363598799E-2</v>
      </c>
      <c r="BA102">
        <v>1.10692038971186E-2</v>
      </c>
      <c r="BB102">
        <v>1.8771912156286801E-2</v>
      </c>
      <c r="BC102">
        <v>7.9918018845864403E-3</v>
      </c>
      <c r="BD102">
        <v>9.4749032093629296E-3</v>
      </c>
      <c r="BE102">
        <v>8.2515897893535705E-3</v>
      </c>
      <c r="BF102">
        <v>9.9690964751778192E-3</v>
      </c>
      <c r="BG102">
        <v>1.17790111310085E-2</v>
      </c>
      <c r="BH102">
        <v>1.14149084419332E-2</v>
      </c>
      <c r="BI102">
        <v>8.1377461388987792E-3</v>
      </c>
      <c r="BJ102">
        <v>1.0736034631905001E-2</v>
      </c>
      <c r="BK102">
        <v>8.5757998936853101E-3</v>
      </c>
      <c r="BL102">
        <v>1.3896872705559799E-2</v>
      </c>
      <c r="BM102">
        <v>1.35153624549674E-2</v>
      </c>
      <c r="BN102">
        <v>1.20022547039916E-2</v>
      </c>
      <c r="BO102">
        <v>1.08746530291611E-2</v>
      </c>
      <c r="BP102" t="s">
        <v>162</v>
      </c>
      <c r="BQ102">
        <v>4.7615983934716898E-3</v>
      </c>
      <c r="BR102">
        <v>1.5209186308341499E-2</v>
      </c>
      <c r="BS102">
        <v>1.22538868693748E-2</v>
      </c>
      <c r="BT102">
        <v>1.42195110770423E-2</v>
      </c>
      <c r="BU102">
        <v>1.2855051603125099E-2</v>
      </c>
      <c r="BV102">
        <v>1.4374352931995699E-2</v>
      </c>
      <c r="BW102">
        <v>1.36128208100615E-2</v>
      </c>
      <c r="BX102">
        <v>1.28216765928131E-2</v>
      </c>
      <c r="BY102">
        <v>2.5386430559928602E-2</v>
      </c>
      <c r="BZ102">
        <v>1.2220441285454501E-2</v>
      </c>
      <c r="CA102">
        <v>9.8076928175771395E-3</v>
      </c>
      <c r="CB102">
        <v>1.30961754030312E-2</v>
      </c>
      <c r="CC102" t="s">
        <v>162</v>
      </c>
      <c r="CD102">
        <v>1.45901966774064E-2</v>
      </c>
      <c r="CE102">
        <v>1.3743972057931E-2</v>
      </c>
      <c r="CF102">
        <v>1.7251037597327001E-2</v>
      </c>
      <c r="CG102">
        <v>1.09173775922939E-2</v>
      </c>
      <c r="CH102">
        <v>1.3861736709633201E-2</v>
      </c>
      <c r="CI102">
        <v>8.6073534113536004E-3</v>
      </c>
      <c r="CJ102">
        <v>1.4359984109925001E-2</v>
      </c>
      <c r="CK102">
        <v>3.5905059307968601E-3</v>
      </c>
      <c r="CL102">
        <v>1.49798649587951E-2</v>
      </c>
      <c r="CM102">
        <v>1.8881751391301001E-2</v>
      </c>
      <c r="CN102">
        <v>1.40432401663266E-2</v>
      </c>
      <c r="CO102">
        <v>1.47908554746972E-2</v>
      </c>
      <c r="CP102">
        <v>1.9589788782993299E-2</v>
      </c>
      <c r="CQ102">
        <v>1.1393271859769001E-2</v>
      </c>
      <c r="CR102">
        <v>8.3415765557510093E-3</v>
      </c>
      <c r="CS102">
        <v>2.9314316758103798E-3</v>
      </c>
      <c r="CT102">
        <v>1.9334830943962399E-2</v>
      </c>
      <c r="CU102">
        <v>1.04817330967702E-2</v>
      </c>
      <c r="CV102">
        <v>9.9950298475928196E-3</v>
      </c>
    </row>
    <row r="103" spans="1:100" x14ac:dyDescent="0.25">
      <c r="A103" s="139">
        <v>40634</v>
      </c>
      <c r="B103">
        <v>41.785156200870745</v>
      </c>
      <c r="D103">
        <f t="shared" si="1"/>
        <v>1.1953089203834473</v>
      </c>
      <c r="E103">
        <v>1.09688533758657E-2</v>
      </c>
      <c r="F103">
        <v>1.35592151986358E-2</v>
      </c>
      <c r="G103">
        <v>1.41214461278493E-2</v>
      </c>
      <c r="H103">
        <v>3.8411871280405602E-3</v>
      </c>
      <c r="I103">
        <v>2.0561783780792601E-2</v>
      </c>
      <c r="J103">
        <v>1.26827812666842E-2</v>
      </c>
      <c r="K103">
        <v>1.61425649959182E-2</v>
      </c>
      <c r="L103">
        <v>7.1869069760943103E-3</v>
      </c>
      <c r="M103">
        <v>1.4273761792698699E-2</v>
      </c>
      <c r="N103">
        <v>9.7942561719546808E-3</v>
      </c>
      <c r="O103" t="s">
        <v>162</v>
      </c>
      <c r="P103">
        <v>1.1631511573089099E-2</v>
      </c>
      <c r="Q103">
        <v>1.0002507152751699E-2</v>
      </c>
      <c r="R103">
        <v>8.7686804602368808E-3</v>
      </c>
      <c r="S103">
        <v>1.22930535776058E-2</v>
      </c>
      <c r="T103">
        <v>1.1018762590352201E-2</v>
      </c>
      <c r="U103">
        <v>1.32582701838601E-2</v>
      </c>
      <c r="V103">
        <v>9.8328185145451705E-3</v>
      </c>
      <c r="W103">
        <v>2.9667789534193901E-2</v>
      </c>
      <c r="X103">
        <v>1.29688338133086E-2</v>
      </c>
      <c r="Y103">
        <v>1.3988425052894E-2</v>
      </c>
      <c r="Z103">
        <v>7.7449403426435798E-3</v>
      </c>
      <c r="AA103">
        <v>1.2071807305632501E-2</v>
      </c>
      <c r="AB103">
        <v>1.01398028466656E-2</v>
      </c>
      <c r="AC103">
        <v>1.56790894573554E-2</v>
      </c>
      <c r="AD103">
        <v>1.52807341702485E-2</v>
      </c>
      <c r="AE103">
        <v>1.96440275414911E-2</v>
      </c>
      <c r="AF103">
        <v>1.6108798853775402E-2</v>
      </c>
      <c r="AG103">
        <v>8.4222552655446696E-3</v>
      </c>
      <c r="AH103">
        <v>2.2817100284661999E-2</v>
      </c>
      <c r="AI103">
        <v>9.0598515380243202E-3</v>
      </c>
      <c r="AJ103">
        <v>1.9549076319872599E-2</v>
      </c>
      <c r="AK103">
        <v>9.5842669576036398E-3</v>
      </c>
      <c r="AL103">
        <v>1.1181828747368099E-2</v>
      </c>
      <c r="AM103">
        <v>9.4636838063700494E-3</v>
      </c>
      <c r="AN103" t="s">
        <v>162</v>
      </c>
      <c r="AO103">
        <v>1.4052899285244801E-2</v>
      </c>
      <c r="AP103">
        <v>1.1309177555795601E-2</v>
      </c>
      <c r="AQ103">
        <v>1.6718790811984199E-2</v>
      </c>
      <c r="AR103">
        <v>6.7050235453256501E-3</v>
      </c>
      <c r="AS103">
        <v>1.1108450585884E-2</v>
      </c>
      <c r="AT103">
        <v>6.1560402632383701E-3</v>
      </c>
      <c r="AU103">
        <v>1.51905307064331E-2</v>
      </c>
      <c r="AV103">
        <v>7.0023005413399004E-3</v>
      </c>
      <c r="AW103">
        <v>6.2832427690104496E-3</v>
      </c>
      <c r="AX103">
        <v>1.26301104587212E-2</v>
      </c>
      <c r="AY103">
        <v>5.6506216945258697E-3</v>
      </c>
      <c r="AZ103">
        <v>1.5629494710788401E-2</v>
      </c>
      <c r="BA103">
        <v>9.3089652093938293E-3</v>
      </c>
      <c r="BB103">
        <v>1.0489513304444101E-2</v>
      </c>
      <c r="BC103">
        <v>7.4766794038427804E-3</v>
      </c>
      <c r="BD103">
        <v>9.3814843206323304E-3</v>
      </c>
      <c r="BE103">
        <v>6.8729221324967801E-3</v>
      </c>
      <c r="BF103">
        <v>1.06349728853651E-2</v>
      </c>
      <c r="BG103">
        <v>1.26345316460586E-2</v>
      </c>
      <c r="BH103">
        <v>9.9349411935948893E-3</v>
      </c>
      <c r="BI103">
        <v>1.00871295705579E-2</v>
      </c>
      <c r="BJ103">
        <v>1.29940098756404E-2</v>
      </c>
      <c r="BK103">
        <v>7.7055813532942597E-3</v>
      </c>
      <c r="BL103">
        <v>7.3182761931523798E-3</v>
      </c>
      <c r="BM103">
        <v>1.8008891576079499E-2</v>
      </c>
      <c r="BN103">
        <v>4.76205412965285E-3</v>
      </c>
      <c r="BO103">
        <v>7.63814146284548E-3</v>
      </c>
      <c r="BP103" t="s">
        <v>162</v>
      </c>
      <c r="BQ103">
        <v>1.56662431416199E-3</v>
      </c>
      <c r="BR103">
        <v>3.4267703956704497E-2</v>
      </c>
      <c r="BS103">
        <v>9.4818572754822705E-3</v>
      </c>
      <c r="BT103">
        <v>1.50749742994609E-2</v>
      </c>
      <c r="BU103">
        <v>1.3970742578670699E-2</v>
      </c>
      <c r="BV103">
        <v>1.26880065296603E-2</v>
      </c>
      <c r="BW103">
        <v>1.38626485318368E-2</v>
      </c>
      <c r="BX103">
        <v>1.39419512159294E-2</v>
      </c>
      <c r="BY103">
        <v>6.4312534595948097E-3</v>
      </c>
      <c r="BZ103">
        <v>1.48084060794074E-2</v>
      </c>
      <c r="CA103">
        <v>8.1215588050626199E-3</v>
      </c>
      <c r="CB103">
        <v>1.42105827683781E-2</v>
      </c>
      <c r="CC103" t="s">
        <v>162</v>
      </c>
      <c r="CD103">
        <v>1.5061097235047101E-2</v>
      </c>
      <c r="CE103">
        <v>1.50432765387131E-2</v>
      </c>
      <c r="CF103">
        <v>1.74992907562781E-2</v>
      </c>
      <c r="CG103">
        <v>6.9163976756363398E-3</v>
      </c>
      <c r="CH103">
        <v>1.7162986797954201E-2</v>
      </c>
      <c r="CI103">
        <v>9.0558292515127304E-3</v>
      </c>
      <c r="CJ103">
        <v>1.24248430947595E-2</v>
      </c>
      <c r="CK103">
        <v>4.5933912618982796E-3</v>
      </c>
      <c r="CL103">
        <v>8.4805175506262806E-3</v>
      </c>
      <c r="CM103">
        <v>1.62270107373719E-2</v>
      </c>
      <c r="CN103">
        <v>1.6083638228940499E-2</v>
      </c>
      <c r="CO103">
        <v>1.6508936549654501E-2</v>
      </c>
      <c r="CP103">
        <v>1.03310486813235E-2</v>
      </c>
      <c r="CQ103">
        <v>1.23446223002235E-2</v>
      </c>
      <c r="CR103">
        <v>7.91157422552035E-3</v>
      </c>
      <c r="CS103">
        <v>4.9644759276375799E-3</v>
      </c>
      <c r="CT103">
        <v>1.8898102222011898E-2</v>
      </c>
      <c r="CU103">
        <v>7.9205237896209108E-3</v>
      </c>
      <c r="CV103">
        <v>6.8348842237199196E-3</v>
      </c>
    </row>
    <row r="104" spans="1:100" x14ac:dyDescent="0.25">
      <c r="A104" s="139">
        <v>40725</v>
      </c>
      <c r="B104">
        <v>49.36759701948462</v>
      </c>
      <c r="D104">
        <f t="shared" si="1"/>
        <v>1.819102412993431</v>
      </c>
      <c r="E104">
        <v>2.3818513625977401E-2</v>
      </c>
      <c r="F104">
        <v>2.3334340514529199E-2</v>
      </c>
      <c r="G104">
        <v>2.59401439831729E-2</v>
      </c>
      <c r="H104">
        <v>5.3920274741092698E-3</v>
      </c>
      <c r="I104">
        <v>1.6829066518911199E-2</v>
      </c>
      <c r="J104">
        <v>2.2896134025178899E-2</v>
      </c>
      <c r="K104">
        <v>1.2270438618621701E-2</v>
      </c>
      <c r="L104">
        <v>1.1463633938259801E-2</v>
      </c>
      <c r="M104">
        <v>2.67786993388789E-2</v>
      </c>
      <c r="N104">
        <v>1.2695018285637299E-2</v>
      </c>
      <c r="O104" t="s">
        <v>162</v>
      </c>
      <c r="P104">
        <v>1.8638670492918698E-2</v>
      </c>
      <c r="Q104">
        <v>1.08993036135028E-2</v>
      </c>
      <c r="R104">
        <v>2.11834712054772E-2</v>
      </c>
      <c r="S104">
        <v>1.44774578551011E-2</v>
      </c>
      <c r="T104">
        <v>1.5496529831616E-2</v>
      </c>
      <c r="U104">
        <v>1.41007863316385E-2</v>
      </c>
      <c r="V104">
        <v>1.4993523848820099E-2</v>
      </c>
      <c r="W104">
        <v>4.4424420119621402E-2</v>
      </c>
      <c r="X104">
        <v>2.49059684937467E-2</v>
      </c>
      <c r="Y104">
        <v>2.3056488274261999E-2</v>
      </c>
      <c r="Z104">
        <v>7.58670362847471E-3</v>
      </c>
      <c r="AA104">
        <v>1.51285344149661E-2</v>
      </c>
      <c r="AB104">
        <v>2.1546167208791898E-2</v>
      </c>
      <c r="AC104">
        <v>2.91422376899374E-2</v>
      </c>
      <c r="AD104">
        <v>2.6693028014925999E-2</v>
      </c>
      <c r="AE104">
        <v>3.1423072598472303E-2</v>
      </c>
      <c r="AF104">
        <v>2.9431410354512098E-2</v>
      </c>
      <c r="AG104">
        <v>5.7897135825206699E-3</v>
      </c>
      <c r="AH104">
        <v>3.2336044671847801E-2</v>
      </c>
      <c r="AI104">
        <v>1.88829448196394E-2</v>
      </c>
      <c r="AJ104">
        <v>3.21717754412226E-2</v>
      </c>
      <c r="AK104">
        <v>1.1151931300708399E-2</v>
      </c>
      <c r="AL104">
        <v>1.63552950424137E-2</v>
      </c>
      <c r="AM104">
        <v>2.33900635346471E-2</v>
      </c>
      <c r="AN104" t="s">
        <v>162</v>
      </c>
      <c r="AO104">
        <v>2.30481817727907E-2</v>
      </c>
      <c r="AP104">
        <v>2.38107583459134E-2</v>
      </c>
      <c r="AQ104">
        <v>2.9881533661634398E-2</v>
      </c>
      <c r="AR104">
        <v>8.7259765433221094E-3</v>
      </c>
      <c r="AS104">
        <v>1.23833244959156E-2</v>
      </c>
      <c r="AT104">
        <v>6.2781170053450297E-3</v>
      </c>
      <c r="AU104">
        <v>2.2160745337590701E-2</v>
      </c>
      <c r="AV104">
        <v>1.2620562384188599E-2</v>
      </c>
      <c r="AW104">
        <v>8.3685903386941703E-3</v>
      </c>
      <c r="AX104">
        <v>1.9120336446496199E-2</v>
      </c>
      <c r="AY104">
        <v>7.1073555901024201E-3</v>
      </c>
      <c r="AZ104">
        <v>1.6147021241478401E-2</v>
      </c>
      <c r="BA104">
        <v>1.69820807878183E-2</v>
      </c>
      <c r="BB104">
        <v>1.17626118194686E-2</v>
      </c>
      <c r="BC104">
        <v>1.1806251500343199E-2</v>
      </c>
      <c r="BD104">
        <v>1.07922986439255E-2</v>
      </c>
      <c r="BE104">
        <v>1.1775142803648201E-2</v>
      </c>
      <c r="BF104">
        <v>2.29581561700514E-2</v>
      </c>
      <c r="BG104">
        <v>1.5873374133559399E-2</v>
      </c>
      <c r="BH104">
        <v>9.7591622655840305E-3</v>
      </c>
      <c r="BI104">
        <v>1.45427861595827E-2</v>
      </c>
      <c r="BJ104">
        <v>2.3953521258856501E-2</v>
      </c>
      <c r="BK104">
        <v>1.35338454595436E-2</v>
      </c>
      <c r="BL104">
        <v>1.2512244119703701E-2</v>
      </c>
      <c r="BM104">
        <v>2.730571638807E-2</v>
      </c>
      <c r="BN104">
        <v>6.36186309269817E-3</v>
      </c>
      <c r="BO104">
        <v>1.18760845450773E-2</v>
      </c>
      <c r="BP104" t="s">
        <v>162</v>
      </c>
      <c r="BQ104">
        <v>2.6450110527829599E-3</v>
      </c>
      <c r="BR104">
        <v>2.0468764069279301E-2</v>
      </c>
      <c r="BS104">
        <v>1.65940408987864E-2</v>
      </c>
      <c r="BT104">
        <v>3.2270292146827299E-2</v>
      </c>
      <c r="BU104">
        <v>2.4781756211136201E-2</v>
      </c>
      <c r="BV104">
        <v>8.3377740796747399E-3</v>
      </c>
      <c r="BW104">
        <v>2.41516594881909E-2</v>
      </c>
      <c r="BX104">
        <v>2.5400047490646002E-2</v>
      </c>
      <c r="BY104">
        <v>1.0448370437066701E-2</v>
      </c>
      <c r="BZ104">
        <v>2.32993358433514E-2</v>
      </c>
      <c r="CA104">
        <v>1.5875202308442301E-2</v>
      </c>
      <c r="CB104">
        <v>1.20476738271339E-2</v>
      </c>
      <c r="CC104" t="s">
        <v>162</v>
      </c>
      <c r="CD104">
        <v>2.35164675603667E-2</v>
      </c>
      <c r="CE104">
        <v>2.77042372215466E-2</v>
      </c>
      <c r="CF104">
        <v>2.91526622044566E-2</v>
      </c>
      <c r="CG104">
        <v>9.1179767537686307E-3</v>
      </c>
      <c r="CH104">
        <v>3.1782295928830903E-2</v>
      </c>
      <c r="CI104">
        <v>1.9325556311669899E-2</v>
      </c>
      <c r="CJ104">
        <v>1.9923369114394001E-2</v>
      </c>
      <c r="CK104">
        <v>1.2729152318119099E-2</v>
      </c>
      <c r="CL104">
        <v>7.8735832747756293E-3</v>
      </c>
      <c r="CM104">
        <v>2.5843926622635498E-2</v>
      </c>
      <c r="CN104">
        <v>1.7400213532776099E-2</v>
      </c>
      <c r="CO104">
        <v>3.1250128812281702E-2</v>
      </c>
      <c r="CP104">
        <v>1.26215108642993E-2</v>
      </c>
      <c r="CQ104">
        <v>2.1673247024719799E-2</v>
      </c>
      <c r="CR104">
        <v>2.1097553618069E-2</v>
      </c>
      <c r="CS104">
        <v>1.04943005954819E-2</v>
      </c>
      <c r="CT104">
        <v>1.6196997445916701E-2</v>
      </c>
      <c r="CU104">
        <v>1.7559861179617799E-2</v>
      </c>
      <c r="CV104">
        <v>5.9200507124493301E-3</v>
      </c>
    </row>
    <row r="105" spans="1:100" x14ac:dyDescent="0.25">
      <c r="A105" s="139">
        <v>40817</v>
      </c>
      <c r="B105">
        <v>47.854015111172863</v>
      </c>
      <c r="D105">
        <f t="shared" si="1"/>
        <v>1.682240539614275</v>
      </c>
      <c r="E105">
        <v>2.3554660277181502E-2</v>
      </c>
      <c r="F105">
        <v>2.1411944371360299E-2</v>
      </c>
      <c r="G105">
        <v>2.3898614258802801E-2</v>
      </c>
      <c r="H105">
        <v>5.0830197199322599E-3</v>
      </c>
      <c r="I105">
        <v>2.8297109869514399E-2</v>
      </c>
      <c r="J105">
        <v>1.7909651570808999E-2</v>
      </c>
      <c r="K105">
        <v>1.21401071743951E-2</v>
      </c>
      <c r="L105">
        <v>9.8858187257238293E-3</v>
      </c>
      <c r="M105">
        <v>2.44931022906704E-2</v>
      </c>
      <c r="N105">
        <v>1.2800815827091999E-2</v>
      </c>
      <c r="O105" t="s">
        <v>162</v>
      </c>
      <c r="P105">
        <v>1.9554360910132702E-2</v>
      </c>
      <c r="Q105">
        <v>1.0710028921878801E-2</v>
      </c>
      <c r="R105">
        <v>1.8278501673753399E-2</v>
      </c>
      <c r="S105">
        <v>1.63580738013046E-2</v>
      </c>
      <c r="T105">
        <v>1.34077527210157E-2</v>
      </c>
      <c r="U105">
        <v>1.32080683673137E-2</v>
      </c>
      <c r="V105">
        <v>1.44770446127494E-2</v>
      </c>
      <c r="W105">
        <v>3.9591850178555099E-2</v>
      </c>
      <c r="X105">
        <v>2.3997339968265301E-2</v>
      </c>
      <c r="Y105">
        <v>1.8805810601418602E-2</v>
      </c>
      <c r="Z105">
        <v>5.0734748371403003E-3</v>
      </c>
      <c r="AA105">
        <v>1.55301472321763E-2</v>
      </c>
      <c r="AB105">
        <v>2.1442649083108799E-2</v>
      </c>
      <c r="AC105">
        <v>2.7196409676970301E-2</v>
      </c>
      <c r="AD105">
        <v>2.58658562071288E-2</v>
      </c>
      <c r="AE105">
        <v>3.2978779119583301E-2</v>
      </c>
      <c r="AF105">
        <v>2.8290713276455898E-2</v>
      </c>
      <c r="AG105">
        <v>1.0980421559603999E-2</v>
      </c>
      <c r="AH105">
        <v>2.7356982982407699E-2</v>
      </c>
      <c r="AI105">
        <v>2.1580236155630601E-2</v>
      </c>
      <c r="AJ105">
        <v>3.1414986890220702E-2</v>
      </c>
      <c r="AK105">
        <v>1.0830555012035699E-2</v>
      </c>
      <c r="AL105">
        <v>1.8051617746503799E-2</v>
      </c>
      <c r="AM105">
        <v>1.8919585836588201E-2</v>
      </c>
      <c r="AN105" t="s">
        <v>162</v>
      </c>
      <c r="AO105">
        <v>2.10873671732104E-2</v>
      </c>
      <c r="AP105">
        <v>1.8897144541284799E-2</v>
      </c>
      <c r="AQ105">
        <v>2.9029588649779701E-2</v>
      </c>
      <c r="AR105">
        <v>8.7876399540498494E-3</v>
      </c>
      <c r="AS105">
        <v>1.2803881194489299E-2</v>
      </c>
      <c r="AT105">
        <v>5.5491383298362004E-3</v>
      </c>
      <c r="AU105">
        <v>2.52021015104756E-2</v>
      </c>
      <c r="AV105">
        <v>1.1333822334997299E-2</v>
      </c>
      <c r="AW105">
        <v>4.4987917343836201E-3</v>
      </c>
      <c r="AX105">
        <v>1.6568719829936102E-2</v>
      </c>
      <c r="AY105">
        <v>9.9935341719629301E-3</v>
      </c>
      <c r="AZ105">
        <v>1.4831750716293101E-2</v>
      </c>
      <c r="BA105">
        <v>1.2975581461242299E-2</v>
      </c>
      <c r="BB105">
        <v>1.36318148638792E-2</v>
      </c>
      <c r="BC105">
        <v>1.22097869559474E-2</v>
      </c>
      <c r="BD105">
        <v>8.6156770448903696E-3</v>
      </c>
      <c r="BE105">
        <v>6.1438155325748397E-3</v>
      </c>
      <c r="BF105">
        <v>2.0051229102919801E-2</v>
      </c>
      <c r="BG105">
        <v>2.0375434856973702E-2</v>
      </c>
      <c r="BH105">
        <v>9.0175145069384798E-3</v>
      </c>
      <c r="BI105">
        <v>1.44186925140391E-2</v>
      </c>
      <c r="BJ105">
        <v>2.35750135491147E-2</v>
      </c>
      <c r="BK105">
        <v>1.15532965294367E-2</v>
      </c>
      <c r="BL105">
        <v>1.3241678827991101E-2</v>
      </c>
      <c r="BM105">
        <v>2.6380498557956499E-2</v>
      </c>
      <c r="BN105">
        <v>3.9750709568202097E-3</v>
      </c>
      <c r="BO105">
        <v>1.00143421134093E-2</v>
      </c>
      <c r="BP105" t="s">
        <v>162</v>
      </c>
      <c r="BQ105">
        <v>4.8989008432144699E-3</v>
      </c>
      <c r="BR105">
        <v>1.40690734538134E-2</v>
      </c>
      <c r="BS105">
        <v>1.2430636237322599E-2</v>
      </c>
      <c r="BT105">
        <v>2.7645405984377699E-2</v>
      </c>
      <c r="BU105">
        <v>2.0190744312423899E-2</v>
      </c>
      <c r="BV105">
        <v>6.0300151861155298E-3</v>
      </c>
      <c r="BW105">
        <v>1.93350898077616E-2</v>
      </c>
      <c r="BX105">
        <v>2.45255945506772E-2</v>
      </c>
      <c r="BY105">
        <v>8.6412258319446301E-3</v>
      </c>
      <c r="BZ105">
        <v>1.4109036520152E-2</v>
      </c>
      <c r="CA105">
        <v>1.6311694639442601E-2</v>
      </c>
      <c r="CB105">
        <v>1.41880991749771E-2</v>
      </c>
      <c r="CC105" t="s">
        <v>162</v>
      </c>
      <c r="CD105">
        <v>2.2323631133198199E-2</v>
      </c>
      <c r="CE105">
        <v>2.4747448953213999E-2</v>
      </c>
      <c r="CF105">
        <v>2.5807567173673201E-2</v>
      </c>
      <c r="CG105">
        <v>1.1423029710122001E-2</v>
      </c>
      <c r="CH105">
        <v>2.7366892929341999E-2</v>
      </c>
      <c r="CI105">
        <v>1.65386001749099E-2</v>
      </c>
      <c r="CJ105">
        <v>1.8912337658189001E-2</v>
      </c>
      <c r="CK105">
        <v>4.4176223448409001E-3</v>
      </c>
      <c r="CL105">
        <v>5.4495496003987903E-3</v>
      </c>
      <c r="CM105">
        <v>2.2308975169943401E-2</v>
      </c>
      <c r="CN105">
        <v>1.4952841872558501E-2</v>
      </c>
      <c r="CO105">
        <v>2.7038149091275599E-2</v>
      </c>
      <c r="CP105">
        <v>1.30067743289973E-2</v>
      </c>
      <c r="CQ105">
        <v>1.8516470060592701E-2</v>
      </c>
      <c r="CR105">
        <v>1.68307921350134E-2</v>
      </c>
      <c r="CS105">
        <v>8.9973258749641103E-3</v>
      </c>
      <c r="CT105">
        <v>1.3977168560980399E-2</v>
      </c>
      <c r="CU105">
        <v>1.44176190197915E-2</v>
      </c>
      <c r="CV105">
        <v>1.0113965138649299E-2</v>
      </c>
    </row>
    <row r="106" spans="1:100" x14ac:dyDescent="0.25">
      <c r="A106" s="139">
        <v>40909</v>
      </c>
      <c r="B106">
        <v>39.642083216130132</v>
      </c>
      <c r="D106">
        <f t="shared" si="1"/>
        <v>1.2469347466158698</v>
      </c>
      <c r="E106">
        <v>1.6185123469155401E-2</v>
      </c>
      <c r="F106">
        <v>1.0672415120207199E-2</v>
      </c>
      <c r="G106">
        <v>1.6893550121887001E-2</v>
      </c>
      <c r="H106">
        <v>4.0135932151081901E-3</v>
      </c>
      <c r="I106">
        <v>3.4925544227198298E-2</v>
      </c>
      <c r="J106">
        <v>1.2360532839926001E-2</v>
      </c>
      <c r="K106">
        <v>1.24641505089832E-2</v>
      </c>
      <c r="L106">
        <v>6.24940959312263E-3</v>
      </c>
      <c r="M106">
        <v>1.58510734471594E-2</v>
      </c>
      <c r="N106">
        <v>9.5634539647214099E-3</v>
      </c>
      <c r="O106" t="s">
        <v>162</v>
      </c>
      <c r="P106">
        <v>9.4788030977912292E-3</v>
      </c>
      <c r="Q106">
        <v>1.4664534620083099E-2</v>
      </c>
      <c r="R106">
        <v>8.1031885168886403E-3</v>
      </c>
      <c r="S106">
        <v>1.80273837056809E-2</v>
      </c>
      <c r="T106">
        <v>1.20029167486101E-2</v>
      </c>
      <c r="U106">
        <v>8.3618082945324992E-3</v>
      </c>
      <c r="V106">
        <v>1.03000737693989E-2</v>
      </c>
      <c r="W106">
        <v>4.3453183920107601E-2</v>
      </c>
      <c r="X106">
        <v>1.8640996474166401E-2</v>
      </c>
      <c r="Y106">
        <v>1.37995375293186E-2</v>
      </c>
      <c r="Z106">
        <v>6.6322021781463703E-3</v>
      </c>
      <c r="AA106">
        <v>1.5652516349880002E-2</v>
      </c>
      <c r="AB106">
        <v>1.2664537029989299E-2</v>
      </c>
      <c r="AC106">
        <v>1.6979164691097299E-2</v>
      </c>
      <c r="AD106">
        <v>1.42875963902531E-2</v>
      </c>
      <c r="AE106">
        <v>4.3035072255999098E-2</v>
      </c>
      <c r="AF106">
        <v>1.50550390587388E-2</v>
      </c>
      <c r="AG106">
        <v>6.5700255328825802E-3</v>
      </c>
      <c r="AH106">
        <v>2.8252790850787399E-2</v>
      </c>
      <c r="AI106">
        <v>1.06804182710595E-2</v>
      </c>
      <c r="AJ106">
        <v>2.2379133736292502E-2</v>
      </c>
      <c r="AK106">
        <v>8.9050319381268409E-3</v>
      </c>
      <c r="AL106">
        <v>1.57214665802029E-2</v>
      </c>
      <c r="AM106">
        <v>1.0404229343526699E-2</v>
      </c>
      <c r="AN106" t="s">
        <v>162</v>
      </c>
      <c r="AO106">
        <v>1.35180522989877E-2</v>
      </c>
      <c r="AP106">
        <v>1.0376275575998999E-2</v>
      </c>
      <c r="AQ106">
        <v>1.6480280677013699E-2</v>
      </c>
      <c r="AR106">
        <v>9.5942889630691395E-3</v>
      </c>
      <c r="AS106">
        <v>8.3293183827997108E-3</v>
      </c>
      <c r="AT106">
        <v>4.7667218633946499E-3</v>
      </c>
      <c r="AU106">
        <v>1.5833374036733201E-2</v>
      </c>
      <c r="AV106">
        <v>7.7690493847307604E-3</v>
      </c>
      <c r="AW106">
        <v>4.9342921879817403E-3</v>
      </c>
      <c r="AX106">
        <v>1.2299323915119099E-2</v>
      </c>
      <c r="AY106">
        <v>6.5252307975842798E-3</v>
      </c>
      <c r="AZ106">
        <v>8.8649102858031001E-3</v>
      </c>
      <c r="BA106">
        <v>1.0147052912603E-2</v>
      </c>
      <c r="BB106">
        <v>8.9697574457640993E-3</v>
      </c>
      <c r="BC106">
        <v>6.6236453706623698E-3</v>
      </c>
      <c r="BD106">
        <v>6.5291661825643398E-3</v>
      </c>
      <c r="BE106">
        <v>5.6185069872250904E-3</v>
      </c>
      <c r="BF106">
        <v>1.17365657256058E-2</v>
      </c>
      <c r="BG106">
        <v>1.2312176800126201E-2</v>
      </c>
      <c r="BH106">
        <v>7.5936184202136199E-3</v>
      </c>
      <c r="BI106">
        <v>1.0239302904575601E-2</v>
      </c>
      <c r="BJ106">
        <v>1.35753489372145E-2</v>
      </c>
      <c r="BK106">
        <v>7.7297206057319904E-3</v>
      </c>
      <c r="BL106">
        <v>9.0277871194982297E-3</v>
      </c>
      <c r="BM106">
        <v>1.4343371743524401E-2</v>
      </c>
      <c r="BN106">
        <v>4.6648595450312098E-3</v>
      </c>
      <c r="BO106">
        <v>8.4777854380896998E-3</v>
      </c>
      <c r="BP106" t="s">
        <v>162</v>
      </c>
      <c r="BQ106">
        <v>6.2580944553063799E-3</v>
      </c>
      <c r="BR106">
        <v>7.8643947323131305E-3</v>
      </c>
      <c r="BS106">
        <v>1.1164974546855199E-2</v>
      </c>
      <c r="BT106">
        <v>1.7018911218488E-2</v>
      </c>
      <c r="BU106">
        <v>1.31071370176738E-2</v>
      </c>
      <c r="BV106">
        <v>5.48575180516461E-3</v>
      </c>
      <c r="BW106">
        <v>1.29854894623294E-2</v>
      </c>
      <c r="BX106">
        <v>1.6056381776172399E-2</v>
      </c>
      <c r="BY106">
        <v>7.46161081114815E-3</v>
      </c>
      <c r="BZ106">
        <v>1.23425733070866E-2</v>
      </c>
      <c r="CA106">
        <v>9.7261735989991101E-3</v>
      </c>
      <c r="CB106">
        <v>1.1217759541693101E-2</v>
      </c>
      <c r="CC106" t="s">
        <v>162</v>
      </c>
      <c r="CD106">
        <v>1.44114132387525E-2</v>
      </c>
      <c r="CE106">
        <v>1.21217738599307E-2</v>
      </c>
      <c r="CF106">
        <v>1.6295793662845399E-2</v>
      </c>
      <c r="CG106">
        <v>1.6034010100312902E-2</v>
      </c>
      <c r="CH106">
        <v>1.58548368433311E-2</v>
      </c>
      <c r="CI106">
        <v>1.05183100805325E-2</v>
      </c>
      <c r="CJ106">
        <v>1.0368378932925301E-2</v>
      </c>
      <c r="CK106">
        <v>3.2358778046014999E-3</v>
      </c>
      <c r="CL106">
        <v>5.1850197482351101E-3</v>
      </c>
      <c r="CM106">
        <v>1.7026099405908102E-2</v>
      </c>
      <c r="CN106">
        <v>1.8021653243074899E-2</v>
      </c>
      <c r="CO106">
        <v>1.50352704264578E-2</v>
      </c>
      <c r="CP106">
        <v>1.33022753229816E-2</v>
      </c>
      <c r="CQ106">
        <v>1.11849634222221E-2</v>
      </c>
      <c r="CR106">
        <v>6.0093246194246599E-3</v>
      </c>
      <c r="CS106">
        <v>1.6288372510629302E-2</v>
      </c>
      <c r="CT106">
        <v>1.9310408982254602E-2</v>
      </c>
      <c r="CU106">
        <v>9.0544675376967795E-3</v>
      </c>
      <c r="CV106">
        <v>7.1221829725781902E-3</v>
      </c>
    </row>
    <row r="107" spans="1:100" x14ac:dyDescent="0.25">
      <c r="A107" s="139">
        <v>41000</v>
      </c>
      <c r="B107">
        <v>41.185274281662828</v>
      </c>
      <c r="D107">
        <f t="shared" si="1"/>
        <v>1.3613992022415418</v>
      </c>
      <c r="E107">
        <v>1.7737284165412499E-2</v>
      </c>
      <c r="F107">
        <v>1.3070403082895799E-2</v>
      </c>
      <c r="G107">
        <v>1.6844706621800501E-2</v>
      </c>
      <c r="H107">
        <v>6.1063038165578599E-2</v>
      </c>
      <c r="I107">
        <v>1.8998551543313601E-2</v>
      </c>
      <c r="J107">
        <v>1.4793649732050201E-2</v>
      </c>
      <c r="K107">
        <v>1.1631132510402599E-2</v>
      </c>
      <c r="L107">
        <v>6.8932860967523598E-3</v>
      </c>
      <c r="M107">
        <v>1.99323200420219E-2</v>
      </c>
      <c r="N107">
        <v>9.4461025432777696E-3</v>
      </c>
      <c r="O107" t="s">
        <v>162</v>
      </c>
      <c r="P107">
        <v>1.26803687091336E-2</v>
      </c>
      <c r="Q107">
        <v>9.5992419307757704E-3</v>
      </c>
      <c r="R107">
        <v>9.9439475017633599E-3</v>
      </c>
      <c r="S107">
        <v>1.10800742059665E-2</v>
      </c>
      <c r="T107">
        <v>1.5907475348569199E-2</v>
      </c>
      <c r="U107">
        <v>1.33680057501206E-2</v>
      </c>
      <c r="V107">
        <v>1.19727181199501E-2</v>
      </c>
      <c r="W107">
        <v>4.5889453323603301E-2</v>
      </c>
      <c r="X107">
        <v>1.7680369151170799E-2</v>
      </c>
      <c r="Y107">
        <v>1.5992700420930001E-2</v>
      </c>
      <c r="Z107">
        <v>6.5617403676161796E-3</v>
      </c>
      <c r="AA107">
        <v>1.7104377876361598E-2</v>
      </c>
      <c r="AB107">
        <v>1.0346391258541201E-2</v>
      </c>
      <c r="AC107">
        <v>2.0206932898088101E-2</v>
      </c>
      <c r="AD107">
        <v>1.7884229329040099E-2</v>
      </c>
      <c r="AE107">
        <v>2.1628589048672899E-2</v>
      </c>
      <c r="AF107">
        <v>1.8823560581436902E-2</v>
      </c>
      <c r="AG107">
        <v>4.5302008366124797E-3</v>
      </c>
      <c r="AH107">
        <v>3.2712961469180402E-2</v>
      </c>
      <c r="AI107">
        <v>1.16505372001083E-2</v>
      </c>
      <c r="AJ107">
        <v>2.5114566829636999E-2</v>
      </c>
      <c r="AK107">
        <v>1.00333373003238E-2</v>
      </c>
      <c r="AL107">
        <v>1.39156484641521E-2</v>
      </c>
      <c r="AM107">
        <v>1.3123968454712099E-2</v>
      </c>
      <c r="AN107" t="s">
        <v>162</v>
      </c>
      <c r="AO107">
        <v>1.35783463589633E-2</v>
      </c>
      <c r="AP107">
        <v>1.11140739430953E-2</v>
      </c>
      <c r="AQ107">
        <v>2.2928247769835201E-2</v>
      </c>
      <c r="AR107">
        <v>8.5128397732341793E-3</v>
      </c>
      <c r="AS107">
        <v>1.09553567001562E-2</v>
      </c>
      <c r="AT107">
        <v>7.2890276792755603E-3</v>
      </c>
      <c r="AU107">
        <v>1.90637471931875E-2</v>
      </c>
      <c r="AV107">
        <v>6.2395157931623597E-3</v>
      </c>
      <c r="AW107">
        <v>5.8994883964569398E-3</v>
      </c>
      <c r="AX107">
        <v>9.7244700148196306E-3</v>
      </c>
      <c r="AY107">
        <v>6.5534646585072897E-3</v>
      </c>
      <c r="AZ107">
        <v>1.05375833987693E-2</v>
      </c>
      <c r="BA107">
        <v>1.1484063432475501E-2</v>
      </c>
      <c r="BB107">
        <v>6.8223968510773099E-3</v>
      </c>
      <c r="BC107">
        <v>7.5700283966848398E-3</v>
      </c>
      <c r="BD107">
        <v>6.9523136131538696E-3</v>
      </c>
      <c r="BE107">
        <v>3.8797937078317701E-3</v>
      </c>
      <c r="BF107">
        <v>1.3997872810985801E-2</v>
      </c>
      <c r="BG107">
        <v>1.0930035803871099E-2</v>
      </c>
      <c r="BH107">
        <v>8.7582289719555697E-3</v>
      </c>
      <c r="BI107">
        <v>1.0454355718156999E-2</v>
      </c>
      <c r="BJ107">
        <v>1.6393266199546199E-2</v>
      </c>
      <c r="BK107">
        <v>9.6640018173425098E-3</v>
      </c>
      <c r="BL107">
        <v>1.0708387963114199E-2</v>
      </c>
      <c r="BM107">
        <v>1.8258355899264899E-2</v>
      </c>
      <c r="BN107">
        <v>6.3036154191721799E-3</v>
      </c>
      <c r="BO107">
        <v>9.1816210699799707E-3</v>
      </c>
      <c r="BP107" t="s">
        <v>162</v>
      </c>
      <c r="BQ107">
        <v>1.80905333731999E-3</v>
      </c>
      <c r="BR107">
        <v>9.5062619686208695E-3</v>
      </c>
      <c r="BS107">
        <v>1.33372166250564E-2</v>
      </c>
      <c r="BT107">
        <v>2.11027876075826E-2</v>
      </c>
      <c r="BU107">
        <v>1.49749776386481E-2</v>
      </c>
      <c r="BV107">
        <v>3.8465953367213101E-3</v>
      </c>
      <c r="BW107">
        <v>1.5588454628958401E-2</v>
      </c>
      <c r="BX107">
        <v>1.9523413400285499E-2</v>
      </c>
      <c r="BY107">
        <v>1.20640601298107E-2</v>
      </c>
      <c r="BZ107">
        <v>1.1140786162642E-2</v>
      </c>
      <c r="CA107">
        <v>9.8138446463464004E-3</v>
      </c>
      <c r="CB107">
        <v>9.0732905849736402E-3</v>
      </c>
      <c r="CC107" t="s">
        <v>162</v>
      </c>
      <c r="CD107">
        <v>1.6589084809535401E-2</v>
      </c>
      <c r="CE107">
        <v>1.5263922339178299E-2</v>
      </c>
      <c r="CF107">
        <v>2.4279871389961401E-2</v>
      </c>
      <c r="CG107">
        <v>1.0460397826870201E-2</v>
      </c>
      <c r="CH107">
        <v>2.0894423816151999E-2</v>
      </c>
      <c r="CI107">
        <v>1.1756354675065601E-2</v>
      </c>
      <c r="CJ107">
        <v>1.2671050605403401E-2</v>
      </c>
      <c r="CK107">
        <v>2.2783269778242602E-3</v>
      </c>
      <c r="CL107">
        <v>6.6660094435692201E-3</v>
      </c>
      <c r="CM107">
        <v>1.42080829333228E-2</v>
      </c>
      <c r="CN107">
        <v>2.1749950742009201E-2</v>
      </c>
      <c r="CO107">
        <v>2.1483268130143601E-2</v>
      </c>
      <c r="CP107">
        <v>9.3441705230770597E-3</v>
      </c>
      <c r="CQ107">
        <v>1.41286329175432E-2</v>
      </c>
      <c r="CR107">
        <v>1.0279199129034499E-2</v>
      </c>
      <c r="CS107">
        <v>1.2843721919782201E-2</v>
      </c>
      <c r="CT107">
        <v>1.1513923248266601E-2</v>
      </c>
      <c r="CU107">
        <v>7.1169452625760203E-3</v>
      </c>
      <c r="CV107">
        <v>5.2628170718897896E-3</v>
      </c>
    </row>
    <row r="108" spans="1:100" x14ac:dyDescent="0.25">
      <c r="A108" s="139">
        <v>41091</v>
      </c>
      <c r="B108">
        <v>42.641780448485243</v>
      </c>
      <c r="D108">
        <f t="shared" si="1"/>
        <v>1.1780919700572248</v>
      </c>
      <c r="E108">
        <v>1.3339417570192001E-2</v>
      </c>
      <c r="F108">
        <v>1.0371541297751899E-2</v>
      </c>
      <c r="G108">
        <v>1.55596433039872E-2</v>
      </c>
      <c r="H108">
        <v>6.2713451546821605E-2</v>
      </c>
      <c r="I108">
        <v>2.1928909974652799E-2</v>
      </c>
      <c r="J108">
        <v>1.23671353298239E-2</v>
      </c>
      <c r="K108">
        <v>1.22461445390503E-2</v>
      </c>
      <c r="L108">
        <v>7.1178721815953203E-3</v>
      </c>
      <c r="M108">
        <v>1.70558515728448E-2</v>
      </c>
      <c r="N108">
        <v>9.1688474995458204E-3</v>
      </c>
      <c r="O108" t="s">
        <v>162</v>
      </c>
      <c r="P108">
        <v>9.9879556810540705E-3</v>
      </c>
      <c r="Q108">
        <v>9.2979173338014094E-3</v>
      </c>
      <c r="R108">
        <v>7.2471060237500797E-3</v>
      </c>
      <c r="S108">
        <v>1.4694280203424099E-2</v>
      </c>
      <c r="T108">
        <v>1.19854949392553E-2</v>
      </c>
      <c r="U108">
        <v>9.7228630207839908E-3</v>
      </c>
      <c r="V108">
        <v>9.5599061533729202E-3</v>
      </c>
      <c r="W108">
        <v>4.1711946806391703E-2</v>
      </c>
      <c r="X108">
        <v>1.5383999062139799E-2</v>
      </c>
      <c r="Y108">
        <v>1.10240182941164E-2</v>
      </c>
      <c r="Z108">
        <v>6.6174764002798203E-3</v>
      </c>
      <c r="AA108">
        <v>1.11839995300561E-2</v>
      </c>
      <c r="AB108">
        <v>9.9660958138111898E-3</v>
      </c>
      <c r="AC108">
        <v>1.6849486625890801E-2</v>
      </c>
      <c r="AD108">
        <v>1.6673126133540401E-2</v>
      </c>
      <c r="AE108">
        <v>1.9007850743556098E-2</v>
      </c>
      <c r="AF108">
        <v>1.6391691875795401E-2</v>
      </c>
      <c r="AG108">
        <v>4.1696269742358396E-3</v>
      </c>
      <c r="AH108">
        <v>2.2575744531821599E-2</v>
      </c>
      <c r="AI108">
        <v>1.0954710261926201E-2</v>
      </c>
      <c r="AJ108">
        <v>1.8485696373810399E-2</v>
      </c>
      <c r="AK108">
        <v>7.8209062816833094E-3</v>
      </c>
      <c r="AL108">
        <v>1.21318759942367E-2</v>
      </c>
      <c r="AM108">
        <v>9.8385268547107694E-3</v>
      </c>
      <c r="AN108">
        <v>7.0369753967123704E-3</v>
      </c>
      <c r="AO108">
        <v>1.18071837960013E-2</v>
      </c>
      <c r="AP108">
        <v>9.7965621192144196E-3</v>
      </c>
      <c r="AQ108">
        <v>2.13727810830877E-2</v>
      </c>
      <c r="AR108">
        <v>9.0254371429070394E-3</v>
      </c>
      <c r="AS108">
        <v>9.8566823850944497E-3</v>
      </c>
      <c r="AT108">
        <v>4.4463043998700102E-3</v>
      </c>
      <c r="AU108">
        <v>1.15781557975271E-2</v>
      </c>
      <c r="AV108">
        <v>5.3536874693401104E-3</v>
      </c>
      <c r="AW108">
        <v>5.3480037647540201E-3</v>
      </c>
      <c r="AX108">
        <v>1.01948176889891E-2</v>
      </c>
      <c r="AY108">
        <v>4.7296088991001196E-3</v>
      </c>
      <c r="AZ108">
        <v>8.1204141917205208E-3</v>
      </c>
      <c r="BA108">
        <v>8.7244808554589309E-3</v>
      </c>
      <c r="BB108">
        <v>9.7175242689033995E-3</v>
      </c>
      <c r="BC108">
        <v>6.49041508284321E-3</v>
      </c>
      <c r="BD108">
        <v>8.9661436305215406E-3</v>
      </c>
      <c r="BE108">
        <v>4.3046920395063597E-3</v>
      </c>
      <c r="BF108">
        <v>1.0826982879986E-2</v>
      </c>
      <c r="BG108">
        <v>1.0458326485035E-2</v>
      </c>
      <c r="BH108">
        <v>7.4449821617291303E-3</v>
      </c>
      <c r="BI108">
        <v>1.01387000834471E-2</v>
      </c>
      <c r="BJ108">
        <v>1.3555663542170301E-2</v>
      </c>
      <c r="BK108">
        <v>8.5723228904808005E-3</v>
      </c>
      <c r="BL108">
        <v>7.8356824893017606E-3</v>
      </c>
      <c r="BM108">
        <v>1.39144037447051E-2</v>
      </c>
      <c r="BN108">
        <v>4.0066413759242596E-3</v>
      </c>
      <c r="BO108">
        <v>5.45163357237632E-3</v>
      </c>
      <c r="BP108" t="s">
        <v>162</v>
      </c>
      <c r="BQ108">
        <v>2.2146409814314399E-3</v>
      </c>
      <c r="BR108">
        <v>9.3352078920112096E-3</v>
      </c>
      <c r="BS108">
        <v>8.9024302814702892E-3</v>
      </c>
      <c r="BT108">
        <v>1.9110216368324998E-2</v>
      </c>
      <c r="BU108">
        <v>2.1720990707749799E-2</v>
      </c>
      <c r="BV108">
        <v>3.0871346060527501E-3</v>
      </c>
      <c r="BW108">
        <v>1.5596646420769701E-2</v>
      </c>
      <c r="BX108">
        <v>1.7784701696656899E-2</v>
      </c>
      <c r="BY108">
        <v>8.3021474013061092E-3</v>
      </c>
      <c r="BZ108">
        <v>1.00926486410024E-2</v>
      </c>
      <c r="CA108">
        <v>6.9668986934002903E-3</v>
      </c>
      <c r="CB108">
        <v>8.0036872894466201E-3</v>
      </c>
      <c r="CC108" t="s">
        <v>162</v>
      </c>
      <c r="CD108">
        <v>1.5107703967497299E-2</v>
      </c>
      <c r="CE108">
        <v>1.33355350353887E-2</v>
      </c>
      <c r="CF108">
        <v>2.7013407815342901E-2</v>
      </c>
      <c r="CG108">
        <v>7.8249650444872608E-3</v>
      </c>
      <c r="CH108">
        <v>1.3541292370255E-2</v>
      </c>
      <c r="CI108">
        <v>9.8368956514446396E-3</v>
      </c>
      <c r="CJ108">
        <v>9.9140333507691109E-3</v>
      </c>
      <c r="CK108">
        <v>2.9771607920782701E-3</v>
      </c>
      <c r="CL108">
        <v>6.1741710708360003E-3</v>
      </c>
      <c r="CM108">
        <v>1.2152944066814299E-2</v>
      </c>
      <c r="CN108">
        <v>9.2969653064012593E-3</v>
      </c>
      <c r="CO108">
        <v>1.7972706738055799E-2</v>
      </c>
      <c r="CP108">
        <v>7.1818649365557102E-3</v>
      </c>
      <c r="CQ108">
        <v>1.1144058239905399E-2</v>
      </c>
      <c r="CR108">
        <v>7.2335207491940803E-3</v>
      </c>
      <c r="CS108">
        <v>9.0326609753864102E-3</v>
      </c>
      <c r="CT108">
        <v>1.34092209843893E-2</v>
      </c>
      <c r="CU108">
        <v>9.5837787013428304E-3</v>
      </c>
      <c r="CV108">
        <v>7.5489694110348598E-3</v>
      </c>
    </row>
    <row r="109" spans="1:100" x14ac:dyDescent="0.25">
      <c r="A109" s="139">
        <v>41183</v>
      </c>
      <c r="B109">
        <v>26.593547909710676</v>
      </c>
      <c r="D109">
        <f t="shared" si="1"/>
        <v>0.96486616016962512</v>
      </c>
      <c r="E109">
        <v>1.54564662437357E-2</v>
      </c>
      <c r="F109">
        <v>6.28291167022347E-3</v>
      </c>
      <c r="G109">
        <v>9.6935108295078901E-3</v>
      </c>
      <c r="H109">
        <v>6.8361658869683303E-3</v>
      </c>
      <c r="I109">
        <v>1.6303275945077099E-2</v>
      </c>
      <c r="J109">
        <v>9.48005693656267E-3</v>
      </c>
      <c r="K109">
        <v>1.4798438642740001E-2</v>
      </c>
      <c r="L109">
        <v>6.3539236629355797E-3</v>
      </c>
      <c r="M109">
        <v>1.1493422492282499E-2</v>
      </c>
      <c r="N109">
        <v>9.7959991598567091E-3</v>
      </c>
      <c r="O109" t="s">
        <v>162</v>
      </c>
      <c r="P109">
        <v>7.0345899063607104E-3</v>
      </c>
      <c r="Q109">
        <v>7.3829331253077697E-3</v>
      </c>
      <c r="R109">
        <v>5.3549381558319403E-3</v>
      </c>
      <c r="S109">
        <v>1.3409342268383299E-2</v>
      </c>
      <c r="T109">
        <v>9.5388130090345805E-3</v>
      </c>
      <c r="U109">
        <v>1.13957854299743E-2</v>
      </c>
      <c r="V109">
        <v>8.5140987300422796E-3</v>
      </c>
      <c r="W109">
        <v>5.1575803387215298E-2</v>
      </c>
      <c r="X109">
        <v>1.1178889668948399E-2</v>
      </c>
      <c r="Y109">
        <v>1.03307531623181E-2</v>
      </c>
      <c r="Z109">
        <v>3.6233115679131398E-3</v>
      </c>
      <c r="AA109">
        <v>2.0124638777927899E-2</v>
      </c>
      <c r="AB109">
        <v>8.8022208861928894E-3</v>
      </c>
      <c r="AC109">
        <v>1.08910174013636E-2</v>
      </c>
      <c r="AD109">
        <v>1.07890550436286E-2</v>
      </c>
      <c r="AE109">
        <v>1.80640002158486E-2</v>
      </c>
      <c r="AF109">
        <v>1.06269814120607E-2</v>
      </c>
      <c r="AG109">
        <v>5.6776202819453702E-3</v>
      </c>
      <c r="AH109">
        <v>2.3466338414674701E-2</v>
      </c>
      <c r="AI109">
        <v>7.3767495019030297E-3</v>
      </c>
      <c r="AJ109">
        <v>1.1434129803863E-2</v>
      </c>
      <c r="AK109">
        <v>6.8572889474385499E-3</v>
      </c>
      <c r="AL109">
        <v>1.0279017940450901E-2</v>
      </c>
      <c r="AM109">
        <v>5.6495491439851201E-3</v>
      </c>
      <c r="AN109">
        <v>6.1311393763340402E-3</v>
      </c>
      <c r="AO109">
        <v>8.1080697984275696E-3</v>
      </c>
      <c r="AP109">
        <v>1.0381956125076201E-2</v>
      </c>
      <c r="AQ109">
        <v>1.35410974822129E-2</v>
      </c>
      <c r="AR109">
        <v>8.1665724096574403E-3</v>
      </c>
      <c r="AS109">
        <v>8.0304841286250594E-3</v>
      </c>
      <c r="AT109">
        <v>4.0146509945432002E-3</v>
      </c>
      <c r="AU109">
        <v>1.0829354678969399E-2</v>
      </c>
      <c r="AV109">
        <v>3.81496109103371E-3</v>
      </c>
      <c r="AW109">
        <v>4.60168767344159E-3</v>
      </c>
      <c r="AX109">
        <v>1.15423925418408E-2</v>
      </c>
      <c r="AY109">
        <v>6.0239146474870596E-3</v>
      </c>
      <c r="AZ109">
        <v>6.1904223753417604E-3</v>
      </c>
      <c r="BA109">
        <v>6.1812885089678202E-3</v>
      </c>
      <c r="BB109">
        <v>5.3028927883429803E-3</v>
      </c>
      <c r="BC109">
        <v>4.3309240766009798E-3</v>
      </c>
      <c r="BD109">
        <v>8.3066235978817293E-3</v>
      </c>
      <c r="BE109">
        <v>4.7103097441788004E-3</v>
      </c>
      <c r="BF109">
        <v>8.3168581594161104E-3</v>
      </c>
      <c r="BG109">
        <v>8.7172101315089092E-3</v>
      </c>
      <c r="BH109">
        <v>7.5198729352901703E-3</v>
      </c>
      <c r="BI109">
        <v>9.9956757006430998E-3</v>
      </c>
      <c r="BJ109">
        <v>9.0616961168824301E-3</v>
      </c>
      <c r="BK109">
        <v>6.2554399754117104E-3</v>
      </c>
      <c r="BL109">
        <v>8.9130448078541206E-3</v>
      </c>
      <c r="BM109">
        <v>1.0722719580168001E-2</v>
      </c>
      <c r="BN109">
        <v>3.4923623394622601E-3</v>
      </c>
      <c r="BO109">
        <v>4.6125011036019297E-3</v>
      </c>
      <c r="BP109" t="s">
        <v>162</v>
      </c>
      <c r="BQ109">
        <v>2.7904874714097501E-3</v>
      </c>
      <c r="BR109">
        <v>7.0876981320563397E-3</v>
      </c>
      <c r="BS109">
        <v>6.5697966241519403E-3</v>
      </c>
      <c r="BT109">
        <v>1.1172827619686901E-2</v>
      </c>
      <c r="BU109">
        <v>1.04309487094941E-2</v>
      </c>
      <c r="BV109">
        <v>3.1683560392349501E-3</v>
      </c>
      <c r="BW109">
        <v>8.6931988035798703E-3</v>
      </c>
      <c r="BX109">
        <v>1.05767898071504E-2</v>
      </c>
      <c r="BY109">
        <v>8.4670647993214804E-3</v>
      </c>
      <c r="BZ109">
        <v>8.6304478713510307E-3</v>
      </c>
      <c r="CA109">
        <v>5.4335304437854804E-3</v>
      </c>
      <c r="CB109">
        <v>1.0036552656979E-2</v>
      </c>
      <c r="CC109" t="s">
        <v>162</v>
      </c>
      <c r="CD109">
        <v>1.1811332151103301E-2</v>
      </c>
      <c r="CE109">
        <v>7.7807107651527898E-3</v>
      </c>
      <c r="CF109">
        <v>1.37764876341644E-2</v>
      </c>
      <c r="CG109">
        <v>7.0278899016168401E-3</v>
      </c>
      <c r="CH109">
        <v>1.0244887287400599E-2</v>
      </c>
      <c r="CI109">
        <v>7.8495235834012498E-3</v>
      </c>
      <c r="CJ109">
        <v>6.4073143149702399E-3</v>
      </c>
      <c r="CK109">
        <v>2.6618023443231902E-3</v>
      </c>
      <c r="CL109">
        <v>5.0039078726259898E-3</v>
      </c>
      <c r="CM109">
        <v>9.1184451068820997E-3</v>
      </c>
      <c r="CN109">
        <v>9.4329546825452099E-3</v>
      </c>
      <c r="CO109">
        <v>1.2736250672170201E-2</v>
      </c>
      <c r="CP109">
        <v>6.7916892419427497E-3</v>
      </c>
      <c r="CQ109">
        <v>8.2840295366644404E-3</v>
      </c>
      <c r="CR109">
        <v>7.9658215508236901E-3</v>
      </c>
      <c r="CS109">
        <v>4.4586849083465503E-2</v>
      </c>
      <c r="CT109">
        <v>8.1113712808619006E-3</v>
      </c>
      <c r="CU109">
        <v>1.31546225862216E-2</v>
      </c>
      <c r="CV109">
        <v>7.8337798415097307E-3</v>
      </c>
    </row>
    <row r="110" spans="1:100" x14ac:dyDescent="0.25">
      <c r="A110" s="139">
        <v>41275</v>
      </c>
      <c r="B110">
        <v>30.491563571655728</v>
      </c>
      <c r="D110">
        <f t="shared" si="1"/>
        <v>1.0379420480695605</v>
      </c>
      <c r="E110">
        <v>1.4868551682365999E-2</v>
      </c>
      <c r="F110">
        <v>9.1947720432309504E-3</v>
      </c>
      <c r="G110">
        <v>1.05664182282557E-2</v>
      </c>
      <c r="H110">
        <v>6.9602958837121399E-3</v>
      </c>
      <c r="I110">
        <v>1.16603427428346E-2</v>
      </c>
      <c r="J110">
        <v>1.24224605421593E-2</v>
      </c>
      <c r="K110">
        <v>1.0756080240952801E-2</v>
      </c>
      <c r="L110">
        <v>6.4580742164620196E-3</v>
      </c>
      <c r="M110">
        <v>1.1062808892355599E-2</v>
      </c>
      <c r="N110">
        <v>1.5298774102258401E-2</v>
      </c>
      <c r="O110" t="s">
        <v>162</v>
      </c>
      <c r="P110">
        <v>5.95396354336729E-3</v>
      </c>
      <c r="Q110">
        <v>1.1792767709068499E-2</v>
      </c>
      <c r="R110">
        <v>5.2695727903338402E-3</v>
      </c>
      <c r="S110">
        <v>1.33623523284499E-2</v>
      </c>
      <c r="T110">
        <v>9.9141748916308208E-3</v>
      </c>
      <c r="U110">
        <v>9.4242701168629501E-3</v>
      </c>
      <c r="V110">
        <v>9.4105630825104605E-3</v>
      </c>
      <c r="W110">
        <v>2.5978726101095001E-2</v>
      </c>
      <c r="X110">
        <v>1.16789091366817E-2</v>
      </c>
      <c r="Y110">
        <v>1.4400861515565799E-2</v>
      </c>
      <c r="Z110" t="s">
        <v>162</v>
      </c>
      <c r="AA110">
        <v>1.00110880167214E-2</v>
      </c>
      <c r="AB110">
        <v>9.7205544693071497E-3</v>
      </c>
      <c r="AC110">
        <v>1.1351396089694101E-2</v>
      </c>
      <c r="AD110">
        <v>1.2465015214038E-2</v>
      </c>
      <c r="AE110">
        <v>1.5951774880182099E-2</v>
      </c>
      <c r="AF110">
        <v>1.25113943588256E-2</v>
      </c>
      <c r="AG110">
        <v>8.1322089925253398E-3</v>
      </c>
      <c r="AH110">
        <v>1.9049487958370401E-2</v>
      </c>
      <c r="AI110">
        <v>8.6029597723712593E-3</v>
      </c>
      <c r="AJ110">
        <v>1.4531358614880399E-2</v>
      </c>
      <c r="AK110">
        <v>8.4855493541670692E-3</v>
      </c>
      <c r="AL110">
        <v>9.8661603857178592E-3</v>
      </c>
      <c r="AM110">
        <v>8.1624169681266904E-3</v>
      </c>
      <c r="AN110">
        <v>6.0783189840090297E-3</v>
      </c>
      <c r="AO110">
        <v>9.0871339635161894E-3</v>
      </c>
      <c r="AP110">
        <v>9.0592946969773602E-3</v>
      </c>
      <c r="AQ110">
        <v>1.6684537170659298E-2</v>
      </c>
      <c r="AR110">
        <v>1.6315111412267699E-2</v>
      </c>
      <c r="AS110">
        <v>1.1805252252252299E-2</v>
      </c>
      <c r="AT110">
        <v>5.3975435880342102E-3</v>
      </c>
      <c r="AU110">
        <v>8.8236381804111409E-3</v>
      </c>
      <c r="AV110">
        <v>1.08386721384078E-2</v>
      </c>
      <c r="AW110">
        <v>9.1873933359696896E-4</v>
      </c>
      <c r="AX110">
        <v>8.4929091412305601E-3</v>
      </c>
      <c r="AY110">
        <v>4.7424339571262401E-3</v>
      </c>
      <c r="AZ110">
        <v>1.01785420216368E-2</v>
      </c>
      <c r="BA110">
        <v>9.8166127125693895E-3</v>
      </c>
      <c r="BB110">
        <v>7.0141259021216399E-3</v>
      </c>
      <c r="BC110">
        <v>6.8991925303087598E-3</v>
      </c>
      <c r="BD110">
        <v>6.7118855881802301E-3</v>
      </c>
      <c r="BE110">
        <v>4.9151694117906004E-3</v>
      </c>
      <c r="BF110">
        <v>9.0699576770296008E-3</v>
      </c>
      <c r="BG110">
        <v>8.7661461380010505E-3</v>
      </c>
      <c r="BH110">
        <v>9.1891005820960298E-3</v>
      </c>
      <c r="BI110">
        <v>7.6925774716651097E-3</v>
      </c>
      <c r="BJ110">
        <v>1.0643765617309E-2</v>
      </c>
      <c r="BK110">
        <v>8.2621222851639396E-3</v>
      </c>
      <c r="BL110">
        <v>9.4794894775255805E-3</v>
      </c>
      <c r="BM110">
        <v>9.0753537623408098E-3</v>
      </c>
      <c r="BN110">
        <v>3.9474651633475497E-3</v>
      </c>
      <c r="BO110">
        <v>8.8188626163842997E-3</v>
      </c>
      <c r="BP110" t="s">
        <v>162</v>
      </c>
      <c r="BQ110">
        <v>2.6821529946032402E-3</v>
      </c>
      <c r="BR110">
        <v>8.8291793752182796E-3</v>
      </c>
      <c r="BS110">
        <v>9.9645450641858493E-3</v>
      </c>
      <c r="BT110">
        <v>1.11921050194247E-2</v>
      </c>
      <c r="BU110">
        <v>1.3045718845485599E-2</v>
      </c>
      <c r="BV110">
        <v>4.9478780102436603E-3</v>
      </c>
      <c r="BW110">
        <v>1.08640530588614E-2</v>
      </c>
      <c r="BX110">
        <v>1.0119146563208699E-2</v>
      </c>
      <c r="BY110">
        <v>4.71038818711617E-3</v>
      </c>
      <c r="BZ110">
        <v>9.9570463783786398E-3</v>
      </c>
      <c r="CA110">
        <v>5.2595495122244396E-3</v>
      </c>
      <c r="CB110">
        <v>9.4672847862355396E-3</v>
      </c>
      <c r="CC110" t="s">
        <v>162</v>
      </c>
      <c r="CD110">
        <v>9.7670354937093706E-3</v>
      </c>
      <c r="CE110">
        <v>9.5785682162781993E-3</v>
      </c>
      <c r="CF110">
        <v>1.7122351729230299E-2</v>
      </c>
      <c r="CG110">
        <v>4.7159536751853401E-3</v>
      </c>
      <c r="CH110">
        <v>1.0587579784068E-2</v>
      </c>
      <c r="CI110">
        <v>8.4014409532355994E-3</v>
      </c>
      <c r="CJ110">
        <v>1.0103235859636401E-2</v>
      </c>
      <c r="CK110">
        <v>2.5667443105036902E-3</v>
      </c>
      <c r="CL110">
        <v>7.0444044057115501E-3</v>
      </c>
      <c r="CM110">
        <v>1.40849130664882E-2</v>
      </c>
      <c r="CN110">
        <v>1.4185602036014201E-2</v>
      </c>
      <c r="CO110">
        <v>1.54203417261879E-2</v>
      </c>
      <c r="CP110">
        <v>1.07360571818321E-2</v>
      </c>
      <c r="CQ110">
        <v>7.4951220251719504E-3</v>
      </c>
      <c r="CR110">
        <v>6.4670340772395498E-3</v>
      </c>
      <c r="CS110">
        <v>4.9035940922157503E-2</v>
      </c>
      <c r="CT110">
        <v>1.6526656094873499E-2</v>
      </c>
      <c r="CU110">
        <v>1.30423515274677E-2</v>
      </c>
      <c r="CV110">
        <v>1.2986244702778101E-2</v>
      </c>
    </row>
    <row r="111" spans="1:100" x14ac:dyDescent="0.25">
      <c r="A111" s="139">
        <v>41365</v>
      </c>
      <c r="B111">
        <v>32.598147018524706</v>
      </c>
      <c r="D111">
        <f t="shared" si="1"/>
        <v>1.1546440452059183</v>
      </c>
      <c r="E111">
        <v>1.83079206512533E-2</v>
      </c>
      <c r="F111">
        <v>1.3208771196369399E-2</v>
      </c>
      <c r="G111">
        <v>1.17193744553779E-2</v>
      </c>
      <c r="H111">
        <v>4.8960324973251999E-3</v>
      </c>
      <c r="I111">
        <v>1.6994943404464301E-2</v>
      </c>
      <c r="J111">
        <v>1.2475379097008001E-2</v>
      </c>
      <c r="K111">
        <v>1.4453064422056201E-2</v>
      </c>
      <c r="L111">
        <v>7.90321782740111E-3</v>
      </c>
      <c r="M111">
        <v>1.59909845705665E-2</v>
      </c>
      <c r="N111">
        <v>9.1707839048450705E-3</v>
      </c>
      <c r="O111" t="s">
        <v>162</v>
      </c>
      <c r="P111">
        <v>1.0930915607773701E-2</v>
      </c>
      <c r="Q111">
        <v>1.6679153219809999E-2</v>
      </c>
      <c r="R111">
        <v>1.0582684677322599E-2</v>
      </c>
      <c r="S111">
        <v>1.4973950296530199E-2</v>
      </c>
      <c r="T111">
        <v>1.38319544427694E-2</v>
      </c>
      <c r="U111">
        <v>1.08806813910885E-2</v>
      </c>
      <c r="V111">
        <v>7.4409653048088196E-3</v>
      </c>
      <c r="W111">
        <v>8.3213283845842995E-3</v>
      </c>
      <c r="X111">
        <v>1.19219159088296E-2</v>
      </c>
      <c r="Y111">
        <v>1.0170670198815301E-2</v>
      </c>
      <c r="Z111" t="s">
        <v>162</v>
      </c>
      <c r="AA111">
        <v>1.2843120871902499E-2</v>
      </c>
      <c r="AB111">
        <v>8.8970297339626796E-3</v>
      </c>
      <c r="AC111">
        <v>1.1573927311573799E-2</v>
      </c>
      <c r="AD111">
        <v>1.22986217635895E-2</v>
      </c>
      <c r="AE111">
        <v>1.72439932158754E-2</v>
      </c>
      <c r="AF111">
        <v>1.27209667462303E-2</v>
      </c>
      <c r="AG111">
        <v>7.0701623398384903E-3</v>
      </c>
      <c r="AH111">
        <v>2.3875407915849099E-2</v>
      </c>
      <c r="AI111">
        <v>1.1029345436583999E-2</v>
      </c>
      <c r="AJ111">
        <v>1.39837021468463E-2</v>
      </c>
      <c r="AK111">
        <v>9.0988960976234601E-3</v>
      </c>
      <c r="AL111">
        <v>1.488917936261E-2</v>
      </c>
      <c r="AM111">
        <v>1.5786636177684901E-2</v>
      </c>
      <c r="AN111">
        <v>7.2816930742457403E-3</v>
      </c>
      <c r="AO111">
        <v>1.0265704336224601E-2</v>
      </c>
      <c r="AP111">
        <v>7.7598941225796598E-3</v>
      </c>
      <c r="AQ111">
        <v>1.25669721265878E-2</v>
      </c>
      <c r="AR111">
        <v>1.2737145967387399E-2</v>
      </c>
      <c r="AS111">
        <v>1.8207460648060801E-2</v>
      </c>
      <c r="AT111">
        <v>5.7166980306523202E-3</v>
      </c>
      <c r="AU111">
        <v>1.8285211263245799E-2</v>
      </c>
      <c r="AV111">
        <v>7.8005638763675904E-3</v>
      </c>
      <c r="AW111">
        <v>1.3587653661943401E-3</v>
      </c>
      <c r="AX111">
        <v>1.0395330910931E-2</v>
      </c>
      <c r="AY111">
        <v>7.9645253448728595E-3</v>
      </c>
      <c r="AZ111">
        <v>7.7528292655454703E-3</v>
      </c>
      <c r="BA111">
        <v>8.5774610671993396E-3</v>
      </c>
      <c r="BB111">
        <v>7.7292811444637701E-3</v>
      </c>
      <c r="BC111">
        <v>1.00329471099919E-2</v>
      </c>
      <c r="BD111">
        <v>7.3142665262250399E-3</v>
      </c>
      <c r="BE111">
        <v>4.2236015130402704E-3</v>
      </c>
      <c r="BF111">
        <v>1.6558901239444201E-2</v>
      </c>
      <c r="BG111">
        <v>8.8240928373783199E-3</v>
      </c>
      <c r="BH111">
        <v>7.0074642323324802E-3</v>
      </c>
      <c r="BI111">
        <v>1.04424073522716E-2</v>
      </c>
      <c r="BJ111">
        <v>1.03169989611617E-2</v>
      </c>
      <c r="BK111">
        <v>1.0581723508356899E-2</v>
      </c>
      <c r="BL111">
        <v>1.38875946935964E-2</v>
      </c>
      <c r="BM111">
        <v>1.36811278186368E-2</v>
      </c>
      <c r="BN111">
        <v>5.1441380361303803E-3</v>
      </c>
      <c r="BO111">
        <v>9.7563334192930003E-3</v>
      </c>
      <c r="BP111" t="s">
        <v>162</v>
      </c>
      <c r="BQ111">
        <v>3.61006568408533E-3</v>
      </c>
      <c r="BR111">
        <v>1.7546714066064201E-2</v>
      </c>
      <c r="BS111">
        <v>2.0260649490123302E-2</v>
      </c>
      <c r="BT111">
        <v>1.6272326026095098E-2</v>
      </c>
      <c r="BU111">
        <v>1.44681672241781E-2</v>
      </c>
      <c r="BV111">
        <v>5.6457342703663902E-3</v>
      </c>
      <c r="BW111">
        <v>9.7470878334965302E-3</v>
      </c>
      <c r="BX111">
        <v>1.5353322815861501E-2</v>
      </c>
      <c r="BY111">
        <v>6.8699487447105101E-3</v>
      </c>
      <c r="BZ111">
        <v>1.06259121599798E-2</v>
      </c>
      <c r="CA111">
        <v>7.7467704332882604E-3</v>
      </c>
      <c r="CB111">
        <v>1.0230417481901399E-2</v>
      </c>
      <c r="CC111" t="s">
        <v>162</v>
      </c>
      <c r="CD111">
        <v>1.6525907469702401E-2</v>
      </c>
      <c r="CE111">
        <v>1.24627407695229E-2</v>
      </c>
      <c r="CF111">
        <v>1.39063641115962E-2</v>
      </c>
      <c r="CG111">
        <v>6.28714240009382E-3</v>
      </c>
      <c r="CH111">
        <v>1.4330508964956501E-2</v>
      </c>
      <c r="CI111">
        <v>1.0979816736992699E-2</v>
      </c>
      <c r="CJ111">
        <v>1.6821320295876001E-2</v>
      </c>
      <c r="CK111">
        <v>1.26240817555442E-3</v>
      </c>
      <c r="CL111">
        <v>6.6107591912335896E-3</v>
      </c>
      <c r="CM111">
        <v>2.7664916489109698E-2</v>
      </c>
      <c r="CN111">
        <v>1.40422947370202E-2</v>
      </c>
      <c r="CO111">
        <v>1.6988882342381099E-2</v>
      </c>
      <c r="CP111">
        <v>1.1571218166431901E-2</v>
      </c>
      <c r="CQ111">
        <v>9.8152083605172902E-3</v>
      </c>
      <c r="CR111">
        <v>8.8759232254611194E-3</v>
      </c>
      <c r="CS111">
        <v>1.8511146667056399E-2</v>
      </c>
      <c r="CT111">
        <v>1.46457774406235E-2</v>
      </c>
      <c r="CU111">
        <v>8.6023735580818706E-3</v>
      </c>
      <c r="CV111">
        <v>9.6538818854953207E-3</v>
      </c>
    </row>
    <row r="112" spans="1:100" x14ac:dyDescent="0.25">
      <c r="A112" s="139">
        <v>41456</v>
      </c>
      <c r="B112">
        <v>33.658102755132042</v>
      </c>
      <c r="D112">
        <f t="shared" si="1"/>
        <v>1.2202747176702233</v>
      </c>
      <c r="E112">
        <v>1.5734020362217299E-2</v>
      </c>
      <c r="F112">
        <v>1.04701974879428E-2</v>
      </c>
      <c r="G112">
        <v>9.0786140167211007E-3</v>
      </c>
      <c r="H112">
        <v>3.6196073521827599E-3</v>
      </c>
      <c r="I112">
        <v>1.0974529521448799E-2</v>
      </c>
      <c r="J112">
        <v>1.10250056993697E-2</v>
      </c>
      <c r="K112">
        <v>1.33250884850389E-2</v>
      </c>
      <c r="L112">
        <v>6.02764850306478E-3</v>
      </c>
      <c r="M112">
        <v>1.8138327337945299E-2</v>
      </c>
      <c r="N112">
        <v>7.8661517164805295E-3</v>
      </c>
      <c r="O112" t="s">
        <v>162</v>
      </c>
      <c r="P112">
        <v>6.9918253202516101E-3</v>
      </c>
      <c r="Q112">
        <v>2.34360574596943E-2</v>
      </c>
      <c r="R112">
        <v>1.3786208340942499E-2</v>
      </c>
      <c r="S112">
        <v>1.34596948563467E-2</v>
      </c>
      <c r="T112">
        <v>1.14257121307137E-2</v>
      </c>
      <c r="U112">
        <v>1.11745613443939E-2</v>
      </c>
      <c r="V112">
        <v>6.5233207175364504E-3</v>
      </c>
      <c r="W112">
        <v>6.3756014523818896E-3</v>
      </c>
      <c r="X112">
        <v>1.11477043944192E-2</v>
      </c>
      <c r="Y112">
        <v>9.4729041981804103E-3</v>
      </c>
      <c r="Z112" t="s">
        <v>162</v>
      </c>
      <c r="AA112">
        <v>1.5386246405120501E-2</v>
      </c>
      <c r="AB112">
        <v>6.44318174527851E-3</v>
      </c>
      <c r="AC112">
        <v>9.5572873583984301E-3</v>
      </c>
      <c r="AD112">
        <v>9.0406518785535999E-3</v>
      </c>
      <c r="AE112">
        <v>1.7222341656122402E-2</v>
      </c>
      <c r="AF112">
        <v>1.01581670085452E-2</v>
      </c>
      <c r="AG112">
        <v>5.6720085730581297E-3</v>
      </c>
      <c r="AH112">
        <v>1.7605428243387199E-2</v>
      </c>
      <c r="AI112">
        <v>1.0075921263690901E-2</v>
      </c>
      <c r="AJ112">
        <v>1.4269702590920801E-2</v>
      </c>
      <c r="AK112">
        <v>8.0148022052327506E-3</v>
      </c>
      <c r="AL112">
        <v>2.2737840154200498E-2</v>
      </c>
      <c r="AM112">
        <v>2.2259686722002001E-2</v>
      </c>
      <c r="AN112">
        <v>7.2896464174422096E-3</v>
      </c>
      <c r="AO112">
        <v>9.1525035750441696E-3</v>
      </c>
      <c r="AP112">
        <v>8.53471943965004E-3</v>
      </c>
      <c r="AQ112">
        <v>1.1284389738484101E-2</v>
      </c>
      <c r="AR112">
        <v>6.2911164230105999E-3</v>
      </c>
      <c r="AS112">
        <v>1.2286995692640201E-2</v>
      </c>
      <c r="AT112">
        <v>7.8362098230851298E-3</v>
      </c>
      <c r="AU112">
        <v>1.27129757260372E-2</v>
      </c>
      <c r="AV112">
        <v>4.63444304206833E-3</v>
      </c>
      <c r="AW112">
        <v>1.1367726444868199E-3</v>
      </c>
      <c r="AX112">
        <v>9.9303292642447805E-3</v>
      </c>
      <c r="AY112">
        <v>0.13314278246462399</v>
      </c>
      <c r="AZ112">
        <v>6.2082508332385704E-3</v>
      </c>
      <c r="BA112">
        <v>7.0812386062499696E-3</v>
      </c>
      <c r="BB112">
        <v>6.9504442435562698E-3</v>
      </c>
      <c r="BC112">
        <v>9.9073633808069092E-3</v>
      </c>
      <c r="BD112">
        <v>5.2643258825415696E-3</v>
      </c>
      <c r="BE112">
        <v>4.5089255699261397E-3</v>
      </c>
      <c r="BF112">
        <v>1.53291006776934E-2</v>
      </c>
      <c r="BG112">
        <v>9.8021244350868803E-3</v>
      </c>
      <c r="BH112">
        <v>6.1711191950649799E-3</v>
      </c>
      <c r="BI112">
        <v>8.6880896567252102E-3</v>
      </c>
      <c r="BJ112">
        <v>8.1235548301647302E-3</v>
      </c>
      <c r="BK112">
        <v>8.3268598032380497E-3</v>
      </c>
      <c r="BL112">
        <v>9.4385663712628701E-3</v>
      </c>
      <c r="BM112">
        <v>1.0772986012651401E-2</v>
      </c>
      <c r="BN112">
        <v>7.7974528904689302E-3</v>
      </c>
      <c r="BO112">
        <v>1.17265263233906E-2</v>
      </c>
      <c r="BP112" t="s">
        <v>162</v>
      </c>
      <c r="BQ112">
        <v>6.1775040574170098E-3</v>
      </c>
      <c r="BR112">
        <v>1.18936534873311E-2</v>
      </c>
      <c r="BS112">
        <v>1.8042387794324401E-2</v>
      </c>
      <c r="BT112">
        <v>1.6399700861517499E-2</v>
      </c>
      <c r="BU112">
        <v>1.2005999557335899E-2</v>
      </c>
      <c r="BV112">
        <v>9.5716263809857392E-3</v>
      </c>
      <c r="BW112">
        <v>9.1119501521987299E-3</v>
      </c>
      <c r="BX112">
        <v>1.20226006870783E-2</v>
      </c>
      <c r="BY112">
        <v>1.03080516765776E-2</v>
      </c>
      <c r="BZ112">
        <v>7.8647761549372908E-3</v>
      </c>
      <c r="CA112">
        <v>9.2100645599048105E-3</v>
      </c>
      <c r="CB112">
        <v>8.3192797541312598E-3</v>
      </c>
      <c r="CC112" t="s">
        <v>162</v>
      </c>
      <c r="CD112">
        <v>1.4658418713324999E-2</v>
      </c>
      <c r="CE112">
        <v>1.04921660919889E-2</v>
      </c>
      <c r="CF112">
        <v>1.21014626776615E-2</v>
      </c>
      <c r="CG112">
        <v>8.3415999443355402E-3</v>
      </c>
      <c r="CH112">
        <v>1.09993763150091E-2</v>
      </c>
      <c r="CI112">
        <v>7.5999893366747598E-3</v>
      </c>
      <c r="CJ112">
        <v>1.95750943949289E-2</v>
      </c>
      <c r="CK112">
        <v>1.76684021349266E-3</v>
      </c>
      <c r="CL112">
        <v>5.8294218298832502E-3</v>
      </c>
      <c r="CM112">
        <v>2.5502058536209401E-2</v>
      </c>
      <c r="CN112">
        <v>9.5730196066621202E-3</v>
      </c>
      <c r="CO112">
        <v>1.3250847622869001E-2</v>
      </c>
      <c r="CP112">
        <v>1.92960298778325E-2</v>
      </c>
      <c r="CQ112">
        <v>8.0384691301300503E-3</v>
      </c>
      <c r="CR112">
        <v>5.6898814071081197E-3</v>
      </c>
      <c r="CS112">
        <v>2.6732884169989E-2</v>
      </c>
      <c r="CT112">
        <v>8.8418946255970892E-3</v>
      </c>
      <c r="CU112">
        <v>7.5264393202005599E-3</v>
      </c>
      <c r="CV112">
        <v>2.7083391854301201E-2</v>
      </c>
    </row>
    <row r="113" spans="1:100" x14ac:dyDescent="0.25">
      <c r="A113" s="139">
        <v>41548</v>
      </c>
      <c r="B113">
        <v>27.579969805970499</v>
      </c>
      <c r="D113">
        <f t="shared" si="1"/>
        <v>0.91850337183985298</v>
      </c>
      <c r="E113">
        <v>2.3431821841507799E-2</v>
      </c>
      <c r="F113">
        <v>8.8611300517320492E-3</v>
      </c>
      <c r="G113">
        <v>8.1704351910983006E-3</v>
      </c>
      <c r="H113">
        <v>5.1310527372028601E-3</v>
      </c>
      <c r="I113">
        <v>1.39509874084315E-2</v>
      </c>
      <c r="J113">
        <v>8.3186401326830993E-3</v>
      </c>
      <c r="K113">
        <v>1.1917031130469101E-2</v>
      </c>
      <c r="L113">
        <v>4.8057201388673303E-3</v>
      </c>
      <c r="M113">
        <v>1.53209500519453E-2</v>
      </c>
      <c r="N113">
        <v>7.8208687343348897E-3</v>
      </c>
      <c r="O113" t="s">
        <v>162</v>
      </c>
      <c r="P113">
        <v>5.4530872036434299E-3</v>
      </c>
      <c r="Q113">
        <v>1.19373070665978E-2</v>
      </c>
      <c r="R113">
        <v>7.6707654522509897E-3</v>
      </c>
      <c r="S113">
        <v>1.30219496653449E-2</v>
      </c>
      <c r="T113">
        <v>1.4639932324937099E-2</v>
      </c>
      <c r="U113">
        <v>7.2536960647379602E-3</v>
      </c>
      <c r="V113">
        <v>4.6616836856133697E-3</v>
      </c>
      <c r="W113">
        <v>3.2557413030286003E-2</v>
      </c>
      <c r="X113">
        <v>1.19107549109551E-2</v>
      </c>
      <c r="Y113">
        <v>1.00293746019358E-2</v>
      </c>
      <c r="Z113" t="s">
        <v>162</v>
      </c>
      <c r="AA113">
        <v>8.8114708494995593E-3</v>
      </c>
      <c r="AB113">
        <v>7.2370886084952698E-3</v>
      </c>
      <c r="AC113">
        <v>8.4426715659426197E-3</v>
      </c>
      <c r="AD113">
        <v>8.0635699796050703E-3</v>
      </c>
      <c r="AE113">
        <v>1.74414493865695E-2</v>
      </c>
      <c r="AF113">
        <v>7.8785746857617696E-3</v>
      </c>
      <c r="AG113">
        <v>6.0227499521079402E-3</v>
      </c>
      <c r="AH113">
        <v>1.7124285469102302E-2</v>
      </c>
      <c r="AI113">
        <v>8.0636341341077302E-3</v>
      </c>
      <c r="AJ113">
        <v>1.0482731498733701E-2</v>
      </c>
      <c r="AK113">
        <v>7.2652100721921397E-3</v>
      </c>
      <c r="AL113">
        <v>1.21905127403748E-2</v>
      </c>
      <c r="AM113">
        <v>1.3492457547316599E-2</v>
      </c>
      <c r="AN113">
        <v>4.8310280604549104E-3</v>
      </c>
      <c r="AO113">
        <v>7.4479929966736096E-3</v>
      </c>
      <c r="AP113">
        <v>6.6663545327530398E-3</v>
      </c>
      <c r="AQ113">
        <v>1.1059544059505899E-2</v>
      </c>
      <c r="AR113">
        <v>1.42365021346451E-2</v>
      </c>
      <c r="AS113">
        <v>8.3879551436522801E-3</v>
      </c>
      <c r="AT113">
        <v>7.9918614208136906E-3</v>
      </c>
      <c r="AU113">
        <v>1.54270366559361E-2</v>
      </c>
      <c r="AV113">
        <v>4.8180793931155499E-3</v>
      </c>
      <c r="AW113">
        <v>1.2074534091568599E-3</v>
      </c>
      <c r="AX113">
        <v>6.8354901969876402E-3</v>
      </c>
      <c r="AY113">
        <v>6.1999624843536803E-3</v>
      </c>
      <c r="AZ113">
        <v>6.5466146809129598E-3</v>
      </c>
      <c r="BA113">
        <v>7.5787212376999804E-3</v>
      </c>
      <c r="BB113">
        <v>9.1174754800687693E-3</v>
      </c>
      <c r="BC113">
        <v>5.7247912321834304E-3</v>
      </c>
      <c r="BD113">
        <v>7.1264501858926002E-3</v>
      </c>
      <c r="BE113">
        <v>4.9163446457103103E-3</v>
      </c>
      <c r="BF113">
        <v>1.1664104335560499E-2</v>
      </c>
      <c r="BG113">
        <v>8.5284253682588601E-3</v>
      </c>
      <c r="BH113">
        <v>6.80744683449893E-3</v>
      </c>
      <c r="BI113">
        <v>6.9582683245564703E-3</v>
      </c>
      <c r="BJ113">
        <v>7.3458840087846202E-3</v>
      </c>
      <c r="BK113">
        <v>7.39645604821437E-3</v>
      </c>
      <c r="BL113">
        <v>7.6844331407103696E-3</v>
      </c>
      <c r="BM113">
        <v>9.9779092763777298E-3</v>
      </c>
      <c r="BN113">
        <v>2.24646755064548E-3</v>
      </c>
      <c r="BO113">
        <v>7.7706814546915004E-3</v>
      </c>
      <c r="BP113">
        <v>8.4048303565777104E-3</v>
      </c>
      <c r="BQ113">
        <v>3.64783615274536E-3</v>
      </c>
      <c r="BR113">
        <v>9.0933285794214495E-3</v>
      </c>
      <c r="BS113">
        <v>9.8204180654854895E-3</v>
      </c>
      <c r="BT113">
        <v>1.24925169649064E-2</v>
      </c>
      <c r="BU113">
        <v>8.4968830112298003E-3</v>
      </c>
      <c r="BV113">
        <v>4.1546338313847696E-3</v>
      </c>
      <c r="BW113">
        <v>8.4392432771870102E-3</v>
      </c>
      <c r="BX113">
        <v>9.8809752251481399E-3</v>
      </c>
      <c r="BY113">
        <v>6.1856235516483402E-3</v>
      </c>
      <c r="BZ113">
        <v>5.9626463417347198E-3</v>
      </c>
      <c r="CA113">
        <v>4.7493366523099802E-3</v>
      </c>
      <c r="CB113">
        <v>1.2022003122264599E-2</v>
      </c>
      <c r="CC113" t="s">
        <v>162</v>
      </c>
      <c r="CD113">
        <v>1.18050900925216E-2</v>
      </c>
      <c r="CE113">
        <v>7.9807250966543297E-3</v>
      </c>
      <c r="CF113">
        <v>1.0178828966893899E-2</v>
      </c>
      <c r="CG113">
        <v>3.6677189787246902E-3</v>
      </c>
      <c r="CH113">
        <v>9.5238439995110492E-3</v>
      </c>
      <c r="CI113">
        <v>7.5738439638856399E-3</v>
      </c>
      <c r="CJ113">
        <v>1.1551510622613999E-2</v>
      </c>
      <c r="CK113">
        <v>2.3059865992142901E-3</v>
      </c>
      <c r="CL113">
        <v>3.8336884330473502E-3</v>
      </c>
      <c r="CM113">
        <v>2.1125203012087101E-2</v>
      </c>
      <c r="CN113">
        <v>1.14483694302739E-2</v>
      </c>
      <c r="CO113">
        <v>1.2264262674047699E-2</v>
      </c>
      <c r="CP113">
        <v>1.0358082876427701E-2</v>
      </c>
      <c r="CQ113">
        <v>7.0764264252205196E-3</v>
      </c>
      <c r="CR113">
        <v>6.5112072257260799E-3</v>
      </c>
      <c r="CS113">
        <v>1.6404118345519199E-2</v>
      </c>
      <c r="CT113">
        <v>6.8705650381249896E-3</v>
      </c>
      <c r="CU113">
        <v>9.7839676254675503E-3</v>
      </c>
      <c r="CV113">
        <v>8.7136790658588498E-3</v>
      </c>
    </row>
    <row r="114" spans="1:100" x14ac:dyDescent="0.25">
      <c r="A114" s="139">
        <v>41640</v>
      </c>
      <c r="B114">
        <v>31.968227935994758</v>
      </c>
      <c r="D114">
        <f t="shared" si="1"/>
        <v>1.0973236771445645</v>
      </c>
      <c r="E114">
        <v>2.7015481842406701E-2</v>
      </c>
      <c r="F114">
        <v>8.7670199305452095E-3</v>
      </c>
      <c r="G114">
        <v>1.08509364020794E-2</v>
      </c>
      <c r="H114">
        <v>6.06924846784957E-3</v>
      </c>
      <c r="I114">
        <v>9.8286248237410608E-3</v>
      </c>
      <c r="J114">
        <v>9.1898785428412497E-3</v>
      </c>
      <c r="K114">
        <v>1.1520493289591901E-2</v>
      </c>
      <c r="L114">
        <v>5.8946089790846302E-3</v>
      </c>
      <c r="M114">
        <v>1.7321480392899699E-2</v>
      </c>
      <c r="N114">
        <v>1.03346832163998E-2</v>
      </c>
      <c r="O114" t="s">
        <v>162</v>
      </c>
      <c r="P114">
        <v>5.58542592423961E-3</v>
      </c>
      <c r="Q114">
        <v>1.7383590481962499E-2</v>
      </c>
      <c r="R114">
        <v>1.04028007970804E-2</v>
      </c>
      <c r="S114">
        <v>1.42896418838019E-2</v>
      </c>
      <c r="T114">
        <v>1.6114295264409498E-2</v>
      </c>
      <c r="U114">
        <v>1.14426239543013E-2</v>
      </c>
      <c r="V114">
        <v>5.3575728184660403E-3</v>
      </c>
      <c r="W114">
        <v>3.7712405948285802E-2</v>
      </c>
      <c r="X114">
        <v>1.06258094243955E-2</v>
      </c>
      <c r="Y114">
        <v>1.09695715742606E-2</v>
      </c>
      <c r="Z114" t="s">
        <v>162</v>
      </c>
      <c r="AA114">
        <v>1.10220139530894E-2</v>
      </c>
      <c r="AB114">
        <v>6.89228018203726E-3</v>
      </c>
      <c r="AC114">
        <v>1.04593683375311E-2</v>
      </c>
      <c r="AD114">
        <v>8.8621633019153202E-3</v>
      </c>
      <c r="AE114">
        <v>3.0883077030157399E-2</v>
      </c>
      <c r="AF114">
        <v>1.13885957363178E-2</v>
      </c>
      <c r="AG114">
        <v>1.2576848060345799E-2</v>
      </c>
      <c r="AH114">
        <v>1.59135824510559E-2</v>
      </c>
      <c r="AI114">
        <v>1.02272446549171E-2</v>
      </c>
      <c r="AJ114">
        <v>1.6393932548276102E-2</v>
      </c>
      <c r="AK114">
        <v>7.0766595389498803E-3</v>
      </c>
      <c r="AL114">
        <v>9.9733144656786992E-3</v>
      </c>
      <c r="AM114">
        <v>1.36512620334869E-2</v>
      </c>
      <c r="AN114">
        <v>4.8993849479695697E-3</v>
      </c>
      <c r="AO114">
        <v>1.17833126595519E-2</v>
      </c>
      <c r="AP114">
        <v>6.4135111744280902E-3</v>
      </c>
      <c r="AQ114">
        <v>1.0458235164667099E-2</v>
      </c>
      <c r="AR114">
        <v>8.4984859775087806E-3</v>
      </c>
      <c r="AS114">
        <v>1.4246083362408801E-2</v>
      </c>
      <c r="AT114">
        <v>8.4343080993944403E-3</v>
      </c>
      <c r="AU114">
        <v>1.8596307886266501E-2</v>
      </c>
      <c r="AV114">
        <v>6.2832211381412904E-3</v>
      </c>
      <c r="AW114">
        <v>6.8590246632300599E-4</v>
      </c>
      <c r="AX114">
        <v>1.6078245120501201E-2</v>
      </c>
      <c r="AY114">
        <v>8.4720747976883594E-3</v>
      </c>
      <c r="AZ114">
        <v>9.4899554354309808E-3</v>
      </c>
      <c r="BA114">
        <v>7.8049325061700396E-3</v>
      </c>
      <c r="BB114">
        <v>9.2080493384720206E-3</v>
      </c>
      <c r="BC114">
        <v>6.1943509476911898E-3</v>
      </c>
      <c r="BD114">
        <v>6.5454669721032102E-3</v>
      </c>
      <c r="BE114">
        <v>4.4599721302068596E-3</v>
      </c>
      <c r="BF114">
        <v>1.1281268291007E-2</v>
      </c>
      <c r="BG114">
        <v>9.7683396449676704E-3</v>
      </c>
      <c r="BH114">
        <v>5.8943515519708197E-3</v>
      </c>
      <c r="BI114">
        <v>8.1412969739025794E-3</v>
      </c>
      <c r="BJ114">
        <v>8.8225494569608102E-3</v>
      </c>
      <c r="BK114">
        <v>7.5190152147519796E-3</v>
      </c>
      <c r="BL114">
        <v>1.4118486003023499E-2</v>
      </c>
      <c r="BM114">
        <v>8.4740744851660808E-3</v>
      </c>
      <c r="BN114">
        <v>4.1638934419630002E-3</v>
      </c>
      <c r="BO114">
        <v>8.86717487510294E-3</v>
      </c>
      <c r="BP114">
        <v>9.8273615130168995E-3</v>
      </c>
      <c r="BQ114">
        <v>4.1077862494366003E-3</v>
      </c>
      <c r="BR114">
        <v>9.1335470061366698E-3</v>
      </c>
      <c r="BS114">
        <v>9.6318538529710299E-3</v>
      </c>
      <c r="BT114">
        <v>1.50510012179967E-2</v>
      </c>
      <c r="BU114">
        <v>1.0744518654998999E-2</v>
      </c>
      <c r="BV114">
        <v>7.7689042289763796E-3</v>
      </c>
      <c r="BW114">
        <v>1.01760165840381E-2</v>
      </c>
      <c r="BX114">
        <v>2.4623199873672601E-2</v>
      </c>
      <c r="BY114">
        <v>4.8856517035131596E-3</v>
      </c>
      <c r="BZ114">
        <v>7.2417372302671298E-3</v>
      </c>
      <c r="CA114">
        <v>6.4432337959376904E-3</v>
      </c>
      <c r="CB114">
        <v>1.46840733873153E-2</v>
      </c>
      <c r="CC114" t="s">
        <v>162</v>
      </c>
      <c r="CD114">
        <v>1.27574645097634E-2</v>
      </c>
      <c r="CE114">
        <v>1.0170288987341999E-2</v>
      </c>
      <c r="CF114">
        <v>1.17612460737655E-2</v>
      </c>
      <c r="CG114">
        <v>5.0166202074779596E-3</v>
      </c>
      <c r="CH114">
        <v>1.06821846275932E-2</v>
      </c>
      <c r="CI114">
        <v>7.4817165766168803E-3</v>
      </c>
      <c r="CJ114">
        <v>1.34084220470131E-2</v>
      </c>
      <c r="CK114">
        <v>1.5882443320930099E-3</v>
      </c>
      <c r="CL114">
        <v>5.0838155966967703E-3</v>
      </c>
      <c r="CM114">
        <v>2.1644652770916002E-2</v>
      </c>
      <c r="CN114">
        <v>9.7660094513544807E-3</v>
      </c>
      <c r="CO114">
        <v>2.65745811598972E-2</v>
      </c>
      <c r="CP114">
        <v>1.4238375020172301E-2</v>
      </c>
      <c r="CQ114">
        <v>7.8872400399861292E-3</v>
      </c>
      <c r="CR114">
        <v>7.5687691551492497E-3</v>
      </c>
      <c r="CS114">
        <v>1.72377532257647E-2</v>
      </c>
      <c r="CT114">
        <v>1.3821230941413999E-2</v>
      </c>
      <c r="CU114">
        <v>1.4282440719085699E-2</v>
      </c>
      <c r="CV114">
        <v>7.6222926879253904E-3</v>
      </c>
    </row>
    <row r="115" spans="1:100" x14ac:dyDescent="0.25">
      <c r="A115" s="139">
        <v>41730</v>
      </c>
      <c r="B115">
        <v>19.446290549359986</v>
      </c>
      <c r="D115">
        <f t="shared" si="1"/>
        <v>0.96098403773724317</v>
      </c>
      <c r="E115">
        <v>2.3425885674834099E-2</v>
      </c>
      <c r="F115">
        <v>7.08748460301932E-3</v>
      </c>
      <c r="G115">
        <v>7.1234775622128496E-3</v>
      </c>
      <c r="H115">
        <v>4.6868413217624402E-3</v>
      </c>
      <c r="I115">
        <v>7.8439202173888594E-3</v>
      </c>
      <c r="J115">
        <v>5.6381211224886601E-3</v>
      </c>
      <c r="K115">
        <v>1.23622461881637E-2</v>
      </c>
      <c r="L115">
        <v>5.3962547672350199E-3</v>
      </c>
      <c r="M115">
        <v>1.37874671562265E-2</v>
      </c>
      <c r="N115">
        <v>1.34461809097402E-2</v>
      </c>
      <c r="O115" t="s">
        <v>162</v>
      </c>
      <c r="P115">
        <v>4.5014565307702802E-3</v>
      </c>
      <c r="Q115">
        <v>3.2348052351208301E-2</v>
      </c>
      <c r="R115">
        <v>8.2315090322168192E-3</v>
      </c>
      <c r="S115">
        <v>1.0380023548702299E-2</v>
      </c>
      <c r="T115">
        <v>1.05900197108913E-2</v>
      </c>
      <c r="U115">
        <v>8.6467169330335207E-3</v>
      </c>
      <c r="V115">
        <v>5.9879034001783602E-3</v>
      </c>
      <c r="W115">
        <v>1.8139398960760101E-2</v>
      </c>
      <c r="X115">
        <v>6.4693055432895998E-3</v>
      </c>
      <c r="Y115">
        <v>7.4858404265775898E-3</v>
      </c>
      <c r="Z115" t="s">
        <v>162</v>
      </c>
      <c r="AA115">
        <v>1.4459935717623201E-2</v>
      </c>
      <c r="AB115">
        <v>5.2357211138327397E-3</v>
      </c>
      <c r="AC115">
        <v>6.89189235305975E-3</v>
      </c>
      <c r="AD115">
        <v>5.3978269734770304E-3</v>
      </c>
      <c r="AE115">
        <v>2.0054117200362199E-2</v>
      </c>
      <c r="AF115">
        <v>7.1936279294440497E-3</v>
      </c>
      <c r="AG115">
        <v>1.30297304173636E-2</v>
      </c>
      <c r="AH115">
        <v>1.8419569275424399E-2</v>
      </c>
      <c r="AI115">
        <v>7.5065128954276304E-3</v>
      </c>
      <c r="AJ115">
        <v>1.16744106674204E-2</v>
      </c>
      <c r="AK115">
        <v>6.7037057870596301E-3</v>
      </c>
      <c r="AL115">
        <v>1.0347967548890899E-2</v>
      </c>
      <c r="AM115">
        <v>1.1719381414365499E-2</v>
      </c>
      <c r="AN115">
        <v>1.18970109394599E-2</v>
      </c>
      <c r="AO115">
        <v>9.5916644396470702E-3</v>
      </c>
      <c r="AP115">
        <v>5.3066627951225001E-3</v>
      </c>
      <c r="AQ115">
        <v>1.10483819585947E-2</v>
      </c>
      <c r="AR115">
        <v>7.7571591062050903E-3</v>
      </c>
      <c r="AS115">
        <v>8.8721110878204404E-3</v>
      </c>
      <c r="AT115">
        <v>6.5287426794319696E-3</v>
      </c>
      <c r="AU115">
        <v>1.51932786504548E-2</v>
      </c>
      <c r="AV115">
        <v>4.1433886879935801E-3</v>
      </c>
      <c r="AW115">
        <v>6.7173246031494E-4</v>
      </c>
      <c r="AX115">
        <v>9.2983375282580296E-3</v>
      </c>
      <c r="AY115">
        <v>6.3005339037837402E-3</v>
      </c>
      <c r="AZ115">
        <v>6.1754681804684604E-3</v>
      </c>
      <c r="BA115">
        <v>7.1086934904196902E-3</v>
      </c>
      <c r="BB115">
        <v>9.8912425448969398E-3</v>
      </c>
      <c r="BC115">
        <v>4.1164424251573101E-3</v>
      </c>
      <c r="BD115">
        <v>6.9032779176137898E-3</v>
      </c>
      <c r="BE115">
        <v>3.2586648317480698E-3</v>
      </c>
      <c r="BF115">
        <v>7.2986868554389302E-3</v>
      </c>
      <c r="BG115">
        <v>9.7572245217056198E-3</v>
      </c>
      <c r="BH115">
        <v>3.9420221843727002E-3</v>
      </c>
      <c r="BI115">
        <v>6.1707937561270697E-3</v>
      </c>
      <c r="BJ115">
        <v>4.9965981389132998E-3</v>
      </c>
      <c r="BK115">
        <v>7.4149830386959197E-3</v>
      </c>
      <c r="BL115">
        <v>8.5193888819125596E-3</v>
      </c>
      <c r="BM115">
        <v>8.3792784369189494E-3</v>
      </c>
      <c r="BN115">
        <v>3.8381679266323299E-3</v>
      </c>
      <c r="BO115">
        <v>7.9754354004016505E-3</v>
      </c>
      <c r="BP115">
        <v>1.27851127517011E-2</v>
      </c>
      <c r="BQ115">
        <v>3.2845003477764501E-3</v>
      </c>
      <c r="BR115">
        <v>7.1583648505825796E-3</v>
      </c>
      <c r="BS115">
        <v>7.8864124709868803E-3</v>
      </c>
      <c r="BT115">
        <v>8.2563131566284701E-3</v>
      </c>
      <c r="BU115">
        <v>9.1782727596394793E-3</v>
      </c>
      <c r="BV115">
        <v>1.11215612578138E-2</v>
      </c>
      <c r="BW115">
        <v>8.6025681658652101E-3</v>
      </c>
      <c r="BX115">
        <v>1.5841108342465899E-2</v>
      </c>
      <c r="BY115">
        <v>6.0438596725394698E-3</v>
      </c>
      <c r="BZ115">
        <v>4.05493067372578E-3</v>
      </c>
      <c r="CA115">
        <v>4.4507989727819199E-3</v>
      </c>
      <c r="CB115">
        <v>1.1640696565519601E-2</v>
      </c>
      <c r="CC115" t="s">
        <v>162</v>
      </c>
      <c r="CD115">
        <v>9.8601709892707692E-3</v>
      </c>
      <c r="CE115">
        <v>6.0722330991226699E-3</v>
      </c>
      <c r="CF115">
        <v>7.9744235326893592E-3</v>
      </c>
      <c r="CG115">
        <v>3.9200321330505102E-3</v>
      </c>
      <c r="CH115">
        <v>6.9383740775017903E-3</v>
      </c>
      <c r="CI115">
        <v>4.2467947445198702E-3</v>
      </c>
      <c r="CJ115">
        <v>7.4948422261360802E-3</v>
      </c>
      <c r="CK115">
        <v>2.18891475949468E-3</v>
      </c>
      <c r="CL115">
        <v>3.8296754680051401E-3</v>
      </c>
      <c r="CM115">
        <v>1.5370938805798399E-2</v>
      </c>
      <c r="CN115">
        <v>8.7873640564675795E-3</v>
      </c>
      <c r="CO115">
        <v>1.40593381301749E-2</v>
      </c>
      <c r="CP115">
        <v>2.8083504457647401E-2</v>
      </c>
      <c r="CQ115">
        <v>5.3072366357347304E-3</v>
      </c>
      <c r="CR115">
        <v>5.9240500242549099E-3</v>
      </c>
      <c r="CS115">
        <v>6.1156078177872303E-2</v>
      </c>
      <c r="CT115">
        <v>1.5612330551737301E-2</v>
      </c>
      <c r="CU115">
        <v>1.2507643205721E-2</v>
      </c>
      <c r="CV115">
        <v>9.5088320094493008E-3</v>
      </c>
    </row>
    <row r="116" spans="1:100" x14ac:dyDescent="0.25">
      <c r="A116" s="139">
        <v>41821</v>
      </c>
      <c r="B116">
        <v>23.936251442435619</v>
      </c>
      <c r="D116">
        <f t="shared" si="1"/>
        <v>0.82443081421484499</v>
      </c>
      <c r="E116">
        <v>2.4551442008643499E-2</v>
      </c>
      <c r="F116">
        <v>6.7877931641217503E-3</v>
      </c>
      <c r="G116">
        <v>7.5219162113684896E-3</v>
      </c>
      <c r="H116">
        <v>4.2738923097495E-3</v>
      </c>
      <c r="I116">
        <v>7.0828074807456204E-3</v>
      </c>
      <c r="J116">
        <v>6.2432313791907397E-3</v>
      </c>
      <c r="K116">
        <v>1.02537905296944E-2</v>
      </c>
      <c r="L116">
        <v>3.4342007761079098E-3</v>
      </c>
      <c r="M116">
        <v>1.6268063914176002E-2</v>
      </c>
      <c r="N116">
        <v>8.6593408823912501E-3</v>
      </c>
      <c r="O116" t="s">
        <v>162</v>
      </c>
      <c r="P116">
        <v>5.28901048041025E-3</v>
      </c>
      <c r="Q116">
        <v>1.81934287185554E-2</v>
      </c>
      <c r="R116">
        <v>6.4482358238229396E-3</v>
      </c>
      <c r="S116">
        <v>9.2813775817751007E-3</v>
      </c>
      <c r="T116">
        <v>1.10670334119528E-2</v>
      </c>
      <c r="U116">
        <v>5.4183456595898304E-3</v>
      </c>
      <c r="V116">
        <v>6.0152486919072103E-3</v>
      </c>
      <c r="W116">
        <v>1.1300991777502E-2</v>
      </c>
      <c r="X116">
        <v>9.5444429514771108E-3</v>
      </c>
      <c r="Y116">
        <v>7.69648593469454E-3</v>
      </c>
      <c r="Z116" t="s">
        <v>162</v>
      </c>
      <c r="AA116">
        <v>7.3351348180848699E-3</v>
      </c>
      <c r="AB116">
        <v>5.9143147271877696E-3</v>
      </c>
      <c r="AC116">
        <v>6.9896660517664204E-3</v>
      </c>
      <c r="AD116">
        <v>7.7884798231738E-3</v>
      </c>
      <c r="AE116">
        <v>1.4283362080310299E-2</v>
      </c>
      <c r="AF116">
        <v>9.4434681493798904E-3</v>
      </c>
      <c r="AG116">
        <v>1.8684142547383799E-2</v>
      </c>
      <c r="AH116">
        <v>1.6439706138376899E-2</v>
      </c>
      <c r="AI116">
        <v>7.8262467186286603E-3</v>
      </c>
      <c r="AJ116">
        <v>1.1452119412540899E-2</v>
      </c>
      <c r="AK116">
        <v>7.4743636606529199E-3</v>
      </c>
      <c r="AL116">
        <v>1.02147660528098E-2</v>
      </c>
      <c r="AM116">
        <v>9.2597154605797496E-3</v>
      </c>
      <c r="AN116">
        <v>1.2747515942838499E-2</v>
      </c>
      <c r="AO116">
        <v>6.5703634399205298E-3</v>
      </c>
      <c r="AP116">
        <v>6.2237462985456496E-3</v>
      </c>
      <c r="AQ116">
        <v>1.1790943364339701E-2</v>
      </c>
      <c r="AR116">
        <v>7.7311941057482004E-3</v>
      </c>
      <c r="AS116">
        <v>6.3639854924606599E-3</v>
      </c>
      <c r="AT116">
        <v>5.3877945317957199E-3</v>
      </c>
      <c r="AU116">
        <v>1.0368831122337E-2</v>
      </c>
      <c r="AV116">
        <v>5.73740539762324E-3</v>
      </c>
      <c r="AW116">
        <v>6.1342736734812798E-4</v>
      </c>
      <c r="AX116">
        <v>9.9601115273313199E-3</v>
      </c>
      <c r="AY116">
        <v>7.4153700494317496E-3</v>
      </c>
      <c r="AZ116">
        <v>6.0567058619226902E-3</v>
      </c>
      <c r="BA116">
        <v>7.0822586556512496E-3</v>
      </c>
      <c r="BB116">
        <v>6.3470243356785801E-3</v>
      </c>
      <c r="BC116">
        <v>5.0163632294141997E-3</v>
      </c>
      <c r="BD116">
        <v>5.27534694472409E-3</v>
      </c>
      <c r="BE116">
        <v>3.3113493729389301E-3</v>
      </c>
      <c r="BF116">
        <v>6.8650646105325999E-3</v>
      </c>
      <c r="BG116">
        <v>7.5719506178075803E-3</v>
      </c>
      <c r="BH116">
        <v>4.8656913758896702E-3</v>
      </c>
      <c r="BI116">
        <v>4.4914530694510901E-3</v>
      </c>
      <c r="BJ116">
        <v>6.5721748313042902E-3</v>
      </c>
      <c r="BK116">
        <v>5.3781881288674201E-3</v>
      </c>
      <c r="BL116">
        <v>5.5605372918633997E-3</v>
      </c>
      <c r="BM116">
        <v>8.3091713908060496E-3</v>
      </c>
      <c r="BN116">
        <v>3.07983901076724E-3</v>
      </c>
      <c r="BO116">
        <v>1.03585529404038E-2</v>
      </c>
      <c r="BP116">
        <v>5.2463834638747098E-3</v>
      </c>
      <c r="BQ116">
        <v>2.5441993987191601E-3</v>
      </c>
      <c r="BR116">
        <v>6.23118444389537E-3</v>
      </c>
      <c r="BS116">
        <v>7.1737125487570897E-3</v>
      </c>
      <c r="BT116">
        <v>9.7778079732971403E-3</v>
      </c>
      <c r="BU116">
        <v>1.40222237872105E-2</v>
      </c>
      <c r="BV116">
        <v>1.0969807297326901E-2</v>
      </c>
      <c r="BW116">
        <v>6.4962891766117397E-3</v>
      </c>
      <c r="BX116">
        <v>1.5800234727236601E-2</v>
      </c>
      <c r="BY116">
        <v>7.26684093141139E-3</v>
      </c>
      <c r="BZ116">
        <v>6.2758814937224601E-3</v>
      </c>
      <c r="CA116">
        <v>3.8017564971248499E-3</v>
      </c>
      <c r="CB116">
        <v>1.17735335821168E-2</v>
      </c>
      <c r="CC116" t="s">
        <v>162</v>
      </c>
      <c r="CD116">
        <v>8.9764809633595295E-3</v>
      </c>
      <c r="CE116">
        <v>7.1101171532048403E-3</v>
      </c>
      <c r="CF116">
        <v>9.6686016387558405E-3</v>
      </c>
      <c r="CG116">
        <v>3.2785891806861498E-3</v>
      </c>
      <c r="CH116">
        <v>7.9123193575251997E-3</v>
      </c>
      <c r="CI116">
        <v>5.3092964925440297E-3</v>
      </c>
      <c r="CJ116">
        <v>6.4493489059428604E-3</v>
      </c>
      <c r="CK116">
        <v>1.88193559160755E-3</v>
      </c>
      <c r="CL116">
        <v>3.8756890180536401E-3</v>
      </c>
      <c r="CM116">
        <v>1.30790960204462E-2</v>
      </c>
      <c r="CN116">
        <v>8.9255577739076296E-3</v>
      </c>
      <c r="CO116">
        <v>1.25784849682701E-2</v>
      </c>
      <c r="CP116">
        <v>1.7001289203098499E-2</v>
      </c>
      <c r="CQ116">
        <v>5.985854544381E-3</v>
      </c>
      <c r="CR116">
        <v>5.94419844906103E-3</v>
      </c>
      <c r="CS116">
        <v>1.6188647811435301E-2</v>
      </c>
      <c r="CT116">
        <v>7.7556637188872096E-3</v>
      </c>
      <c r="CU116">
        <v>5.5628543681807002E-3</v>
      </c>
      <c r="CV116">
        <v>6.3678511026582897E-3</v>
      </c>
    </row>
    <row r="117" spans="1:100" x14ac:dyDescent="0.25">
      <c r="A117" s="139">
        <v>41913</v>
      </c>
      <c r="B117">
        <v>34.193177747691813</v>
      </c>
      <c r="D117">
        <f t="shared" si="1"/>
        <v>1.2113716250630286</v>
      </c>
      <c r="E117">
        <v>3.3179029317722299E-2</v>
      </c>
      <c r="F117">
        <v>1.0706122841046399E-2</v>
      </c>
      <c r="G117">
        <v>8.55199086384947E-3</v>
      </c>
      <c r="H117">
        <v>5.4682881960456198E-3</v>
      </c>
      <c r="I117">
        <v>1.21212502213191E-2</v>
      </c>
      <c r="J117">
        <v>9.7224784785351001E-3</v>
      </c>
      <c r="K117">
        <v>9.0208415712879093E-3</v>
      </c>
      <c r="L117">
        <v>5.0069517477680098E-3</v>
      </c>
      <c r="M117">
        <v>3.0358750288234999E-2</v>
      </c>
      <c r="N117">
        <v>9.2510178948912898E-3</v>
      </c>
      <c r="O117" t="s">
        <v>162</v>
      </c>
      <c r="P117">
        <v>1.1693805547225E-2</v>
      </c>
      <c r="Q117">
        <v>3.6357103621897403E-2</v>
      </c>
      <c r="R117">
        <v>7.76250226116631E-3</v>
      </c>
      <c r="S117">
        <v>1.35651479634409E-2</v>
      </c>
      <c r="T117">
        <v>2.06530908426793E-2</v>
      </c>
      <c r="U117">
        <v>1.0569320630173899E-2</v>
      </c>
      <c r="V117">
        <v>6.2152467994095999E-3</v>
      </c>
      <c r="W117">
        <v>2.6309255843099101E-2</v>
      </c>
      <c r="X117">
        <v>9.6415614028566195E-3</v>
      </c>
      <c r="Y117">
        <v>1.07265040646646E-2</v>
      </c>
      <c r="Z117" t="s">
        <v>162</v>
      </c>
      <c r="AA117">
        <v>1.66301403231464E-2</v>
      </c>
      <c r="AB117">
        <v>6.7171276819529497E-3</v>
      </c>
      <c r="AC117">
        <v>1.04857750768747E-2</v>
      </c>
      <c r="AD117">
        <v>1.0309400393897701E-2</v>
      </c>
      <c r="AE117">
        <v>2.8384636973350301E-2</v>
      </c>
      <c r="AF117">
        <v>1.22789214715053E-2</v>
      </c>
      <c r="AG117">
        <v>5.7200723733487396E-3</v>
      </c>
      <c r="AH117">
        <v>2.9787117791993601E-2</v>
      </c>
      <c r="AI117">
        <v>9.7269998609013694E-3</v>
      </c>
      <c r="AJ117">
        <v>1.31395539175911E-2</v>
      </c>
      <c r="AK117">
        <v>1.1134826035446899E-2</v>
      </c>
      <c r="AL117">
        <v>9.4589779016039897E-3</v>
      </c>
      <c r="AM117">
        <v>1.04522210903948E-2</v>
      </c>
      <c r="AN117">
        <v>1.6466000273518099E-2</v>
      </c>
      <c r="AO117">
        <v>1.0879289953907001E-2</v>
      </c>
      <c r="AP117">
        <v>6.9844131666599698E-3</v>
      </c>
      <c r="AQ117">
        <v>1.38396517277581E-2</v>
      </c>
      <c r="AR117">
        <v>6.8787947347841499E-3</v>
      </c>
      <c r="AS117">
        <v>1.28225229171411E-2</v>
      </c>
      <c r="AT117">
        <v>4.2944494868305504E-3</v>
      </c>
      <c r="AU117">
        <v>2.7161675793014602E-2</v>
      </c>
      <c r="AV117">
        <v>6.7578569884275503E-3</v>
      </c>
      <c r="AW117">
        <v>1.2445965112003101E-3</v>
      </c>
      <c r="AX117">
        <v>9.0725985442022296E-3</v>
      </c>
      <c r="AY117">
        <v>7.4394590738336899E-3</v>
      </c>
      <c r="AZ117">
        <v>7.0331781595530203E-3</v>
      </c>
      <c r="BA117">
        <v>8.5277125440358804E-3</v>
      </c>
      <c r="BB117">
        <v>6.4803477569356097E-3</v>
      </c>
      <c r="BC117">
        <v>9.6905862389348191E-3</v>
      </c>
      <c r="BD117">
        <v>6.7021618641734601E-3</v>
      </c>
      <c r="BE117">
        <v>3.1055721850414002E-3</v>
      </c>
      <c r="BF117">
        <v>1.18876533767586E-2</v>
      </c>
      <c r="BG117">
        <v>1.0031648748182799E-2</v>
      </c>
      <c r="BH117">
        <v>5.9222041480451598E-3</v>
      </c>
      <c r="BI117">
        <v>9.01876014993757E-3</v>
      </c>
      <c r="BJ117">
        <v>9.6829673761238098E-3</v>
      </c>
      <c r="BK117">
        <v>7.8207606267004393E-3</v>
      </c>
      <c r="BL117">
        <v>2.3348496181377999E-2</v>
      </c>
      <c r="BM117">
        <v>1.7513814069960599E-2</v>
      </c>
      <c r="BN117">
        <v>1.8481529293001401E-2</v>
      </c>
      <c r="BO117">
        <v>7.5260277865529497E-3</v>
      </c>
      <c r="BP117">
        <v>5.69371816846045E-3</v>
      </c>
      <c r="BQ117">
        <v>5.5585496303031303E-3</v>
      </c>
      <c r="BR117">
        <v>1.06120424969641E-2</v>
      </c>
      <c r="BS117">
        <v>8.5474551991828497E-3</v>
      </c>
      <c r="BT117">
        <v>8.6612552606978796E-3</v>
      </c>
      <c r="BU117">
        <v>1.33188769185336E-2</v>
      </c>
      <c r="BV117">
        <v>1.90228293919232E-2</v>
      </c>
      <c r="BW117">
        <v>9.6679881788603993E-3</v>
      </c>
      <c r="BX117">
        <v>3.5166825130155399E-2</v>
      </c>
      <c r="BY117">
        <v>2.4291313166520102E-2</v>
      </c>
      <c r="BZ117">
        <v>9.6790752125850196E-3</v>
      </c>
      <c r="CA117">
        <v>5.7810637700866597E-3</v>
      </c>
      <c r="CB117">
        <v>1.22504591726855E-2</v>
      </c>
      <c r="CC117" t="s">
        <v>162</v>
      </c>
      <c r="CD117">
        <v>1.43012801166957E-2</v>
      </c>
      <c r="CE117">
        <v>9.0098796912990893E-3</v>
      </c>
      <c r="CF117">
        <v>1.3265356983030101E-2</v>
      </c>
      <c r="CG117">
        <v>6.52070240798352E-3</v>
      </c>
      <c r="CH117">
        <v>1.0035734335376099E-2</v>
      </c>
      <c r="CI117">
        <v>7.9574326309309693E-3</v>
      </c>
      <c r="CJ117">
        <v>9.1946007262669605E-3</v>
      </c>
      <c r="CK117">
        <v>1.5439723119198799E-3</v>
      </c>
      <c r="CL117">
        <v>5.6770973361710804E-3</v>
      </c>
      <c r="CM117">
        <v>1.7215493588299099E-2</v>
      </c>
      <c r="CN117">
        <v>8.3077074435306403E-3</v>
      </c>
      <c r="CO117">
        <v>1.6124988595782E-2</v>
      </c>
      <c r="CP117">
        <v>3.1691341612113101E-2</v>
      </c>
      <c r="CQ117">
        <v>9.9499364531215901E-3</v>
      </c>
      <c r="CR117">
        <v>8.9496700816637E-3</v>
      </c>
      <c r="CS117">
        <v>1.4151227523408199E-2</v>
      </c>
      <c r="CT117">
        <v>1.27178948993498E-2</v>
      </c>
      <c r="CU117">
        <v>6.5063701653193E-3</v>
      </c>
      <c r="CV117">
        <v>7.4827117434830498E-3</v>
      </c>
    </row>
    <row r="118" spans="1:100" x14ac:dyDescent="0.25">
      <c r="A118" s="139">
        <v>42005</v>
      </c>
      <c r="B118">
        <v>31.522973426490765</v>
      </c>
      <c r="D118">
        <f t="shared" si="1"/>
        <v>1.2151204328076739</v>
      </c>
      <c r="E118">
        <v>2.0688776367061099E-2</v>
      </c>
      <c r="F118">
        <v>1.12199746551659E-2</v>
      </c>
      <c r="G118">
        <v>1.0865216897317599E-2</v>
      </c>
      <c r="H118">
        <v>4.0027085026892303E-3</v>
      </c>
      <c r="I118">
        <v>8.8218821846604793E-3</v>
      </c>
      <c r="J118">
        <v>1.0679872851104199E-2</v>
      </c>
      <c r="K118">
        <v>8.9565650001349802E-3</v>
      </c>
      <c r="L118">
        <v>6.1332904831380604E-3</v>
      </c>
      <c r="M118">
        <v>2.23432386891694E-2</v>
      </c>
      <c r="N118">
        <v>1.01390046877171E-2</v>
      </c>
      <c r="O118" t="s">
        <v>162</v>
      </c>
      <c r="P118">
        <v>1.04387180552147E-2</v>
      </c>
      <c r="Q118">
        <v>2.05688395187336E-2</v>
      </c>
      <c r="R118">
        <v>8.7869116116036199E-3</v>
      </c>
      <c r="S118">
        <v>1.2931865984898599E-2</v>
      </c>
      <c r="T118">
        <v>2.4338358477564201E-2</v>
      </c>
      <c r="U118">
        <v>1.0834077868650699E-2</v>
      </c>
      <c r="V118">
        <v>8.1327484343864005E-3</v>
      </c>
      <c r="W118">
        <v>1.2866261675997101E-2</v>
      </c>
      <c r="X118">
        <v>1.2208015834229501E-2</v>
      </c>
      <c r="Y118">
        <v>1.2867727589621999E-2</v>
      </c>
      <c r="Z118" t="s">
        <v>162</v>
      </c>
      <c r="AA118">
        <v>1.06263711381134E-2</v>
      </c>
      <c r="AB118">
        <v>9.0154110228167807E-3</v>
      </c>
      <c r="AC118">
        <v>1.0725450340842799E-2</v>
      </c>
      <c r="AD118">
        <v>1.0610487055629199E-2</v>
      </c>
      <c r="AE118">
        <v>2.7245724950221199E-2</v>
      </c>
      <c r="AF118">
        <v>1.20930744386019E-2</v>
      </c>
      <c r="AG118">
        <v>1.06404663704054E-2</v>
      </c>
      <c r="AH118">
        <v>3.8698262597152297E-2</v>
      </c>
      <c r="AI118">
        <v>7.0248145865474598E-3</v>
      </c>
      <c r="AJ118">
        <v>1.75027829631287E-2</v>
      </c>
      <c r="AK118">
        <v>7.9502505085749294E-3</v>
      </c>
      <c r="AL118">
        <v>1.1116880484663499E-2</v>
      </c>
      <c r="AM118">
        <v>9.0248371553557794E-3</v>
      </c>
      <c r="AN118">
        <v>4.0099674740542803E-2</v>
      </c>
      <c r="AO118">
        <v>1.09244684859839E-2</v>
      </c>
      <c r="AP118">
        <v>8.0258240629360201E-3</v>
      </c>
      <c r="AQ118">
        <v>1.34622196056161E-2</v>
      </c>
      <c r="AR118">
        <v>1.0074607390220199E-2</v>
      </c>
      <c r="AS118">
        <v>9.4303209976157598E-3</v>
      </c>
      <c r="AT118">
        <v>4.2770730794081504E-3</v>
      </c>
      <c r="AU118">
        <v>2.8311522865779499E-2</v>
      </c>
      <c r="AV118">
        <v>4.5480474783262696E-3</v>
      </c>
      <c r="AW118">
        <v>1.27569798756823E-3</v>
      </c>
      <c r="AX118">
        <v>1.44443123566971E-2</v>
      </c>
      <c r="AY118">
        <v>7.0624944307889504E-3</v>
      </c>
      <c r="AZ118">
        <v>8.01547071172839E-3</v>
      </c>
      <c r="BA118">
        <v>1.00017534249543E-2</v>
      </c>
      <c r="BB118">
        <v>8.4345776328965602E-3</v>
      </c>
      <c r="BC118">
        <v>9.2570099145353295E-3</v>
      </c>
      <c r="BD118">
        <v>9.4933427764630901E-3</v>
      </c>
      <c r="BE118">
        <v>6.7987005252235404E-3</v>
      </c>
      <c r="BF118">
        <v>1.44269029964378E-2</v>
      </c>
      <c r="BG118">
        <v>8.5512718958870998E-3</v>
      </c>
      <c r="BH118">
        <v>9.3119616279049404E-3</v>
      </c>
      <c r="BI118">
        <v>1.0064826118035801E-2</v>
      </c>
      <c r="BJ118">
        <v>1.0200203320753399E-2</v>
      </c>
      <c r="BK118">
        <v>1.00914118534538E-2</v>
      </c>
      <c r="BL118">
        <v>2.24697134890013E-2</v>
      </c>
      <c r="BM118">
        <v>1.5777347213716601E-2</v>
      </c>
      <c r="BN118">
        <v>7.6428492457001297E-3</v>
      </c>
      <c r="BO118">
        <v>1.03204103856184E-2</v>
      </c>
      <c r="BP118">
        <v>9.2986631952994593E-3</v>
      </c>
      <c r="BQ118">
        <v>4.9928933199299896E-3</v>
      </c>
      <c r="BR118">
        <v>1.10755102430697E-2</v>
      </c>
      <c r="BS118">
        <v>6.3880596075966802E-3</v>
      </c>
      <c r="BT118">
        <v>1.4757932207752299E-2</v>
      </c>
      <c r="BU118">
        <v>1.44360452613957E-2</v>
      </c>
      <c r="BV118">
        <v>9.8662713491836397E-3</v>
      </c>
      <c r="BW118">
        <v>1.00290019514682E-2</v>
      </c>
      <c r="BX118">
        <v>2.8179128066266299E-2</v>
      </c>
      <c r="BY118">
        <v>1.43157262008338E-2</v>
      </c>
      <c r="BZ118">
        <v>8.4009912784375092E-3</v>
      </c>
      <c r="CA118">
        <v>5.6385763839581103E-3</v>
      </c>
      <c r="CB118">
        <v>2.13523273270977E-2</v>
      </c>
      <c r="CC118" t="s">
        <v>162</v>
      </c>
      <c r="CD118">
        <v>1.45441691370617E-2</v>
      </c>
      <c r="CE118">
        <v>9.1539384189727405E-3</v>
      </c>
      <c r="CF118">
        <v>1.4679450644760599E-2</v>
      </c>
      <c r="CG118">
        <v>7.6243692648898399E-3</v>
      </c>
      <c r="CH118">
        <v>1.03786210436387E-2</v>
      </c>
      <c r="CI118">
        <v>8.6214375640611997E-3</v>
      </c>
      <c r="CJ118">
        <v>9.3526344790192794E-3</v>
      </c>
      <c r="CK118">
        <v>2.0837227935574599E-3</v>
      </c>
      <c r="CL118">
        <v>7.3943999951319502E-3</v>
      </c>
      <c r="CM118">
        <v>1.9035072716519202E-2</v>
      </c>
      <c r="CN118">
        <v>1.18372612394209E-2</v>
      </c>
      <c r="CO118">
        <v>2.2813811955877901E-2</v>
      </c>
      <c r="CP118">
        <v>1.8732264012468199E-2</v>
      </c>
      <c r="CQ118">
        <v>9.8328634696041792E-3</v>
      </c>
      <c r="CR118">
        <v>8.9046353192884908E-3</v>
      </c>
      <c r="CS118">
        <v>1.6154631879093599E-2</v>
      </c>
      <c r="CT118">
        <v>9.4214939126166103E-3</v>
      </c>
      <c r="CU118">
        <v>1.05557275673931E-2</v>
      </c>
      <c r="CV118">
        <v>7.3174851105665102E-3</v>
      </c>
    </row>
    <row r="119" spans="1:100" x14ac:dyDescent="0.25">
      <c r="A119" s="139">
        <v>42095</v>
      </c>
      <c r="B119">
        <v>36.279215397492486</v>
      </c>
      <c r="D119">
        <f t="shared" si="1"/>
        <v>1.1286071300026921</v>
      </c>
      <c r="E119">
        <v>2.0344352595995301E-2</v>
      </c>
      <c r="F119">
        <v>1.2215457353549199E-2</v>
      </c>
      <c r="G119">
        <v>1.21421259592765E-2</v>
      </c>
      <c r="H119">
        <v>5.1120553718642901E-3</v>
      </c>
      <c r="I119">
        <v>1.23563953387961E-2</v>
      </c>
      <c r="J119">
        <v>1.1049627357860701E-2</v>
      </c>
      <c r="K119">
        <v>1.25724211454857E-2</v>
      </c>
      <c r="L119">
        <v>7.8509106056097403E-3</v>
      </c>
      <c r="M119">
        <v>1.7255711990544001E-2</v>
      </c>
      <c r="N119">
        <v>1.0414381259707801E-2</v>
      </c>
      <c r="O119" t="s">
        <v>162</v>
      </c>
      <c r="P119">
        <v>8.3828479177643304E-3</v>
      </c>
      <c r="Q119">
        <v>1.5623114275611799E-2</v>
      </c>
      <c r="R119">
        <v>7.9406333932530906E-3</v>
      </c>
      <c r="S119">
        <v>2.71251583316344E-2</v>
      </c>
      <c r="T119">
        <v>1.87791036202349E-2</v>
      </c>
      <c r="U119">
        <v>1.2189746937183801E-2</v>
      </c>
      <c r="V119">
        <v>9.5504822345666308E-3</v>
      </c>
      <c r="W119">
        <v>1.29457656776856E-2</v>
      </c>
      <c r="X119">
        <v>1.08944095110198E-2</v>
      </c>
      <c r="Y119">
        <v>1.0922841219905E-2</v>
      </c>
      <c r="Z119" t="s">
        <v>162</v>
      </c>
      <c r="AA119">
        <v>1.3604077109843999E-2</v>
      </c>
      <c r="AB119">
        <v>9.9747893824464594E-3</v>
      </c>
      <c r="AC119">
        <v>1.1760426954333599E-2</v>
      </c>
      <c r="AD119">
        <v>1.222494426786E-2</v>
      </c>
      <c r="AE119">
        <v>2.28915611448843E-2</v>
      </c>
      <c r="AF119">
        <v>1.4575149463338001E-2</v>
      </c>
      <c r="AG119">
        <v>5.9652355513041301E-3</v>
      </c>
      <c r="AH119">
        <v>2.8982806554997902E-2</v>
      </c>
      <c r="AI119">
        <v>1.2429962136137399E-2</v>
      </c>
      <c r="AJ119">
        <v>1.3773015944618701E-2</v>
      </c>
      <c r="AK119">
        <v>9.4888358260967198E-3</v>
      </c>
      <c r="AL119">
        <v>1.2026051067217301E-2</v>
      </c>
      <c r="AM119">
        <v>1.04294869597808E-2</v>
      </c>
      <c r="AN119">
        <v>1.15203535126416E-2</v>
      </c>
      <c r="AO119">
        <v>9.4393218998578693E-3</v>
      </c>
      <c r="AP119">
        <v>6.6476350023960901E-3</v>
      </c>
      <c r="AQ119">
        <v>1.38183518062454E-2</v>
      </c>
      <c r="AR119">
        <v>8.5542725768761492E-3</v>
      </c>
      <c r="AS119">
        <v>7.5830878519823003E-3</v>
      </c>
      <c r="AT119">
        <v>6.5991072206806898E-3</v>
      </c>
      <c r="AU119">
        <v>2.3255949666301502E-2</v>
      </c>
      <c r="AV119">
        <v>5.4267092381373198E-3</v>
      </c>
      <c r="AW119">
        <v>1.34656081620927E-3</v>
      </c>
      <c r="AX119">
        <v>1.0276748708827801E-2</v>
      </c>
      <c r="AY119">
        <v>7.0369928250508598E-3</v>
      </c>
      <c r="AZ119">
        <v>9.0210804354527198E-3</v>
      </c>
      <c r="BA119">
        <v>1.15401207638802E-2</v>
      </c>
      <c r="BB119">
        <v>9.5101152701040706E-3</v>
      </c>
      <c r="BC119">
        <v>8.4085192168183599E-3</v>
      </c>
      <c r="BD119">
        <v>1.05762129001507E-2</v>
      </c>
      <c r="BE119">
        <v>6.9491006316946199E-3</v>
      </c>
      <c r="BF119">
        <v>1.00116172003544E-2</v>
      </c>
      <c r="BG119" t="s">
        <v>162</v>
      </c>
      <c r="BH119">
        <v>7.7481813615061798E-3</v>
      </c>
      <c r="BI119">
        <v>1.28239825897252E-2</v>
      </c>
      <c r="BJ119">
        <v>1.13404241973447E-2</v>
      </c>
      <c r="BK119">
        <v>8.1789639350030394E-3</v>
      </c>
      <c r="BL119">
        <v>1.5977351220767301E-2</v>
      </c>
      <c r="BM119">
        <v>1.33696629777568E-2</v>
      </c>
      <c r="BN119">
        <v>2.5008268735333301E-3</v>
      </c>
      <c r="BO119">
        <v>8.1761774518605505E-3</v>
      </c>
      <c r="BP119">
        <v>4.4004911817481498E-3</v>
      </c>
      <c r="BQ119">
        <v>2.5309513828944098E-3</v>
      </c>
      <c r="BR119">
        <v>7.5405475182657002E-3</v>
      </c>
      <c r="BS119">
        <v>8.6822157955819303E-3</v>
      </c>
      <c r="BT119">
        <v>1.3217106173104299E-2</v>
      </c>
      <c r="BU119">
        <v>1.39502284826133E-2</v>
      </c>
      <c r="BV119">
        <v>7.8293779989838802E-3</v>
      </c>
      <c r="BW119">
        <v>1.11452057917267E-2</v>
      </c>
      <c r="BX119">
        <v>1.8760391731607401E-2</v>
      </c>
      <c r="BY119">
        <v>1.036175763854E-2</v>
      </c>
      <c r="BZ119">
        <v>1.1801939582509999E-2</v>
      </c>
      <c r="CA119">
        <v>6.3804163983697702E-3</v>
      </c>
      <c r="CB119">
        <v>1.27258030672665E-2</v>
      </c>
      <c r="CC119" t="s">
        <v>162</v>
      </c>
      <c r="CD119">
        <v>1.28370538657443E-2</v>
      </c>
      <c r="CE119">
        <v>8.3250370807485697E-3</v>
      </c>
      <c r="CF119">
        <v>1.3575428636203399E-2</v>
      </c>
      <c r="CG119">
        <v>4.0072605235095902E-3</v>
      </c>
      <c r="CH119">
        <v>1.1752821965653901E-2</v>
      </c>
      <c r="CI119">
        <v>8.3358410057272105E-3</v>
      </c>
      <c r="CJ119">
        <v>8.8119572765882892E-3</v>
      </c>
      <c r="CK119">
        <v>2.1920606572202002E-3</v>
      </c>
      <c r="CL119">
        <v>7.38030979706114E-3</v>
      </c>
      <c r="CM119">
        <v>1.9676235029977299E-2</v>
      </c>
      <c r="CN119">
        <v>1.02747169463977E-2</v>
      </c>
      <c r="CO119">
        <v>1.29378937290568E-2</v>
      </c>
      <c r="CP119">
        <v>1.36305073346522E-2</v>
      </c>
      <c r="CQ119">
        <v>9.1946006448873092E-3</v>
      </c>
      <c r="CR119">
        <v>6.3754395505359702E-3</v>
      </c>
      <c r="CS119">
        <v>4.0939949031115197E-2</v>
      </c>
      <c r="CT119">
        <v>1.10478045622178E-2</v>
      </c>
      <c r="CU119">
        <v>8.7259965069411295E-3</v>
      </c>
      <c r="CV119">
        <v>7.5399001034597698E-3</v>
      </c>
    </row>
    <row r="120" spans="1:100" x14ac:dyDescent="0.25">
      <c r="A120" s="139">
        <v>42186</v>
      </c>
      <c r="B120">
        <v>42.881692543868709</v>
      </c>
      <c r="D120">
        <f t="shared" si="1"/>
        <v>1.314556629044509</v>
      </c>
      <c r="E120">
        <v>2.6090097477423298E-2</v>
      </c>
      <c r="F120">
        <v>1.7315149728990498E-2</v>
      </c>
      <c r="G120">
        <v>1.04460862202617E-2</v>
      </c>
      <c r="H120">
        <v>3.6704887240276E-3</v>
      </c>
      <c r="I120">
        <v>6.41860432291736E-3</v>
      </c>
      <c r="J120">
        <v>1.3959079139253599E-2</v>
      </c>
      <c r="K120">
        <v>1.6992938027406399E-2</v>
      </c>
      <c r="L120">
        <v>5.9807863524092E-3</v>
      </c>
      <c r="M120">
        <v>2.2794626953694601E-2</v>
      </c>
      <c r="N120">
        <v>8.2686382601186402E-3</v>
      </c>
      <c r="O120" t="s">
        <v>162</v>
      </c>
      <c r="P120">
        <v>1.2609975267701501E-2</v>
      </c>
      <c r="Q120">
        <v>1.8017249383021301E-2</v>
      </c>
      <c r="R120">
        <v>1.32462221041105E-2</v>
      </c>
      <c r="S120">
        <v>3.6136919056488803E-2</v>
      </c>
      <c r="T120">
        <v>2.4098369856352699E-2</v>
      </c>
      <c r="U120">
        <v>1.09999779257058E-2</v>
      </c>
      <c r="V120">
        <v>8.0929590498372492E-3</v>
      </c>
      <c r="W120">
        <v>9.1839697039119792E-3</v>
      </c>
      <c r="X120">
        <v>1.0059918345303299E-2</v>
      </c>
      <c r="Y120">
        <v>1.31811383759669E-2</v>
      </c>
      <c r="Z120" t="s">
        <v>162</v>
      </c>
      <c r="AA120">
        <v>1.5827935871788799E-2</v>
      </c>
      <c r="AB120">
        <v>8.2704539506124695E-3</v>
      </c>
      <c r="AC120">
        <v>1.3395757092709799E-2</v>
      </c>
      <c r="AD120">
        <v>1.37387232768004E-2</v>
      </c>
      <c r="AE120" t="s">
        <v>162</v>
      </c>
      <c r="AF120">
        <v>1.52126599678998E-2</v>
      </c>
      <c r="AG120">
        <v>2.1400370514354099E-2</v>
      </c>
      <c r="AH120">
        <v>3.0199945833624401E-2</v>
      </c>
      <c r="AI120">
        <v>1.7667047510761098E-2</v>
      </c>
      <c r="AJ120">
        <v>1.29096386896055E-2</v>
      </c>
      <c r="AK120">
        <v>7.10402699640535E-3</v>
      </c>
      <c r="AL120">
        <v>1.5402710230977499E-2</v>
      </c>
      <c r="AM120">
        <v>1.8051067168269801E-2</v>
      </c>
      <c r="AN120">
        <v>6.7142541439220004E-3</v>
      </c>
      <c r="AO120">
        <v>1.0124017783075499E-2</v>
      </c>
      <c r="AP120">
        <v>1.12559578994255E-2</v>
      </c>
      <c r="AQ120">
        <v>1.64860782153801E-2</v>
      </c>
      <c r="AR120">
        <v>1.0870682227013701E-2</v>
      </c>
      <c r="AS120">
        <v>1.58347433439214E-2</v>
      </c>
      <c r="AT120">
        <v>6.4562310263898996E-3</v>
      </c>
      <c r="AU120">
        <v>2.1799914460391999E-2</v>
      </c>
      <c r="AV120">
        <v>9.3684599100106996E-3</v>
      </c>
      <c r="AW120">
        <v>1.19806983609777E-3</v>
      </c>
      <c r="AX120">
        <v>1.4921403907882901E-2</v>
      </c>
      <c r="AY120">
        <v>8.1524224396371005E-3</v>
      </c>
      <c r="AZ120">
        <v>7.1834482919642404E-3</v>
      </c>
      <c r="BA120">
        <v>1.09288051498297E-2</v>
      </c>
      <c r="BB120">
        <v>7.8946092044524692E-3</v>
      </c>
      <c r="BC120">
        <v>1.4943244720120799E-2</v>
      </c>
      <c r="BD120">
        <v>8.79029153310492E-3</v>
      </c>
      <c r="BE120">
        <v>5.1051417002916802E-3</v>
      </c>
      <c r="BF120">
        <v>1.4544690992857399E-2</v>
      </c>
      <c r="BG120" t="s">
        <v>162</v>
      </c>
      <c r="BH120">
        <v>6.9720670677701803E-3</v>
      </c>
      <c r="BI120">
        <v>9.9447974516684492E-3</v>
      </c>
      <c r="BJ120">
        <v>1.36233753516176E-2</v>
      </c>
      <c r="BK120">
        <v>1.21322274040991E-2</v>
      </c>
      <c r="BL120">
        <v>1.3869510090682101E-2</v>
      </c>
      <c r="BM120">
        <v>1.63284303080523E-2</v>
      </c>
      <c r="BN120">
        <v>6.9648264764711199E-3</v>
      </c>
      <c r="BO120">
        <v>1.14322190526662E-2</v>
      </c>
      <c r="BP120">
        <v>3.7777112006031001E-3</v>
      </c>
      <c r="BQ120">
        <v>2.4706821445959902E-3</v>
      </c>
      <c r="BR120">
        <v>1.5349099778061599E-2</v>
      </c>
      <c r="BS120">
        <v>1.2808164205308101E-2</v>
      </c>
      <c r="BT120">
        <v>1.50517762755347E-2</v>
      </c>
      <c r="BU120">
        <v>1.42825400131551E-2</v>
      </c>
      <c r="BV120">
        <v>1.22405561160877E-2</v>
      </c>
      <c r="BW120">
        <v>1.0418818928763E-2</v>
      </c>
      <c r="BX120">
        <v>2.0391327422455099E-2</v>
      </c>
      <c r="BY120">
        <v>2.22428628389079E-2</v>
      </c>
      <c r="BZ120">
        <v>8.7631367106204196E-3</v>
      </c>
      <c r="CA120">
        <v>1.0870800539602999E-2</v>
      </c>
      <c r="CB120">
        <v>1.26342716785424E-2</v>
      </c>
      <c r="CC120" t="s">
        <v>162</v>
      </c>
      <c r="CD120">
        <v>1.9453108376600001E-2</v>
      </c>
      <c r="CE120">
        <v>1.41978356493534E-2</v>
      </c>
      <c r="CF120">
        <v>1.40487926129092E-2</v>
      </c>
      <c r="CG120">
        <v>6.4905695498766597E-3</v>
      </c>
      <c r="CH120">
        <v>1.4598553843364E-2</v>
      </c>
      <c r="CI120">
        <v>1.0969115950542599E-2</v>
      </c>
      <c r="CJ120">
        <v>1.23184421761868E-2</v>
      </c>
      <c r="CK120">
        <v>1.73504612207541E-3</v>
      </c>
      <c r="CL120">
        <v>6.8326246120825503E-3</v>
      </c>
      <c r="CM120">
        <v>1.7892524479452599E-2</v>
      </c>
      <c r="CN120">
        <v>2.0628689278696301E-2</v>
      </c>
      <c r="CO120">
        <v>1.4793512068688701E-2</v>
      </c>
      <c r="CP120">
        <v>1.9207797637293599E-2</v>
      </c>
      <c r="CQ120">
        <v>1.43865096531017E-2</v>
      </c>
      <c r="CR120">
        <v>1.3239129681840199E-2</v>
      </c>
      <c r="CS120">
        <v>1.78604211072119E-2</v>
      </c>
      <c r="CT120">
        <v>1.50029984673256E-2</v>
      </c>
      <c r="CU120">
        <v>2.28163545350707E-2</v>
      </c>
      <c r="CV120">
        <v>7.8893074090848198E-3</v>
      </c>
    </row>
    <row r="121" spans="1:100" x14ac:dyDescent="0.25">
      <c r="A121" s="139">
        <v>42278</v>
      </c>
      <c r="B121">
        <v>32.58009540610049</v>
      </c>
      <c r="D121">
        <f t="shared" si="1"/>
        <v>1.1815177292510444</v>
      </c>
      <c r="E121">
        <v>4.9318366341598099E-2</v>
      </c>
      <c r="F121">
        <v>1.32922930167131E-2</v>
      </c>
      <c r="G121">
        <v>8.8045719605861009E-3</v>
      </c>
      <c r="H121">
        <v>4.4038639130902703E-2</v>
      </c>
      <c r="I121">
        <v>6.48133036369785E-3</v>
      </c>
      <c r="J121">
        <v>7.8646803545253906E-3</v>
      </c>
      <c r="K121">
        <v>1.49429568806074E-2</v>
      </c>
      <c r="L121">
        <v>7.5484816361078002E-3</v>
      </c>
      <c r="M121">
        <v>2.54563424688907E-2</v>
      </c>
      <c r="N121">
        <v>7.5726197206740101E-3</v>
      </c>
      <c r="O121" t="s">
        <v>162</v>
      </c>
      <c r="P121">
        <v>1.17742592604468E-2</v>
      </c>
      <c r="Q121">
        <v>1.3718235392196699E-2</v>
      </c>
      <c r="R121">
        <v>8.8382851662251495E-3</v>
      </c>
      <c r="S121">
        <v>2.0195219371344799E-2</v>
      </c>
      <c r="T121">
        <v>2.6726501989826301E-2</v>
      </c>
      <c r="U121">
        <v>1.14443137580482E-2</v>
      </c>
      <c r="V121">
        <v>7.7012616162519202E-3</v>
      </c>
      <c r="W121">
        <v>1.16836949942221E-2</v>
      </c>
      <c r="X121">
        <v>7.5614358556349501E-3</v>
      </c>
      <c r="Y121">
        <v>1.04147762337775E-2</v>
      </c>
      <c r="Z121" t="s">
        <v>162</v>
      </c>
      <c r="AA121">
        <v>1.4963677523432301E-2</v>
      </c>
      <c r="AB121">
        <v>7.9909038916398997E-3</v>
      </c>
      <c r="AC121">
        <v>8.7602965475733104E-3</v>
      </c>
      <c r="AD121">
        <v>9.0080561997473701E-3</v>
      </c>
      <c r="AE121" t="s">
        <v>162</v>
      </c>
      <c r="AF121">
        <v>1.09510913489609E-2</v>
      </c>
      <c r="AG121">
        <v>7.1198085072567497E-3</v>
      </c>
      <c r="AH121">
        <v>1.74594470431833E-2</v>
      </c>
      <c r="AI121">
        <v>1.12278989716033E-2</v>
      </c>
      <c r="AJ121">
        <v>9.6767117969007495E-3</v>
      </c>
      <c r="AK121">
        <v>8.5289853987153708E-3</v>
      </c>
      <c r="AL121">
        <v>8.4989561901694897E-3</v>
      </c>
      <c r="AM121">
        <v>1.8590702728994501E-2</v>
      </c>
      <c r="AN121">
        <v>2.2281788262744498E-3</v>
      </c>
      <c r="AO121">
        <v>8.0284759933601704E-3</v>
      </c>
      <c r="AP121">
        <v>9.7131688200115199E-3</v>
      </c>
      <c r="AQ121">
        <v>9.4464285071523702E-3</v>
      </c>
      <c r="AR121">
        <v>1.6883064893113701E-2</v>
      </c>
      <c r="AS121">
        <v>1.04233247115155E-2</v>
      </c>
      <c r="AT121">
        <v>4.9303242066101403E-3</v>
      </c>
      <c r="AU121">
        <v>1.6476516412318301E-2</v>
      </c>
      <c r="AV121">
        <v>7.1401859222799003E-3</v>
      </c>
      <c r="AW121">
        <v>8.5108306847086796E-4</v>
      </c>
      <c r="AX121">
        <v>2.0697927606867301E-2</v>
      </c>
      <c r="AY121">
        <v>1.21181732335115E-2</v>
      </c>
      <c r="AZ121">
        <v>7.1683628012177798E-3</v>
      </c>
      <c r="BA121">
        <v>1.05405980383085E-2</v>
      </c>
      <c r="BB121">
        <v>9.2343532802198602E-3</v>
      </c>
      <c r="BC121">
        <v>1.20809177828053E-2</v>
      </c>
      <c r="BD121">
        <v>7.8146811036557094E-3</v>
      </c>
      <c r="BE121">
        <v>4.3799855701862501E-3</v>
      </c>
      <c r="BF121">
        <v>1.22409983415339E-2</v>
      </c>
      <c r="BG121" t="s">
        <v>162</v>
      </c>
      <c r="BH121">
        <v>6.0541538235481702E-3</v>
      </c>
      <c r="BI121">
        <v>1.4158808259775E-2</v>
      </c>
      <c r="BJ121">
        <v>9.1933893127666005E-3</v>
      </c>
      <c r="BK121">
        <v>8.9491539351582005E-3</v>
      </c>
      <c r="BL121">
        <v>9.82069953568699E-3</v>
      </c>
      <c r="BM121">
        <v>1.43328393005941E-2</v>
      </c>
      <c r="BN121">
        <v>4.5781102776112003E-3</v>
      </c>
      <c r="BO121">
        <v>7.5766278803979297E-3</v>
      </c>
      <c r="BP121">
        <v>4.33789935612614E-3</v>
      </c>
      <c r="BQ121">
        <v>2.9996579958629799E-3</v>
      </c>
      <c r="BR121">
        <v>8.9263078758076396E-3</v>
      </c>
      <c r="BS121">
        <v>1.0201827572489599E-2</v>
      </c>
      <c r="BT121">
        <v>1.2920608687309499E-2</v>
      </c>
      <c r="BU121">
        <v>1.1449259218475101E-2</v>
      </c>
      <c r="BV121">
        <v>1.1990991898382E-2</v>
      </c>
      <c r="BW121">
        <v>9.3106499446461398E-3</v>
      </c>
      <c r="BX121">
        <v>1.9218055203010901E-2</v>
      </c>
      <c r="BY121">
        <v>1.3384108839421E-2</v>
      </c>
      <c r="BZ121">
        <v>9.7451721912882108E-3</v>
      </c>
      <c r="CA121">
        <v>9.3198774616228292E-3</v>
      </c>
      <c r="CB121">
        <v>1.28317830113279E-2</v>
      </c>
      <c r="CC121" t="s">
        <v>162</v>
      </c>
      <c r="CD121">
        <v>2.4313243605160802E-2</v>
      </c>
      <c r="CE121">
        <v>1.14231241592101E-2</v>
      </c>
      <c r="CF121">
        <v>1.13020317221096E-2</v>
      </c>
      <c r="CG121">
        <v>3.4714699309144701E-3</v>
      </c>
      <c r="CH121">
        <v>9.9047945606811905E-3</v>
      </c>
      <c r="CI121">
        <v>7.5170169339202498E-3</v>
      </c>
      <c r="CJ121">
        <v>1.1807837277654E-2</v>
      </c>
      <c r="CK121">
        <v>2.1385608903402801E-3</v>
      </c>
      <c r="CL121">
        <v>6.5349824644405901E-3</v>
      </c>
      <c r="CM121">
        <v>2.14172390227182E-2</v>
      </c>
      <c r="CN121">
        <v>1.1993391018033799E-2</v>
      </c>
      <c r="CO121">
        <v>1.6069592055052598E-2</v>
      </c>
      <c r="CP121">
        <v>1.2167456825118E-2</v>
      </c>
      <c r="CQ121">
        <v>9.6059652333756202E-3</v>
      </c>
      <c r="CR121">
        <v>9.3402574190677504E-3</v>
      </c>
      <c r="CS121">
        <v>1.8804578520602501E-2</v>
      </c>
      <c r="CT121">
        <v>9.6485425446454498E-3</v>
      </c>
      <c r="CU121">
        <v>2.2584197708427099E-2</v>
      </c>
      <c r="CV121">
        <v>1.3285319365802E-2</v>
      </c>
    </row>
    <row r="122" spans="1:100" x14ac:dyDescent="0.25">
      <c r="A122" s="139">
        <v>42370</v>
      </c>
      <c r="B122">
        <v>45.802608980943859</v>
      </c>
      <c r="D122">
        <f t="shared" si="1"/>
        <v>1.7968829559781525</v>
      </c>
      <c r="E122">
        <v>2.46840205020998E-2</v>
      </c>
      <c r="F122">
        <v>1.6514325469435001E-2</v>
      </c>
      <c r="G122">
        <v>1.35373277991727E-2</v>
      </c>
      <c r="H122" t="s">
        <v>162</v>
      </c>
      <c r="I122">
        <v>4.5277575869609498E-3</v>
      </c>
      <c r="J122">
        <v>1.3123413331777099E-2</v>
      </c>
      <c r="K122">
        <v>1.6452894803581201E-2</v>
      </c>
      <c r="L122">
        <v>8.3405731225377495E-3</v>
      </c>
      <c r="M122">
        <v>3.12021481420817E-2</v>
      </c>
      <c r="N122">
        <v>7.7169638871710097E-3</v>
      </c>
      <c r="O122" t="s">
        <v>162</v>
      </c>
      <c r="P122">
        <v>1.78088121905438E-2</v>
      </c>
      <c r="Q122">
        <v>2.15662127573353E-2</v>
      </c>
      <c r="R122">
        <v>1.31580917067134E-2</v>
      </c>
      <c r="S122">
        <v>3.1465444489826702E-2</v>
      </c>
      <c r="T122">
        <v>2.49983076844013E-2</v>
      </c>
      <c r="U122">
        <v>1.1754798368624199E-2</v>
      </c>
      <c r="V122">
        <v>8.2754672804351698E-3</v>
      </c>
      <c r="W122">
        <v>9.5760002826130401E-3</v>
      </c>
      <c r="X122">
        <v>1.42297593587011E-2</v>
      </c>
      <c r="Y122">
        <v>1.73710526648173E-2</v>
      </c>
      <c r="Z122" t="s">
        <v>162</v>
      </c>
      <c r="AA122">
        <v>1.95175364499868E-2</v>
      </c>
      <c r="AB122">
        <v>8.9410725776739603E-3</v>
      </c>
      <c r="AC122">
        <v>1.4765616042831499E-2</v>
      </c>
      <c r="AD122">
        <v>1.39448828224979E-2</v>
      </c>
      <c r="AE122" t="s">
        <v>162</v>
      </c>
      <c r="AF122">
        <v>1.5395776496806599E-2</v>
      </c>
      <c r="AG122">
        <v>6.8780842114082299E-3</v>
      </c>
      <c r="AH122">
        <v>2.4801384021167501E-2</v>
      </c>
      <c r="AI122">
        <v>1.6474998651167201E-2</v>
      </c>
      <c r="AJ122">
        <v>1.45903381972117E-2</v>
      </c>
      <c r="AK122">
        <v>1.2923103908054699E-2</v>
      </c>
      <c r="AL122">
        <v>1.45098269745755E-2</v>
      </c>
      <c r="AM122">
        <v>1.30579296242407E-2</v>
      </c>
      <c r="AN122">
        <v>1.3264830205991601E-2</v>
      </c>
      <c r="AO122">
        <v>1.2904662102049399E-2</v>
      </c>
      <c r="AP122">
        <v>1.01972029981626E-2</v>
      </c>
      <c r="AQ122">
        <v>1.9027849406526801E-2</v>
      </c>
      <c r="AR122">
        <v>1.0877296634134901E-2</v>
      </c>
      <c r="AS122">
        <v>2.0513278539555702E-2</v>
      </c>
      <c r="AT122">
        <v>4.9577449074977896E-3</v>
      </c>
      <c r="AU122">
        <v>2.7723844792093801E-2</v>
      </c>
      <c r="AV122">
        <v>6.2015859582906603E-3</v>
      </c>
      <c r="AW122">
        <v>1.36945565750664E-3</v>
      </c>
      <c r="AX122">
        <v>1.1343734236085E-2</v>
      </c>
      <c r="AY122">
        <v>8.9894706358750499E-3</v>
      </c>
      <c r="AZ122">
        <v>7.4016386731803798E-3</v>
      </c>
      <c r="BA122">
        <v>1.3221968208743501E-2</v>
      </c>
      <c r="BB122">
        <v>8.8279509673422005E-3</v>
      </c>
      <c r="BC122">
        <v>1.27695076985768E-2</v>
      </c>
      <c r="BD122">
        <v>7.7798582153320202E-3</v>
      </c>
      <c r="BE122">
        <v>5.5128142229855098E-3</v>
      </c>
      <c r="BF122">
        <v>1.7366377918174501E-2</v>
      </c>
      <c r="BG122" t="s">
        <v>162</v>
      </c>
      <c r="BH122">
        <v>7.2246153430577404E-3</v>
      </c>
      <c r="BI122">
        <v>1.54263909463799E-2</v>
      </c>
      <c r="BJ122">
        <v>1.3371878884646299E-2</v>
      </c>
      <c r="BK122">
        <v>1.13842014061188E-2</v>
      </c>
      <c r="BL122">
        <v>1.7024887353408999E-2</v>
      </c>
      <c r="BM122">
        <v>2.3176421938825499E-2</v>
      </c>
      <c r="BN122">
        <v>9.0737713363719108E-3</v>
      </c>
      <c r="BO122">
        <v>8.3774297713731603E-3</v>
      </c>
      <c r="BP122">
        <v>6.4378189093028801E-3</v>
      </c>
      <c r="BQ122">
        <v>2.5728947245556098E-2</v>
      </c>
      <c r="BR122">
        <v>1.30376639071312E-2</v>
      </c>
      <c r="BS122">
        <v>1.5619943982793901E-2</v>
      </c>
      <c r="BT122">
        <v>1.8518613795823698E-2</v>
      </c>
      <c r="BU122">
        <v>1.5974934921792201E-2</v>
      </c>
      <c r="BV122">
        <v>1.8864090416052502E-2</v>
      </c>
      <c r="BW122">
        <v>1.5007962256819499E-2</v>
      </c>
      <c r="BX122">
        <v>2.7810623819487401E-2</v>
      </c>
      <c r="BY122">
        <v>1.9334611203747399E-2</v>
      </c>
      <c r="BZ122">
        <v>1.0770156699507301E-2</v>
      </c>
      <c r="CA122">
        <v>1.1662785925375001E-2</v>
      </c>
      <c r="CB122">
        <v>1.1841103631119201E-2</v>
      </c>
      <c r="CC122" t="s">
        <v>162</v>
      </c>
      <c r="CD122">
        <v>2.6812219736795598E-2</v>
      </c>
      <c r="CE122">
        <v>1.4124045870723001E-2</v>
      </c>
      <c r="CF122">
        <v>1.7695923815152299E-2</v>
      </c>
      <c r="CG122">
        <v>7.9598066273400409E-3</v>
      </c>
      <c r="CH122">
        <v>1.6876369918901402E-2</v>
      </c>
      <c r="CI122">
        <v>1.10272419454998E-2</v>
      </c>
      <c r="CJ122">
        <v>1.30999141434145E-2</v>
      </c>
      <c r="CK122">
        <v>2.9779670240810802E-3</v>
      </c>
      <c r="CL122">
        <v>6.6452790306254297E-3</v>
      </c>
      <c r="CM122">
        <v>1.66173857839115E-2</v>
      </c>
      <c r="CN122">
        <v>1.7551361036311702E-2</v>
      </c>
      <c r="CO122">
        <v>1.7615517528282498E-2</v>
      </c>
      <c r="CP122">
        <v>1.81343564280954E-2</v>
      </c>
      <c r="CQ122">
        <v>1.52973398812783E-2</v>
      </c>
      <c r="CR122">
        <v>1.16767690373413E-2</v>
      </c>
      <c r="CS122">
        <v>0.35761555297227499</v>
      </c>
      <c r="CT122">
        <v>1.0426260230288101E-2</v>
      </c>
      <c r="CU122">
        <v>4.2650931765805897E-3</v>
      </c>
      <c r="CV122">
        <v>1.2752409114193199E-2</v>
      </c>
    </row>
    <row r="123" spans="1:100" x14ac:dyDescent="0.25">
      <c r="A123" s="139">
        <v>42461</v>
      </c>
      <c r="B123">
        <v>46.18565397700246</v>
      </c>
      <c r="D123">
        <f t="shared" si="1"/>
        <v>1.4741857178000606</v>
      </c>
      <c r="E123">
        <v>2.1219241947602701E-2</v>
      </c>
      <c r="F123">
        <v>1.3718940033238401E-2</v>
      </c>
      <c r="G123">
        <v>1.52528936683361E-2</v>
      </c>
      <c r="H123" t="s">
        <v>162</v>
      </c>
      <c r="I123">
        <v>6.4766387491989796E-3</v>
      </c>
      <c r="J123">
        <v>1.4494282968737201E-2</v>
      </c>
      <c r="K123">
        <v>2.5914641108508302E-2</v>
      </c>
      <c r="L123">
        <v>8.5676804008522206E-3</v>
      </c>
      <c r="M123">
        <v>2.4145079714731201E-2</v>
      </c>
      <c r="N123">
        <v>8.1648376194184795E-3</v>
      </c>
      <c r="O123">
        <v>0.112317881174891</v>
      </c>
      <c r="P123">
        <v>1.2074159008872799E-2</v>
      </c>
      <c r="Q123">
        <v>1.0512077531743101E-2</v>
      </c>
      <c r="R123">
        <v>1.00532350881347E-2</v>
      </c>
      <c r="S123">
        <v>1.5940773148065201E-2</v>
      </c>
      <c r="T123">
        <v>2.13607860611899E-2</v>
      </c>
      <c r="U123">
        <v>9.3771500991601496E-3</v>
      </c>
      <c r="V123">
        <v>7.7528110754208797E-3</v>
      </c>
      <c r="W123">
        <v>1.0971303197371799E-2</v>
      </c>
      <c r="X123">
        <v>1.5764029295978001E-2</v>
      </c>
      <c r="Y123">
        <v>1.5653102045262501E-2</v>
      </c>
      <c r="Z123" t="s">
        <v>162</v>
      </c>
      <c r="AA123">
        <v>1.28965697396191E-2</v>
      </c>
      <c r="AB123">
        <v>8.9744454572264695E-3</v>
      </c>
      <c r="AC123">
        <v>1.7521881977343699E-2</v>
      </c>
      <c r="AD123">
        <v>1.8060086427338001E-2</v>
      </c>
      <c r="AE123">
        <v>3.8671913695538497E-2</v>
      </c>
      <c r="AF123">
        <v>1.8702611803013799E-2</v>
      </c>
      <c r="AG123">
        <v>6.4864152188038602E-3</v>
      </c>
      <c r="AH123">
        <v>2.91224919690561E-2</v>
      </c>
      <c r="AI123">
        <v>1.14217221327816E-2</v>
      </c>
      <c r="AJ123">
        <v>1.7634081478645501E-2</v>
      </c>
      <c r="AK123">
        <v>1.2015257841496801E-2</v>
      </c>
      <c r="AL123">
        <v>9.9688644929761799E-3</v>
      </c>
      <c r="AM123">
        <v>1.01350245393361E-2</v>
      </c>
      <c r="AN123">
        <v>1.1458044486635399E-2</v>
      </c>
      <c r="AO123">
        <v>2.41326371942296E-2</v>
      </c>
      <c r="AP123">
        <v>1.0008631556950601E-2</v>
      </c>
      <c r="AQ123">
        <v>2.42953051232488E-2</v>
      </c>
      <c r="AR123">
        <v>1.05904372658173E-2</v>
      </c>
      <c r="AS123">
        <v>1.45445571435639E-2</v>
      </c>
      <c r="AT123">
        <v>3.5057235357462001E-3</v>
      </c>
      <c r="AU123">
        <v>2.3531118565270698E-2</v>
      </c>
      <c r="AV123">
        <v>5.6102917487251798E-3</v>
      </c>
      <c r="AW123">
        <v>1.1021572189058701E-3</v>
      </c>
      <c r="AX123">
        <v>1.09976436375101E-2</v>
      </c>
      <c r="AY123">
        <v>6.4440818981149903E-3</v>
      </c>
      <c r="AZ123">
        <v>8.7169436383393601E-3</v>
      </c>
      <c r="BA123">
        <v>1.53592781374121E-2</v>
      </c>
      <c r="BB123">
        <v>8.0296785399094194E-3</v>
      </c>
      <c r="BC123">
        <v>8.7557050018230199E-3</v>
      </c>
      <c r="BD123">
        <v>7.6635967131021996E-3</v>
      </c>
      <c r="BE123">
        <v>4.5411334601855096E-3</v>
      </c>
      <c r="BF123">
        <v>1.53817908497477E-2</v>
      </c>
      <c r="BG123" t="s">
        <v>162</v>
      </c>
      <c r="BH123">
        <v>8.2842486343011092E-3</v>
      </c>
      <c r="BI123">
        <v>1.42916699153389E-2</v>
      </c>
      <c r="BJ123">
        <v>1.6558715738379699E-2</v>
      </c>
      <c r="BK123">
        <v>1.0745792348823099E-2</v>
      </c>
      <c r="BL123">
        <v>4.0790744638732002E-2</v>
      </c>
      <c r="BM123">
        <v>1.9412873571211499E-2</v>
      </c>
      <c r="BN123">
        <v>4.9743791346406902E-3</v>
      </c>
      <c r="BO123">
        <v>7.9288236412760008E-3</v>
      </c>
      <c r="BP123">
        <v>3.73558037695989E-3</v>
      </c>
      <c r="BQ123">
        <v>3.4176306153954699E-3</v>
      </c>
      <c r="BR123">
        <v>2.0161530124680499E-2</v>
      </c>
      <c r="BS123">
        <v>1.12402923775691E-2</v>
      </c>
      <c r="BT123">
        <v>2.07925932505118E-2</v>
      </c>
      <c r="BU123">
        <v>1.6969408280995298E-2</v>
      </c>
      <c r="BV123">
        <v>8.0131813219812605E-3</v>
      </c>
      <c r="BW123">
        <v>1.2225923459824701E-2</v>
      </c>
      <c r="BX123">
        <v>1.8857755175781098E-2</v>
      </c>
      <c r="BY123">
        <v>1.0888526874521401E-2</v>
      </c>
      <c r="BZ123">
        <v>9.6954620935853306E-3</v>
      </c>
      <c r="CA123">
        <v>8.3916698061755907E-3</v>
      </c>
      <c r="CB123">
        <v>1.3087027301905399E-2</v>
      </c>
      <c r="CC123" t="s">
        <v>162</v>
      </c>
      <c r="CD123">
        <v>2.3123237044683199E-2</v>
      </c>
      <c r="CE123">
        <v>1.2969389491860101E-2</v>
      </c>
      <c r="CF123">
        <v>2.50081861525531E-2</v>
      </c>
      <c r="CG123">
        <v>5.9036639788628102E-3</v>
      </c>
      <c r="CH123">
        <v>1.8606317624858499E-2</v>
      </c>
      <c r="CI123">
        <v>1.24517565467556E-2</v>
      </c>
      <c r="CJ123">
        <v>9.1184396669005303E-3</v>
      </c>
      <c r="CK123">
        <v>3.3728636949170499E-3</v>
      </c>
      <c r="CL123">
        <v>7.4534029728762297E-3</v>
      </c>
      <c r="CM123">
        <v>1.8407308743397501E-2</v>
      </c>
      <c r="CN123">
        <v>1.5761543118140198E-2</v>
      </c>
      <c r="CO123">
        <v>1.48583782737723E-2</v>
      </c>
      <c r="CP123">
        <v>1.0996113866029601E-2</v>
      </c>
      <c r="CQ123">
        <v>2.40201969099373E-2</v>
      </c>
      <c r="CR123">
        <v>8.6455267711210392E-3</v>
      </c>
      <c r="CS123">
        <v>1.58804574568958E-2</v>
      </c>
      <c r="CT123">
        <v>1.1767772430842999E-2</v>
      </c>
      <c r="CU123">
        <v>1.2384402980876201E-2</v>
      </c>
      <c r="CV123">
        <v>1.9046407543057801E-2</v>
      </c>
    </row>
    <row r="124" spans="1:100" x14ac:dyDescent="0.25">
      <c r="A124" s="139">
        <v>42552</v>
      </c>
      <c r="B124">
        <v>32.756913993544543</v>
      </c>
      <c r="D124">
        <f t="shared" si="1"/>
        <v>0.98004361660565187</v>
      </c>
      <c r="E124">
        <v>1.3676242588584899E-2</v>
      </c>
      <c r="F124">
        <v>9.7101183323831594E-3</v>
      </c>
      <c r="G124">
        <v>8.4890279184451408E-3</v>
      </c>
      <c r="H124" t="s">
        <v>162</v>
      </c>
      <c r="I124">
        <v>2.9394316999464699E-3</v>
      </c>
      <c r="J124">
        <v>9.0764645875843208E-3</v>
      </c>
      <c r="K124">
        <v>1.4941827178453E-2</v>
      </c>
      <c r="L124">
        <v>7.8402890755499693E-3</v>
      </c>
      <c r="M124">
        <v>1.6051344998776799E-2</v>
      </c>
      <c r="N124">
        <v>7.5996119512319301E-3</v>
      </c>
      <c r="O124">
        <v>1.7847316800412901E-2</v>
      </c>
      <c r="P124">
        <v>9.0645241475029396E-3</v>
      </c>
      <c r="Q124">
        <v>8.51028585537578E-3</v>
      </c>
      <c r="R124">
        <v>8.2217854027956602E-3</v>
      </c>
      <c r="S124">
        <v>1.0064171658432999E-2</v>
      </c>
      <c r="T124">
        <v>2.2886445359431001E-2</v>
      </c>
      <c r="U124">
        <v>7.7902897798247904E-3</v>
      </c>
      <c r="V124">
        <v>5.7925343013139601E-3</v>
      </c>
      <c r="W124">
        <v>7.2776110916707402E-3</v>
      </c>
      <c r="X124">
        <v>8.5196688423543106E-3</v>
      </c>
      <c r="Y124">
        <v>1.12390880980715E-2</v>
      </c>
      <c r="Z124" t="s">
        <v>162</v>
      </c>
      <c r="AA124">
        <v>1.01498743312718E-2</v>
      </c>
      <c r="AB124">
        <v>5.7081587389027702E-3</v>
      </c>
      <c r="AC124">
        <v>9.5695507655504299E-3</v>
      </c>
      <c r="AD124">
        <v>9.2651329634677697E-3</v>
      </c>
      <c r="AE124">
        <v>2.1325737613724902E-2</v>
      </c>
      <c r="AF124">
        <v>1.10422516111686E-2</v>
      </c>
      <c r="AG124">
        <v>5.98409633581973E-3</v>
      </c>
      <c r="AH124">
        <v>1.07899264449172E-2</v>
      </c>
      <c r="AI124">
        <v>9.2490812669003396E-3</v>
      </c>
      <c r="AJ124">
        <v>9.4778729271572902E-3</v>
      </c>
      <c r="AK124">
        <v>8.8474538912294998E-3</v>
      </c>
      <c r="AL124">
        <v>8.40764692617464E-3</v>
      </c>
      <c r="AM124">
        <v>1.18675669281358E-2</v>
      </c>
      <c r="AN124">
        <v>1.5145881445587501E-2</v>
      </c>
      <c r="AO124">
        <v>1.0812324181855E-2</v>
      </c>
      <c r="AP124">
        <v>6.5761315790193601E-3</v>
      </c>
      <c r="AQ124">
        <v>1.26282329890459E-2</v>
      </c>
      <c r="AR124">
        <v>9.5296016269352298E-3</v>
      </c>
      <c r="AS124">
        <v>1.0669219228418901E-2</v>
      </c>
      <c r="AT124">
        <v>2.8915672287641299E-3</v>
      </c>
      <c r="AU124">
        <v>2.596742025136E-2</v>
      </c>
      <c r="AV124">
        <v>9.5197979100036401E-3</v>
      </c>
      <c r="AW124">
        <v>1.0768448645963301E-3</v>
      </c>
      <c r="AX124">
        <v>9.7566446675235192E-3</v>
      </c>
      <c r="AY124">
        <v>4.8477428859902798E-3</v>
      </c>
      <c r="AZ124">
        <v>6.0788271701789198E-3</v>
      </c>
      <c r="BA124">
        <v>8.2838570385768608E-3</v>
      </c>
      <c r="BB124">
        <v>6.2345780957651399E-3</v>
      </c>
      <c r="BC124">
        <v>7.4280004572660303E-3</v>
      </c>
      <c r="BD124">
        <v>5.8768454693458099E-3</v>
      </c>
      <c r="BE124">
        <v>4.2420752562966797E-3</v>
      </c>
      <c r="BF124">
        <v>1.28704079923362E-2</v>
      </c>
      <c r="BG124" t="s">
        <v>162</v>
      </c>
      <c r="BH124">
        <v>4.4998105852959496E-3</v>
      </c>
      <c r="BI124">
        <v>1.2717124625385601E-2</v>
      </c>
      <c r="BJ124">
        <v>9.0930501233734001E-3</v>
      </c>
      <c r="BK124">
        <v>9.4350591077938598E-3</v>
      </c>
      <c r="BL124">
        <v>1.8079478412842201E-2</v>
      </c>
      <c r="BM124">
        <v>1.28720693849358E-2</v>
      </c>
      <c r="BN124">
        <v>3.3432922854328899E-3</v>
      </c>
      <c r="BO124">
        <v>5.1704139417626804E-3</v>
      </c>
      <c r="BP124">
        <v>5.6122703913936804E-3</v>
      </c>
      <c r="BQ124">
        <v>3.8750933951495902E-3</v>
      </c>
      <c r="BR124">
        <v>9.1696650596137606E-3</v>
      </c>
      <c r="BS124">
        <v>8.9025495072690506E-3</v>
      </c>
      <c r="BT124">
        <v>1.2041563587734399E-2</v>
      </c>
      <c r="BU124">
        <v>1.0011135729907999E-2</v>
      </c>
      <c r="BV124">
        <v>9.71122686635012E-3</v>
      </c>
      <c r="BW124">
        <v>6.57020108843812E-3</v>
      </c>
      <c r="BX124">
        <v>1.1468104170815899E-2</v>
      </c>
      <c r="BY124">
        <v>1.26806638889E-2</v>
      </c>
      <c r="BZ124">
        <v>7.9958367367404908E-3</v>
      </c>
      <c r="CA124">
        <v>5.5522060955790096E-3</v>
      </c>
      <c r="CB124">
        <v>1.15034684541622E-2</v>
      </c>
      <c r="CC124" t="s">
        <v>162</v>
      </c>
      <c r="CD124">
        <v>1.7443229618093699E-2</v>
      </c>
      <c r="CE124">
        <v>1.1677341256113799E-2</v>
      </c>
      <c r="CF124">
        <v>1.19448520193131E-2</v>
      </c>
      <c r="CG124">
        <v>4.02345167804614E-3</v>
      </c>
      <c r="CH124">
        <v>1.0059817655172901E-2</v>
      </c>
      <c r="CI124">
        <v>7.7381615936882404E-3</v>
      </c>
      <c r="CJ124">
        <v>9.4474578165568406E-3</v>
      </c>
      <c r="CK124">
        <v>1.4844209494390701E-3</v>
      </c>
      <c r="CL124">
        <v>3.9068968370991096E-3</v>
      </c>
      <c r="CM124">
        <v>2.09789455334057E-2</v>
      </c>
      <c r="CN124">
        <v>1.18049448328725E-2</v>
      </c>
      <c r="CO124">
        <v>1.28738296786703E-2</v>
      </c>
      <c r="CP124">
        <v>7.1915706258012897E-3</v>
      </c>
      <c r="CQ124">
        <v>9.3720384628282107E-3</v>
      </c>
      <c r="CR124">
        <v>6.2009651998958396E-3</v>
      </c>
      <c r="CS124">
        <v>1.48086838259604E-2</v>
      </c>
      <c r="CT124">
        <v>1.2579844626167401E-2</v>
      </c>
      <c r="CU124">
        <v>1.7323685459959801E-2</v>
      </c>
      <c r="CV124">
        <v>1.08172754178101E-2</v>
      </c>
    </row>
    <row r="125" spans="1:100" x14ac:dyDescent="0.25">
      <c r="A125" s="139">
        <v>42644</v>
      </c>
      <c r="B125">
        <v>31.098718993397874</v>
      </c>
      <c r="D125">
        <f t="shared" si="1"/>
        <v>1.0666152934612136</v>
      </c>
      <c r="E125">
        <v>1.72171471622465E-2</v>
      </c>
      <c r="F125">
        <v>9.9568444210214706E-3</v>
      </c>
      <c r="G125">
        <v>7.3782164663579002E-3</v>
      </c>
      <c r="H125" t="s">
        <v>162</v>
      </c>
      <c r="I125">
        <v>3.9070216604639796E-3</v>
      </c>
      <c r="J125">
        <v>9.7301251988913592E-3</v>
      </c>
      <c r="K125">
        <v>1.1224732369692099E-2</v>
      </c>
      <c r="L125">
        <v>7.2942227158446504E-3</v>
      </c>
      <c r="M125">
        <v>2.2205639001383198E-2</v>
      </c>
      <c r="N125">
        <v>1.2419242941894599E-2</v>
      </c>
      <c r="O125">
        <v>1.5201546262959499E-2</v>
      </c>
      <c r="P125">
        <v>7.5784402008095397E-3</v>
      </c>
      <c r="Q125">
        <v>1.03625784920869E-2</v>
      </c>
      <c r="R125">
        <v>1.0077520447392199E-2</v>
      </c>
      <c r="S125">
        <v>8.7536088634513308E-3</v>
      </c>
      <c r="T125">
        <v>2.4434240398291601E-2</v>
      </c>
      <c r="U125">
        <v>1.3101520760621399E-2</v>
      </c>
      <c r="V125">
        <v>7.4585152407040797E-3</v>
      </c>
      <c r="W125">
        <v>8.8982782660055396E-3</v>
      </c>
      <c r="X125">
        <v>7.3792252836221801E-3</v>
      </c>
      <c r="Y125">
        <v>1.1434567853341199E-2</v>
      </c>
      <c r="Z125" t="s">
        <v>162</v>
      </c>
      <c r="AA125">
        <v>5.4505178817385501E-2</v>
      </c>
      <c r="AB125">
        <v>6.14908938494187E-3</v>
      </c>
      <c r="AC125">
        <v>8.7909821793321508E-3</v>
      </c>
      <c r="AD125">
        <v>7.2560441621406001E-3</v>
      </c>
      <c r="AE125">
        <v>2.1236722373931899E-2</v>
      </c>
      <c r="AF125">
        <v>7.8631244562030501E-3</v>
      </c>
      <c r="AG125">
        <v>1.4296893535142701E-2</v>
      </c>
      <c r="AH125">
        <v>1.4174628933543199E-2</v>
      </c>
      <c r="AI125">
        <v>8.5077335647315497E-3</v>
      </c>
      <c r="AJ125">
        <v>9.0052169148239092E-3</v>
      </c>
      <c r="AK125">
        <v>1.02199797688577E-2</v>
      </c>
      <c r="AL125">
        <v>1.0959695796284899E-2</v>
      </c>
      <c r="AM125">
        <v>1.34692857698685E-2</v>
      </c>
      <c r="AN125">
        <v>1.7285976636258301E-2</v>
      </c>
      <c r="AO125">
        <v>8.8779467375032298E-3</v>
      </c>
      <c r="AP125">
        <v>5.6050251760078502E-3</v>
      </c>
      <c r="AQ125">
        <v>1.0673381040641699E-2</v>
      </c>
      <c r="AR125">
        <v>9.3691522566978908E-3</v>
      </c>
      <c r="AS125">
        <v>1.01621536555997E-2</v>
      </c>
      <c r="AT125">
        <v>2.75775649790925E-3</v>
      </c>
      <c r="AU125">
        <v>1.3346229816845599E-2</v>
      </c>
      <c r="AV125">
        <v>5.1999849399479896E-3</v>
      </c>
      <c r="AW125">
        <v>1.0518262440706199E-3</v>
      </c>
      <c r="AX125">
        <v>1.0611431407342499E-2</v>
      </c>
      <c r="AY125">
        <v>9.3859471161117092E-3</v>
      </c>
      <c r="AZ125">
        <v>7.4801248026722398E-3</v>
      </c>
      <c r="BA125">
        <v>9.7929465304521807E-3</v>
      </c>
      <c r="BB125">
        <v>8.3548153909998903E-3</v>
      </c>
      <c r="BC125">
        <v>5.9968236185774099E-3</v>
      </c>
      <c r="BD125">
        <v>7.0489470103203599E-3</v>
      </c>
      <c r="BE125">
        <v>3.9478382699274098E-3</v>
      </c>
      <c r="BF125">
        <v>2.10285684267719E-2</v>
      </c>
      <c r="BG125" t="s">
        <v>162</v>
      </c>
      <c r="BH125">
        <v>8.2776597917673892E-3</v>
      </c>
      <c r="BI125">
        <v>1.24595578817569E-2</v>
      </c>
      <c r="BJ125">
        <v>6.9643819979077499E-3</v>
      </c>
      <c r="BK125">
        <v>9.8652144403837301E-3</v>
      </c>
      <c r="BL125">
        <v>8.2075197028440693E-3</v>
      </c>
      <c r="BM125">
        <v>1.09330035320498E-2</v>
      </c>
      <c r="BN125">
        <v>4.8447618209761997E-3</v>
      </c>
      <c r="BO125">
        <v>7.3400413403015598E-3</v>
      </c>
      <c r="BP125">
        <v>3.5022278581599599E-3</v>
      </c>
      <c r="BQ125">
        <v>3.4065224453288401E-3</v>
      </c>
      <c r="BR125">
        <v>6.8251411369546601E-3</v>
      </c>
      <c r="BS125">
        <v>1.3142561775665701E-2</v>
      </c>
      <c r="BT125">
        <v>1.3685514871379201E-2</v>
      </c>
      <c r="BU125">
        <v>9.7301518745989204E-3</v>
      </c>
      <c r="BV125">
        <v>6.9223982084022102E-3</v>
      </c>
      <c r="BW125">
        <v>7.85765832466696E-3</v>
      </c>
      <c r="BX125">
        <v>1.18382996462243E-2</v>
      </c>
      <c r="BY125">
        <v>1.24577262893388E-2</v>
      </c>
      <c r="BZ125">
        <v>8.3591024373660706E-3</v>
      </c>
      <c r="CA125">
        <v>5.6833336153001802E-3</v>
      </c>
      <c r="CB125">
        <v>1.19390843772291E-2</v>
      </c>
      <c r="CC125" t="s">
        <v>162</v>
      </c>
      <c r="CD125">
        <v>1.9030090241828598E-2</v>
      </c>
      <c r="CE125">
        <v>1.08055357253418E-2</v>
      </c>
      <c r="CF125">
        <v>9.5532809607743394E-3</v>
      </c>
      <c r="CG125">
        <v>3.7997842262440899E-3</v>
      </c>
      <c r="CH125">
        <v>7.8689874071491799E-3</v>
      </c>
      <c r="CI125">
        <v>6.8478969222639597E-3</v>
      </c>
      <c r="CJ125">
        <v>1.1092113534334499E-2</v>
      </c>
      <c r="CK125">
        <v>2.7994256829668401E-3</v>
      </c>
      <c r="CL125">
        <v>5.50294975138614E-3</v>
      </c>
      <c r="CM125">
        <v>1.47906254098252E-2</v>
      </c>
      <c r="CN125">
        <v>1.5314083080394E-2</v>
      </c>
      <c r="CO125">
        <v>1.2177259361972901E-2</v>
      </c>
      <c r="CP125">
        <v>1.1267673401739E-2</v>
      </c>
      <c r="CQ125">
        <v>7.0764431109893002E-3</v>
      </c>
      <c r="CR125">
        <v>5.3969079098734902E-3</v>
      </c>
      <c r="CS125">
        <v>3.4401977596308697E-2</v>
      </c>
      <c r="CT125">
        <v>9.8550102473420696E-3</v>
      </c>
      <c r="CU125">
        <v>9.8505565733747504E-3</v>
      </c>
      <c r="CV125">
        <v>1.9188920232678899E-2</v>
      </c>
    </row>
    <row r="126" spans="1:100" x14ac:dyDescent="0.25">
      <c r="A126" s="139">
        <v>42736</v>
      </c>
      <c r="B126">
        <v>33.922179008235958</v>
      </c>
      <c r="D126">
        <f t="shared" si="1"/>
        <v>0.90223012384544543</v>
      </c>
      <c r="E126">
        <v>1.2629356349632999E-2</v>
      </c>
      <c r="F126">
        <v>7.7476858268487802E-3</v>
      </c>
      <c r="G126">
        <v>7.61384029787313E-3</v>
      </c>
      <c r="H126" t="s">
        <v>162</v>
      </c>
      <c r="I126">
        <v>1.0233791807248101E-2</v>
      </c>
      <c r="J126">
        <v>7.2795680397054899E-3</v>
      </c>
      <c r="K126">
        <v>1.15751899620969E-2</v>
      </c>
      <c r="L126">
        <v>6.2819511814890599E-3</v>
      </c>
      <c r="M126">
        <v>1.49362981491223E-2</v>
      </c>
      <c r="N126">
        <v>8.5499965522529402E-3</v>
      </c>
      <c r="O126">
        <v>1.53603512618659E-2</v>
      </c>
      <c r="P126">
        <v>7.45222732169523E-3</v>
      </c>
      <c r="Q126">
        <v>9.7926128774625202E-3</v>
      </c>
      <c r="R126">
        <v>7.5638847883065397E-3</v>
      </c>
      <c r="S126">
        <v>8.8631398712693005E-3</v>
      </c>
      <c r="T126">
        <v>1.88695233855228E-2</v>
      </c>
      <c r="U126">
        <v>9.2736973136880001E-3</v>
      </c>
      <c r="V126">
        <v>1.12979181278263E-2</v>
      </c>
      <c r="W126">
        <v>1.0639469281503101E-2</v>
      </c>
      <c r="X126">
        <v>6.6417997478486999E-3</v>
      </c>
      <c r="Y126">
        <v>7.9578422166859293E-3</v>
      </c>
      <c r="Z126" t="s">
        <v>162</v>
      </c>
      <c r="AA126">
        <v>1.6977341682204199E-2</v>
      </c>
      <c r="AB126">
        <v>6.8781727444102497E-3</v>
      </c>
      <c r="AC126">
        <v>6.5179678608616601E-3</v>
      </c>
      <c r="AD126">
        <v>6.7431131261436799E-3</v>
      </c>
      <c r="AE126">
        <v>1.78992160697115E-2</v>
      </c>
      <c r="AF126">
        <v>6.93986193714566E-3</v>
      </c>
      <c r="AG126">
        <v>9.8742082108361599E-3</v>
      </c>
      <c r="AH126">
        <v>1.2360635996296899E-2</v>
      </c>
      <c r="AI126">
        <v>6.5839832836223997E-3</v>
      </c>
      <c r="AJ126">
        <v>1.1636811832899999E-2</v>
      </c>
      <c r="AK126">
        <v>1.25754931773046E-2</v>
      </c>
      <c r="AL126">
        <v>6.7528134727339803E-3</v>
      </c>
      <c r="AM126">
        <v>6.1045695277530902E-3</v>
      </c>
      <c r="AN126">
        <v>1.43799185492532E-2</v>
      </c>
      <c r="AO126">
        <v>8.6816351615966302E-3</v>
      </c>
      <c r="AP126">
        <v>5.5059953383739804E-3</v>
      </c>
      <c r="AQ126">
        <v>9.8781060206493704E-3</v>
      </c>
      <c r="AR126">
        <v>1.31403018779445E-2</v>
      </c>
      <c r="AS126">
        <v>8.5560885721210206E-3</v>
      </c>
      <c r="AT126">
        <v>4.2368395478484802E-3</v>
      </c>
      <c r="AU126">
        <v>1.5988982107654301E-2</v>
      </c>
      <c r="AV126">
        <v>7.1010405956328003E-3</v>
      </c>
      <c r="AW126">
        <v>9.8136054121724194E-4</v>
      </c>
      <c r="AX126">
        <v>9.1170149990637394E-3</v>
      </c>
      <c r="AY126">
        <v>7.7560087222676996E-3</v>
      </c>
      <c r="AZ126">
        <v>6.6686489623523299E-3</v>
      </c>
      <c r="BA126">
        <v>9.5396031798774695E-3</v>
      </c>
      <c r="BB126">
        <v>7.3542281530544597E-3</v>
      </c>
      <c r="BC126">
        <v>4.9286204849532701E-3</v>
      </c>
      <c r="BD126">
        <v>6.1581728272054499E-3</v>
      </c>
      <c r="BE126">
        <v>3.0364695250291499E-3</v>
      </c>
      <c r="BF126">
        <v>1.1498088596846799E-2</v>
      </c>
      <c r="BG126" t="s">
        <v>162</v>
      </c>
      <c r="BH126">
        <v>1.0307788203169001E-2</v>
      </c>
      <c r="BI126">
        <v>1.22989831095485E-2</v>
      </c>
      <c r="BJ126">
        <v>6.58820720298343E-3</v>
      </c>
      <c r="BK126">
        <v>7.4110999734035904E-3</v>
      </c>
      <c r="BL126">
        <v>1.2835119419583501E-2</v>
      </c>
      <c r="BM126">
        <v>8.7306644465382603E-3</v>
      </c>
      <c r="BN126">
        <v>3.6481279228649699E-3</v>
      </c>
      <c r="BO126">
        <v>6.4162083744172997E-3</v>
      </c>
      <c r="BP126">
        <v>4.9110326692633202E-3</v>
      </c>
      <c r="BQ126">
        <v>3.0962876462690102E-3</v>
      </c>
      <c r="BR126">
        <v>9.2566903097482198E-3</v>
      </c>
      <c r="BS126">
        <v>8.8292638317148103E-3</v>
      </c>
      <c r="BT126">
        <v>1.2450538618327499E-2</v>
      </c>
      <c r="BU126">
        <v>8.5840208294995796E-3</v>
      </c>
      <c r="BV126">
        <v>6.9471678705661198E-3</v>
      </c>
      <c r="BW126">
        <v>7.6812727280079702E-3</v>
      </c>
      <c r="BX126">
        <v>1.31503222173782E-2</v>
      </c>
      <c r="BY126">
        <v>7.7242721689253797E-3</v>
      </c>
      <c r="BZ126">
        <v>8.0692645896217208E-3</v>
      </c>
      <c r="CA126">
        <v>5.9244646311141201E-3</v>
      </c>
      <c r="CB126">
        <v>8.4871354809157203E-3</v>
      </c>
      <c r="CC126" t="s">
        <v>162</v>
      </c>
      <c r="CD126">
        <v>1.5767993296155601E-2</v>
      </c>
      <c r="CE126">
        <v>8.1796069752725804E-3</v>
      </c>
      <c r="CF126">
        <v>9.2174934722893207E-3</v>
      </c>
      <c r="CG126">
        <v>3.7817209311832201E-3</v>
      </c>
      <c r="CH126">
        <v>7.4095192521707303E-3</v>
      </c>
      <c r="CI126">
        <v>5.7088371003763804E-3</v>
      </c>
      <c r="CJ126">
        <v>5.2682069275629103E-3</v>
      </c>
      <c r="CK126">
        <v>2.7910659865352698E-3</v>
      </c>
      <c r="CL126">
        <v>7.3021171014861601E-3</v>
      </c>
      <c r="CM126">
        <v>1.8328046562775899E-2</v>
      </c>
      <c r="CN126">
        <v>9.8999666203377704E-3</v>
      </c>
      <c r="CO126">
        <v>1.2119638097546299E-2</v>
      </c>
      <c r="CP126">
        <v>8.4728447947783996E-3</v>
      </c>
      <c r="CQ126">
        <v>6.4550980880771196E-3</v>
      </c>
      <c r="CR126">
        <v>4.2494468058874302E-3</v>
      </c>
      <c r="CS126">
        <v>2.39930795177043E-2</v>
      </c>
      <c r="CT126">
        <v>5.8435662896282204E-3</v>
      </c>
      <c r="CU126">
        <v>8.0808843087393709E-3</v>
      </c>
      <c r="CV126">
        <v>1.09231925206324E-2</v>
      </c>
    </row>
    <row r="127" spans="1:100" x14ac:dyDescent="0.25">
      <c r="A127" s="139">
        <v>42826</v>
      </c>
      <c r="B127">
        <v>28.082330646533261</v>
      </c>
      <c r="D127">
        <f t="shared" si="1"/>
        <v>1.0400740205729531</v>
      </c>
      <c r="E127">
        <v>1.5622474009444699E-2</v>
      </c>
      <c r="F127">
        <v>8.90810561109639E-3</v>
      </c>
      <c r="G127">
        <v>8.77218381173594E-3</v>
      </c>
      <c r="H127" t="s">
        <v>162</v>
      </c>
      <c r="I127">
        <v>7.6422231715567498E-3</v>
      </c>
      <c r="J127">
        <v>8.7659258054549691E-3</v>
      </c>
      <c r="K127">
        <v>8.0478175810848908E-3</v>
      </c>
      <c r="L127">
        <v>4.4007122513841004E-3</v>
      </c>
      <c r="M127">
        <v>2.4174441259308201E-2</v>
      </c>
      <c r="N127">
        <v>6.9091240377726904E-3</v>
      </c>
      <c r="O127">
        <v>2.6395960922816802E-2</v>
      </c>
      <c r="P127">
        <v>7.33879088548806E-3</v>
      </c>
      <c r="Q127">
        <v>7.5399323789585096E-3</v>
      </c>
      <c r="R127">
        <v>7.1475676420816002E-3</v>
      </c>
      <c r="S127">
        <v>9.5283751533986397E-3</v>
      </c>
      <c r="T127">
        <v>2.1120774828730999E-2</v>
      </c>
      <c r="U127">
        <v>1.59951491661653E-2</v>
      </c>
      <c r="V127">
        <v>9.7331000114134897E-3</v>
      </c>
      <c r="W127">
        <v>8.7981015854431792E-3</v>
      </c>
      <c r="X127">
        <v>8.9522894608958792E-3</v>
      </c>
      <c r="Y127">
        <v>9.1363750673636498E-3</v>
      </c>
      <c r="Z127" t="s">
        <v>162</v>
      </c>
      <c r="AA127">
        <v>8.2225888763464792E-3</v>
      </c>
      <c r="AB127">
        <v>5.1657113995700697E-3</v>
      </c>
      <c r="AC127">
        <v>8.6067189162596005E-3</v>
      </c>
      <c r="AD127">
        <v>9.9389549015977408E-3</v>
      </c>
      <c r="AE127">
        <v>1.35327770769103E-2</v>
      </c>
      <c r="AF127">
        <v>9.0572087013421603E-3</v>
      </c>
      <c r="AG127">
        <v>9.0572745132805003E-3</v>
      </c>
      <c r="AH127">
        <v>1.0078562631603699E-2</v>
      </c>
      <c r="AI127">
        <v>5.9192394256413396E-3</v>
      </c>
      <c r="AJ127">
        <v>1.06858752285628E-2</v>
      </c>
      <c r="AK127">
        <v>1.0954016759810699E-2</v>
      </c>
      <c r="AL127">
        <v>6.55135281095264E-3</v>
      </c>
      <c r="AM127">
        <v>7.7987703457500102E-3</v>
      </c>
      <c r="AN127">
        <v>1.38029686426093E-2</v>
      </c>
      <c r="AO127">
        <v>8.7492824090239993E-3</v>
      </c>
      <c r="AP127">
        <v>6.3862430786031602E-3</v>
      </c>
      <c r="AQ127">
        <v>1.0953791061919601E-2</v>
      </c>
      <c r="AR127">
        <v>1.05409086327867E-2</v>
      </c>
      <c r="AS127">
        <v>7.2070277250680104E-3</v>
      </c>
      <c r="AT127">
        <v>4.1492714777110803E-3</v>
      </c>
      <c r="AU127">
        <v>1.6521874921805499E-2</v>
      </c>
      <c r="AV127">
        <v>5.1783933554073796E-3</v>
      </c>
      <c r="AW127">
        <v>5.8966096216761499E-4</v>
      </c>
      <c r="AX127">
        <v>1.7958539043409501E-2</v>
      </c>
      <c r="AY127">
        <v>1.0574550799994401E-2</v>
      </c>
      <c r="AZ127">
        <v>5.6870080973909802E-3</v>
      </c>
      <c r="BA127">
        <v>9.8524820048441E-3</v>
      </c>
      <c r="BB127">
        <v>7.4002734839040997E-3</v>
      </c>
      <c r="BC127">
        <v>4.2697597477137604E-3</v>
      </c>
      <c r="BD127">
        <v>5.4405111444642299E-3</v>
      </c>
      <c r="BE127">
        <v>5.0957352953250098E-3</v>
      </c>
      <c r="BF127">
        <v>9.3424196453465395E-3</v>
      </c>
      <c r="BG127" t="s">
        <v>162</v>
      </c>
      <c r="BH127">
        <v>5.1279323095906899E-3</v>
      </c>
      <c r="BI127">
        <v>9.1728927381895097E-3</v>
      </c>
      <c r="BJ127">
        <v>7.6506523336497901E-3</v>
      </c>
      <c r="BK127">
        <v>6.1612395175770201E-3</v>
      </c>
      <c r="BL127">
        <v>1.3452298650715001E-2</v>
      </c>
      <c r="BM127">
        <v>1.00265624616963E-2</v>
      </c>
      <c r="BN127">
        <v>3.63776298690403E-3</v>
      </c>
      <c r="BO127">
        <v>1.29704408704732E-2</v>
      </c>
      <c r="BP127">
        <v>7.9123842853242692E-3</v>
      </c>
      <c r="BQ127">
        <v>2.69980222058951E-3</v>
      </c>
      <c r="BR127">
        <v>6.8920625208553198E-3</v>
      </c>
      <c r="BS127">
        <v>7.9476678370196605E-3</v>
      </c>
      <c r="BT127">
        <v>1.2685196308354799E-2</v>
      </c>
      <c r="BU127">
        <v>9.2458806385247207E-3</v>
      </c>
      <c r="BV127">
        <v>1.3355658843578901E-2</v>
      </c>
      <c r="BW127">
        <v>9.2375523756840095E-3</v>
      </c>
      <c r="BX127">
        <v>1.2572294455430399E-2</v>
      </c>
      <c r="BY127">
        <v>9.8823845391932206E-3</v>
      </c>
      <c r="BZ127">
        <v>8.06909331558253E-3</v>
      </c>
      <c r="CA127">
        <v>4.2387914972853904E-3</v>
      </c>
      <c r="CB127">
        <v>9.3065017037085203E-3</v>
      </c>
      <c r="CC127" t="s">
        <v>162</v>
      </c>
      <c r="CD127">
        <v>1.2943652620728999E-2</v>
      </c>
      <c r="CE127">
        <v>8.6875047338984303E-3</v>
      </c>
      <c r="CF127">
        <v>1.09474684029766E-2</v>
      </c>
      <c r="CG127">
        <v>4.61997056002588E-3</v>
      </c>
      <c r="CH127">
        <v>8.3974459338878107E-3</v>
      </c>
      <c r="CI127">
        <v>6.4946630017583898E-3</v>
      </c>
      <c r="CJ127">
        <v>3.3125835783631599E-3</v>
      </c>
      <c r="CK127">
        <v>2.0778435636428999E-3</v>
      </c>
      <c r="CL127">
        <v>1.14827630582923E-2</v>
      </c>
      <c r="CM127">
        <v>1.0467594123024899E-2</v>
      </c>
      <c r="CN127">
        <v>8.5034968169168199E-3</v>
      </c>
      <c r="CO127">
        <v>1.17502217066188E-2</v>
      </c>
      <c r="CP127">
        <v>6.0474318726407902E-3</v>
      </c>
      <c r="CQ127">
        <v>5.7952121420437102E-3</v>
      </c>
      <c r="CR127">
        <v>4.6384119937413204E-3</v>
      </c>
      <c r="CS127">
        <v>0.13472449294604399</v>
      </c>
      <c r="CT127">
        <v>5.6550537194007397E-3</v>
      </c>
      <c r="CU127">
        <v>7.7712543639896301E-3</v>
      </c>
      <c r="CV127">
        <v>1.01068036204772E-2</v>
      </c>
    </row>
    <row r="128" spans="1:100" x14ac:dyDescent="0.25">
      <c r="A128" s="139">
        <v>42917</v>
      </c>
      <c r="B128">
        <v>25.664635157989974</v>
      </c>
      <c r="D128">
        <f t="shared" si="1"/>
        <v>0.81839024761421797</v>
      </c>
      <c r="E128">
        <v>1.47000127190664E-2</v>
      </c>
      <c r="F128">
        <v>7.7837298676753496E-3</v>
      </c>
      <c r="G128">
        <v>6.2583567449469501E-3</v>
      </c>
      <c r="H128" t="s">
        <v>162</v>
      </c>
      <c r="I128">
        <v>7.0635176886116703E-3</v>
      </c>
      <c r="J128">
        <v>6.6589296785497798E-3</v>
      </c>
      <c r="K128">
        <v>8.3536259539238808E-3</v>
      </c>
      <c r="L128">
        <v>4.6165194371286904E-3</v>
      </c>
      <c r="M128">
        <v>9.3324666478655106E-3</v>
      </c>
      <c r="N128">
        <v>6.6173061298295697E-3</v>
      </c>
      <c r="O128">
        <v>1.78820376827666E-2</v>
      </c>
      <c r="P128">
        <v>4.7966594970373201E-3</v>
      </c>
      <c r="Q128">
        <v>5.5763697840763701E-3</v>
      </c>
      <c r="R128">
        <v>6.3563466527545099E-3</v>
      </c>
      <c r="S128">
        <v>9.2905501644313798E-3</v>
      </c>
      <c r="T128">
        <v>1.65741073165835E-2</v>
      </c>
      <c r="U128">
        <v>1.01315047521696E-2</v>
      </c>
      <c r="V128">
        <v>7.2046450287922299E-3</v>
      </c>
      <c r="W128">
        <v>7.8642168326728702E-3</v>
      </c>
      <c r="X128">
        <v>6.0573873260175298E-3</v>
      </c>
      <c r="Y128">
        <v>7.0134405203307604E-3</v>
      </c>
      <c r="Z128" t="s">
        <v>162</v>
      </c>
      <c r="AA128">
        <v>6.1754066871625296E-3</v>
      </c>
      <c r="AB128">
        <v>8.05651209694511E-3</v>
      </c>
      <c r="AC128">
        <v>6.2776121664001299E-3</v>
      </c>
      <c r="AD128">
        <v>5.1738547615073202E-3</v>
      </c>
      <c r="AE128">
        <v>1.36474467013862E-2</v>
      </c>
      <c r="AF128">
        <v>6.1132955246899004E-3</v>
      </c>
      <c r="AG128">
        <v>9.9290027181743404E-3</v>
      </c>
      <c r="AH128">
        <v>1.1369184512189601E-2</v>
      </c>
      <c r="AI128">
        <v>7.2315877563022199E-3</v>
      </c>
      <c r="AJ128">
        <v>8.4178030081833895E-3</v>
      </c>
      <c r="AK128">
        <v>1.10499126842436E-2</v>
      </c>
      <c r="AL128">
        <v>7.3666543869989904E-3</v>
      </c>
      <c r="AM128">
        <v>6.5664444719344501E-3</v>
      </c>
      <c r="AN128">
        <v>5.8641451140353101E-3</v>
      </c>
      <c r="AO128">
        <v>5.6922087877730801E-3</v>
      </c>
      <c r="AP128">
        <v>6.3742749131436996E-3</v>
      </c>
      <c r="AQ128">
        <v>5.8757037396578804E-3</v>
      </c>
      <c r="AR128">
        <v>1.47726635909843E-2</v>
      </c>
      <c r="AS128">
        <v>5.79451806929178E-3</v>
      </c>
      <c r="AT128">
        <v>2.5540325688311999E-3</v>
      </c>
      <c r="AU128">
        <v>1.1421824249017399E-2</v>
      </c>
      <c r="AV128">
        <v>9.2434787445534392E-3</v>
      </c>
      <c r="AW128">
        <v>6.7627982987010797E-4</v>
      </c>
      <c r="AX128">
        <v>8.0513205559282798E-3</v>
      </c>
      <c r="AY128">
        <v>7.0787996224660902E-3</v>
      </c>
      <c r="AZ128">
        <v>7.0505586386964197E-3</v>
      </c>
      <c r="BA128">
        <v>8.8217810700257793E-3</v>
      </c>
      <c r="BB128">
        <v>8.2689506419080707E-3</v>
      </c>
      <c r="BC128">
        <v>3.3211539709746898E-3</v>
      </c>
      <c r="BD128">
        <v>5.1144271165527002E-3</v>
      </c>
      <c r="BE128">
        <v>5.0932011788593998E-3</v>
      </c>
      <c r="BF128">
        <v>6.98799354945391E-3</v>
      </c>
      <c r="BG128" t="s">
        <v>162</v>
      </c>
      <c r="BH128">
        <v>5.8034131227787597E-3</v>
      </c>
      <c r="BI128">
        <v>8.0563450289277694E-3</v>
      </c>
      <c r="BJ128">
        <v>5.4348068231965599E-3</v>
      </c>
      <c r="BK128">
        <v>6.2219893977509396E-3</v>
      </c>
      <c r="BL128">
        <v>2.02407587088256E-2</v>
      </c>
      <c r="BM128">
        <v>7.92884215593119E-3</v>
      </c>
      <c r="BN128">
        <v>4.80895548431764E-3</v>
      </c>
      <c r="BO128">
        <v>1.4068786513372801E-2</v>
      </c>
      <c r="BP128">
        <v>3.85752184312979E-3</v>
      </c>
      <c r="BQ128">
        <v>2.5206870070595602E-3</v>
      </c>
      <c r="BR128">
        <v>5.5587025737816199E-3</v>
      </c>
      <c r="BS128">
        <v>6.1585459991948203E-3</v>
      </c>
      <c r="BT128">
        <v>1.0334625536237501E-2</v>
      </c>
      <c r="BU128">
        <v>5.2723326022052599E-3</v>
      </c>
      <c r="BV128">
        <v>8.5461736592034702E-3</v>
      </c>
      <c r="BW128">
        <v>8.5346209413185593E-3</v>
      </c>
      <c r="BX128">
        <v>8.2204250742452696E-3</v>
      </c>
      <c r="BY128">
        <v>5.7250894388771196E-3</v>
      </c>
      <c r="BZ128">
        <v>7.0399647061624602E-3</v>
      </c>
      <c r="CA128">
        <v>5.0884148826897003E-3</v>
      </c>
      <c r="CB128">
        <v>1.0939324702475901E-2</v>
      </c>
      <c r="CC128" t="s">
        <v>162</v>
      </c>
      <c r="CD128">
        <v>1.09935926400843E-2</v>
      </c>
      <c r="CE128">
        <v>8.9748951907201308E-3</v>
      </c>
      <c r="CF128">
        <v>6.9003174031373104E-3</v>
      </c>
      <c r="CG128">
        <v>2.6478690177131302E-3</v>
      </c>
      <c r="CH128">
        <v>6.1539341278857703E-3</v>
      </c>
      <c r="CI128">
        <v>4.9010026495387498E-3</v>
      </c>
      <c r="CJ128">
        <v>4.76347040573551E-3</v>
      </c>
      <c r="CK128">
        <v>2.31597598118024E-3</v>
      </c>
      <c r="CL128">
        <v>7.8414755480626496E-3</v>
      </c>
      <c r="CM128">
        <v>1.2967700209332999E-2</v>
      </c>
      <c r="CN128">
        <v>7.3331064360974904E-3</v>
      </c>
      <c r="CO128">
        <v>8.6120667951770109E-3</v>
      </c>
      <c r="CP128">
        <v>6.5125738120208497E-3</v>
      </c>
      <c r="CQ128">
        <v>5.5496031192536696E-3</v>
      </c>
      <c r="CR128">
        <v>4.4883576319153301E-3</v>
      </c>
      <c r="CS128">
        <v>3.7903627056191699E-2</v>
      </c>
      <c r="CT128">
        <v>6.2164855168956798E-3</v>
      </c>
      <c r="CU128">
        <v>9.9466586050386205E-3</v>
      </c>
      <c r="CV128">
        <v>3.1972225604045099E-2</v>
      </c>
    </row>
    <row r="129" spans="1:100" x14ac:dyDescent="0.25">
      <c r="A129" s="139">
        <v>43009</v>
      </c>
      <c r="B129">
        <v>18.798669760794603</v>
      </c>
      <c r="D129">
        <f t="shared" si="1"/>
        <v>0.87984276806639949</v>
      </c>
      <c r="E129">
        <v>1.38844288647778E-2</v>
      </c>
      <c r="F129">
        <v>5.1764637712671301E-3</v>
      </c>
      <c r="G129">
        <v>7.2930864433732798E-3</v>
      </c>
      <c r="H129" t="s">
        <v>162</v>
      </c>
      <c r="I129">
        <v>6.7375887437970197E-3</v>
      </c>
      <c r="J129">
        <v>5.4371870024966596E-3</v>
      </c>
      <c r="K129">
        <v>8.8279691881432403E-3</v>
      </c>
      <c r="L129">
        <v>5.0149706926245503E-3</v>
      </c>
      <c r="M129">
        <v>1.41328382906333E-2</v>
      </c>
      <c r="N129">
        <v>5.54805097705139E-3</v>
      </c>
      <c r="O129">
        <v>2.5513512384183101E-2</v>
      </c>
      <c r="P129">
        <v>4.8694608605407497E-3</v>
      </c>
      <c r="Q129">
        <v>7.5366982503359903E-3</v>
      </c>
      <c r="R129">
        <v>1.8120398288449899E-2</v>
      </c>
      <c r="S129">
        <v>9.5347182994025108E-3</v>
      </c>
      <c r="T129">
        <v>1.6217958676911101E-2</v>
      </c>
      <c r="U129">
        <v>1.2672738837800899E-2</v>
      </c>
      <c r="V129">
        <v>7.8715639910100707E-3</v>
      </c>
      <c r="W129">
        <v>7.9847831184028505E-3</v>
      </c>
      <c r="X129">
        <v>6.4019473765398001E-3</v>
      </c>
      <c r="Y129">
        <v>7.7518636042517202E-3</v>
      </c>
      <c r="Z129" t="s">
        <v>162</v>
      </c>
      <c r="AA129">
        <v>7.8319400176497106E-3</v>
      </c>
      <c r="AB129">
        <v>7.83813400686772E-3</v>
      </c>
      <c r="AC129">
        <v>6.0417247653867098E-3</v>
      </c>
      <c r="AD129">
        <v>4.94671388333326E-3</v>
      </c>
      <c r="AE129">
        <v>1.05264344169748E-2</v>
      </c>
      <c r="AF129">
        <v>5.8932923490321804E-3</v>
      </c>
      <c r="AG129">
        <v>6.5683519314183097E-3</v>
      </c>
      <c r="AH129">
        <v>1.14352759510897E-2</v>
      </c>
      <c r="AI129">
        <v>8.1544182791334803E-3</v>
      </c>
      <c r="AJ129">
        <v>9.3210492586285696E-3</v>
      </c>
      <c r="AK129">
        <v>8.3312937313976092E-3</v>
      </c>
      <c r="AL129">
        <v>6.78737328665321E-3</v>
      </c>
      <c r="AM129">
        <v>6.9527601701168196E-3</v>
      </c>
      <c r="AN129">
        <v>6.3979543774117303E-3</v>
      </c>
      <c r="AO129">
        <v>6.2924503442372496E-3</v>
      </c>
      <c r="AP129">
        <v>5.0283909956806497E-3</v>
      </c>
      <c r="AQ129">
        <v>6.2941037391418802E-3</v>
      </c>
      <c r="AR129">
        <v>1.08850109968836E-2</v>
      </c>
      <c r="AS129">
        <v>6.1402557288881502E-3</v>
      </c>
      <c r="AT129">
        <v>3.8901361221109002E-3</v>
      </c>
      <c r="AU129">
        <v>1.4057098497674E-2</v>
      </c>
      <c r="AV129">
        <v>6.0942465640901897E-3</v>
      </c>
      <c r="AW129">
        <v>5.2926516491832401E-4</v>
      </c>
      <c r="AX129">
        <v>9.2081575963605892E-3</v>
      </c>
      <c r="AY129">
        <v>7.9393802493859505E-3</v>
      </c>
      <c r="AZ129">
        <v>6.3781381395319704E-3</v>
      </c>
      <c r="BA129">
        <v>9.3239459346385403E-3</v>
      </c>
      <c r="BB129">
        <v>6.3907258304911297E-3</v>
      </c>
      <c r="BC129">
        <v>4.35281834183313E-3</v>
      </c>
      <c r="BD129">
        <v>6.2823924754533298E-3</v>
      </c>
      <c r="BE129">
        <v>6.2808788502811503E-3</v>
      </c>
      <c r="BF129">
        <v>9.1536259713212009E-3</v>
      </c>
      <c r="BG129" t="s">
        <v>162</v>
      </c>
      <c r="BH129">
        <v>6.1369785521310904E-3</v>
      </c>
      <c r="BI129">
        <v>1.0316281682056399E-2</v>
      </c>
      <c r="BJ129">
        <v>4.7234310945856901E-3</v>
      </c>
      <c r="BK129">
        <v>5.7067416184352097E-3</v>
      </c>
      <c r="BL129">
        <v>8.5056747125865292E-3</v>
      </c>
      <c r="BM129">
        <v>7.8985768430482901E-3</v>
      </c>
      <c r="BN129">
        <v>4.1774768897841702E-3</v>
      </c>
      <c r="BO129">
        <v>1.1954000484759199E-2</v>
      </c>
      <c r="BP129">
        <v>5.4393264525101504E-3</v>
      </c>
      <c r="BQ129">
        <v>2.9791285815056901E-3</v>
      </c>
      <c r="BR129">
        <v>9.2020423552360096E-3</v>
      </c>
      <c r="BS129">
        <v>7.9742375583571907E-3</v>
      </c>
      <c r="BT129">
        <v>9.0470509699920806E-3</v>
      </c>
      <c r="BU129">
        <v>6.2032620017118201E-3</v>
      </c>
      <c r="BV129">
        <v>8.7751722116890304E-3</v>
      </c>
      <c r="BW129">
        <v>6.9374408359036801E-3</v>
      </c>
      <c r="BX129">
        <v>8.6210289186589399E-3</v>
      </c>
      <c r="BY129">
        <v>7.3654322287591096E-3</v>
      </c>
      <c r="BZ129">
        <v>6.8209390322390897E-3</v>
      </c>
      <c r="CA129">
        <v>4.4915395268230298E-3</v>
      </c>
      <c r="CB129">
        <v>8.7684066738713401E-3</v>
      </c>
      <c r="CC129" t="s">
        <v>162</v>
      </c>
      <c r="CD129">
        <v>1.4636898391440299E-2</v>
      </c>
      <c r="CE129">
        <v>8.5848922675152307E-3</v>
      </c>
      <c r="CF129">
        <v>9.4989481278916592E-3</v>
      </c>
      <c r="CG129">
        <v>4.1442792651338201E-3</v>
      </c>
      <c r="CH129">
        <v>6.4500991353290803E-3</v>
      </c>
      <c r="CI129">
        <v>4.8378944014827296E-3</v>
      </c>
      <c r="CJ129">
        <v>5.4552687195146797E-3</v>
      </c>
      <c r="CK129">
        <v>3.6537885069381801E-3</v>
      </c>
      <c r="CL129">
        <v>7.1874696299596497E-3</v>
      </c>
      <c r="CM129">
        <v>1.76369555484862E-2</v>
      </c>
      <c r="CN129">
        <v>1.48299288038552E-2</v>
      </c>
      <c r="CO129">
        <v>1.19022417126536E-2</v>
      </c>
      <c r="CP129">
        <v>7.73656313076537E-3</v>
      </c>
      <c r="CQ129">
        <v>5.07136634939817E-3</v>
      </c>
      <c r="CR129">
        <v>3.4963194785297001E-3</v>
      </c>
      <c r="CS129">
        <v>3.0864807077809801E-2</v>
      </c>
      <c r="CT129">
        <v>1.0688406054002401E-2</v>
      </c>
      <c r="CU129">
        <v>9.8709202408572092E-3</v>
      </c>
      <c r="CV129">
        <v>5.2788164924871997E-2</v>
      </c>
    </row>
    <row r="130" spans="1:100" x14ac:dyDescent="0.25">
      <c r="A130" s="139">
        <v>43101</v>
      </c>
      <c r="B130">
        <v>37.318551883168183</v>
      </c>
      <c r="D130">
        <f t="shared" si="1"/>
        <v>1.2466262891188997</v>
      </c>
      <c r="E130">
        <v>1.9645087601035199E-2</v>
      </c>
      <c r="F130">
        <v>8.6079632372500995E-3</v>
      </c>
      <c r="G130">
        <v>9.7285517121174E-3</v>
      </c>
      <c r="H130" t="s">
        <v>162</v>
      </c>
      <c r="I130">
        <v>1.0530628445764301E-2</v>
      </c>
      <c r="J130">
        <v>8.8734903191323693E-3</v>
      </c>
      <c r="K130">
        <v>1.08754847940522E-2</v>
      </c>
      <c r="L130">
        <v>4.7493133160872499E-3</v>
      </c>
      <c r="M130">
        <v>1.58775458448807E-2</v>
      </c>
      <c r="N130">
        <v>9.6326845277078191E-3</v>
      </c>
      <c r="O130">
        <v>2.4609056217516401E-2</v>
      </c>
      <c r="P130">
        <v>8.3735491328519492E-3</v>
      </c>
      <c r="Q130">
        <v>8.2019547501680397E-3</v>
      </c>
      <c r="R130">
        <v>9.4250111935750905E-3</v>
      </c>
      <c r="S130">
        <v>1.3240123289030001E-2</v>
      </c>
      <c r="T130">
        <v>1.9546532332129801E-2</v>
      </c>
      <c r="U130">
        <v>7.75879320106265E-3</v>
      </c>
      <c r="V130">
        <v>7.3371756838862198E-3</v>
      </c>
      <c r="W130">
        <v>7.4414700051448103E-3</v>
      </c>
      <c r="X130">
        <v>8.1494610554051009E-3</v>
      </c>
      <c r="Y130">
        <v>9.4496708074237497E-3</v>
      </c>
      <c r="Z130" t="s">
        <v>162</v>
      </c>
      <c r="AA130">
        <v>8.3759487573036601E-3</v>
      </c>
      <c r="AB130">
        <v>8.1535206563262703E-3</v>
      </c>
      <c r="AC130">
        <v>9.2098046000305602E-3</v>
      </c>
      <c r="AD130">
        <v>8.7336103898247794E-3</v>
      </c>
      <c r="AE130">
        <v>1.4937550907013699E-2</v>
      </c>
      <c r="AF130">
        <v>1.0258820094937201E-2</v>
      </c>
      <c r="AG130">
        <v>9.3905137328212096E-3</v>
      </c>
      <c r="AH130">
        <v>1.1860672768763399E-2</v>
      </c>
      <c r="AI130">
        <v>1.3572409563720699E-2</v>
      </c>
      <c r="AJ130">
        <v>1.2462765238433499E-2</v>
      </c>
      <c r="AK130">
        <v>7.8316713963289993E-3</v>
      </c>
      <c r="AL130">
        <v>8.8178624347499592E-3</v>
      </c>
      <c r="AM130">
        <v>9.6514427217447504E-3</v>
      </c>
      <c r="AN130">
        <v>5.0634976648578703E-3</v>
      </c>
      <c r="AO130">
        <v>8.2994862933793399E-3</v>
      </c>
      <c r="AP130">
        <v>9.6524630359070794E-3</v>
      </c>
      <c r="AQ130">
        <v>1.0522860896478701E-2</v>
      </c>
      <c r="AR130">
        <v>1.01529843917513E-2</v>
      </c>
      <c r="AS130">
        <v>1.15698042883201E-2</v>
      </c>
      <c r="AT130">
        <v>6.4858145332962599E-3</v>
      </c>
      <c r="AU130">
        <v>1.9105251961913199E-2</v>
      </c>
      <c r="AV130">
        <v>4.6759670984974503E-3</v>
      </c>
      <c r="AW130">
        <v>6.9188506781061102E-4</v>
      </c>
      <c r="AX130">
        <v>1.12238959526257E-2</v>
      </c>
      <c r="AY130">
        <v>7.8869909129421593E-3</v>
      </c>
      <c r="AZ130">
        <v>8.3267967638395602E-3</v>
      </c>
      <c r="BA130">
        <v>9.1785095003119304E-3</v>
      </c>
      <c r="BB130">
        <v>8.2084143783784803E-3</v>
      </c>
      <c r="BC130">
        <v>6.98392367514884E-3</v>
      </c>
      <c r="BD130">
        <v>5.6744228608202E-3</v>
      </c>
      <c r="BE130">
        <v>7.3760209465592204E-3</v>
      </c>
      <c r="BF130">
        <v>1.1875256558008E-2</v>
      </c>
      <c r="BG130" t="s">
        <v>162</v>
      </c>
      <c r="BH130">
        <v>6.7556596678966198E-3</v>
      </c>
      <c r="BI130">
        <v>9.5444167283708792E-3</v>
      </c>
      <c r="BJ130">
        <v>8.8662966165360593E-3</v>
      </c>
      <c r="BK130">
        <v>8.0698543220670393E-3</v>
      </c>
      <c r="BL130">
        <v>1.51997451550357E-2</v>
      </c>
      <c r="BM130">
        <v>1.06303967652566E-2</v>
      </c>
      <c r="BN130">
        <v>4.1894013586004902E-3</v>
      </c>
      <c r="BO130">
        <v>8.4169331586098108E-3</v>
      </c>
      <c r="BP130">
        <v>7.4955979488622601E-3</v>
      </c>
      <c r="BQ130">
        <v>1.45661460328724E-3</v>
      </c>
      <c r="BR130">
        <v>7.5964663405713702E-3</v>
      </c>
      <c r="BS130">
        <v>1.0672078170115E-2</v>
      </c>
      <c r="BT130">
        <v>1.3476336099965101E-2</v>
      </c>
      <c r="BU130">
        <v>9.3172462696992694E-3</v>
      </c>
      <c r="BV130">
        <v>1.3675314675427701E-2</v>
      </c>
      <c r="BW130">
        <v>9.4550335333671697E-3</v>
      </c>
      <c r="BX130">
        <v>1.30432862678562E-2</v>
      </c>
      <c r="BY130">
        <v>7.1988557307676596E-3</v>
      </c>
      <c r="BZ130">
        <v>6.5669539601616103E-3</v>
      </c>
      <c r="CA130">
        <v>7.7721070285693E-3</v>
      </c>
      <c r="CB130">
        <v>1.2937870390798601E-2</v>
      </c>
      <c r="CC130" t="s">
        <v>162</v>
      </c>
      <c r="CD130">
        <v>1.6784115934780301E-2</v>
      </c>
      <c r="CE130">
        <v>1.3016180925951699E-2</v>
      </c>
      <c r="CF130">
        <v>9.7235462968767398E-3</v>
      </c>
      <c r="CG130">
        <v>3.6679762526667299E-3</v>
      </c>
      <c r="CH130">
        <v>1.06888708831549E-2</v>
      </c>
      <c r="CI130">
        <v>8.7327844528963493E-3</v>
      </c>
      <c r="CJ130">
        <v>8.2238047252795893E-3</v>
      </c>
      <c r="CK130">
        <v>3.1119462588037202E-3</v>
      </c>
      <c r="CL130">
        <v>9.0221617922669906E-3</v>
      </c>
      <c r="CM130">
        <v>1.46412279307187E-2</v>
      </c>
      <c r="CN130">
        <v>6.4009186202800498E-3</v>
      </c>
      <c r="CO130">
        <v>1.4074207858898499E-2</v>
      </c>
      <c r="CP130">
        <v>6.4339821782599697E-3</v>
      </c>
      <c r="CQ130">
        <v>8.7979765582491092E-3</v>
      </c>
      <c r="CR130">
        <v>1.2585509833986999E-2</v>
      </c>
      <c r="CS130">
        <v>0.259480651502633</v>
      </c>
      <c r="CT130">
        <v>1.4365602001675099E-2</v>
      </c>
      <c r="CU130">
        <v>7.0357349808858102E-3</v>
      </c>
      <c r="CV130">
        <v>9.5081347002360806E-3</v>
      </c>
    </row>
    <row r="131" spans="1:100" x14ac:dyDescent="0.25">
      <c r="A131" s="139">
        <v>43191</v>
      </c>
      <c r="B131">
        <v>29.34249363655168</v>
      </c>
      <c r="D131">
        <f t="shared" ref="D131:D139" si="2">100*AVERAGE(E131:CV131)</f>
        <v>1.0669515917745549</v>
      </c>
      <c r="E131">
        <v>3.4670115692389501E-2</v>
      </c>
      <c r="F131">
        <v>6.5433482690176303E-3</v>
      </c>
      <c r="G131">
        <v>9.1495348124809393E-3</v>
      </c>
      <c r="H131" t="s">
        <v>162</v>
      </c>
      <c r="I131">
        <v>8.6719590089227097E-3</v>
      </c>
      <c r="J131">
        <v>7.9255630500802803E-3</v>
      </c>
      <c r="K131">
        <v>1.1122274358434801E-2</v>
      </c>
      <c r="L131">
        <v>4.9145297391280799E-3</v>
      </c>
      <c r="M131">
        <v>1.9058439605862801E-2</v>
      </c>
      <c r="N131">
        <v>6.0934183934082302E-3</v>
      </c>
      <c r="O131">
        <v>2.8008607097832299E-2</v>
      </c>
      <c r="P131">
        <v>6.9916548256600802E-3</v>
      </c>
      <c r="Q131">
        <v>9.1005277628290696E-3</v>
      </c>
      <c r="R131">
        <v>8.5238697635004294E-3</v>
      </c>
      <c r="S131">
        <v>1.45952535785904E-2</v>
      </c>
      <c r="T131">
        <v>1.7128286394172298E-2</v>
      </c>
      <c r="U131">
        <v>7.2724613174624999E-3</v>
      </c>
      <c r="V131">
        <v>6.0050613047036303E-3</v>
      </c>
      <c r="W131">
        <v>1.2176627816181399E-2</v>
      </c>
      <c r="X131">
        <v>8.5162775472737394E-3</v>
      </c>
      <c r="Y131">
        <v>9.0339976053340106E-3</v>
      </c>
      <c r="Z131" t="s">
        <v>162</v>
      </c>
      <c r="AA131">
        <v>9.0402825525575103E-3</v>
      </c>
      <c r="AB131">
        <v>6.0717394812064302E-3</v>
      </c>
      <c r="AC131">
        <v>8.0751345243242501E-3</v>
      </c>
      <c r="AD131">
        <v>7.0249024127990202E-3</v>
      </c>
      <c r="AE131">
        <v>1.7568403115307801E-2</v>
      </c>
      <c r="AF131">
        <v>9.6161958870418993E-3</v>
      </c>
      <c r="AG131">
        <v>9.8507288366151795E-3</v>
      </c>
      <c r="AH131">
        <v>1.3702150384550501E-2</v>
      </c>
      <c r="AI131">
        <v>1.07320584684649E-2</v>
      </c>
      <c r="AJ131">
        <v>1.5999843724978799E-2</v>
      </c>
      <c r="AK131">
        <v>7.5292221171678999E-3</v>
      </c>
      <c r="AL131">
        <v>8.2440336954140402E-3</v>
      </c>
      <c r="AM131">
        <v>1.6676763302354999E-2</v>
      </c>
      <c r="AN131">
        <v>3.8034802088233099E-3</v>
      </c>
      <c r="AO131">
        <v>7.6540454622992899E-3</v>
      </c>
      <c r="AP131">
        <v>8.2980123719449701E-3</v>
      </c>
      <c r="AQ131">
        <v>1.18817686539988E-2</v>
      </c>
      <c r="AR131">
        <v>8.0790362625169608E-3</v>
      </c>
      <c r="AS131">
        <v>5.5062459161131904E-3</v>
      </c>
      <c r="AT131">
        <v>6.4375023488957798E-3</v>
      </c>
      <c r="AU131">
        <v>2.1911695811972901E-2</v>
      </c>
      <c r="AV131">
        <v>5.3954020660216999E-3</v>
      </c>
      <c r="AW131">
        <v>4.8693595475136198E-4</v>
      </c>
      <c r="AX131">
        <v>1.0565467258310099E-2</v>
      </c>
      <c r="AY131">
        <v>5.8524890921062903E-3</v>
      </c>
      <c r="AZ131">
        <v>6.0139229726299199E-3</v>
      </c>
      <c r="BA131">
        <v>1.07928354584841E-2</v>
      </c>
      <c r="BB131">
        <v>1.20108227182737E-2</v>
      </c>
      <c r="BC131">
        <v>9.0811876279054803E-3</v>
      </c>
      <c r="BD131">
        <v>6.3052680623142598E-3</v>
      </c>
      <c r="BE131">
        <v>7.4002802699800604E-3</v>
      </c>
      <c r="BF131">
        <v>1.25241455430201E-2</v>
      </c>
      <c r="BG131" t="s">
        <v>162</v>
      </c>
      <c r="BH131">
        <v>5.14570135640674E-3</v>
      </c>
      <c r="BI131">
        <v>9.6559722473603896E-3</v>
      </c>
      <c r="BJ131">
        <v>7.5354259023410197E-3</v>
      </c>
      <c r="BK131">
        <v>7.4031370745101096E-3</v>
      </c>
      <c r="BL131">
        <v>8.9515720256320899E-3</v>
      </c>
      <c r="BM131">
        <v>1.07822226072147E-2</v>
      </c>
      <c r="BN131">
        <v>3.1743294948016398E-3</v>
      </c>
      <c r="BO131">
        <v>8.8524027854148292E-3</v>
      </c>
      <c r="BP131">
        <v>4.4261957893500696E-3</v>
      </c>
      <c r="BQ131">
        <v>6.3100250688700203E-3</v>
      </c>
      <c r="BR131">
        <v>6.7849354015973497E-3</v>
      </c>
      <c r="BS131">
        <v>1.19090139520349E-2</v>
      </c>
      <c r="BT131">
        <v>1.3731989502823999E-2</v>
      </c>
      <c r="BU131">
        <v>9.5240688387051801E-3</v>
      </c>
      <c r="BV131">
        <v>9.1880833314073908E-3</v>
      </c>
      <c r="BW131">
        <v>1.0048824343219E-2</v>
      </c>
      <c r="BX131">
        <v>2.0874329633026101E-2</v>
      </c>
      <c r="BY131">
        <v>9.3235126699637502E-3</v>
      </c>
      <c r="BZ131">
        <v>5.2418330254294402E-3</v>
      </c>
      <c r="CA131">
        <v>6.9601544909980396E-3</v>
      </c>
      <c r="CB131">
        <v>1.00139278041968E-2</v>
      </c>
      <c r="CC131" t="s">
        <v>162</v>
      </c>
      <c r="CD131">
        <v>1.8464926495852001E-2</v>
      </c>
      <c r="CE131">
        <v>1.09473990543534E-2</v>
      </c>
      <c r="CF131">
        <v>9.7464235474582408E-3</v>
      </c>
      <c r="CG131">
        <v>3.0976570563919698E-3</v>
      </c>
      <c r="CH131">
        <v>1.0159825923024401E-2</v>
      </c>
      <c r="CI131">
        <v>7.60724065457705E-3</v>
      </c>
      <c r="CJ131">
        <v>9.9014393135640998E-3</v>
      </c>
      <c r="CK131">
        <v>2.5275279576631102E-3</v>
      </c>
      <c r="CL131">
        <v>6.3816694695269897E-3</v>
      </c>
      <c r="CM131">
        <v>2.2284406157692001E-2</v>
      </c>
      <c r="CN131">
        <v>8.3001731403214898E-3</v>
      </c>
      <c r="CO131">
        <v>1.21182594895807E-2</v>
      </c>
      <c r="CP131">
        <v>9.5835241965527094E-3</v>
      </c>
      <c r="CQ131">
        <v>7.8524161934675103E-3</v>
      </c>
      <c r="CR131">
        <v>7.8750644274248709E-3</v>
      </c>
      <c r="CS131">
        <v>7.1499745825667899E-2</v>
      </c>
      <c r="CT131">
        <v>1.7122662118915499E-2</v>
      </c>
      <c r="CU131">
        <v>6.9754986444443999E-3</v>
      </c>
      <c r="CV131">
        <v>1.7678136914397999E-2</v>
      </c>
    </row>
    <row r="132" spans="1:100" x14ac:dyDescent="0.25">
      <c r="A132" s="139">
        <v>43282</v>
      </c>
      <c r="B132">
        <v>30.999316556798824</v>
      </c>
      <c r="D132">
        <f t="shared" si="2"/>
        <v>1.3849607404750126</v>
      </c>
      <c r="E132">
        <v>3.6393404807162598E-2</v>
      </c>
      <c r="F132">
        <v>7.2159596736088303E-3</v>
      </c>
      <c r="G132">
        <v>7.2393402302343797E-3</v>
      </c>
      <c r="H132" t="s">
        <v>162</v>
      </c>
      <c r="I132">
        <v>6.9051103756703602E-3</v>
      </c>
      <c r="J132">
        <v>7.7662594421254198E-3</v>
      </c>
      <c r="K132">
        <v>1.6151463211390701E-2</v>
      </c>
      <c r="L132">
        <v>1.02159604196748E-2</v>
      </c>
      <c r="M132">
        <v>1.92666590963083E-2</v>
      </c>
      <c r="N132">
        <v>5.5925718183853701E-3</v>
      </c>
      <c r="O132">
        <v>2.4008072677113801E-2</v>
      </c>
      <c r="P132">
        <v>5.6378022674526199E-3</v>
      </c>
      <c r="Q132">
        <v>5.4664078158559197E-3</v>
      </c>
      <c r="R132">
        <v>1.10722400777774E-2</v>
      </c>
      <c r="S132">
        <v>1.47132288116665E-2</v>
      </c>
      <c r="T132">
        <v>1.7986500391544601E-2</v>
      </c>
      <c r="U132">
        <v>5.9045823904191304E-3</v>
      </c>
      <c r="V132">
        <v>5.8059504485351403E-3</v>
      </c>
      <c r="W132">
        <v>6.8323434382790201E-3</v>
      </c>
      <c r="X132">
        <v>6.9751479421368201E-3</v>
      </c>
      <c r="Y132">
        <v>8.6595528361019993E-3</v>
      </c>
      <c r="Z132" t="s">
        <v>162</v>
      </c>
      <c r="AA132">
        <v>1.12929303837237E-2</v>
      </c>
      <c r="AB132">
        <v>4.5802647356275403E-3</v>
      </c>
      <c r="AC132">
        <v>8.9934961572761592E-3</v>
      </c>
      <c r="AD132">
        <v>8.3236556492438697E-3</v>
      </c>
      <c r="AE132">
        <v>1.3668594306051199E-2</v>
      </c>
      <c r="AF132">
        <v>9.8152927126990992E-3</v>
      </c>
      <c r="AG132">
        <v>7.2292101660637303E-3</v>
      </c>
      <c r="AH132">
        <v>1.2350054047068499E-2</v>
      </c>
      <c r="AI132">
        <v>1.0484179333962401E-2</v>
      </c>
      <c r="AJ132">
        <v>1.22625203555772E-2</v>
      </c>
      <c r="AK132">
        <v>1.01048250176097E-2</v>
      </c>
      <c r="AL132">
        <v>9.3666399976109795E-3</v>
      </c>
      <c r="AM132">
        <v>1.47330010274596E-2</v>
      </c>
      <c r="AN132">
        <v>2.4179034124352898E-3</v>
      </c>
      <c r="AO132">
        <v>7.6647515649562598E-3</v>
      </c>
      <c r="AP132">
        <v>6.3724097662387503E-3</v>
      </c>
      <c r="AQ132">
        <v>1.0970270334010501E-2</v>
      </c>
      <c r="AR132">
        <v>9.2444569642973207E-3</v>
      </c>
      <c r="AS132">
        <v>8.2166613843648508E-3</v>
      </c>
      <c r="AT132">
        <v>3.6571658821654101E-3</v>
      </c>
      <c r="AU132">
        <v>1.3920713928976199E-2</v>
      </c>
      <c r="AV132">
        <v>6.4557417148788402E-3</v>
      </c>
      <c r="AW132">
        <v>4.9468087126288102E-4</v>
      </c>
      <c r="AX132">
        <v>8.1385735956455707E-3</v>
      </c>
      <c r="AY132">
        <v>8.0148631160842608E-3</v>
      </c>
      <c r="AZ132">
        <v>5.0942454737468099E-3</v>
      </c>
      <c r="BA132">
        <v>9.3428130956143707E-3</v>
      </c>
      <c r="BB132">
        <v>5.61462208884329E-3</v>
      </c>
      <c r="BC132">
        <v>5.4944648790529599E-3</v>
      </c>
      <c r="BD132">
        <v>6.2148714007406103E-3</v>
      </c>
      <c r="BE132">
        <v>5.7150358426274897E-3</v>
      </c>
      <c r="BF132">
        <v>1.4175297262984801E-2</v>
      </c>
      <c r="BG132" t="s">
        <v>162</v>
      </c>
      <c r="BH132">
        <v>6.5161636335157704E-3</v>
      </c>
      <c r="BI132">
        <v>1.1783602149695699E-2</v>
      </c>
      <c r="BJ132">
        <v>8.1097857437818794E-3</v>
      </c>
      <c r="BK132">
        <v>7.3511806631701903E-3</v>
      </c>
      <c r="BL132">
        <v>1.15970659851255E-2</v>
      </c>
      <c r="BM132">
        <v>9.7427633789856395E-3</v>
      </c>
      <c r="BN132">
        <v>4.8272736655180096E-3</v>
      </c>
      <c r="BO132">
        <v>1.53949212221203E-2</v>
      </c>
      <c r="BP132">
        <v>3.0631858299687898E-3</v>
      </c>
      <c r="BQ132">
        <v>2.1825280365255599E-3</v>
      </c>
      <c r="BR132">
        <v>8.3149794383933408E-3</v>
      </c>
      <c r="BS132">
        <v>1.14029513418215E-2</v>
      </c>
      <c r="BT132">
        <v>1.43407494269735E-2</v>
      </c>
      <c r="BU132">
        <v>7.6934134105276896E-3</v>
      </c>
      <c r="BV132">
        <v>8.5592879959600302E-3</v>
      </c>
      <c r="BW132">
        <v>7.5762380375614096E-3</v>
      </c>
      <c r="BX132">
        <v>1.3163193059741901E-2</v>
      </c>
      <c r="BY132">
        <v>9.3408492424551393E-3</v>
      </c>
      <c r="BZ132">
        <v>6.5652806482200702E-3</v>
      </c>
      <c r="CA132">
        <v>6.3372152536718502E-3</v>
      </c>
      <c r="CB132">
        <v>1.54583201942663E-2</v>
      </c>
      <c r="CC132" t="s">
        <v>162</v>
      </c>
      <c r="CD132">
        <v>2.1073291533012399E-2</v>
      </c>
      <c r="CE132">
        <v>8.8447189122540602E-3</v>
      </c>
      <c r="CF132">
        <v>9.0967041094260296E-3</v>
      </c>
      <c r="CG132">
        <v>5.2377904868373898E-3</v>
      </c>
      <c r="CH132">
        <v>8.5443170964073899E-3</v>
      </c>
      <c r="CI132">
        <v>5.8285572666670199E-3</v>
      </c>
      <c r="CJ132">
        <v>9.0724736767378404E-3</v>
      </c>
      <c r="CK132">
        <v>2.9612521340231599E-3</v>
      </c>
      <c r="CL132">
        <v>7.6561221448356396E-3</v>
      </c>
      <c r="CM132">
        <v>3.6948327306681399E-2</v>
      </c>
      <c r="CN132">
        <v>9.9435834119456605E-3</v>
      </c>
      <c r="CO132">
        <v>1.4373166976844201E-2</v>
      </c>
      <c r="CP132">
        <v>6.8619388053627701E-3</v>
      </c>
      <c r="CQ132">
        <v>7.3114762577925797E-3</v>
      </c>
      <c r="CR132">
        <v>4.5347257286377004E-3</v>
      </c>
      <c r="CS132">
        <v>0.387826544349545</v>
      </c>
      <c r="CT132">
        <v>9.3622999725119609E-3</v>
      </c>
      <c r="CU132">
        <v>9.8299748555487395E-3</v>
      </c>
      <c r="CV132">
        <v>1.9302903213596699E-2</v>
      </c>
    </row>
    <row r="133" spans="1:100" x14ac:dyDescent="0.25">
      <c r="A133" s="139">
        <v>43374</v>
      </c>
      <c r="B133">
        <v>32.363953814964418</v>
      </c>
      <c r="D133">
        <f t="shared" si="2"/>
        <v>1.2944217789757428</v>
      </c>
      <c r="E133">
        <v>2.8904117514085899E-2</v>
      </c>
      <c r="F133">
        <v>1.1703033873602499E-2</v>
      </c>
      <c r="G133">
        <v>1.13038903196026E-2</v>
      </c>
      <c r="H133" t="s">
        <v>162</v>
      </c>
      <c r="I133">
        <v>5.8345672356410298E-3</v>
      </c>
      <c r="J133">
        <v>1.21591360396721E-2</v>
      </c>
      <c r="K133">
        <v>1.0042247821885E-2</v>
      </c>
      <c r="L133">
        <v>5.3194786026362897E-3</v>
      </c>
      <c r="M133">
        <v>2.1508750837304799E-2</v>
      </c>
      <c r="N133">
        <v>6.6678380713320502E-3</v>
      </c>
      <c r="O133">
        <v>2.4109290998572602E-2</v>
      </c>
      <c r="P133">
        <v>9.9744407145773099E-3</v>
      </c>
      <c r="Q133">
        <v>1.10493619744872E-2</v>
      </c>
      <c r="R133">
        <v>1.0039478177408301E-2</v>
      </c>
      <c r="S133">
        <v>1.8616790307819799E-2</v>
      </c>
      <c r="T133">
        <v>2.0218137076503401E-2</v>
      </c>
      <c r="U133">
        <v>1.0805613983648699E-2</v>
      </c>
      <c r="V133">
        <v>5.9448731529904101E-3</v>
      </c>
      <c r="W133">
        <v>8.0780134793806291E-3</v>
      </c>
      <c r="X133">
        <v>9.2909153826978598E-3</v>
      </c>
      <c r="Y133">
        <v>1.27468300155811E-2</v>
      </c>
      <c r="Z133" t="s">
        <v>162</v>
      </c>
      <c r="AA133">
        <v>1.29221746023308E-2</v>
      </c>
      <c r="AB133">
        <v>6.7457207793705301E-3</v>
      </c>
      <c r="AC133">
        <v>1.1713034426052499E-2</v>
      </c>
      <c r="AD133">
        <v>1.1322934806458599E-2</v>
      </c>
      <c r="AE133">
        <v>1.8316723012888999E-2</v>
      </c>
      <c r="AF133">
        <v>1.16427624449353E-2</v>
      </c>
      <c r="AG133">
        <v>9.0206149179015496E-3</v>
      </c>
      <c r="AH133">
        <v>1.5285729959762099E-2</v>
      </c>
      <c r="AI133">
        <v>1.42086152373458E-2</v>
      </c>
      <c r="AJ133">
        <v>1.1598018232992899E-2</v>
      </c>
      <c r="AK133">
        <v>1.32360729934374E-2</v>
      </c>
      <c r="AL133">
        <v>1.31835798746776E-2</v>
      </c>
      <c r="AM133">
        <v>1.3774800889148999E-2</v>
      </c>
      <c r="AN133">
        <v>2.8841755018507E-3</v>
      </c>
      <c r="AO133">
        <v>1.2324702891238701E-2</v>
      </c>
      <c r="AP133">
        <v>1.2190239828751099E-2</v>
      </c>
      <c r="AQ133">
        <v>1.24534241733985E-2</v>
      </c>
      <c r="AR133">
        <v>1.53687360897356E-2</v>
      </c>
      <c r="AS133">
        <v>1.42804103394422E-2</v>
      </c>
      <c r="AT133">
        <v>6.1166465968483996E-3</v>
      </c>
      <c r="AU133">
        <v>2.4152997863890299E-2</v>
      </c>
      <c r="AV133">
        <v>6.5419847846227598E-3</v>
      </c>
      <c r="AW133">
        <v>5.5979275591538696E-4</v>
      </c>
      <c r="AX133">
        <v>1.19847743810256E-2</v>
      </c>
      <c r="AY133">
        <v>1.05743284335626E-2</v>
      </c>
      <c r="AZ133">
        <v>8.0217317031766391E-3</v>
      </c>
      <c r="BA133">
        <v>1.1364824201195001E-2</v>
      </c>
      <c r="BB133">
        <v>1.21392306050233E-2</v>
      </c>
      <c r="BC133">
        <v>7.8036824173645797E-3</v>
      </c>
      <c r="BD133">
        <v>5.2926318800651396E-3</v>
      </c>
      <c r="BE133">
        <v>4.6311358200499001E-3</v>
      </c>
      <c r="BF133">
        <v>1.9601821961078399E-2</v>
      </c>
      <c r="BG133" t="s">
        <v>162</v>
      </c>
      <c r="BH133">
        <v>5.0937076159285298E-3</v>
      </c>
      <c r="BI133">
        <v>1.1339561957493499E-2</v>
      </c>
      <c r="BJ133">
        <v>1.1063037889744999E-2</v>
      </c>
      <c r="BK133">
        <v>9.1723210589757E-3</v>
      </c>
      <c r="BL133">
        <v>9.8716650696179693E-3</v>
      </c>
      <c r="BM133">
        <v>1.5373063875708699E-2</v>
      </c>
      <c r="BN133">
        <v>4.5225701768022899E-3</v>
      </c>
      <c r="BO133">
        <v>1.49906110447648E-2</v>
      </c>
      <c r="BP133">
        <v>2.5495646599171E-3</v>
      </c>
      <c r="BQ133">
        <v>4.1843393961783102E-3</v>
      </c>
      <c r="BR133">
        <v>7.7292918614850501E-3</v>
      </c>
      <c r="BS133">
        <v>1.21364686927457E-2</v>
      </c>
      <c r="BT133">
        <v>1.4616078984678101E-2</v>
      </c>
      <c r="BU133">
        <v>9.1557049323848193E-3</v>
      </c>
      <c r="BV133">
        <v>7.3587981367845097E-3</v>
      </c>
      <c r="BW133">
        <v>1.94361426033417E-2</v>
      </c>
      <c r="BX133">
        <v>1.3442167652752199E-2</v>
      </c>
      <c r="BY133">
        <v>1.1090966871586399E-2</v>
      </c>
      <c r="BZ133">
        <v>8.1181593840790097E-3</v>
      </c>
      <c r="CA133">
        <v>9.5030531426941005E-3</v>
      </c>
      <c r="CB133">
        <v>5.0550555661423996E-3</v>
      </c>
      <c r="CC133" t="s">
        <v>162</v>
      </c>
      <c r="CD133">
        <v>2.2098475771128698E-2</v>
      </c>
      <c r="CE133">
        <v>1.53508167627277E-2</v>
      </c>
      <c r="CF133">
        <v>1.0733990529291901E-2</v>
      </c>
      <c r="CG133">
        <v>6.9406392305180701E-3</v>
      </c>
      <c r="CH133">
        <v>1.2177638009804301E-2</v>
      </c>
      <c r="CI133">
        <v>1.0429474212873499E-2</v>
      </c>
      <c r="CJ133">
        <v>1.05801421264886E-2</v>
      </c>
      <c r="CK133">
        <v>5.3572518372640198E-3</v>
      </c>
      <c r="CL133">
        <v>6.4548906481167604E-3</v>
      </c>
      <c r="CM133">
        <v>2.0715145216429299E-2</v>
      </c>
      <c r="CN133">
        <v>9.8736514417862905E-3</v>
      </c>
      <c r="CO133">
        <v>1.2619198802587101E-2</v>
      </c>
      <c r="CP133">
        <v>1.04753339644315E-2</v>
      </c>
      <c r="CQ133">
        <v>1.09930533053904E-2</v>
      </c>
      <c r="CR133">
        <v>1.4964539990523201E-2</v>
      </c>
      <c r="CS133">
        <v>0.101328685267073</v>
      </c>
      <c r="CT133">
        <v>1.20127510392168E-2</v>
      </c>
      <c r="CU133">
        <v>1.42575858391693E-2</v>
      </c>
      <c r="CV133">
        <v>6.2127582104089703E-2</v>
      </c>
    </row>
    <row r="134" spans="1:100" x14ac:dyDescent="0.25">
      <c r="A134" s="139">
        <v>43466</v>
      </c>
      <c r="B134">
        <v>29.057376900454575</v>
      </c>
      <c r="D134">
        <f t="shared" si="2"/>
        <v>1.0450053691337269</v>
      </c>
      <c r="E134">
        <v>2.3867051656464602E-2</v>
      </c>
      <c r="F134">
        <v>7.4120630781750298E-3</v>
      </c>
      <c r="G134">
        <v>8.7009901051115102E-3</v>
      </c>
      <c r="H134" t="s">
        <v>162</v>
      </c>
      <c r="I134">
        <v>6.3298302832559801E-3</v>
      </c>
      <c r="J134">
        <v>1.0288042157587499E-2</v>
      </c>
      <c r="K134">
        <v>8.2772012998296503E-3</v>
      </c>
      <c r="L134">
        <v>5.9372803468172603E-3</v>
      </c>
      <c r="M134">
        <v>1.91466010698461E-2</v>
      </c>
      <c r="N134">
        <v>8.5966010941564402E-3</v>
      </c>
      <c r="O134">
        <v>2.1555970270339501E-2</v>
      </c>
      <c r="P134">
        <v>6.6253745947491604E-3</v>
      </c>
      <c r="Q134">
        <v>1.0331261561097401E-2</v>
      </c>
      <c r="R134">
        <v>9.4665962462009891E-3</v>
      </c>
      <c r="S134">
        <v>1.6631900252580201E-2</v>
      </c>
      <c r="T134">
        <v>1.8008825435753599E-2</v>
      </c>
      <c r="U134">
        <v>9.5431745192809496E-3</v>
      </c>
      <c r="V134">
        <v>5.8181343592588796E-3</v>
      </c>
      <c r="W134">
        <v>1.02222505309312E-2</v>
      </c>
      <c r="X134">
        <v>7.5813467998732398E-3</v>
      </c>
      <c r="Y134">
        <v>8.4796738902232702E-3</v>
      </c>
      <c r="Z134" t="s">
        <v>162</v>
      </c>
      <c r="AA134">
        <v>7.8050669967188102E-3</v>
      </c>
      <c r="AB134">
        <v>5.3726135476650401E-3</v>
      </c>
      <c r="AC134">
        <v>9.1287881919874699E-3</v>
      </c>
      <c r="AD134">
        <v>8.7310145065342595E-3</v>
      </c>
      <c r="AE134">
        <v>1.3223883448388599E-2</v>
      </c>
      <c r="AF134">
        <v>1.0005153391067599E-2</v>
      </c>
      <c r="AG134">
        <v>1.2826642784463599E-2</v>
      </c>
      <c r="AH134">
        <v>9.9130937969670492E-3</v>
      </c>
      <c r="AI134">
        <v>9.6354464833917092E-3</v>
      </c>
      <c r="AJ134">
        <v>9.3156142003773708E-3</v>
      </c>
      <c r="AK134">
        <v>1.0859663440871499E-2</v>
      </c>
      <c r="AL134">
        <v>7.6835949512057402E-3</v>
      </c>
      <c r="AM134">
        <v>9.7545909207417108E-3</v>
      </c>
      <c r="AN134">
        <v>4.1665996618731596E-3</v>
      </c>
      <c r="AO134">
        <v>1.0557725377994801E-2</v>
      </c>
      <c r="AP134">
        <v>8.5250651004905292E-3</v>
      </c>
      <c r="AQ134">
        <v>8.3048201251931398E-3</v>
      </c>
      <c r="AR134">
        <v>7.60035745675278E-3</v>
      </c>
      <c r="AS134">
        <v>1.01097020706896E-2</v>
      </c>
      <c r="AT134">
        <v>4.1191971388635897E-3</v>
      </c>
      <c r="AU134">
        <v>1.62425489011753E-2</v>
      </c>
      <c r="AV134">
        <v>6.3328532229030097E-3</v>
      </c>
      <c r="AW134">
        <v>5.1999382270144902E-4</v>
      </c>
      <c r="AX134">
        <v>1.01145283402136E-2</v>
      </c>
      <c r="AY134">
        <v>1.0530998381639799E-2</v>
      </c>
      <c r="AZ134">
        <v>5.9646221712140396E-3</v>
      </c>
      <c r="BA134">
        <v>1.08722435737487E-2</v>
      </c>
      <c r="BB134">
        <v>4.9607410308670098E-3</v>
      </c>
      <c r="BC134">
        <v>5.5961970418943402E-3</v>
      </c>
      <c r="BD134">
        <v>6.4325113756729798E-3</v>
      </c>
      <c r="BE134">
        <v>5.2779935989001499E-3</v>
      </c>
      <c r="BF134">
        <v>1.10313736283877E-2</v>
      </c>
      <c r="BG134" t="s">
        <v>162</v>
      </c>
      <c r="BH134">
        <v>6.5937506676687699E-3</v>
      </c>
      <c r="BI134">
        <v>1.02231481117032E-2</v>
      </c>
      <c r="BJ134">
        <v>8.1373962704529498E-3</v>
      </c>
      <c r="BK134">
        <v>7.1740309179534204E-3</v>
      </c>
      <c r="BL134">
        <v>1.42661913918661E-2</v>
      </c>
      <c r="BM134">
        <v>1.0788627385215899E-2</v>
      </c>
      <c r="BN134">
        <v>5.2234608772749004E-3</v>
      </c>
      <c r="BO134">
        <v>8.9578784804312892E-3</v>
      </c>
      <c r="BP134">
        <v>6.2706029858480197E-3</v>
      </c>
      <c r="BQ134">
        <v>3.06410577333137E-3</v>
      </c>
      <c r="BR134">
        <v>6.2717092682788899E-3</v>
      </c>
      <c r="BS134">
        <v>1.0591668058699599E-2</v>
      </c>
      <c r="BT134">
        <v>1.01708193688652E-2</v>
      </c>
      <c r="BU134">
        <v>8.1180203200834303E-3</v>
      </c>
      <c r="BV134">
        <v>7.8375291943881108E-3</v>
      </c>
      <c r="BW134">
        <v>1.30021010979897E-2</v>
      </c>
      <c r="BX134">
        <v>1.04428629825999E-2</v>
      </c>
      <c r="BY134">
        <v>7.4815396034445302E-3</v>
      </c>
      <c r="BZ134">
        <v>9.9272534140312299E-3</v>
      </c>
      <c r="CA134">
        <v>5.6276787064416097E-3</v>
      </c>
      <c r="CB134">
        <v>4.7922592755129199E-3</v>
      </c>
      <c r="CC134" t="s">
        <v>162</v>
      </c>
      <c r="CD134">
        <v>1.3796541372460801E-2</v>
      </c>
      <c r="CE134">
        <v>9.8858172813969108E-3</v>
      </c>
      <c r="CF134">
        <v>8.5558201410821707E-3</v>
      </c>
      <c r="CG134">
        <v>4.5644889495407197E-3</v>
      </c>
      <c r="CH134">
        <v>9.8522601090392896E-3</v>
      </c>
      <c r="CI134">
        <v>5.9292771910393303E-3</v>
      </c>
      <c r="CJ134">
        <v>6.8168374749091598E-3</v>
      </c>
      <c r="CK134">
        <v>3.8233089490812299E-3</v>
      </c>
      <c r="CL134">
        <v>5.21035480129393E-3</v>
      </c>
      <c r="CM134">
        <v>1.9564634533929901E-2</v>
      </c>
      <c r="CN134">
        <v>1.2787412359236E-2</v>
      </c>
      <c r="CO134">
        <v>1.3142926616002901E-2</v>
      </c>
      <c r="CP134">
        <v>8.3367783661417606E-3</v>
      </c>
      <c r="CQ134">
        <v>7.5907258837999902E-3</v>
      </c>
      <c r="CR134">
        <v>8.5361686166928897E-3</v>
      </c>
      <c r="CS134">
        <v>0.107775211556958</v>
      </c>
      <c r="CT134">
        <v>1.11891957487386E-2</v>
      </c>
      <c r="CU134">
        <v>1.13058528572613E-2</v>
      </c>
      <c r="CV134">
        <v>2.3443284409254202E-2</v>
      </c>
    </row>
    <row r="135" spans="1:100" x14ac:dyDescent="0.25">
      <c r="A135" s="139">
        <v>43556</v>
      </c>
      <c r="B135">
        <v>26.413214326091701</v>
      </c>
      <c r="D135">
        <f t="shared" si="2"/>
        <v>1.0067481109862009</v>
      </c>
      <c r="E135">
        <v>2.85528182105345E-2</v>
      </c>
      <c r="F135">
        <v>7.3571803949795296E-3</v>
      </c>
      <c r="G135">
        <v>7.7252693482146601E-3</v>
      </c>
      <c r="H135" t="s">
        <v>162</v>
      </c>
      <c r="I135">
        <v>7.3461850787214303E-3</v>
      </c>
      <c r="J135">
        <v>8.53955491291878E-3</v>
      </c>
      <c r="K135">
        <v>7.4427134398974198E-3</v>
      </c>
      <c r="L135">
        <v>4.6852535816194604E-3</v>
      </c>
      <c r="M135">
        <v>1.4534954714257101E-2</v>
      </c>
      <c r="N135">
        <v>5.5411558830638797E-3</v>
      </c>
      <c r="O135">
        <v>2.5319492879977298E-2</v>
      </c>
      <c r="P135">
        <v>5.8374522817613104E-3</v>
      </c>
      <c r="Q135">
        <v>1.09516019688957E-2</v>
      </c>
      <c r="R135">
        <v>8.8816413933589904E-3</v>
      </c>
      <c r="S135">
        <v>1.89483797657348E-2</v>
      </c>
      <c r="T135">
        <v>1.9500571244041399E-2</v>
      </c>
      <c r="U135">
        <v>7.4820447983682398E-3</v>
      </c>
      <c r="V135">
        <v>5.3026692315847699E-3</v>
      </c>
      <c r="W135">
        <v>8.1779120815602697E-3</v>
      </c>
      <c r="X135">
        <v>6.6349687792779102E-3</v>
      </c>
      <c r="Y135">
        <v>9.0816296156824797E-3</v>
      </c>
      <c r="Z135" t="s">
        <v>162</v>
      </c>
      <c r="AA135">
        <v>8.9250863781473299E-3</v>
      </c>
      <c r="AB135">
        <v>4.6075801333309799E-3</v>
      </c>
      <c r="AC135">
        <v>8.8931781242541901E-3</v>
      </c>
      <c r="AD135">
        <v>8.2558748485110998E-3</v>
      </c>
      <c r="AE135">
        <v>1.3230039758159701E-2</v>
      </c>
      <c r="AF135">
        <v>8.9202857880953095E-3</v>
      </c>
      <c r="AG135">
        <v>8.9913092489607108E-3</v>
      </c>
      <c r="AH135">
        <v>1.36434646067195E-2</v>
      </c>
      <c r="AI135">
        <v>9.6349671584078905E-3</v>
      </c>
      <c r="AJ135">
        <v>8.3602461873099297E-3</v>
      </c>
      <c r="AK135">
        <v>9.0116050049686598E-3</v>
      </c>
      <c r="AL135">
        <v>1.06256102420086E-2</v>
      </c>
      <c r="AM135">
        <v>1.13596604593784E-2</v>
      </c>
      <c r="AN135">
        <v>3.2037704059438401E-3</v>
      </c>
      <c r="AO135">
        <v>8.3204931602029793E-3</v>
      </c>
      <c r="AP135">
        <v>8.0921603838830809E-3</v>
      </c>
      <c r="AQ135">
        <v>8.5167590592404394E-3</v>
      </c>
      <c r="AR135">
        <v>1.3253597715233699E-2</v>
      </c>
      <c r="AS135">
        <v>7.2198968982878E-3</v>
      </c>
      <c r="AT135">
        <v>7.5619627244181403E-3</v>
      </c>
      <c r="AU135">
        <v>1.40926637923717E-2</v>
      </c>
      <c r="AV135">
        <v>6.6559801579439701E-3</v>
      </c>
      <c r="AW135">
        <v>4.80959791995204E-4</v>
      </c>
      <c r="AX135">
        <v>2.26528473373723E-2</v>
      </c>
      <c r="AY135">
        <v>1.52277932539958E-2</v>
      </c>
      <c r="AZ135">
        <v>6.0667393972818002E-3</v>
      </c>
      <c r="BA135">
        <v>1.0232058606040701E-2</v>
      </c>
      <c r="BB135">
        <v>6.2814649475294703E-3</v>
      </c>
      <c r="BC135">
        <v>5.0186840234285896E-3</v>
      </c>
      <c r="BD135">
        <v>5.0226937836978496E-3</v>
      </c>
      <c r="BE135">
        <v>5.6909825018081096E-3</v>
      </c>
      <c r="BF135">
        <v>1.15384575645275E-2</v>
      </c>
      <c r="BG135" t="s">
        <v>162</v>
      </c>
      <c r="BH135">
        <v>6.3746217251194901E-3</v>
      </c>
      <c r="BI135">
        <v>8.8356448710814293E-3</v>
      </c>
      <c r="BJ135">
        <v>7.65420107459452E-3</v>
      </c>
      <c r="BK135">
        <v>6.0754283137964098E-3</v>
      </c>
      <c r="BL135">
        <v>1.18615613283045E-2</v>
      </c>
      <c r="BM135">
        <v>1.0512697763073699E-2</v>
      </c>
      <c r="BN135">
        <v>4.3019618269192197E-3</v>
      </c>
      <c r="BO135">
        <v>1.52414236449454E-2</v>
      </c>
      <c r="BP135">
        <v>5.2519106653853903E-3</v>
      </c>
      <c r="BQ135">
        <v>1.6001607208673699E-3</v>
      </c>
      <c r="BR135">
        <v>7.13364642640546E-3</v>
      </c>
      <c r="BS135">
        <v>8.8453285696625493E-3</v>
      </c>
      <c r="BT135">
        <v>1.00763213602787E-2</v>
      </c>
      <c r="BU135">
        <v>7.9905256202787E-3</v>
      </c>
      <c r="BV135">
        <v>8.6307449152547792E-3</v>
      </c>
      <c r="BW135">
        <v>8.4392987974030807E-3</v>
      </c>
      <c r="BX135">
        <v>9.2849979413801905E-3</v>
      </c>
      <c r="BY135">
        <v>1.42060509591999E-2</v>
      </c>
      <c r="BZ135">
        <v>5.0882205949425302E-3</v>
      </c>
      <c r="CA135">
        <v>6.2836595000763003E-3</v>
      </c>
      <c r="CB135">
        <v>9.2887085425816893E-3</v>
      </c>
      <c r="CC135" t="s">
        <v>162</v>
      </c>
      <c r="CD135">
        <v>1.5229496887801499E-2</v>
      </c>
      <c r="CE135">
        <v>1.02003002423305E-2</v>
      </c>
      <c r="CF135">
        <v>7.4884167149577999E-3</v>
      </c>
      <c r="CG135">
        <v>6.8462979666349096E-3</v>
      </c>
      <c r="CH135">
        <v>9.2179798043894503E-3</v>
      </c>
      <c r="CI135">
        <v>6.4650077163930404E-3</v>
      </c>
      <c r="CJ135">
        <v>6.3982207391865501E-3</v>
      </c>
      <c r="CK135">
        <v>3.4432216324937E-3</v>
      </c>
      <c r="CL135">
        <v>6.2214219979611803E-3</v>
      </c>
      <c r="CM135">
        <v>2.0243475757939399E-2</v>
      </c>
      <c r="CN135">
        <v>6.8217934315936597E-3</v>
      </c>
      <c r="CO135">
        <v>1.9393738150149799E-2</v>
      </c>
      <c r="CP135">
        <v>1.0463746326409E-2</v>
      </c>
      <c r="CQ135">
        <v>6.7756923658311699E-3</v>
      </c>
      <c r="CR135">
        <v>7.2463373213335902E-3</v>
      </c>
      <c r="CS135">
        <v>4.4783094543424599E-2</v>
      </c>
      <c r="CT135">
        <v>7.48502025962522E-3</v>
      </c>
      <c r="CU135">
        <v>1.9706895510100901E-2</v>
      </c>
      <c r="CV135">
        <v>3.1368666529292703E-2</v>
      </c>
    </row>
    <row r="136" spans="1:100" x14ac:dyDescent="0.25">
      <c r="A136" s="139">
        <v>43647</v>
      </c>
      <c r="B136">
        <v>27.308969364307771</v>
      </c>
      <c r="D136">
        <f t="shared" si="2"/>
        <v>1.038443931817713</v>
      </c>
      <c r="E136">
        <v>9.1066962549524497E-2</v>
      </c>
      <c r="F136">
        <v>8.2309081116649901E-3</v>
      </c>
      <c r="G136">
        <v>6.9291915725318599E-3</v>
      </c>
      <c r="H136" t="s">
        <v>162</v>
      </c>
      <c r="I136">
        <v>8.0070273002798096E-3</v>
      </c>
      <c r="J136">
        <v>8.8185225558142892E-3</v>
      </c>
      <c r="K136">
        <v>1.0612384956161101E-2</v>
      </c>
      <c r="L136">
        <v>5.2370714097029003E-3</v>
      </c>
      <c r="M136">
        <v>1.5172833651935501E-2</v>
      </c>
      <c r="N136">
        <v>5.6497298581188104E-3</v>
      </c>
      <c r="O136">
        <v>1.9409530917307301E-2</v>
      </c>
      <c r="P136">
        <v>5.9235441869337196E-3</v>
      </c>
      <c r="Q136">
        <v>8.6382310551526495E-3</v>
      </c>
      <c r="R136">
        <v>1.1395126862700699E-2</v>
      </c>
      <c r="S136">
        <v>1.3009110802229299E-2</v>
      </c>
      <c r="T136">
        <v>2.0813438876376902E-2</v>
      </c>
      <c r="U136">
        <v>5.4417850844053197E-3</v>
      </c>
      <c r="V136">
        <v>4.9241722449849196E-3</v>
      </c>
      <c r="W136">
        <v>9.0363129863717806E-3</v>
      </c>
      <c r="X136">
        <v>6.3628420804055204E-3</v>
      </c>
      <c r="Y136">
        <v>9.2723429657827795E-3</v>
      </c>
      <c r="Z136" t="s">
        <v>162</v>
      </c>
      <c r="AA136">
        <v>1.2941810209244E-2</v>
      </c>
      <c r="AB136">
        <v>3.3901814004515698E-3</v>
      </c>
      <c r="AC136">
        <v>8.8085894785167006E-3</v>
      </c>
      <c r="AD136">
        <v>9.25073099140746E-3</v>
      </c>
      <c r="AE136">
        <v>1.29719304521849E-2</v>
      </c>
      <c r="AF136">
        <v>9.0733124922630793E-3</v>
      </c>
      <c r="AG136">
        <v>5.9605297310968402E-3</v>
      </c>
      <c r="AH136">
        <v>1.35123419808566E-2</v>
      </c>
      <c r="AI136">
        <v>1.04460698730437E-2</v>
      </c>
      <c r="AJ136">
        <v>8.8134885208161293E-3</v>
      </c>
      <c r="AK136">
        <v>8.2560002395742592E-3</v>
      </c>
      <c r="AL136">
        <v>1.3915242642972701E-2</v>
      </c>
      <c r="AM136">
        <v>9.7586465535946798E-3</v>
      </c>
      <c r="AN136">
        <v>3.7240629581858399E-3</v>
      </c>
      <c r="AO136">
        <v>1.20384997738651E-2</v>
      </c>
      <c r="AP136">
        <v>9.3373916039141708E-3</v>
      </c>
      <c r="AQ136">
        <v>9.9578653713153099E-3</v>
      </c>
      <c r="AR136">
        <v>1.0058127346564199E-2</v>
      </c>
      <c r="AS136">
        <v>8.7401876726984004E-3</v>
      </c>
      <c r="AT136">
        <v>3.5374769390721199E-3</v>
      </c>
      <c r="AU136">
        <v>1.18523872971489E-2</v>
      </c>
      <c r="AV136">
        <v>4.9021020429763102E-3</v>
      </c>
      <c r="AW136">
        <v>6.5452594003678299E-4</v>
      </c>
      <c r="AX136">
        <v>2.3832188281814E-2</v>
      </c>
      <c r="AY136">
        <v>1.0123097407624E-2</v>
      </c>
      <c r="AZ136">
        <v>4.9992140888555602E-3</v>
      </c>
      <c r="BA136">
        <v>9.4642165352692691E-3</v>
      </c>
      <c r="BB136">
        <v>5.6439045370637103E-3</v>
      </c>
      <c r="BC136">
        <v>5.5293401414287201E-3</v>
      </c>
      <c r="BD136">
        <v>5.89071982868825E-3</v>
      </c>
      <c r="BE136">
        <v>4.7253573349453903E-3</v>
      </c>
      <c r="BF136">
        <v>1.1641482353722201E-2</v>
      </c>
      <c r="BG136" t="s">
        <v>162</v>
      </c>
      <c r="BH136">
        <v>4.8482329507889598E-3</v>
      </c>
      <c r="BI136">
        <v>9.5651441516507001E-3</v>
      </c>
      <c r="BJ136">
        <v>8.0686123112798398E-3</v>
      </c>
      <c r="BK136">
        <v>8.1589872848501603E-3</v>
      </c>
      <c r="BL136">
        <v>1.07851447636852E-2</v>
      </c>
      <c r="BM136">
        <v>1.1361836781401E-2</v>
      </c>
      <c r="BN136">
        <v>4.2865608405480999E-3</v>
      </c>
      <c r="BO136">
        <v>1.3729966662583699E-2</v>
      </c>
      <c r="BP136">
        <v>4.9431826244648296E-3</v>
      </c>
      <c r="BQ136">
        <v>2.2504427910505602E-3</v>
      </c>
      <c r="BR136">
        <v>8.5937481278759095E-3</v>
      </c>
      <c r="BS136">
        <v>1.0218997559482201E-2</v>
      </c>
      <c r="BT136">
        <v>1.2197455957131601E-2</v>
      </c>
      <c r="BU136">
        <v>7.6582971731596399E-3</v>
      </c>
      <c r="BV136">
        <v>9.1124366288168196E-3</v>
      </c>
      <c r="BW136">
        <v>7.11036217174552E-3</v>
      </c>
      <c r="BX136">
        <v>1.0214167323902699E-2</v>
      </c>
      <c r="BY136">
        <v>8.3686840899483902E-3</v>
      </c>
      <c r="BZ136">
        <v>7.9649381872638203E-3</v>
      </c>
      <c r="CA136">
        <v>6.7278159986828802E-3</v>
      </c>
      <c r="CB136">
        <v>9.9923316059019E-3</v>
      </c>
      <c r="CC136" t="s">
        <v>162</v>
      </c>
      <c r="CD136">
        <v>1.4818972265010199E-2</v>
      </c>
      <c r="CE136">
        <v>1.17710775456672E-2</v>
      </c>
      <c r="CF136">
        <v>8.3375236227598605E-3</v>
      </c>
      <c r="CG136">
        <v>6.15916970833738E-3</v>
      </c>
      <c r="CH136">
        <v>9.8317413691452801E-3</v>
      </c>
      <c r="CI136">
        <v>5.9657254395381297E-3</v>
      </c>
      <c r="CJ136">
        <v>8.1248178074966194E-3</v>
      </c>
      <c r="CK136">
        <v>2.5437784030836802E-3</v>
      </c>
      <c r="CL136">
        <v>3.7154834320514301E-3</v>
      </c>
      <c r="CM136">
        <v>1.59061421024193E-2</v>
      </c>
      <c r="CN136">
        <v>4.9030383529232802E-3</v>
      </c>
      <c r="CO136">
        <v>1.18393959667274E-2</v>
      </c>
      <c r="CP136">
        <v>1.02247989403795E-2</v>
      </c>
      <c r="CQ136">
        <v>7.4567259782936301E-3</v>
      </c>
      <c r="CR136">
        <v>9.3886515287222097E-3</v>
      </c>
      <c r="CS136">
        <v>4.4175983805833999E-2</v>
      </c>
      <c r="CT136">
        <v>8.2753749555271906E-3</v>
      </c>
      <c r="CU136">
        <v>5.1044405843566404E-3</v>
      </c>
      <c r="CV136">
        <v>3.2966137428212597E-2</v>
      </c>
    </row>
    <row r="137" spans="1:100" x14ac:dyDescent="0.25">
      <c r="A137" s="139">
        <v>43739</v>
      </c>
      <c r="B137">
        <v>23.344215790024556</v>
      </c>
      <c r="D137">
        <f t="shared" si="2"/>
        <v>1.2252390123273602</v>
      </c>
      <c r="E137">
        <v>2.6495336494465099E-2</v>
      </c>
      <c r="F137">
        <v>7.6827477006214196E-3</v>
      </c>
      <c r="G137">
        <v>5.8251941476055603E-3</v>
      </c>
      <c r="H137" t="s">
        <v>162</v>
      </c>
      <c r="I137">
        <v>7.3264542913946901E-3</v>
      </c>
      <c r="J137">
        <v>8.5414395208029108E-3</v>
      </c>
      <c r="K137">
        <v>8.0596948975909608E-3</v>
      </c>
      <c r="L137">
        <v>3.6911175278350299E-3</v>
      </c>
      <c r="M137">
        <v>1.16393965395283E-2</v>
      </c>
      <c r="N137">
        <v>6.4180561347071102E-3</v>
      </c>
      <c r="O137">
        <v>1.7073376590731701E-2</v>
      </c>
      <c r="P137">
        <v>4.0081223220998002E-3</v>
      </c>
      <c r="Q137">
        <v>6.6965182374997103E-3</v>
      </c>
      <c r="R137">
        <v>2.3840432939714801E-2</v>
      </c>
      <c r="S137">
        <v>9.3159123184697202E-3</v>
      </c>
      <c r="T137">
        <v>1.5999815563681401E-2</v>
      </c>
      <c r="U137">
        <v>7.8676858444002504E-3</v>
      </c>
      <c r="V137">
        <v>5.3934783897757899E-3</v>
      </c>
      <c r="W137">
        <v>6.8402323989434997E-3</v>
      </c>
      <c r="X137">
        <v>6.4975235566791601E-3</v>
      </c>
      <c r="Y137">
        <v>8.8078214091075902E-3</v>
      </c>
      <c r="Z137" t="s">
        <v>162</v>
      </c>
      <c r="AA137">
        <v>7.5774048672479499E-3</v>
      </c>
      <c r="AB137">
        <v>3.47980746419014E-3</v>
      </c>
      <c r="AC137">
        <v>6.9616276934534697E-3</v>
      </c>
      <c r="AD137">
        <v>7.0306365000807596E-3</v>
      </c>
      <c r="AE137">
        <v>1.61546128908969E-2</v>
      </c>
      <c r="AF137">
        <v>7.8880144229301896E-3</v>
      </c>
      <c r="AG137">
        <v>7.5960055241660997E-3</v>
      </c>
      <c r="AH137">
        <v>9.9841439138290394E-3</v>
      </c>
      <c r="AI137">
        <v>9.6397083619789801E-3</v>
      </c>
      <c r="AJ137">
        <v>9.3368812117671507E-3</v>
      </c>
      <c r="AK137">
        <v>8.6609480015555195E-3</v>
      </c>
      <c r="AL137">
        <v>6.95138347511433E-3</v>
      </c>
      <c r="AM137">
        <v>8.5293076670025295E-3</v>
      </c>
      <c r="AN137">
        <v>4.1457595584904298E-3</v>
      </c>
      <c r="AO137">
        <v>1.0693984717704099E-2</v>
      </c>
      <c r="AP137">
        <v>5.7251573919487701E-3</v>
      </c>
      <c r="AQ137">
        <v>7.2359833019019302E-3</v>
      </c>
      <c r="AR137">
        <v>8.8165156376653203E-3</v>
      </c>
      <c r="AS137">
        <v>5.2639964182252504E-3</v>
      </c>
      <c r="AT137">
        <v>3.32691743255244E-3</v>
      </c>
      <c r="AU137">
        <v>6.7906736724284399E-3</v>
      </c>
      <c r="AV137">
        <v>7.6517357245513996E-3</v>
      </c>
      <c r="AW137">
        <v>4.1251149630450098E-4</v>
      </c>
      <c r="AX137">
        <v>1.5730873918529401E-2</v>
      </c>
      <c r="AY137">
        <v>1.37082637500531E-2</v>
      </c>
      <c r="AZ137">
        <v>3.6756966869591402E-3</v>
      </c>
      <c r="BA137">
        <v>1.18358719146951E-2</v>
      </c>
      <c r="BB137">
        <v>8.5882090387927202E-3</v>
      </c>
      <c r="BC137">
        <v>5.6277605227651002E-3</v>
      </c>
      <c r="BD137">
        <v>5.7749134987457804E-3</v>
      </c>
      <c r="BE137">
        <v>3.8713818747632598E-3</v>
      </c>
      <c r="BF137">
        <v>9.9781100671683005E-3</v>
      </c>
      <c r="BG137" t="s">
        <v>162</v>
      </c>
      <c r="BH137">
        <v>4.1703706500890499E-3</v>
      </c>
      <c r="BI137">
        <v>7.6623673738014401E-3</v>
      </c>
      <c r="BJ137">
        <v>6.9053714394669303E-3</v>
      </c>
      <c r="BK137">
        <v>6.0002844348786598E-3</v>
      </c>
      <c r="BL137">
        <v>1.0211206782519701E-2</v>
      </c>
      <c r="BM137">
        <v>9.1524790881488093E-3</v>
      </c>
      <c r="BN137">
        <v>4.1274701120440202E-3</v>
      </c>
      <c r="BO137">
        <v>1.11250038419892E-2</v>
      </c>
      <c r="BP137">
        <v>3.4904075442265901E-3</v>
      </c>
      <c r="BQ137">
        <v>2.3379033837872499E-3</v>
      </c>
      <c r="BR137">
        <v>7.0048203670834298E-3</v>
      </c>
      <c r="BS137">
        <v>9.6708765704057904E-3</v>
      </c>
      <c r="BT137">
        <v>9.8587620296441605E-3</v>
      </c>
      <c r="BU137">
        <v>5.9364983996312102E-3</v>
      </c>
      <c r="BV137">
        <v>5.4248538763592103E-3</v>
      </c>
      <c r="BW137">
        <v>5.3643349307281301E-3</v>
      </c>
      <c r="BX137">
        <v>7.8313721772685207E-3</v>
      </c>
      <c r="BY137">
        <v>1.0128149352773499E-2</v>
      </c>
      <c r="BZ137">
        <v>5.3328653460620202E-3</v>
      </c>
      <c r="CA137">
        <v>5.0781447937658401E-3</v>
      </c>
      <c r="CB137">
        <v>6.1584527576621396E-3</v>
      </c>
      <c r="CC137" t="s">
        <v>162</v>
      </c>
      <c r="CD137">
        <v>1.18134522051391E-2</v>
      </c>
      <c r="CE137">
        <v>1.00226355640091E-2</v>
      </c>
      <c r="CF137">
        <v>8.0388413621841105E-3</v>
      </c>
      <c r="CG137">
        <v>5.5416761284090097E-3</v>
      </c>
      <c r="CH137">
        <v>7.9321948544078102E-3</v>
      </c>
      <c r="CI137">
        <v>5.3839356001453703E-3</v>
      </c>
      <c r="CJ137">
        <v>6.7324357898848096E-3</v>
      </c>
      <c r="CK137">
        <v>1.0147634986215801E-2</v>
      </c>
      <c r="CL137">
        <v>3.8552406933303998E-3</v>
      </c>
      <c r="CM137">
        <v>1.54298101956483E-2</v>
      </c>
      <c r="CN137">
        <v>1.14975200536317E-2</v>
      </c>
      <c r="CO137">
        <v>1.14264803576954E-2</v>
      </c>
      <c r="CP137">
        <v>6.84702445857937E-3</v>
      </c>
      <c r="CQ137">
        <v>1.05199727897903E-2</v>
      </c>
      <c r="CR137">
        <v>5.9304007521559701E-3</v>
      </c>
      <c r="CS137">
        <v>3.9340297412832001E-2</v>
      </c>
      <c r="CT137">
        <v>5.7285311498245801E-3</v>
      </c>
      <c r="CU137">
        <v>1.29345052691077E-2</v>
      </c>
      <c r="CV137">
        <v>0.348460151021733</v>
      </c>
    </row>
    <row r="138" spans="1:100" x14ac:dyDescent="0.25">
      <c r="A138" s="139">
        <v>43831</v>
      </c>
      <c r="B138">
        <v>64.565191479540545</v>
      </c>
      <c r="D138">
        <f t="shared" si="2"/>
        <v>2.5970456067562604</v>
      </c>
      <c r="E138">
        <v>4.18724565577294E-2</v>
      </c>
      <c r="F138">
        <v>3.2907412178448697E-2</v>
      </c>
      <c r="G138">
        <v>3.0877361966535202E-2</v>
      </c>
      <c r="H138" t="s">
        <v>162</v>
      </c>
      <c r="I138">
        <v>2.6286338975495999E-2</v>
      </c>
      <c r="J138">
        <v>3.0838056932401901E-2</v>
      </c>
      <c r="K138">
        <v>1.5978312856977699E-2</v>
      </c>
      <c r="L138">
        <v>5.3097588507983202E-3</v>
      </c>
      <c r="M138">
        <v>5.6402264222308499E-2</v>
      </c>
      <c r="N138">
        <v>2.1141077360312299E-2</v>
      </c>
      <c r="O138">
        <v>3.7795054607042203E-2</v>
      </c>
      <c r="P138">
        <v>3.8884748065504002E-2</v>
      </c>
      <c r="Q138">
        <v>3.4672860332201197E-2</v>
      </c>
      <c r="R138">
        <v>3.5964132823512102E-2</v>
      </c>
      <c r="S138">
        <v>2.3434005468202301E-2</v>
      </c>
      <c r="T138">
        <v>5.5059195533127998E-2</v>
      </c>
      <c r="U138">
        <v>1.05203067110389E-2</v>
      </c>
      <c r="V138">
        <v>2.6696631719616601E-2</v>
      </c>
      <c r="W138">
        <v>1.8834650872297E-2</v>
      </c>
      <c r="X138">
        <v>3.10056019385699E-2</v>
      </c>
      <c r="Y138">
        <v>2.1571297276725701E-2</v>
      </c>
      <c r="Z138" t="s">
        <v>162</v>
      </c>
      <c r="AA138">
        <v>2.4980424192767001E-2</v>
      </c>
      <c r="AB138">
        <v>2.2363734119666401E-2</v>
      </c>
      <c r="AC138">
        <v>2.60536471425276E-2</v>
      </c>
      <c r="AD138">
        <v>2.9048530269629801E-2</v>
      </c>
      <c r="AE138">
        <v>5.3940268268772303E-2</v>
      </c>
      <c r="AF138">
        <v>3.0183436466112899E-2</v>
      </c>
      <c r="AG138">
        <v>7.1654080203946303E-3</v>
      </c>
      <c r="AH138">
        <v>4.0196847018945603E-2</v>
      </c>
      <c r="AI138">
        <v>1.9421305609996199E-2</v>
      </c>
      <c r="AJ138">
        <v>3.37094199503628E-2</v>
      </c>
      <c r="AK138">
        <v>2.4316975628907899E-2</v>
      </c>
      <c r="AL138">
        <v>3.2888972466586501E-2</v>
      </c>
      <c r="AM138">
        <v>3.5559990244212997E-2</v>
      </c>
      <c r="AN138">
        <v>4.7230757773443098E-3</v>
      </c>
      <c r="AO138">
        <v>2.6633461749633498E-2</v>
      </c>
      <c r="AP138">
        <v>3.0588956302604699E-2</v>
      </c>
      <c r="AQ138">
        <v>3.3323504698548098E-2</v>
      </c>
      <c r="AR138">
        <v>2.0754581899608798E-2</v>
      </c>
      <c r="AS138">
        <v>1.85941866796961E-2</v>
      </c>
      <c r="AT138">
        <v>8.2529909711709804E-3</v>
      </c>
      <c r="AU138">
        <v>4.1239585389542498E-2</v>
      </c>
      <c r="AV138">
        <v>1.4070560867652199E-2</v>
      </c>
      <c r="AW138">
        <v>1.80788713541721E-3</v>
      </c>
      <c r="AX138">
        <v>1.6770412648179699E-2</v>
      </c>
      <c r="AY138">
        <v>2.2252879213652502E-2</v>
      </c>
      <c r="AZ138">
        <v>2.25342738736268E-2</v>
      </c>
      <c r="BA138">
        <v>2.09085984328755E-2</v>
      </c>
      <c r="BB138">
        <v>3.1109367762683499E-2</v>
      </c>
      <c r="BC138">
        <v>1.9762977894348999E-2</v>
      </c>
      <c r="BD138">
        <v>1.2720234045754401E-2</v>
      </c>
      <c r="BE138">
        <v>2.1851325461151101E-2</v>
      </c>
      <c r="BF138">
        <v>3.3409262216893901E-2</v>
      </c>
      <c r="BG138" t="s">
        <v>162</v>
      </c>
      <c r="BH138">
        <v>2.2742108554802701E-2</v>
      </c>
      <c r="BI138">
        <v>1.17861713555132E-2</v>
      </c>
      <c r="BJ138">
        <v>2.48723955931986E-2</v>
      </c>
      <c r="BK138">
        <v>2.5973543153116899E-2</v>
      </c>
      <c r="BL138">
        <v>2.9979452352618001E-2</v>
      </c>
      <c r="BM138">
        <v>3.5503437611614598E-2</v>
      </c>
      <c r="BN138">
        <v>1.04248492101E-2</v>
      </c>
      <c r="BO138">
        <v>2.4021044027038099E-2</v>
      </c>
      <c r="BP138">
        <v>6.5367726682506698E-3</v>
      </c>
      <c r="BQ138">
        <v>5.6161368133222801E-3</v>
      </c>
      <c r="BR138">
        <v>2.57266519833588E-2</v>
      </c>
      <c r="BS138">
        <v>3.2019632886608099E-2</v>
      </c>
      <c r="BT138">
        <v>3.39358766314291E-2</v>
      </c>
      <c r="BU138">
        <v>2.8060793044074901E-2</v>
      </c>
      <c r="BV138">
        <v>1.8386708451026398E-2</v>
      </c>
      <c r="BW138">
        <v>2.4917224557699499E-2</v>
      </c>
      <c r="BX138">
        <v>3.9506069506339801E-2</v>
      </c>
      <c r="BY138">
        <v>2.9134377483347899E-2</v>
      </c>
      <c r="BZ138">
        <v>1.7320347106455702E-2</v>
      </c>
      <c r="CA138">
        <v>2.4193297006750901E-2</v>
      </c>
      <c r="CB138">
        <v>1.2985144866699201E-2</v>
      </c>
      <c r="CC138" t="s">
        <v>162</v>
      </c>
      <c r="CD138">
        <v>3.8710181890062499E-2</v>
      </c>
      <c r="CE138">
        <v>3.4489242978111199E-2</v>
      </c>
      <c r="CF138">
        <v>3.1306157592686602E-2</v>
      </c>
      <c r="CG138">
        <v>1.3565903505355401E-2</v>
      </c>
      <c r="CH138">
        <v>3.1054160799909601E-2</v>
      </c>
      <c r="CI138">
        <v>2.2020260441045401E-2</v>
      </c>
      <c r="CJ138">
        <v>3.3221001355383403E-2</v>
      </c>
      <c r="CK138">
        <v>6.2530079073410804E-3</v>
      </c>
      <c r="CL138">
        <v>1.18456060058303E-2</v>
      </c>
      <c r="CM138">
        <v>2.89575554837159E-2</v>
      </c>
      <c r="CN138">
        <v>1.8198519632265601E-2</v>
      </c>
      <c r="CO138">
        <v>3.10719602378976E-2</v>
      </c>
      <c r="CP138">
        <v>3.8504245979130998E-2</v>
      </c>
      <c r="CQ138">
        <v>3.07775479140825E-2</v>
      </c>
      <c r="CR138">
        <v>3.62125138770613E-2</v>
      </c>
      <c r="CS138">
        <v>3.08606643365044E-2</v>
      </c>
      <c r="CT138">
        <v>2.0063991450338301E-2</v>
      </c>
      <c r="CU138">
        <v>8.5841029005564208E-3</v>
      </c>
      <c r="CV138">
        <v>6.2754691397001697E-2</v>
      </c>
    </row>
    <row r="139" spans="1:100" x14ac:dyDescent="0.25">
      <c r="A139" s="139">
        <v>43922</v>
      </c>
      <c r="B139">
        <v>42.174122449848369</v>
      </c>
      <c r="D139">
        <f t="shared" si="2"/>
        <v>1.8404851031195577</v>
      </c>
      <c r="E139">
        <v>3.6056041755040999E-2</v>
      </c>
      <c r="F139">
        <v>2.3438085629567298E-2</v>
      </c>
      <c r="G139">
        <v>2.0202349668739801E-2</v>
      </c>
      <c r="H139" t="s">
        <v>162</v>
      </c>
      <c r="I139">
        <v>4.2579562411810398E-3</v>
      </c>
      <c r="J139">
        <v>2.1954624360016401E-2</v>
      </c>
      <c r="K139">
        <v>1.4668419761888599E-2</v>
      </c>
      <c r="L139">
        <v>6.2038640855272501E-3</v>
      </c>
      <c r="M139">
        <v>3.3167705749549602E-2</v>
      </c>
      <c r="N139">
        <v>1.14536243346941E-2</v>
      </c>
      <c r="O139">
        <v>3.2531512951961397E-2</v>
      </c>
      <c r="P139">
        <v>1.9025891872789601E-2</v>
      </c>
      <c r="Q139">
        <v>2.1403875425107299E-2</v>
      </c>
      <c r="R139">
        <v>2.2118277721865E-2</v>
      </c>
      <c r="S139">
        <v>1.1209699951980699E-2</v>
      </c>
      <c r="T139">
        <v>3.6346479779695497E-2</v>
      </c>
      <c r="U139">
        <v>1.03425129812382E-2</v>
      </c>
      <c r="V139">
        <v>1.21368802642357E-2</v>
      </c>
      <c r="W139">
        <v>1.1320709832383201E-2</v>
      </c>
      <c r="X139">
        <v>1.89412370923004E-2</v>
      </c>
      <c r="Y139">
        <v>1.2333697214522101E-2</v>
      </c>
      <c r="Z139" t="s">
        <v>162</v>
      </c>
      <c r="AA139">
        <v>1.4364789527376199E-2</v>
      </c>
      <c r="AB139">
        <v>1.16330127877866E-2</v>
      </c>
      <c r="AC139">
        <v>1.99282209938904E-2</v>
      </c>
      <c r="AD139">
        <v>2.09604126255701E-2</v>
      </c>
      <c r="AE139">
        <v>3.5980489441824803E-2</v>
      </c>
      <c r="AF139">
        <v>2.3932994091945499E-2</v>
      </c>
      <c r="AG139">
        <v>7.9069859030262701E-3</v>
      </c>
      <c r="AH139">
        <v>2.2102353176700999E-2</v>
      </c>
      <c r="AI139">
        <v>1.51464650176419E-2</v>
      </c>
      <c r="AJ139">
        <v>2.1474387512670699E-2</v>
      </c>
      <c r="AK139">
        <v>1.49194041216489E-2</v>
      </c>
      <c r="AL139">
        <v>2.1947083924635701E-2</v>
      </c>
      <c r="AM139">
        <v>2.2943449657626201E-2</v>
      </c>
      <c r="AN139">
        <v>3.9057633289788498E-3</v>
      </c>
      <c r="AO139">
        <v>2.162602965484E-2</v>
      </c>
      <c r="AP139">
        <v>2.05592795939037E-2</v>
      </c>
      <c r="AQ139">
        <v>1.9268984606674502E-2</v>
      </c>
      <c r="AR139">
        <v>1.26323906542933E-2</v>
      </c>
      <c r="AS139">
        <v>1.4191547843791801E-2</v>
      </c>
      <c r="AT139">
        <v>6.2641595121914299E-3</v>
      </c>
      <c r="AU139">
        <v>2.1575476768695E-2</v>
      </c>
      <c r="AV139">
        <v>8.9797859989733005E-3</v>
      </c>
      <c r="AW139">
        <v>1.4882781790122399E-3</v>
      </c>
      <c r="AX139">
        <v>8.4033593972834691E-3</v>
      </c>
      <c r="AY139">
        <v>1.8369207851945801E-2</v>
      </c>
      <c r="AZ139">
        <v>1.2005283467203901E-2</v>
      </c>
      <c r="BA139">
        <v>1.6453150433489199E-2</v>
      </c>
      <c r="BB139">
        <v>1.5683542581280401E-2</v>
      </c>
      <c r="BC139">
        <v>1.2417612300463E-2</v>
      </c>
      <c r="BD139">
        <v>1.0054162472291199E-2</v>
      </c>
      <c r="BE139">
        <v>2.2180136426258899E-2</v>
      </c>
      <c r="BF139">
        <v>2.54050823631728E-2</v>
      </c>
      <c r="BG139" t="s">
        <v>162</v>
      </c>
      <c r="BH139">
        <v>1.1007423734544001E-2</v>
      </c>
      <c r="BI139">
        <v>2.0843985799464899E-2</v>
      </c>
      <c r="BJ139">
        <v>1.7224610015723001E-2</v>
      </c>
      <c r="BK139">
        <v>1.6107717381016299E-2</v>
      </c>
      <c r="BL139">
        <v>1.8911712539259402E-2</v>
      </c>
      <c r="BM139">
        <v>2.22545572850853E-2</v>
      </c>
      <c r="BN139">
        <v>6.8208613286191997E-3</v>
      </c>
      <c r="BO139">
        <v>1.58037797961233E-2</v>
      </c>
      <c r="BP139">
        <v>1.50305128025596E-2</v>
      </c>
      <c r="BQ139">
        <v>1.05832209232865E-2</v>
      </c>
      <c r="BR139">
        <v>1.7206298400202699E-2</v>
      </c>
      <c r="BS139">
        <v>2.1565983176840799E-2</v>
      </c>
      <c r="BT139">
        <v>2.2536816690627799E-2</v>
      </c>
      <c r="BU139">
        <v>1.5486264837598599E-2</v>
      </c>
      <c r="BV139">
        <v>1.0768351648099099E-2</v>
      </c>
      <c r="BW139">
        <v>1.6399689450056699E-2</v>
      </c>
      <c r="BX139">
        <v>2.4717477598362701E-2</v>
      </c>
      <c r="BY139">
        <v>1.68248210284856E-2</v>
      </c>
      <c r="BZ139">
        <v>1.13853436107794E-2</v>
      </c>
      <c r="CA139">
        <v>1.6240616529707499E-2</v>
      </c>
      <c r="CB139">
        <v>1.4482709276605501E-2</v>
      </c>
      <c r="CC139" t="s">
        <v>162</v>
      </c>
      <c r="CD139">
        <v>2.5095426245775699E-2</v>
      </c>
      <c r="CE139">
        <v>2.0382298232173399E-2</v>
      </c>
      <c r="CF139">
        <v>2.1537477261101001E-2</v>
      </c>
      <c r="CG139">
        <v>1.1375132806367301E-2</v>
      </c>
      <c r="CH139">
        <v>2.3033453094436999E-2</v>
      </c>
      <c r="CI139">
        <v>1.2436952380888201E-2</v>
      </c>
      <c r="CJ139">
        <v>1.8150048348945801E-2</v>
      </c>
      <c r="CK139">
        <v>6.5740398280237002E-3</v>
      </c>
      <c r="CL139">
        <v>7.2358863463681204E-3</v>
      </c>
      <c r="CM139">
        <v>1.3988033387664999E-2</v>
      </c>
      <c r="CN139">
        <v>1.2484317435305099E-2</v>
      </c>
      <c r="CO139">
        <v>2.1933401079874099E-2</v>
      </c>
      <c r="CP139">
        <v>1.8469584991067801E-2</v>
      </c>
      <c r="CQ139">
        <v>2.1203887234767099E-2</v>
      </c>
      <c r="CR139">
        <v>2.0056915240560799E-2</v>
      </c>
      <c r="CS139">
        <v>4.4933551583425498E-2</v>
      </c>
      <c r="CT139">
        <v>1.5898439153234498E-2</v>
      </c>
      <c r="CU139">
        <v>1.03322910720808E-2</v>
      </c>
      <c r="CV139">
        <v>0.122105676403513</v>
      </c>
    </row>
    <row r="140" spans="1:100" x14ac:dyDescent="0.25">
      <c r="A140" t="s">
        <v>101</v>
      </c>
      <c r="B140">
        <f xml:space="preserve"> CORREL(B2:B139,D2:D139)</f>
        <v>0.52672033308036437</v>
      </c>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AF140"/>
  <sheetViews>
    <sheetView workbookViewId="0">
      <selection activeCell="C6" sqref="C6"/>
    </sheetView>
  </sheetViews>
  <sheetFormatPr defaultColWidth="8.85546875" defaultRowHeight="15" x14ac:dyDescent="0.25"/>
  <cols>
    <col min="1" max="1" width="11" customWidth="1"/>
    <col min="4" max="8" width="12.140625" bestFit="1" customWidth="1"/>
    <col min="9" max="9" width="12.28515625" bestFit="1" customWidth="1"/>
    <col min="10" max="20" width="12.140625" bestFit="1" customWidth="1"/>
    <col min="21" max="21" width="13.85546875" bestFit="1" customWidth="1"/>
    <col min="22" max="22" width="14.42578125" bestFit="1" customWidth="1"/>
    <col min="23" max="25" width="12.140625" bestFit="1" customWidth="1"/>
    <col min="26" max="26" width="13.85546875" bestFit="1" customWidth="1"/>
    <col min="27" max="27" width="13.7109375" bestFit="1" customWidth="1"/>
    <col min="28" max="29" width="12.140625" bestFit="1" customWidth="1"/>
    <col min="30" max="30" width="13.7109375" bestFit="1" customWidth="1"/>
    <col min="31" max="32" width="12.140625" bestFit="1" customWidth="1"/>
  </cols>
  <sheetData>
    <row r="1" spans="1:32" x14ac:dyDescent="0.25">
      <c r="A1" t="s">
        <v>1</v>
      </c>
      <c r="B1" t="s">
        <v>103</v>
      </c>
      <c r="C1" t="s">
        <v>136</v>
      </c>
      <c r="D1" t="s">
        <v>1264</v>
      </c>
      <c r="E1" t="s">
        <v>1265</v>
      </c>
      <c r="F1" t="s">
        <v>1266</v>
      </c>
      <c r="G1" t="s">
        <v>1267</v>
      </c>
      <c r="H1" t="s">
        <v>1268</v>
      </c>
      <c r="I1" t="s">
        <v>1269</v>
      </c>
      <c r="J1" t="s">
        <v>1270</v>
      </c>
      <c r="K1" t="s">
        <v>1271</v>
      </c>
      <c r="L1" t="s">
        <v>1272</v>
      </c>
      <c r="M1" t="s">
        <v>1273</v>
      </c>
      <c r="N1" t="s">
        <v>1274</v>
      </c>
      <c r="O1" t="s">
        <v>1275</v>
      </c>
      <c r="P1" t="s">
        <v>1276</v>
      </c>
      <c r="Q1" t="s">
        <v>1277</v>
      </c>
      <c r="R1" t="s">
        <v>1278</v>
      </c>
      <c r="S1" t="s">
        <v>1279</v>
      </c>
      <c r="T1" t="s">
        <v>1280</v>
      </c>
      <c r="U1" t="s">
        <v>1281</v>
      </c>
      <c r="V1" t="s">
        <v>1282</v>
      </c>
      <c r="W1" t="s">
        <v>1283</v>
      </c>
      <c r="X1" t="s">
        <v>1284</v>
      </c>
      <c r="Y1" t="s">
        <v>1285</v>
      </c>
      <c r="Z1" t="s">
        <v>1286</v>
      </c>
      <c r="AA1" t="s">
        <v>1287</v>
      </c>
      <c r="AB1" t="s">
        <v>1288</v>
      </c>
      <c r="AC1" t="s">
        <v>1289</v>
      </c>
      <c r="AD1" t="s">
        <v>1290</v>
      </c>
      <c r="AE1" t="s">
        <v>1291</v>
      </c>
      <c r="AF1" t="s">
        <v>1292</v>
      </c>
    </row>
    <row r="2" spans="1:32" x14ac:dyDescent="0.25">
      <c r="A2" s="139">
        <v>31413</v>
      </c>
      <c r="B2">
        <v>43.616920048363177</v>
      </c>
      <c r="C2">
        <f>100*AVERAGE(D2:AF2)</f>
        <v>0.9398901140067577</v>
      </c>
      <c r="D2" t="s">
        <v>162</v>
      </c>
      <c r="E2">
        <v>8.2881220089537997E-3</v>
      </c>
      <c r="F2" t="s">
        <v>162</v>
      </c>
      <c r="G2">
        <v>7.3131132444053002E-3</v>
      </c>
      <c r="H2" t="s">
        <v>162</v>
      </c>
      <c r="I2" t="s">
        <v>162</v>
      </c>
      <c r="J2" t="s">
        <v>162</v>
      </c>
      <c r="K2" t="s">
        <v>162</v>
      </c>
      <c r="L2">
        <v>9.6057872236798396E-3</v>
      </c>
      <c r="M2">
        <v>9.8145372935544706E-3</v>
      </c>
      <c r="N2" t="s">
        <v>162</v>
      </c>
      <c r="O2" t="s">
        <v>162</v>
      </c>
      <c r="P2" t="s">
        <v>162</v>
      </c>
      <c r="Q2" t="s">
        <v>162</v>
      </c>
      <c r="R2">
        <v>1.0617362461072101E-2</v>
      </c>
      <c r="S2">
        <v>1.1280666416497699E-2</v>
      </c>
      <c r="T2" t="s">
        <v>162</v>
      </c>
      <c r="U2" t="s">
        <v>162</v>
      </c>
      <c r="V2" t="s">
        <v>162</v>
      </c>
      <c r="W2" t="s">
        <v>162</v>
      </c>
      <c r="X2" t="s">
        <v>162</v>
      </c>
      <c r="Y2" t="s">
        <v>162</v>
      </c>
      <c r="Z2" t="s">
        <v>162</v>
      </c>
      <c r="AA2" t="s">
        <v>162</v>
      </c>
      <c r="AB2" t="s">
        <v>162</v>
      </c>
      <c r="AC2" t="s">
        <v>162</v>
      </c>
      <c r="AD2">
        <v>9.5372380341587695E-3</v>
      </c>
      <c r="AE2">
        <v>1.23190525575528E-2</v>
      </c>
      <c r="AF2">
        <v>5.8142310207333998E-3</v>
      </c>
    </row>
    <row r="3" spans="1:32" x14ac:dyDescent="0.25">
      <c r="A3" s="139">
        <v>31503</v>
      </c>
      <c r="B3">
        <v>45.64609958572629</v>
      </c>
      <c r="C3">
        <f t="shared" ref="C3:C66" si="0">100*AVERAGE(D3:AF3)</f>
        <v>0.94661861970594974</v>
      </c>
      <c r="D3" t="s">
        <v>162</v>
      </c>
      <c r="E3">
        <v>9.5365970950510495E-3</v>
      </c>
      <c r="F3" t="s">
        <v>162</v>
      </c>
      <c r="G3">
        <v>6.0405853668318603E-3</v>
      </c>
      <c r="H3" t="s">
        <v>162</v>
      </c>
      <c r="I3" t="s">
        <v>162</v>
      </c>
      <c r="J3" t="s">
        <v>162</v>
      </c>
      <c r="K3" t="s">
        <v>162</v>
      </c>
      <c r="L3">
        <v>9.5527985635841407E-3</v>
      </c>
      <c r="M3">
        <v>1.13036873432094E-2</v>
      </c>
      <c r="N3" t="s">
        <v>162</v>
      </c>
      <c r="O3" t="s">
        <v>162</v>
      </c>
      <c r="P3" t="s">
        <v>162</v>
      </c>
      <c r="Q3" t="s">
        <v>162</v>
      </c>
      <c r="R3">
        <v>1.0157787250626301E-2</v>
      </c>
      <c r="S3">
        <v>1.17761132397493E-2</v>
      </c>
      <c r="T3" t="s">
        <v>162</v>
      </c>
      <c r="U3" t="s">
        <v>162</v>
      </c>
      <c r="V3" t="s">
        <v>162</v>
      </c>
      <c r="W3" t="s">
        <v>162</v>
      </c>
      <c r="X3" t="s">
        <v>162</v>
      </c>
      <c r="Y3" t="s">
        <v>162</v>
      </c>
      <c r="Z3" t="s">
        <v>162</v>
      </c>
      <c r="AA3" t="s">
        <v>162</v>
      </c>
      <c r="AB3" t="s">
        <v>162</v>
      </c>
      <c r="AC3" t="s">
        <v>162</v>
      </c>
      <c r="AD3">
        <v>9.7231420468897496E-3</v>
      </c>
      <c r="AE3">
        <v>9.1813156578479504E-3</v>
      </c>
      <c r="AF3">
        <v>7.9236492097457204E-3</v>
      </c>
    </row>
    <row r="4" spans="1:32" x14ac:dyDescent="0.25">
      <c r="A4" s="139">
        <v>31594</v>
      </c>
      <c r="B4">
        <v>43.545764796040245</v>
      </c>
      <c r="C4">
        <f t="shared" si="0"/>
        <v>0.78365902717667857</v>
      </c>
      <c r="D4" t="s">
        <v>162</v>
      </c>
      <c r="E4">
        <v>7.32325155121574E-3</v>
      </c>
      <c r="F4" t="s">
        <v>162</v>
      </c>
      <c r="G4">
        <v>5.0333982881706997E-3</v>
      </c>
      <c r="H4" t="s">
        <v>162</v>
      </c>
      <c r="I4" t="s">
        <v>162</v>
      </c>
      <c r="J4" t="s">
        <v>162</v>
      </c>
      <c r="K4" t="s">
        <v>162</v>
      </c>
      <c r="L4">
        <v>7.3138511569098104E-3</v>
      </c>
      <c r="M4">
        <v>7.9726082754137603E-3</v>
      </c>
      <c r="N4" t="s">
        <v>162</v>
      </c>
      <c r="O4" t="s">
        <v>162</v>
      </c>
      <c r="P4" t="s">
        <v>162</v>
      </c>
      <c r="Q4" t="s">
        <v>162</v>
      </c>
      <c r="R4">
        <v>1.2683342615871699E-2</v>
      </c>
      <c r="S4">
        <v>7.6994532713586901E-3</v>
      </c>
      <c r="T4" t="s">
        <v>162</v>
      </c>
      <c r="U4" t="s">
        <v>162</v>
      </c>
      <c r="V4" t="s">
        <v>162</v>
      </c>
      <c r="W4" t="s">
        <v>162</v>
      </c>
      <c r="X4" t="s">
        <v>162</v>
      </c>
      <c r="Y4" t="s">
        <v>162</v>
      </c>
      <c r="Z4" t="s">
        <v>162</v>
      </c>
      <c r="AA4" t="s">
        <v>162</v>
      </c>
      <c r="AB4" t="s">
        <v>162</v>
      </c>
      <c r="AC4" t="s">
        <v>162</v>
      </c>
      <c r="AD4">
        <v>8.4539796806026302E-3</v>
      </c>
      <c r="AE4">
        <v>8.19257989587081E-3</v>
      </c>
      <c r="AF4">
        <v>5.8568477104872204E-3</v>
      </c>
    </row>
    <row r="5" spans="1:32" x14ac:dyDescent="0.25">
      <c r="A5" s="139">
        <v>31686</v>
      </c>
      <c r="B5">
        <v>35.142264853521162</v>
      </c>
      <c r="C5">
        <f t="shared" si="0"/>
        <v>0.6647810280168478</v>
      </c>
      <c r="D5" t="s">
        <v>162</v>
      </c>
      <c r="E5">
        <v>6.7598518394686403E-3</v>
      </c>
      <c r="F5" t="s">
        <v>162</v>
      </c>
      <c r="G5">
        <v>3.5952325280759001E-3</v>
      </c>
      <c r="H5" t="s">
        <v>162</v>
      </c>
      <c r="I5" t="s">
        <v>162</v>
      </c>
      <c r="J5" t="s">
        <v>162</v>
      </c>
      <c r="K5" t="s">
        <v>162</v>
      </c>
      <c r="L5">
        <v>6.6118101669849104E-3</v>
      </c>
      <c r="M5">
        <v>7.2114962345780596E-3</v>
      </c>
      <c r="N5" t="s">
        <v>162</v>
      </c>
      <c r="O5" t="s">
        <v>162</v>
      </c>
      <c r="P5" t="s">
        <v>162</v>
      </c>
      <c r="Q5" t="s">
        <v>162</v>
      </c>
      <c r="R5">
        <v>9.8746080124144896E-3</v>
      </c>
      <c r="S5">
        <v>6.7094405754280703E-3</v>
      </c>
      <c r="T5" t="s">
        <v>162</v>
      </c>
      <c r="U5" t="s">
        <v>162</v>
      </c>
      <c r="V5" t="s">
        <v>162</v>
      </c>
      <c r="W5" t="s">
        <v>162</v>
      </c>
      <c r="X5" t="s">
        <v>162</v>
      </c>
      <c r="Y5" t="s">
        <v>162</v>
      </c>
      <c r="Z5" t="s">
        <v>162</v>
      </c>
      <c r="AA5" t="s">
        <v>162</v>
      </c>
      <c r="AB5" t="s">
        <v>162</v>
      </c>
      <c r="AC5" t="s">
        <v>162</v>
      </c>
      <c r="AD5">
        <v>7.26613837138848E-3</v>
      </c>
      <c r="AE5">
        <v>8.1126824985523795E-3</v>
      </c>
      <c r="AF5">
        <v>3.6890322946253702E-3</v>
      </c>
    </row>
    <row r="6" spans="1:32" x14ac:dyDescent="0.25">
      <c r="A6" s="139">
        <v>31778</v>
      </c>
      <c r="B6">
        <v>50.062413298622978</v>
      </c>
      <c r="C6">
        <f t="shared" si="0"/>
        <v>0.79698514151142641</v>
      </c>
      <c r="D6">
        <v>7.2336137890238999E-3</v>
      </c>
      <c r="E6">
        <v>9.1896076616655494E-3</v>
      </c>
      <c r="F6" t="s">
        <v>162</v>
      </c>
      <c r="G6">
        <v>5.8262410516494801E-3</v>
      </c>
      <c r="H6" t="s">
        <v>162</v>
      </c>
      <c r="I6" t="s">
        <v>162</v>
      </c>
      <c r="J6" t="s">
        <v>162</v>
      </c>
      <c r="K6" t="s">
        <v>162</v>
      </c>
      <c r="L6">
        <v>9.6275804772640392E-3</v>
      </c>
      <c r="M6">
        <v>9.7523432557757393E-3</v>
      </c>
      <c r="N6" t="s">
        <v>162</v>
      </c>
      <c r="O6" t="s">
        <v>162</v>
      </c>
      <c r="P6" t="s">
        <v>162</v>
      </c>
      <c r="Q6" t="s">
        <v>162</v>
      </c>
      <c r="R6">
        <v>9.3736569377339003E-3</v>
      </c>
      <c r="S6">
        <v>7.47656020378546E-3</v>
      </c>
      <c r="T6" t="s">
        <v>162</v>
      </c>
      <c r="U6" t="s">
        <v>162</v>
      </c>
      <c r="V6" t="s">
        <v>162</v>
      </c>
      <c r="W6" t="s">
        <v>162</v>
      </c>
      <c r="X6" t="s">
        <v>162</v>
      </c>
      <c r="Y6" t="s">
        <v>162</v>
      </c>
      <c r="Z6" t="s">
        <v>162</v>
      </c>
      <c r="AA6" t="s">
        <v>162</v>
      </c>
      <c r="AB6" t="s">
        <v>162</v>
      </c>
      <c r="AC6" t="s">
        <v>162</v>
      </c>
      <c r="AD6">
        <v>9.2374233252282504E-3</v>
      </c>
      <c r="AE6">
        <v>8.52993783835263E-3</v>
      </c>
      <c r="AF6">
        <v>3.4515496106637001E-3</v>
      </c>
    </row>
    <row r="7" spans="1:32" x14ac:dyDescent="0.25">
      <c r="A7" s="139">
        <v>31868</v>
      </c>
      <c r="B7">
        <v>47.027562924683373</v>
      </c>
      <c r="C7">
        <f t="shared" si="0"/>
        <v>0.86510446945548547</v>
      </c>
      <c r="D7">
        <v>7.6491827176785503E-3</v>
      </c>
      <c r="E7">
        <v>6.3278207118242702E-3</v>
      </c>
      <c r="F7" t="s">
        <v>162</v>
      </c>
      <c r="G7">
        <v>1.06250330640638E-2</v>
      </c>
      <c r="H7" t="s">
        <v>162</v>
      </c>
      <c r="I7" t="s">
        <v>162</v>
      </c>
      <c r="J7" t="s">
        <v>162</v>
      </c>
      <c r="K7" t="s">
        <v>162</v>
      </c>
      <c r="L7">
        <v>6.22426831431364E-3</v>
      </c>
      <c r="M7">
        <v>7.5816053312263796E-3</v>
      </c>
      <c r="N7" t="s">
        <v>162</v>
      </c>
      <c r="O7" t="s">
        <v>162</v>
      </c>
      <c r="P7" t="s">
        <v>162</v>
      </c>
      <c r="Q7" t="s">
        <v>162</v>
      </c>
      <c r="R7">
        <v>1.144650399272E-2</v>
      </c>
      <c r="S7">
        <v>1.04714836093962E-2</v>
      </c>
      <c r="T7" t="s">
        <v>162</v>
      </c>
      <c r="U7" t="s">
        <v>162</v>
      </c>
      <c r="V7" t="s">
        <v>162</v>
      </c>
      <c r="W7" t="s">
        <v>162</v>
      </c>
      <c r="X7" t="s">
        <v>162</v>
      </c>
      <c r="Y7" t="s">
        <v>162</v>
      </c>
      <c r="Z7" t="s">
        <v>162</v>
      </c>
      <c r="AA7" t="s">
        <v>162</v>
      </c>
      <c r="AB7" t="s">
        <v>162</v>
      </c>
      <c r="AC7" t="s">
        <v>162</v>
      </c>
      <c r="AD7">
        <v>7.7229135433426197E-3</v>
      </c>
      <c r="AE7">
        <v>1.11944437892442E-2</v>
      </c>
      <c r="AF7">
        <v>7.2671918717388999E-3</v>
      </c>
    </row>
    <row r="8" spans="1:32" x14ac:dyDescent="0.25">
      <c r="A8" s="139">
        <v>31959</v>
      </c>
      <c r="B8">
        <v>39.616604180342527</v>
      </c>
      <c r="C8">
        <f t="shared" si="0"/>
        <v>0.75365667361689992</v>
      </c>
      <c r="D8">
        <v>7.5024633892610002E-3</v>
      </c>
      <c r="E8">
        <v>4.8221291667962397E-3</v>
      </c>
      <c r="F8" t="s">
        <v>162</v>
      </c>
      <c r="G8">
        <v>6.9784901487825804E-3</v>
      </c>
      <c r="H8" t="s">
        <v>162</v>
      </c>
      <c r="I8" t="s">
        <v>162</v>
      </c>
      <c r="J8" t="s">
        <v>162</v>
      </c>
      <c r="K8" t="s">
        <v>162</v>
      </c>
      <c r="L8">
        <v>6.4196967519896102E-3</v>
      </c>
      <c r="M8">
        <v>6.4261580799505804E-3</v>
      </c>
      <c r="N8" t="s">
        <v>162</v>
      </c>
      <c r="O8" t="s">
        <v>162</v>
      </c>
      <c r="P8" t="s">
        <v>162</v>
      </c>
      <c r="Q8" t="s">
        <v>162</v>
      </c>
      <c r="R8">
        <v>9.5087858210101302E-3</v>
      </c>
      <c r="S8">
        <v>1.3423177209307999E-2</v>
      </c>
      <c r="T8" t="s">
        <v>162</v>
      </c>
      <c r="U8" t="s">
        <v>162</v>
      </c>
      <c r="V8" t="s">
        <v>162</v>
      </c>
      <c r="W8" t="s">
        <v>162</v>
      </c>
      <c r="X8" t="s">
        <v>162</v>
      </c>
      <c r="Y8" t="s">
        <v>162</v>
      </c>
      <c r="Z8" t="s">
        <v>162</v>
      </c>
      <c r="AA8" t="s">
        <v>162</v>
      </c>
      <c r="AB8" t="s">
        <v>162</v>
      </c>
      <c r="AC8" t="s">
        <v>162</v>
      </c>
      <c r="AD8">
        <v>6.2003364122826601E-3</v>
      </c>
      <c r="AE8">
        <v>9.5029473939847592E-3</v>
      </c>
      <c r="AF8">
        <v>4.5814829883244297E-3</v>
      </c>
    </row>
    <row r="9" spans="1:32" x14ac:dyDescent="0.25">
      <c r="A9" s="139">
        <v>32051</v>
      </c>
      <c r="B9">
        <v>46.752148626063438</v>
      </c>
      <c r="C9">
        <f t="shared" si="0"/>
        <v>1.0455588404645615</v>
      </c>
      <c r="D9">
        <v>1.53411859821274E-2</v>
      </c>
      <c r="E9">
        <v>8.0362428098902806E-3</v>
      </c>
      <c r="F9" t="s">
        <v>162</v>
      </c>
      <c r="G9">
        <v>8.6349960359422395E-3</v>
      </c>
      <c r="H9" t="s">
        <v>162</v>
      </c>
      <c r="I9" t="s">
        <v>162</v>
      </c>
      <c r="J9" t="s">
        <v>162</v>
      </c>
      <c r="K9" t="s">
        <v>162</v>
      </c>
      <c r="L9">
        <v>1.3106168003281999E-2</v>
      </c>
      <c r="M9">
        <v>9.7337382494770801E-3</v>
      </c>
      <c r="N9" t="s">
        <v>162</v>
      </c>
      <c r="O9" t="s">
        <v>162</v>
      </c>
      <c r="P9" t="s">
        <v>162</v>
      </c>
      <c r="Q9" t="s">
        <v>162</v>
      </c>
      <c r="R9">
        <v>9.1741198965899495E-3</v>
      </c>
      <c r="S9">
        <v>1.15455099194408E-2</v>
      </c>
      <c r="T9" t="s">
        <v>162</v>
      </c>
      <c r="U9" t="s">
        <v>162</v>
      </c>
      <c r="V9" t="s">
        <v>162</v>
      </c>
      <c r="W9" t="s">
        <v>162</v>
      </c>
      <c r="X9" t="s">
        <v>162</v>
      </c>
      <c r="Y9" t="s">
        <v>162</v>
      </c>
      <c r="Z9" t="s">
        <v>162</v>
      </c>
      <c r="AA9" t="s">
        <v>162</v>
      </c>
      <c r="AB9" t="s">
        <v>162</v>
      </c>
      <c r="AC9" t="s">
        <v>162</v>
      </c>
      <c r="AD9">
        <v>9.3784785762636193E-3</v>
      </c>
      <c r="AE9">
        <v>1.11504104037506E-2</v>
      </c>
      <c r="AF9">
        <v>8.4550341696921598E-3</v>
      </c>
    </row>
    <row r="10" spans="1:32" x14ac:dyDescent="0.25">
      <c r="A10" s="139">
        <v>32143</v>
      </c>
      <c r="B10">
        <v>44.333232019620731</v>
      </c>
      <c r="C10">
        <f t="shared" si="0"/>
        <v>0.76564382933567232</v>
      </c>
      <c r="D10">
        <v>7.3074612976758704E-3</v>
      </c>
      <c r="E10">
        <v>6.9476166035516203E-3</v>
      </c>
      <c r="F10" t="s">
        <v>162</v>
      </c>
      <c r="G10">
        <v>6.7729268529562302E-3</v>
      </c>
      <c r="H10" t="s">
        <v>162</v>
      </c>
      <c r="I10" t="s">
        <v>162</v>
      </c>
      <c r="J10" t="s">
        <v>162</v>
      </c>
      <c r="K10" t="s">
        <v>162</v>
      </c>
      <c r="L10">
        <v>8.0457917214500595E-3</v>
      </c>
      <c r="M10">
        <v>7.4010631996739799E-3</v>
      </c>
      <c r="N10" t="s">
        <v>162</v>
      </c>
      <c r="O10" t="s">
        <v>162</v>
      </c>
      <c r="P10" t="s">
        <v>162</v>
      </c>
      <c r="Q10" t="s">
        <v>162</v>
      </c>
      <c r="R10">
        <v>7.4739317021717197E-3</v>
      </c>
      <c r="S10">
        <v>9.5242700609454601E-3</v>
      </c>
      <c r="T10" t="s">
        <v>162</v>
      </c>
      <c r="U10">
        <v>7.40118605491423E-3</v>
      </c>
      <c r="V10" t="s">
        <v>162</v>
      </c>
      <c r="W10" t="s">
        <v>162</v>
      </c>
      <c r="X10" t="s">
        <v>162</v>
      </c>
      <c r="Y10" t="s">
        <v>162</v>
      </c>
      <c r="Z10" t="s">
        <v>162</v>
      </c>
      <c r="AA10" t="s">
        <v>162</v>
      </c>
      <c r="AB10" t="s">
        <v>162</v>
      </c>
      <c r="AC10" t="s">
        <v>162</v>
      </c>
      <c r="AD10">
        <v>8.4659176613343396E-3</v>
      </c>
      <c r="AE10">
        <v>9.8738135183756605E-3</v>
      </c>
      <c r="AF10">
        <v>5.0068425538747898E-3</v>
      </c>
    </row>
    <row r="11" spans="1:32" x14ac:dyDescent="0.25">
      <c r="A11" s="139">
        <v>32234</v>
      </c>
      <c r="B11">
        <v>47.301437764789483</v>
      </c>
      <c r="C11">
        <f t="shared" si="0"/>
        <v>0.62288235878216969</v>
      </c>
      <c r="D11">
        <v>8.8726973078765599E-3</v>
      </c>
      <c r="E11">
        <v>4.9228630597923503E-3</v>
      </c>
      <c r="F11" t="s">
        <v>162</v>
      </c>
      <c r="G11">
        <v>4.6606017585953804E-3</v>
      </c>
      <c r="H11" t="s">
        <v>162</v>
      </c>
      <c r="I11" t="s">
        <v>162</v>
      </c>
      <c r="J11" t="s">
        <v>162</v>
      </c>
      <c r="K11" t="s">
        <v>162</v>
      </c>
      <c r="L11">
        <v>6.2796693425322602E-3</v>
      </c>
      <c r="M11">
        <v>6.4712660083693502E-3</v>
      </c>
      <c r="N11" t="s">
        <v>162</v>
      </c>
      <c r="O11" t="s">
        <v>162</v>
      </c>
      <c r="P11" t="s">
        <v>162</v>
      </c>
      <c r="Q11" t="s">
        <v>162</v>
      </c>
      <c r="R11">
        <v>5.3764739644658098E-3</v>
      </c>
      <c r="S11">
        <v>7.1780869414197097E-3</v>
      </c>
      <c r="T11" t="s">
        <v>162</v>
      </c>
      <c r="U11">
        <v>5.6941263691615597E-3</v>
      </c>
      <c r="V11" t="s">
        <v>162</v>
      </c>
      <c r="W11" t="s">
        <v>162</v>
      </c>
      <c r="X11" t="s">
        <v>162</v>
      </c>
      <c r="Y11" t="s">
        <v>162</v>
      </c>
      <c r="Z11" t="s">
        <v>162</v>
      </c>
      <c r="AA11" t="s">
        <v>162</v>
      </c>
      <c r="AB11" t="s">
        <v>162</v>
      </c>
      <c r="AC11" t="s">
        <v>162</v>
      </c>
      <c r="AD11">
        <v>5.8636773649153899E-3</v>
      </c>
      <c r="AE11">
        <v>8.4901736467171193E-3</v>
      </c>
      <c r="AF11">
        <v>4.7074237021931904E-3</v>
      </c>
    </row>
    <row r="12" spans="1:32" x14ac:dyDescent="0.25">
      <c r="A12" s="139">
        <v>32325</v>
      </c>
      <c r="B12">
        <v>61.008065785758149</v>
      </c>
      <c r="C12">
        <f t="shared" si="0"/>
        <v>0.70352743433582254</v>
      </c>
      <c r="D12">
        <v>8.7509602453198897E-3</v>
      </c>
      <c r="E12">
        <v>7.19393895125246E-3</v>
      </c>
      <c r="F12" t="s">
        <v>162</v>
      </c>
      <c r="G12">
        <v>5.3737419729888601E-3</v>
      </c>
      <c r="H12" t="s">
        <v>162</v>
      </c>
      <c r="I12" t="s">
        <v>162</v>
      </c>
      <c r="J12" t="s">
        <v>162</v>
      </c>
      <c r="K12" t="s">
        <v>162</v>
      </c>
      <c r="L12">
        <v>6.8393302862577998E-3</v>
      </c>
      <c r="M12">
        <v>7.5042727459920799E-3</v>
      </c>
      <c r="N12" t="s">
        <v>162</v>
      </c>
      <c r="O12" t="s">
        <v>162</v>
      </c>
      <c r="P12" t="s">
        <v>162</v>
      </c>
      <c r="Q12" t="s">
        <v>162</v>
      </c>
      <c r="R12">
        <v>7.1409266715202601E-3</v>
      </c>
      <c r="S12">
        <v>8.5557638135771094E-3</v>
      </c>
      <c r="T12" t="s">
        <v>162</v>
      </c>
      <c r="U12">
        <v>7.5063043748432798E-3</v>
      </c>
      <c r="V12" t="s">
        <v>162</v>
      </c>
      <c r="W12" t="s">
        <v>162</v>
      </c>
      <c r="X12" t="s">
        <v>162</v>
      </c>
      <c r="Y12" t="s">
        <v>162</v>
      </c>
      <c r="Z12" t="s">
        <v>162</v>
      </c>
      <c r="AA12" t="s">
        <v>162</v>
      </c>
      <c r="AB12" t="s">
        <v>162</v>
      </c>
      <c r="AC12" t="s">
        <v>162</v>
      </c>
      <c r="AD12">
        <v>7.2657183932938003E-3</v>
      </c>
      <c r="AE12">
        <v>7.4769043546273504E-3</v>
      </c>
      <c r="AF12">
        <v>3.7801559672675901E-3</v>
      </c>
    </row>
    <row r="13" spans="1:32" x14ac:dyDescent="0.25">
      <c r="A13" s="139">
        <v>32417</v>
      </c>
      <c r="B13">
        <v>58.601672667444724</v>
      </c>
      <c r="C13">
        <f t="shared" si="0"/>
        <v>0.64385875701153961</v>
      </c>
      <c r="D13">
        <v>7.6546215614486301E-3</v>
      </c>
      <c r="E13">
        <v>5.7111627172416902E-3</v>
      </c>
      <c r="F13" t="s">
        <v>162</v>
      </c>
      <c r="G13">
        <v>7.2165612020948997E-3</v>
      </c>
      <c r="H13" t="s">
        <v>162</v>
      </c>
      <c r="I13" t="s">
        <v>162</v>
      </c>
      <c r="J13" t="s">
        <v>162</v>
      </c>
      <c r="K13" t="s">
        <v>162</v>
      </c>
      <c r="L13">
        <v>6.2213351143226197E-3</v>
      </c>
      <c r="M13">
        <v>6.5307632473550299E-3</v>
      </c>
      <c r="N13" t="s">
        <v>162</v>
      </c>
      <c r="O13" t="s">
        <v>162</v>
      </c>
      <c r="P13" t="s">
        <v>162</v>
      </c>
      <c r="Q13" t="s">
        <v>162</v>
      </c>
      <c r="R13">
        <v>7.0846813920019697E-3</v>
      </c>
      <c r="S13">
        <v>7.2790016702084402E-3</v>
      </c>
      <c r="T13" t="s">
        <v>162</v>
      </c>
      <c r="U13">
        <v>6.3877258356604899E-3</v>
      </c>
      <c r="V13" t="s">
        <v>162</v>
      </c>
      <c r="W13" t="s">
        <v>162</v>
      </c>
      <c r="X13" t="s">
        <v>162</v>
      </c>
      <c r="Y13" t="s">
        <v>162</v>
      </c>
      <c r="Z13" t="s">
        <v>162</v>
      </c>
      <c r="AA13" t="s">
        <v>162</v>
      </c>
      <c r="AB13" t="s">
        <v>162</v>
      </c>
      <c r="AC13" t="s">
        <v>162</v>
      </c>
      <c r="AD13">
        <v>6.7003662364060598E-3</v>
      </c>
      <c r="AE13">
        <v>5.9042625032261703E-3</v>
      </c>
      <c r="AF13">
        <v>4.1339817913033702E-3</v>
      </c>
    </row>
    <row r="14" spans="1:32" x14ac:dyDescent="0.25">
      <c r="A14" s="139">
        <v>32509</v>
      </c>
      <c r="B14">
        <v>58.287502675279015</v>
      </c>
      <c r="C14">
        <f t="shared" si="0"/>
        <v>0.63374878928504652</v>
      </c>
      <c r="D14">
        <v>1.28211714709072E-2</v>
      </c>
      <c r="E14">
        <v>5.9628581584868397E-3</v>
      </c>
      <c r="F14" t="s">
        <v>162</v>
      </c>
      <c r="G14">
        <v>4.6646362844909002E-3</v>
      </c>
      <c r="H14" t="s">
        <v>162</v>
      </c>
      <c r="I14" t="s">
        <v>162</v>
      </c>
      <c r="J14">
        <v>5.3115520846971796E-3</v>
      </c>
      <c r="K14" t="s">
        <v>162</v>
      </c>
      <c r="L14">
        <v>5.8495478599875396E-3</v>
      </c>
      <c r="M14">
        <v>5.6643384304504102E-3</v>
      </c>
      <c r="N14" t="s">
        <v>162</v>
      </c>
      <c r="O14" t="s">
        <v>162</v>
      </c>
      <c r="P14" t="s">
        <v>162</v>
      </c>
      <c r="Q14" t="s">
        <v>162</v>
      </c>
      <c r="R14">
        <v>6.0603614703306202E-3</v>
      </c>
      <c r="S14">
        <v>7.3304851191760001E-3</v>
      </c>
      <c r="T14" t="s">
        <v>162</v>
      </c>
      <c r="U14">
        <v>6.01932408263498E-3</v>
      </c>
      <c r="V14" t="s">
        <v>162</v>
      </c>
      <c r="W14" t="s">
        <v>162</v>
      </c>
      <c r="X14" t="s">
        <v>162</v>
      </c>
      <c r="Y14" t="s">
        <v>162</v>
      </c>
      <c r="Z14" t="s">
        <v>162</v>
      </c>
      <c r="AA14" t="s">
        <v>162</v>
      </c>
      <c r="AB14" t="s">
        <v>162</v>
      </c>
      <c r="AC14">
        <v>5.2565029499998996E-3</v>
      </c>
      <c r="AD14">
        <v>7.3108887952386403E-3</v>
      </c>
      <c r="AE14">
        <v>6.5095079976382302E-3</v>
      </c>
      <c r="AF14">
        <v>3.6261679030176099E-3</v>
      </c>
    </row>
    <row r="15" spans="1:32" x14ac:dyDescent="0.25">
      <c r="A15" s="139">
        <v>32599</v>
      </c>
      <c r="B15">
        <v>67.189927497466428</v>
      </c>
      <c r="C15">
        <f t="shared" si="0"/>
        <v>0.81034915678696617</v>
      </c>
      <c r="D15">
        <v>1.12309537355565E-2</v>
      </c>
      <c r="E15">
        <v>8.1260424010775097E-3</v>
      </c>
      <c r="F15" t="s">
        <v>162</v>
      </c>
      <c r="G15">
        <v>5.5311235901280504E-3</v>
      </c>
      <c r="H15" t="s">
        <v>162</v>
      </c>
      <c r="I15" t="s">
        <v>162</v>
      </c>
      <c r="J15">
        <v>7.5025058396096097E-3</v>
      </c>
      <c r="K15" t="s">
        <v>162</v>
      </c>
      <c r="L15">
        <v>7.9131912487697201E-3</v>
      </c>
      <c r="M15">
        <v>8.1195467189629101E-3</v>
      </c>
      <c r="N15" t="s">
        <v>162</v>
      </c>
      <c r="O15" t="s">
        <v>162</v>
      </c>
      <c r="P15" t="s">
        <v>162</v>
      </c>
      <c r="Q15" t="s">
        <v>162</v>
      </c>
      <c r="R15">
        <v>8.0575950952808603E-3</v>
      </c>
      <c r="S15">
        <v>9.4620840388528003E-3</v>
      </c>
      <c r="T15" t="s">
        <v>162</v>
      </c>
      <c r="U15">
        <v>7.9915122610864798E-3</v>
      </c>
      <c r="V15" t="s">
        <v>162</v>
      </c>
      <c r="W15" t="s">
        <v>162</v>
      </c>
      <c r="X15" t="s">
        <v>162</v>
      </c>
      <c r="Y15" t="s">
        <v>162</v>
      </c>
      <c r="Z15" t="s">
        <v>162</v>
      </c>
      <c r="AA15" t="s">
        <v>162</v>
      </c>
      <c r="AB15" t="s">
        <v>162</v>
      </c>
      <c r="AC15">
        <v>6.7154884441087701E-3</v>
      </c>
      <c r="AD15">
        <v>9.4933521383900998E-3</v>
      </c>
      <c r="AE15">
        <v>1.0206477627058499E-2</v>
      </c>
      <c r="AF15">
        <v>4.9955172434237999E-3</v>
      </c>
    </row>
    <row r="16" spans="1:32" x14ac:dyDescent="0.25">
      <c r="A16" s="139">
        <v>32690</v>
      </c>
      <c r="B16">
        <v>72.807103888059586</v>
      </c>
      <c r="C16">
        <f t="shared" si="0"/>
        <v>0.83651699853194483</v>
      </c>
      <c r="D16">
        <v>9.6724395740127606E-3</v>
      </c>
      <c r="E16">
        <v>9.0019025800869307E-3</v>
      </c>
      <c r="F16">
        <v>8.4454178514820708E-3</v>
      </c>
      <c r="G16">
        <v>4.4734185773906698E-3</v>
      </c>
      <c r="H16" t="s">
        <v>162</v>
      </c>
      <c r="I16" t="s">
        <v>162</v>
      </c>
      <c r="J16">
        <v>8.8602882289736899E-3</v>
      </c>
      <c r="K16" t="s">
        <v>162</v>
      </c>
      <c r="L16">
        <v>8.5704108064667793E-3</v>
      </c>
      <c r="M16">
        <v>9.04832283787569E-3</v>
      </c>
      <c r="N16" t="s">
        <v>162</v>
      </c>
      <c r="O16" t="s">
        <v>162</v>
      </c>
      <c r="P16" t="s">
        <v>162</v>
      </c>
      <c r="Q16" t="s">
        <v>162</v>
      </c>
      <c r="R16">
        <v>9.8446692310773607E-3</v>
      </c>
      <c r="S16">
        <v>9.8890619430397099E-3</v>
      </c>
      <c r="T16" t="s">
        <v>162</v>
      </c>
      <c r="U16">
        <v>9.4968088766186898E-3</v>
      </c>
      <c r="V16" t="s">
        <v>162</v>
      </c>
      <c r="W16" t="s">
        <v>162</v>
      </c>
      <c r="X16" t="s">
        <v>162</v>
      </c>
      <c r="Y16" t="s">
        <v>162</v>
      </c>
      <c r="Z16" t="s">
        <v>162</v>
      </c>
      <c r="AA16" t="s">
        <v>162</v>
      </c>
      <c r="AB16" t="s">
        <v>162</v>
      </c>
      <c r="AC16">
        <v>6.69998724985401E-3</v>
      </c>
      <c r="AD16">
        <v>9.1539882279553994E-3</v>
      </c>
      <c r="AE16">
        <v>1.02346907319331E-2</v>
      </c>
      <c r="AF16">
        <v>3.72097307770543E-3</v>
      </c>
    </row>
    <row r="17" spans="1:32" x14ac:dyDescent="0.25">
      <c r="A17" s="139">
        <v>32782</v>
      </c>
      <c r="B17">
        <v>41.06691085448287</v>
      </c>
      <c r="C17">
        <f t="shared" si="0"/>
        <v>0.64472226716369352</v>
      </c>
      <c r="D17">
        <v>7.8477480034216205E-3</v>
      </c>
      <c r="E17">
        <v>6.5188825348925297E-3</v>
      </c>
      <c r="F17">
        <v>6.5502542087410003E-3</v>
      </c>
      <c r="G17">
        <v>4.4122718258144296E-3</v>
      </c>
      <c r="H17" t="s">
        <v>162</v>
      </c>
      <c r="I17" t="s">
        <v>162</v>
      </c>
      <c r="J17">
        <v>7.5587055823545801E-3</v>
      </c>
      <c r="K17" t="s">
        <v>162</v>
      </c>
      <c r="L17">
        <v>6.8856938159888104E-3</v>
      </c>
      <c r="M17">
        <v>6.7223315986059302E-3</v>
      </c>
      <c r="N17" t="s">
        <v>162</v>
      </c>
      <c r="O17" t="s">
        <v>162</v>
      </c>
      <c r="P17" t="s">
        <v>162</v>
      </c>
      <c r="Q17" t="s">
        <v>162</v>
      </c>
      <c r="R17">
        <v>7.3350215518127003E-3</v>
      </c>
      <c r="S17">
        <v>6.0014662645775096E-3</v>
      </c>
      <c r="T17" t="s">
        <v>162</v>
      </c>
      <c r="U17">
        <v>6.5614640393177803E-3</v>
      </c>
      <c r="V17" t="s">
        <v>162</v>
      </c>
      <c r="W17" t="s">
        <v>162</v>
      </c>
      <c r="X17" t="s">
        <v>162</v>
      </c>
      <c r="Y17" t="s">
        <v>162</v>
      </c>
      <c r="Z17" t="s">
        <v>162</v>
      </c>
      <c r="AA17" t="s">
        <v>162</v>
      </c>
      <c r="AB17" t="s">
        <v>162</v>
      </c>
      <c r="AC17">
        <v>6.1904056613483003E-3</v>
      </c>
      <c r="AD17">
        <v>4.9637439154183501E-3</v>
      </c>
      <c r="AE17">
        <v>8.9999007071857595E-3</v>
      </c>
      <c r="AF17">
        <v>3.7132276934377902E-3</v>
      </c>
    </row>
    <row r="18" spans="1:32" x14ac:dyDescent="0.25">
      <c r="A18" s="139">
        <v>32874</v>
      </c>
      <c r="B18">
        <v>47.275243824579938</v>
      </c>
      <c r="C18">
        <f t="shared" si="0"/>
        <v>0.83242983976009777</v>
      </c>
      <c r="D18">
        <v>8.3959731706236395E-3</v>
      </c>
      <c r="E18">
        <v>7.2854410447531796E-3</v>
      </c>
      <c r="F18">
        <v>8.0518337980132002E-3</v>
      </c>
      <c r="G18">
        <v>5.6245461263672398E-3</v>
      </c>
      <c r="H18" t="s">
        <v>162</v>
      </c>
      <c r="I18" t="s">
        <v>162</v>
      </c>
      <c r="J18">
        <v>1.1134995444159799E-2</v>
      </c>
      <c r="K18" t="s">
        <v>162</v>
      </c>
      <c r="L18">
        <v>8.8009952734859394E-3</v>
      </c>
      <c r="M18">
        <v>9.3407786439619698E-3</v>
      </c>
      <c r="N18" t="s">
        <v>162</v>
      </c>
      <c r="O18" t="s">
        <v>162</v>
      </c>
      <c r="P18" t="s">
        <v>162</v>
      </c>
      <c r="Q18" t="s">
        <v>162</v>
      </c>
      <c r="R18">
        <v>8.6229340045775003E-3</v>
      </c>
      <c r="S18">
        <v>8.8322882746994097E-3</v>
      </c>
      <c r="T18" t="s">
        <v>162</v>
      </c>
      <c r="U18">
        <v>8.5776057623463998E-3</v>
      </c>
      <c r="V18" t="s">
        <v>162</v>
      </c>
      <c r="W18" t="s">
        <v>162</v>
      </c>
      <c r="X18" t="s">
        <v>162</v>
      </c>
      <c r="Y18" t="s">
        <v>162</v>
      </c>
      <c r="Z18" t="s">
        <v>162</v>
      </c>
      <c r="AA18" t="s">
        <v>162</v>
      </c>
      <c r="AB18" t="s">
        <v>162</v>
      </c>
      <c r="AC18">
        <v>6.9048010549751402E-3</v>
      </c>
      <c r="AD18">
        <v>1.0501543698436399E-2</v>
      </c>
      <c r="AE18">
        <v>1.0086721470910999E-2</v>
      </c>
      <c r="AF18">
        <v>4.3797197991028904E-3</v>
      </c>
    </row>
    <row r="19" spans="1:32" x14ac:dyDescent="0.25">
      <c r="A19" s="139">
        <v>32964</v>
      </c>
      <c r="B19">
        <v>43.851451355412877</v>
      </c>
      <c r="C19">
        <f t="shared" si="0"/>
        <v>0.61321111438768638</v>
      </c>
      <c r="D19">
        <v>5.8847281576641401E-3</v>
      </c>
      <c r="E19">
        <v>4.8818482353736601E-3</v>
      </c>
      <c r="F19">
        <v>4.9047659405855801E-3</v>
      </c>
      <c r="G19">
        <v>8.8509729876382597E-3</v>
      </c>
      <c r="H19" t="s">
        <v>162</v>
      </c>
      <c r="I19" t="s">
        <v>162</v>
      </c>
      <c r="J19">
        <v>6.0017933381486801E-3</v>
      </c>
      <c r="K19" t="s">
        <v>162</v>
      </c>
      <c r="L19">
        <v>5.45377356827221E-3</v>
      </c>
      <c r="M19">
        <v>6.3034681442828101E-3</v>
      </c>
      <c r="N19" t="s">
        <v>162</v>
      </c>
      <c r="O19" t="s">
        <v>162</v>
      </c>
      <c r="P19" t="s">
        <v>162</v>
      </c>
      <c r="Q19" t="s">
        <v>162</v>
      </c>
      <c r="R19">
        <v>5.7228546812880697E-3</v>
      </c>
      <c r="S19">
        <v>9.1112133519325508E-3</v>
      </c>
      <c r="T19" t="s">
        <v>162</v>
      </c>
      <c r="U19">
        <v>5.9019684599187997E-3</v>
      </c>
      <c r="V19" t="s">
        <v>162</v>
      </c>
      <c r="W19" t="s">
        <v>162</v>
      </c>
      <c r="X19" t="s">
        <v>162</v>
      </c>
      <c r="Y19" t="s">
        <v>162</v>
      </c>
      <c r="Z19" t="s">
        <v>162</v>
      </c>
      <c r="AA19" t="s">
        <v>162</v>
      </c>
      <c r="AB19" t="s">
        <v>162</v>
      </c>
      <c r="AC19">
        <v>4.5365116483795003E-3</v>
      </c>
      <c r="AD19">
        <v>5.9880151450318704E-3</v>
      </c>
      <c r="AE19">
        <v>8.5941986484623298E-3</v>
      </c>
      <c r="AF19">
        <v>3.7134437072976301E-3</v>
      </c>
    </row>
    <row r="20" spans="1:32" x14ac:dyDescent="0.25">
      <c r="A20" s="139">
        <v>33055</v>
      </c>
      <c r="B20">
        <v>45.552268769859424</v>
      </c>
      <c r="C20">
        <f t="shared" si="0"/>
        <v>0.68005999114487869</v>
      </c>
      <c r="D20">
        <v>7.1320964884832999E-3</v>
      </c>
      <c r="E20">
        <v>6.1094467760087496E-3</v>
      </c>
      <c r="F20">
        <v>6.4831662107996298E-3</v>
      </c>
      <c r="G20">
        <v>6.7946414103328698E-3</v>
      </c>
      <c r="H20" t="s">
        <v>162</v>
      </c>
      <c r="I20" t="s">
        <v>162</v>
      </c>
      <c r="J20">
        <v>7.2708564059539901E-3</v>
      </c>
      <c r="K20" t="s">
        <v>162</v>
      </c>
      <c r="L20">
        <v>6.2727354848612698E-3</v>
      </c>
      <c r="M20">
        <v>6.0378243563858599E-3</v>
      </c>
      <c r="N20" t="s">
        <v>162</v>
      </c>
      <c r="O20" t="s">
        <v>162</v>
      </c>
      <c r="P20" t="s">
        <v>162</v>
      </c>
      <c r="Q20" t="s">
        <v>162</v>
      </c>
      <c r="R20">
        <v>7.2029414877463598E-3</v>
      </c>
      <c r="S20">
        <v>9.0897070635897591E-3</v>
      </c>
      <c r="T20" t="s">
        <v>162</v>
      </c>
      <c r="U20">
        <v>6.0590303507691299E-3</v>
      </c>
      <c r="V20" t="s">
        <v>162</v>
      </c>
      <c r="W20" t="s">
        <v>162</v>
      </c>
      <c r="X20" t="s">
        <v>162</v>
      </c>
      <c r="Y20" t="s">
        <v>162</v>
      </c>
      <c r="Z20" t="s">
        <v>162</v>
      </c>
      <c r="AA20" t="s">
        <v>162</v>
      </c>
      <c r="AB20" t="s">
        <v>162</v>
      </c>
      <c r="AC20">
        <v>5.5368086967865996E-3</v>
      </c>
      <c r="AD20">
        <v>8.3222602362265103E-3</v>
      </c>
      <c r="AE20">
        <v>8.6905814681091601E-3</v>
      </c>
      <c r="AF20">
        <v>4.2063023242298004E-3</v>
      </c>
    </row>
    <row r="21" spans="1:32" x14ac:dyDescent="0.25">
      <c r="A21" s="139">
        <v>33147</v>
      </c>
      <c r="B21">
        <v>48.095041011507398</v>
      </c>
      <c r="C21">
        <f t="shared" si="0"/>
        <v>0.725204679342209</v>
      </c>
      <c r="D21">
        <v>1.0082367287015699E-2</v>
      </c>
      <c r="E21">
        <v>6.3313947272605701E-3</v>
      </c>
      <c r="F21">
        <v>6.9409263147691101E-3</v>
      </c>
      <c r="G21">
        <v>5.2128071281085904E-3</v>
      </c>
      <c r="H21" t="s">
        <v>162</v>
      </c>
      <c r="I21" t="s">
        <v>162</v>
      </c>
      <c r="J21">
        <v>7.0471417542094603E-3</v>
      </c>
      <c r="K21" t="s">
        <v>162</v>
      </c>
      <c r="L21">
        <v>6.8935880330048402E-3</v>
      </c>
      <c r="M21">
        <v>7.3301118985798601E-3</v>
      </c>
      <c r="N21" t="s">
        <v>162</v>
      </c>
      <c r="O21" t="s">
        <v>162</v>
      </c>
      <c r="P21" t="s">
        <v>162</v>
      </c>
      <c r="Q21" t="s">
        <v>162</v>
      </c>
      <c r="R21">
        <v>7.7668955672466899E-3</v>
      </c>
      <c r="S21">
        <v>9.6421526888668101E-3</v>
      </c>
      <c r="T21" t="s">
        <v>162</v>
      </c>
      <c r="U21">
        <v>7.0806532392915303E-3</v>
      </c>
      <c r="V21" t="s">
        <v>162</v>
      </c>
      <c r="W21" t="s">
        <v>162</v>
      </c>
      <c r="X21" t="s">
        <v>162</v>
      </c>
      <c r="Y21" t="s">
        <v>162</v>
      </c>
      <c r="Z21" t="s">
        <v>162</v>
      </c>
      <c r="AA21" t="s">
        <v>162</v>
      </c>
      <c r="AB21">
        <v>8.4037092074476603E-3</v>
      </c>
      <c r="AC21">
        <v>6.3868792610870199E-3</v>
      </c>
      <c r="AD21">
        <v>6.8827790383163903E-3</v>
      </c>
      <c r="AE21">
        <v>9.0568271384606092E-3</v>
      </c>
      <c r="AF21">
        <v>3.72246861766649E-3</v>
      </c>
    </row>
    <row r="22" spans="1:32" x14ac:dyDescent="0.25">
      <c r="A22" s="139">
        <v>33239</v>
      </c>
      <c r="B22">
        <v>66.324026331983305</v>
      </c>
      <c r="C22">
        <f t="shared" si="0"/>
        <v>0.83841293904807457</v>
      </c>
      <c r="D22">
        <v>6.3319275188194702E-3</v>
      </c>
      <c r="E22">
        <v>8.0103029484738606E-3</v>
      </c>
      <c r="F22">
        <v>8.85043239072115E-3</v>
      </c>
      <c r="G22">
        <v>5.3135665314519003E-3</v>
      </c>
      <c r="H22" t="s">
        <v>162</v>
      </c>
      <c r="I22" t="s">
        <v>162</v>
      </c>
      <c r="J22">
        <v>1.00907516484087E-2</v>
      </c>
      <c r="K22" t="s">
        <v>162</v>
      </c>
      <c r="L22">
        <v>1.04734124381256E-2</v>
      </c>
      <c r="M22">
        <v>9.4075300984878003E-3</v>
      </c>
      <c r="N22" t="s">
        <v>162</v>
      </c>
      <c r="O22" t="s">
        <v>162</v>
      </c>
      <c r="P22" t="s">
        <v>162</v>
      </c>
      <c r="Q22" t="s">
        <v>162</v>
      </c>
      <c r="R22">
        <v>8.7571024502486293E-3</v>
      </c>
      <c r="S22">
        <v>9.9933893507727495E-3</v>
      </c>
      <c r="T22" t="s">
        <v>162</v>
      </c>
      <c r="U22">
        <v>8.9714459325474696E-3</v>
      </c>
      <c r="V22" t="s">
        <v>162</v>
      </c>
      <c r="W22" t="s">
        <v>162</v>
      </c>
      <c r="X22" t="s">
        <v>162</v>
      </c>
      <c r="Y22" t="s">
        <v>162</v>
      </c>
      <c r="Z22" t="s">
        <v>162</v>
      </c>
      <c r="AA22" t="s">
        <v>162</v>
      </c>
      <c r="AB22">
        <v>8.1459486680671798E-3</v>
      </c>
      <c r="AC22">
        <v>9.8856802714180295E-3</v>
      </c>
      <c r="AD22">
        <v>8.3721165704205708E-3</v>
      </c>
      <c r="AE22">
        <v>9.3282003851204495E-3</v>
      </c>
      <c r="AF22">
        <v>3.83013365412763E-3</v>
      </c>
    </row>
    <row r="23" spans="1:32" x14ac:dyDescent="0.25">
      <c r="A23" s="139">
        <v>33329</v>
      </c>
      <c r="B23">
        <v>71.067992974712794</v>
      </c>
      <c r="C23">
        <f t="shared" si="0"/>
        <v>0.88864429829037983</v>
      </c>
      <c r="D23">
        <v>9.6775470054263797E-3</v>
      </c>
      <c r="E23">
        <v>1.0066577371843801E-2</v>
      </c>
      <c r="F23">
        <v>9.7680122277177296E-3</v>
      </c>
      <c r="G23">
        <v>3.9213315723142499E-3</v>
      </c>
      <c r="H23" t="s">
        <v>162</v>
      </c>
      <c r="I23" t="s">
        <v>162</v>
      </c>
      <c r="J23">
        <v>9.9629222562933207E-3</v>
      </c>
      <c r="K23" t="s">
        <v>162</v>
      </c>
      <c r="L23">
        <v>9.6516247980334598E-3</v>
      </c>
      <c r="M23">
        <v>1.0354659220867099E-2</v>
      </c>
      <c r="N23" t="s">
        <v>162</v>
      </c>
      <c r="O23" t="s">
        <v>162</v>
      </c>
      <c r="P23" t="s">
        <v>162</v>
      </c>
      <c r="Q23">
        <v>9.5650724793652601E-3</v>
      </c>
      <c r="R23">
        <v>9.5717769785545002E-3</v>
      </c>
      <c r="S23">
        <v>7.3388137759548598E-3</v>
      </c>
      <c r="T23" t="s">
        <v>162</v>
      </c>
      <c r="U23">
        <v>1.00696791739879E-2</v>
      </c>
      <c r="V23">
        <v>8.8258766169590306E-3</v>
      </c>
      <c r="W23" t="s">
        <v>162</v>
      </c>
      <c r="X23" t="s">
        <v>162</v>
      </c>
      <c r="Y23" t="s">
        <v>162</v>
      </c>
      <c r="Z23" t="s">
        <v>162</v>
      </c>
      <c r="AA23" t="s">
        <v>162</v>
      </c>
      <c r="AB23">
        <v>1.14286764444138E-2</v>
      </c>
      <c r="AC23">
        <v>9.0335998493162699E-3</v>
      </c>
      <c r="AD23">
        <v>9.1841892725853802E-3</v>
      </c>
      <c r="AE23">
        <v>9.6568358460150799E-3</v>
      </c>
      <c r="AF23">
        <v>2.9923358197164198E-3</v>
      </c>
    </row>
    <row r="24" spans="1:32" x14ac:dyDescent="0.25">
      <c r="A24" s="139">
        <v>33420</v>
      </c>
      <c r="B24">
        <v>69.251296500115245</v>
      </c>
      <c r="C24">
        <f t="shared" si="0"/>
        <v>0.80174901211927452</v>
      </c>
      <c r="D24">
        <v>6.8940957541094696E-3</v>
      </c>
      <c r="E24">
        <v>9.2194014846325202E-3</v>
      </c>
      <c r="F24">
        <v>9.8739376671576097E-3</v>
      </c>
      <c r="G24">
        <v>3.6484405674335699E-3</v>
      </c>
      <c r="H24" t="s">
        <v>162</v>
      </c>
      <c r="I24" t="s">
        <v>162</v>
      </c>
      <c r="J24">
        <v>9.0358298475233696E-3</v>
      </c>
      <c r="K24">
        <v>6.3192728493235801E-3</v>
      </c>
      <c r="L24">
        <v>1.00097762731163E-2</v>
      </c>
      <c r="M24">
        <v>1.0177224462354501E-2</v>
      </c>
      <c r="N24" t="s">
        <v>162</v>
      </c>
      <c r="O24" t="s">
        <v>162</v>
      </c>
      <c r="P24" t="s">
        <v>162</v>
      </c>
      <c r="Q24">
        <v>9.1696279558260794E-3</v>
      </c>
      <c r="R24">
        <v>9.5626266137163896E-3</v>
      </c>
      <c r="S24">
        <v>5.5769691346931301E-3</v>
      </c>
      <c r="T24" t="s">
        <v>162</v>
      </c>
      <c r="U24">
        <v>9.9981892564102205E-3</v>
      </c>
      <c r="V24">
        <v>6.4756972515328101E-3</v>
      </c>
      <c r="W24" t="s">
        <v>162</v>
      </c>
      <c r="X24" t="s">
        <v>162</v>
      </c>
      <c r="Y24" t="s">
        <v>162</v>
      </c>
      <c r="Z24" t="s">
        <v>162</v>
      </c>
      <c r="AA24" t="s">
        <v>162</v>
      </c>
      <c r="AB24">
        <v>8.5753243543205803E-3</v>
      </c>
      <c r="AC24">
        <v>9.2754503558102296E-3</v>
      </c>
      <c r="AD24">
        <v>9.5435713960122601E-3</v>
      </c>
      <c r="AE24">
        <v>8.3063251400325392E-3</v>
      </c>
      <c r="AF24">
        <v>2.6530618174642798E-3</v>
      </c>
    </row>
    <row r="25" spans="1:32" x14ac:dyDescent="0.25">
      <c r="A25" s="139">
        <v>33512</v>
      </c>
      <c r="B25">
        <v>58.376852814608647</v>
      </c>
      <c r="C25">
        <f t="shared" si="0"/>
        <v>0.72698628653103892</v>
      </c>
      <c r="D25">
        <v>6.9538391496098599E-3</v>
      </c>
      <c r="E25">
        <v>6.8452677423281897E-3</v>
      </c>
      <c r="F25">
        <v>6.6709115336182102E-3</v>
      </c>
      <c r="G25">
        <v>5.6049510601493702E-3</v>
      </c>
      <c r="H25" t="s">
        <v>162</v>
      </c>
      <c r="I25" t="s">
        <v>162</v>
      </c>
      <c r="J25">
        <v>7.0052011901081002E-3</v>
      </c>
      <c r="K25">
        <v>1.5385045915640201E-2</v>
      </c>
      <c r="L25">
        <v>7.06418928917591E-3</v>
      </c>
      <c r="M25">
        <v>7.5398810075713802E-3</v>
      </c>
      <c r="N25" t="s">
        <v>162</v>
      </c>
      <c r="O25" t="s">
        <v>162</v>
      </c>
      <c r="P25" t="s">
        <v>162</v>
      </c>
      <c r="Q25">
        <v>6.4006253450229998E-3</v>
      </c>
      <c r="R25">
        <v>7.4768030226163903E-3</v>
      </c>
      <c r="S25">
        <v>6.1203781927369203E-3</v>
      </c>
      <c r="T25" t="s">
        <v>162</v>
      </c>
      <c r="U25">
        <v>7.5319700432819204E-3</v>
      </c>
      <c r="V25">
        <v>7.1783973190018202E-3</v>
      </c>
      <c r="W25" t="s">
        <v>162</v>
      </c>
      <c r="X25" t="s">
        <v>162</v>
      </c>
      <c r="Y25" t="s">
        <v>162</v>
      </c>
      <c r="Z25" t="s">
        <v>162</v>
      </c>
      <c r="AA25" t="s">
        <v>162</v>
      </c>
      <c r="AB25">
        <v>6.7747480297840699E-3</v>
      </c>
      <c r="AC25">
        <v>7.58541183826234E-3</v>
      </c>
      <c r="AD25">
        <v>8.3252727381046103E-3</v>
      </c>
      <c r="AE25">
        <v>6.8598743937940201E-3</v>
      </c>
      <c r="AF25">
        <v>3.53476376478068E-3</v>
      </c>
    </row>
    <row r="26" spans="1:32" x14ac:dyDescent="0.25">
      <c r="A26" s="139">
        <v>33604</v>
      </c>
      <c r="B26">
        <v>72.954244955942698</v>
      </c>
      <c r="C26">
        <f t="shared" si="0"/>
        <v>0.85262994186494423</v>
      </c>
      <c r="D26">
        <v>9.9881908014605603E-3</v>
      </c>
      <c r="E26">
        <v>8.6424133421574099E-3</v>
      </c>
      <c r="F26">
        <v>9.1224547615289704E-3</v>
      </c>
      <c r="G26">
        <v>7.6562987629304503E-3</v>
      </c>
      <c r="H26" t="s">
        <v>162</v>
      </c>
      <c r="I26" t="s">
        <v>162</v>
      </c>
      <c r="J26">
        <v>8.7249145191533508E-3</v>
      </c>
      <c r="K26">
        <v>8.89661474221589E-3</v>
      </c>
      <c r="L26">
        <v>8.8433545818446101E-3</v>
      </c>
      <c r="M26">
        <v>9.0833551502648904E-3</v>
      </c>
      <c r="N26" t="s">
        <v>162</v>
      </c>
      <c r="O26" t="s">
        <v>162</v>
      </c>
      <c r="P26" t="s">
        <v>162</v>
      </c>
      <c r="Q26">
        <v>8.1704353805731097E-3</v>
      </c>
      <c r="R26">
        <v>8.5698156572837306E-3</v>
      </c>
      <c r="S26">
        <v>7.9761231345476004E-3</v>
      </c>
      <c r="T26" t="s">
        <v>162</v>
      </c>
      <c r="U26">
        <v>9.0303312233590803E-3</v>
      </c>
      <c r="V26">
        <v>9.0408485132882008E-3</v>
      </c>
      <c r="W26" t="s">
        <v>162</v>
      </c>
      <c r="X26" t="s">
        <v>162</v>
      </c>
      <c r="Y26" t="s">
        <v>162</v>
      </c>
      <c r="Z26" t="s">
        <v>162</v>
      </c>
      <c r="AA26" t="s">
        <v>162</v>
      </c>
      <c r="AB26">
        <v>7.9352344920905205E-3</v>
      </c>
      <c r="AC26">
        <v>9.0305482008230693E-3</v>
      </c>
      <c r="AD26">
        <v>9.6139813881595901E-3</v>
      </c>
      <c r="AE26">
        <v>8.9649712304944295E-3</v>
      </c>
      <c r="AF26">
        <v>4.1835036535145097E-3</v>
      </c>
    </row>
    <row r="27" spans="1:32" x14ac:dyDescent="0.25">
      <c r="A27" s="139">
        <v>33695</v>
      </c>
      <c r="B27">
        <v>55.822297046158575</v>
      </c>
      <c r="C27">
        <f t="shared" si="0"/>
        <v>0.62230778321233182</v>
      </c>
      <c r="D27">
        <v>6.3106360653296502E-3</v>
      </c>
      <c r="E27">
        <v>5.7116314918179501E-3</v>
      </c>
      <c r="F27">
        <v>5.9454443555852499E-3</v>
      </c>
      <c r="G27">
        <v>4.9506358707685199E-3</v>
      </c>
      <c r="H27" t="s">
        <v>162</v>
      </c>
      <c r="I27" t="s">
        <v>162</v>
      </c>
      <c r="J27">
        <v>6.5621825933543298E-3</v>
      </c>
      <c r="K27">
        <v>8.84935737720253E-3</v>
      </c>
      <c r="L27">
        <v>6.3167752262914302E-3</v>
      </c>
      <c r="M27">
        <v>6.3455130473550796E-3</v>
      </c>
      <c r="N27" t="s">
        <v>162</v>
      </c>
      <c r="O27" t="s">
        <v>162</v>
      </c>
      <c r="P27" t="s">
        <v>162</v>
      </c>
      <c r="Q27">
        <v>6.0220985540771696E-3</v>
      </c>
      <c r="R27">
        <v>6.1541421557334301E-3</v>
      </c>
      <c r="S27">
        <v>6.3293980786225399E-3</v>
      </c>
      <c r="T27" t="s">
        <v>162</v>
      </c>
      <c r="U27">
        <v>6.2779198134814201E-3</v>
      </c>
      <c r="V27">
        <v>5.26732000803414E-3</v>
      </c>
      <c r="W27" t="s">
        <v>162</v>
      </c>
      <c r="X27" t="s">
        <v>162</v>
      </c>
      <c r="Y27" t="s">
        <v>162</v>
      </c>
      <c r="Z27" t="s">
        <v>162</v>
      </c>
      <c r="AA27" t="s">
        <v>162</v>
      </c>
      <c r="AB27">
        <v>6.3865331458766101E-3</v>
      </c>
      <c r="AC27">
        <v>6.48267826577178E-3</v>
      </c>
      <c r="AD27">
        <v>7.2456850733515297E-3</v>
      </c>
      <c r="AE27">
        <v>7.5822370388139897E-3</v>
      </c>
      <c r="AF27">
        <v>3.2752128167523702E-3</v>
      </c>
    </row>
    <row r="28" spans="1:32" x14ac:dyDescent="0.25">
      <c r="A28" s="139">
        <v>33786</v>
      </c>
      <c r="B28">
        <v>59.442566341186001</v>
      </c>
      <c r="C28">
        <f t="shared" si="0"/>
        <v>1.0761808236466828</v>
      </c>
      <c r="D28">
        <v>1.18083781746877E-2</v>
      </c>
      <c r="E28">
        <v>1.0514155266784101E-2</v>
      </c>
      <c r="F28">
        <v>8.8187499387781601E-3</v>
      </c>
      <c r="G28">
        <v>8.5181720792545206E-3</v>
      </c>
      <c r="H28" t="s">
        <v>162</v>
      </c>
      <c r="I28" t="s">
        <v>162</v>
      </c>
      <c r="J28">
        <v>9.9073039557694993E-3</v>
      </c>
      <c r="K28">
        <v>2.00316545385055E-2</v>
      </c>
      <c r="L28">
        <v>9.5273284610003107E-3</v>
      </c>
      <c r="M28">
        <v>9.7425911548731509E-3</v>
      </c>
      <c r="N28" t="s">
        <v>162</v>
      </c>
      <c r="O28" t="s">
        <v>162</v>
      </c>
      <c r="P28" t="s">
        <v>162</v>
      </c>
      <c r="Q28">
        <v>1.4901065968232499E-2</v>
      </c>
      <c r="R28">
        <v>1.0273802029873E-2</v>
      </c>
      <c r="S28">
        <v>6.3857662543637403E-3</v>
      </c>
      <c r="T28" t="s">
        <v>162</v>
      </c>
      <c r="U28">
        <v>9.4123553389785595E-3</v>
      </c>
      <c r="V28">
        <v>7.7329323632130903E-3</v>
      </c>
      <c r="W28" t="s">
        <v>162</v>
      </c>
      <c r="X28" t="s">
        <v>162</v>
      </c>
      <c r="Y28" t="s">
        <v>162</v>
      </c>
      <c r="Z28" t="s">
        <v>162</v>
      </c>
      <c r="AA28" t="s">
        <v>162</v>
      </c>
      <c r="AB28">
        <v>1.7156154378326599E-2</v>
      </c>
      <c r="AC28">
        <v>1.35479974584207E-2</v>
      </c>
      <c r="AD28">
        <v>1.0871849212763299E-2</v>
      </c>
      <c r="AE28">
        <v>1.0412210648243001E-2</v>
      </c>
      <c r="AF28">
        <v>4.1500810343354901E-3</v>
      </c>
    </row>
    <row r="29" spans="1:32" x14ac:dyDescent="0.25">
      <c r="A29" s="139">
        <v>33878</v>
      </c>
      <c r="B29">
        <v>53.82361005004347</v>
      </c>
      <c r="C29">
        <f t="shared" si="0"/>
        <v>0.94453711352607927</v>
      </c>
      <c r="D29">
        <v>1.1144021159614E-2</v>
      </c>
      <c r="E29">
        <v>7.9618956798001694E-3</v>
      </c>
      <c r="F29">
        <v>8.6106382871196305E-3</v>
      </c>
      <c r="G29">
        <v>8.1804928070216398E-3</v>
      </c>
      <c r="H29" t="s">
        <v>162</v>
      </c>
      <c r="I29" t="s">
        <v>162</v>
      </c>
      <c r="J29">
        <v>9.8160539574606992E-3</v>
      </c>
      <c r="K29">
        <v>1.1118224092966001E-2</v>
      </c>
      <c r="L29">
        <v>8.7299125091320293E-3</v>
      </c>
      <c r="M29">
        <v>8.4125739258113091E-3</v>
      </c>
      <c r="N29" t="s">
        <v>162</v>
      </c>
      <c r="O29" t="s">
        <v>162</v>
      </c>
      <c r="P29" t="s">
        <v>162</v>
      </c>
      <c r="Q29">
        <v>1.1884289685077799E-2</v>
      </c>
      <c r="R29">
        <v>1.12829549362292E-2</v>
      </c>
      <c r="S29">
        <v>5.8356406119673496E-3</v>
      </c>
      <c r="T29" t="s">
        <v>162</v>
      </c>
      <c r="U29">
        <v>8.4236619962185094E-3</v>
      </c>
      <c r="V29">
        <v>8.4916313668393396E-3</v>
      </c>
      <c r="W29">
        <v>1.1512528839428901E-2</v>
      </c>
      <c r="X29" t="s">
        <v>162</v>
      </c>
      <c r="Y29" t="s">
        <v>162</v>
      </c>
      <c r="Z29" t="s">
        <v>162</v>
      </c>
      <c r="AA29" t="s">
        <v>162</v>
      </c>
      <c r="AB29">
        <v>1.2443699489035299E-2</v>
      </c>
      <c r="AC29">
        <v>9.9141657025202407E-3</v>
      </c>
      <c r="AD29">
        <v>1.0361236608376199E-2</v>
      </c>
      <c r="AE29">
        <v>1.0760935394544801E-2</v>
      </c>
      <c r="AF29">
        <v>4.57749452079195E-3</v>
      </c>
    </row>
    <row r="30" spans="1:32" x14ac:dyDescent="0.25">
      <c r="A30" s="139">
        <v>33970</v>
      </c>
      <c r="B30">
        <v>55.451157487205307</v>
      </c>
      <c r="C30">
        <f t="shared" si="0"/>
        <v>0.87619256798483736</v>
      </c>
      <c r="D30">
        <v>1.13331932141774E-2</v>
      </c>
      <c r="E30">
        <v>7.0788449181143197E-3</v>
      </c>
      <c r="F30">
        <v>7.7996019328775102E-3</v>
      </c>
      <c r="G30">
        <v>6.56422667447431E-3</v>
      </c>
      <c r="H30" t="s">
        <v>162</v>
      </c>
      <c r="I30" t="s">
        <v>162</v>
      </c>
      <c r="J30">
        <v>8.5203736405756892E-3</v>
      </c>
      <c r="K30">
        <v>1.28193928169009E-2</v>
      </c>
      <c r="L30">
        <v>6.9022749701721396E-3</v>
      </c>
      <c r="M30">
        <v>6.9384748668100699E-3</v>
      </c>
      <c r="N30" t="s">
        <v>162</v>
      </c>
      <c r="O30" t="s">
        <v>162</v>
      </c>
      <c r="P30" t="s">
        <v>162</v>
      </c>
      <c r="Q30">
        <v>1.1126662301388E-2</v>
      </c>
      <c r="R30">
        <v>1.1627585832524601E-2</v>
      </c>
      <c r="S30">
        <v>7.5809144110747101E-3</v>
      </c>
      <c r="T30" t="s">
        <v>162</v>
      </c>
      <c r="U30">
        <v>7.42751827065051E-3</v>
      </c>
      <c r="V30">
        <v>9.4874043964263705E-3</v>
      </c>
      <c r="W30">
        <v>7.3131780913668204E-3</v>
      </c>
      <c r="X30" t="s">
        <v>162</v>
      </c>
      <c r="Y30" t="s">
        <v>162</v>
      </c>
      <c r="Z30" t="s">
        <v>162</v>
      </c>
      <c r="AA30" t="s">
        <v>162</v>
      </c>
      <c r="AB30">
        <v>9.0941431141914296E-3</v>
      </c>
      <c r="AC30">
        <v>1.33888534629073E-2</v>
      </c>
      <c r="AD30">
        <v>7.9527992702894505E-3</v>
      </c>
      <c r="AE30">
        <v>9.0529175491162496E-3</v>
      </c>
      <c r="AF30">
        <v>4.4682281830813603E-3</v>
      </c>
    </row>
    <row r="31" spans="1:32" x14ac:dyDescent="0.25">
      <c r="A31" s="139">
        <v>34060</v>
      </c>
      <c r="B31">
        <v>61.649895659958446</v>
      </c>
      <c r="C31">
        <f t="shared" si="0"/>
        <v>0.81692103229061508</v>
      </c>
      <c r="D31">
        <v>1.0871754332337001E-2</v>
      </c>
      <c r="E31">
        <v>8.2119676799126996E-3</v>
      </c>
      <c r="F31">
        <v>7.5278039550297103E-3</v>
      </c>
      <c r="G31">
        <v>5.2027955309905498E-3</v>
      </c>
      <c r="H31" t="s">
        <v>162</v>
      </c>
      <c r="I31" t="s">
        <v>162</v>
      </c>
      <c r="J31">
        <v>8.8601573331282702E-3</v>
      </c>
      <c r="K31">
        <v>9.60705321749716E-3</v>
      </c>
      <c r="L31">
        <v>6.9472466804406099E-3</v>
      </c>
      <c r="M31">
        <v>7.7962689343507004E-3</v>
      </c>
      <c r="N31" t="s">
        <v>162</v>
      </c>
      <c r="O31" t="s">
        <v>162</v>
      </c>
      <c r="P31" t="s">
        <v>162</v>
      </c>
      <c r="Q31">
        <v>1.04028548267439E-2</v>
      </c>
      <c r="R31">
        <v>8.1556787002467802E-3</v>
      </c>
      <c r="S31">
        <v>9.1994079658061206E-3</v>
      </c>
      <c r="T31" t="s">
        <v>162</v>
      </c>
      <c r="U31">
        <v>7.6053315138055197E-3</v>
      </c>
      <c r="V31">
        <v>6.5075232893418598E-3</v>
      </c>
      <c r="W31">
        <v>7.65005915228225E-3</v>
      </c>
      <c r="X31" t="s">
        <v>162</v>
      </c>
      <c r="Y31" t="s">
        <v>162</v>
      </c>
      <c r="Z31" t="s">
        <v>162</v>
      </c>
      <c r="AA31" t="s">
        <v>162</v>
      </c>
      <c r="AB31">
        <v>9.9458601742376807E-3</v>
      </c>
      <c r="AC31">
        <v>1.01126785511194E-2</v>
      </c>
      <c r="AD31">
        <v>8.74513868503108E-3</v>
      </c>
      <c r="AE31">
        <v>8.5616647195036998E-3</v>
      </c>
      <c r="AF31">
        <v>3.3037508934118998E-3</v>
      </c>
    </row>
    <row r="32" spans="1:32" x14ac:dyDescent="0.25">
      <c r="A32" s="139">
        <v>34151</v>
      </c>
      <c r="B32">
        <v>50.406092888077971</v>
      </c>
      <c r="C32">
        <f t="shared" si="0"/>
        <v>0.82498049191656142</v>
      </c>
      <c r="D32">
        <v>1.01866926279426E-2</v>
      </c>
      <c r="E32">
        <v>7.3186883098835601E-3</v>
      </c>
      <c r="F32">
        <v>8.5740148920910794E-3</v>
      </c>
      <c r="G32">
        <v>6.5466458777983603E-3</v>
      </c>
      <c r="H32" t="s">
        <v>162</v>
      </c>
      <c r="I32" t="s">
        <v>162</v>
      </c>
      <c r="J32">
        <v>7.8752993002785994E-3</v>
      </c>
      <c r="K32">
        <v>1.19864274656681E-2</v>
      </c>
      <c r="L32">
        <v>7.1066560915927597E-3</v>
      </c>
      <c r="M32">
        <v>7.2797301052914699E-3</v>
      </c>
      <c r="N32" t="s">
        <v>162</v>
      </c>
      <c r="O32" t="s">
        <v>162</v>
      </c>
      <c r="P32" t="s">
        <v>162</v>
      </c>
      <c r="Q32">
        <v>7.9985281061434807E-3</v>
      </c>
      <c r="R32">
        <v>7.8966236452259701E-3</v>
      </c>
      <c r="S32">
        <v>9.0430118032589508E-3</v>
      </c>
      <c r="T32" t="s">
        <v>162</v>
      </c>
      <c r="U32">
        <v>7.2302339442597997E-3</v>
      </c>
      <c r="V32">
        <v>1.0145020301419399E-2</v>
      </c>
      <c r="W32">
        <v>7.1390530632420403E-3</v>
      </c>
      <c r="X32" t="s">
        <v>162</v>
      </c>
      <c r="Y32">
        <v>7.1985258809880498E-3</v>
      </c>
      <c r="Z32" t="s">
        <v>162</v>
      </c>
      <c r="AA32" t="s">
        <v>162</v>
      </c>
      <c r="AB32">
        <v>1.2441490531565E-2</v>
      </c>
      <c r="AC32">
        <v>1.0306611574563E-2</v>
      </c>
      <c r="AD32">
        <v>7.19905478813016E-3</v>
      </c>
      <c r="AE32">
        <v>8.0309392104202394E-3</v>
      </c>
      <c r="AF32">
        <v>3.4928508635496901E-3</v>
      </c>
    </row>
    <row r="33" spans="1:32" x14ac:dyDescent="0.25">
      <c r="A33" s="139">
        <v>34243</v>
      </c>
      <c r="B33">
        <v>48.662723544473181</v>
      </c>
      <c r="C33">
        <f t="shared" si="0"/>
        <v>0.57765334684355651</v>
      </c>
      <c r="D33">
        <v>7.6085519907668001E-3</v>
      </c>
      <c r="E33">
        <v>4.3398237662002799E-3</v>
      </c>
      <c r="F33">
        <v>5.9026558314826099E-3</v>
      </c>
      <c r="G33">
        <v>5.8179881847790398E-3</v>
      </c>
      <c r="H33" t="s">
        <v>162</v>
      </c>
      <c r="I33" t="s">
        <v>162</v>
      </c>
      <c r="J33">
        <v>4.8839166135550699E-3</v>
      </c>
      <c r="K33">
        <v>7.04917142180025E-3</v>
      </c>
      <c r="L33">
        <v>4.6233410097361897E-3</v>
      </c>
      <c r="M33">
        <v>4.5357598424991897E-3</v>
      </c>
      <c r="N33" t="s">
        <v>162</v>
      </c>
      <c r="O33" t="s">
        <v>162</v>
      </c>
      <c r="P33" t="s">
        <v>162</v>
      </c>
      <c r="Q33">
        <v>9.0047226885894005E-3</v>
      </c>
      <c r="R33">
        <v>5.0027133629605104E-3</v>
      </c>
      <c r="S33">
        <v>4.9415435145014697E-3</v>
      </c>
      <c r="T33" t="s">
        <v>162</v>
      </c>
      <c r="U33">
        <v>4.4175707282957596E-3</v>
      </c>
      <c r="V33">
        <v>1.04989326871214E-2</v>
      </c>
      <c r="W33">
        <v>4.8444979423607603E-3</v>
      </c>
      <c r="X33" t="s">
        <v>162</v>
      </c>
      <c r="Y33">
        <v>5.13081578587689E-3</v>
      </c>
      <c r="Z33" t="s">
        <v>162</v>
      </c>
      <c r="AA33" t="s">
        <v>162</v>
      </c>
      <c r="AB33">
        <v>4.8705455815700599E-3</v>
      </c>
      <c r="AC33">
        <v>6.8600204231349599E-3</v>
      </c>
      <c r="AD33">
        <v>6.1989122312692199E-3</v>
      </c>
      <c r="AE33">
        <v>5.2112012539518096E-3</v>
      </c>
      <c r="AF33">
        <v>3.78798450825964E-3</v>
      </c>
    </row>
    <row r="34" spans="1:32" x14ac:dyDescent="0.25">
      <c r="A34" s="139">
        <v>34335</v>
      </c>
      <c r="B34">
        <v>51.07367481913959</v>
      </c>
      <c r="C34">
        <f t="shared" si="0"/>
        <v>0.75131143363977559</v>
      </c>
      <c r="D34">
        <v>8.7843778656626695E-3</v>
      </c>
      <c r="E34">
        <v>6.5616986676850404E-3</v>
      </c>
      <c r="F34">
        <v>6.6446196468195303E-3</v>
      </c>
      <c r="G34">
        <v>5.8829126746213099E-3</v>
      </c>
      <c r="H34" t="s">
        <v>162</v>
      </c>
      <c r="I34" t="s">
        <v>162</v>
      </c>
      <c r="J34">
        <v>6.7837260318586601E-3</v>
      </c>
      <c r="K34">
        <v>1.05353223333457E-2</v>
      </c>
      <c r="L34">
        <v>6.4989728607635997E-3</v>
      </c>
      <c r="M34">
        <v>7.2283834381682496E-3</v>
      </c>
      <c r="N34" t="s">
        <v>162</v>
      </c>
      <c r="O34" t="s">
        <v>162</v>
      </c>
      <c r="P34" t="s">
        <v>162</v>
      </c>
      <c r="Q34">
        <v>9.1819630078967505E-3</v>
      </c>
      <c r="R34">
        <v>7.6460622725976904E-3</v>
      </c>
      <c r="S34">
        <v>1.0336265741340601E-2</v>
      </c>
      <c r="T34" t="s">
        <v>162</v>
      </c>
      <c r="U34">
        <v>7.0455968458532602E-3</v>
      </c>
      <c r="V34">
        <v>7.9961743279279296E-3</v>
      </c>
      <c r="W34">
        <v>6.3662899301282E-3</v>
      </c>
      <c r="X34" t="s">
        <v>162</v>
      </c>
      <c r="Y34">
        <v>7.2709611512567496E-3</v>
      </c>
      <c r="Z34" t="s">
        <v>162</v>
      </c>
      <c r="AA34" t="s">
        <v>162</v>
      </c>
      <c r="AB34">
        <v>7.8876713629693809E-3</v>
      </c>
      <c r="AC34">
        <v>9.0784172973141005E-3</v>
      </c>
      <c r="AD34">
        <v>6.5505427294877804E-3</v>
      </c>
      <c r="AE34">
        <v>7.4680038134684401E-3</v>
      </c>
      <c r="AF34">
        <v>4.5143247287895202E-3</v>
      </c>
    </row>
    <row r="35" spans="1:32" x14ac:dyDescent="0.25">
      <c r="A35" s="139">
        <v>34425</v>
      </c>
      <c r="B35">
        <v>48.525111208115739</v>
      </c>
      <c r="C35">
        <f t="shared" si="0"/>
        <v>0.85302211083298984</v>
      </c>
      <c r="D35">
        <v>1.12400187634465E-2</v>
      </c>
      <c r="E35">
        <v>6.7607111500010697E-3</v>
      </c>
      <c r="F35">
        <v>6.5868280034301297E-3</v>
      </c>
      <c r="G35">
        <v>1.0387175494274E-2</v>
      </c>
      <c r="H35" t="s">
        <v>162</v>
      </c>
      <c r="I35" t="s">
        <v>162</v>
      </c>
      <c r="J35">
        <v>8.6873241036268603E-3</v>
      </c>
      <c r="K35">
        <v>9.1994725678103302E-3</v>
      </c>
      <c r="L35">
        <v>8.1208613703662395E-3</v>
      </c>
      <c r="M35">
        <v>5.9998895266101301E-3</v>
      </c>
      <c r="N35" t="s">
        <v>162</v>
      </c>
      <c r="O35" t="s">
        <v>162</v>
      </c>
      <c r="P35" t="s">
        <v>162</v>
      </c>
      <c r="Q35">
        <v>9.4690405918561194E-3</v>
      </c>
      <c r="R35">
        <v>9.9640020449291693E-3</v>
      </c>
      <c r="S35">
        <v>7.6469381640218697E-3</v>
      </c>
      <c r="T35" t="s">
        <v>162</v>
      </c>
      <c r="U35">
        <v>6.7745800910235304E-3</v>
      </c>
      <c r="V35">
        <v>8.8457980953780407E-3</v>
      </c>
      <c r="W35">
        <v>9.5311803767301993E-3</v>
      </c>
      <c r="X35" t="s">
        <v>162</v>
      </c>
      <c r="Y35">
        <v>9.3926514347771606E-3</v>
      </c>
      <c r="Z35" t="s">
        <v>162</v>
      </c>
      <c r="AA35" t="s">
        <v>162</v>
      </c>
      <c r="AB35">
        <v>8.4237753094573709E-3</v>
      </c>
      <c r="AC35">
        <v>1.05201003361029E-2</v>
      </c>
      <c r="AD35">
        <v>6.4448042659284097E-3</v>
      </c>
      <c r="AE35">
        <v>9.4353014080177707E-3</v>
      </c>
      <c r="AF35">
        <v>7.1739690688101898E-3</v>
      </c>
    </row>
    <row r="36" spans="1:32" x14ac:dyDescent="0.25">
      <c r="A36" s="139">
        <v>34516</v>
      </c>
      <c r="B36">
        <v>53.955928371062825</v>
      </c>
      <c r="C36">
        <f t="shared" si="0"/>
        <v>0.83934010512001256</v>
      </c>
      <c r="D36">
        <v>8.7760546576952196E-3</v>
      </c>
      <c r="E36">
        <v>7.6728648668587902E-3</v>
      </c>
      <c r="F36">
        <v>8.8343274070156307E-3</v>
      </c>
      <c r="G36">
        <v>6.9084193839419597E-3</v>
      </c>
      <c r="H36" t="s">
        <v>162</v>
      </c>
      <c r="I36" t="s">
        <v>162</v>
      </c>
      <c r="J36">
        <v>8.5780785793932203E-3</v>
      </c>
      <c r="K36">
        <v>1.1115984085146E-2</v>
      </c>
      <c r="L36">
        <v>8.2049671221112105E-3</v>
      </c>
      <c r="M36">
        <v>7.7752779485739804E-3</v>
      </c>
      <c r="N36" t="s">
        <v>162</v>
      </c>
      <c r="O36" t="s">
        <v>162</v>
      </c>
      <c r="P36" t="s">
        <v>162</v>
      </c>
      <c r="Q36">
        <v>1.05773955852705E-2</v>
      </c>
      <c r="R36">
        <v>6.3520605927889096E-3</v>
      </c>
      <c r="S36">
        <v>7.40634386590182E-3</v>
      </c>
      <c r="T36" t="s">
        <v>162</v>
      </c>
      <c r="U36">
        <v>7.25409827246016E-3</v>
      </c>
      <c r="V36">
        <v>8.3158932863689403E-3</v>
      </c>
      <c r="W36">
        <v>9.5663584901581698E-3</v>
      </c>
      <c r="X36" t="s">
        <v>162</v>
      </c>
      <c r="Y36">
        <v>6.8670444437880498E-3</v>
      </c>
      <c r="Z36" t="s">
        <v>162</v>
      </c>
      <c r="AA36" t="s">
        <v>162</v>
      </c>
      <c r="AB36">
        <v>8.6052734714119807E-3</v>
      </c>
      <c r="AC36">
        <v>1.5443895470387501E-2</v>
      </c>
      <c r="AD36">
        <v>7.7823376241902102E-3</v>
      </c>
      <c r="AE36">
        <v>7.2893538603907597E-3</v>
      </c>
      <c r="AF36">
        <v>4.5419920101494897E-3</v>
      </c>
    </row>
    <row r="37" spans="1:32" x14ac:dyDescent="0.25">
      <c r="A37" s="139">
        <v>34608</v>
      </c>
      <c r="B37">
        <v>47.397752397151486</v>
      </c>
      <c r="C37">
        <f t="shared" si="0"/>
        <v>0.5923996054853502</v>
      </c>
      <c r="D37">
        <v>6.4054251160866301E-3</v>
      </c>
      <c r="E37">
        <v>5.4708918568048201E-3</v>
      </c>
      <c r="F37">
        <v>5.48447622278806E-3</v>
      </c>
      <c r="G37">
        <v>4.8103965668045501E-3</v>
      </c>
      <c r="H37" t="s">
        <v>162</v>
      </c>
      <c r="I37" t="s">
        <v>162</v>
      </c>
      <c r="J37">
        <v>5.3341106292259998E-3</v>
      </c>
      <c r="K37">
        <v>7.2621999861818198E-3</v>
      </c>
      <c r="L37">
        <v>5.3758642049141301E-3</v>
      </c>
      <c r="M37">
        <v>5.9569219403489701E-3</v>
      </c>
      <c r="N37" t="s">
        <v>162</v>
      </c>
      <c r="O37" t="s">
        <v>162</v>
      </c>
      <c r="P37" t="s">
        <v>162</v>
      </c>
      <c r="Q37">
        <v>7.0963806439589897E-3</v>
      </c>
      <c r="R37">
        <v>5.2481605163404096E-3</v>
      </c>
      <c r="S37">
        <v>5.89148284571626E-3</v>
      </c>
      <c r="T37" t="s">
        <v>162</v>
      </c>
      <c r="U37">
        <v>4.9892868864547498E-3</v>
      </c>
      <c r="V37">
        <v>5.7777051415521096E-3</v>
      </c>
      <c r="W37">
        <v>7.1989907381585297E-3</v>
      </c>
      <c r="X37" t="s">
        <v>162</v>
      </c>
      <c r="Y37">
        <v>5.5113298850027999E-3</v>
      </c>
      <c r="Z37" t="s">
        <v>162</v>
      </c>
      <c r="AA37" t="s">
        <v>162</v>
      </c>
      <c r="AB37">
        <v>6.3097981416856E-3</v>
      </c>
      <c r="AC37">
        <v>9.7600910896073808E-3</v>
      </c>
      <c r="AD37">
        <v>6.0502157112680499E-3</v>
      </c>
      <c r="AE37">
        <v>4.6390305498417404E-3</v>
      </c>
      <c r="AF37">
        <v>3.9071624243284296E-3</v>
      </c>
    </row>
    <row r="38" spans="1:32" x14ac:dyDescent="0.25">
      <c r="A38" s="139">
        <v>34700</v>
      </c>
      <c r="B38">
        <v>54.516679353418219</v>
      </c>
      <c r="C38">
        <f t="shared" si="0"/>
        <v>0.77972071393910047</v>
      </c>
      <c r="D38">
        <v>8.9941805137591594E-3</v>
      </c>
      <c r="E38">
        <v>8.7289399710368896E-3</v>
      </c>
      <c r="F38">
        <v>7.8823474228157699E-3</v>
      </c>
      <c r="G38">
        <v>7.7336724911755798E-3</v>
      </c>
      <c r="H38" t="s">
        <v>162</v>
      </c>
      <c r="I38" t="s">
        <v>162</v>
      </c>
      <c r="J38">
        <v>6.3631405459708299E-3</v>
      </c>
      <c r="K38">
        <v>7.1451912484773103E-3</v>
      </c>
      <c r="L38">
        <v>7.3009717789249504E-3</v>
      </c>
      <c r="M38">
        <v>8.1987608006958302E-3</v>
      </c>
      <c r="N38" t="s">
        <v>162</v>
      </c>
      <c r="O38" t="s">
        <v>162</v>
      </c>
      <c r="P38" t="s">
        <v>162</v>
      </c>
      <c r="Q38">
        <v>1.16919766095318E-2</v>
      </c>
      <c r="R38">
        <v>6.0163879208505796E-3</v>
      </c>
      <c r="S38">
        <v>1.0325969308710201E-2</v>
      </c>
      <c r="T38" t="s">
        <v>162</v>
      </c>
      <c r="U38">
        <v>8.0506930380203796E-3</v>
      </c>
      <c r="V38">
        <v>5.3156482248921302E-3</v>
      </c>
      <c r="W38">
        <v>6.5687405894364302E-3</v>
      </c>
      <c r="X38" t="s">
        <v>162</v>
      </c>
      <c r="Y38">
        <v>7.0270226496175099E-3</v>
      </c>
      <c r="Z38" t="s">
        <v>162</v>
      </c>
      <c r="AA38" t="s">
        <v>162</v>
      </c>
      <c r="AB38">
        <v>8.7620690134057096E-3</v>
      </c>
      <c r="AC38">
        <v>8.6106737653180408E-3</v>
      </c>
      <c r="AD38">
        <v>1.00631742356869E-2</v>
      </c>
      <c r="AE38">
        <v>7.12502728276796E-3</v>
      </c>
      <c r="AF38">
        <v>4.03955537672618E-3</v>
      </c>
    </row>
    <row r="39" spans="1:32" x14ac:dyDescent="0.25">
      <c r="A39" s="139">
        <v>34790</v>
      </c>
      <c r="B39">
        <v>62.237573862733676</v>
      </c>
      <c r="C39">
        <f t="shared" si="0"/>
        <v>0.89261120528471205</v>
      </c>
      <c r="D39">
        <v>9.4232981308663092E-3</v>
      </c>
      <c r="E39">
        <v>9.6520195619411303E-3</v>
      </c>
      <c r="F39">
        <v>9.2963952015808395E-3</v>
      </c>
      <c r="G39">
        <v>5.11024550046501E-3</v>
      </c>
      <c r="H39" t="s">
        <v>162</v>
      </c>
      <c r="I39" t="s">
        <v>162</v>
      </c>
      <c r="J39">
        <v>9.0408499078926691E-3</v>
      </c>
      <c r="K39">
        <v>9.5764171154426193E-3</v>
      </c>
      <c r="L39">
        <v>8.6729010022022403E-3</v>
      </c>
      <c r="M39">
        <v>9.8654175491297309E-3</v>
      </c>
      <c r="N39" t="s">
        <v>162</v>
      </c>
      <c r="O39" t="s">
        <v>162</v>
      </c>
      <c r="P39" t="s">
        <v>162</v>
      </c>
      <c r="Q39">
        <v>1.2605161600285301E-2</v>
      </c>
      <c r="R39">
        <v>6.60633582114898E-3</v>
      </c>
      <c r="S39">
        <v>1.1226958286434101E-2</v>
      </c>
      <c r="T39" t="s">
        <v>162</v>
      </c>
      <c r="U39">
        <v>9.7832611035845209E-3</v>
      </c>
      <c r="V39">
        <v>5.9372405376234803E-3</v>
      </c>
      <c r="W39">
        <v>9.0751433782368992E-3</v>
      </c>
      <c r="X39" t="s">
        <v>162</v>
      </c>
      <c r="Y39">
        <v>8.6781132943350194E-3</v>
      </c>
      <c r="Z39" t="s">
        <v>162</v>
      </c>
      <c r="AA39" t="s">
        <v>162</v>
      </c>
      <c r="AB39">
        <v>1.10678142502724E-2</v>
      </c>
      <c r="AC39">
        <v>9.9004776953124495E-3</v>
      </c>
      <c r="AD39">
        <v>1.08316951706817E-2</v>
      </c>
      <c r="AE39">
        <v>7.2230339835977E-3</v>
      </c>
      <c r="AF39">
        <v>4.9494619659093703E-3</v>
      </c>
    </row>
    <row r="40" spans="1:32" x14ac:dyDescent="0.25">
      <c r="A40" s="139">
        <v>34881</v>
      </c>
      <c r="B40">
        <v>61.58164306214784</v>
      </c>
      <c r="C40">
        <f t="shared" si="0"/>
        <v>0.69465673179683884</v>
      </c>
      <c r="D40">
        <v>7.59212573454236E-3</v>
      </c>
      <c r="E40">
        <v>7.1453820410411302E-3</v>
      </c>
      <c r="F40">
        <v>6.9118280056160502E-3</v>
      </c>
      <c r="G40">
        <v>5.81503233854265E-3</v>
      </c>
      <c r="H40" t="s">
        <v>162</v>
      </c>
      <c r="I40" t="s">
        <v>162</v>
      </c>
      <c r="J40">
        <v>6.5855142132458903E-3</v>
      </c>
      <c r="K40">
        <v>6.5083264507565996E-3</v>
      </c>
      <c r="L40">
        <v>6.6990624625630404E-3</v>
      </c>
      <c r="M40">
        <v>7.4137558406457199E-3</v>
      </c>
      <c r="N40" t="s">
        <v>162</v>
      </c>
      <c r="O40" t="s">
        <v>162</v>
      </c>
      <c r="P40" t="s">
        <v>162</v>
      </c>
      <c r="Q40">
        <v>7.9488691374422892E-3</v>
      </c>
      <c r="R40">
        <v>5.0093852021152801E-3</v>
      </c>
      <c r="S40">
        <v>1.14606850732638E-2</v>
      </c>
      <c r="T40" t="s">
        <v>162</v>
      </c>
      <c r="U40">
        <v>7.0504209682480199E-3</v>
      </c>
      <c r="V40">
        <v>6.2430370572722502E-3</v>
      </c>
      <c r="W40">
        <v>6.5003746276220903E-3</v>
      </c>
      <c r="X40" t="s">
        <v>162</v>
      </c>
      <c r="Y40">
        <v>5.6533637379958196E-3</v>
      </c>
      <c r="Z40" t="s">
        <v>162</v>
      </c>
      <c r="AA40" t="s">
        <v>162</v>
      </c>
      <c r="AB40">
        <v>6.5422514769370001E-3</v>
      </c>
      <c r="AC40">
        <v>9.5466566812080506E-3</v>
      </c>
      <c r="AD40">
        <v>8.2359677285840805E-3</v>
      </c>
      <c r="AE40">
        <v>5.8352226761472998E-3</v>
      </c>
      <c r="AF40">
        <v>4.2340849055783397E-3</v>
      </c>
    </row>
    <row r="41" spans="1:32" x14ac:dyDescent="0.25">
      <c r="A41" s="139">
        <v>34973</v>
      </c>
      <c r="B41">
        <v>48.068971440097826</v>
      </c>
      <c r="C41">
        <f t="shared" si="0"/>
        <v>0.54659891307717734</v>
      </c>
      <c r="D41">
        <v>6.8463049790423698E-3</v>
      </c>
      <c r="E41">
        <v>5.0698908945079899E-3</v>
      </c>
      <c r="F41">
        <v>4.8740923135986497E-3</v>
      </c>
      <c r="G41">
        <v>6.9465621328628699E-3</v>
      </c>
      <c r="H41" t="s">
        <v>162</v>
      </c>
      <c r="I41" t="s">
        <v>162</v>
      </c>
      <c r="J41">
        <v>4.9046712563569498E-3</v>
      </c>
      <c r="K41">
        <v>5.2280530299824296E-3</v>
      </c>
      <c r="L41">
        <v>6.2744087137713697E-3</v>
      </c>
      <c r="M41">
        <v>4.9766687112831401E-3</v>
      </c>
      <c r="N41" t="s">
        <v>162</v>
      </c>
      <c r="O41" t="s">
        <v>162</v>
      </c>
      <c r="P41" t="s">
        <v>162</v>
      </c>
      <c r="Q41">
        <v>7.1116307210830404E-3</v>
      </c>
      <c r="R41">
        <v>4.1782145916015997E-3</v>
      </c>
      <c r="S41">
        <v>6.5310468894190501E-3</v>
      </c>
      <c r="T41" t="s">
        <v>162</v>
      </c>
      <c r="U41">
        <v>4.5183913529675199E-3</v>
      </c>
      <c r="V41">
        <v>5.1986517307896401E-3</v>
      </c>
      <c r="W41">
        <v>4.4506257495575199E-3</v>
      </c>
      <c r="X41" t="s">
        <v>162</v>
      </c>
      <c r="Y41">
        <v>4.3107149394292299E-3</v>
      </c>
      <c r="Z41" t="s">
        <v>162</v>
      </c>
      <c r="AA41" t="s">
        <v>162</v>
      </c>
      <c r="AB41">
        <v>5.5145238416863E-3</v>
      </c>
      <c r="AC41">
        <v>8.1225353171006306E-3</v>
      </c>
      <c r="AD41">
        <v>6.4739422406039204E-3</v>
      </c>
      <c r="AE41">
        <v>4.8644528105955603E-3</v>
      </c>
      <c r="AF41">
        <v>2.9244003991957001E-3</v>
      </c>
    </row>
    <row r="42" spans="1:32" x14ac:dyDescent="0.25">
      <c r="A42" s="139">
        <v>35065</v>
      </c>
      <c r="B42">
        <v>49.577076825435228</v>
      </c>
      <c r="C42">
        <f t="shared" si="0"/>
        <v>0.62416044219486144</v>
      </c>
      <c r="D42">
        <v>8.7873618425181304E-3</v>
      </c>
      <c r="E42">
        <v>5.1042457003489397E-3</v>
      </c>
      <c r="F42">
        <v>5.6186801868832398E-3</v>
      </c>
      <c r="G42">
        <v>6.0841564516043002E-3</v>
      </c>
      <c r="H42" t="s">
        <v>162</v>
      </c>
      <c r="I42" t="s">
        <v>162</v>
      </c>
      <c r="J42">
        <v>5.5927256266650599E-3</v>
      </c>
      <c r="K42">
        <v>6.0594292585152698E-3</v>
      </c>
      <c r="L42">
        <v>4.9430622390037402E-3</v>
      </c>
      <c r="M42">
        <v>5.70023712054558E-3</v>
      </c>
      <c r="N42" t="s">
        <v>162</v>
      </c>
      <c r="O42" t="s">
        <v>162</v>
      </c>
      <c r="P42" t="s">
        <v>162</v>
      </c>
      <c r="Q42">
        <v>8.5450394500812404E-3</v>
      </c>
      <c r="R42">
        <v>4.8619602980156402E-3</v>
      </c>
      <c r="S42">
        <v>7.0909487938842801E-3</v>
      </c>
      <c r="T42" t="s">
        <v>162</v>
      </c>
      <c r="U42">
        <v>4.7232408966980197E-3</v>
      </c>
      <c r="V42">
        <v>7.3460081360381402E-3</v>
      </c>
      <c r="W42">
        <v>5.2586214981490999E-3</v>
      </c>
      <c r="X42" t="s">
        <v>162</v>
      </c>
      <c r="Y42">
        <v>4.46061913416028E-3</v>
      </c>
      <c r="Z42" t="s">
        <v>162</v>
      </c>
      <c r="AA42" t="s">
        <v>162</v>
      </c>
      <c r="AB42">
        <v>6.9370524890719201E-3</v>
      </c>
      <c r="AC42">
        <v>1.00778098753875E-2</v>
      </c>
      <c r="AD42">
        <v>6.6188413231371901E-3</v>
      </c>
      <c r="AE42">
        <v>5.3106620738274197E-3</v>
      </c>
      <c r="AF42">
        <v>5.7113860444372999E-3</v>
      </c>
    </row>
    <row r="43" spans="1:32" x14ac:dyDescent="0.25">
      <c r="A43" s="139">
        <v>35156</v>
      </c>
      <c r="B43">
        <v>45.102054384691158</v>
      </c>
      <c r="C43">
        <f t="shared" si="0"/>
        <v>0.46751502760404484</v>
      </c>
      <c r="D43">
        <v>5.2860248375700396E-3</v>
      </c>
      <c r="E43">
        <v>3.8950524211432999E-3</v>
      </c>
      <c r="F43">
        <v>3.5735660552845099E-3</v>
      </c>
      <c r="G43">
        <v>4.5920687071471398E-3</v>
      </c>
      <c r="H43" t="s">
        <v>162</v>
      </c>
      <c r="I43" t="s">
        <v>162</v>
      </c>
      <c r="J43">
        <v>4.5628763234003902E-3</v>
      </c>
      <c r="K43">
        <v>4.7473111183047598E-3</v>
      </c>
      <c r="L43">
        <v>4.1305244648776702E-3</v>
      </c>
      <c r="M43">
        <v>4.01008516096298E-3</v>
      </c>
      <c r="N43" t="s">
        <v>162</v>
      </c>
      <c r="O43" t="s">
        <v>162</v>
      </c>
      <c r="P43" t="s">
        <v>162</v>
      </c>
      <c r="Q43">
        <v>5.80926304051843E-3</v>
      </c>
      <c r="R43">
        <v>4.2217392909805803E-3</v>
      </c>
      <c r="S43">
        <v>5.0583590438068801E-3</v>
      </c>
      <c r="T43" t="s">
        <v>162</v>
      </c>
      <c r="U43">
        <v>4.3387294378409002E-3</v>
      </c>
      <c r="V43">
        <v>7.1946507160764997E-3</v>
      </c>
      <c r="W43">
        <v>4.0811645512263597E-3</v>
      </c>
      <c r="X43" t="s">
        <v>162</v>
      </c>
      <c r="Y43">
        <v>3.4721833749948401E-3</v>
      </c>
      <c r="Z43" t="s">
        <v>162</v>
      </c>
      <c r="AA43" t="s">
        <v>162</v>
      </c>
      <c r="AB43">
        <v>4.4384308990252997E-3</v>
      </c>
      <c r="AC43">
        <v>5.7240709551182201E-3</v>
      </c>
      <c r="AD43">
        <v>4.6551738549731603E-3</v>
      </c>
      <c r="AE43">
        <v>4.8066958381791404E-3</v>
      </c>
      <c r="AF43">
        <v>4.9050354293778504E-3</v>
      </c>
    </row>
    <row r="44" spans="1:32" x14ac:dyDescent="0.25">
      <c r="A44" s="139">
        <v>35247</v>
      </c>
      <c r="B44">
        <v>48.180167867474019</v>
      </c>
      <c r="C44">
        <f t="shared" si="0"/>
        <v>0.45009954441145217</v>
      </c>
      <c r="D44">
        <v>5.84100586010638E-3</v>
      </c>
      <c r="E44">
        <v>4.4035723545638502E-3</v>
      </c>
      <c r="F44">
        <v>4.1807410691749904E-3</v>
      </c>
      <c r="G44">
        <v>4.9625824733171798E-3</v>
      </c>
      <c r="H44" t="s">
        <v>162</v>
      </c>
      <c r="I44" t="s">
        <v>162</v>
      </c>
      <c r="J44">
        <v>3.9338498327063003E-3</v>
      </c>
      <c r="K44">
        <v>4.5448593763635697E-3</v>
      </c>
      <c r="L44">
        <v>4.0549773458110096E-3</v>
      </c>
      <c r="M44">
        <v>4.4544275488936002E-3</v>
      </c>
      <c r="N44" t="s">
        <v>162</v>
      </c>
      <c r="O44" t="s">
        <v>162</v>
      </c>
      <c r="P44" t="s">
        <v>162</v>
      </c>
      <c r="Q44">
        <v>5.2100939717295899E-3</v>
      </c>
      <c r="R44">
        <v>3.17783230340709E-3</v>
      </c>
      <c r="S44">
        <v>4.7353079935221597E-3</v>
      </c>
      <c r="T44" t="s">
        <v>162</v>
      </c>
      <c r="U44">
        <v>4.3138219719958196E-3</v>
      </c>
      <c r="V44">
        <v>5.0302139709828301E-3</v>
      </c>
      <c r="W44">
        <v>4.2144183852201901E-3</v>
      </c>
      <c r="X44" t="s">
        <v>162</v>
      </c>
      <c r="Y44">
        <v>3.7310386023378301E-3</v>
      </c>
      <c r="Z44" t="s">
        <v>162</v>
      </c>
      <c r="AA44" t="s">
        <v>162</v>
      </c>
      <c r="AB44">
        <v>4.1349670309079496E-3</v>
      </c>
      <c r="AC44">
        <v>5.5428311613763496E-3</v>
      </c>
      <c r="AD44">
        <v>5.6170169428565002E-3</v>
      </c>
      <c r="AE44">
        <v>3.0998223853429502E-3</v>
      </c>
      <c r="AF44">
        <v>4.8365283016742998E-3</v>
      </c>
    </row>
    <row r="45" spans="1:32" x14ac:dyDescent="0.25">
      <c r="A45" s="139">
        <v>35339</v>
      </c>
      <c r="B45">
        <v>46.465696819548832</v>
      </c>
      <c r="C45">
        <f t="shared" si="0"/>
        <v>0.51730410028341722</v>
      </c>
      <c r="D45">
        <v>7.7554118002258303E-3</v>
      </c>
      <c r="E45">
        <v>4.4272954567473903E-3</v>
      </c>
      <c r="F45">
        <v>3.9260568041787798E-3</v>
      </c>
      <c r="G45">
        <v>6.9884760381766203E-3</v>
      </c>
      <c r="H45" t="s">
        <v>162</v>
      </c>
      <c r="I45" t="s">
        <v>162</v>
      </c>
      <c r="J45">
        <v>4.3492899904910799E-3</v>
      </c>
      <c r="K45">
        <v>4.9278812600599799E-3</v>
      </c>
      <c r="L45">
        <v>3.8886391155917598E-3</v>
      </c>
      <c r="M45">
        <v>4.5817373545817396E-3</v>
      </c>
      <c r="N45" t="s">
        <v>162</v>
      </c>
      <c r="O45" t="s">
        <v>162</v>
      </c>
      <c r="P45" t="s">
        <v>162</v>
      </c>
      <c r="Q45">
        <v>5.3665925708605402E-3</v>
      </c>
      <c r="R45">
        <v>5.6315731155650401E-3</v>
      </c>
      <c r="S45">
        <v>4.6421856284030102E-3</v>
      </c>
      <c r="T45" t="s">
        <v>162</v>
      </c>
      <c r="U45">
        <v>3.88508936942711E-3</v>
      </c>
      <c r="V45">
        <v>7.5587653940399199E-3</v>
      </c>
      <c r="W45">
        <v>4.4499453402458197E-3</v>
      </c>
      <c r="X45" t="s">
        <v>162</v>
      </c>
      <c r="Y45">
        <v>4.1593435712583698E-3</v>
      </c>
      <c r="Z45" t="s">
        <v>162</v>
      </c>
      <c r="AA45" t="s">
        <v>162</v>
      </c>
      <c r="AB45">
        <v>5.7920441849558203E-3</v>
      </c>
      <c r="AC45">
        <v>4.6109880814925999E-3</v>
      </c>
      <c r="AD45">
        <v>5.8496869406535496E-3</v>
      </c>
      <c r="AE45">
        <v>6.6211114952778299E-3</v>
      </c>
      <c r="AF45">
        <v>4.0487065444506504E-3</v>
      </c>
    </row>
    <row r="46" spans="1:32" x14ac:dyDescent="0.25">
      <c r="A46" s="139">
        <v>35431</v>
      </c>
      <c r="B46">
        <v>51.612522437190336</v>
      </c>
      <c r="C46">
        <f t="shared" si="0"/>
        <v>0.6103967496729098</v>
      </c>
      <c r="D46">
        <v>5.2158621748665196E-3</v>
      </c>
      <c r="E46">
        <v>6.0918410828348698E-3</v>
      </c>
      <c r="F46">
        <v>5.8509262482947799E-3</v>
      </c>
      <c r="G46">
        <v>4.9670843418343404E-3</v>
      </c>
      <c r="H46" t="s">
        <v>162</v>
      </c>
      <c r="I46" t="s">
        <v>162</v>
      </c>
      <c r="J46">
        <v>5.9342125579781701E-3</v>
      </c>
      <c r="K46">
        <v>6.4426396997498596E-3</v>
      </c>
      <c r="L46">
        <v>5.6577474485639103E-3</v>
      </c>
      <c r="M46">
        <v>6.4145136607227198E-3</v>
      </c>
      <c r="N46" t="s">
        <v>162</v>
      </c>
      <c r="O46" t="s">
        <v>162</v>
      </c>
      <c r="P46" t="s">
        <v>162</v>
      </c>
      <c r="Q46">
        <v>6.6680957947414903E-3</v>
      </c>
      <c r="R46">
        <v>5.9663708866114903E-3</v>
      </c>
      <c r="S46">
        <v>5.5323373282252803E-3</v>
      </c>
      <c r="T46" t="s">
        <v>162</v>
      </c>
      <c r="U46">
        <v>5.4967320519364003E-3</v>
      </c>
      <c r="V46">
        <v>6.2694951208968498E-3</v>
      </c>
      <c r="W46">
        <v>9.3243352201645008E-3</v>
      </c>
      <c r="X46" t="s">
        <v>162</v>
      </c>
      <c r="Y46">
        <v>5.3012750170101002E-3</v>
      </c>
      <c r="Z46" t="s">
        <v>162</v>
      </c>
      <c r="AA46" t="s">
        <v>162</v>
      </c>
      <c r="AB46">
        <v>5.8016220648000397E-3</v>
      </c>
      <c r="AC46">
        <v>8.2755040408771397E-3</v>
      </c>
      <c r="AD46">
        <v>6.4714640384816004E-3</v>
      </c>
      <c r="AE46">
        <v>6.6729184627732198E-3</v>
      </c>
      <c r="AF46">
        <v>3.7243726932186501E-3</v>
      </c>
    </row>
    <row r="47" spans="1:32" x14ac:dyDescent="0.25">
      <c r="A47" s="139">
        <v>35521</v>
      </c>
      <c r="B47">
        <v>48.600883993727173</v>
      </c>
      <c r="C47">
        <f t="shared" si="0"/>
        <v>0.57667838518323122</v>
      </c>
      <c r="D47">
        <v>4.9473105402164201E-3</v>
      </c>
      <c r="E47">
        <v>5.8525385997333697E-3</v>
      </c>
      <c r="F47">
        <v>5.3815779052901001E-3</v>
      </c>
      <c r="G47">
        <v>5.2031069791494602E-3</v>
      </c>
      <c r="H47" t="s">
        <v>162</v>
      </c>
      <c r="I47" t="s">
        <v>162</v>
      </c>
      <c r="J47">
        <v>5.5905633828910797E-3</v>
      </c>
      <c r="K47">
        <v>5.8736309444041099E-3</v>
      </c>
      <c r="L47">
        <v>5.2706855446232204E-3</v>
      </c>
      <c r="M47">
        <v>5.8566398261553597E-3</v>
      </c>
      <c r="N47" t="s">
        <v>162</v>
      </c>
      <c r="O47" t="s">
        <v>162</v>
      </c>
      <c r="P47" t="s">
        <v>162</v>
      </c>
      <c r="Q47">
        <v>5.9696928297324004E-3</v>
      </c>
      <c r="R47">
        <v>6.2616027029601803E-3</v>
      </c>
      <c r="S47">
        <v>9.2163085220842503E-3</v>
      </c>
      <c r="T47" t="s">
        <v>162</v>
      </c>
      <c r="U47">
        <v>5.2113364265151197E-3</v>
      </c>
      <c r="V47">
        <v>4.6850251021855003E-3</v>
      </c>
      <c r="W47">
        <v>6.5624139172103203E-3</v>
      </c>
      <c r="X47" t="s">
        <v>162</v>
      </c>
      <c r="Y47">
        <v>4.9270363394843704E-3</v>
      </c>
      <c r="Z47" t="s">
        <v>162</v>
      </c>
      <c r="AA47" t="s">
        <v>162</v>
      </c>
      <c r="AB47">
        <v>5.2296705929861503E-3</v>
      </c>
      <c r="AC47">
        <v>7.7801371303145503E-3</v>
      </c>
      <c r="AD47">
        <v>6.1157094545706897E-3</v>
      </c>
      <c r="AE47">
        <v>6.1658637483599302E-3</v>
      </c>
      <c r="AF47">
        <v>3.2348265477796698E-3</v>
      </c>
    </row>
    <row r="48" spans="1:32" x14ac:dyDescent="0.25">
      <c r="A48" s="139">
        <v>35612</v>
      </c>
      <c r="B48">
        <v>60.98145202938732</v>
      </c>
      <c r="C48">
        <f t="shared" si="0"/>
        <v>0.67849493349264367</v>
      </c>
      <c r="D48">
        <v>6.2498803903542101E-3</v>
      </c>
      <c r="E48">
        <v>7.0066435703105903E-3</v>
      </c>
      <c r="F48">
        <v>7.2946670851781097E-3</v>
      </c>
      <c r="G48">
        <v>4.5061471613427901E-3</v>
      </c>
      <c r="H48" t="s">
        <v>162</v>
      </c>
      <c r="I48" t="s">
        <v>162</v>
      </c>
      <c r="J48">
        <v>7.1039676357784699E-3</v>
      </c>
      <c r="K48">
        <v>6.9422353576796599E-3</v>
      </c>
      <c r="L48">
        <v>7.37856728687973E-3</v>
      </c>
      <c r="M48">
        <v>6.9763084175688203E-3</v>
      </c>
      <c r="N48" t="s">
        <v>162</v>
      </c>
      <c r="O48" t="s">
        <v>162</v>
      </c>
      <c r="P48" t="s">
        <v>162</v>
      </c>
      <c r="Q48">
        <v>6.7369312861676302E-3</v>
      </c>
      <c r="R48">
        <v>7.3161143562562696E-3</v>
      </c>
      <c r="S48">
        <v>6.9699044152259403E-3</v>
      </c>
      <c r="T48" t="s">
        <v>162</v>
      </c>
      <c r="U48">
        <v>7.0904283863602703E-3</v>
      </c>
      <c r="V48">
        <v>8.1903053140556306E-3</v>
      </c>
      <c r="W48">
        <v>8.1814368203128405E-3</v>
      </c>
      <c r="X48" t="s">
        <v>162</v>
      </c>
      <c r="Y48">
        <v>6.9030077848295504E-3</v>
      </c>
      <c r="Z48" t="s">
        <v>162</v>
      </c>
      <c r="AA48" t="s">
        <v>162</v>
      </c>
      <c r="AB48">
        <v>6.8951530545676197E-3</v>
      </c>
      <c r="AC48">
        <v>6.6808197547135999E-3</v>
      </c>
      <c r="AD48">
        <v>6.2928891833690702E-3</v>
      </c>
      <c r="AE48">
        <v>6.9787020798375496E-3</v>
      </c>
      <c r="AF48">
        <v>4.0048773577403898E-3</v>
      </c>
    </row>
    <row r="49" spans="1:32" x14ac:dyDescent="0.25">
      <c r="A49" s="139">
        <v>35704</v>
      </c>
      <c r="B49">
        <v>61.371697377308507</v>
      </c>
      <c r="C49">
        <f t="shared" si="0"/>
        <v>0.67640172415717437</v>
      </c>
      <c r="D49">
        <v>7.3756217117389002E-3</v>
      </c>
      <c r="E49">
        <v>6.8483310408097601E-3</v>
      </c>
      <c r="F49">
        <v>6.8006727134440502E-3</v>
      </c>
      <c r="G49">
        <v>5.1379291447279001E-3</v>
      </c>
      <c r="H49" t="s">
        <v>162</v>
      </c>
      <c r="I49" t="s">
        <v>162</v>
      </c>
      <c r="J49">
        <v>7.0373341441270299E-3</v>
      </c>
      <c r="K49">
        <v>6.60150716033861E-3</v>
      </c>
      <c r="L49">
        <v>7.095817299968E-3</v>
      </c>
      <c r="M49">
        <v>7.0491427494700698E-3</v>
      </c>
      <c r="N49" t="s">
        <v>162</v>
      </c>
      <c r="O49" t="s">
        <v>162</v>
      </c>
      <c r="P49" t="s">
        <v>162</v>
      </c>
      <c r="Q49">
        <v>6.2964944770794902E-3</v>
      </c>
      <c r="R49">
        <v>6.8954361705767702E-3</v>
      </c>
      <c r="S49">
        <v>7.2680762680618896E-3</v>
      </c>
      <c r="T49" t="s">
        <v>162</v>
      </c>
      <c r="U49">
        <v>7.1402290144859703E-3</v>
      </c>
      <c r="V49">
        <v>8.5136440064188194E-3</v>
      </c>
      <c r="W49">
        <v>7.0692794966062504E-3</v>
      </c>
      <c r="X49" t="s">
        <v>162</v>
      </c>
      <c r="Y49">
        <v>6.5557910166698999E-3</v>
      </c>
      <c r="Z49" t="s">
        <v>162</v>
      </c>
      <c r="AA49" t="s">
        <v>162</v>
      </c>
      <c r="AB49">
        <v>6.4594143485027303E-3</v>
      </c>
      <c r="AC49">
        <v>6.6858978700201997E-3</v>
      </c>
      <c r="AD49">
        <v>8.7001577751618306E-3</v>
      </c>
      <c r="AE49">
        <v>6.3396987965063101E-3</v>
      </c>
      <c r="AF49">
        <v>3.4098696267203699E-3</v>
      </c>
    </row>
    <row r="50" spans="1:32" x14ac:dyDescent="0.25">
      <c r="A50" s="139">
        <v>35796</v>
      </c>
      <c r="B50">
        <v>63.612794314606425</v>
      </c>
      <c r="C50">
        <f t="shared" si="0"/>
        <v>0.59020526583397925</v>
      </c>
      <c r="D50">
        <v>7.7016409221095901E-3</v>
      </c>
      <c r="E50">
        <v>5.8770092441924101E-3</v>
      </c>
      <c r="F50">
        <v>5.9765777479938399E-3</v>
      </c>
      <c r="G50">
        <v>4.3665800890101102E-3</v>
      </c>
      <c r="H50" t="s">
        <v>162</v>
      </c>
      <c r="I50" t="s">
        <v>162</v>
      </c>
      <c r="J50">
        <v>5.8257021796661599E-3</v>
      </c>
      <c r="K50">
        <v>5.53365912790063E-3</v>
      </c>
      <c r="L50">
        <v>5.71029059484924E-3</v>
      </c>
      <c r="M50">
        <v>5.8497831469816698E-3</v>
      </c>
      <c r="N50" t="s">
        <v>162</v>
      </c>
      <c r="O50" t="s">
        <v>162</v>
      </c>
      <c r="P50" t="s">
        <v>162</v>
      </c>
      <c r="Q50">
        <v>5.6182537145657097E-3</v>
      </c>
      <c r="R50">
        <v>6.2641403055823403E-3</v>
      </c>
      <c r="S50">
        <v>7.5160822470963498E-3</v>
      </c>
      <c r="T50" t="s">
        <v>162</v>
      </c>
      <c r="U50">
        <v>5.6514885521488896E-3</v>
      </c>
      <c r="V50">
        <v>8.3622506269853594E-3</v>
      </c>
      <c r="W50">
        <v>5.37089172878973E-3</v>
      </c>
      <c r="X50" t="s">
        <v>162</v>
      </c>
      <c r="Y50">
        <v>5.5247295222102403E-3</v>
      </c>
      <c r="Z50" t="s">
        <v>162</v>
      </c>
      <c r="AA50" t="s">
        <v>162</v>
      </c>
      <c r="AB50">
        <v>5.7559006504776904E-3</v>
      </c>
      <c r="AC50">
        <v>5.9647612771858297E-3</v>
      </c>
      <c r="AD50">
        <v>6.5982096950911399E-3</v>
      </c>
      <c r="AE50">
        <v>4.77271304879679E-3</v>
      </c>
      <c r="AF50">
        <v>3.8003887451621299E-3</v>
      </c>
    </row>
    <row r="51" spans="1:32" x14ac:dyDescent="0.25">
      <c r="A51" s="139">
        <v>35886</v>
      </c>
      <c r="B51">
        <v>53.527564868761445</v>
      </c>
      <c r="C51">
        <f t="shared" si="0"/>
        <v>0.54679193326318876</v>
      </c>
      <c r="D51">
        <v>1.0574277257625501E-2</v>
      </c>
      <c r="E51">
        <v>4.62933973466465E-3</v>
      </c>
      <c r="F51">
        <v>4.1158820015825496E-3</v>
      </c>
      <c r="G51">
        <v>3.7629472467131399E-3</v>
      </c>
      <c r="H51" t="s">
        <v>162</v>
      </c>
      <c r="I51" t="s">
        <v>162</v>
      </c>
      <c r="J51">
        <v>4.1331700625284896E-3</v>
      </c>
      <c r="K51">
        <v>4.1990555833834996E-3</v>
      </c>
      <c r="L51">
        <v>4.2091963394219403E-3</v>
      </c>
      <c r="M51">
        <v>4.5552297080751298E-3</v>
      </c>
      <c r="N51" t="s">
        <v>162</v>
      </c>
      <c r="O51" t="s">
        <v>162</v>
      </c>
      <c r="P51" t="s">
        <v>162</v>
      </c>
      <c r="Q51">
        <v>4.2041233972295701E-3</v>
      </c>
      <c r="R51">
        <v>4.1296743359123204E-3</v>
      </c>
      <c r="S51">
        <v>1.0314073779528799E-2</v>
      </c>
      <c r="T51" t="s">
        <v>162</v>
      </c>
      <c r="U51">
        <v>4.5599316808555704E-3</v>
      </c>
      <c r="V51">
        <v>1.3549323120906599E-2</v>
      </c>
      <c r="W51">
        <v>5.3207514944269996E-3</v>
      </c>
      <c r="X51" t="s">
        <v>162</v>
      </c>
      <c r="Y51">
        <v>4.39746322881902E-3</v>
      </c>
      <c r="Z51" t="s">
        <v>162</v>
      </c>
      <c r="AA51" t="s">
        <v>162</v>
      </c>
      <c r="AB51">
        <v>4.4444379865265296E-3</v>
      </c>
      <c r="AC51">
        <v>5.4738653168558797E-3</v>
      </c>
      <c r="AD51">
        <v>4.8862492003037697E-3</v>
      </c>
      <c r="AE51">
        <v>4.4008031550540703E-3</v>
      </c>
      <c r="AF51">
        <v>3.4985920222237198E-3</v>
      </c>
    </row>
    <row r="52" spans="1:32" x14ac:dyDescent="0.25">
      <c r="A52" s="139">
        <v>35977</v>
      </c>
      <c r="B52">
        <v>53.943786976848997</v>
      </c>
      <c r="C52">
        <f t="shared" si="0"/>
        <v>0.80600850145041802</v>
      </c>
      <c r="D52">
        <v>1.2364877016654501E-2</v>
      </c>
      <c r="E52">
        <v>7.3673236679330997E-3</v>
      </c>
      <c r="F52">
        <v>7.1598938892571996E-3</v>
      </c>
      <c r="G52">
        <v>7.3497348262692103E-3</v>
      </c>
      <c r="H52" t="s">
        <v>162</v>
      </c>
      <c r="I52" t="s">
        <v>162</v>
      </c>
      <c r="J52">
        <v>6.6937735592751098E-3</v>
      </c>
      <c r="K52">
        <v>6.98596291334652E-3</v>
      </c>
      <c r="L52">
        <v>7.2962380508546096E-3</v>
      </c>
      <c r="M52">
        <v>7.2246057600372001E-3</v>
      </c>
      <c r="N52" t="s">
        <v>162</v>
      </c>
      <c r="O52" t="s">
        <v>162</v>
      </c>
      <c r="P52" t="s">
        <v>162</v>
      </c>
      <c r="Q52">
        <v>6.4826263564116103E-3</v>
      </c>
      <c r="R52">
        <v>6.2319182118168604E-3</v>
      </c>
      <c r="S52">
        <v>1.29540007795563E-2</v>
      </c>
      <c r="T52" t="s">
        <v>162</v>
      </c>
      <c r="U52">
        <v>6.8773293940218002E-3</v>
      </c>
      <c r="V52">
        <v>1.20443878816495E-2</v>
      </c>
      <c r="W52">
        <v>1.48097737370476E-2</v>
      </c>
      <c r="X52" t="s">
        <v>162</v>
      </c>
      <c r="Y52">
        <v>6.4649785438369101E-3</v>
      </c>
      <c r="Z52" t="s">
        <v>162</v>
      </c>
      <c r="AA52" t="s">
        <v>162</v>
      </c>
      <c r="AB52">
        <v>6.3698234512417403E-3</v>
      </c>
      <c r="AC52">
        <v>8.5274056953111993E-3</v>
      </c>
      <c r="AD52">
        <v>8.5552957579762192E-3</v>
      </c>
      <c r="AE52">
        <v>5.9401983689619901E-3</v>
      </c>
      <c r="AF52">
        <v>3.50155242862443E-3</v>
      </c>
    </row>
    <row r="53" spans="1:32" x14ac:dyDescent="0.25">
      <c r="A53" s="139">
        <v>36069</v>
      </c>
      <c r="B53">
        <v>67.976074435562808</v>
      </c>
      <c r="C53">
        <f t="shared" si="0"/>
        <v>0.92936627493359447</v>
      </c>
      <c r="D53">
        <v>1.0468386433261499E-2</v>
      </c>
      <c r="E53">
        <v>9.1778482243369004E-3</v>
      </c>
      <c r="F53">
        <v>8.8927252427391107E-3</v>
      </c>
      <c r="G53">
        <v>7.5786469402739001E-3</v>
      </c>
      <c r="H53" t="s">
        <v>162</v>
      </c>
      <c r="I53" t="s">
        <v>162</v>
      </c>
      <c r="J53">
        <v>8.4899161851403494E-3</v>
      </c>
      <c r="K53">
        <v>9.1552904253093901E-3</v>
      </c>
      <c r="L53">
        <v>9.6205296754204098E-3</v>
      </c>
      <c r="M53">
        <v>9.16862325135793E-3</v>
      </c>
      <c r="N53" t="s">
        <v>162</v>
      </c>
      <c r="O53" t="s">
        <v>162</v>
      </c>
      <c r="P53" t="s">
        <v>162</v>
      </c>
      <c r="Q53">
        <v>8.9522876035192898E-3</v>
      </c>
      <c r="R53">
        <v>8.7949609098062903E-3</v>
      </c>
      <c r="S53">
        <v>1.44359102403938E-2</v>
      </c>
      <c r="T53" t="s">
        <v>162</v>
      </c>
      <c r="U53">
        <v>8.5920090337612207E-3</v>
      </c>
      <c r="V53">
        <v>1.09952417403693E-2</v>
      </c>
      <c r="W53">
        <v>1.0217378346594599E-2</v>
      </c>
      <c r="X53" t="s">
        <v>162</v>
      </c>
      <c r="Y53">
        <v>8.3684913779813203E-3</v>
      </c>
      <c r="Z53" t="s">
        <v>162</v>
      </c>
      <c r="AA53" t="s">
        <v>162</v>
      </c>
      <c r="AB53">
        <v>8.3173795414995394E-3</v>
      </c>
      <c r="AC53">
        <v>1.05651537453371E-2</v>
      </c>
      <c r="AD53">
        <v>1.0758016785833401E-2</v>
      </c>
      <c r="AE53">
        <v>7.3427326477313402E-3</v>
      </c>
      <c r="AF53">
        <v>5.9817266360522097E-3</v>
      </c>
    </row>
    <row r="54" spans="1:32" x14ac:dyDescent="0.25">
      <c r="A54" s="139">
        <v>36161</v>
      </c>
      <c r="B54">
        <v>59.578947225955048</v>
      </c>
      <c r="C54">
        <f t="shared" si="0"/>
        <v>0.70923945207633288</v>
      </c>
      <c r="D54">
        <v>7.0487704906072096E-3</v>
      </c>
      <c r="E54">
        <v>7.2906551491815101E-3</v>
      </c>
      <c r="F54">
        <v>7.4568329589468499E-3</v>
      </c>
      <c r="G54">
        <v>5.3920446250052502E-3</v>
      </c>
      <c r="H54" t="s">
        <v>162</v>
      </c>
      <c r="I54" t="s">
        <v>162</v>
      </c>
      <c r="J54">
        <v>7.4586017594103996E-3</v>
      </c>
      <c r="K54">
        <v>7.64275619958041E-3</v>
      </c>
      <c r="L54">
        <v>7.5878126574268996E-3</v>
      </c>
      <c r="M54">
        <v>7.4757883213803196E-3</v>
      </c>
      <c r="N54" t="s">
        <v>162</v>
      </c>
      <c r="O54">
        <v>4.8364428000170498E-3</v>
      </c>
      <c r="P54" t="s">
        <v>162</v>
      </c>
      <c r="Q54">
        <v>7.1792706319030201E-3</v>
      </c>
      <c r="R54">
        <v>6.8926374044010197E-3</v>
      </c>
      <c r="S54">
        <v>1.0255566352981501E-2</v>
      </c>
      <c r="T54" t="s">
        <v>162</v>
      </c>
      <c r="U54">
        <v>7.3591264399487204E-3</v>
      </c>
      <c r="V54">
        <v>6.5220745401197502E-3</v>
      </c>
      <c r="W54">
        <v>7.2398660682760603E-3</v>
      </c>
      <c r="X54" t="s">
        <v>162</v>
      </c>
      <c r="Y54">
        <v>9.0489966697258201E-3</v>
      </c>
      <c r="Z54" t="s">
        <v>162</v>
      </c>
      <c r="AA54" t="s">
        <v>162</v>
      </c>
      <c r="AB54">
        <v>7.35951943627099E-3</v>
      </c>
      <c r="AC54">
        <v>7.4255390509974399E-3</v>
      </c>
      <c r="AD54">
        <v>7.3128911697000103E-3</v>
      </c>
      <c r="AE54">
        <v>5.7065836194773699E-3</v>
      </c>
      <c r="AF54">
        <v>4.4485085906722796E-3</v>
      </c>
    </row>
    <row r="55" spans="1:32" x14ac:dyDescent="0.25">
      <c r="A55" s="139">
        <v>36251</v>
      </c>
      <c r="B55">
        <v>51.997245397143452</v>
      </c>
      <c r="C55">
        <f t="shared" si="0"/>
        <v>0.64871305485733666</v>
      </c>
      <c r="D55">
        <v>7.3273291771863399E-3</v>
      </c>
      <c r="E55">
        <v>6.8424150268564703E-3</v>
      </c>
      <c r="F55">
        <v>6.3172278661830601E-3</v>
      </c>
      <c r="G55">
        <v>5.9150058215872601E-3</v>
      </c>
      <c r="H55" t="s">
        <v>162</v>
      </c>
      <c r="I55" t="s">
        <v>162</v>
      </c>
      <c r="J55">
        <v>6.3383573146538197E-3</v>
      </c>
      <c r="K55">
        <v>6.5181639934451703E-3</v>
      </c>
      <c r="L55">
        <v>6.4367802718719603E-3</v>
      </c>
      <c r="M55">
        <v>6.7734910911815297E-3</v>
      </c>
      <c r="N55">
        <v>6.7396623988629596E-3</v>
      </c>
      <c r="O55">
        <v>8.49044691026026E-3</v>
      </c>
      <c r="P55" t="s">
        <v>162</v>
      </c>
      <c r="Q55">
        <v>6.3658337529234098E-3</v>
      </c>
      <c r="R55">
        <v>6.1370440039012096E-3</v>
      </c>
      <c r="S55">
        <v>7.0708975790828698E-3</v>
      </c>
      <c r="T55" t="s">
        <v>162</v>
      </c>
      <c r="U55">
        <v>6.0995934296626496E-3</v>
      </c>
      <c r="V55">
        <v>7.5727839680894199E-3</v>
      </c>
      <c r="W55">
        <v>5.8948470613774603E-3</v>
      </c>
      <c r="X55" t="s">
        <v>162</v>
      </c>
      <c r="Y55">
        <v>7.6834375888437103E-3</v>
      </c>
      <c r="Z55" t="s">
        <v>162</v>
      </c>
      <c r="AA55" t="s">
        <v>162</v>
      </c>
      <c r="AB55">
        <v>6.7952673523137197E-3</v>
      </c>
      <c r="AC55">
        <v>5.78420852837874E-3</v>
      </c>
      <c r="AD55">
        <v>5.9667839050713397E-3</v>
      </c>
      <c r="AE55">
        <v>4.8112988929464497E-3</v>
      </c>
      <c r="AF55">
        <v>4.8359961339343102E-3</v>
      </c>
    </row>
    <row r="56" spans="1:32" x14ac:dyDescent="0.25">
      <c r="A56" s="139">
        <v>36342</v>
      </c>
      <c r="B56">
        <v>55.854947190718185</v>
      </c>
      <c r="C56">
        <f t="shared" si="0"/>
        <v>0.73930010709801341</v>
      </c>
      <c r="D56">
        <v>7.4910009301066604E-3</v>
      </c>
      <c r="E56">
        <v>8.3635781336831201E-3</v>
      </c>
      <c r="F56">
        <v>7.7892178511726499E-3</v>
      </c>
      <c r="G56">
        <v>5.8332861951536502E-3</v>
      </c>
      <c r="H56" t="s">
        <v>162</v>
      </c>
      <c r="I56" t="s">
        <v>162</v>
      </c>
      <c r="J56">
        <v>8.1307875249255306E-3</v>
      </c>
      <c r="K56">
        <v>7.7741604843729701E-3</v>
      </c>
      <c r="L56">
        <v>8.2904976626801304E-3</v>
      </c>
      <c r="M56">
        <v>8.2565908007628391E-3</v>
      </c>
      <c r="N56">
        <v>7.2895502732108399E-3</v>
      </c>
      <c r="O56">
        <v>6.0324873999118801E-3</v>
      </c>
      <c r="P56" t="s">
        <v>162</v>
      </c>
      <c r="Q56">
        <v>7.8974894655960796E-3</v>
      </c>
      <c r="R56">
        <v>7.8919200424746993E-3</v>
      </c>
      <c r="S56">
        <v>9.3231343037700892E-3</v>
      </c>
      <c r="T56" t="s">
        <v>162</v>
      </c>
      <c r="U56">
        <v>7.2054081696117898E-3</v>
      </c>
      <c r="V56">
        <v>8.3657077225740492E-3</v>
      </c>
      <c r="W56">
        <v>6.1522647158687299E-3</v>
      </c>
      <c r="X56" t="s">
        <v>162</v>
      </c>
      <c r="Y56">
        <v>8.2718924793661903E-3</v>
      </c>
      <c r="Z56" t="s">
        <v>162</v>
      </c>
      <c r="AA56" t="s">
        <v>162</v>
      </c>
      <c r="AB56">
        <v>8.1573878424031007E-3</v>
      </c>
      <c r="AC56">
        <v>6.3098004833451304E-3</v>
      </c>
      <c r="AD56">
        <v>7.3215812405484498E-3</v>
      </c>
      <c r="AE56">
        <v>6.0545449171086401E-3</v>
      </c>
      <c r="AF56">
        <v>4.4437349229157104E-3</v>
      </c>
    </row>
    <row r="57" spans="1:32" x14ac:dyDescent="0.25">
      <c r="A57" s="139">
        <v>36434</v>
      </c>
      <c r="B57">
        <v>57.154995222846907</v>
      </c>
      <c r="C57">
        <f t="shared" si="0"/>
        <v>0.67420520937832351</v>
      </c>
      <c r="D57">
        <v>5.4160279540148796E-3</v>
      </c>
      <c r="E57">
        <v>6.5487205308055497E-3</v>
      </c>
      <c r="F57">
        <v>6.7802029361823703E-3</v>
      </c>
      <c r="G57">
        <v>5.1519420317341904E-3</v>
      </c>
      <c r="H57" t="s">
        <v>162</v>
      </c>
      <c r="I57" t="s">
        <v>162</v>
      </c>
      <c r="J57">
        <v>6.6677725345088996E-3</v>
      </c>
      <c r="K57">
        <v>6.0254385613487402E-3</v>
      </c>
      <c r="L57">
        <v>6.9339138877733903E-3</v>
      </c>
      <c r="M57">
        <v>6.9924945757849502E-3</v>
      </c>
      <c r="N57">
        <v>7.6129372906212703E-3</v>
      </c>
      <c r="O57">
        <v>1.0429924427765001E-2</v>
      </c>
      <c r="P57" t="s">
        <v>162</v>
      </c>
      <c r="Q57">
        <v>6.8395642762026703E-3</v>
      </c>
      <c r="R57">
        <v>7.3452289769880197E-3</v>
      </c>
      <c r="S57">
        <v>6.8670927725692698E-3</v>
      </c>
      <c r="T57" t="s">
        <v>162</v>
      </c>
      <c r="U57">
        <v>6.8393780541302802E-3</v>
      </c>
      <c r="V57">
        <v>7.6713114372120098E-3</v>
      </c>
      <c r="W57">
        <v>5.1370973662926899E-3</v>
      </c>
      <c r="X57" t="s">
        <v>162</v>
      </c>
      <c r="Y57">
        <v>1.0725000650319E-2</v>
      </c>
      <c r="Z57" t="s">
        <v>162</v>
      </c>
      <c r="AA57" t="s">
        <v>162</v>
      </c>
      <c r="AB57">
        <v>6.8725421504902398E-3</v>
      </c>
      <c r="AC57">
        <v>5.7497163243292598E-3</v>
      </c>
      <c r="AD57">
        <v>6.5132045090338497E-3</v>
      </c>
      <c r="AE57">
        <v>5.9001520690316403E-3</v>
      </c>
      <c r="AF57">
        <v>3.3054827460930699E-3</v>
      </c>
    </row>
    <row r="58" spans="1:32" x14ac:dyDescent="0.25">
      <c r="A58" s="139">
        <v>36526</v>
      </c>
      <c r="B58">
        <v>58.504730896872061</v>
      </c>
      <c r="C58">
        <f t="shared" si="0"/>
        <v>0.77569332277752256</v>
      </c>
      <c r="D58">
        <v>7.2715369175297999E-3</v>
      </c>
      <c r="E58">
        <v>7.8810349538963303E-3</v>
      </c>
      <c r="F58">
        <v>8.0821648429324194E-3</v>
      </c>
      <c r="G58">
        <v>5.2387755291864804E-3</v>
      </c>
      <c r="H58" t="s">
        <v>162</v>
      </c>
      <c r="I58" t="s">
        <v>162</v>
      </c>
      <c r="J58">
        <v>7.3398175098251701E-3</v>
      </c>
      <c r="K58">
        <v>7.93957940035569E-3</v>
      </c>
      <c r="L58">
        <v>8.3621505030441103E-3</v>
      </c>
      <c r="M58">
        <v>7.6321092615494503E-3</v>
      </c>
      <c r="N58">
        <v>7.0947852340509003E-3</v>
      </c>
      <c r="O58">
        <v>1.2000476064184E-2</v>
      </c>
      <c r="P58" t="s">
        <v>162</v>
      </c>
      <c r="Q58">
        <v>7.7223270712460899E-3</v>
      </c>
      <c r="R58">
        <v>9.3086735310449198E-3</v>
      </c>
      <c r="S58">
        <v>8.9299577667243998E-3</v>
      </c>
      <c r="T58" t="s">
        <v>162</v>
      </c>
      <c r="U58">
        <v>8.7212577079311404E-3</v>
      </c>
      <c r="V58">
        <v>7.8834908539120695E-3</v>
      </c>
      <c r="W58">
        <v>6.7017892202265701E-3</v>
      </c>
      <c r="X58" t="s">
        <v>162</v>
      </c>
      <c r="Y58">
        <v>8.0909685353069503E-3</v>
      </c>
      <c r="Z58" t="s">
        <v>162</v>
      </c>
      <c r="AA58" t="s">
        <v>162</v>
      </c>
      <c r="AB58">
        <v>7.7782162448208E-3</v>
      </c>
      <c r="AC58">
        <v>7.3513477915217998E-3</v>
      </c>
      <c r="AD58">
        <v>7.67880112988026E-3</v>
      </c>
      <c r="AE58">
        <v>7.2250967933762903E-3</v>
      </c>
      <c r="AF58">
        <v>4.4181741485093198E-3</v>
      </c>
    </row>
    <row r="59" spans="1:32" x14ac:dyDescent="0.25">
      <c r="A59" s="139">
        <v>36617</v>
      </c>
      <c r="B59">
        <v>63.660773100194149</v>
      </c>
      <c r="C59">
        <f t="shared" si="0"/>
        <v>0.88721692142184161</v>
      </c>
      <c r="D59">
        <v>7.8630800053571693E-3</v>
      </c>
      <c r="E59">
        <v>9.2730733407518692E-3</v>
      </c>
      <c r="F59">
        <v>9.6274050286511703E-3</v>
      </c>
      <c r="G59">
        <v>5.8212336236494596E-3</v>
      </c>
      <c r="H59" t="s">
        <v>162</v>
      </c>
      <c r="I59">
        <v>9.5427622954592402E-3</v>
      </c>
      <c r="J59">
        <v>9.0812051369643203E-3</v>
      </c>
      <c r="K59">
        <v>9.6165010193489907E-3</v>
      </c>
      <c r="L59">
        <v>1.0994569634864299E-2</v>
      </c>
      <c r="M59">
        <v>9.0900393753973602E-3</v>
      </c>
      <c r="N59">
        <v>8.4883743477695405E-3</v>
      </c>
      <c r="O59">
        <v>1.1769478453115399E-2</v>
      </c>
      <c r="P59" t="s">
        <v>162</v>
      </c>
      <c r="Q59">
        <v>9.3256216786362402E-3</v>
      </c>
      <c r="R59">
        <v>9.3870207772465894E-3</v>
      </c>
      <c r="S59">
        <v>7.96556440884277E-3</v>
      </c>
      <c r="T59" t="s">
        <v>162</v>
      </c>
      <c r="U59">
        <v>9.6255221123583493E-3</v>
      </c>
      <c r="V59">
        <v>9.7122561699493799E-3</v>
      </c>
      <c r="W59">
        <v>8.4604158210748199E-3</v>
      </c>
      <c r="X59" t="s">
        <v>162</v>
      </c>
      <c r="Y59">
        <v>9.8580852038050899E-3</v>
      </c>
      <c r="Z59" t="s">
        <v>162</v>
      </c>
      <c r="AA59" t="s">
        <v>162</v>
      </c>
      <c r="AB59">
        <v>9.3298466060024107E-3</v>
      </c>
      <c r="AC59">
        <v>8.2764885699506893E-3</v>
      </c>
      <c r="AD59">
        <v>8.8084520259016103E-3</v>
      </c>
      <c r="AE59">
        <v>7.7937758962383797E-3</v>
      </c>
      <c r="AF59">
        <v>4.3491203956883802E-3</v>
      </c>
    </row>
    <row r="60" spans="1:32" x14ac:dyDescent="0.25">
      <c r="A60" s="139">
        <v>36708</v>
      </c>
      <c r="B60">
        <v>70.265608282214203</v>
      </c>
      <c r="C60">
        <f t="shared" si="0"/>
        <v>0.81256612917356608</v>
      </c>
      <c r="D60">
        <v>8.7021887315630302E-3</v>
      </c>
      <c r="E60">
        <v>9.1453548734814899E-3</v>
      </c>
      <c r="F60">
        <v>8.9488104696556197E-3</v>
      </c>
      <c r="G60">
        <v>4.0161036518196304E-3</v>
      </c>
      <c r="H60" t="s">
        <v>162</v>
      </c>
      <c r="I60">
        <v>8.0531785181104307E-3</v>
      </c>
      <c r="J60">
        <v>8.9392315184098296E-3</v>
      </c>
      <c r="K60">
        <v>9.0649763027042304E-3</v>
      </c>
      <c r="L60">
        <v>8.9246218866229805E-3</v>
      </c>
      <c r="M60">
        <v>9.1823719592208503E-3</v>
      </c>
      <c r="N60">
        <v>8.5730858387087303E-3</v>
      </c>
      <c r="O60">
        <v>8.9462282282575904E-3</v>
      </c>
      <c r="P60" t="s">
        <v>162</v>
      </c>
      <c r="Q60">
        <v>9.0324143253569401E-3</v>
      </c>
      <c r="R60">
        <v>8.7990381425387693E-3</v>
      </c>
      <c r="S60">
        <v>5.8733039557215504E-3</v>
      </c>
      <c r="T60" t="s">
        <v>162</v>
      </c>
      <c r="U60">
        <v>9.0379056787289608E-3</v>
      </c>
      <c r="V60">
        <v>9.8019590295187007E-3</v>
      </c>
      <c r="W60">
        <v>8.4284074297434498E-3</v>
      </c>
      <c r="X60" t="s">
        <v>162</v>
      </c>
      <c r="Y60">
        <v>8.9181908290903202E-3</v>
      </c>
      <c r="Z60">
        <v>7.9129124286033501E-3</v>
      </c>
      <c r="AA60" t="s">
        <v>162</v>
      </c>
      <c r="AB60">
        <v>9.0049767615832908E-3</v>
      </c>
      <c r="AC60">
        <v>7.8224028517743498E-3</v>
      </c>
      <c r="AD60">
        <v>7.9282206554286208E-3</v>
      </c>
      <c r="AE60">
        <v>6.9639166580873898E-3</v>
      </c>
      <c r="AF60">
        <v>2.9960702769257601E-3</v>
      </c>
    </row>
    <row r="61" spans="1:32" x14ac:dyDescent="0.25">
      <c r="A61" s="139">
        <v>36800</v>
      </c>
      <c r="B61">
        <v>64.895286940812952</v>
      </c>
      <c r="C61">
        <f t="shared" si="0"/>
        <v>0.76609451324286471</v>
      </c>
      <c r="D61">
        <v>8.4418611846430701E-3</v>
      </c>
      <c r="E61">
        <v>7.8227963116185694E-3</v>
      </c>
      <c r="F61">
        <v>7.9717425691147106E-3</v>
      </c>
      <c r="G61">
        <v>4.2544874934865497E-3</v>
      </c>
      <c r="H61" t="s">
        <v>162</v>
      </c>
      <c r="I61">
        <v>7.76137796090499E-3</v>
      </c>
      <c r="J61">
        <v>8.2242598354376507E-3</v>
      </c>
      <c r="K61">
        <v>8.0041385171158493E-3</v>
      </c>
      <c r="L61">
        <v>8.1447801862124507E-3</v>
      </c>
      <c r="M61">
        <v>7.9868842651262002E-3</v>
      </c>
      <c r="N61">
        <v>8.0017338789383392E-3</v>
      </c>
      <c r="O61">
        <v>1.14350893870547E-2</v>
      </c>
      <c r="P61" t="s">
        <v>162</v>
      </c>
      <c r="Q61">
        <v>8.1182001819770401E-3</v>
      </c>
      <c r="R61">
        <v>8.3999744670240697E-3</v>
      </c>
      <c r="S61">
        <v>5.2325735416952701E-3</v>
      </c>
      <c r="T61" t="s">
        <v>162</v>
      </c>
      <c r="U61">
        <v>7.8629964826554006E-3</v>
      </c>
      <c r="V61">
        <v>8.7271615928083707E-3</v>
      </c>
      <c r="W61">
        <v>7.0224932488486998E-3</v>
      </c>
      <c r="X61" t="s">
        <v>162</v>
      </c>
      <c r="Y61">
        <v>7.6421808294398104E-3</v>
      </c>
      <c r="Z61">
        <v>9.3299161684660004E-3</v>
      </c>
      <c r="AA61" t="s">
        <v>162</v>
      </c>
      <c r="AB61">
        <v>7.8081662390957996E-3</v>
      </c>
      <c r="AC61">
        <v>8.2270048590141892E-3</v>
      </c>
      <c r="AD61">
        <v>7.7985431621280599E-3</v>
      </c>
      <c r="AE61">
        <v>6.2802548145602004E-3</v>
      </c>
      <c r="AF61">
        <v>3.3640660009214901E-3</v>
      </c>
    </row>
    <row r="62" spans="1:32" x14ac:dyDescent="0.25">
      <c r="A62" s="139">
        <v>36892</v>
      </c>
      <c r="B62">
        <v>74.320908174481701</v>
      </c>
      <c r="C62">
        <f t="shared" si="0"/>
        <v>0.85872479135606139</v>
      </c>
      <c r="D62">
        <v>8.5441153457258296E-3</v>
      </c>
      <c r="E62">
        <v>8.9361677180836603E-3</v>
      </c>
      <c r="F62">
        <v>9.0205899964040295E-3</v>
      </c>
      <c r="G62">
        <v>4.7489196595467799E-3</v>
      </c>
      <c r="H62" t="s">
        <v>162</v>
      </c>
      <c r="I62">
        <v>1.00308475932228E-2</v>
      </c>
      <c r="J62">
        <v>8.7093717220836208E-3</v>
      </c>
      <c r="K62">
        <v>9.0497411280073305E-3</v>
      </c>
      <c r="L62">
        <v>9.1023706942019202E-3</v>
      </c>
      <c r="M62">
        <v>9.0212684883068193E-3</v>
      </c>
      <c r="N62">
        <v>8.8754381979835196E-3</v>
      </c>
      <c r="O62">
        <v>8.0095679659895908E-3</v>
      </c>
      <c r="P62" t="s">
        <v>162</v>
      </c>
      <c r="Q62">
        <v>8.8331617779608806E-3</v>
      </c>
      <c r="R62">
        <v>9.1514995149193507E-3</v>
      </c>
      <c r="S62">
        <v>6.8544190733661097E-3</v>
      </c>
      <c r="T62" t="s">
        <v>162</v>
      </c>
      <c r="U62">
        <v>8.9793082795048204E-3</v>
      </c>
      <c r="V62">
        <v>8.9655189413118692E-3</v>
      </c>
      <c r="W62">
        <v>7.7003491801980496E-3</v>
      </c>
      <c r="X62">
        <v>1.4194242121636299E-2</v>
      </c>
      <c r="Y62">
        <v>9.0284247774204997E-3</v>
      </c>
      <c r="Z62">
        <v>9.5458632314559793E-3</v>
      </c>
      <c r="AA62" t="s">
        <v>162</v>
      </c>
      <c r="AB62">
        <v>9.0779400529299708E-3</v>
      </c>
      <c r="AC62">
        <v>8.8121469027097696E-3</v>
      </c>
      <c r="AD62">
        <v>8.1465189952359303E-3</v>
      </c>
      <c r="AE62">
        <v>6.1884985108468802E-3</v>
      </c>
      <c r="AF62">
        <v>5.1549079699629999E-3</v>
      </c>
    </row>
    <row r="63" spans="1:32" x14ac:dyDescent="0.25">
      <c r="A63" s="139">
        <v>36982</v>
      </c>
      <c r="B63">
        <v>66.264992851407101</v>
      </c>
      <c r="C63">
        <f t="shared" si="0"/>
        <v>0.77912308110329886</v>
      </c>
      <c r="D63">
        <v>9.9309987686867392E-3</v>
      </c>
      <c r="E63">
        <v>8.0024580454124902E-3</v>
      </c>
      <c r="F63">
        <v>8.1028745622338302E-3</v>
      </c>
      <c r="G63">
        <v>5.6262905032550201E-3</v>
      </c>
      <c r="H63" t="s">
        <v>162</v>
      </c>
      <c r="I63">
        <v>8.3129596213074395E-3</v>
      </c>
      <c r="J63">
        <v>7.4898052302402899E-3</v>
      </c>
      <c r="K63">
        <v>8.0242214187112495E-3</v>
      </c>
      <c r="L63">
        <v>8.0981786830634193E-3</v>
      </c>
      <c r="M63">
        <v>8.0370790983251492E-3</v>
      </c>
      <c r="N63">
        <v>7.8272510333317006E-3</v>
      </c>
      <c r="O63">
        <v>9.1613841488933593E-3</v>
      </c>
      <c r="P63" t="s">
        <v>162</v>
      </c>
      <c r="Q63">
        <v>7.6479694518520602E-3</v>
      </c>
      <c r="R63">
        <v>8.0619285099489801E-3</v>
      </c>
      <c r="S63">
        <v>6.8790251397677499E-3</v>
      </c>
      <c r="T63" t="s">
        <v>162</v>
      </c>
      <c r="U63">
        <v>8.15654806544832E-3</v>
      </c>
      <c r="V63">
        <v>9.7113827460441095E-3</v>
      </c>
      <c r="W63">
        <v>6.4183406008924996E-3</v>
      </c>
      <c r="X63">
        <v>9.0810426298310303E-3</v>
      </c>
      <c r="Y63">
        <v>8.1193616392660206E-3</v>
      </c>
      <c r="Z63">
        <v>6.8289987177714397E-3</v>
      </c>
      <c r="AA63" t="s">
        <v>162</v>
      </c>
      <c r="AB63">
        <v>8.1699306621566391E-3</v>
      </c>
      <c r="AC63">
        <v>8.7388346301684496E-3</v>
      </c>
      <c r="AD63">
        <v>7.3889521742389504E-3</v>
      </c>
      <c r="AE63">
        <v>5.9115333535830197E-3</v>
      </c>
      <c r="AF63">
        <v>5.0534208413947701E-3</v>
      </c>
    </row>
    <row r="64" spans="1:32" x14ac:dyDescent="0.25">
      <c r="A64" s="139">
        <v>37073</v>
      </c>
      <c r="B64">
        <v>68.608271030354871</v>
      </c>
      <c r="C64">
        <f t="shared" si="0"/>
        <v>0.83331643806254019</v>
      </c>
      <c r="D64">
        <v>9.5524193995505206E-3</v>
      </c>
      <c r="E64">
        <v>8.4525572414673594E-3</v>
      </c>
      <c r="F64">
        <v>8.5878285560381396E-3</v>
      </c>
      <c r="G64">
        <v>4.5487347983770897E-3</v>
      </c>
      <c r="H64" t="s">
        <v>162</v>
      </c>
      <c r="I64">
        <v>7.3799418224763796E-3</v>
      </c>
      <c r="J64">
        <v>7.6836730614372904E-3</v>
      </c>
      <c r="K64">
        <v>8.4359726418668096E-3</v>
      </c>
      <c r="L64">
        <v>8.4602297030316707E-3</v>
      </c>
      <c r="M64">
        <v>8.5108008020803507E-3</v>
      </c>
      <c r="N64">
        <v>8.3529337200981806E-3</v>
      </c>
      <c r="O64">
        <v>1.18472096244973E-2</v>
      </c>
      <c r="P64" t="s">
        <v>162</v>
      </c>
      <c r="Q64">
        <v>7.79640339145821E-3</v>
      </c>
      <c r="R64">
        <v>8.4391914026190704E-3</v>
      </c>
      <c r="S64">
        <v>7.2493527315169396E-3</v>
      </c>
      <c r="T64" t="s">
        <v>162</v>
      </c>
      <c r="U64">
        <v>8.5826214349310308E-3</v>
      </c>
      <c r="V64">
        <v>9.6531484725649493E-3</v>
      </c>
      <c r="W64">
        <v>6.6834207801597604E-3</v>
      </c>
      <c r="X64">
        <v>1.44137414990898E-2</v>
      </c>
      <c r="Y64">
        <v>8.5637981780249395E-3</v>
      </c>
      <c r="Z64">
        <v>8.2285077529560494E-3</v>
      </c>
      <c r="AA64" t="s">
        <v>162</v>
      </c>
      <c r="AB64">
        <v>8.6007606613865903E-3</v>
      </c>
      <c r="AC64">
        <v>9.4526879099488502E-3</v>
      </c>
      <c r="AD64">
        <v>8.3663859468716701E-3</v>
      </c>
      <c r="AE64">
        <v>5.8620072601953599E-3</v>
      </c>
      <c r="AF64">
        <v>4.6247807229906797E-3</v>
      </c>
    </row>
    <row r="65" spans="1:32" x14ac:dyDescent="0.25">
      <c r="A65" s="139">
        <v>37165</v>
      </c>
      <c r="B65">
        <v>64.801167071958488</v>
      </c>
      <c r="C65">
        <f t="shared" si="0"/>
        <v>0.85684543657082701</v>
      </c>
      <c r="D65">
        <v>8.6280877446329694E-3</v>
      </c>
      <c r="E65">
        <v>7.80462324767191E-3</v>
      </c>
      <c r="F65">
        <v>7.9861663876473407E-3</v>
      </c>
      <c r="G65">
        <v>6.1862193971246697E-3</v>
      </c>
      <c r="H65" t="s">
        <v>162</v>
      </c>
      <c r="I65">
        <v>1.0145714048966401E-2</v>
      </c>
      <c r="J65">
        <v>6.9091902914137403E-3</v>
      </c>
      <c r="K65">
        <v>7.8115375362816696E-3</v>
      </c>
      <c r="L65">
        <v>7.8418356705099897E-3</v>
      </c>
      <c r="M65">
        <v>7.8881704946696402E-3</v>
      </c>
      <c r="N65">
        <v>7.74144504819161E-3</v>
      </c>
      <c r="O65">
        <v>7.4426576111539097E-3</v>
      </c>
      <c r="P65" t="s">
        <v>162</v>
      </c>
      <c r="Q65">
        <v>6.9364740232584696E-3</v>
      </c>
      <c r="R65">
        <v>7.7900124668715699E-3</v>
      </c>
      <c r="S65">
        <v>4.30065602670281E-3</v>
      </c>
      <c r="T65" t="s">
        <v>162</v>
      </c>
      <c r="U65">
        <v>7.9812317003643603E-3</v>
      </c>
      <c r="V65">
        <v>6.7494998047784201E-3</v>
      </c>
      <c r="W65">
        <v>6.8908191736831003E-3</v>
      </c>
      <c r="X65">
        <v>9.89588210943638E-3</v>
      </c>
      <c r="Y65">
        <v>7.8763886194975399E-3</v>
      </c>
      <c r="Z65">
        <v>3.3163234614608801E-2</v>
      </c>
      <c r="AA65" t="s">
        <v>162</v>
      </c>
      <c r="AB65">
        <v>7.9688293369922902E-3</v>
      </c>
      <c r="AC65">
        <v>6.8410221126903601E-3</v>
      </c>
      <c r="AD65">
        <v>7.7563348161808999E-3</v>
      </c>
      <c r="AE65">
        <v>7.0934995721933002E-3</v>
      </c>
      <c r="AF65">
        <v>6.5818272871846399E-3</v>
      </c>
    </row>
    <row r="66" spans="1:32" x14ac:dyDescent="0.25">
      <c r="A66" s="139">
        <v>37257</v>
      </c>
      <c r="B66">
        <v>63.894503650384607</v>
      </c>
      <c r="C66">
        <f t="shared" si="0"/>
        <v>0.6692428828021445</v>
      </c>
      <c r="D66">
        <v>6.8058914039836596E-3</v>
      </c>
      <c r="E66">
        <v>5.9244253117579897E-3</v>
      </c>
      <c r="F66">
        <v>5.9182543806791301E-3</v>
      </c>
      <c r="G66">
        <v>5.6863921124425901E-3</v>
      </c>
      <c r="H66" t="s">
        <v>162</v>
      </c>
      <c r="I66">
        <v>6.7130095334161297E-3</v>
      </c>
      <c r="J66">
        <v>6.01054869696762E-3</v>
      </c>
      <c r="K66">
        <v>5.9433724010606098E-3</v>
      </c>
      <c r="L66">
        <v>6.0771264685821301E-3</v>
      </c>
      <c r="M66">
        <v>6.0085879527913E-3</v>
      </c>
      <c r="N66">
        <v>5.9879392506141703E-3</v>
      </c>
      <c r="O66">
        <v>6.9798028519724303E-3</v>
      </c>
      <c r="P66" t="s">
        <v>162</v>
      </c>
      <c r="Q66">
        <v>5.92074026516432E-3</v>
      </c>
      <c r="R66">
        <v>6.0356400478754702E-3</v>
      </c>
      <c r="S66">
        <v>6.8839556566206196E-3</v>
      </c>
      <c r="T66" t="s">
        <v>162</v>
      </c>
      <c r="U66">
        <v>6.0542175318898297E-3</v>
      </c>
      <c r="V66">
        <v>6.8585800440462003E-3</v>
      </c>
      <c r="W66">
        <v>4.9871519180757096E-3</v>
      </c>
      <c r="X66">
        <v>8.3195454484046392E-3</v>
      </c>
      <c r="Y66">
        <v>5.9729636754284401E-3</v>
      </c>
      <c r="Z66">
        <v>2.02550378718339E-2</v>
      </c>
      <c r="AA66" t="s">
        <v>162</v>
      </c>
      <c r="AB66">
        <v>6.00854709916376E-3</v>
      </c>
      <c r="AC66">
        <v>6.7535484018796596E-3</v>
      </c>
      <c r="AD66">
        <v>5.5602576090146199E-3</v>
      </c>
      <c r="AE66">
        <v>4.9557510931645199E-3</v>
      </c>
      <c r="AF66">
        <v>4.6894336737066302E-3</v>
      </c>
    </row>
    <row r="67" spans="1:32" x14ac:dyDescent="0.25">
      <c r="A67" s="139">
        <v>37347</v>
      </c>
      <c r="B67">
        <v>69.962851837263358</v>
      </c>
      <c r="C67">
        <f t="shared" ref="C67:C130" si="1">100*AVERAGE(D67:AF67)</f>
        <v>0.68087249705480213</v>
      </c>
      <c r="D67">
        <v>5.69466007465511E-3</v>
      </c>
      <c r="E67">
        <v>6.9205090502726099E-3</v>
      </c>
      <c r="F67">
        <v>6.9670593796630296E-3</v>
      </c>
      <c r="G67">
        <v>4.2307561978863597E-3</v>
      </c>
      <c r="H67" t="s">
        <v>162</v>
      </c>
      <c r="I67">
        <v>7.7221551177473896E-3</v>
      </c>
      <c r="J67">
        <v>6.6661721573844698E-3</v>
      </c>
      <c r="K67">
        <v>6.8284342667735897E-3</v>
      </c>
      <c r="L67">
        <v>7.0067429745684501E-3</v>
      </c>
      <c r="M67">
        <v>6.9811219089885301E-3</v>
      </c>
      <c r="N67">
        <v>6.8589495490298403E-3</v>
      </c>
      <c r="O67">
        <v>6.9390821449334403E-3</v>
      </c>
      <c r="P67" t="s">
        <v>162</v>
      </c>
      <c r="Q67">
        <v>6.9196802129417199E-3</v>
      </c>
      <c r="R67">
        <v>7.1667619377124804E-3</v>
      </c>
      <c r="S67">
        <v>6.7202176989447499E-3</v>
      </c>
      <c r="T67" t="s">
        <v>162</v>
      </c>
      <c r="U67">
        <v>7.0500400434901399E-3</v>
      </c>
      <c r="V67">
        <v>6.5926675357930297E-3</v>
      </c>
      <c r="W67">
        <v>6.9772526547766901E-3</v>
      </c>
      <c r="X67">
        <v>7.7675203674507096E-3</v>
      </c>
      <c r="Y67">
        <v>6.8197266184509397E-3</v>
      </c>
      <c r="Z67">
        <v>1.16969192663332E-2</v>
      </c>
      <c r="AA67" t="s">
        <v>162</v>
      </c>
      <c r="AB67">
        <v>6.9565464989294499E-3</v>
      </c>
      <c r="AC67">
        <v>6.33421152900609E-3</v>
      </c>
      <c r="AD67">
        <v>6.8802360496577602E-3</v>
      </c>
      <c r="AE67">
        <v>5.3145485254930801E-3</v>
      </c>
      <c r="AF67">
        <v>4.2061525028176602E-3</v>
      </c>
    </row>
    <row r="68" spans="1:32" x14ac:dyDescent="0.25">
      <c r="A68" s="139">
        <v>37438</v>
      </c>
      <c r="B68">
        <v>71.942394272414177</v>
      </c>
      <c r="C68">
        <f t="shared" si="1"/>
        <v>0.8620896940329057</v>
      </c>
      <c r="D68">
        <v>7.2092352406967E-3</v>
      </c>
      <c r="E68">
        <v>9.1248769697762199E-3</v>
      </c>
      <c r="F68">
        <v>9.0877494777640098E-3</v>
      </c>
      <c r="G68">
        <v>5.4640105861007704E-3</v>
      </c>
      <c r="H68" t="s">
        <v>162</v>
      </c>
      <c r="I68">
        <v>9.3519543632836297E-3</v>
      </c>
      <c r="J68">
        <v>8.2456291430001195E-3</v>
      </c>
      <c r="K68">
        <v>8.8310829739542598E-3</v>
      </c>
      <c r="L68">
        <v>9.0765868878212707E-3</v>
      </c>
      <c r="M68">
        <v>9.0092562942401203E-3</v>
      </c>
      <c r="N68">
        <v>8.9963930671417003E-3</v>
      </c>
      <c r="O68">
        <v>7.7201420584430396E-3</v>
      </c>
      <c r="P68" t="s">
        <v>162</v>
      </c>
      <c r="Q68">
        <v>8.9100111790871295E-3</v>
      </c>
      <c r="R68">
        <v>9.2363728267033807E-3</v>
      </c>
      <c r="S68">
        <v>8.3709958634374301E-3</v>
      </c>
      <c r="T68" t="s">
        <v>162</v>
      </c>
      <c r="U68">
        <v>9.0797521822052994E-3</v>
      </c>
      <c r="V68">
        <v>7.3290471396923297E-3</v>
      </c>
      <c r="W68">
        <v>9.9170704100010505E-3</v>
      </c>
      <c r="X68">
        <v>8.0229977258092708E-3</v>
      </c>
      <c r="Y68">
        <v>9.0940041475086504E-3</v>
      </c>
      <c r="Z68">
        <v>1.26894854511141E-2</v>
      </c>
      <c r="AA68" t="s">
        <v>162</v>
      </c>
      <c r="AB68">
        <v>9.1027054139698801E-3</v>
      </c>
      <c r="AC68">
        <v>8.7884596577081694E-3</v>
      </c>
      <c r="AD68">
        <v>9.3469232381160408E-3</v>
      </c>
      <c r="AE68">
        <v>7.5808150551698802E-3</v>
      </c>
      <c r="AF68">
        <v>5.93686615548197E-3</v>
      </c>
    </row>
    <row r="69" spans="1:32" x14ac:dyDescent="0.25">
      <c r="A69" s="139">
        <v>37530</v>
      </c>
      <c r="B69">
        <v>66.8506369452722</v>
      </c>
      <c r="C69">
        <f t="shared" si="1"/>
        <v>0.63380952154646675</v>
      </c>
      <c r="D69">
        <v>6.1158181213412099E-3</v>
      </c>
      <c r="E69">
        <v>6.0278123960478703E-3</v>
      </c>
      <c r="F69">
        <v>6.0439493421904902E-3</v>
      </c>
      <c r="G69">
        <v>4.8913003753961104E-3</v>
      </c>
      <c r="H69" t="s">
        <v>162</v>
      </c>
      <c r="I69">
        <v>5.9346823877157798E-3</v>
      </c>
      <c r="J69">
        <v>6.0577369510756802E-3</v>
      </c>
      <c r="K69">
        <v>5.78192663018595E-3</v>
      </c>
      <c r="L69">
        <v>6.1593982136452204E-3</v>
      </c>
      <c r="M69">
        <v>6.0204736260014904E-3</v>
      </c>
      <c r="N69">
        <v>5.8724939957024999E-3</v>
      </c>
      <c r="O69">
        <v>8.4384663510522796E-3</v>
      </c>
      <c r="P69" t="s">
        <v>162</v>
      </c>
      <c r="Q69">
        <v>5.9990342312867297E-3</v>
      </c>
      <c r="R69">
        <v>6.1596396775427898E-3</v>
      </c>
      <c r="S69">
        <v>6.1232126617895202E-3</v>
      </c>
      <c r="T69" t="s">
        <v>162</v>
      </c>
      <c r="U69">
        <v>6.0875887119739803E-3</v>
      </c>
      <c r="V69">
        <v>6.6177998417207501E-3</v>
      </c>
      <c r="W69">
        <v>6.8093837003683497E-3</v>
      </c>
      <c r="X69">
        <v>7.1555366025013402E-3</v>
      </c>
      <c r="Y69">
        <v>5.9256521020087998E-3</v>
      </c>
      <c r="Z69">
        <v>9.6067414824928601E-3</v>
      </c>
      <c r="AA69" t="s">
        <v>162</v>
      </c>
      <c r="AB69">
        <v>6.0191706808940797E-3</v>
      </c>
      <c r="AC69">
        <v>6.59098813857941E-3</v>
      </c>
      <c r="AD69">
        <v>6.2330319093870396E-3</v>
      </c>
      <c r="AE69">
        <v>5.8915620591263604E-3</v>
      </c>
      <c r="AF69">
        <v>5.8889801965901004E-3</v>
      </c>
    </row>
    <row r="70" spans="1:32" x14ac:dyDescent="0.25">
      <c r="A70" s="139">
        <v>37622</v>
      </c>
      <c r="B70">
        <v>69.11029154001811</v>
      </c>
      <c r="C70">
        <f t="shared" si="1"/>
        <v>0.8034387052751758</v>
      </c>
      <c r="D70">
        <v>8.9000368064031995E-3</v>
      </c>
      <c r="E70">
        <v>8.4724064328053801E-3</v>
      </c>
      <c r="F70">
        <v>8.4926428369156599E-3</v>
      </c>
      <c r="G70">
        <v>5.2032257867987803E-3</v>
      </c>
      <c r="H70" t="s">
        <v>162</v>
      </c>
      <c r="I70">
        <v>8.1882267055345005E-3</v>
      </c>
      <c r="J70">
        <v>8.0819592607973799E-3</v>
      </c>
      <c r="K70">
        <v>8.4967184495850501E-3</v>
      </c>
      <c r="L70">
        <v>8.4858884860711196E-3</v>
      </c>
      <c r="M70">
        <v>8.4908464813495503E-3</v>
      </c>
      <c r="N70">
        <v>8.34006920435648E-3</v>
      </c>
      <c r="O70">
        <v>7.66713691276947E-3</v>
      </c>
      <c r="P70" t="s">
        <v>162</v>
      </c>
      <c r="Q70">
        <v>8.5166922319330693E-3</v>
      </c>
      <c r="R70">
        <v>8.5545172770436096E-3</v>
      </c>
      <c r="S70">
        <v>5.9927694521024798E-3</v>
      </c>
      <c r="T70" t="s">
        <v>162</v>
      </c>
      <c r="U70">
        <v>8.4308214157026596E-3</v>
      </c>
      <c r="V70">
        <v>7.4082293025980704E-3</v>
      </c>
      <c r="W70">
        <v>8.1571538917369797E-3</v>
      </c>
      <c r="X70">
        <v>7.5798085013263801E-3</v>
      </c>
      <c r="Y70">
        <v>8.4039172864320798E-3</v>
      </c>
      <c r="Z70">
        <v>1.2665495202365699E-2</v>
      </c>
      <c r="AA70" t="s">
        <v>162</v>
      </c>
      <c r="AB70">
        <v>8.4515846169394299E-3</v>
      </c>
      <c r="AC70">
        <v>7.8247145936683003E-3</v>
      </c>
      <c r="AD70">
        <v>8.1426193376759395E-3</v>
      </c>
      <c r="AE70">
        <v>6.84332083175258E-3</v>
      </c>
      <c r="AF70">
        <v>5.0688750141300899E-3</v>
      </c>
    </row>
    <row r="71" spans="1:32" x14ac:dyDescent="0.25">
      <c r="A71" s="139">
        <v>37712</v>
      </c>
      <c r="B71">
        <v>72.759036497201819</v>
      </c>
      <c r="C71">
        <f t="shared" si="1"/>
        <v>0.92854730546209296</v>
      </c>
      <c r="D71">
        <v>9.0211910896732406E-3</v>
      </c>
      <c r="E71">
        <v>9.5155763737065895E-3</v>
      </c>
      <c r="F71">
        <v>9.5967639932615194E-3</v>
      </c>
      <c r="G71">
        <v>7.1189907017664899E-3</v>
      </c>
      <c r="H71" t="s">
        <v>162</v>
      </c>
      <c r="I71">
        <v>8.3483950214708093E-3</v>
      </c>
      <c r="J71">
        <v>9.5284467776892406E-3</v>
      </c>
      <c r="K71">
        <v>9.7808067623030692E-3</v>
      </c>
      <c r="L71">
        <v>9.8256550708564795E-3</v>
      </c>
      <c r="M71">
        <v>9.7000307845928595E-3</v>
      </c>
      <c r="N71">
        <v>9.7333674640250195E-3</v>
      </c>
      <c r="O71">
        <v>1.12193498072484E-2</v>
      </c>
      <c r="P71" t="s">
        <v>162</v>
      </c>
      <c r="Q71">
        <v>9.6200753251972099E-3</v>
      </c>
      <c r="R71">
        <v>9.6936259677615592E-3</v>
      </c>
      <c r="S71">
        <v>6.9395310052965198E-3</v>
      </c>
      <c r="T71" t="s">
        <v>162</v>
      </c>
      <c r="U71">
        <v>9.9011938670059193E-3</v>
      </c>
      <c r="V71">
        <v>8.6845334391362598E-3</v>
      </c>
      <c r="W71">
        <v>8.7545508068614195E-3</v>
      </c>
      <c r="X71">
        <v>8.4483934166945402E-3</v>
      </c>
      <c r="Y71">
        <v>9.4921197288760795E-3</v>
      </c>
      <c r="Z71">
        <v>1.6675867607055399E-2</v>
      </c>
      <c r="AA71" t="s">
        <v>162</v>
      </c>
      <c r="AB71">
        <v>9.5536577180723708E-3</v>
      </c>
      <c r="AC71">
        <v>9.2544863029549295E-3</v>
      </c>
      <c r="AD71">
        <v>9.4143967332568895E-3</v>
      </c>
      <c r="AE71">
        <v>7.4288182561848401E-3</v>
      </c>
      <c r="AF71">
        <v>4.8870023445756403E-3</v>
      </c>
    </row>
    <row r="72" spans="1:32" x14ac:dyDescent="0.25">
      <c r="A72" s="139">
        <v>37803</v>
      </c>
      <c r="B72">
        <v>70.926118562957996</v>
      </c>
      <c r="C72">
        <f t="shared" si="1"/>
        <v>0.85427093352095662</v>
      </c>
      <c r="D72">
        <v>9.5632225460693405E-3</v>
      </c>
      <c r="E72">
        <v>8.4740857453043297E-3</v>
      </c>
      <c r="F72">
        <v>8.5630478146689008E-3</v>
      </c>
      <c r="G72">
        <v>7.6852773856729596E-3</v>
      </c>
      <c r="H72" t="s">
        <v>162</v>
      </c>
      <c r="I72">
        <v>8.3634737321703501E-3</v>
      </c>
      <c r="J72">
        <v>8.3571058534198297E-3</v>
      </c>
      <c r="K72">
        <v>8.4363424960565894E-3</v>
      </c>
      <c r="L72">
        <v>8.5474416867255803E-3</v>
      </c>
      <c r="M72">
        <v>8.4338759646330596E-3</v>
      </c>
      <c r="N72">
        <v>8.4519564910462992E-3</v>
      </c>
      <c r="O72">
        <v>8.8903373458535592E-3</v>
      </c>
      <c r="P72" t="s">
        <v>162</v>
      </c>
      <c r="Q72">
        <v>8.5084146047054894E-3</v>
      </c>
      <c r="R72">
        <v>8.4272113182570097E-3</v>
      </c>
      <c r="S72">
        <v>7.9056436513997193E-3</v>
      </c>
      <c r="T72" t="s">
        <v>162</v>
      </c>
      <c r="U72">
        <v>8.5526436320491894E-3</v>
      </c>
      <c r="V72">
        <v>9.1790456332089196E-3</v>
      </c>
      <c r="W72">
        <v>9.5093157032670305E-3</v>
      </c>
      <c r="X72">
        <v>8.8859226588350899E-3</v>
      </c>
      <c r="Y72">
        <v>8.3957702338546495E-3</v>
      </c>
      <c r="Z72">
        <v>1.1408690597557E-2</v>
      </c>
      <c r="AA72" t="s">
        <v>162</v>
      </c>
      <c r="AB72">
        <v>8.4101442228837094E-3</v>
      </c>
      <c r="AC72">
        <v>8.9587852977714294E-3</v>
      </c>
      <c r="AD72">
        <v>8.2062165050371203E-3</v>
      </c>
      <c r="AE72">
        <v>6.5422889531496697E-3</v>
      </c>
      <c r="AF72">
        <v>6.91147330664233E-3</v>
      </c>
    </row>
    <row r="73" spans="1:32" x14ac:dyDescent="0.25">
      <c r="A73" s="139">
        <v>37895</v>
      </c>
      <c r="B73">
        <v>72.285426378264219</v>
      </c>
      <c r="C73">
        <f t="shared" si="1"/>
        <v>0.81944760414956486</v>
      </c>
      <c r="D73">
        <v>6.6970279289776304E-3</v>
      </c>
      <c r="E73">
        <v>7.99539452723751E-3</v>
      </c>
      <c r="F73">
        <v>7.9205767214941096E-3</v>
      </c>
      <c r="G73">
        <v>7.0467653668479097E-3</v>
      </c>
      <c r="H73" t="s">
        <v>162</v>
      </c>
      <c r="I73">
        <v>7.4851806678213201E-3</v>
      </c>
      <c r="J73">
        <v>7.1589285199113598E-3</v>
      </c>
      <c r="K73">
        <v>7.7768321117552396E-3</v>
      </c>
      <c r="L73">
        <v>7.8676516569220496E-3</v>
      </c>
      <c r="M73">
        <v>7.9234706602813506E-3</v>
      </c>
      <c r="N73">
        <v>7.8046242060607401E-3</v>
      </c>
      <c r="O73">
        <v>1.64851862740386E-2</v>
      </c>
      <c r="P73" t="s">
        <v>162</v>
      </c>
      <c r="Q73">
        <v>7.8324781282557206E-3</v>
      </c>
      <c r="R73">
        <v>7.7941251452517402E-3</v>
      </c>
      <c r="S73">
        <v>6.6739602862534797E-3</v>
      </c>
      <c r="T73" t="s">
        <v>162</v>
      </c>
      <c r="U73">
        <v>7.9132908202170608E-3</v>
      </c>
      <c r="V73">
        <v>6.4696675752865798E-3</v>
      </c>
      <c r="W73">
        <v>7.66187251047844E-3</v>
      </c>
      <c r="X73">
        <v>1.10842193227976E-2</v>
      </c>
      <c r="Y73">
        <v>7.8144417944924199E-3</v>
      </c>
      <c r="Z73">
        <v>1.39143741502059E-2</v>
      </c>
      <c r="AA73" t="s">
        <v>162</v>
      </c>
      <c r="AB73">
        <v>7.87704999443457E-3</v>
      </c>
      <c r="AC73">
        <v>7.7086562232537501E-3</v>
      </c>
      <c r="AD73">
        <v>8.6103851899412397E-3</v>
      </c>
      <c r="AE73">
        <v>5.9698356867953902E-3</v>
      </c>
      <c r="AF73">
        <v>5.3759055683795303E-3</v>
      </c>
    </row>
    <row r="74" spans="1:32" x14ac:dyDescent="0.25">
      <c r="A74" s="139">
        <v>37987</v>
      </c>
      <c r="B74">
        <v>79.335850622700363</v>
      </c>
      <c r="C74">
        <f t="shared" si="1"/>
        <v>0.98789539252218017</v>
      </c>
      <c r="D74">
        <v>1.0637765029575899E-2</v>
      </c>
      <c r="E74">
        <v>9.66641190920829E-3</v>
      </c>
      <c r="F74">
        <v>9.6256510680503803E-3</v>
      </c>
      <c r="G74">
        <v>8.1772597857496798E-3</v>
      </c>
      <c r="H74" t="s">
        <v>162</v>
      </c>
      <c r="I74">
        <v>1.0061699583418101E-2</v>
      </c>
      <c r="J74">
        <v>8.8726176271972101E-3</v>
      </c>
      <c r="K74">
        <v>9.5102644468015706E-3</v>
      </c>
      <c r="L74">
        <v>9.6559286780206702E-3</v>
      </c>
      <c r="M74">
        <v>9.6461942691533804E-3</v>
      </c>
      <c r="N74">
        <v>9.5341193121719504E-3</v>
      </c>
      <c r="O74">
        <v>1.4425487454005801E-2</v>
      </c>
      <c r="P74" t="s">
        <v>162</v>
      </c>
      <c r="Q74">
        <v>9.5879505867763302E-3</v>
      </c>
      <c r="R74">
        <v>9.4666193281434802E-3</v>
      </c>
      <c r="S74">
        <v>6.2368024082107001E-3</v>
      </c>
      <c r="T74" t="s">
        <v>162</v>
      </c>
      <c r="U74">
        <v>9.6003680992549703E-3</v>
      </c>
      <c r="V74">
        <v>1.1031981309773099E-2</v>
      </c>
      <c r="W74">
        <v>9.9279178193707202E-3</v>
      </c>
      <c r="X74">
        <v>1.04713932267511E-2</v>
      </c>
      <c r="Y74">
        <v>9.5557068799983994E-3</v>
      </c>
      <c r="Z74">
        <v>1.8291859020883101E-2</v>
      </c>
      <c r="AA74" t="s">
        <v>162</v>
      </c>
      <c r="AB74">
        <v>9.6238833242917807E-3</v>
      </c>
      <c r="AC74">
        <v>1.0319861058365401E-2</v>
      </c>
      <c r="AD74">
        <v>9.0724112138807107E-3</v>
      </c>
      <c r="AE74">
        <v>9.1992614818873202E-3</v>
      </c>
      <c r="AF74">
        <v>4.7744332096049903E-3</v>
      </c>
    </row>
    <row r="75" spans="1:32" x14ac:dyDescent="0.25">
      <c r="A75" s="139">
        <v>38078</v>
      </c>
      <c r="B75">
        <v>80.829333519886902</v>
      </c>
      <c r="C75">
        <f t="shared" si="1"/>
        <v>0.90734727928402625</v>
      </c>
      <c r="D75">
        <v>1.2244828705306399E-2</v>
      </c>
      <c r="E75">
        <v>8.6060063782256897E-3</v>
      </c>
      <c r="F75">
        <v>8.6265096902356092E-3</v>
      </c>
      <c r="G75">
        <v>7.2477960378113104E-3</v>
      </c>
      <c r="H75" t="s">
        <v>162</v>
      </c>
      <c r="I75">
        <v>9.1711983678439395E-3</v>
      </c>
      <c r="J75">
        <v>8.4099417247911808E-3</v>
      </c>
      <c r="K75">
        <v>8.5002394284574394E-3</v>
      </c>
      <c r="L75">
        <v>8.6294569412652105E-3</v>
      </c>
      <c r="M75">
        <v>8.5875588535781304E-3</v>
      </c>
      <c r="N75">
        <v>8.4453019798885996E-3</v>
      </c>
      <c r="O75">
        <v>1.03312996917148E-2</v>
      </c>
      <c r="P75" t="s">
        <v>162</v>
      </c>
      <c r="Q75">
        <v>8.5588064228829704E-3</v>
      </c>
      <c r="R75">
        <v>8.4876105509515305E-3</v>
      </c>
      <c r="S75">
        <v>7.9534157413688605E-3</v>
      </c>
      <c r="T75" t="s">
        <v>162</v>
      </c>
      <c r="U75">
        <v>8.6092410415955101E-3</v>
      </c>
      <c r="V75">
        <v>1.32260210602222E-2</v>
      </c>
      <c r="W75">
        <v>8.9349726156607093E-3</v>
      </c>
      <c r="X75">
        <v>9.0923618554321194E-3</v>
      </c>
      <c r="Y75">
        <v>8.5420235444542605E-3</v>
      </c>
      <c r="Z75">
        <v>1.41610866715934E-2</v>
      </c>
      <c r="AA75" t="s">
        <v>162</v>
      </c>
      <c r="AB75">
        <v>8.54438024005434E-3</v>
      </c>
      <c r="AC75">
        <v>8.9812643066567392E-3</v>
      </c>
      <c r="AD75">
        <v>9.7031507557763397E-3</v>
      </c>
      <c r="AE75">
        <v>8.1395426892866204E-3</v>
      </c>
      <c r="AF75">
        <v>5.1028045259526502E-3</v>
      </c>
    </row>
    <row r="76" spans="1:32" x14ac:dyDescent="0.25">
      <c r="A76" s="139">
        <v>38169</v>
      </c>
      <c r="B76">
        <v>79.780719372074799</v>
      </c>
      <c r="C76">
        <f t="shared" si="1"/>
        <v>0.77193918419068552</v>
      </c>
      <c r="D76">
        <v>9.1878307825912792E-3</v>
      </c>
      <c r="E76">
        <v>7.4913411943206901E-3</v>
      </c>
      <c r="F76">
        <v>7.5788103478297703E-3</v>
      </c>
      <c r="G76">
        <v>7.3355565622150298E-3</v>
      </c>
      <c r="H76" t="s">
        <v>162</v>
      </c>
      <c r="I76">
        <v>8.5098576633253903E-3</v>
      </c>
      <c r="J76">
        <v>6.8980931479279998E-3</v>
      </c>
      <c r="K76">
        <v>7.3726504835468897E-3</v>
      </c>
      <c r="L76">
        <v>7.5426677183251401E-3</v>
      </c>
      <c r="M76">
        <v>7.5551824171013601E-3</v>
      </c>
      <c r="N76">
        <v>7.4630515914311498E-3</v>
      </c>
      <c r="O76">
        <v>7.1264989117597599E-3</v>
      </c>
      <c r="P76" t="s">
        <v>162</v>
      </c>
      <c r="Q76">
        <v>7.5208619336272001E-3</v>
      </c>
      <c r="R76">
        <v>7.3885364908378099E-3</v>
      </c>
      <c r="S76">
        <v>5.7671248079278498E-3</v>
      </c>
      <c r="T76" t="s">
        <v>162</v>
      </c>
      <c r="U76">
        <v>7.6354190405794799E-3</v>
      </c>
      <c r="V76">
        <v>9.1258878683616595E-3</v>
      </c>
      <c r="W76">
        <v>7.4535328264606999E-3</v>
      </c>
      <c r="X76">
        <v>7.6727313313682899E-3</v>
      </c>
      <c r="Y76">
        <v>7.5406541915220603E-3</v>
      </c>
      <c r="Z76">
        <v>1.5053435936832E-2</v>
      </c>
      <c r="AA76" t="s">
        <v>162</v>
      </c>
      <c r="AB76">
        <v>7.5358296610777203E-3</v>
      </c>
      <c r="AC76">
        <v>7.3836452566124798E-3</v>
      </c>
      <c r="AD76">
        <v>7.5047865040448903E-3</v>
      </c>
      <c r="AE76">
        <v>7.1253559017087301E-3</v>
      </c>
      <c r="AF76">
        <v>4.2154534763360601E-3</v>
      </c>
    </row>
    <row r="77" spans="1:32" x14ac:dyDescent="0.25">
      <c r="A77" s="139">
        <v>38261</v>
      </c>
      <c r="B77">
        <v>74.386951157655787</v>
      </c>
      <c r="C77">
        <f t="shared" si="1"/>
        <v>0.68784216818368105</v>
      </c>
      <c r="D77">
        <v>7.3884288986413799E-3</v>
      </c>
      <c r="E77">
        <v>6.4251461636748199E-3</v>
      </c>
      <c r="F77">
        <v>6.4740013298955597E-3</v>
      </c>
      <c r="G77">
        <v>7.1861202408579497E-3</v>
      </c>
      <c r="H77" t="s">
        <v>162</v>
      </c>
      <c r="I77">
        <v>6.7299450247057403E-3</v>
      </c>
      <c r="J77">
        <v>6.0257690522526096E-3</v>
      </c>
      <c r="K77">
        <v>6.2955581516318899E-3</v>
      </c>
      <c r="L77">
        <v>6.4625108950628098E-3</v>
      </c>
      <c r="M77">
        <v>6.4821540543981999E-3</v>
      </c>
      <c r="N77">
        <v>6.4454927677048499E-3</v>
      </c>
      <c r="O77">
        <v>9.2708941364516607E-3</v>
      </c>
      <c r="P77" t="s">
        <v>162</v>
      </c>
      <c r="Q77">
        <v>6.4454386022160803E-3</v>
      </c>
      <c r="R77">
        <v>6.2907742360616501E-3</v>
      </c>
      <c r="S77">
        <v>6.4712040471667899E-3</v>
      </c>
      <c r="T77" t="s">
        <v>162</v>
      </c>
      <c r="U77">
        <v>6.4767554290504599E-3</v>
      </c>
      <c r="V77">
        <v>7.35224951336851E-3</v>
      </c>
      <c r="W77">
        <v>7.4015739266120803E-3</v>
      </c>
      <c r="X77">
        <v>8.3505856209151602E-3</v>
      </c>
      <c r="Y77">
        <v>6.4422233852573299E-3</v>
      </c>
      <c r="Z77">
        <v>1.0900297306001901E-2</v>
      </c>
      <c r="AA77" t="s">
        <v>162</v>
      </c>
      <c r="AB77">
        <v>6.44490693181004E-3</v>
      </c>
      <c r="AC77">
        <v>7.7316924304952203E-3</v>
      </c>
      <c r="AD77">
        <v>6.6422977329834597E-3</v>
      </c>
      <c r="AE77">
        <v>5.8758773806496202E-3</v>
      </c>
      <c r="AF77">
        <v>3.9486447880544701E-3</v>
      </c>
    </row>
    <row r="78" spans="1:32" x14ac:dyDescent="0.25">
      <c r="A78" s="139">
        <v>38353</v>
      </c>
      <c r="B78">
        <v>75.971375583287937</v>
      </c>
      <c r="C78">
        <f t="shared" si="1"/>
        <v>0.74222123750455382</v>
      </c>
      <c r="D78">
        <v>7.5377843034630104E-3</v>
      </c>
      <c r="E78">
        <v>6.6997025908058696E-3</v>
      </c>
      <c r="F78">
        <v>6.7328226550085702E-3</v>
      </c>
      <c r="G78">
        <v>7.2488380527097702E-3</v>
      </c>
      <c r="H78" t="s">
        <v>162</v>
      </c>
      <c r="I78">
        <v>7.9057971574922198E-3</v>
      </c>
      <c r="J78">
        <v>6.2570980478267096E-3</v>
      </c>
      <c r="K78">
        <v>6.7241643224004296E-3</v>
      </c>
      <c r="L78">
        <v>6.7341420938972704E-3</v>
      </c>
      <c r="M78">
        <v>6.7583811716975303E-3</v>
      </c>
      <c r="N78">
        <v>6.6703900441305699E-3</v>
      </c>
      <c r="O78">
        <v>1.2085332634754999E-2</v>
      </c>
      <c r="P78" t="s">
        <v>162</v>
      </c>
      <c r="Q78">
        <v>6.7276983310019601E-3</v>
      </c>
      <c r="R78">
        <v>6.5618789535035801E-3</v>
      </c>
      <c r="S78">
        <v>6.2560414865474503E-3</v>
      </c>
      <c r="T78" t="s">
        <v>162</v>
      </c>
      <c r="U78">
        <v>6.70994571033557E-3</v>
      </c>
      <c r="V78">
        <v>7.27806166010018E-3</v>
      </c>
      <c r="W78">
        <v>7.6773100269103001E-3</v>
      </c>
      <c r="X78">
        <v>1.21361996110564E-2</v>
      </c>
      <c r="Y78">
        <v>6.6976019756208498E-3</v>
      </c>
      <c r="Z78">
        <v>1.36908148837151E-2</v>
      </c>
      <c r="AA78" t="s">
        <v>162</v>
      </c>
      <c r="AB78">
        <v>6.7554561688441001E-3</v>
      </c>
      <c r="AC78">
        <v>6.7644827921045699E-3</v>
      </c>
      <c r="AD78">
        <v>7.22900924854155E-3</v>
      </c>
      <c r="AE78">
        <v>6.1227248295220998E-3</v>
      </c>
      <c r="AF78">
        <v>3.5936306241477899E-3</v>
      </c>
    </row>
    <row r="79" spans="1:32" x14ac:dyDescent="0.25">
      <c r="A79" s="139">
        <v>38443</v>
      </c>
      <c r="B79">
        <v>66.662607540250022</v>
      </c>
      <c r="C79">
        <f t="shared" si="1"/>
        <v>0.63592465744873405</v>
      </c>
      <c r="D79">
        <v>5.3725803643256001E-3</v>
      </c>
      <c r="E79">
        <v>6.0739656622101996E-3</v>
      </c>
      <c r="F79">
        <v>6.2244073113404304E-3</v>
      </c>
      <c r="G79">
        <v>5.1354001417795898E-3</v>
      </c>
      <c r="H79" t="s">
        <v>162</v>
      </c>
      <c r="I79">
        <v>6.2324905916547602E-3</v>
      </c>
      <c r="J79">
        <v>6.1290162351486403E-3</v>
      </c>
      <c r="K79">
        <v>6.2021515364687196E-3</v>
      </c>
      <c r="L79">
        <v>6.2104377630063197E-3</v>
      </c>
      <c r="M79">
        <v>6.2150557198032497E-3</v>
      </c>
      <c r="N79">
        <v>6.0325831775108604E-3</v>
      </c>
      <c r="O79">
        <v>7.3877911017319001E-3</v>
      </c>
      <c r="P79" t="s">
        <v>162</v>
      </c>
      <c r="Q79">
        <v>6.1593280829360499E-3</v>
      </c>
      <c r="R79">
        <v>6.2171806510201398E-3</v>
      </c>
      <c r="S79">
        <v>5.5139113463552603E-3</v>
      </c>
      <c r="T79" t="s">
        <v>162</v>
      </c>
      <c r="U79">
        <v>6.1060190504866703E-3</v>
      </c>
      <c r="V79">
        <v>6.17932529406468E-3</v>
      </c>
      <c r="W79">
        <v>6.46973751885412E-3</v>
      </c>
      <c r="X79">
        <v>8.49130698597024E-3</v>
      </c>
      <c r="Y79">
        <v>6.0583613897656503E-3</v>
      </c>
      <c r="Z79">
        <v>1.2829735632646701E-2</v>
      </c>
      <c r="AA79" t="s">
        <v>162</v>
      </c>
      <c r="AB79">
        <v>6.1379833120635101E-3</v>
      </c>
      <c r="AC79">
        <v>7.1457700084735596E-3</v>
      </c>
      <c r="AD79">
        <v>5.5437901219197701E-3</v>
      </c>
      <c r="AE79">
        <v>5.3163479523160497E-3</v>
      </c>
      <c r="AF79">
        <v>3.5964874103308602E-3</v>
      </c>
    </row>
    <row r="80" spans="1:32" x14ac:dyDescent="0.25">
      <c r="A80" s="139">
        <v>38534</v>
      </c>
      <c r="B80">
        <v>78.44995541430707</v>
      </c>
      <c r="C80">
        <f t="shared" si="1"/>
        <v>0.67951962261972532</v>
      </c>
      <c r="D80">
        <v>6.9177231157453601E-3</v>
      </c>
      <c r="E80">
        <v>6.3762719198654696E-3</v>
      </c>
      <c r="F80">
        <v>6.4213562578275601E-3</v>
      </c>
      <c r="G80">
        <v>6.8561782028299396E-3</v>
      </c>
      <c r="H80" t="s">
        <v>162</v>
      </c>
      <c r="I80">
        <v>7.1719924117664199E-3</v>
      </c>
      <c r="J80">
        <v>6.3082739491375798E-3</v>
      </c>
      <c r="K80">
        <v>6.3752872841515403E-3</v>
      </c>
      <c r="L80">
        <v>6.4579563701122698E-3</v>
      </c>
      <c r="M80">
        <v>6.4003612182723796E-3</v>
      </c>
      <c r="N80">
        <v>6.4196010152743196E-3</v>
      </c>
      <c r="O80">
        <v>6.7086799663623898E-3</v>
      </c>
      <c r="P80" t="s">
        <v>162</v>
      </c>
      <c r="Q80">
        <v>6.3899726038645797E-3</v>
      </c>
      <c r="R80">
        <v>6.4536411770837101E-3</v>
      </c>
      <c r="S80">
        <v>6.7688507500884799E-3</v>
      </c>
      <c r="T80" t="s">
        <v>162</v>
      </c>
      <c r="U80">
        <v>6.4054739833799201E-3</v>
      </c>
      <c r="V80">
        <v>7.3200018020788803E-3</v>
      </c>
      <c r="W80">
        <v>7.5164826707175697E-3</v>
      </c>
      <c r="X80">
        <v>8.5814499893219903E-3</v>
      </c>
      <c r="Y80">
        <v>6.2552825484331401E-3</v>
      </c>
      <c r="Z80">
        <v>1.12551300369332E-2</v>
      </c>
      <c r="AA80" t="s">
        <v>162</v>
      </c>
      <c r="AB80">
        <v>6.3208949818894496E-3</v>
      </c>
      <c r="AC80">
        <v>7.0241316610712102E-3</v>
      </c>
      <c r="AD80">
        <v>6.9182782351446597E-3</v>
      </c>
      <c r="AE80">
        <v>6.6873002761522003E-3</v>
      </c>
      <c r="AF80">
        <v>3.5693332274271202E-3</v>
      </c>
    </row>
    <row r="81" spans="1:32" x14ac:dyDescent="0.25">
      <c r="A81" s="139">
        <v>38626</v>
      </c>
      <c r="B81">
        <v>69.349610635997948</v>
      </c>
      <c r="C81">
        <f t="shared" si="1"/>
        <v>0.7011633192291602</v>
      </c>
      <c r="D81">
        <v>5.3024981201633299E-3</v>
      </c>
      <c r="E81">
        <v>7.0175273046036296E-3</v>
      </c>
      <c r="F81">
        <v>7.0335468470089204E-3</v>
      </c>
      <c r="G81">
        <v>5.1494341215931501E-3</v>
      </c>
      <c r="H81" t="s">
        <v>162</v>
      </c>
      <c r="I81">
        <v>6.5314327921446296E-3</v>
      </c>
      <c r="J81">
        <v>6.4574777281397903E-3</v>
      </c>
      <c r="K81">
        <v>6.9306786210499198E-3</v>
      </c>
      <c r="L81">
        <v>7.0560622484881798E-3</v>
      </c>
      <c r="M81">
        <v>6.91710642886141E-3</v>
      </c>
      <c r="N81">
        <v>6.9986439695995297E-3</v>
      </c>
      <c r="O81">
        <v>1.3370095910835701E-2</v>
      </c>
      <c r="P81" t="s">
        <v>162</v>
      </c>
      <c r="Q81">
        <v>6.9393418657900403E-3</v>
      </c>
      <c r="R81">
        <v>7.0141752468149601E-3</v>
      </c>
      <c r="S81">
        <v>6.4766155171468104E-3</v>
      </c>
      <c r="T81" t="s">
        <v>162</v>
      </c>
      <c r="U81">
        <v>6.96805153558081E-3</v>
      </c>
      <c r="V81">
        <v>6.3995105964077597E-3</v>
      </c>
      <c r="W81">
        <v>6.82633967542212E-3</v>
      </c>
      <c r="X81">
        <v>1.0708665552259199E-2</v>
      </c>
      <c r="Y81">
        <v>6.98970534632966E-3</v>
      </c>
      <c r="Z81">
        <v>7.9362421596192601E-3</v>
      </c>
      <c r="AA81" t="s">
        <v>162</v>
      </c>
      <c r="AB81">
        <v>6.4547117516369403E-3</v>
      </c>
      <c r="AC81">
        <v>7.5235524580628101E-3</v>
      </c>
      <c r="AD81">
        <v>7.07916470729814E-3</v>
      </c>
      <c r="AE81">
        <v>5.8267804883303798E-3</v>
      </c>
      <c r="AF81">
        <v>3.3834688141029701E-3</v>
      </c>
    </row>
    <row r="82" spans="1:32" x14ac:dyDescent="0.25">
      <c r="A82" s="139">
        <v>38718</v>
      </c>
      <c r="B82">
        <v>69.307672889771851</v>
      </c>
      <c r="C82">
        <f t="shared" si="1"/>
        <v>0.63585108208253083</v>
      </c>
      <c r="D82">
        <v>5.9369933170578702E-3</v>
      </c>
      <c r="E82">
        <v>5.9379283527540702E-3</v>
      </c>
      <c r="F82">
        <v>5.8628853263721602E-3</v>
      </c>
      <c r="G82">
        <v>5.4558049288186599E-3</v>
      </c>
      <c r="H82" t="s">
        <v>162</v>
      </c>
      <c r="I82">
        <v>7.5790916283120001E-3</v>
      </c>
      <c r="J82">
        <v>5.56907579875013E-3</v>
      </c>
      <c r="K82">
        <v>5.87222113692121E-3</v>
      </c>
      <c r="L82">
        <v>5.9077636720212398E-3</v>
      </c>
      <c r="M82">
        <v>5.8982065509173998E-3</v>
      </c>
      <c r="N82">
        <v>5.8402564192669097E-3</v>
      </c>
      <c r="O82">
        <v>7.5375601366848002E-3</v>
      </c>
      <c r="P82" t="s">
        <v>162</v>
      </c>
      <c r="Q82">
        <v>5.8462433497724004E-3</v>
      </c>
      <c r="R82">
        <v>5.9024143264073403E-3</v>
      </c>
      <c r="S82">
        <v>6.8017555637182201E-3</v>
      </c>
      <c r="T82" t="s">
        <v>162</v>
      </c>
      <c r="U82">
        <v>5.86268356566486E-3</v>
      </c>
      <c r="V82">
        <v>7.0123189344661399E-3</v>
      </c>
      <c r="W82">
        <v>7.2605809306690496E-3</v>
      </c>
      <c r="X82">
        <v>9.7805008853923802E-3</v>
      </c>
      <c r="Y82">
        <v>5.8964884386215298E-3</v>
      </c>
      <c r="Z82">
        <v>9.4811428107973907E-3</v>
      </c>
      <c r="AA82" t="s">
        <v>162</v>
      </c>
      <c r="AB82">
        <v>5.8470114359690604E-3</v>
      </c>
      <c r="AC82">
        <v>6.8651788861881597E-3</v>
      </c>
      <c r="AD82">
        <v>6.0461493433974596E-3</v>
      </c>
      <c r="AE82">
        <v>6.0826655149332602E-3</v>
      </c>
      <c r="AF82">
        <v>2.87984926675905E-3</v>
      </c>
    </row>
    <row r="83" spans="1:32" x14ac:dyDescent="0.25">
      <c r="A83" s="139">
        <v>38808</v>
      </c>
      <c r="B83">
        <v>70.238821801819071</v>
      </c>
      <c r="C83">
        <f t="shared" si="1"/>
        <v>0.73326329761821063</v>
      </c>
      <c r="D83">
        <v>7.3370865100372603E-3</v>
      </c>
      <c r="E83">
        <v>6.30861532347871E-3</v>
      </c>
      <c r="F83">
        <v>6.4884910430139499E-3</v>
      </c>
      <c r="G83">
        <v>6.3448548938756996E-3</v>
      </c>
      <c r="H83" t="s">
        <v>162</v>
      </c>
      <c r="I83">
        <v>6.8901426842672602E-3</v>
      </c>
      <c r="J83">
        <v>6.1250428104160596E-3</v>
      </c>
      <c r="K83">
        <v>6.3971067246363896E-3</v>
      </c>
      <c r="L83">
        <v>6.4669073392689801E-3</v>
      </c>
      <c r="M83">
        <v>6.2533529733874403E-3</v>
      </c>
      <c r="N83">
        <v>6.3461911391965303E-3</v>
      </c>
      <c r="O83">
        <v>1.5398696139801301E-2</v>
      </c>
      <c r="P83" t="s">
        <v>162</v>
      </c>
      <c r="Q83">
        <v>6.2732759713132902E-3</v>
      </c>
      <c r="R83">
        <v>6.4040463216288998E-3</v>
      </c>
      <c r="S83">
        <v>7.1801315252168103E-3</v>
      </c>
      <c r="T83" t="s">
        <v>162</v>
      </c>
      <c r="U83">
        <v>6.3825552480479596E-3</v>
      </c>
      <c r="V83">
        <v>9.0078931905441095E-3</v>
      </c>
      <c r="W83">
        <v>6.5829563147930597E-3</v>
      </c>
      <c r="X83">
        <v>9.5206586901490208E-3</v>
      </c>
      <c r="Y83">
        <v>6.4524618764219199E-3</v>
      </c>
      <c r="Z83">
        <v>1.4556251296301E-2</v>
      </c>
      <c r="AA83" t="s">
        <v>162</v>
      </c>
      <c r="AB83">
        <v>6.4619203070533301E-3</v>
      </c>
      <c r="AC83">
        <v>7.2183987327827399E-3</v>
      </c>
      <c r="AD83">
        <v>7.0717975236535696E-3</v>
      </c>
      <c r="AE83">
        <v>6.7333788818428201E-3</v>
      </c>
      <c r="AF83">
        <v>3.1136109434245301E-3</v>
      </c>
    </row>
    <row r="84" spans="1:32" x14ac:dyDescent="0.25">
      <c r="A84" s="139">
        <v>38899</v>
      </c>
      <c r="B84">
        <v>73.229548899281468</v>
      </c>
      <c r="C84">
        <f t="shared" si="1"/>
        <v>0.6083277083068479</v>
      </c>
      <c r="D84">
        <v>4.84696908967074E-3</v>
      </c>
      <c r="E84">
        <v>5.6271468308377696E-3</v>
      </c>
      <c r="F84">
        <v>5.7505370813088997E-3</v>
      </c>
      <c r="G84">
        <v>4.9891713611346696E-3</v>
      </c>
      <c r="H84" t="s">
        <v>162</v>
      </c>
      <c r="I84">
        <v>5.6142132344736903E-3</v>
      </c>
      <c r="J84">
        <v>5.22169354126678E-3</v>
      </c>
      <c r="K84">
        <v>5.53640406953215E-3</v>
      </c>
      <c r="L84">
        <v>5.6298184817518597E-3</v>
      </c>
      <c r="M84">
        <v>5.5794444757559696E-3</v>
      </c>
      <c r="N84">
        <v>5.6102476438702103E-3</v>
      </c>
      <c r="O84">
        <v>8.3597952778763501E-3</v>
      </c>
      <c r="P84" t="s">
        <v>162</v>
      </c>
      <c r="Q84">
        <v>5.6675995970036797E-3</v>
      </c>
      <c r="R84">
        <v>5.6161624919159299E-3</v>
      </c>
      <c r="S84">
        <v>4.9640250788754196E-3</v>
      </c>
      <c r="T84" t="s">
        <v>162</v>
      </c>
      <c r="U84">
        <v>5.5979488936720202E-3</v>
      </c>
      <c r="V84">
        <v>6.6995646215881298E-3</v>
      </c>
      <c r="W84">
        <v>6.2158081328964098E-3</v>
      </c>
      <c r="X84">
        <v>8.5632072047486397E-3</v>
      </c>
      <c r="Y84">
        <v>5.5957748582075003E-3</v>
      </c>
      <c r="Z84">
        <v>1.3353245506411E-2</v>
      </c>
      <c r="AA84" t="s">
        <v>162</v>
      </c>
      <c r="AB84">
        <v>5.57506918908176E-3</v>
      </c>
      <c r="AC84">
        <v>6.49360413551136E-3</v>
      </c>
      <c r="AD84">
        <v>6.2875126267028496E-3</v>
      </c>
      <c r="AE84">
        <v>6.0968970170492002E-3</v>
      </c>
      <c r="AF84">
        <v>2.5900666355689501E-3</v>
      </c>
    </row>
    <row r="85" spans="1:32" x14ac:dyDescent="0.25">
      <c r="A85" s="139">
        <v>38991</v>
      </c>
      <c r="B85">
        <v>72.568270405599932</v>
      </c>
      <c r="C85">
        <f t="shared" si="1"/>
        <v>0.55423427533848513</v>
      </c>
      <c r="D85">
        <v>4.6373860706876296E-3</v>
      </c>
      <c r="E85">
        <v>5.3308792806403202E-3</v>
      </c>
      <c r="F85">
        <v>5.3809046396926597E-3</v>
      </c>
      <c r="G85">
        <v>4.3752181581466704E-3</v>
      </c>
      <c r="H85" t="s">
        <v>162</v>
      </c>
      <c r="I85">
        <v>4.5759082186728204E-3</v>
      </c>
      <c r="J85">
        <v>4.64438935776346E-3</v>
      </c>
      <c r="K85">
        <v>5.2164236083447396E-3</v>
      </c>
      <c r="L85">
        <v>5.3316114790044498E-3</v>
      </c>
      <c r="M85">
        <v>5.3042802371365697E-3</v>
      </c>
      <c r="N85">
        <v>5.3675415401703702E-3</v>
      </c>
      <c r="O85">
        <v>8.1425659475247505E-3</v>
      </c>
      <c r="P85" t="s">
        <v>162</v>
      </c>
      <c r="Q85">
        <v>5.3417980621099301E-3</v>
      </c>
      <c r="R85">
        <v>5.2449580072626697E-3</v>
      </c>
      <c r="S85">
        <v>4.9107060433603699E-3</v>
      </c>
      <c r="T85" t="s">
        <v>162</v>
      </c>
      <c r="U85">
        <v>5.3211350244739301E-3</v>
      </c>
      <c r="V85">
        <v>5.6857488038314901E-3</v>
      </c>
      <c r="W85">
        <v>6.1330484485023502E-3</v>
      </c>
      <c r="X85">
        <v>5.7330007459438998E-3</v>
      </c>
      <c r="Y85">
        <v>5.3365475677819001E-3</v>
      </c>
      <c r="Z85">
        <v>1.1216070973707699E-2</v>
      </c>
      <c r="AA85" t="s">
        <v>162</v>
      </c>
      <c r="AB85">
        <v>5.3070757158822602E-3</v>
      </c>
      <c r="AC85">
        <v>5.7625984984145603E-3</v>
      </c>
      <c r="AD85">
        <v>5.6637154888046302E-3</v>
      </c>
      <c r="AE85">
        <v>5.4504016572602502E-3</v>
      </c>
      <c r="AF85">
        <v>3.14465525950091E-3</v>
      </c>
    </row>
    <row r="86" spans="1:32" x14ac:dyDescent="0.25">
      <c r="A86" s="139">
        <v>39083</v>
      </c>
      <c r="B86">
        <v>66.585466394224696</v>
      </c>
      <c r="C86">
        <f t="shared" si="1"/>
        <v>0.50127537225056695</v>
      </c>
      <c r="D86">
        <v>4.4688925940463697E-3</v>
      </c>
      <c r="E86">
        <v>4.4208849758499702E-3</v>
      </c>
      <c r="F86">
        <v>4.4665319406290097E-3</v>
      </c>
      <c r="G86">
        <v>3.67679802060556E-3</v>
      </c>
      <c r="H86" t="s">
        <v>162</v>
      </c>
      <c r="I86">
        <v>4.98233074546728E-3</v>
      </c>
      <c r="J86">
        <v>4.2379914096201902E-3</v>
      </c>
      <c r="K86">
        <v>4.2752881817860701E-3</v>
      </c>
      <c r="L86">
        <v>4.4664878499544496E-3</v>
      </c>
      <c r="M86">
        <v>4.4275370588280098E-3</v>
      </c>
      <c r="N86">
        <v>4.4406544975209997E-3</v>
      </c>
      <c r="O86">
        <v>6.7325443250509202E-3</v>
      </c>
      <c r="P86" t="s">
        <v>162</v>
      </c>
      <c r="Q86">
        <v>4.4340952692188797E-3</v>
      </c>
      <c r="R86">
        <v>4.37924822323091E-3</v>
      </c>
      <c r="S86">
        <v>5.7493997117894196E-3</v>
      </c>
      <c r="T86" t="s">
        <v>162</v>
      </c>
      <c r="U86">
        <v>4.4217675018036803E-3</v>
      </c>
      <c r="V86">
        <v>6.3820320503764801E-3</v>
      </c>
      <c r="W86">
        <v>5.6237557968041299E-3</v>
      </c>
      <c r="X86">
        <v>5.7519338733895697E-3</v>
      </c>
      <c r="Y86">
        <v>4.4395150916022603E-3</v>
      </c>
      <c r="Z86">
        <v>1.0827490518348099E-2</v>
      </c>
      <c r="AA86" t="s">
        <v>162</v>
      </c>
      <c r="AB86">
        <v>4.4556794685128602E-3</v>
      </c>
      <c r="AC86">
        <v>5.4080096018841702E-3</v>
      </c>
      <c r="AD86">
        <v>5.3778845519735202E-3</v>
      </c>
      <c r="AE86">
        <v>4.5965730655728098E-3</v>
      </c>
      <c r="AF86">
        <v>2.8755167387761499E-3</v>
      </c>
    </row>
    <row r="87" spans="1:32" x14ac:dyDescent="0.25">
      <c r="A87" s="139">
        <v>39173</v>
      </c>
      <c r="B87">
        <v>66.244236070015404</v>
      </c>
      <c r="C87">
        <f t="shared" si="1"/>
        <v>0.43067623013719436</v>
      </c>
      <c r="D87">
        <v>4.8673927290335201E-3</v>
      </c>
      <c r="E87">
        <v>3.6434450714686599E-3</v>
      </c>
      <c r="F87">
        <v>3.7076117910365301E-3</v>
      </c>
      <c r="G87">
        <v>5.1842814945539497E-3</v>
      </c>
      <c r="H87" t="s">
        <v>162</v>
      </c>
      <c r="I87">
        <v>3.77698541936083E-3</v>
      </c>
      <c r="J87">
        <v>3.7323802587396499E-3</v>
      </c>
      <c r="K87">
        <v>3.52852400518034E-3</v>
      </c>
      <c r="L87">
        <v>3.71874692947595E-3</v>
      </c>
      <c r="M87">
        <v>3.7877609430254501E-3</v>
      </c>
      <c r="N87">
        <v>3.6380320617279099E-3</v>
      </c>
      <c r="O87">
        <v>5.6020005887216402E-3</v>
      </c>
      <c r="P87" t="s">
        <v>162</v>
      </c>
      <c r="Q87">
        <v>3.5994420283168198E-3</v>
      </c>
      <c r="R87">
        <v>3.5691615926688601E-3</v>
      </c>
      <c r="S87">
        <v>3.9969420510955903E-3</v>
      </c>
      <c r="T87" t="s">
        <v>162</v>
      </c>
      <c r="U87">
        <v>3.6557884412915199E-3</v>
      </c>
      <c r="V87">
        <v>5.83940872302587E-3</v>
      </c>
      <c r="W87">
        <v>5.0813329420542497E-3</v>
      </c>
      <c r="X87">
        <v>5.1582178592072397E-3</v>
      </c>
      <c r="Y87">
        <v>3.6780097656428398E-3</v>
      </c>
      <c r="Z87">
        <v>7.8836770047295193E-3</v>
      </c>
      <c r="AA87" t="s">
        <v>162</v>
      </c>
      <c r="AB87">
        <v>3.6877383550002001E-3</v>
      </c>
      <c r="AC87">
        <v>4.6402061940716104E-3</v>
      </c>
      <c r="AD87">
        <v>4.5781846726235401E-3</v>
      </c>
      <c r="AE87">
        <v>4.0268215936305404E-3</v>
      </c>
      <c r="AF87">
        <v>3.0869650186157601E-3</v>
      </c>
    </row>
    <row r="88" spans="1:32" x14ac:dyDescent="0.25">
      <c r="A88" s="139">
        <v>39264</v>
      </c>
      <c r="B88">
        <v>69.879247749263712</v>
      </c>
      <c r="C88">
        <f t="shared" si="1"/>
        <v>0.58979148610169319</v>
      </c>
      <c r="D88">
        <v>8.9650761352058402E-3</v>
      </c>
      <c r="E88">
        <v>4.7814145760139903E-3</v>
      </c>
      <c r="F88">
        <v>4.7931197759599397E-3</v>
      </c>
      <c r="G88">
        <v>5.8578348154487104E-3</v>
      </c>
      <c r="H88">
        <v>1.0369632836419699E-2</v>
      </c>
      <c r="I88">
        <v>5.0453194388908502E-3</v>
      </c>
      <c r="J88">
        <v>4.3494978971887598E-3</v>
      </c>
      <c r="K88">
        <v>4.6334552637130599E-3</v>
      </c>
      <c r="L88">
        <v>4.8085289129986396E-3</v>
      </c>
      <c r="M88">
        <v>4.8986542161775304E-3</v>
      </c>
      <c r="N88">
        <v>4.7210372538458003E-3</v>
      </c>
      <c r="O88">
        <v>7.5647139828802501E-3</v>
      </c>
      <c r="P88">
        <v>4.4032845029642704E-3</v>
      </c>
      <c r="Q88">
        <v>4.5940752302665996E-3</v>
      </c>
      <c r="R88">
        <v>4.6593385914268899E-3</v>
      </c>
      <c r="S88">
        <v>7.8640532936080608E-3</v>
      </c>
      <c r="T88" t="s">
        <v>162</v>
      </c>
      <c r="U88">
        <v>4.7567147984005596E-3</v>
      </c>
      <c r="V88">
        <v>1.08800144765419E-2</v>
      </c>
      <c r="W88">
        <v>5.3721439935009397E-3</v>
      </c>
      <c r="X88">
        <v>6.0459253198139303E-3</v>
      </c>
      <c r="Y88">
        <v>4.7293241134272902E-3</v>
      </c>
      <c r="Z88">
        <v>9.7632606361907504E-3</v>
      </c>
      <c r="AA88" t="s">
        <v>162</v>
      </c>
      <c r="AB88">
        <v>4.8375314130121097E-3</v>
      </c>
      <c r="AC88">
        <v>5.4535029991165202E-3</v>
      </c>
      <c r="AD88">
        <v>6.3683867712194496E-3</v>
      </c>
      <c r="AE88">
        <v>4.4064619007481397E-3</v>
      </c>
      <c r="AF88">
        <v>4.3213981024766597E-3</v>
      </c>
    </row>
    <row r="89" spans="1:32" x14ac:dyDescent="0.25">
      <c r="A89" s="139">
        <v>39356</v>
      </c>
      <c r="B89">
        <v>69.674377179500809</v>
      </c>
      <c r="C89">
        <f t="shared" si="1"/>
        <v>0.65369487048854225</v>
      </c>
      <c r="D89">
        <v>9.7901239502930105E-3</v>
      </c>
      <c r="E89">
        <v>5.6476103494260896E-3</v>
      </c>
      <c r="F89">
        <v>5.3940826987853097E-3</v>
      </c>
      <c r="G89">
        <v>8.4383034793212193E-3</v>
      </c>
      <c r="H89">
        <v>7.6704549024787204E-3</v>
      </c>
      <c r="I89">
        <v>6.1261269663293602E-3</v>
      </c>
      <c r="J89">
        <v>5.3061638415147199E-3</v>
      </c>
      <c r="K89">
        <v>5.5814688550910397E-3</v>
      </c>
      <c r="L89">
        <v>5.5777502581381604E-3</v>
      </c>
      <c r="M89">
        <v>5.6289989983800501E-3</v>
      </c>
      <c r="N89">
        <v>5.43930698682273E-3</v>
      </c>
      <c r="O89">
        <v>7.4211915420639802E-3</v>
      </c>
      <c r="P89">
        <v>2.69818111916975E-3</v>
      </c>
      <c r="Q89">
        <v>5.3919109172608903E-3</v>
      </c>
      <c r="R89">
        <v>5.54373689331265E-3</v>
      </c>
      <c r="S89">
        <v>7.8873851208153007E-3</v>
      </c>
      <c r="T89" t="s">
        <v>162</v>
      </c>
      <c r="U89">
        <v>5.641535317222E-3</v>
      </c>
      <c r="V89">
        <v>9.9020992614750596E-3</v>
      </c>
      <c r="W89">
        <v>7.8246410567483198E-3</v>
      </c>
      <c r="X89">
        <v>7.2977640350989801E-3</v>
      </c>
      <c r="Y89">
        <v>5.4632853125222798E-3</v>
      </c>
      <c r="Z89">
        <v>1.22308312856608E-2</v>
      </c>
      <c r="AA89" t="s">
        <v>162</v>
      </c>
      <c r="AB89">
        <v>5.4515509127075002E-3</v>
      </c>
      <c r="AC89">
        <v>6.0878965540769698E-3</v>
      </c>
      <c r="AD89">
        <v>6.1924497928110799E-3</v>
      </c>
      <c r="AE89">
        <v>5.4863447857066696E-3</v>
      </c>
      <c r="AF89">
        <v>5.3764198386738E-3</v>
      </c>
    </row>
    <row r="90" spans="1:32" x14ac:dyDescent="0.25">
      <c r="A90" s="139">
        <v>39448</v>
      </c>
      <c r="B90">
        <v>61.891273679055999</v>
      </c>
      <c r="C90">
        <f t="shared" si="1"/>
        <v>0.77673140986648648</v>
      </c>
      <c r="D90">
        <v>8.5037374592077108E-3</v>
      </c>
      <c r="E90">
        <v>6.3943643709333097E-3</v>
      </c>
      <c r="F90">
        <v>6.23016302115245E-3</v>
      </c>
      <c r="G90">
        <v>8.1337030799632799E-3</v>
      </c>
      <c r="H90">
        <v>5.2244596897505404E-3</v>
      </c>
      <c r="I90">
        <v>9.6635431389973294E-3</v>
      </c>
      <c r="J90">
        <v>7.3077610078012703E-3</v>
      </c>
      <c r="K90">
        <v>6.3902654792283801E-3</v>
      </c>
      <c r="L90">
        <v>6.3652992903665603E-3</v>
      </c>
      <c r="M90">
        <v>6.5257499261723003E-3</v>
      </c>
      <c r="N90">
        <v>6.1777806623283102E-3</v>
      </c>
      <c r="O90">
        <v>1.50559333655528E-2</v>
      </c>
      <c r="P90">
        <v>4.05307708701562E-3</v>
      </c>
      <c r="Q90">
        <v>6.3076190042115499E-3</v>
      </c>
      <c r="R90">
        <v>6.5150663148831498E-3</v>
      </c>
      <c r="S90">
        <v>1.0034032360315699E-2</v>
      </c>
      <c r="T90" t="s">
        <v>162</v>
      </c>
      <c r="U90">
        <v>6.3043107981163998E-3</v>
      </c>
      <c r="V90">
        <v>8.9227653044193292E-3</v>
      </c>
      <c r="W90">
        <v>9.0955241544234608E-3</v>
      </c>
      <c r="X90">
        <v>9.2655985163086502E-3</v>
      </c>
      <c r="Y90">
        <v>6.2912378215745704E-3</v>
      </c>
      <c r="Z90">
        <v>1.5770132956139399E-2</v>
      </c>
      <c r="AA90" t="s">
        <v>162</v>
      </c>
      <c r="AB90">
        <v>6.2993410905566498E-3</v>
      </c>
      <c r="AC90">
        <v>6.9060718285532301E-3</v>
      </c>
      <c r="AD90">
        <v>8.4196052091004107E-3</v>
      </c>
      <c r="AE90">
        <v>6.1874584194001603E-3</v>
      </c>
      <c r="AF90">
        <v>7.3728793074788199E-3</v>
      </c>
    </row>
    <row r="91" spans="1:32" x14ac:dyDescent="0.25">
      <c r="A91" s="139">
        <v>39539</v>
      </c>
      <c r="B91">
        <v>65.488935534152915</v>
      </c>
      <c r="C91">
        <f t="shared" si="1"/>
        <v>0.78705515865596032</v>
      </c>
      <c r="D91">
        <v>6.61355791156792E-3</v>
      </c>
      <c r="E91">
        <v>8.1912833452559997E-3</v>
      </c>
      <c r="F91">
        <v>8.1739199652396902E-3</v>
      </c>
      <c r="G91">
        <v>6.8238503938015402E-3</v>
      </c>
      <c r="H91">
        <v>4.1722408934235702E-3</v>
      </c>
      <c r="I91">
        <v>8.3099524414279001E-3</v>
      </c>
      <c r="J91">
        <v>7.4181932695419001E-3</v>
      </c>
      <c r="K91">
        <v>8.2653753797801606E-3</v>
      </c>
      <c r="L91">
        <v>8.0854772301848701E-3</v>
      </c>
      <c r="M91">
        <v>8.3389917113994207E-3</v>
      </c>
      <c r="N91">
        <v>7.8857162018360297E-3</v>
      </c>
      <c r="O91">
        <v>1.0824090912615899E-2</v>
      </c>
      <c r="P91">
        <v>5.2180802216088198E-3</v>
      </c>
      <c r="Q91">
        <v>7.6982393514807299E-3</v>
      </c>
      <c r="R91">
        <v>8.3917412875711694E-3</v>
      </c>
      <c r="S91">
        <v>9.0096542248358901E-3</v>
      </c>
      <c r="T91" t="s">
        <v>162</v>
      </c>
      <c r="U91">
        <v>8.1014955519922108E-3</v>
      </c>
      <c r="V91">
        <v>7.16021959068099E-3</v>
      </c>
      <c r="W91">
        <v>9.2338963579174892E-3</v>
      </c>
      <c r="X91">
        <v>6.3361806536909298E-3</v>
      </c>
      <c r="Y91">
        <v>7.8935295692277602E-3</v>
      </c>
      <c r="Z91">
        <v>1.1287199019202601E-2</v>
      </c>
      <c r="AA91" t="s">
        <v>162</v>
      </c>
      <c r="AB91">
        <v>8.0054643132441306E-3</v>
      </c>
      <c r="AC91">
        <v>7.8750214275103304E-3</v>
      </c>
      <c r="AD91">
        <v>1.04169026713804E-2</v>
      </c>
      <c r="AE91">
        <v>7.4124875241044696E-3</v>
      </c>
      <c r="AF91">
        <v>5.3621314165863904E-3</v>
      </c>
    </row>
    <row r="92" spans="1:32" x14ac:dyDescent="0.25">
      <c r="A92" s="139">
        <v>39630</v>
      </c>
      <c r="B92">
        <v>67.196361863736314</v>
      </c>
      <c r="C92">
        <f t="shared" si="1"/>
        <v>0.87492693623726792</v>
      </c>
      <c r="D92">
        <v>1.0204168283185201E-2</v>
      </c>
      <c r="E92">
        <v>7.32829968508687E-3</v>
      </c>
      <c r="F92">
        <v>7.34070246134076E-3</v>
      </c>
      <c r="G92">
        <v>8.2595710123157199E-3</v>
      </c>
      <c r="H92">
        <v>8.1746836739798392E-3</v>
      </c>
      <c r="I92">
        <v>1.1317191753981701E-2</v>
      </c>
      <c r="J92">
        <v>7.2668490631115296E-3</v>
      </c>
      <c r="K92">
        <v>7.4279561390520801E-3</v>
      </c>
      <c r="L92">
        <v>7.4548206281894701E-3</v>
      </c>
      <c r="M92">
        <v>7.5726199671179899E-3</v>
      </c>
      <c r="N92">
        <v>7.4924578745024003E-3</v>
      </c>
      <c r="O92">
        <v>1.2169891130413901E-2</v>
      </c>
      <c r="P92">
        <v>8.77945965870933E-3</v>
      </c>
      <c r="Q92">
        <v>7.2578998198183503E-3</v>
      </c>
      <c r="R92">
        <v>7.5892139304070102E-3</v>
      </c>
      <c r="S92">
        <v>8.6669042138448598E-3</v>
      </c>
      <c r="T92" t="s">
        <v>162</v>
      </c>
      <c r="U92">
        <v>7.4267946170527201E-3</v>
      </c>
      <c r="V92">
        <v>1.1136774504920101E-2</v>
      </c>
      <c r="W92">
        <v>9.78557371012918E-3</v>
      </c>
      <c r="X92">
        <v>1.2822498233876101E-2</v>
      </c>
      <c r="Y92">
        <v>7.3971319147942503E-3</v>
      </c>
      <c r="Z92">
        <v>1.53977420679307E-2</v>
      </c>
      <c r="AA92" t="s">
        <v>162</v>
      </c>
      <c r="AB92">
        <v>7.2597654547468396E-3</v>
      </c>
      <c r="AC92">
        <v>8.6540090214147405E-3</v>
      </c>
      <c r="AD92">
        <v>8.3496059607107292E-3</v>
      </c>
      <c r="AE92">
        <v>6.6605152921208801E-3</v>
      </c>
      <c r="AF92">
        <v>7.0371727113090797E-3</v>
      </c>
    </row>
    <row r="93" spans="1:32" x14ac:dyDescent="0.25">
      <c r="A93" s="139">
        <v>39722</v>
      </c>
      <c r="B93">
        <v>59.409224564711572</v>
      </c>
      <c r="C93">
        <f t="shared" si="1"/>
        <v>1.721281070627072</v>
      </c>
      <c r="D93">
        <v>2.9099861895799699E-2</v>
      </c>
      <c r="E93">
        <v>1.39761437273741E-2</v>
      </c>
      <c r="F93">
        <v>1.4125741352122601E-2</v>
      </c>
      <c r="G93">
        <v>1.7320880388066701E-2</v>
      </c>
      <c r="H93">
        <v>1.2369704399421699E-2</v>
      </c>
      <c r="I93">
        <v>1.8997145330585701E-2</v>
      </c>
      <c r="J93">
        <v>1.48083792003425E-2</v>
      </c>
      <c r="K93">
        <v>1.3893567141917E-2</v>
      </c>
      <c r="L93">
        <v>1.4009379106616E-2</v>
      </c>
      <c r="M93">
        <v>1.41281158776113E-2</v>
      </c>
      <c r="N93">
        <v>1.38544453988175E-2</v>
      </c>
      <c r="O93">
        <v>3.2554270762124103E-2</v>
      </c>
      <c r="P93">
        <v>1.11391743457528E-2</v>
      </c>
      <c r="Q93">
        <v>1.46422590438069E-2</v>
      </c>
      <c r="R93">
        <v>1.42334323097897E-2</v>
      </c>
      <c r="S93">
        <v>1.41764957796583E-2</v>
      </c>
      <c r="T93" t="s">
        <v>162</v>
      </c>
      <c r="U93">
        <v>1.39125544044461E-2</v>
      </c>
      <c r="V93">
        <v>2.2801793260255901E-2</v>
      </c>
      <c r="W93">
        <v>2.02052679741902E-2</v>
      </c>
      <c r="X93">
        <v>2.6730729149373501E-2</v>
      </c>
      <c r="Y93">
        <v>1.42084149821691E-2</v>
      </c>
      <c r="Z93">
        <v>3.2689293331755999E-2</v>
      </c>
      <c r="AA93" t="s">
        <v>162</v>
      </c>
      <c r="AB93">
        <v>1.41237449080084E-2</v>
      </c>
      <c r="AC93">
        <v>1.91954143616162E-2</v>
      </c>
      <c r="AD93">
        <v>1.49674406751304E-2</v>
      </c>
      <c r="AE93">
        <v>1.37568214480651E-2</v>
      </c>
      <c r="AF93">
        <v>8.82541851449185E-3</v>
      </c>
    </row>
    <row r="94" spans="1:32" x14ac:dyDescent="0.25">
      <c r="A94" s="139">
        <v>39814</v>
      </c>
      <c r="B94">
        <v>64.085723184302651</v>
      </c>
      <c r="C94">
        <f t="shared" si="1"/>
        <v>1.4713464690199078</v>
      </c>
      <c r="D94">
        <v>1.6380571711538099E-2</v>
      </c>
      <c r="E94">
        <v>1.32613619994917E-2</v>
      </c>
      <c r="F94">
        <v>1.32555581896879E-2</v>
      </c>
      <c r="G94">
        <v>1.0681275146741E-2</v>
      </c>
      <c r="H94">
        <v>8.6946297172545498E-3</v>
      </c>
      <c r="I94">
        <v>1.7644696401662299E-2</v>
      </c>
      <c r="J94">
        <v>1.3172180664049999E-2</v>
      </c>
      <c r="K94">
        <v>1.27409052261316E-2</v>
      </c>
      <c r="L94">
        <v>1.3028815003590001E-2</v>
      </c>
      <c r="M94">
        <v>1.29445077478734E-2</v>
      </c>
      <c r="N94">
        <v>1.52285991899837E-2</v>
      </c>
      <c r="O94">
        <v>2.7497573689732699E-2</v>
      </c>
      <c r="P94">
        <v>1.2427325907254001E-2</v>
      </c>
      <c r="Q94">
        <v>1.3371589253626699E-2</v>
      </c>
      <c r="R94">
        <v>1.49246103386344E-2</v>
      </c>
      <c r="S94">
        <v>1.2448489424348799E-2</v>
      </c>
      <c r="T94" t="s">
        <v>162</v>
      </c>
      <c r="U94">
        <v>1.29776555338799E-2</v>
      </c>
      <c r="V94">
        <v>1.7569404258432501E-2</v>
      </c>
      <c r="W94">
        <v>1.6870273347360298E-2</v>
      </c>
      <c r="X94">
        <v>2.2502684779488601E-2</v>
      </c>
      <c r="Y94">
        <v>1.40889401765E-2</v>
      </c>
      <c r="Z94">
        <v>1.9738843136190402E-2</v>
      </c>
      <c r="AA94" t="s">
        <v>162</v>
      </c>
      <c r="AB94">
        <v>1.3207997649904799E-2</v>
      </c>
      <c r="AC94">
        <v>1.5952587498842801E-2</v>
      </c>
      <c r="AD94">
        <v>1.21232381111497E-2</v>
      </c>
      <c r="AE94">
        <v>1.53283462437219E-2</v>
      </c>
      <c r="AF94">
        <v>9.2008862883033206E-3</v>
      </c>
    </row>
    <row r="95" spans="1:32" x14ac:dyDescent="0.25">
      <c r="A95" s="139">
        <v>39904</v>
      </c>
      <c r="B95">
        <v>64.546731480550505</v>
      </c>
      <c r="C95">
        <f t="shared" si="1"/>
        <v>0.94426703490717512</v>
      </c>
      <c r="D95">
        <v>1.2269820399858499E-2</v>
      </c>
      <c r="E95">
        <v>7.4527531115659504E-3</v>
      </c>
      <c r="F95">
        <v>7.2835408081098202E-3</v>
      </c>
      <c r="G95">
        <v>9.1358673001121198E-3</v>
      </c>
      <c r="H95">
        <v>4.2874108707809397E-3</v>
      </c>
      <c r="I95">
        <v>1.1546441463216799E-2</v>
      </c>
      <c r="J95">
        <v>7.7206800323822702E-3</v>
      </c>
      <c r="K95">
        <v>7.4841306277279298E-3</v>
      </c>
      <c r="L95">
        <v>7.4078065955698802E-3</v>
      </c>
      <c r="M95">
        <v>7.5304026040383804E-3</v>
      </c>
      <c r="N95">
        <v>7.69613125120127E-3</v>
      </c>
      <c r="O95">
        <v>2.2257149364034699E-2</v>
      </c>
      <c r="P95">
        <v>8.9193542917912101E-3</v>
      </c>
      <c r="Q95">
        <v>7.3245568021151602E-3</v>
      </c>
      <c r="R95">
        <v>8.4359910882065101E-3</v>
      </c>
      <c r="S95">
        <v>7.7297439358467897E-3</v>
      </c>
      <c r="T95" t="s">
        <v>162</v>
      </c>
      <c r="U95">
        <v>7.4577154194347996E-3</v>
      </c>
      <c r="V95">
        <v>1.3811937316941801E-2</v>
      </c>
      <c r="W95">
        <v>1.0850588758654E-2</v>
      </c>
      <c r="X95">
        <v>1.6018920550030499E-2</v>
      </c>
      <c r="Y95">
        <v>7.4593978147840401E-3</v>
      </c>
      <c r="Z95">
        <v>1.29054914001726E-2</v>
      </c>
      <c r="AA95" t="s">
        <v>162</v>
      </c>
      <c r="AB95">
        <v>7.3252970963398004E-3</v>
      </c>
      <c r="AC95">
        <v>1.11370888628682E-2</v>
      </c>
      <c r="AD95">
        <v>8.1285782051745692E-3</v>
      </c>
      <c r="AE95">
        <v>7.80007165111313E-3</v>
      </c>
      <c r="AF95">
        <v>7.5752318028655804E-3</v>
      </c>
    </row>
    <row r="96" spans="1:32" x14ac:dyDescent="0.25">
      <c r="A96" s="139">
        <v>39995</v>
      </c>
      <c r="B96">
        <v>63.812879688804983</v>
      </c>
      <c r="C96">
        <f t="shared" si="1"/>
        <v>0.75787585646507172</v>
      </c>
      <c r="D96">
        <v>7.8839503032992701E-3</v>
      </c>
      <c r="E96">
        <v>5.8137076119691398E-3</v>
      </c>
      <c r="F96">
        <v>5.8540365651968797E-3</v>
      </c>
      <c r="G96">
        <v>8.3512332958395694E-3</v>
      </c>
      <c r="H96">
        <v>7.9953629680654496E-3</v>
      </c>
      <c r="I96">
        <v>7.9564068466870998E-3</v>
      </c>
      <c r="J96">
        <v>5.7651050753501796E-3</v>
      </c>
      <c r="K96">
        <v>5.7887451251973903E-3</v>
      </c>
      <c r="L96">
        <v>5.6520029641720102E-3</v>
      </c>
      <c r="M96">
        <v>5.8969161336294698E-3</v>
      </c>
      <c r="N96">
        <v>6.3484102313837E-3</v>
      </c>
      <c r="O96">
        <v>1.55629677759984E-2</v>
      </c>
      <c r="P96">
        <v>6.33427406875806E-3</v>
      </c>
      <c r="Q96">
        <v>5.70207347025177E-3</v>
      </c>
      <c r="R96">
        <v>5.9942795656087898E-3</v>
      </c>
      <c r="S96">
        <v>7.8658027757359805E-3</v>
      </c>
      <c r="T96" t="s">
        <v>162</v>
      </c>
      <c r="U96">
        <v>5.8106122104909603E-3</v>
      </c>
      <c r="V96">
        <v>9.2094384041606706E-3</v>
      </c>
      <c r="W96">
        <v>9.3388719817860608E-3</v>
      </c>
      <c r="X96">
        <v>1.27597833125215E-2</v>
      </c>
      <c r="Y96">
        <v>5.7669417137862899E-3</v>
      </c>
      <c r="Z96">
        <v>1.2874790152099099E-2</v>
      </c>
      <c r="AA96" t="s">
        <v>162</v>
      </c>
      <c r="AB96">
        <v>5.90280855172575E-3</v>
      </c>
      <c r="AC96">
        <v>9.1416519945560805E-3</v>
      </c>
      <c r="AD96">
        <v>6.15006895089526E-3</v>
      </c>
      <c r="AE96">
        <v>6.7502994746993002E-3</v>
      </c>
      <c r="AF96">
        <v>6.1559397217052104E-3</v>
      </c>
    </row>
    <row r="97" spans="1:32" x14ac:dyDescent="0.25">
      <c r="A97" s="139">
        <v>40087</v>
      </c>
      <c r="B97">
        <v>63.926309463424232</v>
      </c>
      <c r="C97">
        <f t="shared" si="1"/>
        <v>0.71904876028590903</v>
      </c>
      <c r="D97">
        <v>8.1042063041216195E-3</v>
      </c>
      <c r="E97">
        <v>5.79504395937283E-3</v>
      </c>
      <c r="F97">
        <v>5.68269027006913E-3</v>
      </c>
      <c r="G97">
        <v>6.9525818198288604E-3</v>
      </c>
      <c r="H97">
        <v>3.9226586060475003E-3</v>
      </c>
      <c r="I97">
        <v>8.6570712336411608E-3</v>
      </c>
      <c r="J97">
        <v>5.9044983784552699E-3</v>
      </c>
      <c r="K97">
        <v>5.5951961067182698E-3</v>
      </c>
      <c r="L97">
        <v>5.6719167808378301E-3</v>
      </c>
      <c r="M97">
        <v>5.51067294652421E-3</v>
      </c>
      <c r="N97">
        <v>9.0158909887661301E-3</v>
      </c>
      <c r="O97">
        <v>1.3849641799984E-2</v>
      </c>
      <c r="P97">
        <v>4.8359418006779804E-3</v>
      </c>
      <c r="Q97">
        <v>5.6908011026364398E-3</v>
      </c>
      <c r="R97">
        <v>5.9357253234241696E-3</v>
      </c>
      <c r="S97">
        <v>7.5779422955032398E-3</v>
      </c>
      <c r="T97" t="s">
        <v>162</v>
      </c>
      <c r="U97">
        <v>5.6223267999118698E-3</v>
      </c>
      <c r="V97">
        <v>9.0334005240765899E-3</v>
      </c>
      <c r="W97">
        <v>8.1063341709318205E-3</v>
      </c>
      <c r="X97">
        <v>1.0800399921762301E-2</v>
      </c>
      <c r="Y97">
        <v>5.9274460039840703E-3</v>
      </c>
      <c r="Z97">
        <v>1.29907889133137E-2</v>
      </c>
      <c r="AA97" t="s">
        <v>162</v>
      </c>
      <c r="AB97">
        <v>5.8626689151222103E-3</v>
      </c>
      <c r="AC97">
        <v>9.2196393537723898E-3</v>
      </c>
      <c r="AD97">
        <v>5.9816425540785397E-3</v>
      </c>
      <c r="AE97">
        <v>6.8825202158393798E-3</v>
      </c>
      <c r="AF97">
        <v>5.0135181877939104E-3</v>
      </c>
    </row>
    <row r="98" spans="1:32" x14ac:dyDescent="0.25">
      <c r="A98" s="139">
        <v>40179</v>
      </c>
      <c r="B98">
        <v>64.953916787262131</v>
      </c>
      <c r="C98">
        <f t="shared" si="1"/>
        <v>0.71174827219568815</v>
      </c>
      <c r="D98">
        <v>6.8250835967364901E-3</v>
      </c>
      <c r="E98">
        <v>6.2099874843618702E-3</v>
      </c>
      <c r="F98">
        <v>6.2538295087875197E-3</v>
      </c>
      <c r="G98">
        <v>6.07496715580505E-3</v>
      </c>
      <c r="H98">
        <v>6.8389378605835296E-3</v>
      </c>
      <c r="I98">
        <v>7.4442197651620398E-3</v>
      </c>
      <c r="J98">
        <v>6.3180993137800599E-3</v>
      </c>
      <c r="K98">
        <v>6.1397293198805396E-3</v>
      </c>
      <c r="L98">
        <v>6.2904768412659602E-3</v>
      </c>
      <c r="M98">
        <v>6.2163040209267297E-3</v>
      </c>
      <c r="N98">
        <v>1.2568101416806201E-2</v>
      </c>
      <c r="O98">
        <v>1.0387536129445801E-2</v>
      </c>
      <c r="P98">
        <v>4.14709015603946E-3</v>
      </c>
      <c r="Q98">
        <v>6.7067511261533399E-3</v>
      </c>
      <c r="R98">
        <v>7.3510308112082002E-3</v>
      </c>
      <c r="S98">
        <v>7.1071034147595601E-3</v>
      </c>
      <c r="T98" t="s">
        <v>162</v>
      </c>
      <c r="U98">
        <v>6.2166626947410099E-3</v>
      </c>
      <c r="V98">
        <v>7.9253553338304705E-3</v>
      </c>
      <c r="W98">
        <v>7.459180400964E-3</v>
      </c>
      <c r="X98">
        <v>1.00338017770835E-2</v>
      </c>
      <c r="Y98">
        <v>7.8186733656345295E-3</v>
      </c>
      <c r="Z98">
        <v>8.2869823194666199E-3</v>
      </c>
      <c r="AA98" t="s">
        <v>162</v>
      </c>
      <c r="AB98">
        <v>6.8074221388553799E-3</v>
      </c>
      <c r="AC98">
        <v>7.3711266019273799E-3</v>
      </c>
      <c r="AD98">
        <v>5.8666809323540299E-3</v>
      </c>
      <c r="AE98">
        <v>7.4339857622556602E-3</v>
      </c>
      <c r="AF98">
        <v>4.0729142440209098E-3</v>
      </c>
    </row>
    <row r="99" spans="1:32" x14ac:dyDescent="0.25">
      <c r="A99" s="139">
        <v>40269</v>
      </c>
      <c r="B99">
        <v>60.619314825581796</v>
      </c>
      <c r="C99">
        <f t="shared" si="1"/>
        <v>1.1270948560802123</v>
      </c>
      <c r="D99">
        <v>9.4242596605797705E-3</v>
      </c>
      <c r="E99">
        <v>8.08295203662566E-3</v>
      </c>
      <c r="F99">
        <v>8.7676091579221294E-3</v>
      </c>
      <c r="G99">
        <v>7.9533664546178797E-3</v>
      </c>
      <c r="H99">
        <v>5.2694553902218602E-3</v>
      </c>
      <c r="I99">
        <v>1.08869654412825E-2</v>
      </c>
      <c r="J99">
        <v>6.4687945737922298E-3</v>
      </c>
      <c r="K99">
        <v>6.6621971412995397E-3</v>
      </c>
      <c r="L99">
        <v>6.7637835282511596E-3</v>
      </c>
      <c r="M99">
        <v>6.2023254611875004E-3</v>
      </c>
      <c r="N99">
        <v>4.78311326576445E-2</v>
      </c>
      <c r="O99">
        <v>2.2105711616076301E-2</v>
      </c>
      <c r="P99">
        <v>6.3580422871934699E-3</v>
      </c>
      <c r="Q99">
        <v>1.0466824335655401E-2</v>
      </c>
      <c r="R99">
        <v>1.6265943519217299E-2</v>
      </c>
      <c r="S99">
        <v>8.3244253741538102E-3</v>
      </c>
      <c r="T99" t="s">
        <v>162</v>
      </c>
      <c r="U99">
        <v>6.9452322823713997E-3</v>
      </c>
      <c r="V99">
        <v>9.5770365790562202E-3</v>
      </c>
      <c r="W99">
        <v>8.3026797636592403E-3</v>
      </c>
      <c r="X99">
        <v>1.7490694078958698E-2</v>
      </c>
      <c r="Y99">
        <v>2.1463027123613199E-2</v>
      </c>
      <c r="Z99">
        <v>1.46973622158017E-2</v>
      </c>
      <c r="AA99" t="s">
        <v>162</v>
      </c>
      <c r="AB99">
        <v>1.16522787358507E-2</v>
      </c>
      <c r="AC99">
        <v>7.9649336608621796E-3</v>
      </c>
      <c r="AD99">
        <v>6.1656188129480599E-3</v>
      </c>
      <c r="AE99">
        <v>6.5509322771919098E-3</v>
      </c>
      <c r="AF99">
        <v>5.6720269756230304E-3</v>
      </c>
    </row>
    <row r="100" spans="1:32" x14ac:dyDescent="0.25">
      <c r="A100" s="139">
        <v>40360</v>
      </c>
      <c r="B100">
        <v>67.419729319019922</v>
      </c>
      <c r="C100">
        <f t="shared" si="1"/>
        <v>0.79433194305689614</v>
      </c>
      <c r="D100">
        <v>6.6876408252691298E-3</v>
      </c>
      <c r="E100">
        <v>7.2730617507243203E-3</v>
      </c>
      <c r="F100">
        <v>7.8588696423518203E-3</v>
      </c>
      <c r="G100">
        <v>6.8710961401863297E-3</v>
      </c>
      <c r="H100">
        <v>5.1122314603932401E-3</v>
      </c>
      <c r="I100">
        <v>7.9602305711940092E-3</v>
      </c>
      <c r="J100">
        <v>6.91418167181518E-3</v>
      </c>
      <c r="K100">
        <v>7.1673217025832502E-3</v>
      </c>
      <c r="L100">
        <v>7.32375430474744E-3</v>
      </c>
      <c r="M100">
        <v>7.2696995917151197E-3</v>
      </c>
      <c r="N100">
        <v>1.1944853267518299E-2</v>
      </c>
      <c r="O100">
        <v>1.4555527660028E-2</v>
      </c>
      <c r="P100">
        <v>3.6882309805194402E-3</v>
      </c>
      <c r="Q100">
        <v>7.7480594034000996E-3</v>
      </c>
      <c r="R100">
        <v>1.17552045967638E-2</v>
      </c>
      <c r="S100">
        <v>7.5894110356289303E-3</v>
      </c>
      <c r="T100">
        <v>6.7044401900077898E-3</v>
      </c>
      <c r="U100">
        <v>7.2380627860966799E-3</v>
      </c>
      <c r="V100">
        <v>6.8104304226937699E-3</v>
      </c>
      <c r="W100">
        <v>8.7114606533672308E-3</v>
      </c>
      <c r="X100">
        <v>8.9642122827889702E-3</v>
      </c>
      <c r="Y100">
        <v>1.11032274975261E-2</v>
      </c>
      <c r="Z100">
        <v>8.6229830432856102E-3</v>
      </c>
      <c r="AA100" t="s">
        <v>162</v>
      </c>
      <c r="AB100">
        <v>8.8367905984169607E-3</v>
      </c>
      <c r="AC100">
        <v>7.3174362311165097E-3</v>
      </c>
      <c r="AD100">
        <v>8.5361619631568603E-3</v>
      </c>
      <c r="AE100">
        <v>6.27700719786713E-3</v>
      </c>
      <c r="AF100">
        <v>5.5713565847689099E-3</v>
      </c>
    </row>
    <row r="101" spans="1:32" x14ac:dyDescent="0.25">
      <c r="A101" s="139">
        <v>40452</v>
      </c>
      <c r="B101">
        <v>67.137771873215826</v>
      </c>
      <c r="C101">
        <f t="shared" si="1"/>
        <v>0.94186059903468666</v>
      </c>
      <c r="D101">
        <v>9.2140878587302494E-3</v>
      </c>
      <c r="E101">
        <v>7.9939169930879697E-3</v>
      </c>
      <c r="F101">
        <v>8.7790830959171805E-3</v>
      </c>
      <c r="G101">
        <v>6.3299783894942702E-3</v>
      </c>
      <c r="H101">
        <v>9.5340297828742405E-3</v>
      </c>
      <c r="I101">
        <v>8.5797679339929597E-3</v>
      </c>
      <c r="J101">
        <v>7.7416395162062399E-3</v>
      </c>
      <c r="K101">
        <v>7.9444016346624496E-3</v>
      </c>
      <c r="L101">
        <v>8.0234442150408196E-3</v>
      </c>
      <c r="M101">
        <v>7.7957685473171098E-3</v>
      </c>
      <c r="N101">
        <v>1.3533870844280999E-2</v>
      </c>
      <c r="O101">
        <v>1.51742745848319E-2</v>
      </c>
      <c r="P101">
        <v>5.4344529404677698E-3</v>
      </c>
      <c r="Q101">
        <v>9.5520719956227202E-3</v>
      </c>
      <c r="R101">
        <v>1.7897727334400201E-2</v>
      </c>
      <c r="S101">
        <v>7.6996384834063002E-3</v>
      </c>
      <c r="T101">
        <v>8.0000883894282594E-3</v>
      </c>
      <c r="U101">
        <v>7.7676356201354397E-3</v>
      </c>
      <c r="V101">
        <v>9.0917529047386102E-3</v>
      </c>
      <c r="W101">
        <v>8.2198183171800793E-3</v>
      </c>
      <c r="X101">
        <v>1.2326145082157E-2</v>
      </c>
      <c r="Y101">
        <v>1.3576511765407801E-2</v>
      </c>
      <c r="Z101">
        <v>1.0958287257860201E-2</v>
      </c>
      <c r="AA101" t="s">
        <v>162</v>
      </c>
      <c r="AB101">
        <v>1.0368056455939899E-2</v>
      </c>
      <c r="AC101">
        <v>8.6551297062030796E-3</v>
      </c>
      <c r="AD101">
        <v>9.1355645067618205E-3</v>
      </c>
      <c r="AE101">
        <v>7.6626308880370598E-3</v>
      </c>
      <c r="AF101">
        <v>6.7311926855296604E-3</v>
      </c>
    </row>
    <row r="102" spans="1:32" x14ac:dyDescent="0.25">
      <c r="A102" s="139">
        <v>40544</v>
      </c>
      <c r="B102">
        <v>55.909840434880351</v>
      </c>
      <c r="C102">
        <f t="shared" si="1"/>
        <v>0.75608088550137054</v>
      </c>
      <c r="D102">
        <v>6.1465599911977101E-3</v>
      </c>
      <c r="E102">
        <v>6.61888435103411E-3</v>
      </c>
      <c r="F102">
        <v>8.5273540801248209E-3</v>
      </c>
      <c r="G102">
        <v>5.0982800344873498E-3</v>
      </c>
      <c r="H102">
        <v>6.4703461526811699E-3</v>
      </c>
      <c r="I102">
        <v>7.0569745180944898E-3</v>
      </c>
      <c r="J102">
        <v>6.3475678182057099E-3</v>
      </c>
      <c r="K102">
        <v>6.2443987844655099E-3</v>
      </c>
      <c r="L102">
        <v>6.5611365929715802E-3</v>
      </c>
      <c r="M102">
        <v>6.1387702954935801E-3</v>
      </c>
      <c r="N102">
        <v>1.2553734420243901E-2</v>
      </c>
      <c r="O102">
        <v>1.26669350785418E-2</v>
      </c>
      <c r="P102">
        <v>4.1571037306980599E-3</v>
      </c>
      <c r="Q102">
        <v>8.3842566528467295E-3</v>
      </c>
      <c r="R102">
        <v>9.7910982600016901E-3</v>
      </c>
      <c r="S102">
        <v>8.0695479351063394E-3</v>
      </c>
      <c r="T102">
        <v>5.2902952803446802E-3</v>
      </c>
      <c r="U102">
        <v>6.35354131851356E-3</v>
      </c>
      <c r="V102">
        <v>7.9017261095689992E-3</v>
      </c>
      <c r="W102">
        <v>6.6423390674052998E-3</v>
      </c>
      <c r="X102">
        <v>8.7799700400762008E-3</v>
      </c>
      <c r="Y102">
        <v>1.0812527092950301E-2</v>
      </c>
      <c r="Z102">
        <v>9.7239088968938004E-3</v>
      </c>
      <c r="AA102" t="s">
        <v>162</v>
      </c>
      <c r="AB102">
        <v>9.43980283591421E-3</v>
      </c>
      <c r="AC102">
        <v>6.9723917027760202E-3</v>
      </c>
      <c r="AD102">
        <v>7.8193476846223492E-3</v>
      </c>
      <c r="AE102">
        <v>6.2764520931671199E-3</v>
      </c>
      <c r="AF102">
        <v>4.8573971219566404E-3</v>
      </c>
    </row>
    <row r="103" spans="1:32" x14ac:dyDescent="0.25">
      <c r="A103" s="139">
        <v>40634</v>
      </c>
      <c r="B103">
        <v>62.906050140302604</v>
      </c>
      <c r="C103">
        <f t="shared" si="1"/>
        <v>0.8144131144250194</v>
      </c>
      <c r="D103">
        <v>6.12801682550255E-3</v>
      </c>
      <c r="E103">
        <v>6.6131507149327397E-3</v>
      </c>
      <c r="F103">
        <v>7.9937675128989097E-3</v>
      </c>
      <c r="G103">
        <v>5.8627136103634797E-3</v>
      </c>
      <c r="H103">
        <v>6.67328599376695E-3</v>
      </c>
      <c r="I103">
        <v>8.2279513883930892E-3</v>
      </c>
      <c r="J103">
        <v>6.4733006964182499E-3</v>
      </c>
      <c r="K103">
        <v>6.3775594278803896E-3</v>
      </c>
      <c r="L103">
        <v>6.4993538061519796E-3</v>
      </c>
      <c r="M103">
        <v>6.1325301778835497E-3</v>
      </c>
      <c r="N103">
        <v>1.84891078550922E-2</v>
      </c>
      <c r="O103">
        <v>1.25333823734481E-2</v>
      </c>
      <c r="P103">
        <v>3.5052570227543799E-3</v>
      </c>
      <c r="Q103">
        <v>8.7495317646085202E-3</v>
      </c>
      <c r="R103">
        <v>1.3944348208017199E-2</v>
      </c>
      <c r="S103">
        <v>6.0598280118209103E-3</v>
      </c>
      <c r="T103">
        <v>5.1667714223532996E-3</v>
      </c>
      <c r="U103">
        <v>6.2886134897820797E-3</v>
      </c>
      <c r="V103">
        <v>7.22819302912999E-3</v>
      </c>
      <c r="W103">
        <v>8.8149722705679404E-3</v>
      </c>
      <c r="X103">
        <v>1.04213538984396E-2</v>
      </c>
      <c r="Y103">
        <v>1.6069362990823802E-2</v>
      </c>
      <c r="Z103">
        <v>9.4578692031383107E-3</v>
      </c>
      <c r="AA103" t="s">
        <v>162</v>
      </c>
      <c r="AB103">
        <v>1.0472960881032599E-2</v>
      </c>
      <c r="AC103">
        <v>8.6660336459901607E-3</v>
      </c>
      <c r="AD103">
        <v>6.8792306118214703E-3</v>
      </c>
      <c r="AE103">
        <v>4.4245833354993203E-3</v>
      </c>
      <c r="AF103">
        <v>3.8826418704936299E-3</v>
      </c>
    </row>
    <row r="104" spans="1:32" x14ac:dyDescent="0.25">
      <c r="A104" s="139">
        <v>40725</v>
      </c>
      <c r="B104">
        <v>37.006702724666489</v>
      </c>
      <c r="C104">
        <f t="shared" si="1"/>
        <v>1.1621291488104293</v>
      </c>
      <c r="D104">
        <v>8.8407774874920894E-3</v>
      </c>
      <c r="E104">
        <v>6.7003755482254396E-3</v>
      </c>
      <c r="F104">
        <v>9.5138216502746297E-3</v>
      </c>
      <c r="G104">
        <v>7.2067397174471999E-3</v>
      </c>
      <c r="H104">
        <v>6.9083769731314902E-3</v>
      </c>
      <c r="I104">
        <v>9.4183050326456207E-3</v>
      </c>
      <c r="J104">
        <v>6.4074170439089098E-3</v>
      </c>
      <c r="K104">
        <v>6.2237524538987397E-3</v>
      </c>
      <c r="L104">
        <v>6.7155793817256998E-3</v>
      </c>
      <c r="M104">
        <v>6.2266444353667903E-3</v>
      </c>
      <c r="N104">
        <v>3.4717293409008497E-2</v>
      </c>
      <c r="O104">
        <v>1.7526956158975999E-2</v>
      </c>
      <c r="P104">
        <v>4.7246635449936401E-3</v>
      </c>
      <c r="Q104">
        <v>1.5865602997075599E-2</v>
      </c>
      <c r="R104">
        <v>2.0567964795516199E-2</v>
      </c>
      <c r="S104">
        <v>6.0167847772936E-3</v>
      </c>
      <c r="T104">
        <v>1.3833836560023301E-2</v>
      </c>
      <c r="U104">
        <v>6.5136222474764397E-3</v>
      </c>
      <c r="V104">
        <v>1.02027358367704E-2</v>
      </c>
      <c r="W104">
        <v>1.0336451137366901E-2</v>
      </c>
      <c r="X104">
        <v>1.5474301684922E-2</v>
      </c>
      <c r="Y104">
        <v>2.3772287590279498E-2</v>
      </c>
      <c r="Z104">
        <v>1.7675842107483498E-2</v>
      </c>
      <c r="AA104" t="s">
        <v>162</v>
      </c>
      <c r="AB104">
        <v>1.4785176129643E-2</v>
      </c>
      <c r="AC104">
        <v>9.5677388778633594E-3</v>
      </c>
      <c r="AD104">
        <v>1.6436287790335499E-2</v>
      </c>
      <c r="AE104">
        <v>6.4189410888725396E-3</v>
      </c>
      <c r="AF104">
        <v>6.7978852089035403E-3</v>
      </c>
    </row>
    <row r="105" spans="1:32" x14ac:dyDescent="0.25">
      <c r="A105" s="139">
        <v>40817</v>
      </c>
      <c r="B105">
        <v>54.15561419593827</v>
      </c>
      <c r="C105">
        <f t="shared" si="1"/>
        <v>1.1287737657631314</v>
      </c>
      <c r="D105">
        <v>1.03020746250323E-2</v>
      </c>
      <c r="E105">
        <v>9.2410172199204194E-3</v>
      </c>
      <c r="F105">
        <v>1.40874288434238E-2</v>
      </c>
      <c r="G105">
        <v>6.5465001642655996E-3</v>
      </c>
      <c r="H105">
        <v>4.31633289748206E-3</v>
      </c>
      <c r="I105">
        <v>1.48630685698032E-2</v>
      </c>
      <c r="J105">
        <v>6.6028174305883796E-3</v>
      </c>
      <c r="K105">
        <v>6.8464240442692196E-3</v>
      </c>
      <c r="L105">
        <v>1.0345636308601301E-2</v>
      </c>
      <c r="M105">
        <v>6.0964770599129603E-3</v>
      </c>
      <c r="N105">
        <v>2.8294902721920801E-2</v>
      </c>
      <c r="O105">
        <v>2.1571809103599099E-2</v>
      </c>
      <c r="P105">
        <v>7.3551455304809799E-3</v>
      </c>
      <c r="Q105">
        <v>1.81818390672248E-2</v>
      </c>
      <c r="R105">
        <v>1.40676090509818E-2</v>
      </c>
      <c r="S105">
        <v>5.5548006942380103E-3</v>
      </c>
      <c r="T105">
        <v>1.5943777076336201E-2</v>
      </c>
      <c r="U105">
        <v>6.2244513045367402E-3</v>
      </c>
      <c r="V105">
        <v>1.03935708027958E-2</v>
      </c>
      <c r="W105">
        <v>8.3066917607657505E-3</v>
      </c>
      <c r="X105">
        <v>1.6117302704372699E-2</v>
      </c>
      <c r="Y105">
        <v>1.55156896341646E-2</v>
      </c>
      <c r="Z105">
        <v>1.7690899000012798E-2</v>
      </c>
      <c r="AA105" t="s">
        <v>162</v>
      </c>
      <c r="AB105">
        <v>1.4299039950264301E-2</v>
      </c>
      <c r="AC105">
        <v>7.8254558298351592E-3</v>
      </c>
      <c r="AD105">
        <v>7.49495592287367E-3</v>
      </c>
      <c r="AE105">
        <v>5.7223877609789402E-3</v>
      </c>
      <c r="AF105">
        <v>6.2485493349953803E-3</v>
      </c>
    </row>
    <row r="106" spans="1:32" x14ac:dyDescent="0.25">
      <c r="A106" s="139">
        <v>40909</v>
      </c>
      <c r="B106">
        <v>57.754400457673484</v>
      </c>
      <c r="C106">
        <f t="shared" si="1"/>
        <v>1.0033463457696221</v>
      </c>
      <c r="D106">
        <v>7.37585552620958E-3</v>
      </c>
      <c r="E106">
        <v>7.8725382932130009E-3</v>
      </c>
      <c r="F106">
        <v>9.2032346908140494E-3</v>
      </c>
      <c r="G106">
        <v>4.7049183242349E-3</v>
      </c>
      <c r="H106">
        <v>3.9004651283378799E-3</v>
      </c>
      <c r="I106">
        <v>1.0466549564668699E-2</v>
      </c>
      <c r="J106">
        <v>6.34705061780953E-3</v>
      </c>
      <c r="K106">
        <v>6.2950246951070498E-3</v>
      </c>
      <c r="L106">
        <v>7.47881712464297E-3</v>
      </c>
      <c r="M106">
        <v>6.0942173969121298E-3</v>
      </c>
      <c r="N106">
        <v>4.6861758989890097E-2</v>
      </c>
      <c r="O106">
        <v>1.820584431491E-2</v>
      </c>
      <c r="P106">
        <v>6.7218968607978E-3</v>
      </c>
      <c r="Q106">
        <v>1.19855354407018E-2</v>
      </c>
      <c r="R106">
        <v>6.6212890348461397E-3</v>
      </c>
      <c r="S106">
        <v>5.6702733276887997E-3</v>
      </c>
      <c r="T106">
        <v>9.1141220869265308E-3</v>
      </c>
      <c r="U106">
        <v>6.3661592324397902E-3</v>
      </c>
      <c r="V106">
        <v>7.9987109103812903E-3</v>
      </c>
      <c r="W106">
        <v>8.7032353755987293E-3</v>
      </c>
      <c r="X106">
        <v>1.1979273108136601E-2</v>
      </c>
      <c r="Y106">
        <v>2.5073005253895699E-2</v>
      </c>
      <c r="Z106">
        <v>1.2010459530147699E-2</v>
      </c>
      <c r="AA106" t="s">
        <v>162</v>
      </c>
      <c r="AB106">
        <v>1.0562585150345799E-2</v>
      </c>
      <c r="AC106">
        <v>6.9862431785488403E-3</v>
      </c>
      <c r="AD106">
        <v>6.7540140848570103E-3</v>
      </c>
      <c r="AE106">
        <v>5.0699816442698999E-3</v>
      </c>
      <c r="AF106">
        <v>4.5139179291618699E-3</v>
      </c>
    </row>
    <row r="107" spans="1:32" x14ac:dyDescent="0.25">
      <c r="A107" s="139">
        <v>41000</v>
      </c>
      <c r="B107">
        <v>50.815700485298223</v>
      </c>
      <c r="C107">
        <f t="shared" si="1"/>
        <v>0.90523693913480163</v>
      </c>
      <c r="D107">
        <v>6.66242365718902E-3</v>
      </c>
      <c r="E107">
        <v>6.4174023673586704E-3</v>
      </c>
      <c r="F107">
        <v>7.4242039156298999E-3</v>
      </c>
      <c r="G107">
        <v>4.3332265965711396E-3</v>
      </c>
      <c r="H107">
        <v>4.1674205601828296E-3</v>
      </c>
      <c r="I107">
        <v>1.00562168634217E-2</v>
      </c>
      <c r="J107">
        <v>5.1620113792719196E-3</v>
      </c>
      <c r="K107">
        <v>5.0126847406193704E-3</v>
      </c>
      <c r="L107">
        <v>7.1325876581300402E-3</v>
      </c>
      <c r="M107">
        <v>4.6435711269977604E-3</v>
      </c>
      <c r="N107">
        <v>3.6921495441482099E-2</v>
      </c>
      <c r="O107">
        <v>1.89822374112451E-2</v>
      </c>
      <c r="P107">
        <v>6.5945193798432299E-3</v>
      </c>
      <c r="Q107">
        <v>1.2932728541026501E-2</v>
      </c>
      <c r="R107">
        <v>1.18469095728153E-2</v>
      </c>
      <c r="S107">
        <v>5.2740951080729901E-3</v>
      </c>
      <c r="T107">
        <v>1.1320637751610499E-2</v>
      </c>
      <c r="U107">
        <v>5.9480382640084498E-3</v>
      </c>
      <c r="V107">
        <v>6.6534983109980397E-3</v>
      </c>
      <c r="W107">
        <v>6.4073146931946804E-3</v>
      </c>
      <c r="X107">
        <v>1.27572030016356E-2</v>
      </c>
      <c r="Y107">
        <v>1.4727214394510101E-2</v>
      </c>
      <c r="Z107">
        <v>1.25999048888273E-2</v>
      </c>
      <c r="AA107">
        <v>4.1906388846100501E-3</v>
      </c>
      <c r="AB107">
        <v>1.3904258501613601E-2</v>
      </c>
      <c r="AC107">
        <v>6.6179493999083501E-3</v>
      </c>
      <c r="AD107">
        <v>5.8953887933213501E-3</v>
      </c>
      <c r="AE107">
        <v>3.7730084740486801E-3</v>
      </c>
      <c r="AF107">
        <v>4.1599226709481503E-3</v>
      </c>
    </row>
    <row r="108" spans="1:32" x14ac:dyDescent="0.25">
      <c r="A108" s="139">
        <v>41091</v>
      </c>
      <c r="B108">
        <v>54.789205798086449</v>
      </c>
      <c r="C108">
        <f t="shared" si="1"/>
        <v>0.81812995801902133</v>
      </c>
      <c r="D108">
        <v>5.58347088534352E-3</v>
      </c>
      <c r="E108">
        <v>6.6763994965881798E-3</v>
      </c>
      <c r="F108">
        <v>7.5406757238259204E-3</v>
      </c>
      <c r="G108">
        <v>3.46973909426131E-3</v>
      </c>
      <c r="H108">
        <v>5.1066693835780299E-3</v>
      </c>
      <c r="I108">
        <v>9.8700756830659205E-3</v>
      </c>
      <c r="J108">
        <v>6.1260620921189798E-3</v>
      </c>
      <c r="K108">
        <v>5.6880923177955603E-3</v>
      </c>
      <c r="L108">
        <v>6.6506763066487501E-3</v>
      </c>
      <c r="M108">
        <v>5.5942246880661198E-3</v>
      </c>
      <c r="N108">
        <v>2.63338009945881E-2</v>
      </c>
      <c r="O108">
        <v>1.1875687349065399E-2</v>
      </c>
      <c r="P108">
        <v>6.2637294787333802E-3</v>
      </c>
      <c r="Q108">
        <v>1.3451761811230201E-2</v>
      </c>
      <c r="R108">
        <v>7.4934661699257703E-3</v>
      </c>
      <c r="S108">
        <v>4.3983737818249699E-3</v>
      </c>
      <c r="T108">
        <v>8.5356506262878797E-3</v>
      </c>
      <c r="U108">
        <v>6.0136415018327604E-3</v>
      </c>
      <c r="V108">
        <v>6.2772498468362196E-3</v>
      </c>
      <c r="W108">
        <v>6.3773581361538101E-3</v>
      </c>
      <c r="X108">
        <v>1.15336061624942E-2</v>
      </c>
      <c r="Y108">
        <v>1.3858588058650499E-2</v>
      </c>
      <c r="Z108">
        <v>1.2652863989490001E-2</v>
      </c>
      <c r="AA108">
        <v>4.3990576789180698E-3</v>
      </c>
      <c r="AB108">
        <v>1.44201922863586E-2</v>
      </c>
      <c r="AC108">
        <v>6.3912935466842102E-3</v>
      </c>
      <c r="AD108">
        <v>5.7962376182472096E-3</v>
      </c>
      <c r="AE108">
        <v>4.7710666506744796E-3</v>
      </c>
      <c r="AF108">
        <v>4.1079764662281101E-3</v>
      </c>
    </row>
    <row r="109" spans="1:32" x14ac:dyDescent="0.25">
      <c r="A109" s="139">
        <v>41183</v>
      </c>
      <c r="B109">
        <v>44.730570955384877</v>
      </c>
      <c r="C109">
        <f t="shared" si="1"/>
        <v>0.59137679760639328</v>
      </c>
      <c r="D109">
        <v>4.7362759178019602E-3</v>
      </c>
      <c r="E109">
        <v>3.5941124489595501E-3</v>
      </c>
      <c r="F109">
        <v>4.0568478815362101E-3</v>
      </c>
      <c r="G109">
        <v>2.7550606284295798E-3</v>
      </c>
      <c r="H109">
        <v>2.8178310682407601E-3</v>
      </c>
      <c r="I109">
        <v>5.45483111415447E-3</v>
      </c>
      <c r="J109">
        <v>4.5172803881662798E-3</v>
      </c>
      <c r="K109">
        <v>3.18568644282475E-3</v>
      </c>
      <c r="L109">
        <v>3.7877997187451299E-3</v>
      </c>
      <c r="M109">
        <v>3.23672656177701E-3</v>
      </c>
      <c r="N109">
        <v>2.63043111952194E-2</v>
      </c>
      <c r="O109">
        <v>1.0178333420901501E-2</v>
      </c>
      <c r="P109">
        <v>5.3571111087441104E-3</v>
      </c>
      <c r="Q109">
        <v>7.6193167863842799E-3</v>
      </c>
      <c r="R109">
        <v>5.6885857166739098E-3</v>
      </c>
      <c r="S109">
        <v>4.6637350095786699E-3</v>
      </c>
      <c r="T109">
        <v>5.0904949488646996E-3</v>
      </c>
      <c r="U109">
        <v>3.2477949124452301E-3</v>
      </c>
      <c r="V109">
        <v>4.9616413600065403E-3</v>
      </c>
      <c r="W109">
        <v>4.5812062890489298E-3</v>
      </c>
      <c r="X109">
        <v>5.6817076558758599E-3</v>
      </c>
      <c r="Y109">
        <v>1.30573442871053E-2</v>
      </c>
      <c r="Z109">
        <v>1.1808137302189201E-2</v>
      </c>
      <c r="AA109">
        <v>2.36954813714283E-3</v>
      </c>
      <c r="AB109">
        <v>7.9822324637169907E-3</v>
      </c>
      <c r="AC109">
        <v>4.8069241300571696E-3</v>
      </c>
      <c r="AD109">
        <v>3.35852241015425E-3</v>
      </c>
      <c r="AE109">
        <v>3.2155711045864302E-3</v>
      </c>
      <c r="AF109">
        <v>3.3843008965230899E-3</v>
      </c>
    </row>
    <row r="110" spans="1:32" x14ac:dyDescent="0.25">
      <c r="A110" s="139">
        <v>41275</v>
      </c>
      <c r="B110">
        <v>50.786784036440466</v>
      </c>
      <c r="C110">
        <f t="shared" si="1"/>
        <v>0.65986558683462071</v>
      </c>
      <c r="D110">
        <v>5.46309396575445E-3</v>
      </c>
      <c r="E110">
        <v>4.94139208946972E-3</v>
      </c>
      <c r="F110">
        <v>5.44714231925102E-3</v>
      </c>
      <c r="G110">
        <v>3.79846066362431E-3</v>
      </c>
      <c r="H110">
        <v>6.7097695547883203E-3</v>
      </c>
      <c r="I110">
        <v>6.3870265336661196E-3</v>
      </c>
      <c r="J110">
        <v>5.0300639754443602E-3</v>
      </c>
      <c r="K110">
        <v>4.7677194476988399E-3</v>
      </c>
      <c r="L110">
        <v>4.9496398792863196E-3</v>
      </c>
      <c r="M110">
        <v>4.97762809758193E-3</v>
      </c>
      <c r="N110">
        <v>1.52754132409803E-2</v>
      </c>
      <c r="O110">
        <v>8.7080375969036394E-3</v>
      </c>
      <c r="P110">
        <v>4.9397608161271898E-3</v>
      </c>
      <c r="Q110">
        <v>1.0181008761853801E-2</v>
      </c>
      <c r="R110">
        <v>7.2439357856390902E-3</v>
      </c>
      <c r="S110">
        <v>8.1979670016329304E-3</v>
      </c>
      <c r="T110">
        <v>6.0201905287707502E-3</v>
      </c>
      <c r="U110">
        <v>4.8006319096658102E-3</v>
      </c>
      <c r="V110">
        <v>5.7654592872514697E-3</v>
      </c>
      <c r="W110">
        <v>5.9591747761008696E-3</v>
      </c>
      <c r="X110">
        <v>7.7973748489353796E-3</v>
      </c>
      <c r="Y110">
        <v>1.07025263004061E-2</v>
      </c>
      <c r="Z110">
        <v>8.7045264550030896E-3</v>
      </c>
      <c r="AA110">
        <v>5.4026313020983704E-3</v>
      </c>
      <c r="AB110">
        <v>9.3352566772423803E-3</v>
      </c>
      <c r="AC110">
        <v>5.3374662173382697E-3</v>
      </c>
      <c r="AD110">
        <v>5.2619580659947303E-3</v>
      </c>
      <c r="AE110">
        <v>6.1183604840454502E-3</v>
      </c>
      <c r="AF110">
        <v>3.1374035994849599E-3</v>
      </c>
    </row>
    <row r="111" spans="1:32" x14ac:dyDescent="0.25">
      <c r="A111" s="139">
        <v>41365</v>
      </c>
      <c r="B111">
        <v>63.456809771362565</v>
      </c>
      <c r="C111">
        <f t="shared" si="1"/>
        <v>0.94609337556226214</v>
      </c>
      <c r="D111">
        <v>1.1509196301350401E-2</v>
      </c>
      <c r="E111">
        <v>7.1873784086733204E-3</v>
      </c>
      <c r="F111">
        <v>7.6984681946615499E-3</v>
      </c>
      <c r="G111">
        <v>6.6230621149054496E-3</v>
      </c>
      <c r="H111">
        <v>8.15342398106772E-3</v>
      </c>
      <c r="I111">
        <v>7.8638727178414903E-3</v>
      </c>
      <c r="J111">
        <v>6.4324373553577797E-3</v>
      </c>
      <c r="K111">
        <v>6.8087761687023402E-3</v>
      </c>
      <c r="L111">
        <v>7.06706936675366E-3</v>
      </c>
      <c r="M111">
        <v>6.2751823072596203E-3</v>
      </c>
      <c r="N111">
        <v>1.9822437720290499E-2</v>
      </c>
      <c r="O111">
        <v>1.5111624720425499E-2</v>
      </c>
      <c r="P111">
        <v>8.3069854653199399E-3</v>
      </c>
      <c r="Q111">
        <v>8.8944193211755399E-3</v>
      </c>
      <c r="R111">
        <v>7.7373567416580699E-3</v>
      </c>
      <c r="S111">
        <v>1.1393781634445301E-2</v>
      </c>
      <c r="T111">
        <v>1.4648695791705401E-2</v>
      </c>
      <c r="U111">
        <v>6.9099819041340202E-3</v>
      </c>
      <c r="V111">
        <v>1.0454961546264199E-2</v>
      </c>
      <c r="W111">
        <v>1.03270373658183E-2</v>
      </c>
      <c r="X111">
        <v>1.33023522993924E-2</v>
      </c>
      <c r="Y111">
        <v>1.0303502988608401E-2</v>
      </c>
      <c r="Z111">
        <v>1.6359854350951799E-2</v>
      </c>
      <c r="AA111">
        <v>7.7860301865530501E-3</v>
      </c>
      <c r="AB111">
        <v>8.5395071825126404E-3</v>
      </c>
      <c r="AC111">
        <v>9.3913245600846101E-3</v>
      </c>
      <c r="AD111">
        <v>7.8250759292072206E-3</v>
      </c>
      <c r="AE111">
        <v>7.3467660583433798E-3</v>
      </c>
      <c r="AF111">
        <v>4.2865162295923501E-3</v>
      </c>
    </row>
    <row r="112" spans="1:32" x14ac:dyDescent="0.25">
      <c r="A112" s="139">
        <v>41456</v>
      </c>
      <c r="B112">
        <v>62.890591726866809</v>
      </c>
      <c r="C112">
        <f t="shared" si="1"/>
        <v>0.83484789328139875</v>
      </c>
      <c r="D112">
        <v>8.0361370423030105E-3</v>
      </c>
      <c r="E112">
        <v>6.1348359572751697E-3</v>
      </c>
      <c r="F112">
        <v>5.8797476308297403E-3</v>
      </c>
      <c r="G112">
        <v>6.8112749861097303E-3</v>
      </c>
      <c r="H112">
        <v>1.0069228614707999E-2</v>
      </c>
      <c r="I112">
        <v>6.28708879784273E-3</v>
      </c>
      <c r="J112">
        <v>6.4051870679469004E-3</v>
      </c>
      <c r="K112">
        <v>6.1667439105958502E-3</v>
      </c>
      <c r="L112">
        <v>6.0165199544807303E-3</v>
      </c>
      <c r="M112">
        <v>6.2857823532342996E-3</v>
      </c>
      <c r="N112">
        <v>1.2688952081022499E-2</v>
      </c>
      <c r="O112">
        <v>1.0185311800404001E-2</v>
      </c>
      <c r="P112">
        <v>1.7838900580585199E-2</v>
      </c>
      <c r="Q112">
        <v>6.4587102304049099E-3</v>
      </c>
      <c r="R112">
        <v>5.5804202583603496E-3</v>
      </c>
      <c r="S112">
        <v>7.2136891014852999E-3</v>
      </c>
      <c r="T112">
        <v>1.2678770024878799E-2</v>
      </c>
      <c r="U112">
        <v>6.0830079572401496E-3</v>
      </c>
      <c r="V112">
        <v>8.3537433376560909E-3</v>
      </c>
      <c r="W112">
        <v>9.1734557726388909E-3</v>
      </c>
      <c r="X112">
        <v>1.09199372241234E-2</v>
      </c>
      <c r="Y112">
        <v>1.31487111029484E-2</v>
      </c>
      <c r="Z112">
        <v>1.2245677327595499E-2</v>
      </c>
      <c r="AA112">
        <v>7.9657281032946507E-3</v>
      </c>
      <c r="AB112">
        <v>6.3394701734291502E-3</v>
      </c>
      <c r="AC112">
        <v>8.72565493446378E-3</v>
      </c>
      <c r="AD112">
        <v>6.3658055510776301E-3</v>
      </c>
      <c r="AE112">
        <v>6.7317336028786699E-3</v>
      </c>
      <c r="AF112">
        <v>5.3156635717920503E-3</v>
      </c>
    </row>
    <row r="113" spans="1:32" x14ac:dyDescent="0.25">
      <c r="A113" s="139">
        <v>41548</v>
      </c>
      <c r="B113">
        <v>59.794771500336097</v>
      </c>
      <c r="C113">
        <f t="shared" si="1"/>
        <v>0.62599906000799665</v>
      </c>
      <c r="D113">
        <v>6.8403380007283597E-3</v>
      </c>
      <c r="E113">
        <v>4.9090769999039904E-3</v>
      </c>
      <c r="F113">
        <v>4.7981590075732196E-3</v>
      </c>
      <c r="G113">
        <v>5.1166137640667698E-3</v>
      </c>
      <c r="H113">
        <v>9.4234577027501893E-3</v>
      </c>
      <c r="I113">
        <v>9.0663550660817598E-3</v>
      </c>
      <c r="J113">
        <v>5.28088583153401E-3</v>
      </c>
      <c r="K113">
        <v>5.1939018331895702E-3</v>
      </c>
      <c r="L113">
        <v>4.8535786125600902E-3</v>
      </c>
      <c r="M113">
        <v>5.16650050954485E-3</v>
      </c>
      <c r="N113">
        <v>8.7533239337337799E-3</v>
      </c>
      <c r="O113">
        <v>9.7712277251248304E-3</v>
      </c>
      <c r="P113">
        <v>6.95251285005518E-3</v>
      </c>
      <c r="Q113">
        <v>5.5538322398845296E-3</v>
      </c>
      <c r="R113">
        <v>4.4623891758959E-3</v>
      </c>
      <c r="S113">
        <v>4.7831006089282596E-3</v>
      </c>
      <c r="T113">
        <v>9.1769301514405804E-3</v>
      </c>
      <c r="U113">
        <v>4.91503493543458E-3</v>
      </c>
      <c r="V113">
        <v>5.7960667289435504E-3</v>
      </c>
      <c r="W113">
        <v>7.0531749910892902E-3</v>
      </c>
      <c r="X113">
        <v>6.6000278894608301E-3</v>
      </c>
      <c r="Y113">
        <v>6.7405531848028196E-3</v>
      </c>
      <c r="Z113">
        <v>9.2761682574436198E-3</v>
      </c>
      <c r="AA113">
        <v>4.5750128664452201E-3</v>
      </c>
      <c r="AB113">
        <v>5.4007689214265204E-3</v>
      </c>
      <c r="AC113">
        <v>6.81575498623916E-3</v>
      </c>
      <c r="AD113">
        <v>5.2181660804558501E-3</v>
      </c>
      <c r="AE113">
        <v>5.5586254361450899E-3</v>
      </c>
      <c r="AF113">
        <v>3.4881891114366299E-3</v>
      </c>
    </row>
    <row r="114" spans="1:32" x14ac:dyDescent="0.25">
      <c r="A114" s="139">
        <v>41640</v>
      </c>
      <c r="B114">
        <v>53.978710807747142</v>
      </c>
      <c r="C114">
        <f t="shared" si="1"/>
        <v>0.55805548930156101</v>
      </c>
      <c r="D114">
        <v>5.9439023113132903E-3</v>
      </c>
      <c r="E114">
        <v>4.40735554416221E-3</v>
      </c>
      <c r="F114">
        <v>4.2150958287228198E-3</v>
      </c>
      <c r="G114">
        <v>5.4560742473972398E-3</v>
      </c>
      <c r="H114">
        <v>5.5728723857381701E-3</v>
      </c>
      <c r="I114">
        <v>4.7971616672814899E-3</v>
      </c>
      <c r="J114">
        <v>4.6361010297659997E-3</v>
      </c>
      <c r="K114">
        <v>4.3645572589535503E-3</v>
      </c>
      <c r="L114">
        <v>4.1950867018397901E-3</v>
      </c>
      <c r="M114">
        <v>4.6101144442334497E-3</v>
      </c>
      <c r="N114">
        <v>1.0795527427208001E-2</v>
      </c>
      <c r="O114">
        <v>1.1906348251592E-2</v>
      </c>
      <c r="P114">
        <v>5.0408618961204502E-3</v>
      </c>
      <c r="Q114">
        <v>4.0699336435001303E-3</v>
      </c>
      <c r="R114">
        <v>4.1877099086407099E-3</v>
      </c>
      <c r="S114">
        <v>4.54969290012753E-3</v>
      </c>
      <c r="T114">
        <v>7.3113658072313497E-3</v>
      </c>
      <c r="U114">
        <v>4.3393015032213902E-3</v>
      </c>
      <c r="V114">
        <v>5.12950660769793E-3</v>
      </c>
      <c r="W114">
        <v>5.6495746310281699E-3</v>
      </c>
      <c r="X114">
        <v>8.0438888136418092E-3</v>
      </c>
      <c r="Y114">
        <v>5.3422623325377E-3</v>
      </c>
      <c r="Z114">
        <v>1.07415790198221E-2</v>
      </c>
      <c r="AA114">
        <v>4.2859118335146296E-3</v>
      </c>
      <c r="AB114">
        <v>4.2531741095751304E-3</v>
      </c>
      <c r="AC114">
        <v>5.1257610936268202E-3</v>
      </c>
      <c r="AD114">
        <v>4.8268601421119399E-3</v>
      </c>
      <c r="AE114">
        <v>4.4634445303262504E-3</v>
      </c>
      <c r="AF114">
        <v>3.5750660265206902E-3</v>
      </c>
    </row>
    <row r="115" spans="1:32" x14ac:dyDescent="0.25">
      <c r="A115" s="139">
        <v>41730</v>
      </c>
      <c r="B115">
        <v>50.140750554336087</v>
      </c>
      <c r="C115">
        <f t="shared" si="1"/>
        <v>0.48190202484750083</v>
      </c>
      <c r="D115">
        <v>5.1701221490934E-3</v>
      </c>
      <c r="E115">
        <v>3.75625241962756E-3</v>
      </c>
      <c r="F115">
        <v>4.1025691623318202E-3</v>
      </c>
      <c r="G115">
        <v>3.5654752088261602E-3</v>
      </c>
      <c r="H115">
        <v>3.43412709092025E-3</v>
      </c>
      <c r="I115">
        <v>3.46079496260111E-3</v>
      </c>
      <c r="J115">
        <v>4.1268504571055804E-3</v>
      </c>
      <c r="K115">
        <v>4.0669307829656401E-3</v>
      </c>
      <c r="L115">
        <v>4.1799021668941201E-3</v>
      </c>
      <c r="M115">
        <v>4.0542621972355503E-3</v>
      </c>
      <c r="N115">
        <v>1.18687390675574E-2</v>
      </c>
      <c r="O115">
        <v>7.6630720969576901E-3</v>
      </c>
      <c r="P115">
        <v>4.6677617051964397E-3</v>
      </c>
      <c r="Q115">
        <v>5.1711660433621598E-3</v>
      </c>
      <c r="R115">
        <v>3.9135127279632297E-3</v>
      </c>
      <c r="S115">
        <v>3.10975631924132E-3</v>
      </c>
      <c r="T115">
        <v>6.0783481867700499E-3</v>
      </c>
      <c r="U115">
        <v>4.0669644114845003E-3</v>
      </c>
      <c r="V115">
        <v>4.6525331728021202E-3</v>
      </c>
      <c r="W115">
        <v>4.20348520702461E-3</v>
      </c>
      <c r="X115">
        <v>6.8506289707153502E-3</v>
      </c>
      <c r="Y115">
        <v>5.3071549497398602E-3</v>
      </c>
      <c r="Z115">
        <v>9.7664396707066708E-3</v>
      </c>
      <c r="AA115">
        <v>3.3560727301362001E-3</v>
      </c>
      <c r="AB115">
        <v>4.6806181387101901E-3</v>
      </c>
      <c r="AC115">
        <v>4.1720048896757098E-3</v>
      </c>
      <c r="AD115">
        <v>4.0207819805288996E-3</v>
      </c>
      <c r="AE115">
        <v>3.4452648149731801E-3</v>
      </c>
      <c r="AF115">
        <v>2.8399955246284302E-3</v>
      </c>
    </row>
    <row r="116" spans="1:32" x14ac:dyDescent="0.25">
      <c r="A116" s="139">
        <v>41821</v>
      </c>
      <c r="B116">
        <v>52.228018359595815</v>
      </c>
      <c r="C116">
        <f t="shared" si="1"/>
        <v>0.45691959608981447</v>
      </c>
      <c r="D116">
        <v>6.0379403483048497E-3</v>
      </c>
      <c r="E116">
        <v>3.7326749880597799E-3</v>
      </c>
      <c r="F116">
        <v>3.7591193004563399E-3</v>
      </c>
      <c r="G116">
        <v>4.27542600530364E-3</v>
      </c>
      <c r="H116">
        <v>2.6505354728054899E-3</v>
      </c>
      <c r="I116">
        <v>4.1679075699663599E-3</v>
      </c>
      <c r="J116">
        <v>3.5508167659174302E-3</v>
      </c>
      <c r="K116">
        <v>3.37056134865023E-3</v>
      </c>
      <c r="L116">
        <v>3.8780947192496602E-3</v>
      </c>
      <c r="M116">
        <v>3.6412381167167298E-3</v>
      </c>
      <c r="N116">
        <v>8.4339304646684297E-3</v>
      </c>
      <c r="O116">
        <v>9.0620526912985003E-3</v>
      </c>
      <c r="P116">
        <v>4.5920533628795897E-3</v>
      </c>
      <c r="Q116">
        <v>3.8105913917298498E-3</v>
      </c>
      <c r="R116">
        <v>3.6728984915584502E-3</v>
      </c>
      <c r="S116">
        <v>3.3499668969284302E-3</v>
      </c>
      <c r="T116">
        <v>5.2635728873482402E-3</v>
      </c>
      <c r="U116">
        <v>3.7338549942316801E-3</v>
      </c>
      <c r="V116">
        <v>4.8271269479180298E-3</v>
      </c>
      <c r="W116">
        <v>3.5109339679179502E-3</v>
      </c>
      <c r="X116">
        <v>7.2088601613159503E-3</v>
      </c>
      <c r="Y116">
        <v>5.2839262643366502E-3</v>
      </c>
      <c r="Z116">
        <v>6.44855681439263E-3</v>
      </c>
      <c r="AA116">
        <v>4.8098754799422204E-3</v>
      </c>
      <c r="AB116">
        <v>4.7619157268761004E-3</v>
      </c>
      <c r="AC116">
        <v>4.1472793250354597E-3</v>
      </c>
      <c r="AD116">
        <v>3.5462298072185599E-3</v>
      </c>
      <c r="AE116">
        <v>3.9881748887486603E-3</v>
      </c>
      <c r="AF116">
        <v>2.9905676662703102E-3</v>
      </c>
    </row>
    <row r="117" spans="1:32" x14ac:dyDescent="0.25">
      <c r="A117" s="139">
        <v>41913</v>
      </c>
      <c r="B117">
        <v>58.36016963290497</v>
      </c>
      <c r="C117">
        <f t="shared" si="1"/>
        <v>0.67571480250850258</v>
      </c>
      <c r="D117">
        <v>8.0673610520636298E-3</v>
      </c>
      <c r="E117">
        <v>6.3152250540050104E-3</v>
      </c>
      <c r="F117">
        <v>6.02942499704201E-3</v>
      </c>
      <c r="G117">
        <v>4.6999180671540297E-3</v>
      </c>
      <c r="H117">
        <v>4.9415924616128303E-3</v>
      </c>
      <c r="I117">
        <v>6.13319813169698E-3</v>
      </c>
      <c r="J117">
        <v>5.91829846495554E-3</v>
      </c>
      <c r="K117">
        <v>5.6836590439180903E-3</v>
      </c>
      <c r="L117">
        <v>6.0835076276747804E-3</v>
      </c>
      <c r="M117">
        <v>5.96951608457825E-3</v>
      </c>
      <c r="N117">
        <v>2.2151030769236801E-2</v>
      </c>
      <c r="O117">
        <v>9.9466801278805892E-3</v>
      </c>
      <c r="P117">
        <v>4.4163388458185703E-3</v>
      </c>
      <c r="Q117">
        <v>4.8918216458002997E-3</v>
      </c>
      <c r="R117">
        <v>5.2982919580210498E-3</v>
      </c>
      <c r="S117">
        <v>7.4759077226341196E-3</v>
      </c>
      <c r="T117">
        <v>6.3570675286038804E-3</v>
      </c>
      <c r="U117">
        <v>6.0566435990319504E-3</v>
      </c>
      <c r="V117">
        <v>6.8821915007630501E-3</v>
      </c>
      <c r="W117">
        <v>6.6618900561309403E-3</v>
      </c>
      <c r="X117">
        <v>7.9885259779611702E-3</v>
      </c>
      <c r="Y117">
        <v>5.8585223216621601E-3</v>
      </c>
      <c r="Z117">
        <v>9.1132958833933294E-3</v>
      </c>
      <c r="AA117">
        <v>5.7189997059112199E-3</v>
      </c>
      <c r="AB117">
        <v>5.20903109806345E-3</v>
      </c>
      <c r="AC117">
        <v>6.6689085411821497E-3</v>
      </c>
      <c r="AD117">
        <v>5.7023320718397399E-3</v>
      </c>
      <c r="AE117">
        <v>6.0468900588540597E-3</v>
      </c>
      <c r="AF117">
        <v>3.6712223299760799E-3</v>
      </c>
    </row>
    <row r="118" spans="1:32" x14ac:dyDescent="0.25">
      <c r="A118" s="139">
        <v>42005</v>
      </c>
      <c r="B118">
        <v>50.540032564097494</v>
      </c>
      <c r="C118">
        <f t="shared" si="1"/>
        <v>0.89971794329749577</v>
      </c>
      <c r="D118">
        <v>8.3223042706139002E-3</v>
      </c>
      <c r="E118">
        <v>6.7340327101283503E-3</v>
      </c>
      <c r="F118">
        <v>6.9275836881616702E-3</v>
      </c>
      <c r="G118">
        <v>6.72113815947645E-3</v>
      </c>
      <c r="H118">
        <v>2.6260633445713099E-3</v>
      </c>
      <c r="I118">
        <v>7.8222876014726397E-3</v>
      </c>
      <c r="J118">
        <v>8.04918285669751E-3</v>
      </c>
      <c r="K118">
        <v>6.7632540027657501E-3</v>
      </c>
      <c r="L118">
        <v>7.0037363536927201E-3</v>
      </c>
      <c r="M118">
        <v>6.9708171097533599E-3</v>
      </c>
      <c r="N118">
        <v>3.86754882635236E-2</v>
      </c>
      <c r="O118">
        <v>1.3468401747849201E-2</v>
      </c>
      <c r="P118">
        <v>4.1554508376938802E-3</v>
      </c>
      <c r="Q118">
        <v>7.1854394161122003E-3</v>
      </c>
      <c r="R118">
        <v>6.75877859643E-3</v>
      </c>
      <c r="S118">
        <v>5.5820367409235901E-3</v>
      </c>
      <c r="T118">
        <v>8.9976797922479892E-3</v>
      </c>
      <c r="U118">
        <v>6.8981210167634597E-3</v>
      </c>
      <c r="V118">
        <v>8.2524765728299709E-3</v>
      </c>
      <c r="W118">
        <v>9.6108072923727205E-3</v>
      </c>
      <c r="X118">
        <v>1.02656790094453E-2</v>
      </c>
      <c r="Y118">
        <v>7.8666815700535499E-3</v>
      </c>
      <c r="Z118">
        <v>1.17836944411208E-2</v>
      </c>
      <c r="AA118">
        <v>7.4361374856811296E-3</v>
      </c>
      <c r="AB118">
        <v>7.3796776382219903E-3</v>
      </c>
      <c r="AC118">
        <v>6.8757919368083904E-3</v>
      </c>
      <c r="AD118">
        <v>1.9664612339645001E-2</v>
      </c>
      <c r="AE118">
        <v>6.2903876129783397E-3</v>
      </c>
      <c r="AF118">
        <v>5.83046114823897E-3</v>
      </c>
    </row>
    <row r="119" spans="1:32" x14ac:dyDescent="0.25">
      <c r="A119" s="139">
        <v>42095</v>
      </c>
      <c r="B119">
        <v>63.271148134076206</v>
      </c>
      <c r="C119">
        <f t="shared" si="1"/>
        <v>0.96788683827410371</v>
      </c>
      <c r="D119">
        <v>1.12605298222157E-2</v>
      </c>
      <c r="E119">
        <v>7.7443763619933796E-3</v>
      </c>
      <c r="F119">
        <v>7.8648736447231703E-3</v>
      </c>
      <c r="G119">
        <v>6.4415823701064901E-3</v>
      </c>
      <c r="H119">
        <v>3.3918615491905901E-3</v>
      </c>
      <c r="I119">
        <v>8.8440447709345806E-3</v>
      </c>
      <c r="J119">
        <v>7.9514392026382007E-3</v>
      </c>
      <c r="K119">
        <v>7.8388571853661194E-3</v>
      </c>
      <c r="L119">
        <v>7.7565757343891102E-3</v>
      </c>
      <c r="M119">
        <v>8.0873567468428397E-3</v>
      </c>
      <c r="N119">
        <v>4.9239326933971102E-2</v>
      </c>
      <c r="O119">
        <v>1.0578504648646601E-2</v>
      </c>
      <c r="P119">
        <v>5.1351564926578599E-3</v>
      </c>
      <c r="Q119">
        <v>9.6311982362318905E-3</v>
      </c>
      <c r="R119">
        <v>7.7856409701240704E-3</v>
      </c>
      <c r="S119">
        <v>5.99491424255194E-3</v>
      </c>
      <c r="T119">
        <v>1.05120724034322E-2</v>
      </c>
      <c r="U119">
        <v>7.8855775423019997E-3</v>
      </c>
      <c r="V119">
        <v>8.6098449159471707E-3</v>
      </c>
      <c r="W119">
        <v>9.5998672405761005E-3</v>
      </c>
      <c r="X119">
        <v>1.02085382430658E-2</v>
      </c>
      <c r="Y119">
        <v>1.1014690572210901E-2</v>
      </c>
      <c r="Z119">
        <v>1.1317295621207001E-2</v>
      </c>
      <c r="AA119">
        <v>6.41178695475855E-3</v>
      </c>
      <c r="AB119">
        <v>1.0316459231872299E-2</v>
      </c>
      <c r="AC119">
        <v>9.2045430351990094E-3</v>
      </c>
      <c r="AD119">
        <v>7.5238091801442296E-3</v>
      </c>
      <c r="AE119">
        <v>7.3656997938354304E-3</v>
      </c>
      <c r="AF119">
        <v>5.1707594523556803E-3</v>
      </c>
    </row>
    <row r="120" spans="1:32" x14ac:dyDescent="0.25">
      <c r="A120" s="139">
        <v>42186</v>
      </c>
      <c r="B120">
        <v>66.798287594281021</v>
      </c>
      <c r="C120">
        <f t="shared" si="1"/>
        <v>0.99961519067716664</v>
      </c>
      <c r="D120">
        <v>9.3378598580075196E-3</v>
      </c>
      <c r="E120">
        <v>9.2879179501916993E-3</v>
      </c>
      <c r="F120">
        <v>9.2955198489071602E-3</v>
      </c>
      <c r="G120">
        <v>6.3293563328226301E-3</v>
      </c>
      <c r="H120">
        <v>4.8323421153941499E-3</v>
      </c>
      <c r="I120">
        <v>8.5437571450571008E-3</v>
      </c>
      <c r="J120">
        <v>9.5281157873722492E-3</v>
      </c>
      <c r="K120">
        <v>8.7350493226562298E-3</v>
      </c>
      <c r="L120">
        <v>9.2641384352132802E-3</v>
      </c>
      <c r="M120">
        <v>9.3715616208167908E-3</v>
      </c>
      <c r="N120">
        <v>5.7870115751533398E-2</v>
      </c>
      <c r="O120">
        <v>1.0099039382555399E-2</v>
      </c>
      <c r="P120">
        <v>5.3122251368693304E-3</v>
      </c>
      <c r="Q120">
        <v>8.6579030701244702E-3</v>
      </c>
      <c r="R120">
        <v>8.5588469347419992E-3</v>
      </c>
      <c r="S120">
        <v>7.2344088852409599E-3</v>
      </c>
      <c r="T120">
        <v>8.8184700021021207E-3</v>
      </c>
      <c r="U120">
        <v>9.3707990748826495E-3</v>
      </c>
      <c r="V120">
        <v>9.7004255227776497E-3</v>
      </c>
      <c r="W120">
        <v>7.7548788521153199E-3</v>
      </c>
      <c r="X120">
        <v>8.3726434442064606E-3</v>
      </c>
      <c r="Y120">
        <v>9.4939393344031092E-3</v>
      </c>
      <c r="Z120">
        <v>1.0952833672759101E-2</v>
      </c>
      <c r="AA120">
        <v>5.94263161441604E-3</v>
      </c>
      <c r="AB120">
        <v>9.1704364305762905E-3</v>
      </c>
      <c r="AC120">
        <v>9.1850745265307995E-3</v>
      </c>
      <c r="AD120">
        <v>7.8099619136106201E-3</v>
      </c>
      <c r="AE120">
        <v>6.3307068402242298E-3</v>
      </c>
      <c r="AF120">
        <v>4.7274464902696102E-3</v>
      </c>
    </row>
    <row r="121" spans="1:32" x14ac:dyDescent="0.25">
      <c r="A121" s="139">
        <v>42278</v>
      </c>
      <c r="B121">
        <v>64.319795935168145</v>
      </c>
      <c r="C121">
        <f t="shared" si="1"/>
        <v>0.73315772424898951</v>
      </c>
      <c r="D121">
        <v>7.0061782096613803E-3</v>
      </c>
      <c r="E121">
        <v>7.3287779270863997E-3</v>
      </c>
      <c r="F121">
        <v>7.16991101096857E-3</v>
      </c>
      <c r="G121">
        <v>5.2992857302657298E-3</v>
      </c>
      <c r="H121">
        <v>3.8493287440627701E-3</v>
      </c>
      <c r="I121">
        <v>6.2774746958909099E-3</v>
      </c>
      <c r="J121">
        <v>7.1401129847975401E-3</v>
      </c>
      <c r="K121">
        <v>6.91326387941374E-3</v>
      </c>
      <c r="L121">
        <v>7.2322922116920896E-3</v>
      </c>
      <c r="M121">
        <v>7.1531563053636397E-3</v>
      </c>
      <c r="N121">
        <v>1.2830664653473701E-2</v>
      </c>
      <c r="O121">
        <v>7.8327202206190695E-3</v>
      </c>
      <c r="P121">
        <v>3.6984404550300101E-3</v>
      </c>
      <c r="Q121">
        <v>6.8022232790538898E-3</v>
      </c>
      <c r="R121">
        <v>6.2987481491571899E-3</v>
      </c>
      <c r="S121">
        <v>4.3085189972509198E-3</v>
      </c>
      <c r="T121">
        <v>6.9800621529883897E-3</v>
      </c>
      <c r="U121">
        <v>7.3347853748154798E-3</v>
      </c>
      <c r="V121">
        <v>9.02306322202771E-3</v>
      </c>
      <c r="W121">
        <v>7.2723997030430896E-3</v>
      </c>
      <c r="X121">
        <v>7.93094810545154E-3</v>
      </c>
      <c r="Y121">
        <v>7.0631195411332099E-3</v>
      </c>
      <c r="Z121">
        <v>2.41626608246364E-2</v>
      </c>
      <c r="AA121">
        <v>6.2759195806257901E-3</v>
      </c>
      <c r="AB121">
        <v>6.7248021425839804E-3</v>
      </c>
      <c r="AC121">
        <v>6.8093689533494702E-3</v>
      </c>
      <c r="AD121">
        <v>5.5479584857317799E-3</v>
      </c>
      <c r="AE121">
        <v>6.4159396018788296E-3</v>
      </c>
      <c r="AF121">
        <v>3.9336148901537903E-3</v>
      </c>
    </row>
    <row r="122" spans="1:32" x14ac:dyDescent="0.25">
      <c r="A122" s="139">
        <v>42370</v>
      </c>
      <c r="B122">
        <v>70.673105372191912</v>
      </c>
      <c r="C122">
        <f t="shared" si="1"/>
        <v>0.8368487416583158</v>
      </c>
      <c r="D122">
        <v>8.7713835497278802E-3</v>
      </c>
      <c r="E122">
        <v>7.4594441110973101E-3</v>
      </c>
      <c r="F122">
        <v>7.3820034736722497E-3</v>
      </c>
      <c r="G122">
        <v>7.2537626038527503E-3</v>
      </c>
      <c r="H122">
        <v>4.1682492961181896E-3</v>
      </c>
      <c r="I122">
        <v>7.3848068396211502E-3</v>
      </c>
      <c r="J122">
        <v>7.6301144369677904E-3</v>
      </c>
      <c r="K122">
        <v>7.3876925130882502E-3</v>
      </c>
      <c r="L122">
        <v>7.4791932097587896E-3</v>
      </c>
      <c r="M122">
        <v>7.9399968484226008E-3</v>
      </c>
      <c r="N122">
        <v>1.8326989332303301E-2</v>
      </c>
      <c r="O122">
        <v>8.6622570631611408E-3</v>
      </c>
      <c r="P122">
        <v>4.4742904528943797E-3</v>
      </c>
      <c r="Q122">
        <v>7.0974283662869004E-3</v>
      </c>
      <c r="R122">
        <v>6.8968267426372997E-3</v>
      </c>
      <c r="S122">
        <v>8.7330785043233106E-3</v>
      </c>
      <c r="T122">
        <v>1.09151259935703E-2</v>
      </c>
      <c r="U122">
        <v>7.5107460744134203E-3</v>
      </c>
      <c r="V122">
        <v>1.0823378845200101E-2</v>
      </c>
      <c r="W122">
        <v>8.0216401422511692E-3</v>
      </c>
      <c r="X122">
        <v>9.4184010850573499E-3</v>
      </c>
      <c r="Y122">
        <v>9.1251390749094007E-3</v>
      </c>
      <c r="Z122">
        <v>2.0250862597159001E-2</v>
      </c>
      <c r="AA122">
        <v>6.2479382516785302E-3</v>
      </c>
      <c r="AB122">
        <v>7.4161271653006801E-3</v>
      </c>
      <c r="AC122">
        <v>6.6158308664090804E-3</v>
      </c>
      <c r="AD122">
        <v>7.0031626318383397E-3</v>
      </c>
      <c r="AE122">
        <v>8.0816491656877393E-3</v>
      </c>
      <c r="AF122">
        <v>4.2086158435031898E-3</v>
      </c>
    </row>
    <row r="123" spans="1:32" x14ac:dyDescent="0.25">
      <c r="A123" s="139">
        <v>42461</v>
      </c>
      <c r="B123">
        <v>69.188734260440654</v>
      </c>
      <c r="C123">
        <f t="shared" si="1"/>
        <v>0.7863965727351232</v>
      </c>
      <c r="D123">
        <v>7.5205698257981898E-3</v>
      </c>
      <c r="E123">
        <v>5.4916584015231697E-3</v>
      </c>
      <c r="F123">
        <v>5.8339224983624104E-3</v>
      </c>
      <c r="G123">
        <v>6.3274980368188804E-3</v>
      </c>
      <c r="H123">
        <v>2.6529903132766798E-3</v>
      </c>
      <c r="I123">
        <v>6.1865378164395902E-3</v>
      </c>
      <c r="J123">
        <v>5.3487329405005604E-3</v>
      </c>
      <c r="K123">
        <v>5.9776726043282401E-3</v>
      </c>
      <c r="L123">
        <v>5.6426210172956003E-3</v>
      </c>
      <c r="M123">
        <v>5.1441292557883704E-3</v>
      </c>
      <c r="N123">
        <v>1.96814692712672E-2</v>
      </c>
      <c r="O123">
        <v>1.0171032686031299E-2</v>
      </c>
      <c r="P123">
        <v>3.0397268026339098E-3</v>
      </c>
      <c r="Q123">
        <v>8.1906933137553799E-3</v>
      </c>
      <c r="R123">
        <v>7.2339566131945903E-3</v>
      </c>
      <c r="S123">
        <v>9.5348449202837492E-3</v>
      </c>
      <c r="T123">
        <v>1.0294275838366901E-2</v>
      </c>
      <c r="U123">
        <v>5.4436307324477098E-3</v>
      </c>
      <c r="V123">
        <v>7.4281667701531998E-3</v>
      </c>
      <c r="W123">
        <v>7.8111682219195004E-3</v>
      </c>
      <c r="X123">
        <v>1.27507389884803E-2</v>
      </c>
      <c r="Y123">
        <v>1.06705417978118E-2</v>
      </c>
      <c r="Z123">
        <v>1.7705104988440499E-2</v>
      </c>
      <c r="AA123">
        <v>6.90971491884604E-3</v>
      </c>
      <c r="AB123">
        <v>8.2018215438719195E-3</v>
      </c>
      <c r="AC123">
        <v>7.24442095012281E-3</v>
      </c>
      <c r="AD123">
        <v>5.4359222846562198E-3</v>
      </c>
      <c r="AE123">
        <v>1.01154391555152E-2</v>
      </c>
      <c r="AF123">
        <v>4.0660035852558398E-3</v>
      </c>
    </row>
    <row r="124" spans="1:32" x14ac:dyDescent="0.25">
      <c r="A124" s="139">
        <v>42552</v>
      </c>
      <c r="B124">
        <v>63.782492793700129</v>
      </c>
      <c r="C124">
        <f t="shared" si="1"/>
        <v>0.64731679524585961</v>
      </c>
      <c r="D124">
        <v>7.3089059697780297E-3</v>
      </c>
      <c r="E124">
        <v>5.4595214109075998E-3</v>
      </c>
      <c r="F124">
        <v>5.3088268949812696E-3</v>
      </c>
      <c r="G124">
        <v>6.8041831061148098E-3</v>
      </c>
      <c r="H124">
        <v>2.39337236678153E-3</v>
      </c>
      <c r="I124">
        <v>4.0935959906459596E-3</v>
      </c>
      <c r="J124">
        <v>5.1044602791996503E-3</v>
      </c>
      <c r="K124">
        <v>5.1043757609493803E-3</v>
      </c>
      <c r="L124">
        <v>5.3272113547410396E-3</v>
      </c>
      <c r="M124">
        <v>5.5783822262597798E-3</v>
      </c>
      <c r="N124">
        <v>8.7127107361023495E-3</v>
      </c>
      <c r="O124">
        <v>6.8334078082573904E-3</v>
      </c>
      <c r="P124">
        <v>4.13948914938609E-3</v>
      </c>
      <c r="Q124">
        <v>5.5904167558595997E-3</v>
      </c>
      <c r="R124">
        <v>5.4134371996039298E-3</v>
      </c>
      <c r="S124">
        <v>7.2487273790917796E-3</v>
      </c>
      <c r="T124">
        <v>1.0220357664527399E-2</v>
      </c>
      <c r="U124">
        <v>5.3203879274673696E-3</v>
      </c>
      <c r="V124">
        <v>7.6953620285083396E-3</v>
      </c>
      <c r="W124">
        <v>7.2265236985479602E-3</v>
      </c>
      <c r="X124">
        <v>7.0563160198106201E-3</v>
      </c>
      <c r="Y124">
        <v>6.1087419460896302E-3</v>
      </c>
      <c r="Z124">
        <v>1.75868109234916E-2</v>
      </c>
      <c r="AA124">
        <v>7.7611763811261799E-3</v>
      </c>
      <c r="AB124">
        <v>5.6145034715183598E-3</v>
      </c>
      <c r="AC124">
        <v>6.1797528955994004E-3</v>
      </c>
      <c r="AD124">
        <v>5.4631244083931298E-3</v>
      </c>
      <c r="AE124">
        <v>7.4776659027995596E-3</v>
      </c>
      <c r="AF124">
        <v>3.59012296475951E-3</v>
      </c>
    </row>
    <row r="125" spans="1:32" x14ac:dyDescent="0.25">
      <c r="A125" s="139">
        <v>42644</v>
      </c>
      <c r="B125">
        <v>69.072179553533076</v>
      </c>
      <c r="C125">
        <f t="shared" si="1"/>
        <v>0.84690099438568511</v>
      </c>
      <c r="D125">
        <v>8.8247462310290705E-3</v>
      </c>
      <c r="E125">
        <v>7.9432380504161695E-3</v>
      </c>
      <c r="F125">
        <v>7.9434265112343899E-3</v>
      </c>
      <c r="G125">
        <v>6.6918888359707397E-3</v>
      </c>
      <c r="H125">
        <v>4.78860700921471E-3</v>
      </c>
      <c r="I125">
        <v>5.9950151057967804E-3</v>
      </c>
      <c r="J125">
        <v>7.1019372308953402E-3</v>
      </c>
      <c r="K125">
        <v>7.3592775650553896E-3</v>
      </c>
      <c r="L125">
        <v>8.3929666683106897E-3</v>
      </c>
      <c r="M125">
        <v>7.2726089158348097E-3</v>
      </c>
      <c r="N125">
        <v>1.0702561148179499E-2</v>
      </c>
      <c r="O125">
        <v>9.0458973059969593E-3</v>
      </c>
      <c r="P125">
        <v>6.0619397380296198E-3</v>
      </c>
      <c r="Q125">
        <v>9.2431714944470004E-3</v>
      </c>
      <c r="R125">
        <v>7.9244938176073199E-3</v>
      </c>
      <c r="S125">
        <v>8.2163869584334394E-3</v>
      </c>
      <c r="T125">
        <v>1.84779425501711E-2</v>
      </c>
      <c r="U125">
        <v>7.6215577785715399E-3</v>
      </c>
      <c r="V125">
        <v>9.2692401527227908E-3</v>
      </c>
      <c r="W125">
        <v>7.5494821533039699E-3</v>
      </c>
      <c r="X125">
        <v>1.03644802657097E-2</v>
      </c>
      <c r="Y125">
        <v>9.2964865330130205E-3</v>
      </c>
      <c r="Z125">
        <v>1.6532940042852998E-2</v>
      </c>
      <c r="AA125">
        <v>7.6673543987815203E-3</v>
      </c>
      <c r="AB125">
        <v>7.8652516968338703E-3</v>
      </c>
      <c r="AC125">
        <v>7.7968196284674803E-3</v>
      </c>
      <c r="AD125">
        <v>6.5225760410439404E-3</v>
      </c>
      <c r="AE125">
        <v>9.26768241728247E-3</v>
      </c>
      <c r="AF125">
        <v>3.86131212664243E-3</v>
      </c>
    </row>
    <row r="126" spans="1:32" x14ac:dyDescent="0.25">
      <c r="A126" s="139">
        <v>42736</v>
      </c>
      <c r="B126">
        <v>69.446672858772686</v>
      </c>
      <c r="C126">
        <f t="shared" si="1"/>
        <v>0.76038683964514153</v>
      </c>
      <c r="D126">
        <v>6.6089285409175504E-3</v>
      </c>
      <c r="E126">
        <v>7.4116806618694797E-3</v>
      </c>
      <c r="F126">
        <v>7.6427425384728801E-3</v>
      </c>
      <c r="G126">
        <v>5.83451199679618E-3</v>
      </c>
      <c r="H126">
        <v>3.86099576948361E-3</v>
      </c>
      <c r="I126">
        <v>6.68455793853448E-3</v>
      </c>
      <c r="J126">
        <v>6.9782379917830298E-3</v>
      </c>
      <c r="K126">
        <v>6.8851087999764896E-3</v>
      </c>
      <c r="L126">
        <v>7.8672895266137296E-3</v>
      </c>
      <c r="M126">
        <v>7.0262419618557503E-3</v>
      </c>
      <c r="N126">
        <v>1.1884449421932E-2</v>
      </c>
      <c r="O126">
        <v>7.99451359946147E-3</v>
      </c>
      <c r="P126">
        <v>4.0556072207530297E-3</v>
      </c>
      <c r="Q126">
        <v>8.4786753520281095E-3</v>
      </c>
      <c r="R126">
        <v>7.4980101449085802E-3</v>
      </c>
      <c r="S126">
        <v>8.1392270734150698E-3</v>
      </c>
      <c r="T126">
        <v>1.2047390785108201E-2</v>
      </c>
      <c r="U126">
        <v>7.1880663290663904E-3</v>
      </c>
      <c r="V126">
        <v>7.6978696148984798E-3</v>
      </c>
      <c r="W126">
        <v>6.3513974896044897E-3</v>
      </c>
      <c r="X126">
        <v>7.9269282636816995E-3</v>
      </c>
      <c r="Y126">
        <v>8.8247946409050707E-3</v>
      </c>
      <c r="Z126">
        <v>1.5681639752941401E-2</v>
      </c>
      <c r="AA126">
        <v>7.4380544430504899E-3</v>
      </c>
      <c r="AB126">
        <v>7.8083732389962598E-3</v>
      </c>
      <c r="AC126">
        <v>6.8223181228216703E-3</v>
      </c>
      <c r="AD126">
        <v>6.6113058883390599E-3</v>
      </c>
      <c r="AE126">
        <v>7.6674599378528602E-3</v>
      </c>
      <c r="AF126">
        <v>3.59580645102358E-3</v>
      </c>
    </row>
    <row r="127" spans="1:32" x14ac:dyDescent="0.25">
      <c r="A127" s="139">
        <v>42826</v>
      </c>
      <c r="B127">
        <v>60.21583905282273</v>
      </c>
      <c r="C127">
        <f t="shared" si="1"/>
        <v>0.55337579574933993</v>
      </c>
      <c r="D127">
        <v>5.2043201931983897E-3</v>
      </c>
      <c r="E127">
        <v>4.1901388754834396E-3</v>
      </c>
      <c r="F127">
        <v>5.1500826797395401E-3</v>
      </c>
      <c r="G127">
        <v>4.3236245602631699E-3</v>
      </c>
      <c r="H127">
        <v>3.4136187474268298E-3</v>
      </c>
      <c r="I127">
        <v>6.4367953636130298E-3</v>
      </c>
      <c r="J127">
        <v>4.4943868623060802E-3</v>
      </c>
      <c r="K127">
        <v>4.4687368233087199E-3</v>
      </c>
      <c r="L127">
        <v>5.7720413572443603E-3</v>
      </c>
      <c r="M127">
        <v>4.3943719223596099E-3</v>
      </c>
      <c r="N127">
        <v>8.8367404745339703E-3</v>
      </c>
      <c r="O127">
        <v>6.3873408306079297E-3</v>
      </c>
      <c r="P127">
        <v>3.3641045746380699E-3</v>
      </c>
      <c r="Q127">
        <v>6.4565516121457001E-3</v>
      </c>
      <c r="R127">
        <v>5.1900374591624604E-3</v>
      </c>
      <c r="S127">
        <v>5.7510717058924304E-3</v>
      </c>
      <c r="T127">
        <v>8.4599373122366608E-3</v>
      </c>
      <c r="U127">
        <v>4.5449980990250102E-3</v>
      </c>
      <c r="V127">
        <v>5.9933101716195597E-3</v>
      </c>
      <c r="W127">
        <v>5.4066621059966104E-3</v>
      </c>
      <c r="X127">
        <v>6.7874362400927599E-3</v>
      </c>
      <c r="Y127">
        <v>6.6859953110276803E-3</v>
      </c>
      <c r="Z127">
        <v>1.15759490448168E-2</v>
      </c>
      <c r="AA127">
        <v>4.8912633522248698E-3</v>
      </c>
      <c r="AB127">
        <v>5.68240784855627E-3</v>
      </c>
      <c r="AC127">
        <v>4.6483606712505498E-3</v>
      </c>
      <c r="AD127">
        <v>4.0490961933550597E-3</v>
      </c>
      <c r="AE127">
        <v>4.8317277683299596E-3</v>
      </c>
      <c r="AF127">
        <v>3.0878726068531001E-3</v>
      </c>
    </row>
    <row r="128" spans="1:32" x14ac:dyDescent="0.25">
      <c r="A128" s="139">
        <v>42917</v>
      </c>
      <c r="B128">
        <v>62.328409789554627</v>
      </c>
      <c r="C128">
        <f t="shared" si="1"/>
        <v>0.55917987146346393</v>
      </c>
      <c r="D128">
        <v>5.8187902231216296E-3</v>
      </c>
      <c r="E128">
        <v>5.3153614733244701E-3</v>
      </c>
      <c r="F128">
        <v>5.3228538998384102E-3</v>
      </c>
      <c r="G128">
        <v>4.9798679592965196E-3</v>
      </c>
      <c r="H128">
        <v>3.7114074717797198E-3</v>
      </c>
      <c r="I128">
        <v>5.7843815871932297E-3</v>
      </c>
      <c r="J128">
        <v>5.4536508679044098E-3</v>
      </c>
      <c r="K128">
        <v>5.3535454558235303E-3</v>
      </c>
      <c r="L128">
        <v>5.4721139514154601E-3</v>
      </c>
      <c r="M128">
        <v>5.4753912411872703E-3</v>
      </c>
      <c r="N128">
        <v>5.3923304537869098E-3</v>
      </c>
      <c r="O128">
        <v>6.7859389483617598E-3</v>
      </c>
      <c r="P128">
        <v>3.1904312996555001E-3</v>
      </c>
      <c r="Q128">
        <v>6.16539138393578E-3</v>
      </c>
      <c r="R128">
        <v>5.5013899581206503E-3</v>
      </c>
      <c r="S128">
        <v>5.5863348242258699E-3</v>
      </c>
      <c r="T128">
        <v>6.7472265524381398E-3</v>
      </c>
      <c r="U128">
        <v>5.4232254788399003E-3</v>
      </c>
      <c r="V128">
        <v>6.7177710141392696E-3</v>
      </c>
      <c r="W128">
        <v>4.9925664461421297E-3</v>
      </c>
      <c r="X128">
        <v>6.8263333613573403E-3</v>
      </c>
      <c r="Y128">
        <v>7.0103150001485396E-3</v>
      </c>
      <c r="Z128">
        <v>9.4512741065142999E-3</v>
      </c>
      <c r="AA128">
        <v>5.1597980577942704E-3</v>
      </c>
      <c r="AB128">
        <v>6.0785296623318604E-3</v>
      </c>
      <c r="AC128">
        <v>4.8941941243874501E-3</v>
      </c>
      <c r="AD128">
        <v>5.7250663612863203E-3</v>
      </c>
      <c r="AE128">
        <v>4.8030609540449E-3</v>
      </c>
      <c r="AF128">
        <v>3.0236206060090302E-3</v>
      </c>
    </row>
    <row r="129" spans="1:32" x14ac:dyDescent="0.25">
      <c r="A129" s="139">
        <v>43009</v>
      </c>
      <c r="B129">
        <v>52.910505173384927</v>
      </c>
      <c r="C129">
        <f t="shared" si="1"/>
        <v>0.51321578042975513</v>
      </c>
      <c r="D129">
        <v>4.5769215726860204E-3</v>
      </c>
      <c r="E129">
        <v>4.0944166623695802E-3</v>
      </c>
      <c r="F129">
        <v>4.2895468940970499E-3</v>
      </c>
      <c r="G129">
        <v>4.3854838115691304E-3</v>
      </c>
      <c r="H129">
        <v>2.8954154212628498E-3</v>
      </c>
      <c r="I129">
        <v>6.7150374362017901E-3</v>
      </c>
      <c r="J129">
        <v>4.3455265051262999E-3</v>
      </c>
      <c r="K129">
        <v>4.1901901311385296E-3</v>
      </c>
      <c r="L129">
        <v>4.1739217145078901E-3</v>
      </c>
      <c r="M129">
        <v>4.1294323032248703E-3</v>
      </c>
      <c r="N129">
        <v>7.0729879233026698E-3</v>
      </c>
      <c r="O129">
        <v>6.1376054664955002E-3</v>
      </c>
      <c r="P129">
        <v>3.8724109625784802E-3</v>
      </c>
      <c r="Q129">
        <v>4.48800887854677E-3</v>
      </c>
      <c r="R129">
        <v>3.9782752607846203E-3</v>
      </c>
      <c r="S129">
        <v>3.85411465225983E-3</v>
      </c>
      <c r="T129">
        <v>1.08829847917456E-2</v>
      </c>
      <c r="U129">
        <v>4.0826890282223E-3</v>
      </c>
      <c r="V129">
        <v>5.6674126107056503E-3</v>
      </c>
      <c r="W129">
        <v>4.7938986914569798E-3</v>
      </c>
      <c r="X129">
        <v>5.71969780203166E-3</v>
      </c>
      <c r="Y129">
        <v>4.7573043038522302E-3</v>
      </c>
      <c r="Z129">
        <v>1.42041639674007E-2</v>
      </c>
      <c r="AA129">
        <v>3.6851259566270801E-3</v>
      </c>
      <c r="AB129">
        <v>5.0258265596752503E-3</v>
      </c>
      <c r="AC129">
        <v>4.7690449188471902E-3</v>
      </c>
      <c r="AD129">
        <v>3.8780686210390099E-3</v>
      </c>
      <c r="AE129">
        <v>5.5978671510364397E-3</v>
      </c>
      <c r="AF129">
        <v>2.5691963258370099E-3</v>
      </c>
    </row>
    <row r="130" spans="1:32" x14ac:dyDescent="0.25">
      <c r="A130" s="139">
        <v>43101</v>
      </c>
      <c r="B130">
        <v>53.839607484254806</v>
      </c>
      <c r="C130">
        <f t="shared" si="1"/>
        <v>0.53971920247502347</v>
      </c>
      <c r="D130">
        <v>4.7940544499747804E-3</v>
      </c>
      <c r="E130">
        <v>5.0689070019562599E-3</v>
      </c>
      <c r="F130">
        <v>4.6749157552145697E-3</v>
      </c>
      <c r="G130">
        <v>4.8601055431544303E-3</v>
      </c>
      <c r="H130">
        <v>3.2313497668912498E-3</v>
      </c>
      <c r="I130">
        <v>6.0076457043793099E-3</v>
      </c>
      <c r="J130">
        <v>4.99018323988686E-3</v>
      </c>
      <c r="K130">
        <v>4.7144230509235403E-3</v>
      </c>
      <c r="L130">
        <v>4.7173942798295803E-3</v>
      </c>
      <c r="M130">
        <v>4.8150585552099098E-3</v>
      </c>
      <c r="N130">
        <v>8.9003217484254892E-3</v>
      </c>
      <c r="O130">
        <v>7.1634664828906097E-3</v>
      </c>
      <c r="P130">
        <v>5.8083347687434101E-3</v>
      </c>
      <c r="Q130">
        <v>5.1580767351288798E-3</v>
      </c>
      <c r="R130">
        <v>4.4802091467744196E-3</v>
      </c>
      <c r="S130">
        <v>4.8517595457417103E-3</v>
      </c>
      <c r="T130">
        <v>6.93757196264491E-3</v>
      </c>
      <c r="U130">
        <v>4.7903531757794802E-3</v>
      </c>
      <c r="V130">
        <v>5.6589344458655997E-3</v>
      </c>
      <c r="W130">
        <v>5.4112188792907797E-3</v>
      </c>
      <c r="X130">
        <v>6.5853877579740297E-3</v>
      </c>
      <c r="Y130">
        <v>5.1291847700045898E-3</v>
      </c>
      <c r="Z130">
        <v>9.6533637714762699E-3</v>
      </c>
      <c r="AA130">
        <v>5.31484345166491E-3</v>
      </c>
      <c r="AB130">
        <v>4.7858906986629297E-3</v>
      </c>
      <c r="AC130">
        <v>5.1790451000076803E-3</v>
      </c>
      <c r="AD130">
        <v>4.5534769156289302E-3</v>
      </c>
      <c r="AE130">
        <v>5.1578328131447696E-3</v>
      </c>
      <c r="AF130">
        <v>3.1252592004868802E-3</v>
      </c>
    </row>
    <row r="131" spans="1:32" x14ac:dyDescent="0.25">
      <c r="A131" s="139">
        <v>43191</v>
      </c>
      <c r="B131">
        <v>55.452446257096902</v>
      </c>
      <c r="C131">
        <f t="shared" ref="C131:C139" si="2">100*AVERAGE(D131:AF131)</f>
        <v>0.58626031213415208</v>
      </c>
      <c r="D131">
        <v>5.4506967360297602E-3</v>
      </c>
      <c r="E131">
        <v>4.6076054417610998E-3</v>
      </c>
      <c r="F131">
        <v>4.1648167883840299E-3</v>
      </c>
      <c r="G131">
        <v>4.9785361585915101E-3</v>
      </c>
      <c r="H131">
        <v>3.77018783115817E-3</v>
      </c>
      <c r="I131">
        <v>6.2228033857984798E-3</v>
      </c>
      <c r="J131">
        <v>4.2111376798579401E-3</v>
      </c>
      <c r="K131">
        <v>4.1621601169708304E-3</v>
      </c>
      <c r="L131">
        <v>4.2383651468049502E-3</v>
      </c>
      <c r="M131">
        <v>4.2148943663153204E-3</v>
      </c>
      <c r="N131">
        <v>1.1406178160205199E-2</v>
      </c>
      <c r="O131">
        <v>7.7008619273826696E-3</v>
      </c>
      <c r="P131">
        <v>6.01314887876219E-3</v>
      </c>
      <c r="Q131">
        <v>1.05115573118694E-2</v>
      </c>
      <c r="R131">
        <v>4.1866550089855598E-3</v>
      </c>
      <c r="S131">
        <v>3.9972472766119701E-3</v>
      </c>
      <c r="T131">
        <v>1.0554532070925E-2</v>
      </c>
      <c r="U131">
        <v>4.1385257427410498E-3</v>
      </c>
      <c r="V131">
        <v>5.1667358162824197E-3</v>
      </c>
      <c r="W131">
        <v>5.0233823180477902E-3</v>
      </c>
      <c r="X131">
        <v>7.5928962075145004E-3</v>
      </c>
      <c r="Y131">
        <v>7.3306232525874402E-3</v>
      </c>
      <c r="Z131">
        <v>1.1790243239126801E-2</v>
      </c>
      <c r="AA131">
        <v>4.7247450605262696E-3</v>
      </c>
      <c r="AB131">
        <v>6.1965323851144796E-3</v>
      </c>
      <c r="AC131">
        <v>6.3034942393925299E-3</v>
      </c>
      <c r="AD131">
        <v>3.4533242919306201E-3</v>
      </c>
      <c r="AE131">
        <v>4.5109207550392402E-3</v>
      </c>
      <c r="AF131">
        <v>3.3926829241869099E-3</v>
      </c>
    </row>
    <row r="132" spans="1:32" x14ac:dyDescent="0.25">
      <c r="A132" s="139">
        <v>43282</v>
      </c>
      <c r="B132">
        <v>54.035561732527171</v>
      </c>
      <c r="C132">
        <f t="shared" si="2"/>
        <v>0.5056708103889398</v>
      </c>
      <c r="D132">
        <v>4.7418214294060396E-3</v>
      </c>
      <c r="E132">
        <v>4.22080320215524E-3</v>
      </c>
      <c r="F132">
        <v>3.6543872114483799E-3</v>
      </c>
      <c r="G132">
        <v>3.3691922167594099E-3</v>
      </c>
      <c r="H132">
        <v>3.3868671057177102E-3</v>
      </c>
      <c r="I132">
        <v>4.63266383434713E-3</v>
      </c>
      <c r="J132">
        <v>3.5754957530307698E-3</v>
      </c>
      <c r="K132">
        <v>3.6086965607178599E-3</v>
      </c>
      <c r="L132">
        <v>3.9717875319230699E-3</v>
      </c>
      <c r="M132">
        <v>3.6908181000608101E-3</v>
      </c>
      <c r="N132">
        <v>8.1215900610021197E-3</v>
      </c>
      <c r="O132">
        <v>8.5002788852585106E-3</v>
      </c>
      <c r="P132">
        <v>5.7379942904034901E-3</v>
      </c>
      <c r="Q132">
        <v>7.3022045155212E-3</v>
      </c>
      <c r="R132">
        <v>3.5966306161547799E-3</v>
      </c>
      <c r="S132">
        <v>3.5687631260151302E-3</v>
      </c>
      <c r="T132">
        <v>9.7012292225414805E-3</v>
      </c>
      <c r="U132">
        <v>3.63933778576271E-3</v>
      </c>
      <c r="V132">
        <v>4.95718650838586E-3</v>
      </c>
      <c r="W132">
        <v>4.3771413380752503E-3</v>
      </c>
      <c r="X132">
        <v>6.4537189680787498E-3</v>
      </c>
      <c r="Y132">
        <v>4.1888645224541299E-3</v>
      </c>
      <c r="Z132">
        <v>1.45753378484342E-2</v>
      </c>
      <c r="AA132">
        <v>4.1462028843805999E-3</v>
      </c>
      <c r="AB132">
        <v>4.0949856929429597E-3</v>
      </c>
      <c r="AC132">
        <v>5.1910236250272603E-3</v>
      </c>
      <c r="AD132">
        <v>3.5070119133788899E-3</v>
      </c>
      <c r="AE132">
        <v>3.7301995118090999E-3</v>
      </c>
      <c r="AF132">
        <v>2.4023007515996701E-3</v>
      </c>
    </row>
    <row r="133" spans="1:32" x14ac:dyDescent="0.25">
      <c r="A133" s="139">
        <v>43374</v>
      </c>
      <c r="B133">
        <v>41.170460473043377</v>
      </c>
      <c r="C133">
        <f t="shared" si="2"/>
        <v>0.51320695875057498</v>
      </c>
      <c r="D133">
        <v>5.2832497672317298E-3</v>
      </c>
      <c r="E133">
        <v>3.7705334949175999E-3</v>
      </c>
      <c r="F133">
        <v>3.7333267774764698E-3</v>
      </c>
      <c r="G133">
        <v>4.6744095030061402E-3</v>
      </c>
      <c r="H133">
        <v>3.60654890229183E-3</v>
      </c>
      <c r="I133">
        <v>4.3444474492340497E-3</v>
      </c>
      <c r="J133">
        <v>3.6641807088194202E-3</v>
      </c>
      <c r="K133">
        <v>3.64493806319584E-3</v>
      </c>
      <c r="L133">
        <v>3.6779575067507199E-3</v>
      </c>
      <c r="M133">
        <v>3.7518750476017498E-3</v>
      </c>
      <c r="N133">
        <v>6.4918244587512603E-3</v>
      </c>
      <c r="O133">
        <v>6.3975766355107997E-3</v>
      </c>
      <c r="P133">
        <v>6.9113138630033898E-3</v>
      </c>
      <c r="Q133">
        <v>8.6025816918857707E-3</v>
      </c>
      <c r="R133">
        <v>3.52820731736961E-3</v>
      </c>
      <c r="S133">
        <v>4.0413615783283698E-3</v>
      </c>
      <c r="T133">
        <v>1.21724913706696E-2</v>
      </c>
      <c r="U133">
        <v>3.7049884389200398E-3</v>
      </c>
      <c r="V133">
        <v>5.2311013243139196E-3</v>
      </c>
      <c r="W133">
        <v>4.6168787956692896E-3</v>
      </c>
      <c r="X133">
        <v>5.17907084963465E-3</v>
      </c>
      <c r="Y133">
        <v>4.2001528647402303E-3</v>
      </c>
      <c r="Z133">
        <v>1.32384230821905E-2</v>
      </c>
      <c r="AA133">
        <v>4.7283587102156001E-3</v>
      </c>
      <c r="AB133">
        <v>3.9591669586579101E-3</v>
      </c>
      <c r="AC133">
        <v>4.6361341576178798E-3</v>
      </c>
      <c r="AD133">
        <v>3.4236477713637799E-3</v>
      </c>
      <c r="AE133">
        <v>4.67932956423591E-3</v>
      </c>
      <c r="AF133">
        <v>2.9359413840626598E-3</v>
      </c>
    </row>
    <row r="134" spans="1:32" x14ac:dyDescent="0.25">
      <c r="A134" s="139">
        <v>43466</v>
      </c>
      <c r="B134">
        <v>35.63072412695093</v>
      </c>
      <c r="C134">
        <f t="shared" si="2"/>
        <v>0.43077758677925909</v>
      </c>
      <c r="D134">
        <v>5.16825197994403E-3</v>
      </c>
      <c r="E134">
        <v>2.9822783017933899E-3</v>
      </c>
      <c r="F134">
        <v>2.9518093623597899E-3</v>
      </c>
      <c r="G134">
        <v>3.3989179909556201E-3</v>
      </c>
      <c r="H134">
        <v>2.9725107370762401E-3</v>
      </c>
      <c r="I134">
        <v>4.6781319984909499E-3</v>
      </c>
      <c r="J134">
        <v>3.06335103062112E-3</v>
      </c>
      <c r="K134">
        <v>2.9547732742303602E-3</v>
      </c>
      <c r="L134">
        <v>3.0495762811924101E-3</v>
      </c>
      <c r="M134">
        <v>3.0304882644611002E-3</v>
      </c>
      <c r="N134">
        <v>6.3132355808505599E-3</v>
      </c>
      <c r="O134">
        <v>5.8609461038142798E-3</v>
      </c>
      <c r="P134">
        <v>4.2581070061131401E-3</v>
      </c>
      <c r="Q134">
        <v>5.1308970519461702E-3</v>
      </c>
      <c r="R134">
        <v>2.9161050090289299E-3</v>
      </c>
      <c r="S134">
        <v>4.0796731407223103E-3</v>
      </c>
      <c r="T134">
        <v>6.5275701177735599E-3</v>
      </c>
      <c r="U134">
        <v>3.0262344060531399E-3</v>
      </c>
      <c r="V134">
        <v>5.5520925196636903E-3</v>
      </c>
      <c r="W134">
        <v>4.9793282850636696E-3</v>
      </c>
      <c r="X134">
        <v>4.6315463847600999E-3</v>
      </c>
      <c r="Y134">
        <v>3.3692105457408402E-3</v>
      </c>
      <c r="Z134">
        <v>1.1467841852580899E-2</v>
      </c>
      <c r="AA134">
        <v>3.2105788007772999E-3</v>
      </c>
      <c r="AB134">
        <v>3.3660860668606502E-3</v>
      </c>
      <c r="AC134">
        <v>4.49582675076251E-3</v>
      </c>
      <c r="AD134">
        <v>3.2918209515726601E-3</v>
      </c>
      <c r="AE134">
        <v>4.9573749198610698E-3</v>
      </c>
      <c r="AF134">
        <v>3.2409354509146198E-3</v>
      </c>
    </row>
    <row r="135" spans="1:32" x14ac:dyDescent="0.25">
      <c r="A135" s="139">
        <v>43556</v>
      </c>
      <c r="B135">
        <v>44.87275593914498</v>
      </c>
      <c r="C135">
        <f t="shared" si="2"/>
        <v>0.44796115984267282</v>
      </c>
      <c r="D135">
        <v>4.1409653125435196E-3</v>
      </c>
      <c r="E135">
        <v>3.4182165037160402E-3</v>
      </c>
      <c r="F135">
        <v>3.5536454746709798E-3</v>
      </c>
      <c r="G135">
        <v>3.5065956839924698E-3</v>
      </c>
      <c r="H135">
        <v>2.6232577863221098E-3</v>
      </c>
      <c r="I135">
        <v>4.2254721250801E-3</v>
      </c>
      <c r="J135">
        <v>3.4232387251077502E-3</v>
      </c>
      <c r="K135">
        <v>3.4535397059015402E-3</v>
      </c>
      <c r="L135">
        <v>3.5463138509170102E-3</v>
      </c>
      <c r="M135">
        <v>3.2800187977865998E-3</v>
      </c>
      <c r="N135">
        <v>5.4797683825596197E-3</v>
      </c>
      <c r="O135">
        <v>5.2913712018547799E-3</v>
      </c>
      <c r="P135">
        <v>5.6252772093491003E-3</v>
      </c>
      <c r="Q135">
        <v>5.2276831603963901E-3</v>
      </c>
      <c r="R135">
        <v>3.2535125262410799E-3</v>
      </c>
      <c r="S135">
        <v>3.9474261278508596E-3</v>
      </c>
      <c r="T135">
        <v>9.7436448222444298E-3</v>
      </c>
      <c r="U135">
        <v>3.4652331757464802E-3</v>
      </c>
      <c r="V135">
        <v>5.0931757260453698E-3</v>
      </c>
      <c r="W135">
        <v>4.7204007245921697E-3</v>
      </c>
      <c r="X135">
        <v>4.20394607341991E-3</v>
      </c>
      <c r="Y135">
        <v>3.9761704327588698E-3</v>
      </c>
      <c r="Z135">
        <v>1.0917938862552301E-2</v>
      </c>
      <c r="AA135">
        <v>4.1479348628237801E-3</v>
      </c>
      <c r="AB135">
        <v>4.0427347277874701E-3</v>
      </c>
      <c r="AC135">
        <v>3.9655580221271396E-3</v>
      </c>
      <c r="AD135">
        <v>4.2477484364400204E-3</v>
      </c>
      <c r="AE135">
        <v>4.2009274782129199E-3</v>
      </c>
      <c r="AF135">
        <v>3.1870204353343199E-3</v>
      </c>
    </row>
    <row r="136" spans="1:32" x14ac:dyDescent="0.25">
      <c r="A136" s="139">
        <v>43647</v>
      </c>
      <c r="B136">
        <v>48.110429687897906</v>
      </c>
      <c r="C136">
        <f t="shared" si="2"/>
        <v>0.50673756710696749</v>
      </c>
      <c r="D136">
        <v>4.5258034944863001E-3</v>
      </c>
      <c r="E136">
        <v>3.7980384019038601E-3</v>
      </c>
      <c r="F136">
        <v>4.1300851508853003E-3</v>
      </c>
      <c r="G136">
        <v>4.46674777480405E-3</v>
      </c>
      <c r="H136">
        <v>3.0461195173791399E-3</v>
      </c>
      <c r="I136">
        <v>5.2761198856325501E-3</v>
      </c>
      <c r="J136">
        <v>3.8564134061166398E-3</v>
      </c>
      <c r="K136">
        <v>3.75417813731468E-3</v>
      </c>
      <c r="L136">
        <v>3.9966159995360904E-3</v>
      </c>
      <c r="M136">
        <v>3.8225209546315802E-3</v>
      </c>
      <c r="N136">
        <v>6.3133567754305904E-3</v>
      </c>
      <c r="O136">
        <v>7.9774561034338509E-3</v>
      </c>
      <c r="P136">
        <v>5.9554643669335102E-3</v>
      </c>
      <c r="Q136">
        <v>7.2511930845664601E-3</v>
      </c>
      <c r="R136">
        <v>3.21416425442415E-3</v>
      </c>
      <c r="S136">
        <v>4.6069341613245197E-3</v>
      </c>
      <c r="T136">
        <v>8.4485651306774497E-3</v>
      </c>
      <c r="U136">
        <v>3.8542256004633702E-3</v>
      </c>
      <c r="V136">
        <v>4.4942592117236703E-3</v>
      </c>
      <c r="W136">
        <v>4.8781025414661597E-3</v>
      </c>
      <c r="X136">
        <v>5.9116194594243899E-3</v>
      </c>
      <c r="Y136">
        <v>4.7508897458670802E-3</v>
      </c>
      <c r="Z136">
        <v>1.0760016423781899E-2</v>
      </c>
      <c r="AA136">
        <v>3.5395159641563099E-3</v>
      </c>
      <c r="AB136">
        <v>4.9156640004983697E-3</v>
      </c>
      <c r="AC136">
        <v>4.6967257647858801E-3</v>
      </c>
      <c r="AD136">
        <v>5.4915342719699103E-3</v>
      </c>
      <c r="AE136">
        <v>4.5685693965478603E-3</v>
      </c>
      <c r="AF136">
        <v>4.6529954808549202E-3</v>
      </c>
    </row>
    <row r="137" spans="1:32" x14ac:dyDescent="0.25">
      <c r="A137" s="139">
        <v>43739</v>
      </c>
      <c r="B137">
        <v>56.419183258377103</v>
      </c>
      <c r="C137">
        <f t="shared" si="2"/>
        <v>0.43371922527058371</v>
      </c>
      <c r="D137">
        <v>5.1730049283462498E-3</v>
      </c>
      <c r="E137">
        <v>3.65952303405456E-3</v>
      </c>
      <c r="F137">
        <v>3.5399569755883999E-3</v>
      </c>
      <c r="G137">
        <v>3.59458576609035E-3</v>
      </c>
      <c r="H137">
        <v>2.65713755476377E-3</v>
      </c>
      <c r="I137">
        <v>3.7344291039181502E-3</v>
      </c>
      <c r="J137">
        <v>3.6841437830125402E-3</v>
      </c>
      <c r="K137">
        <v>3.5447267972587501E-3</v>
      </c>
      <c r="L137">
        <v>3.5387992890048799E-3</v>
      </c>
      <c r="M137">
        <v>3.6904294207242101E-3</v>
      </c>
      <c r="N137">
        <v>4.5359338598970804E-3</v>
      </c>
      <c r="O137">
        <v>5.4823803199211402E-3</v>
      </c>
      <c r="P137">
        <v>3.0543402025769001E-3</v>
      </c>
      <c r="Q137">
        <v>4.9713156347342396E-3</v>
      </c>
      <c r="R137">
        <v>2.9737326397212801E-3</v>
      </c>
      <c r="S137">
        <v>3.8222642380136402E-3</v>
      </c>
      <c r="T137">
        <v>5.7693909812605E-3</v>
      </c>
      <c r="U137">
        <v>3.5602329098548199E-3</v>
      </c>
      <c r="V137">
        <v>4.7640521951432197E-3</v>
      </c>
      <c r="W137">
        <v>4.5751891947054804E-3</v>
      </c>
      <c r="X137">
        <v>4.2358305162847904E-3</v>
      </c>
      <c r="Y137">
        <v>3.5729178095343099E-3</v>
      </c>
      <c r="Z137">
        <v>1.01090384496407E-2</v>
      </c>
      <c r="AA137">
        <v>4.2181394881966299E-3</v>
      </c>
      <c r="AB137">
        <v>3.6669226951379901E-3</v>
      </c>
      <c r="AC137">
        <v>5.1752415624820598E-3</v>
      </c>
      <c r="AD137">
        <v>3.9087683218092901E-3</v>
      </c>
      <c r="AE137">
        <v>6.1570130387720596E-3</v>
      </c>
      <c r="AF137">
        <v>4.4091346180212604E-3</v>
      </c>
    </row>
    <row r="138" spans="1:32" x14ac:dyDescent="0.25">
      <c r="A138" s="139">
        <v>43831</v>
      </c>
      <c r="B138">
        <v>77.756277253951652</v>
      </c>
      <c r="C138">
        <f t="shared" si="2"/>
        <v>1.1914246147269527</v>
      </c>
      <c r="D138">
        <v>1.44990593485602E-2</v>
      </c>
      <c r="E138">
        <v>8.8251963557474094E-3</v>
      </c>
      <c r="F138">
        <v>9.8858883155881795E-3</v>
      </c>
      <c r="G138">
        <v>9.6048046205648996E-3</v>
      </c>
      <c r="H138">
        <v>4.2245549615590704E-3</v>
      </c>
      <c r="I138">
        <v>1.2998744827807201E-2</v>
      </c>
      <c r="J138">
        <v>9.4918282140616095E-3</v>
      </c>
      <c r="K138">
        <v>9.4960304710382804E-3</v>
      </c>
      <c r="L138">
        <v>9.1722951142634603E-3</v>
      </c>
      <c r="M138">
        <v>9.5856701428923205E-3</v>
      </c>
      <c r="N138">
        <v>2.52954146802459E-2</v>
      </c>
      <c r="O138">
        <v>1.65424785294504E-2</v>
      </c>
      <c r="P138">
        <v>6.1145082784968101E-3</v>
      </c>
      <c r="Q138">
        <v>1.5158739510277399E-2</v>
      </c>
      <c r="R138">
        <v>7.6855447846970503E-3</v>
      </c>
      <c r="S138">
        <v>9.3664666784745894E-3</v>
      </c>
      <c r="T138">
        <v>1.9766486528929799E-2</v>
      </c>
      <c r="U138">
        <v>8.7809051400459994E-3</v>
      </c>
      <c r="V138">
        <v>1.6276676356649301E-2</v>
      </c>
      <c r="W138">
        <v>1.5386125914393801E-2</v>
      </c>
      <c r="X138">
        <v>1.17755327425705E-2</v>
      </c>
      <c r="Y138">
        <v>1.12713453118242E-2</v>
      </c>
      <c r="Z138">
        <v>2.15302603167506E-2</v>
      </c>
      <c r="AA138">
        <v>1.0595361423984701E-2</v>
      </c>
      <c r="AB138">
        <v>1.1712447613392201E-2</v>
      </c>
      <c r="AC138">
        <v>1.05028096311216E-2</v>
      </c>
      <c r="AD138">
        <v>8.7084809466199901E-3</v>
      </c>
      <c r="AE138">
        <v>1.25643626924448E-2</v>
      </c>
      <c r="AF138">
        <v>8.6951188183639096E-3</v>
      </c>
    </row>
    <row r="139" spans="1:32" x14ac:dyDescent="0.25">
      <c r="A139" s="139">
        <v>43922</v>
      </c>
      <c r="B139">
        <v>46.902736695654454</v>
      </c>
      <c r="C139">
        <f t="shared" si="2"/>
        <v>0.76222302855864632</v>
      </c>
      <c r="D139">
        <v>8.9196655092066198E-3</v>
      </c>
      <c r="E139">
        <v>5.7046185434966399E-3</v>
      </c>
      <c r="F139">
        <v>6.4247544582732999E-3</v>
      </c>
      <c r="G139">
        <v>5.6075948302291099E-3</v>
      </c>
      <c r="H139">
        <v>3.6695665880347801E-3</v>
      </c>
      <c r="I139">
        <v>1.0266711796824399E-2</v>
      </c>
      <c r="J139">
        <v>5.5669630990518E-3</v>
      </c>
      <c r="K139">
        <v>6.2776958936246298E-3</v>
      </c>
      <c r="L139">
        <v>5.9514502096874103E-3</v>
      </c>
      <c r="M139">
        <v>5.7733121146822204E-3</v>
      </c>
      <c r="N139">
        <v>9.1829082373804903E-3</v>
      </c>
      <c r="O139">
        <v>1.1043753209111599E-2</v>
      </c>
      <c r="P139">
        <v>6.0278246607060101E-3</v>
      </c>
      <c r="Q139">
        <v>8.9103966741449995E-3</v>
      </c>
      <c r="R139">
        <v>5.5381891845583198E-3</v>
      </c>
      <c r="S139">
        <v>4.7656732126681303E-3</v>
      </c>
      <c r="T139">
        <v>1.46224460119796E-2</v>
      </c>
      <c r="U139">
        <v>5.6171055349163203E-3</v>
      </c>
      <c r="V139">
        <v>9.3264546754251408E-3</v>
      </c>
      <c r="W139">
        <v>1.0697408996731E-2</v>
      </c>
      <c r="X139">
        <v>8.2840646702196704E-3</v>
      </c>
      <c r="Y139">
        <v>7.1431730737809901E-3</v>
      </c>
      <c r="Z139">
        <v>1.8696448810945801E-2</v>
      </c>
      <c r="AA139">
        <v>5.2535838364010604E-3</v>
      </c>
      <c r="AB139">
        <v>7.3194288547138702E-3</v>
      </c>
      <c r="AC139">
        <v>7.5716712235841003E-3</v>
      </c>
      <c r="AD139">
        <v>5.8007214224883499E-3</v>
      </c>
      <c r="AE139">
        <v>6.8001280428583496E-3</v>
      </c>
      <c r="AF139">
        <v>4.2809649062827103E-3</v>
      </c>
    </row>
    <row r="140" spans="1:32" x14ac:dyDescent="0.25">
      <c r="A140" t="s">
        <v>101</v>
      </c>
      <c r="B140">
        <f xml:space="preserve"> CORREL(B2:B139,C2:C139)</f>
        <v>0.2310295506937064</v>
      </c>
    </row>
  </sheetData>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Y140"/>
  <sheetViews>
    <sheetView workbookViewId="0">
      <selection activeCell="C6" sqref="C6"/>
    </sheetView>
  </sheetViews>
  <sheetFormatPr defaultColWidth="8.85546875" defaultRowHeight="15" x14ac:dyDescent="0.25"/>
  <cols>
    <col min="1" max="1" width="11" customWidth="1"/>
    <col min="4" max="16" width="12.140625" bestFit="1" customWidth="1"/>
    <col min="17" max="17" width="13.140625" bestFit="1" customWidth="1"/>
    <col min="18" max="18" width="13.85546875" bestFit="1" customWidth="1"/>
    <col min="19" max="20" width="12.140625" bestFit="1" customWidth="1"/>
    <col min="21" max="21" width="13.140625" bestFit="1" customWidth="1"/>
    <col min="22" max="25" width="12.140625" bestFit="1" customWidth="1"/>
  </cols>
  <sheetData>
    <row r="1" spans="1:25" x14ac:dyDescent="0.25">
      <c r="A1" t="s">
        <v>1</v>
      </c>
      <c r="B1" t="s">
        <v>104</v>
      </c>
      <c r="C1" t="s">
        <v>137</v>
      </c>
      <c r="D1" t="s">
        <v>1293</v>
      </c>
      <c r="E1" t="s">
        <v>1294</v>
      </c>
      <c r="F1" t="s">
        <v>1295</v>
      </c>
      <c r="G1" t="s">
        <v>1296</v>
      </c>
      <c r="H1" t="s">
        <v>1297</v>
      </c>
      <c r="I1" t="s">
        <v>1298</v>
      </c>
      <c r="J1" t="s">
        <v>1299</v>
      </c>
      <c r="K1" t="s">
        <v>1300</v>
      </c>
      <c r="L1" t="s">
        <v>1301</v>
      </c>
      <c r="M1" t="s">
        <v>1302</v>
      </c>
      <c r="N1" t="s">
        <v>1303</v>
      </c>
      <c r="O1" t="s">
        <v>1304</v>
      </c>
      <c r="P1" t="s">
        <v>1305</v>
      </c>
      <c r="Q1" t="s">
        <v>1306</v>
      </c>
      <c r="R1" t="s">
        <v>1307</v>
      </c>
      <c r="S1" t="s">
        <v>1308</v>
      </c>
      <c r="T1" t="s">
        <v>1309</v>
      </c>
      <c r="U1" t="s">
        <v>1310</v>
      </c>
      <c r="V1" t="s">
        <v>1311</v>
      </c>
      <c r="W1" t="s">
        <v>1312</v>
      </c>
      <c r="X1" t="s">
        <v>1313</v>
      </c>
      <c r="Y1" t="s">
        <v>1314</v>
      </c>
    </row>
    <row r="2" spans="1:25" x14ac:dyDescent="0.25">
      <c r="A2" s="139">
        <v>31413</v>
      </c>
      <c r="B2">
        <v>28.992594585901049</v>
      </c>
      <c r="C2">
        <f>100*AVERAGE(D2:Y2)</f>
        <v>1.40896382856566</v>
      </c>
      <c r="D2">
        <v>1.5291260382611801E-2</v>
      </c>
      <c r="E2" t="s">
        <v>162</v>
      </c>
      <c r="F2" t="s">
        <v>162</v>
      </c>
      <c r="G2" t="s">
        <v>162</v>
      </c>
      <c r="H2" t="s">
        <v>162</v>
      </c>
      <c r="I2" t="s">
        <v>162</v>
      </c>
      <c r="J2" t="s">
        <v>162</v>
      </c>
      <c r="K2" t="s">
        <v>162</v>
      </c>
      <c r="L2" t="s">
        <v>162</v>
      </c>
      <c r="M2" t="s">
        <v>162</v>
      </c>
      <c r="N2" t="s">
        <v>162</v>
      </c>
      <c r="O2" t="s">
        <v>162</v>
      </c>
      <c r="P2" t="s">
        <v>162</v>
      </c>
      <c r="Q2">
        <v>1.1804730683546301E-2</v>
      </c>
      <c r="R2" t="s">
        <v>162</v>
      </c>
      <c r="S2" t="s">
        <v>162</v>
      </c>
      <c r="T2" t="s">
        <v>162</v>
      </c>
      <c r="U2" t="s">
        <v>162</v>
      </c>
      <c r="V2" t="s">
        <v>162</v>
      </c>
      <c r="W2" t="s">
        <v>162</v>
      </c>
      <c r="X2">
        <v>1.6203626380907499E-2</v>
      </c>
      <c r="Y2">
        <v>1.3058935695560801E-2</v>
      </c>
    </row>
    <row r="3" spans="1:25" x14ac:dyDescent="0.25">
      <c r="A3" s="139">
        <v>31503</v>
      </c>
      <c r="B3">
        <v>21.4059362137255</v>
      </c>
      <c r="C3">
        <f t="shared" ref="C3:C66" si="0">100*AVERAGE(D3:Y3)</f>
        <v>1.3426344991250752</v>
      </c>
      <c r="D3">
        <v>1.9266298944497499E-2</v>
      </c>
      <c r="E3" t="s">
        <v>162</v>
      </c>
      <c r="F3" t="s">
        <v>162</v>
      </c>
      <c r="G3" t="s">
        <v>162</v>
      </c>
      <c r="H3" t="s">
        <v>162</v>
      </c>
      <c r="I3" t="s">
        <v>162</v>
      </c>
      <c r="J3" t="s">
        <v>162</v>
      </c>
      <c r="K3" t="s">
        <v>162</v>
      </c>
      <c r="L3" t="s">
        <v>162</v>
      </c>
      <c r="M3" t="s">
        <v>162</v>
      </c>
      <c r="N3" t="s">
        <v>162</v>
      </c>
      <c r="O3" t="s">
        <v>162</v>
      </c>
      <c r="P3" t="s">
        <v>162</v>
      </c>
      <c r="Q3">
        <v>1.02137603032465E-2</v>
      </c>
      <c r="R3" t="s">
        <v>162</v>
      </c>
      <c r="S3" t="s">
        <v>162</v>
      </c>
      <c r="T3" t="s">
        <v>162</v>
      </c>
      <c r="U3" t="s">
        <v>162</v>
      </c>
      <c r="V3" t="s">
        <v>162</v>
      </c>
      <c r="W3" t="s">
        <v>162</v>
      </c>
      <c r="X3">
        <v>1.02901443071906E-2</v>
      </c>
      <c r="Y3">
        <v>1.39351764100684E-2</v>
      </c>
    </row>
    <row r="4" spans="1:25" x14ac:dyDescent="0.25">
      <c r="A4" s="139">
        <v>31594</v>
      </c>
      <c r="B4">
        <v>25.383640950711893</v>
      </c>
      <c r="C4">
        <f t="shared" si="0"/>
        <v>1.3340787908728773</v>
      </c>
      <c r="D4">
        <v>1.8045039757765498E-2</v>
      </c>
      <c r="E4" t="s">
        <v>162</v>
      </c>
      <c r="F4" t="s">
        <v>162</v>
      </c>
      <c r="G4" t="s">
        <v>162</v>
      </c>
      <c r="H4" t="s">
        <v>162</v>
      </c>
      <c r="I4" t="s">
        <v>162</v>
      </c>
      <c r="J4" t="s">
        <v>162</v>
      </c>
      <c r="K4" t="s">
        <v>162</v>
      </c>
      <c r="L4" t="s">
        <v>162</v>
      </c>
      <c r="M4" t="s">
        <v>162</v>
      </c>
      <c r="N4" t="s">
        <v>162</v>
      </c>
      <c r="O4" t="s">
        <v>162</v>
      </c>
      <c r="P4" t="s">
        <v>162</v>
      </c>
      <c r="Q4">
        <v>7.4096329571908901E-3</v>
      </c>
      <c r="R4" t="s">
        <v>162</v>
      </c>
      <c r="S4" t="s">
        <v>162</v>
      </c>
      <c r="T4" t="s">
        <v>162</v>
      </c>
      <c r="U4" t="s">
        <v>162</v>
      </c>
      <c r="V4" t="s">
        <v>162</v>
      </c>
      <c r="W4" t="s">
        <v>162</v>
      </c>
      <c r="X4">
        <v>1.0024624268840701E-2</v>
      </c>
      <c r="Y4">
        <v>1.7883854651118001E-2</v>
      </c>
    </row>
    <row r="5" spans="1:25" x14ac:dyDescent="0.25">
      <c r="A5" s="139">
        <v>31686</v>
      </c>
      <c r="B5">
        <v>8.1311089488032611</v>
      </c>
      <c r="C5">
        <f t="shared" si="0"/>
        <v>1.1808364055278568</v>
      </c>
      <c r="D5">
        <v>1.59959141477908E-2</v>
      </c>
      <c r="E5" t="s">
        <v>162</v>
      </c>
      <c r="F5" t="s">
        <v>162</v>
      </c>
      <c r="G5" t="s">
        <v>162</v>
      </c>
      <c r="H5" t="s">
        <v>162</v>
      </c>
      <c r="I5" t="s">
        <v>162</v>
      </c>
      <c r="J5" t="s">
        <v>162</v>
      </c>
      <c r="K5" t="s">
        <v>162</v>
      </c>
      <c r="L5" t="s">
        <v>162</v>
      </c>
      <c r="M5" t="s">
        <v>162</v>
      </c>
      <c r="N5" t="s">
        <v>162</v>
      </c>
      <c r="O5" t="s">
        <v>162</v>
      </c>
      <c r="P5" t="s">
        <v>162</v>
      </c>
      <c r="Q5">
        <v>6.9174837457916397E-3</v>
      </c>
      <c r="R5" t="s">
        <v>162</v>
      </c>
      <c r="S5" t="s">
        <v>162</v>
      </c>
      <c r="T5" t="s">
        <v>162</v>
      </c>
      <c r="U5" t="s">
        <v>162</v>
      </c>
      <c r="V5" t="s">
        <v>162</v>
      </c>
      <c r="W5" t="s">
        <v>162</v>
      </c>
      <c r="X5">
        <v>9.6677436298068294E-3</v>
      </c>
      <c r="Y5">
        <v>1.4652314697725001E-2</v>
      </c>
    </row>
    <row r="6" spans="1:25" x14ac:dyDescent="0.25">
      <c r="A6" s="139">
        <v>31778</v>
      </c>
      <c r="B6">
        <v>22.892445592533761</v>
      </c>
      <c r="C6">
        <f t="shared" si="0"/>
        <v>1.3368470295020596</v>
      </c>
      <c r="D6">
        <v>1.43507049244102E-2</v>
      </c>
      <c r="E6" t="s">
        <v>162</v>
      </c>
      <c r="F6" t="s">
        <v>162</v>
      </c>
      <c r="G6" t="s">
        <v>162</v>
      </c>
      <c r="H6" t="s">
        <v>162</v>
      </c>
      <c r="I6" t="s">
        <v>162</v>
      </c>
      <c r="J6" t="s">
        <v>162</v>
      </c>
      <c r="K6" t="s">
        <v>162</v>
      </c>
      <c r="L6" t="s">
        <v>162</v>
      </c>
      <c r="M6" t="s">
        <v>162</v>
      </c>
      <c r="N6" t="s">
        <v>162</v>
      </c>
      <c r="O6" t="s">
        <v>162</v>
      </c>
      <c r="P6" t="s">
        <v>162</v>
      </c>
      <c r="Q6">
        <v>9.4857240443647801E-3</v>
      </c>
      <c r="R6" t="s">
        <v>162</v>
      </c>
      <c r="S6" t="s">
        <v>162</v>
      </c>
      <c r="T6" t="s">
        <v>162</v>
      </c>
      <c r="U6" t="s">
        <v>162</v>
      </c>
      <c r="V6" t="s">
        <v>162</v>
      </c>
      <c r="W6" t="s">
        <v>162</v>
      </c>
      <c r="X6">
        <v>1.1004867779481099E-2</v>
      </c>
      <c r="Y6">
        <v>1.8632584431826301E-2</v>
      </c>
    </row>
    <row r="7" spans="1:25" x14ac:dyDescent="0.25">
      <c r="A7" s="139">
        <v>31868</v>
      </c>
      <c r="B7">
        <v>20.747977672240054</v>
      </c>
      <c r="C7">
        <f t="shared" si="0"/>
        <v>1.3283981548205603</v>
      </c>
      <c r="D7">
        <v>1.3741712881355001E-2</v>
      </c>
      <c r="E7" t="s">
        <v>162</v>
      </c>
      <c r="F7" t="s">
        <v>162</v>
      </c>
      <c r="G7" t="s">
        <v>162</v>
      </c>
      <c r="H7" t="s">
        <v>162</v>
      </c>
      <c r="I7" t="s">
        <v>162</v>
      </c>
      <c r="J7" t="s">
        <v>162</v>
      </c>
      <c r="K7" t="s">
        <v>162</v>
      </c>
      <c r="L7" t="s">
        <v>162</v>
      </c>
      <c r="M7" t="s">
        <v>162</v>
      </c>
      <c r="N7" t="s">
        <v>162</v>
      </c>
      <c r="O7" t="s">
        <v>162</v>
      </c>
      <c r="P7" t="s">
        <v>162</v>
      </c>
      <c r="Q7">
        <v>6.1544971107853202E-3</v>
      </c>
      <c r="R7" t="s">
        <v>162</v>
      </c>
      <c r="S7" t="s">
        <v>162</v>
      </c>
      <c r="T7" t="s">
        <v>162</v>
      </c>
      <c r="U7" t="s">
        <v>162</v>
      </c>
      <c r="V7" t="s">
        <v>162</v>
      </c>
      <c r="W7" t="s">
        <v>162</v>
      </c>
      <c r="X7">
        <v>1.66419434843245E-2</v>
      </c>
      <c r="Y7">
        <v>1.6597772716357598E-2</v>
      </c>
    </row>
    <row r="8" spans="1:25" x14ac:dyDescent="0.25">
      <c r="A8" s="139">
        <v>31959</v>
      </c>
      <c r="B8">
        <v>13.885634692411857</v>
      </c>
      <c r="C8">
        <f t="shared" si="0"/>
        <v>1.1671299843752472</v>
      </c>
      <c r="D8">
        <v>1.3417176531829601E-2</v>
      </c>
      <c r="E8" t="s">
        <v>162</v>
      </c>
      <c r="F8" t="s">
        <v>162</v>
      </c>
      <c r="G8" t="s">
        <v>162</v>
      </c>
      <c r="H8" t="s">
        <v>162</v>
      </c>
      <c r="I8" t="s">
        <v>162</v>
      </c>
      <c r="J8" t="s">
        <v>162</v>
      </c>
      <c r="K8" t="s">
        <v>162</v>
      </c>
      <c r="L8" t="s">
        <v>162</v>
      </c>
      <c r="M8" t="s">
        <v>162</v>
      </c>
      <c r="N8" t="s">
        <v>162</v>
      </c>
      <c r="O8" t="s">
        <v>162</v>
      </c>
      <c r="P8" t="s">
        <v>162</v>
      </c>
      <c r="Q8">
        <v>4.3881713266443901E-3</v>
      </c>
      <c r="R8" t="s">
        <v>162</v>
      </c>
      <c r="S8" t="s">
        <v>162</v>
      </c>
      <c r="T8" t="s">
        <v>162</v>
      </c>
      <c r="U8" t="s">
        <v>162</v>
      </c>
      <c r="V8" t="s">
        <v>162</v>
      </c>
      <c r="W8" t="s">
        <v>162</v>
      </c>
      <c r="X8">
        <v>1.6101764059776199E-2</v>
      </c>
      <c r="Y8">
        <v>1.27780874567597E-2</v>
      </c>
    </row>
    <row r="9" spans="1:25" x14ac:dyDescent="0.25">
      <c r="A9" s="139">
        <v>32051</v>
      </c>
      <c r="B9">
        <v>60.33792202444068</v>
      </c>
      <c r="C9">
        <f t="shared" si="0"/>
        <v>2.8158022894635151</v>
      </c>
      <c r="D9">
        <v>4.0920203747065502E-2</v>
      </c>
      <c r="E9" t="s">
        <v>162</v>
      </c>
      <c r="F9" t="s">
        <v>162</v>
      </c>
      <c r="G9" t="s">
        <v>162</v>
      </c>
      <c r="H9" t="s">
        <v>162</v>
      </c>
      <c r="I9" t="s">
        <v>162</v>
      </c>
      <c r="J9" t="s">
        <v>162</v>
      </c>
      <c r="K9" t="s">
        <v>162</v>
      </c>
      <c r="L9" t="s">
        <v>162</v>
      </c>
      <c r="M9" t="s">
        <v>162</v>
      </c>
      <c r="N9" t="s">
        <v>162</v>
      </c>
      <c r="O9" t="s">
        <v>162</v>
      </c>
      <c r="P9" t="s">
        <v>162</v>
      </c>
      <c r="Q9">
        <v>8.0942216079061997E-3</v>
      </c>
      <c r="R9" t="s">
        <v>162</v>
      </c>
      <c r="S9" t="s">
        <v>162</v>
      </c>
      <c r="T9" t="s">
        <v>162</v>
      </c>
      <c r="U9" t="s">
        <v>162</v>
      </c>
      <c r="V9" t="s">
        <v>162</v>
      </c>
      <c r="W9" t="s">
        <v>162</v>
      </c>
      <c r="X9">
        <v>3.1392638717918801E-2</v>
      </c>
      <c r="Y9">
        <v>3.2225027505650101E-2</v>
      </c>
    </row>
    <row r="10" spans="1:25" x14ac:dyDescent="0.25">
      <c r="A10" s="139">
        <v>32143</v>
      </c>
      <c r="B10">
        <v>30.280253985309045</v>
      </c>
      <c r="C10">
        <f t="shared" si="0"/>
        <v>1.2337196772744115</v>
      </c>
      <c r="D10">
        <v>1.49220365959883E-2</v>
      </c>
      <c r="E10" t="s">
        <v>162</v>
      </c>
      <c r="F10" t="s">
        <v>162</v>
      </c>
      <c r="G10" t="s">
        <v>162</v>
      </c>
      <c r="H10" t="s">
        <v>162</v>
      </c>
      <c r="I10" t="s">
        <v>162</v>
      </c>
      <c r="J10" t="s">
        <v>162</v>
      </c>
      <c r="K10" t="s">
        <v>162</v>
      </c>
      <c r="L10" t="s">
        <v>162</v>
      </c>
      <c r="M10" t="s">
        <v>162</v>
      </c>
      <c r="N10" t="s">
        <v>162</v>
      </c>
      <c r="O10" t="s">
        <v>162</v>
      </c>
      <c r="P10" t="s">
        <v>162</v>
      </c>
      <c r="Q10">
        <v>6.26013515274116E-3</v>
      </c>
      <c r="R10" t="s">
        <v>162</v>
      </c>
      <c r="S10" t="s">
        <v>162</v>
      </c>
      <c r="T10" t="s">
        <v>162</v>
      </c>
      <c r="U10" t="s">
        <v>162</v>
      </c>
      <c r="V10" t="s">
        <v>162</v>
      </c>
      <c r="W10" t="s">
        <v>162</v>
      </c>
      <c r="X10">
        <v>1.3703646494838699E-2</v>
      </c>
      <c r="Y10">
        <v>1.4462968847408299E-2</v>
      </c>
    </row>
    <row r="11" spans="1:25" x14ac:dyDescent="0.25">
      <c r="A11" s="139">
        <v>32234</v>
      </c>
      <c r="B11">
        <v>16.411141901637642</v>
      </c>
      <c r="C11">
        <f t="shared" si="0"/>
        <v>1.3532590074190405</v>
      </c>
      <c r="D11">
        <v>2.1866313406285899E-2</v>
      </c>
      <c r="E11" t="s">
        <v>162</v>
      </c>
      <c r="F11" t="s">
        <v>162</v>
      </c>
      <c r="G11" t="s">
        <v>162</v>
      </c>
      <c r="H11" t="s">
        <v>162</v>
      </c>
      <c r="I11" t="s">
        <v>162</v>
      </c>
      <c r="J11" t="s">
        <v>162</v>
      </c>
      <c r="K11" t="s">
        <v>162</v>
      </c>
      <c r="L11" t="s">
        <v>162</v>
      </c>
      <c r="M11" t="s">
        <v>162</v>
      </c>
      <c r="N11" t="s">
        <v>162</v>
      </c>
      <c r="O11" t="s">
        <v>162</v>
      </c>
      <c r="P11" t="s">
        <v>162</v>
      </c>
      <c r="Q11">
        <v>6.2215178575314202E-3</v>
      </c>
      <c r="R11" t="s">
        <v>162</v>
      </c>
      <c r="S11" t="s">
        <v>162</v>
      </c>
      <c r="T11" t="s">
        <v>162</v>
      </c>
      <c r="U11" t="s">
        <v>162</v>
      </c>
      <c r="V11" t="s">
        <v>162</v>
      </c>
      <c r="W11" t="s">
        <v>162</v>
      </c>
      <c r="X11">
        <v>1.22357801472489E-2</v>
      </c>
      <c r="Y11">
        <v>1.38067488856954E-2</v>
      </c>
    </row>
    <row r="12" spans="1:25" x14ac:dyDescent="0.25">
      <c r="A12" s="139">
        <v>32325</v>
      </c>
      <c r="B12">
        <v>36.582779615943323</v>
      </c>
      <c r="C12">
        <f t="shared" si="0"/>
        <v>1.0395052277708949</v>
      </c>
      <c r="D12">
        <v>1.05449234539678E-2</v>
      </c>
      <c r="E12" t="s">
        <v>162</v>
      </c>
      <c r="F12" t="s">
        <v>162</v>
      </c>
      <c r="G12" t="s">
        <v>162</v>
      </c>
      <c r="H12">
        <v>1.27321947976465E-2</v>
      </c>
      <c r="I12" t="s">
        <v>162</v>
      </c>
      <c r="J12" t="s">
        <v>162</v>
      </c>
      <c r="K12" t="s">
        <v>162</v>
      </c>
      <c r="L12" t="s">
        <v>162</v>
      </c>
      <c r="M12" t="s">
        <v>162</v>
      </c>
      <c r="N12" t="s">
        <v>162</v>
      </c>
      <c r="O12" t="s">
        <v>162</v>
      </c>
      <c r="P12" t="s">
        <v>162</v>
      </c>
      <c r="Q12">
        <v>6.7559095815814098E-3</v>
      </c>
      <c r="R12" t="s">
        <v>162</v>
      </c>
      <c r="S12" t="s">
        <v>162</v>
      </c>
      <c r="T12" t="s">
        <v>162</v>
      </c>
      <c r="U12" t="s">
        <v>162</v>
      </c>
      <c r="V12" t="s">
        <v>162</v>
      </c>
      <c r="W12" t="s">
        <v>162</v>
      </c>
      <c r="X12">
        <v>1.22981732990812E-2</v>
      </c>
      <c r="Y12">
        <v>9.6440602562678397E-3</v>
      </c>
    </row>
    <row r="13" spans="1:25" x14ac:dyDescent="0.25">
      <c r="A13" s="139">
        <v>32417</v>
      </c>
      <c r="B13">
        <v>25.724530554913226</v>
      </c>
      <c r="C13">
        <f t="shared" si="0"/>
        <v>0.90538438744085259</v>
      </c>
      <c r="D13">
        <v>9.1113484042305501E-3</v>
      </c>
      <c r="E13" t="s">
        <v>162</v>
      </c>
      <c r="F13" t="s">
        <v>162</v>
      </c>
      <c r="G13" t="s">
        <v>162</v>
      </c>
      <c r="H13">
        <v>8.0545128581144508E-3</v>
      </c>
      <c r="I13">
        <v>7.9737969809064706E-3</v>
      </c>
      <c r="J13" t="s">
        <v>162</v>
      </c>
      <c r="K13" t="s">
        <v>162</v>
      </c>
      <c r="L13" t="s">
        <v>162</v>
      </c>
      <c r="M13" t="s">
        <v>162</v>
      </c>
      <c r="N13" t="s">
        <v>162</v>
      </c>
      <c r="O13" t="s">
        <v>162</v>
      </c>
      <c r="P13" t="s">
        <v>162</v>
      </c>
      <c r="Q13">
        <v>6.4494577039202697E-3</v>
      </c>
      <c r="R13" t="s">
        <v>162</v>
      </c>
      <c r="S13" t="s">
        <v>162</v>
      </c>
      <c r="T13" t="s">
        <v>162</v>
      </c>
      <c r="U13" t="s">
        <v>162</v>
      </c>
      <c r="V13" t="s">
        <v>162</v>
      </c>
      <c r="W13" t="s">
        <v>162</v>
      </c>
      <c r="X13">
        <v>1.28487483038485E-2</v>
      </c>
      <c r="Y13">
        <v>9.8851989954309109E-3</v>
      </c>
    </row>
    <row r="14" spans="1:25" x14ac:dyDescent="0.25">
      <c r="A14" s="139">
        <v>32509</v>
      </c>
      <c r="B14">
        <v>21.417616046790808</v>
      </c>
      <c r="C14">
        <f t="shared" si="0"/>
        <v>1.0394482265760487</v>
      </c>
      <c r="D14">
        <v>1.32211968693648E-2</v>
      </c>
      <c r="E14" t="s">
        <v>162</v>
      </c>
      <c r="F14" t="s">
        <v>162</v>
      </c>
      <c r="G14" t="s">
        <v>162</v>
      </c>
      <c r="H14">
        <v>7.0100346748709899E-3</v>
      </c>
      <c r="I14">
        <v>1.6610003833696301E-2</v>
      </c>
      <c r="J14" t="s">
        <v>162</v>
      </c>
      <c r="K14" t="s">
        <v>162</v>
      </c>
      <c r="L14" t="s">
        <v>162</v>
      </c>
      <c r="M14" t="s">
        <v>162</v>
      </c>
      <c r="N14" t="s">
        <v>162</v>
      </c>
      <c r="O14" t="s">
        <v>162</v>
      </c>
      <c r="P14" t="s">
        <v>162</v>
      </c>
      <c r="Q14">
        <v>5.6658401377060099E-3</v>
      </c>
      <c r="R14" t="s">
        <v>162</v>
      </c>
      <c r="S14" t="s">
        <v>162</v>
      </c>
      <c r="T14" t="s">
        <v>162</v>
      </c>
      <c r="U14" t="s">
        <v>162</v>
      </c>
      <c r="V14" t="s">
        <v>162</v>
      </c>
      <c r="W14" t="s">
        <v>162</v>
      </c>
      <c r="X14">
        <v>1.0682660691671E-2</v>
      </c>
      <c r="Y14">
        <v>9.1771573872538193E-3</v>
      </c>
    </row>
    <row r="15" spans="1:25" x14ac:dyDescent="0.25">
      <c r="A15" s="139">
        <v>32599</v>
      </c>
      <c r="B15">
        <v>35.552138179617906</v>
      </c>
      <c r="C15">
        <f t="shared" si="0"/>
        <v>1.1013055154720497</v>
      </c>
      <c r="D15">
        <v>1.12588417476845E-2</v>
      </c>
      <c r="E15" t="s">
        <v>162</v>
      </c>
      <c r="F15" t="s">
        <v>162</v>
      </c>
      <c r="G15" t="s">
        <v>162</v>
      </c>
      <c r="H15">
        <v>1.07553973967459E-2</v>
      </c>
      <c r="I15">
        <v>1.23525016537581E-2</v>
      </c>
      <c r="J15" t="s">
        <v>162</v>
      </c>
      <c r="K15" t="s">
        <v>162</v>
      </c>
      <c r="L15" t="s">
        <v>162</v>
      </c>
      <c r="M15" t="s">
        <v>162</v>
      </c>
      <c r="N15" t="s">
        <v>162</v>
      </c>
      <c r="O15" t="s">
        <v>162</v>
      </c>
      <c r="P15" t="s">
        <v>162</v>
      </c>
      <c r="Q15">
        <v>7.6484736520964804E-3</v>
      </c>
      <c r="R15" t="s">
        <v>162</v>
      </c>
      <c r="S15" t="s">
        <v>162</v>
      </c>
      <c r="T15" t="s">
        <v>162</v>
      </c>
      <c r="U15" t="s">
        <v>162</v>
      </c>
      <c r="V15" t="s">
        <v>162</v>
      </c>
      <c r="W15" t="s">
        <v>162</v>
      </c>
      <c r="X15">
        <v>1.34370555259825E-2</v>
      </c>
      <c r="Y15">
        <v>1.06260609520555E-2</v>
      </c>
    </row>
    <row r="16" spans="1:25" x14ac:dyDescent="0.25">
      <c r="A16" s="139">
        <v>32690</v>
      </c>
      <c r="B16">
        <v>42.758320531316983</v>
      </c>
      <c r="C16">
        <f t="shared" si="0"/>
        <v>1.0957868676262645</v>
      </c>
      <c r="D16">
        <v>1.1573735907616799E-2</v>
      </c>
      <c r="E16" t="s">
        <v>162</v>
      </c>
      <c r="F16" t="s">
        <v>162</v>
      </c>
      <c r="G16" t="s">
        <v>162</v>
      </c>
      <c r="H16">
        <v>1.0994190515849401E-2</v>
      </c>
      <c r="I16">
        <v>1.2538250266411E-2</v>
      </c>
      <c r="J16" t="s">
        <v>162</v>
      </c>
      <c r="K16" t="s">
        <v>162</v>
      </c>
      <c r="L16" t="s">
        <v>162</v>
      </c>
      <c r="M16" t="s">
        <v>162</v>
      </c>
      <c r="N16" t="s">
        <v>162</v>
      </c>
      <c r="O16" t="s">
        <v>162</v>
      </c>
      <c r="P16" t="s">
        <v>162</v>
      </c>
      <c r="Q16">
        <v>9.0253320988150903E-3</v>
      </c>
      <c r="R16" t="s">
        <v>162</v>
      </c>
      <c r="S16" t="s">
        <v>162</v>
      </c>
      <c r="T16" t="s">
        <v>162</v>
      </c>
      <c r="U16" t="s">
        <v>162</v>
      </c>
      <c r="V16" t="s">
        <v>162</v>
      </c>
      <c r="W16" t="s">
        <v>162</v>
      </c>
      <c r="X16">
        <v>1.2493776863774101E-2</v>
      </c>
      <c r="Y16">
        <v>9.1219264051094796E-3</v>
      </c>
    </row>
    <row r="17" spans="1:25" x14ac:dyDescent="0.25">
      <c r="A17" s="139">
        <v>32782</v>
      </c>
      <c r="B17">
        <v>22.767942714343604</v>
      </c>
      <c r="C17">
        <f t="shared" si="0"/>
        <v>1.3478008626666282</v>
      </c>
      <c r="D17">
        <v>1.4235312840609599E-2</v>
      </c>
      <c r="E17" t="s">
        <v>162</v>
      </c>
      <c r="F17" t="s">
        <v>162</v>
      </c>
      <c r="G17" t="s">
        <v>162</v>
      </c>
      <c r="H17">
        <v>1.6047945759981901E-2</v>
      </c>
      <c r="I17">
        <v>1.7667452669901301E-2</v>
      </c>
      <c r="J17" t="s">
        <v>162</v>
      </c>
      <c r="K17" t="s">
        <v>162</v>
      </c>
      <c r="L17" t="s">
        <v>162</v>
      </c>
      <c r="M17" t="s">
        <v>162</v>
      </c>
      <c r="N17" t="s">
        <v>162</v>
      </c>
      <c r="O17" t="s">
        <v>162</v>
      </c>
      <c r="P17" t="s">
        <v>162</v>
      </c>
      <c r="Q17">
        <v>5.3338028213734904E-3</v>
      </c>
      <c r="R17" t="s">
        <v>162</v>
      </c>
      <c r="S17" t="s">
        <v>162</v>
      </c>
      <c r="T17" t="s">
        <v>162</v>
      </c>
      <c r="U17" t="s">
        <v>162</v>
      </c>
      <c r="V17" t="s">
        <v>162</v>
      </c>
      <c r="W17" t="s">
        <v>162</v>
      </c>
      <c r="X17">
        <v>1.69631810611587E-2</v>
      </c>
      <c r="Y17">
        <v>1.06203566069727E-2</v>
      </c>
    </row>
    <row r="18" spans="1:25" x14ac:dyDescent="0.25">
      <c r="A18" s="139">
        <v>32874</v>
      </c>
      <c r="B18">
        <v>23.174591978375712</v>
      </c>
      <c r="C18">
        <f t="shared" si="0"/>
        <v>1.0883583174254265</v>
      </c>
      <c r="D18">
        <v>1.1586146387138299E-2</v>
      </c>
      <c r="E18" t="s">
        <v>162</v>
      </c>
      <c r="F18" t="s">
        <v>162</v>
      </c>
      <c r="G18" t="s">
        <v>162</v>
      </c>
      <c r="H18">
        <v>1.29539999110701E-2</v>
      </c>
      <c r="I18">
        <v>1.29471141363127E-2</v>
      </c>
      <c r="J18" t="s">
        <v>162</v>
      </c>
      <c r="K18" t="s">
        <v>162</v>
      </c>
      <c r="L18" t="s">
        <v>162</v>
      </c>
      <c r="M18" t="s">
        <v>162</v>
      </c>
      <c r="N18" t="s">
        <v>162</v>
      </c>
      <c r="O18" t="s">
        <v>162</v>
      </c>
      <c r="P18" t="s">
        <v>162</v>
      </c>
      <c r="Q18">
        <v>6.4121421804937701E-3</v>
      </c>
      <c r="R18" t="s">
        <v>162</v>
      </c>
      <c r="S18" t="s">
        <v>162</v>
      </c>
      <c r="T18" t="s">
        <v>162</v>
      </c>
      <c r="U18">
        <v>7.9034787317838993E-3</v>
      </c>
      <c r="V18" t="s">
        <v>162</v>
      </c>
      <c r="W18" t="s">
        <v>162</v>
      </c>
      <c r="X18">
        <v>1.2862206240564E-2</v>
      </c>
      <c r="Y18">
        <v>1.15199946324171E-2</v>
      </c>
    </row>
    <row r="19" spans="1:25" x14ac:dyDescent="0.25">
      <c r="A19" s="139">
        <v>32964</v>
      </c>
      <c r="B19">
        <v>6.9250279980578879</v>
      </c>
      <c r="C19">
        <f t="shared" si="0"/>
        <v>1.184810407658776</v>
      </c>
      <c r="D19">
        <v>9.2042629198425298E-3</v>
      </c>
      <c r="E19" t="s">
        <v>162</v>
      </c>
      <c r="F19" t="s">
        <v>162</v>
      </c>
      <c r="G19" t="s">
        <v>162</v>
      </c>
      <c r="H19">
        <v>1.17620789213511E-2</v>
      </c>
      <c r="I19">
        <v>1.28062932192189E-2</v>
      </c>
      <c r="J19" t="s">
        <v>162</v>
      </c>
      <c r="K19" t="s">
        <v>162</v>
      </c>
      <c r="L19" t="s">
        <v>162</v>
      </c>
      <c r="M19" t="s">
        <v>162</v>
      </c>
      <c r="N19" t="s">
        <v>162</v>
      </c>
      <c r="O19" t="s">
        <v>162</v>
      </c>
      <c r="P19" t="s">
        <v>162</v>
      </c>
      <c r="Q19">
        <v>5.4931611247203997E-3</v>
      </c>
      <c r="R19" t="s">
        <v>162</v>
      </c>
      <c r="S19" t="s">
        <v>162</v>
      </c>
      <c r="T19" t="s">
        <v>162</v>
      </c>
      <c r="U19">
        <v>1.3952603047621699E-2</v>
      </c>
      <c r="V19" t="s">
        <v>162</v>
      </c>
      <c r="W19" t="s">
        <v>162</v>
      </c>
      <c r="X19">
        <v>1.3583931380958199E-2</v>
      </c>
      <c r="Y19">
        <v>1.6134397922401501E-2</v>
      </c>
    </row>
    <row r="20" spans="1:25" x14ac:dyDescent="0.25">
      <c r="A20" s="139">
        <v>33055</v>
      </c>
      <c r="B20">
        <v>26.342474920506397</v>
      </c>
      <c r="C20">
        <f t="shared" si="0"/>
        <v>1.3167529156357609</v>
      </c>
      <c r="D20">
        <v>1.14409991958602E-2</v>
      </c>
      <c r="E20" t="s">
        <v>162</v>
      </c>
      <c r="F20" t="s">
        <v>162</v>
      </c>
      <c r="G20" t="s">
        <v>162</v>
      </c>
      <c r="H20">
        <v>2.43311024650942E-2</v>
      </c>
      <c r="I20">
        <v>1.33500386864323E-2</v>
      </c>
      <c r="J20" t="s">
        <v>162</v>
      </c>
      <c r="K20" t="s">
        <v>162</v>
      </c>
      <c r="L20" t="s">
        <v>162</v>
      </c>
      <c r="M20" t="s">
        <v>162</v>
      </c>
      <c r="N20" t="s">
        <v>162</v>
      </c>
      <c r="O20" t="s">
        <v>162</v>
      </c>
      <c r="P20" t="s">
        <v>162</v>
      </c>
      <c r="Q20">
        <v>7.07451000491494E-3</v>
      </c>
      <c r="R20" t="s">
        <v>162</v>
      </c>
      <c r="S20" t="s">
        <v>162</v>
      </c>
      <c r="T20" t="s">
        <v>162</v>
      </c>
      <c r="U20">
        <v>9.4447796500564205E-3</v>
      </c>
      <c r="V20" t="s">
        <v>162</v>
      </c>
      <c r="W20" t="s">
        <v>162</v>
      </c>
      <c r="X20">
        <v>1.29523109938055E-2</v>
      </c>
      <c r="Y20">
        <v>1.35789630983397E-2</v>
      </c>
    </row>
    <row r="21" spans="1:25" x14ac:dyDescent="0.25">
      <c r="A21" s="139">
        <v>33147</v>
      </c>
      <c r="B21">
        <v>16.006220694585181</v>
      </c>
      <c r="C21">
        <f t="shared" si="0"/>
        <v>1.379292066149759</v>
      </c>
      <c r="D21">
        <v>1.02912413876175E-2</v>
      </c>
      <c r="E21" t="s">
        <v>162</v>
      </c>
      <c r="F21" t="s">
        <v>162</v>
      </c>
      <c r="G21" t="s">
        <v>162</v>
      </c>
      <c r="H21">
        <v>1.6980312604752999E-2</v>
      </c>
      <c r="I21">
        <v>2.1687680139973301E-2</v>
      </c>
      <c r="J21" t="s">
        <v>162</v>
      </c>
      <c r="K21" t="s">
        <v>162</v>
      </c>
      <c r="L21" t="s">
        <v>162</v>
      </c>
      <c r="M21" t="s">
        <v>162</v>
      </c>
      <c r="N21" t="s">
        <v>162</v>
      </c>
      <c r="O21" t="s">
        <v>162</v>
      </c>
      <c r="P21" t="s">
        <v>162</v>
      </c>
      <c r="Q21">
        <v>8.4900203826683701E-3</v>
      </c>
      <c r="R21" t="s">
        <v>162</v>
      </c>
      <c r="S21" t="s">
        <v>162</v>
      </c>
      <c r="T21" t="s">
        <v>162</v>
      </c>
      <c r="U21">
        <v>7.0125455516299503E-3</v>
      </c>
      <c r="V21" t="s">
        <v>162</v>
      </c>
      <c r="W21" t="s">
        <v>162</v>
      </c>
      <c r="X21">
        <v>1.7451059769642299E-2</v>
      </c>
      <c r="Y21">
        <v>1.46375847941987E-2</v>
      </c>
    </row>
    <row r="22" spans="1:25" x14ac:dyDescent="0.25">
      <c r="A22" s="139">
        <v>33239</v>
      </c>
      <c r="B22">
        <v>33.540278863715258</v>
      </c>
      <c r="C22">
        <f t="shared" si="0"/>
        <v>1.4639219252811653</v>
      </c>
      <c r="D22">
        <v>9.9817226750909694E-3</v>
      </c>
      <c r="E22" t="s">
        <v>162</v>
      </c>
      <c r="F22" t="s">
        <v>162</v>
      </c>
      <c r="G22" t="s">
        <v>162</v>
      </c>
      <c r="H22">
        <v>2.1780363126123602E-2</v>
      </c>
      <c r="I22">
        <v>2.1131558020321201E-2</v>
      </c>
      <c r="J22" t="s">
        <v>162</v>
      </c>
      <c r="K22" t="s">
        <v>162</v>
      </c>
      <c r="L22" t="s">
        <v>162</v>
      </c>
      <c r="M22" t="s">
        <v>162</v>
      </c>
      <c r="N22" t="s">
        <v>162</v>
      </c>
      <c r="O22" t="s">
        <v>162</v>
      </c>
      <c r="P22" t="s">
        <v>162</v>
      </c>
      <c r="Q22">
        <v>8.5440802520522999E-3</v>
      </c>
      <c r="R22" t="s">
        <v>162</v>
      </c>
      <c r="S22" t="s">
        <v>162</v>
      </c>
      <c r="T22" t="s">
        <v>162</v>
      </c>
      <c r="U22">
        <v>1.0253984301642699E-2</v>
      </c>
      <c r="V22" t="s">
        <v>162</v>
      </c>
      <c r="W22" t="s">
        <v>162</v>
      </c>
      <c r="X22">
        <v>1.35651642014362E-2</v>
      </c>
      <c r="Y22">
        <v>1.7217662193014599E-2</v>
      </c>
    </row>
    <row r="23" spans="1:25" x14ac:dyDescent="0.25">
      <c r="A23" s="139">
        <v>33329</v>
      </c>
      <c r="B23">
        <v>33.137498396415751</v>
      </c>
      <c r="C23">
        <f t="shared" si="0"/>
        <v>1.6169279097455227</v>
      </c>
      <c r="D23">
        <v>1.03291812487744E-2</v>
      </c>
      <c r="E23" t="s">
        <v>162</v>
      </c>
      <c r="F23" t="s">
        <v>162</v>
      </c>
      <c r="G23" t="s">
        <v>162</v>
      </c>
      <c r="H23">
        <v>1.9721706162039599E-2</v>
      </c>
      <c r="I23">
        <v>1.98406839177892E-2</v>
      </c>
      <c r="J23" t="s">
        <v>162</v>
      </c>
      <c r="K23" t="s">
        <v>162</v>
      </c>
      <c r="L23" t="s">
        <v>162</v>
      </c>
      <c r="M23" t="s">
        <v>162</v>
      </c>
      <c r="N23" t="s">
        <v>162</v>
      </c>
      <c r="O23" t="s">
        <v>162</v>
      </c>
      <c r="P23" t="s">
        <v>162</v>
      </c>
      <c r="Q23">
        <v>1.12236019968011E-2</v>
      </c>
      <c r="R23" t="s">
        <v>162</v>
      </c>
      <c r="S23" t="s">
        <v>162</v>
      </c>
      <c r="T23" t="s">
        <v>162</v>
      </c>
      <c r="U23">
        <v>2.58556499834517E-2</v>
      </c>
      <c r="V23" t="s">
        <v>162</v>
      </c>
      <c r="W23" t="s">
        <v>162</v>
      </c>
      <c r="X23">
        <v>1.45179821304373E-2</v>
      </c>
      <c r="Y23">
        <v>1.1696148242893299E-2</v>
      </c>
    </row>
    <row r="24" spans="1:25" x14ac:dyDescent="0.25">
      <c r="A24" s="139">
        <v>33420</v>
      </c>
      <c r="B24">
        <v>47.236827640682861</v>
      </c>
      <c r="C24">
        <f t="shared" si="0"/>
        <v>1.1367617088265518</v>
      </c>
      <c r="D24">
        <v>9.4965601830012403E-3</v>
      </c>
      <c r="E24" t="s">
        <v>162</v>
      </c>
      <c r="F24" t="s">
        <v>162</v>
      </c>
      <c r="G24" t="s">
        <v>162</v>
      </c>
      <c r="H24">
        <v>1.2586587688449599E-2</v>
      </c>
      <c r="I24">
        <v>1.1613248375287301E-2</v>
      </c>
      <c r="J24" t="s">
        <v>162</v>
      </c>
      <c r="K24" t="s">
        <v>162</v>
      </c>
      <c r="L24" t="s">
        <v>162</v>
      </c>
      <c r="M24" t="s">
        <v>162</v>
      </c>
      <c r="N24" t="s">
        <v>162</v>
      </c>
      <c r="O24" t="s">
        <v>162</v>
      </c>
      <c r="P24" t="s">
        <v>162</v>
      </c>
      <c r="Q24">
        <v>1.07687761475296E-2</v>
      </c>
      <c r="R24" t="s">
        <v>162</v>
      </c>
      <c r="S24" t="s">
        <v>162</v>
      </c>
      <c r="T24" t="s">
        <v>162</v>
      </c>
      <c r="U24">
        <v>1.17230070795064E-2</v>
      </c>
      <c r="V24" t="s">
        <v>162</v>
      </c>
      <c r="W24" t="s">
        <v>162</v>
      </c>
      <c r="X24">
        <v>1.50828540244546E-2</v>
      </c>
      <c r="Y24">
        <v>8.3022861196298797E-3</v>
      </c>
    </row>
    <row r="25" spans="1:25" x14ac:dyDescent="0.25">
      <c r="A25" s="139">
        <v>33512</v>
      </c>
      <c r="B25">
        <v>23.145866111385878</v>
      </c>
      <c r="C25">
        <f t="shared" si="0"/>
        <v>1.1353924301368865</v>
      </c>
      <c r="D25">
        <v>1.1475264326266501E-2</v>
      </c>
      <c r="E25" t="s">
        <v>162</v>
      </c>
      <c r="F25" t="s">
        <v>162</v>
      </c>
      <c r="G25" t="s">
        <v>162</v>
      </c>
      <c r="H25">
        <v>1.5920630645316802E-2</v>
      </c>
      <c r="I25">
        <v>1.5793183486029198E-2</v>
      </c>
      <c r="J25" t="s">
        <v>162</v>
      </c>
      <c r="K25" t="s">
        <v>162</v>
      </c>
      <c r="L25" t="s">
        <v>162</v>
      </c>
      <c r="M25" t="s">
        <v>162</v>
      </c>
      <c r="N25" t="s">
        <v>162</v>
      </c>
      <c r="O25" t="s">
        <v>162</v>
      </c>
      <c r="P25" t="s">
        <v>162</v>
      </c>
      <c r="Q25">
        <v>7.2946598872766603E-3</v>
      </c>
      <c r="R25" t="s">
        <v>162</v>
      </c>
      <c r="S25" t="s">
        <v>162</v>
      </c>
      <c r="T25" t="s">
        <v>162</v>
      </c>
      <c r="U25">
        <v>7.74902887334939E-3</v>
      </c>
      <c r="V25" t="s">
        <v>162</v>
      </c>
      <c r="W25" t="s">
        <v>162</v>
      </c>
      <c r="X25">
        <v>1.04282228258146E-2</v>
      </c>
      <c r="Y25">
        <v>1.08164800655289E-2</v>
      </c>
    </row>
    <row r="26" spans="1:25" x14ac:dyDescent="0.25">
      <c r="A26" s="139">
        <v>33604</v>
      </c>
      <c r="B26">
        <v>41.720294540830416</v>
      </c>
      <c r="C26">
        <f t="shared" si="0"/>
        <v>1.1915954059181288</v>
      </c>
      <c r="D26">
        <v>1.1322167794159999E-2</v>
      </c>
      <c r="E26" t="s">
        <v>162</v>
      </c>
      <c r="F26" t="s">
        <v>162</v>
      </c>
      <c r="G26" t="s">
        <v>162</v>
      </c>
      <c r="H26">
        <v>1.8807460068762501E-2</v>
      </c>
      <c r="I26">
        <v>9.2295056822070901E-3</v>
      </c>
      <c r="J26" t="s">
        <v>162</v>
      </c>
      <c r="K26" t="s">
        <v>162</v>
      </c>
      <c r="L26" t="s">
        <v>162</v>
      </c>
      <c r="M26" t="s">
        <v>162</v>
      </c>
      <c r="N26" t="s">
        <v>162</v>
      </c>
      <c r="O26" t="s">
        <v>162</v>
      </c>
      <c r="P26" t="s">
        <v>162</v>
      </c>
      <c r="Q26">
        <v>9.1668073373257792E-3</v>
      </c>
      <c r="R26" t="s">
        <v>162</v>
      </c>
      <c r="S26" t="s">
        <v>162</v>
      </c>
      <c r="T26" t="s">
        <v>162</v>
      </c>
      <c r="U26">
        <v>1.05388347538375E-2</v>
      </c>
      <c r="V26" t="s">
        <v>162</v>
      </c>
      <c r="W26" t="s">
        <v>162</v>
      </c>
      <c r="X26">
        <v>1.5422320189838801E-2</v>
      </c>
      <c r="Y26">
        <v>8.9245825881373603E-3</v>
      </c>
    </row>
    <row r="27" spans="1:25" x14ac:dyDescent="0.25">
      <c r="A27" s="139">
        <v>33695</v>
      </c>
      <c r="B27">
        <v>23.270158302436634</v>
      </c>
      <c r="C27">
        <f t="shared" si="0"/>
        <v>1.1787332446896146</v>
      </c>
      <c r="D27">
        <v>8.9377128561044707E-3</v>
      </c>
      <c r="E27" t="s">
        <v>162</v>
      </c>
      <c r="F27" t="s">
        <v>162</v>
      </c>
      <c r="G27" t="s">
        <v>162</v>
      </c>
      <c r="H27">
        <v>1.18427771924399E-2</v>
      </c>
      <c r="I27">
        <v>1.35284374142922E-2</v>
      </c>
      <c r="J27" t="s">
        <v>162</v>
      </c>
      <c r="K27" t="s">
        <v>162</v>
      </c>
      <c r="L27" t="s">
        <v>162</v>
      </c>
      <c r="M27" t="s">
        <v>162</v>
      </c>
      <c r="N27" t="s">
        <v>162</v>
      </c>
      <c r="O27" t="s">
        <v>162</v>
      </c>
      <c r="P27" t="s">
        <v>162</v>
      </c>
      <c r="Q27">
        <v>9.1044260111234499E-3</v>
      </c>
      <c r="R27" t="s">
        <v>162</v>
      </c>
      <c r="S27" t="s">
        <v>162</v>
      </c>
      <c r="T27" t="s">
        <v>162</v>
      </c>
      <c r="U27">
        <v>1.5126419947812299E-2</v>
      </c>
      <c r="V27" t="s">
        <v>162</v>
      </c>
      <c r="W27" t="s">
        <v>162</v>
      </c>
      <c r="X27">
        <v>1.47788925738784E-2</v>
      </c>
      <c r="Y27">
        <v>9.1926611326222998E-3</v>
      </c>
    </row>
    <row r="28" spans="1:25" x14ac:dyDescent="0.25">
      <c r="A28" s="139">
        <v>33786</v>
      </c>
      <c r="B28">
        <v>47.48831611402106</v>
      </c>
      <c r="C28">
        <f t="shared" si="0"/>
        <v>1.246884087212484</v>
      </c>
      <c r="D28">
        <v>1.2289436182034799E-2</v>
      </c>
      <c r="E28" t="s">
        <v>162</v>
      </c>
      <c r="F28" t="s">
        <v>162</v>
      </c>
      <c r="G28" t="s">
        <v>162</v>
      </c>
      <c r="H28">
        <v>1.22720039638856E-2</v>
      </c>
      <c r="I28">
        <v>1.0396155200466099E-2</v>
      </c>
      <c r="J28" t="s">
        <v>162</v>
      </c>
      <c r="K28" t="s">
        <v>162</v>
      </c>
      <c r="L28" t="s">
        <v>162</v>
      </c>
      <c r="M28" t="s">
        <v>162</v>
      </c>
      <c r="N28" t="s">
        <v>162</v>
      </c>
      <c r="O28" t="s">
        <v>162</v>
      </c>
      <c r="P28" t="s">
        <v>162</v>
      </c>
      <c r="Q28">
        <v>1.14135775530526E-2</v>
      </c>
      <c r="R28" t="s">
        <v>162</v>
      </c>
      <c r="S28" t="s">
        <v>162</v>
      </c>
      <c r="T28" t="s">
        <v>162</v>
      </c>
      <c r="U28">
        <v>1.7853777337074599E-2</v>
      </c>
      <c r="V28" t="s">
        <v>162</v>
      </c>
      <c r="W28" t="s">
        <v>162</v>
      </c>
      <c r="X28">
        <v>1.83711104188609E-2</v>
      </c>
      <c r="Y28">
        <v>4.68582544949928E-3</v>
      </c>
    </row>
    <row r="29" spans="1:25" x14ac:dyDescent="0.25">
      <c r="A29" s="139">
        <v>33878</v>
      </c>
      <c r="B29">
        <v>26.759312825419578</v>
      </c>
      <c r="C29">
        <f t="shared" si="0"/>
        <v>1.6061837686912006</v>
      </c>
      <c r="D29">
        <v>1.1604664049166101E-2</v>
      </c>
      <c r="E29" t="s">
        <v>162</v>
      </c>
      <c r="F29" t="s">
        <v>162</v>
      </c>
      <c r="G29" t="s">
        <v>162</v>
      </c>
      <c r="H29">
        <v>1.51529015335365E-2</v>
      </c>
      <c r="I29">
        <v>4.7392524003418403E-2</v>
      </c>
      <c r="J29" t="s">
        <v>162</v>
      </c>
      <c r="K29" t="s">
        <v>162</v>
      </c>
      <c r="L29" t="s">
        <v>162</v>
      </c>
      <c r="M29" t="s">
        <v>162</v>
      </c>
      <c r="N29" t="s">
        <v>162</v>
      </c>
      <c r="O29" t="s">
        <v>162</v>
      </c>
      <c r="P29" t="s">
        <v>162</v>
      </c>
      <c r="Q29">
        <v>9.8964088717546795E-3</v>
      </c>
      <c r="R29" t="s">
        <v>162</v>
      </c>
      <c r="S29" t="s">
        <v>162</v>
      </c>
      <c r="T29" t="s">
        <v>162</v>
      </c>
      <c r="U29">
        <v>6.5450832231865102E-3</v>
      </c>
      <c r="V29" t="s">
        <v>162</v>
      </c>
      <c r="W29" t="s">
        <v>162</v>
      </c>
      <c r="X29">
        <v>1.6112808111523901E-2</v>
      </c>
      <c r="Y29">
        <v>5.7284740157979496E-3</v>
      </c>
    </row>
    <row r="30" spans="1:25" x14ac:dyDescent="0.25">
      <c r="A30" s="139">
        <v>33970</v>
      </c>
      <c r="B30">
        <v>21.835175218239431</v>
      </c>
      <c r="C30">
        <f t="shared" si="0"/>
        <v>1.3542047545496509</v>
      </c>
      <c r="D30">
        <v>1.20540743554431E-2</v>
      </c>
      <c r="E30" t="s">
        <v>162</v>
      </c>
      <c r="F30" t="s">
        <v>162</v>
      </c>
      <c r="G30" t="s">
        <v>162</v>
      </c>
      <c r="H30">
        <v>1.19410003493341E-2</v>
      </c>
      <c r="I30">
        <v>2.73445272972139E-2</v>
      </c>
      <c r="J30" t="s">
        <v>162</v>
      </c>
      <c r="K30" t="s">
        <v>162</v>
      </c>
      <c r="L30" t="s">
        <v>162</v>
      </c>
      <c r="M30" t="s">
        <v>162</v>
      </c>
      <c r="N30" t="s">
        <v>162</v>
      </c>
      <c r="O30" t="s">
        <v>162</v>
      </c>
      <c r="P30" t="s">
        <v>162</v>
      </c>
      <c r="Q30">
        <v>9.3157213238514204E-3</v>
      </c>
      <c r="R30" t="s">
        <v>162</v>
      </c>
      <c r="S30" t="s">
        <v>162</v>
      </c>
      <c r="T30" t="s">
        <v>162</v>
      </c>
      <c r="U30">
        <v>1.6451425714948401E-2</v>
      </c>
      <c r="V30" t="s">
        <v>162</v>
      </c>
      <c r="W30" t="s">
        <v>162</v>
      </c>
      <c r="X30">
        <v>1.03007384467947E-2</v>
      </c>
      <c r="Y30">
        <v>7.3868453308899504E-3</v>
      </c>
    </row>
    <row r="31" spans="1:25" x14ac:dyDescent="0.25">
      <c r="A31" s="139">
        <v>34060</v>
      </c>
      <c r="B31">
        <v>17.120704088952944</v>
      </c>
      <c r="C31">
        <f t="shared" si="0"/>
        <v>1.2762913291592783</v>
      </c>
      <c r="D31">
        <v>1.0157898893637E-2</v>
      </c>
      <c r="E31" t="s">
        <v>162</v>
      </c>
      <c r="F31" t="s">
        <v>162</v>
      </c>
      <c r="G31" t="s">
        <v>162</v>
      </c>
      <c r="H31">
        <v>1.8842403000613801E-2</v>
      </c>
      <c r="I31">
        <v>1.40203702892439E-2</v>
      </c>
      <c r="J31" t="s">
        <v>162</v>
      </c>
      <c r="K31" t="s">
        <v>162</v>
      </c>
      <c r="L31" t="s">
        <v>162</v>
      </c>
      <c r="M31" t="s">
        <v>162</v>
      </c>
      <c r="N31" t="s">
        <v>162</v>
      </c>
      <c r="O31" t="s">
        <v>162</v>
      </c>
      <c r="P31" t="s">
        <v>162</v>
      </c>
      <c r="Q31">
        <v>7.7311403133092996E-3</v>
      </c>
      <c r="R31" t="s">
        <v>162</v>
      </c>
      <c r="S31" t="s">
        <v>162</v>
      </c>
      <c r="T31" t="s">
        <v>162</v>
      </c>
      <c r="U31">
        <v>1.9114745513527799E-2</v>
      </c>
      <c r="V31" t="s">
        <v>162</v>
      </c>
      <c r="W31" t="s">
        <v>162</v>
      </c>
      <c r="X31">
        <v>1.4357752733056801E-2</v>
      </c>
      <c r="Y31">
        <v>5.1160822977608898E-3</v>
      </c>
    </row>
    <row r="32" spans="1:25" x14ac:dyDescent="0.25">
      <c r="A32" s="139">
        <v>34151</v>
      </c>
      <c r="B32">
        <v>21.040245996199953</v>
      </c>
      <c r="C32">
        <f t="shared" si="0"/>
        <v>1.1995711470358532</v>
      </c>
      <c r="D32">
        <v>1.18368160051777E-2</v>
      </c>
      <c r="E32" t="s">
        <v>162</v>
      </c>
      <c r="F32" t="s">
        <v>162</v>
      </c>
      <c r="G32" t="s">
        <v>162</v>
      </c>
      <c r="H32">
        <v>1.6717394399066901E-2</v>
      </c>
      <c r="I32">
        <v>2.0326811248689899E-2</v>
      </c>
      <c r="J32" t="s">
        <v>162</v>
      </c>
      <c r="K32" t="s">
        <v>162</v>
      </c>
      <c r="L32" t="s">
        <v>162</v>
      </c>
      <c r="M32" t="s">
        <v>162</v>
      </c>
      <c r="N32" t="s">
        <v>162</v>
      </c>
      <c r="O32" t="s">
        <v>162</v>
      </c>
      <c r="P32" t="s">
        <v>162</v>
      </c>
      <c r="Q32">
        <v>8.3615902959617103E-3</v>
      </c>
      <c r="R32" t="s">
        <v>162</v>
      </c>
      <c r="S32" t="s">
        <v>162</v>
      </c>
      <c r="T32" t="s">
        <v>162</v>
      </c>
      <c r="U32">
        <v>1.06351227828443E-2</v>
      </c>
      <c r="V32" t="s">
        <v>162</v>
      </c>
      <c r="W32" t="s">
        <v>162</v>
      </c>
      <c r="X32">
        <v>1.0619657485512199E-2</v>
      </c>
      <c r="Y32">
        <v>5.4725880752570198E-3</v>
      </c>
    </row>
    <row r="33" spans="1:25" x14ac:dyDescent="0.25">
      <c r="A33" s="139">
        <v>34243</v>
      </c>
      <c r="B33">
        <v>18.989071969562787</v>
      </c>
      <c r="C33">
        <f t="shared" si="0"/>
        <v>1.2172952613698165</v>
      </c>
      <c r="D33">
        <v>1.15812509357727E-2</v>
      </c>
      <c r="E33" t="s">
        <v>162</v>
      </c>
      <c r="F33" t="s">
        <v>162</v>
      </c>
      <c r="G33" t="s">
        <v>162</v>
      </c>
      <c r="H33">
        <v>1.7811405384463699E-2</v>
      </c>
      <c r="I33">
        <v>2.53673849192497E-2</v>
      </c>
      <c r="J33" t="s">
        <v>162</v>
      </c>
      <c r="K33" t="s">
        <v>162</v>
      </c>
      <c r="L33" t="s">
        <v>162</v>
      </c>
      <c r="M33" t="s">
        <v>162</v>
      </c>
      <c r="N33" t="s">
        <v>162</v>
      </c>
      <c r="O33" t="s">
        <v>162</v>
      </c>
      <c r="P33" t="s">
        <v>162</v>
      </c>
      <c r="Q33">
        <v>6.2708706228019996E-3</v>
      </c>
      <c r="R33" t="s">
        <v>162</v>
      </c>
      <c r="S33" t="s">
        <v>162</v>
      </c>
      <c r="T33" t="s">
        <v>162</v>
      </c>
      <c r="U33">
        <v>8.5652482045536805E-3</v>
      </c>
      <c r="V33" t="s">
        <v>162</v>
      </c>
      <c r="W33" t="s">
        <v>162</v>
      </c>
      <c r="X33">
        <v>9.0139475649253491E-3</v>
      </c>
      <c r="Y33">
        <v>6.60056066412001E-3</v>
      </c>
    </row>
    <row r="34" spans="1:25" x14ac:dyDescent="0.25">
      <c r="A34" s="139">
        <v>34335</v>
      </c>
      <c r="B34">
        <v>24.404284607617139</v>
      </c>
      <c r="C34">
        <f t="shared" si="0"/>
        <v>1.4868089411777605</v>
      </c>
      <c r="D34">
        <v>9.9060063468673094E-3</v>
      </c>
      <c r="E34" t="s">
        <v>162</v>
      </c>
      <c r="F34" t="s">
        <v>162</v>
      </c>
      <c r="G34">
        <v>1.50887100684108E-2</v>
      </c>
      <c r="H34">
        <v>2.0085993538367299E-2</v>
      </c>
      <c r="I34">
        <v>2.5121892150629901E-2</v>
      </c>
      <c r="J34" t="s">
        <v>162</v>
      </c>
      <c r="K34" t="s">
        <v>162</v>
      </c>
      <c r="L34" t="s">
        <v>162</v>
      </c>
      <c r="M34" t="s">
        <v>162</v>
      </c>
      <c r="N34" t="s">
        <v>162</v>
      </c>
      <c r="O34" t="s">
        <v>162</v>
      </c>
      <c r="P34" t="s">
        <v>162</v>
      </c>
      <c r="Q34">
        <v>8.0936870624901593E-3</v>
      </c>
      <c r="R34" t="s">
        <v>162</v>
      </c>
      <c r="S34" t="s">
        <v>162</v>
      </c>
      <c r="T34" t="s">
        <v>162</v>
      </c>
      <c r="U34">
        <v>2.1331996697947699E-2</v>
      </c>
      <c r="V34" t="s">
        <v>162</v>
      </c>
      <c r="W34" t="s">
        <v>162</v>
      </c>
      <c r="X34">
        <v>1.23526713707478E-2</v>
      </c>
      <c r="Y34">
        <v>6.9637580587598603E-3</v>
      </c>
    </row>
    <row r="35" spans="1:25" x14ac:dyDescent="0.25">
      <c r="A35" s="139">
        <v>34425</v>
      </c>
      <c r="B35">
        <v>17.942837756281776</v>
      </c>
      <c r="C35">
        <f t="shared" si="0"/>
        <v>1.3677748006186801</v>
      </c>
      <c r="D35">
        <v>9.2238013839107506E-3</v>
      </c>
      <c r="E35" t="s">
        <v>162</v>
      </c>
      <c r="F35" t="s">
        <v>162</v>
      </c>
      <c r="G35">
        <v>2.5859967371154199E-2</v>
      </c>
      <c r="H35">
        <v>2.6711332309280099E-2</v>
      </c>
      <c r="I35">
        <v>7.8534723794372804E-3</v>
      </c>
      <c r="J35" t="s">
        <v>162</v>
      </c>
      <c r="K35" t="s">
        <v>162</v>
      </c>
      <c r="L35" t="s">
        <v>162</v>
      </c>
      <c r="M35" t="s">
        <v>162</v>
      </c>
      <c r="N35" t="s">
        <v>162</v>
      </c>
      <c r="O35" t="s">
        <v>162</v>
      </c>
      <c r="P35" t="s">
        <v>162</v>
      </c>
      <c r="Q35">
        <v>6.7258383644998804E-3</v>
      </c>
      <c r="R35" t="s">
        <v>162</v>
      </c>
      <c r="S35" t="s">
        <v>162</v>
      </c>
      <c r="T35" t="s">
        <v>162</v>
      </c>
      <c r="U35">
        <v>1.8153462598334998E-2</v>
      </c>
      <c r="V35" t="s">
        <v>162</v>
      </c>
      <c r="W35" t="s">
        <v>162</v>
      </c>
      <c r="X35">
        <v>8.7539852326328597E-3</v>
      </c>
      <c r="Y35">
        <v>6.1401244102443197E-3</v>
      </c>
    </row>
    <row r="36" spans="1:25" x14ac:dyDescent="0.25">
      <c r="A36" s="139">
        <v>34516</v>
      </c>
      <c r="B36">
        <v>25.366796438492628</v>
      </c>
      <c r="C36">
        <f t="shared" si="0"/>
        <v>1.0241693892116401</v>
      </c>
      <c r="D36">
        <v>7.9229959106102091E-3</v>
      </c>
      <c r="E36" t="s">
        <v>162</v>
      </c>
      <c r="F36" t="s">
        <v>162</v>
      </c>
      <c r="G36">
        <v>1.94560060073042E-2</v>
      </c>
      <c r="H36">
        <v>1.21416536310089E-2</v>
      </c>
      <c r="I36">
        <v>7.0606545810660204E-3</v>
      </c>
      <c r="J36" t="s">
        <v>162</v>
      </c>
      <c r="K36" t="s">
        <v>162</v>
      </c>
      <c r="L36" t="s">
        <v>162</v>
      </c>
      <c r="M36" t="s">
        <v>162</v>
      </c>
      <c r="N36" t="s">
        <v>162</v>
      </c>
      <c r="O36" t="s">
        <v>162</v>
      </c>
      <c r="P36" t="s">
        <v>162</v>
      </c>
      <c r="Q36">
        <v>8.5802669302174599E-3</v>
      </c>
      <c r="R36" t="s">
        <v>162</v>
      </c>
      <c r="S36" t="s">
        <v>162</v>
      </c>
      <c r="T36" t="s">
        <v>162</v>
      </c>
      <c r="U36">
        <v>1.3388513918284399E-2</v>
      </c>
      <c r="V36" t="s">
        <v>162</v>
      </c>
      <c r="W36" t="s">
        <v>162</v>
      </c>
      <c r="X36">
        <v>8.4560417331118604E-3</v>
      </c>
      <c r="Y36">
        <v>4.9274184253281497E-3</v>
      </c>
    </row>
    <row r="37" spans="1:25" x14ac:dyDescent="0.25">
      <c r="A37" s="139">
        <v>34608</v>
      </c>
      <c r="B37">
        <v>16.478821470936079</v>
      </c>
      <c r="C37">
        <f t="shared" si="0"/>
        <v>1.0882296616339069</v>
      </c>
      <c r="D37">
        <v>7.0315461482190703E-3</v>
      </c>
      <c r="E37" t="s">
        <v>162</v>
      </c>
      <c r="F37" t="s">
        <v>162</v>
      </c>
      <c r="G37">
        <v>1.67320494273509E-2</v>
      </c>
      <c r="H37">
        <v>1.35822957337428E-2</v>
      </c>
      <c r="I37">
        <v>1.23791489985428E-2</v>
      </c>
      <c r="J37" t="s">
        <v>162</v>
      </c>
      <c r="K37" t="s">
        <v>162</v>
      </c>
      <c r="L37" t="s">
        <v>162</v>
      </c>
      <c r="M37" t="s">
        <v>162</v>
      </c>
      <c r="N37" t="s">
        <v>162</v>
      </c>
      <c r="O37" t="s">
        <v>162</v>
      </c>
      <c r="P37" t="s">
        <v>162</v>
      </c>
      <c r="Q37">
        <v>6.5423015368566203E-3</v>
      </c>
      <c r="R37" t="s">
        <v>162</v>
      </c>
      <c r="S37" t="s">
        <v>162</v>
      </c>
      <c r="T37" t="s">
        <v>162</v>
      </c>
      <c r="U37">
        <v>1.55180402043321E-2</v>
      </c>
      <c r="V37" t="s">
        <v>162</v>
      </c>
      <c r="W37" t="s">
        <v>162</v>
      </c>
      <c r="X37">
        <v>9.2909411661365095E-3</v>
      </c>
      <c r="Y37">
        <v>5.9820497155317499E-3</v>
      </c>
    </row>
    <row r="38" spans="1:25" x14ac:dyDescent="0.25">
      <c r="A38" s="139">
        <v>34700</v>
      </c>
      <c r="B38">
        <v>15.181575209450187</v>
      </c>
      <c r="C38">
        <f t="shared" si="0"/>
        <v>1.1015351638789039</v>
      </c>
      <c r="D38">
        <v>7.8973096985890008E-3</v>
      </c>
      <c r="E38">
        <v>1.12837380733198E-2</v>
      </c>
      <c r="F38" t="s">
        <v>162</v>
      </c>
      <c r="G38">
        <v>1.58352876206557E-2</v>
      </c>
      <c r="H38">
        <v>1.72322548777653E-2</v>
      </c>
      <c r="I38">
        <v>1.4294166422177901E-2</v>
      </c>
      <c r="J38" t="s">
        <v>162</v>
      </c>
      <c r="K38" t="s">
        <v>162</v>
      </c>
      <c r="L38" t="s">
        <v>162</v>
      </c>
      <c r="M38" t="s">
        <v>162</v>
      </c>
      <c r="N38" t="s">
        <v>162</v>
      </c>
      <c r="O38" t="s">
        <v>162</v>
      </c>
      <c r="P38" t="s">
        <v>162</v>
      </c>
      <c r="Q38">
        <v>8.0569199938131508E-3</v>
      </c>
      <c r="R38" t="s">
        <v>162</v>
      </c>
      <c r="S38" t="s">
        <v>162</v>
      </c>
      <c r="T38" t="s">
        <v>162</v>
      </c>
      <c r="U38">
        <v>1.29920194398016E-2</v>
      </c>
      <c r="V38" t="s">
        <v>162</v>
      </c>
      <c r="W38" t="s">
        <v>162</v>
      </c>
      <c r="X38">
        <v>8.3185303524606607E-3</v>
      </c>
      <c r="Y38">
        <v>3.2279382705182398E-3</v>
      </c>
    </row>
    <row r="39" spans="1:25" x14ac:dyDescent="0.25">
      <c r="A39" s="139">
        <v>34790</v>
      </c>
      <c r="B39">
        <v>27.642261382852141</v>
      </c>
      <c r="C39">
        <f t="shared" si="0"/>
        <v>1.0993602932790607</v>
      </c>
      <c r="D39">
        <v>9.8540409951523005E-3</v>
      </c>
      <c r="E39">
        <v>1.09721339788941E-2</v>
      </c>
      <c r="F39" t="s">
        <v>162</v>
      </c>
      <c r="G39">
        <v>1.74813011090473E-2</v>
      </c>
      <c r="H39">
        <v>1.7571220415305001E-2</v>
      </c>
      <c r="I39">
        <v>8.9019378311430801E-3</v>
      </c>
      <c r="J39" t="s">
        <v>162</v>
      </c>
      <c r="K39" t="s">
        <v>162</v>
      </c>
      <c r="L39" t="s">
        <v>162</v>
      </c>
      <c r="M39" t="s">
        <v>162</v>
      </c>
      <c r="N39" t="s">
        <v>162</v>
      </c>
      <c r="O39" t="s">
        <v>162</v>
      </c>
      <c r="P39" t="s">
        <v>162</v>
      </c>
      <c r="Q39">
        <v>1.0178325500556799E-2</v>
      </c>
      <c r="R39" t="s">
        <v>162</v>
      </c>
      <c r="S39" t="s">
        <v>162</v>
      </c>
      <c r="T39" t="s">
        <v>162</v>
      </c>
      <c r="U39">
        <v>8.9112122537231102E-3</v>
      </c>
      <c r="V39" t="s">
        <v>162</v>
      </c>
      <c r="W39" t="s">
        <v>162</v>
      </c>
      <c r="X39">
        <v>1.0475134404090499E-2</v>
      </c>
      <c r="Y39">
        <v>4.5971199072032598E-3</v>
      </c>
    </row>
    <row r="40" spans="1:25" x14ac:dyDescent="0.25">
      <c r="A40" s="139">
        <v>34881</v>
      </c>
      <c r="B40">
        <v>36.929744122751487</v>
      </c>
      <c r="C40">
        <f t="shared" si="0"/>
        <v>1.1398474714075741</v>
      </c>
      <c r="D40">
        <v>8.8628191686224694E-3</v>
      </c>
      <c r="E40">
        <v>9.8908363174098693E-3</v>
      </c>
      <c r="F40" t="s">
        <v>162</v>
      </c>
      <c r="G40">
        <v>1.9951320016646099E-2</v>
      </c>
      <c r="H40">
        <v>2.3812172904823899E-2</v>
      </c>
      <c r="I40">
        <v>7.2989697508894199E-3</v>
      </c>
      <c r="J40" t="s">
        <v>162</v>
      </c>
      <c r="K40" t="s">
        <v>162</v>
      </c>
      <c r="L40" t="s">
        <v>162</v>
      </c>
      <c r="M40" t="s">
        <v>162</v>
      </c>
      <c r="N40" t="s">
        <v>162</v>
      </c>
      <c r="O40" t="s">
        <v>162</v>
      </c>
      <c r="P40" t="s">
        <v>162</v>
      </c>
      <c r="Q40">
        <v>8.6645333383043102E-3</v>
      </c>
      <c r="R40" t="s">
        <v>162</v>
      </c>
      <c r="S40" t="s">
        <v>162</v>
      </c>
      <c r="T40" t="s">
        <v>162</v>
      </c>
      <c r="U40">
        <v>1.34502701553849E-2</v>
      </c>
      <c r="V40" t="s">
        <v>162</v>
      </c>
      <c r="W40" t="s">
        <v>162</v>
      </c>
      <c r="X40">
        <v>6.3288346626583104E-3</v>
      </c>
      <c r="Y40">
        <v>4.3265161119423901E-3</v>
      </c>
    </row>
    <row r="41" spans="1:25" x14ac:dyDescent="0.25">
      <c r="A41" s="139">
        <v>34973</v>
      </c>
      <c r="B41">
        <v>27.122532731649464</v>
      </c>
      <c r="C41">
        <f t="shared" si="0"/>
        <v>1.1319302187081368</v>
      </c>
      <c r="D41">
        <v>6.73305533804413E-3</v>
      </c>
      <c r="E41">
        <v>1.21985911225459E-2</v>
      </c>
      <c r="F41" t="s">
        <v>162</v>
      </c>
      <c r="G41">
        <v>2.0037844065104699E-2</v>
      </c>
      <c r="H41">
        <v>2.63243461818417E-2</v>
      </c>
      <c r="I41">
        <v>4.7776365706838197E-3</v>
      </c>
      <c r="J41" t="s">
        <v>162</v>
      </c>
      <c r="K41" t="s">
        <v>162</v>
      </c>
      <c r="L41" t="s">
        <v>162</v>
      </c>
      <c r="M41" t="s">
        <v>162</v>
      </c>
      <c r="N41" t="s">
        <v>162</v>
      </c>
      <c r="O41" t="s">
        <v>162</v>
      </c>
      <c r="P41" t="s">
        <v>162</v>
      </c>
      <c r="Q41">
        <v>5.3223754081322301E-3</v>
      </c>
      <c r="R41" t="s">
        <v>162</v>
      </c>
      <c r="S41" t="s">
        <v>162</v>
      </c>
      <c r="T41" t="s">
        <v>162</v>
      </c>
      <c r="U41">
        <v>1.49309519841847E-2</v>
      </c>
      <c r="V41" t="s">
        <v>162</v>
      </c>
      <c r="W41" t="s">
        <v>162</v>
      </c>
      <c r="X41">
        <v>6.6750331234797598E-3</v>
      </c>
      <c r="Y41">
        <v>4.8738858897153497E-3</v>
      </c>
    </row>
    <row r="42" spans="1:25" x14ac:dyDescent="0.25">
      <c r="A42" s="139">
        <v>35065</v>
      </c>
      <c r="B42">
        <v>25.317135793034378</v>
      </c>
      <c r="C42">
        <f t="shared" si="0"/>
        <v>1.1882050769832242</v>
      </c>
      <c r="D42">
        <v>6.9832144567769797E-3</v>
      </c>
      <c r="E42">
        <v>7.9478404467425798E-3</v>
      </c>
      <c r="F42" t="s">
        <v>162</v>
      </c>
      <c r="G42">
        <v>1.22675885083367E-2</v>
      </c>
      <c r="H42">
        <v>3.4500118109827997E-2</v>
      </c>
      <c r="I42">
        <v>4.78530643840149E-3</v>
      </c>
      <c r="J42" t="s">
        <v>162</v>
      </c>
      <c r="K42" t="s">
        <v>162</v>
      </c>
      <c r="L42" t="s">
        <v>162</v>
      </c>
      <c r="M42" t="s">
        <v>162</v>
      </c>
      <c r="N42" t="s">
        <v>162</v>
      </c>
      <c r="O42" t="s">
        <v>162</v>
      </c>
      <c r="P42" t="s">
        <v>162</v>
      </c>
      <c r="Q42">
        <v>8.5921415205888509E-3</v>
      </c>
      <c r="R42" t="s">
        <v>162</v>
      </c>
      <c r="S42" t="s">
        <v>162</v>
      </c>
      <c r="T42" t="s">
        <v>162</v>
      </c>
      <c r="U42">
        <v>2.0665267480663701E-2</v>
      </c>
      <c r="V42" t="s">
        <v>162</v>
      </c>
      <c r="W42" t="s">
        <v>162</v>
      </c>
      <c r="X42">
        <v>6.3596956153327599E-3</v>
      </c>
      <c r="Y42">
        <v>4.8372843518191396E-3</v>
      </c>
    </row>
    <row r="43" spans="1:25" x14ac:dyDescent="0.25">
      <c r="A43" s="139">
        <v>35156</v>
      </c>
      <c r="B43">
        <v>5.8982016009639118</v>
      </c>
      <c r="C43">
        <f t="shared" si="0"/>
        <v>1.197910345909831</v>
      </c>
      <c r="D43">
        <v>7.7458487296376598E-3</v>
      </c>
      <c r="E43">
        <v>6.2445915270401301E-3</v>
      </c>
      <c r="F43" t="s">
        <v>162</v>
      </c>
      <c r="G43">
        <v>1.2935788479927501E-2</v>
      </c>
      <c r="H43">
        <v>2.1488752725284999E-2</v>
      </c>
      <c r="I43">
        <v>1.27723624871138E-2</v>
      </c>
      <c r="J43" t="s">
        <v>162</v>
      </c>
      <c r="K43" t="s">
        <v>162</v>
      </c>
      <c r="L43" t="s">
        <v>162</v>
      </c>
      <c r="M43" t="s">
        <v>162</v>
      </c>
      <c r="N43" t="s">
        <v>162</v>
      </c>
      <c r="O43" t="s">
        <v>162</v>
      </c>
      <c r="P43" t="s">
        <v>162</v>
      </c>
      <c r="Q43">
        <v>6.6883834253093103E-3</v>
      </c>
      <c r="R43" t="s">
        <v>162</v>
      </c>
      <c r="S43" t="s">
        <v>162</v>
      </c>
      <c r="T43" t="s">
        <v>162</v>
      </c>
      <c r="U43">
        <v>2.7647536556220799E-2</v>
      </c>
      <c r="V43" t="s">
        <v>162</v>
      </c>
      <c r="W43" t="s">
        <v>162</v>
      </c>
      <c r="X43">
        <v>7.6744521093527196E-3</v>
      </c>
      <c r="Y43">
        <v>4.6142150919978699E-3</v>
      </c>
    </row>
    <row r="44" spans="1:25" x14ac:dyDescent="0.25">
      <c r="A44" s="139">
        <v>35247</v>
      </c>
      <c r="B44">
        <v>22.200333793663003</v>
      </c>
      <c r="C44">
        <f t="shared" si="0"/>
        <v>0.97513282656764355</v>
      </c>
      <c r="D44">
        <v>6.9983059107015097E-3</v>
      </c>
      <c r="E44">
        <v>8.0159151205753901E-3</v>
      </c>
      <c r="F44" t="s">
        <v>162</v>
      </c>
      <c r="G44">
        <v>1.0316965474251301E-2</v>
      </c>
      <c r="H44">
        <v>1.7380002006648201E-2</v>
      </c>
      <c r="I44">
        <v>8.4282224770535104E-3</v>
      </c>
      <c r="J44" t="s">
        <v>162</v>
      </c>
      <c r="K44" t="s">
        <v>162</v>
      </c>
      <c r="L44" t="s">
        <v>162</v>
      </c>
      <c r="M44" t="s">
        <v>162</v>
      </c>
      <c r="N44" t="s">
        <v>162</v>
      </c>
      <c r="O44" t="s">
        <v>162</v>
      </c>
      <c r="P44" t="s">
        <v>162</v>
      </c>
      <c r="Q44">
        <v>4.7500175655193098E-3</v>
      </c>
      <c r="R44" t="s">
        <v>162</v>
      </c>
      <c r="S44" t="s">
        <v>162</v>
      </c>
      <c r="T44" t="s">
        <v>162</v>
      </c>
      <c r="U44">
        <v>2.0410401557838E-2</v>
      </c>
      <c r="V44" t="s">
        <v>162</v>
      </c>
      <c r="W44" t="s">
        <v>162</v>
      </c>
      <c r="X44">
        <v>6.9595466956823403E-3</v>
      </c>
      <c r="Y44">
        <v>4.5025775828183498E-3</v>
      </c>
    </row>
    <row r="45" spans="1:25" x14ac:dyDescent="0.25">
      <c r="A45" s="139">
        <v>35339</v>
      </c>
      <c r="B45">
        <v>23.955434606723948</v>
      </c>
      <c r="C45">
        <f t="shared" si="0"/>
        <v>0.79746787951757714</v>
      </c>
      <c r="D45">
        <v>7.6327471342662696E-3</v>
      </c>
      <c r="E45">
        <v>5.9848830754689599E-3</v>
      </c>
      <c r="F45" t="s">
        <v>162</v>
      </c>
      <c r="G45">
        <v>1.3753153862262E-2</v>
      </c>
      <c r="H45">
        <v>1.23651394089258E-2</v>
      </c>
      <c r="I45">
        <v>5.8642874792813899E-3</v>
      </c>
      <c r="J45" t="s">
        <v>162</v>
      </c>
      <c r="K45" t="s">
        <v>162</v>
      </c>
      <c r="L45" t="s">
        <v>162</v>
      </c>
      <c r="M45" t="s">
        <v>162</v>
      </c>
      <c r="N45" t="s">
        <v>162</v>
      </c>
      <c r="O45" t="s">
        <v>162</v>
      </c>
      <c r="P45" t="s">
        <v>162</v>
      </c>
      <c r="Q45">
        <v>5.3162850168028998E-3</v>
      </c>
      <c r="R45" t="s">
        <v>162</v>
      </c>
      <c r="S45" t="s">
        <v>162</v>
      </c>
      <c r="T45" t="s">
        <v>162</v>
      </c>
      <c r="U45">
        <v>8.6685904245622208E-3</v>
      </c>
      <c r="V45" t="s">
        <v>162</v>
      </c>
      <c r="W45" t="s">
        <v>162</v>
      </c>
      <c r="X45">
        <v>7.4528038498541099E-3</v>
      </c>
      <c r="Y45">
        <v>4.7342189051582896E-3</v>
      </c>
    </row>
    <row r="46" spans="1:25" x14ac:dyDescent="0.25">
      <c r="A46" s="139">
        <v>35431</v>
      </c>
      <c r="B46">
        <v>15.21170037312268</v>
      </c>
      <c r="C46">
        <f t="shared" si="0"/>
        <v>1.3731005168684052</v>
      </c>
      <c r="D46">
        <v>5.7046640739201997E-3</v>
      </c>
      <c r="E46">
        <v>7.9533397916982593E-3</v>
      </c>
      <c r="F46" t="s">
        <v>162</v>
      </c>
      <c r="G46">
        <v>1.0428252327092101E-2</v>
      </c>
      <c r="H46">
        <v>1.46816993106348E-2</v>
      </c>
      <c r="I46">
        <v>3.7610129740807199E-2</v>
      </c>
      <c r="J46" t="s">
        <v>162</v>
      </c>
      <c r="K46" t="s">
        <v>162</v>
      </c>
      <c r="L46" t="s">
        <v>162</v>
      </c>
      <c r="M46" t="s">
        <v>162</v>
      </c>
      <c r="N46" t="s">
        <v>162</v>
      </c>
      <c r="O46" t="s">
        <v>162</v>
      </c>
      <c r="P46" t="s">
        <v>162</v>
      </c>
      <c r="Q46">
        <v>6.7896439353747496E-3</v>
      </c>
      <c r="R46" t="s">
        <v>162</v>
      </c>
      <c r="S46" t="s">
        <v>162</v>
      </c>
      <c r="T46" t="s">
        <v>162</v>
      </c>
      <c r="U46">
        <v>2.4266385147693699E-2</v>
      </c>
      <c r="V46" t="s">
        <v>162</v>
      </c>
      <c r="W46" t="s">
        <v>162</v>
      </c>
      <c r="X46">
        <v>1.0127508858950401E-2</v>
      </c>
      <c r="Y46">
        <v>6.0174233319850697E-3</v>
      </c>
    </row>
    <row r="47" spans="1:25" x14ac:dyDescent="0.25">
      <c r="A47" s="139">
        <v>35521</v>
      </c>
      <c r="B47">
        <v>17.638549612982136</v>
      </c>
      <c r="C47">
        <f t="shared" si="0"/>
        <v>1.0767501783993239</v>
      </c>
      <c r="D47">
        <v>6.1730080894982801E-3</v>
      </c>
      <c r="E47">
        <v>8.5064390181732296E-3</v>
      </c>
      <c r="F47" t="s">
        <v>162</v>
      </c>
      <c r="G47">
        <v>1.2708125156489201E-2</v>
      </c>
      <c r="H47">
        <v>1.8157641577271202E-2</v>
      </c>
      <c r="I47">
        <v>1.00828619282094E-2</v>
      </c>
      <c r="J47" t="s">
        <v>162</v>
      </c>
      <c r="K47" t="s">
        <v>162</v>
      </c>
      <c r="L47" t="s">
        <v>162</v>
      </c>
      <c r="M47" t="s">
        <v>162</v>
      </c>
      <c r="N47" t="s">
        <v>162</v>
      </c>
      <c r="O47" t="s">
        <v>162</v>
      </c>
      <c r="P47" t="s">
        <v>162</v>
      </c>
      <c r="Q47">
        <v>7.4588801804355504E-3</v>
      </c>
      <c r="R47" t="s">
        <v>162</v>
      </c>
      <c r="S47" t="s">
        <v>162</v>
      </c>
      <c r="T47" t="s">
        <v>162</v>
      </c>
      <c r="U47">
        <v>1.9078582241781598E-2</v>
      </c>
      <c r="V47" t="s">
        <v>162</v>
      </c>
      <c r="W47" t="s">
        <v>162</v>
      </c>
      <c r="X47">
        <v>8.4793382085017396E-3</v>
      </c>
      <c r="Y47">
        <v>6.26263965557895E-3</v>
      </c>
    </row>
    <row r="48" spans="1:25" x14ac:dyDescent="0.25">
      <c r="A48" s="139">
        <v>35612</v>
      </c>
      <c r="B48">
        <v>28.013649197175837</v>
      </c>
      <c r="C48">
        <f t="shared" si="0"/>
        <v>1.2229376885932237</v>
      </c>
      <c r="D48">
        <v>8.7147082671324497E-3</v>
      </c>
      <c r="E48">
        <v>7.9101491053791897E-3</v>
      </c>
      <c r="F48" t="s">
        <v>162</v>
      </c>
      <c r="G48">
        <v>9.8598819449442904E-3</v>
      </c>
      <c r="H48">
        <v>9.3584731680017904E-3</v>
      </c>
      <c r="I48">
        <v>1.8387619721532401E-2</v>
      </c>
      <c r="J48" t="s">
        <v>162</v>
      </c>
      <c r="K48" t="s">
        <v>162</v>
      </c>
      <c r="L48" t="s">
        <v>162</v>
      </c>
      <c r="M48" t="s">
        <v>162</v>
      </c>
      <c r="N48" t="s">
        <v>162</v>
      </c>
      <c r="O48" t="s">
        <v>162</v>
      </c>
      <c r="P48" t="s">
        <v>162</v>
      </c>
      <c r="Q48">
        <v>7.2460873956372998E-3</v>
      </c>
      <c r="R48" t="s">
        <v>162</v>
      </c>
      <c r="S48" t="s">
        <v>162</v>
      </c>
      <c r="T48" t="s">
        <v>162</v>
      </c>
      <c r="U48">
        <v>3.1382833118050103E-2</v>
      </c>
      <c r="V48" t="s">
        <v>162</v>
      </c>
      <c r="W48" t="s">
        <v>162</v>
      </c>
      <c r="X48">
        <v>1.21893204998681E-2</v>
      </c>
      <c r="Y48">
        <v>5.0153187528445102E-3</v>
      </c>
    </row>
    <row r="49" spans="1:25" x14ac:dyDescent="0.25">
      <c r="A49" s="139">
        <v>35704</v>
      </c>
      <c r="B49">
        <v>32.001405249311453</v>
      </c>
      <c r="C49">
        <f t="shared" si="0"/>
        <v>1.2441434651094112</v>
      </c>
      <c r="D49">
        <v>1.6034859602081002E-2</v>
      </c>
      <c r="E49">
        <v>8.2613930638260995E-3</v>
      </c>
      <c r="F49" t="s">
        <v>162</v>
      </c>
      <c r="G49">
        <v>1.2315727155246099E-2</v>
      </c>
      <c r="H49">
        <v>9.4654877973585801E-3</v>
      </c>
      <c r="I49">
        <v>1.12726135579518E-2</v>
      </c>
      <c r="J49" t="s">
        <v>162</v>
      </c>
      <c r="K49" t="s">
        <v>162</v>
      </c>
      <c r="L49" t="s">
        <v>162</v>
      </c>
      <c r="M49" t="s">
        <v>162</v>
      </c>
      <c r="N49" t="s">
        <v>162</v>
      </c>
      <c r="O49" t="s">
        <v>162</v>
      </c>
      <c r="P49" t="s">
        <v>162</v>
      </c>
      <c r="Q49">
        <v>6.4128726384824796E-3</v>
      </c>
      <c r="R49" t="s">
        <v>162</v>
      </c>
      <c r="S49" t="s">
        <v>162</v>
      </c>
      <c r="T49" t="s">
        <v>162</v>
      </c>
      <c r="U49">
        <v>2.89539292075538E-2</v>
      </c>
      <c r="V49" t="s">
        <v>162</v>
      </c>
      <c r="W49" t="s">
        <v>162</v>
      </c>
      <c r="X49">
        <v>1.1281877423578E-2</v>
      </c>
      <c r="Y49">
        <v>7.9741514137691497E-3</v>
      </c>
    </row>
    <row r="50" spans="1:25" x14ac:dyDescent="0.25">
      <c r="A50" s="139">
        <v>35796</v>
      </c>
      <c r="B50">
        <v>27.871103883259906</v>
      </c>
      <c r="C50">
        <f t="shared" si="0"/>
        <v>1.2513465583654233</v>
      </c>
      <c r="D50">
        <v>1.37550115587985E-2</v>
      </c>
      <c r="E50">
        <v>8.8543827561747297E-3</v>
      </c>
      <c r="F50" t="s">
        <v>162</v>
      </c>
      <c r="G50">
        <v>1.0485542520044499E-2</v>
      </c>
      <c r="H50">
        <v>1.53645373163603E-2</v>
      </c>
      <c r="I50">
        <v>5.4135348635832598E-3</v>
      </c>
      <c r="J50" t="s">
        <v>162</v>
      </c>
      <c r="K50" t="s">
        <v>162</v>
      </c>
      <c r="L50" t="s">
        <v>162</v>
      </c>
      <c r="M50" t="s">
        <v>162</v>
      </c>
      <c r="N50" t="s">
        <v>162</v>
      </c>
      <c r="O50" t="s">
        <v>162</v>
      </c>
      <c r="P50" t="s">
        <v>162</v>
      </c>
      <c r="Q50">
        <v>7.5238667551829402E-3</v>
      </c>
      <c r="R50" t="s">
        <v>162</v>
      </c>
      <c r="S50" t="s">
        <v>162</v>
      </c>
      <c r="T50" t="s">
        <v>162</v>
      </c>
      <c r="U50">
        <v>3.7136614965611103E-2</v>
      </c>
      <c r="V50" t="s">
        <v>162</v>
      </c>
      <c r="W50" t="s">
        <v>162</v>
      </c>
      <c r="X50">
        <v>9.6403492635841696E-3</v>
      </c>
      <c r="Y50">
        <v>4.4473502535485997E-3</v>
      </c>
    </row>
    <row r="51" spans="1:25" x14ac:dyDescent="0.25">
      <c r="A51" s="139">
        <v>35886</v>
      </c>
      <c r="B51">
        <v>20.11230983783846</v>
      </c>
      <c r="C51">
        <f t="shared" si="0"/>
        <v>1.42380818192929</v>
      </c>
      <c r="D51">
        <v>1.4347719102153499E-2</v>
      </c>
      <c r="E51">
        <v>8.9800358917064595E-3</v>
      </c>
      <c r="F51" t="s">
        <v>162</v>
      </c>
      <c r="G51">
        <v>9.2139906392689607E-3</v>
      </c>
      <c r="H51">
        <v>3.6102351319064301E-2</v>
      </c>
      <c r="I51">
        <v>1.79975607121775E-2</v>
      </c>
      <c r="J51" t="s">
        <v>162</v>
      </c>
      <c r="K51" t="s">
        <v>162</v>
      </c>
      <c r="L51" t="s">
        <v>162</v>
      </c>
      <c r="M51" t="s">
        <v>162</v>
      </c>
      <c r="N51" t="s">
        <v>162</v>
      </c>
      <c r="O51" t="s">
        <v>162</v>
      </c>
      <c r="P51" t="s">
        <v>162</v>
      </c>
      <c r="Q51">
        <v>7.2952893486595699E-3</v>
      </c>
      <c r="R51" t="s">
        <v>162</v>
      </c>
      <c r="S51" t="s">
        <v>162</v>
      </c>
      <c r="T51" t="s">
        <v>162</v>
      </c>
      <c r="U51">
        <v>2.0423398143846201E-2</v>
      </c>
      <c r="V51" t="s">
        <v>162</v>
      </c>
      <c r="W51" t="s">
        <v>162</v>
      </c>
      <c r="X51">
        <v>7.7519795592443297E-3</v>
      </c>
      <c r="Y51">
        <v>6.0304116575152699E-3</v>
      </c>
    </row>
    <row r="52" spans="1:25" x14ac:dyDescent="0.25">
      <c r="A52" s="139">
        <v>35977</v>
      </c>
      <c r="B52">
        <v>22.959802288138174</v>
      </c>
      <c r="C52">
        <f t="shared" si="0"/>
        <v>1.5403325587936769</v>
      </c>
      <c r="D52">
        <v>1.7372555085940999E-2</v>
      </c>
      <c r="E52">
        <v>1.0219199727707301E-2</v>
      </c>
      <c r="F52" t="s">
        <v>162</v>
      </c>
      <c r="G52">
        <v>2.1756955195891301E-2</v>
      </c>
      <c r="H52">
        <v>1.5533914167124799E-2</v>
      </c>
      <c r="I52">
        <v>8.0687323856520506E-3</v>
      </c>
      <c r="J52" t="s">
        <v>162</v>
      </c>
      <c r="K52" t="s">
        <v>162</v>
      </c>
      <c r="L52" t="s">
        <v>162</v>
      </c>
      <c r="M52" t="s">
        <v>162</v>
      </c>
      <c r="N52" t="s">
        <v>162</v>
      </c>
      <c r="O52" t="s">
        <v>162</v>
      </c>
      <c r="P52" t="s">
        <v>162</v>
      </c>
      <c r="Q52">
        <v>6.4269951345835201E-3</v>
      </c>
      <c r="R52" t="s">
        <v>162</v>
      </c>
      <c r="S52" t="s">
        <v>162</v>
      </c>
      <c r="T52" t="s">
        <v>162</v>
      </c>
      <c r="U52">
        <v>3.4825070719605299E-2</v>
      </c>
      <c r="V52" t="s">
        <v>162</v>
      </c>
      <c r="W52" t="s">
        <v>162</v>
      </c>
      <c r="X52">
        <v>9.7376165295195907E-3</v>
      </c>
      <c r="Y52">
        <v>1.46888913454061E-2</v>
      </c>
    </row>
    <row r="53" spans="1:25" x14ac:dyDescent="0.25">
      <c r="A53" s="139">
        <v>36069</v>
      </c>
      <c r="B53">
        <v>32.203495416990016</v>
      </c>
      <c r="C53">
        <f t="shared" si="0"/>
        <v>1.30540802297473</v>
      </c>
      <c r="D53">
        <v>1.35805488218781E-2</v>
      </c>
      <c r="E53">
        <v>1.1817816199098099E-2</v>
      </c>
      <c r="F53" t="s">
        <v>162</v>
      </c>
      <c r="G53">
        <v>1.31704742312196E-2</v>
      </c>
      <c r="H53">
        <v>1.36343368227432E-2</v>
      </c>
      <c r="I53">
        <v>6.7689577420660197E-3</v>
      </c>
      <c r="J53" t="s">
        <v>162</v>
      </c>
      <c r="K53" t="s">
        <v>162</v>
      </c>
      <c r="L53" t="s">
        <v>162</v>
      </c>
      <c r="M53" t="s">
        <v>162</v>
      </c>
      <c r="N53" t="s">
        <v>162</v>
      </c>
      <c r="O53" t="s">
        <v>162</v>
      </c>
      <c r="P53" t="s">
        <v>162</v>
      </c>
      <c r="Q53">
        <v>7.6068512437287503E-3</v>
      </c>
      <c r="R53" t="s">
        <v>162</v>
      </c>
      <c r="S53" t="s">
        <v>162</v>
      </c>
      <c r="T53" t="s">
        <v>162</v>
      </c>
      <c r="U53">
        <v>2.9876532681451198E-2</v>
      </c>
      <c r="V53" t="s">
        <v>162</v>
      </c>
      <c r="W53" t="s">
        <v>162</v>
      </c>
      <c r="X53">
        <v>1.11591446555816E-2</v>
      </c>
      <c r="Y53">
        <v>9.8720596699591306E-3</v>
      </c>
    </row>
    <row r="54" spans="1:25" x14ac:dyDescent="0.25">
      <c r="A54" s="139">
        <v>36161</v>
      </c>
      <c r="B54">
        <v>18.090631125582256</v>
      </c>
      <c r="C54">
        <f t="shared" si="0"/>
        <v>1.5734574326167532</v>
      </c>
      <c r="D54">
        <v>1.14277303407554E-2</v>
      </c>
      <c r="E54">
        <v>1.08981354223147E-2</v>
      </c>
      <c r="F54" t="s">
        <v>162</v>
      </c>
      <c r="G54">
        <v>9.3789645168526996E-3</v>
      </c>
      <c r="H54">
        <v>1.8794612755757299E-2</v>
      </c>
      <c r="I54">
        <v>2.84369395500635E-2</v>
      </c>
      <c r="J54" t="s">
        <v>162</v>
      </c>
      <c r="K54" t="s">
        <v>162</v>
      </c>
      <c r="L54" t="s">
        <v>162</v>
      </c>
      <c r="M54" t="s">
        <v>162</v>
      </c>
      <c r="N54" t="s">
        <v>162</v>
      </c>
      <c r="O54" t="s">
        <v>162</v>
      </c>
      <c r="P54" t="s">
        <v>162</v>
      </c>
      <c r="Q54">
        <v>7.6906885076398002E-3</v>
      </c>
      <c r="R54" t="s">
        <v>162</v>
      </c>
      <c r="S54" t="s">
        <v>162</v>
      </c>
      <c r="T54" t="s">
        <v>162</v>
      </c>
      <c r="U54">
        <v>3.6353265418565602E-2</v>
      </c>
      <c r="V54" t="s">
        <v>162</v>
      </c>
      <c r="W54" t="s">
        <v>162</v>
      </c>
      <c r="X54">
        <v>1.3760596331734E-2</v>
      </c>
      <c r="Y54">
        <v>4.87023609182479E-3</v>
      </c>
    </row>
    <row r="55" spans="1:25" x14ac:dyDescent="0.25">
      <c r="A55" s="139">
        <v>36251</v>
      </c>
      <c r="B55">
        <v>16.998334980719772</v>
      </c>
      <c r="C55">
        <f t="shared" si="0"/>
        <v>1.9406720994834628</v>
      </c>
      <c r="D55">
        <v>1.25383563842421E-2</v>
      </c>
      <c r="E55">
        <v>9.3946249957676097E-3</v>
      </c>
      <c r="F55" t="s">
        <v>162</v>
      </c>
      <c r="G55">
        <v>7.0519450038364897E-3</v>
      </c>
      <c r="H55">
        <v>2.0180899910441301E-2</v>
      </c>
      <c r="I55">
        <v>8.3334618630059296E-2</v>
      </c>
      <c r="J55" t="s">
        <v>162</v>
      </c>
      <c r="K55" t="s">
        <v>162</v>
      </c>
      <c r="L55" t="s">
        <v>162</v>
      </c>
      <c r="M55" t="s">
        <v>162</v>
      </c>
      <c r="N55" t="s">
        <v>162</v>
      </c>
      <c r="O55" t="s">
        <v>162</v>
      </c>
      <c r="P55" t="s">
        <v>162</v>
      </c>
      <c r="Q55">
        <v>6.9985565386875403E-3</v>
      </c>
      <c r="R55" t="s">
        <v>162</v>
      </c>
      <c r="S55" t="s">
        <v>162</v>
      </c>
      <c r="T55" t="s">
        <v>162</v>
      </c>
      <c r="U55">
        <v>1.7581518963421298E-2</v>
      </c>
      <c r="V55" t="s">
        <v>162</v>
      </c>
      <c r="W55" t="s">
        <v>162</v>
      </c>
      <c r="X55">
        <v>9.7447052348790392E-3</v>
      </c>
      <c r="Y55">
        <v>7.8352632921769704E-3</v>
      </c>
    </row>
    <row r="56" spans="1:25" x14ac:dyDescent="0.25">
      <c r="A56" s="139">
        <v>36342</v>
      </c>
      <c r="B56">
        <v>21.845255730605921</v>
      </c>
      <c r="C56">
        <f t="shared" si="0"/>
        <v>1.7202397151221775</v>
      </c>
      <c r="D56">
        <v>1.11289636825753E-2</v>
      </c>
      <c r="E56">
        <v>9.6943568478908802E-3</v>
      </c>
      <c r="F56" t="s">
        <v>162</v>
      </c>
      <c r="G56">
        <v>7.7630838007004101E-3</v>
      </c>
      <c r="H56">
        <v>2.0884088591247501E-2</v>
      </c>
      <c r="I56">
        <v>5.2258473089862097E-2</v>
      </c>
      <c r="J56" t="s">
        <v>162</v>
      </c>
      <c r="K56" t="s">
        <v>162</v>
      </c>
      <c r="L56" t="s">
        <v>162</v>
      </c>
      <c r="M56" t="s">
        <v>162</v>
      </c>
      <c r="N56" t="s">
        <v>162</v>
      </c>
      <c r="O56" t="s">
        <v>162</v>
      </c>
      <c r="P56" t="s">
        <v>162</v>
      </c>
      <c r="Q56">
        <v>6.37223496949379E-3</v>
      </c>
      <c r="R56" t="s">
        <v>162</v>
      </c>
      <c r="S56" t="s">
        <v>162</v>
      </c>
      <c r="T56" t="s">
        <v>162</v>
      </c>
      <c r="U56">
        <v>3.4872154290609102E-2</v>
      </c>
      <c r="V56" t="s">
        <v>162</v>
      </c>
      <c r="W56" t="s">
        <v>162</v>
      </c>
      <c r="X56">
        <v>6.9754545443879799E-3</v>
      </c>
      <c r="Y56">
        <v>4.8727645442288997E-3</v>
      </c>
    </row>
    <row r="57" spans="1:25" x14ac:dyDescent="0.25">
      <c r="A57" s="139">
        <v>36434</v>
      </c>
      <c r="B57">
        <v>9.3034065180323449</v>
      </c>
      <c r="C57">
        <f t="shared" si="0"/>
        <v>1.5080802046616522</v>
      </c>
      <c r="D57">
        <v>7.9925763310023604E-3</v>
      </c>
      <c r="E57">
        <v>1.28742602844864E-2</v>
      </c>
      <c r="F57" t="s">
        <v>162</v>
      </c>
      <c r="G57">
        <v>8.9744513629364704E-3</v>
      </c>
      <c r="H57">
        <v>1.6575671569473399E-2</v>
      </c>
      <c r="I57">
        <v>3.8516691976733103E-2</v>
      </c>
      <c r="J57" t="s">
        <v>162</v>
      </c>
      <c r="K57" t="s">
        <v>162</v>
      </c>
      <c r="L57" t="s">
        <v>162</v>
      </c>
      <c r="M57">
        <v>2.75406196125936E-2</v>
      </c>
      <c r="N57" t="s">
        <v>162</v>
      </c>
      <c r="O57" t="s">
        <v>162</v>
      </c>
      <c r="P57" t="s">
        <v>162</v>
      </c>
      <c r="Q57">
        <v>9.0433928984525198E-3</v>
      </c>
      <c r="R57" t="s">
        <v>162</v>
      </c>
      <c r="S57" t="s">
        <v>162</v>
      </c>
      <c r="T57" t="s">
        <v>162</v>
      </c>
      <c r="U57">
        <v>1.2074709136893199E-2</v>
      </c>
      <c r="V57" t="s">
        <v>162</v>
      </c>
      <c r="W57" t="s">
        <v>162</v>
      </c>
      <c r="X57">
        <v>8.7641745722712699E-3</v>
      </c>
      <c r="Y57">
        <v>8.4514727213228901E-3</v>
      </c>
    </row>
    <row r="58" spans="1:25" x14ac:dyDescent="0.25">
      <c r="A58" s="139">
        <v>36526</v>
      </c>
      <c r="B58">
        <v>13.235646812019006</v>
      </c>
      <c r="C58">
        <f t="shared" si="0"/>
        <v>1.7083865344120011</v>
      </c>
      <c r="D58">
        <v>1.05789594818415E-2</v>
      </c>
      <c r="E58">
        <v>1.45108459108064E-2</v>
      </c>
      <c r="F58" t="s">
        <v>162</v>
      </c>
      <c r="G58">
        <v>1.0918212266904001E-2</v>
      </c>
      <c r="H58">
        <v>2.1131646487333101E-2</v>
      </c>
      <c r="I58">
        <v>1.2384945247493701E-2</v>
      </c>
      <c r="J58" t="s">
        <v>162</v>
      </c>
      <c r="K58" t="s">
        <v>162</v>
      </c>
      <c r="L58" t="s">
        <v>162</v>
      </c>
      <c r="M58">
        <v>4.8427574615551798E-2</v>
      </c>
      <c r="N58" t="s">
        <v>162</v>
      </c>
      <c r="O58" t="s">
        <v>162</v>
      </c>
      <c r="P58" t="s">
        <v>162</v>
      </c>
      <c r="Q58">
        <v>9.6482012800409508E-3</v>
      </c>
      <c r="R58" t="s">
        <v>162</v>
      </c>
      <c r="S58" t="s">
        <v>162</v>
      </c>
      <c r="T58" t="s">
        <v>162</v>
      </c>
      <c r="U58">
        <v>2.4112819041700002E-2</v>
      </c>
      <c r="V58" t="s">
        <v>162</v>
      </c>
      <c r="W58" t="s">
        <v>162</v>
      </c>
      <c r="X58">
        <v>1.24696598705928E-2</v>
      </c>
      <c r="Y58">
        <v>6.6557892389357996E-3</v>
      </c>
    </row>
    <row r="59" spans="1:25" x14ac:dyDescent="0.25">
      <c r="A59" s="139">
        <v>36617</v>
      </c>
      <c r="B59">
        <v>23.898799311640857</v>
      </c>
      <c r="C59">
        <f t="shared" si="0"/>
        <v>1.4999022096572163</v>
      </c>
      <c r="D59">
        <v>1.11475687966535E-2</v>
      </c>
      <c r="E59">
        <v>1.21407054580456E-2</v>
      </c>
      <c r="F59" t="s">
        <v>162</v>
      </c>
      <c r="G59">
        <v>7.6284091856882097E-3</v>
      </c>
      <c r="H59">
        <v>2.78905847967784E-2</v>
      </c>
      <c r="I59">
        <v>7.7723742725648703E-3</v>
      </c>
      <c r="J59" t="s">
        <v>162</v>
      </c>
      <c r="K59" t="s">
        <v>162</v>
      </c>
      <c r="L59" t="s">
        <v>162</v>
      </c>
      <c r="M59">
        <v>3.4956629635191999E-2</v>
      </c>
      <c r="N59" t="s">
        <v>162</v>
      </c>
      <c r="O59" t="s">
        <v>162</v>
      </c>
      <c r="P59" t="s">
        <v>162</v>
      </c>
      <c r="Q59">
        <v>1.12842022953509E-2</v>
      </c>
      <c r="R59" t="s">
        <v>162</v>
      </c>
      <c r="S59" t="s">
        <v>162</v>
      </c>
      <c r="T59" t="s">
        <v>162</v>
      </c>
      <c r="U59">
        <v>1.8719622265708301E-2</v>
      </c>
      <c r="V59" t="s">
        <v>162</v>
      </c>
      <c r="W59" t="s">
        <v>162</v>
      </c>
      <c r="X59">
        <v>1.08671740082803E-2</v>
      </c>
      <c r="Y59">
        <v>7.58295025145953E-3</v>
      </c>
    </row>
    <row r="60" spans="1:25" x14ac:dyDescent="0.25">
      <c r="A60" s="139">
        <v>36708</v>
      </c>
      <c r="B60">
        <v>26.260810197903133</v>
      </c>
      <c r="C60">
        <f t="shared" si="0"/>
        <v>1.1903803183639139</v>
      </c>
      <c r="D60">
        <v>9.0623417037881196E-3</v>
      </c>
      <c r="E60">
        <v>9.6556650326411805E-3</v>
      </c>
      <c r="F60" t="s">
        <v>162</v>
      </c>
      <c r="G60">
        <v>5.9675084235123301E-3</v>
      </c>
      <c r="H60">
        <v>2.3351537577747598E-2</v>
      </c>
      <c r="I60">
        <v>9.8596782723134498E-3</v>
      </c>
      <c r="J60" t="s">
        <v>162</v>
      </c>
      <c r="K60" t="s">
        <v>162</v>
      </c>
      <c r="L60" t="s">
        <v>162</v>
      </c>
      <c r="M60">
        <v>1.99466877373967E-2</v>
      </c>
      <c r="N60" t="s">
        <v>162</v>
      </c>
      <c r="O60" t="s">
        <v>162</v>
      </c>
      <c r="P60" t="s">
        <v>162</v>
      </c>
      <c r="Q60">
        <v>9.6486041816921907E-3</v>
      </c>
      <c r="R60" t="s">
        <v>162</v>
      </c>
      <c r="S60" t="s">
        <v>162</v>
      </c>
      <c r="T60" t="s">
        <v>162</v>
      </c>
      <c r="U60">
        <v>1.5622525219649099E-2</v>
      </c>
      <c r="V60" t="s">
        <v>162</v>
      </c>
      <c r="W60" t="s">
        <v>162</v>
      </c>
      <c r="X60">
        <v>7.8324813926673297E-3</v>
      </c>
      <c r="Y60">
        <v>8.0910022949833901E-3</v>
      </c>
    </row>
    <row r="61" spans="1:25" x14ac:dyDescent="0.25">
      <c r="A61" s="139">
        <v>36800</v>
      </c>
      <c r="B61">
        <v>19.705142935976323</v>
      </c>
      <c r="C61">
        <f t="shared" si="0"/>
        <v>1.4643640484733851</v>
      </c>
      <c r="D61">
        <v>1.06034366971122E-2</v>
      </c>
      <c r="E61">
        <v>1.3797032150072301E-2</v>
      </c>
      <c r="F61" t="s">
        <v>162</v>
      </c>
      <c r="G61">
        <v>7.0200106133676398E-3</v>
      </c>
      <c r="H61">
        <v>2.2895019618976199E-2</v>
      </c>
      <c r="I61">
        <v>2.4874889260813101E-2</v>
      </c>
      <c r="J61" t="s">
        <v>162</v>
      </c>
      <c r="K61" t="s">
        <v>162</v>
      </c>
      <c r="L61" t="s">
        <v>162</v>
      </c>
      <c r="M61">
        <v>1.78512939252298E-2</v>
      </c>
      <c r="N61" t="s">
        <v>162</v>
      </c>
      <c r="O61" t="s">
        <v>162</v>
      </c>
      <c r="P61" t="s">
        <v>162</v>
      </c>
      <c r="Q61">
        <v>9.5445457711885399E-3</v>
      </c>
      <c r="R61" t="s">
        <v>162</v>
      </c>
      <c r="S61" t="s">
        <v>162</v>
      </c>
      <c r="T61" t="s">
        <v>162</v>
      </c>
      <c r="U61">
        <v>2.2099468195873401E-2</v>
      </c>
      <c r="V61" t="s">
        <v>162</v>
      </c>
      <c r="W61" t="s">
        <v>162</v>
      </c>
      <c r="X61">
        <v>1.03948806455193E-2</v>
      </c>
      <c r="Y61">
        <v>7.3558279691860297E-3</v>
      </c>
    </row>
    <row r="62" spans="1:25" x14ac:dyDescent="0.25">
      <c r="A62" s="139">
        <v>36892</v>
      </c>
      <c r="B62">
        <v>26.051738850420243</v>
      </c>
      <c r="C62">
        <f t="shared" si="0"/>
        <v>1.2560013246214394</v>
      </c>
      <c r="D62">
        <v>1.1324696807922301E-2</v>
      </c>
      <c r="E62">
        <v>1.2913317537809599E-2</v>
      </c>
      <c r="F62" t="s">
        <v>162</v>
      </c>
      <c r="G62">
        <v>5.8974796591461697E-3</v>
      </c>
      <c r="H62">
        <v>1.7933314853879102E-2</v>
      </c>
      <c r="I62">
        <v>1.2990314696114801E-2</v>
      </c>
      <c r="J62" t="s">
        <v>162</v>
      </c>
      <c r="K62" t="s">
        <v>162</v>
      </c>
      <c r="L62" t="s">
        <v>162</v>
      </c>
      <c r="M62">
        <v>1.77291975650666E-2</v>
      </c>
      <c r="N62" t="s">
        <v>162</v>
      </c>
      <c r="O62" t="s">
        <v>162</v>
      </c>
      <c r="P62" t="s">
        <v>162</v>
      </c>
      <c r="Q62">
        <v>1.2296818343662599E-2</v>
      </c>
      <c r="R62" t="s">
        <v>162</v>
      </c>
      <c r="S62" t="s">
        <v>162</v>
      </c>
      <c r="T62" t="s">
        <v>162</v>
      </c>
      <c r="U62">
        <v>1.9173219929385699E-2</v>
      </c>
      <c r="V62" t="s">
        <v>162</v>
      </c>
      <c r="W62" t="s">
        <v>162</v>
      </c>
      <c r="X62">
        <v>9.5013414299816995E-3</v>
      </c>
      <c r="Y62">
        <v>5.8404316391753803E-3</v>
      </c>
    </row>
    <row r="63" spans="1:25" x14ac:dyDescent="0.25">
      <c r="A63" s="139">
        <v>36982</v>
      </c>
      <c r="B63">
        <v>27.480458516075799</v>
      </c>
      <c r="C63">
        <f t="shared" si="0"/>
        <v>1.0562492196292252</v>
      </c>
      <c r="D63">
        <v>1.01856857974393E-2</v>
      </c>
      <c r="E63">
        <v>1.18037341702622E-2</v>
      </c>
      <c r="F63" t="s">
        <v>162</v>
      </c>
      <c r="G63">
        <v>5.5491441445408799E-3</v>
      </c>
      <c r="H63">
        <v>1.3705085315964699E-2</v>
      </c>
      <c r="I63">
        <v>1.39080843400486E-2</v>
      </c>
      <c r="J63" t="s">
        <v>162</v>
      </c>
      <c r="K63" t="s">
        <v>162</v>
      </c>
      <c r="L63" t="s">
        <v>162</v>
      </c>
      <c r="M63">
        <v>1.28865353043837E-2</v>
      </c>
      <c r="N63" t="s">
        <v>162</v>
      </c>
      <c r="O63" t="s">
        <v>162</v>
      </c>
      <c r="P63" t="s">
        <v>162</v>
      </c>
      <c r="Q63">
        <v>9.8854443019537504E-3</v>
      </c>
      <c r="R63" t="s">
        <v>162</v>
      </c>
      <c r="S63" t="s">
        <v>162</v>
      </c>
      <c r="T63" t="s">
        <v>162</v>
      </c>
      <c r="U63">
        <v>1.4733263010417601E-2</v>
      </c>
      <c r="V63" t="s">
        <v>162</v>
      </c>
      <c r="W63" t="s">
        <v>162</v>
      </c>
      <c r="X63">
        <v>7.2208108063639498E-3</v>
      </c>
      <c r="Y63">
        <v>5.7471347715478604E-3</v>
      </c>
    </row>
    <row r="64" spans="1:25" x14ac:dyDescent="0.25">
      <c r="A64" s="139">
        <v>37073</v>
      </c>
      <c r="B64">
        <v>41.250193677180114</v>
      </c>
      <c r="C64">
        <f t="shared" si="0"/>
        <v>1.4146227153799829</v>
      </c>
      <c r="D64">
        <v>1.63740468393298E-2</v>
      </c>
      <c r="E64">
        <v>8.72026893916426E-3</v>
      </c>
      <c r="F64" t="s">
        <v>162</v>
      </c>
      <c r="G64">
        <v>1.28476716152002E-2</v>
      </c>
      <c r="H64">
        <v>2.3297224968732998E-2</v>
      </c>
      <c r="I64">
        <v>1.20926467542551E-2</v>
      </c>
      <c r="J64" t="s">
        <v>162</v>
      </c>
      <c r="K64" t="s">
        <v>162</v>
      </c>
      <c r="L64" t="s">
        <v>162</v>
      </c>
      <c r="M64">
        <v>2.52335570890161E-2</v>
      </c>
      <c r="N64" t="s">
        <v>162</v>
      </c>
      <c r="O64" t="s">
        <v>162</v>
      </c>
      <c r="P64" t="s">
        <v>162</v>
      </c>
      <c r="Q64">
        <v>1.0500923904225599E-2</v>
      </c>
      <c r="R64" t="s">
        <v>162</v>
      </c>
      <c r="S64" t="s">
        <v>162</v>
      </c>
      <c r="T64" t="s">
        <v>162</v>
      </c>
      <c r="U64">
        <v>1.3157733562707901E-2</v>
      </c>
      <c r="V64" t="s">
        <v>162</v>
      </c>
      <c r="W64" t="s">
        <v>162</v>
      </c>
      <c r="X64">
        <v>1.09269741224584E-2</v>
      </c>
      <c r="Y64">
        <v>8.31122374290795E-3</v>
      </c>
    </row>
    <row r="65" spans="1:25" x14ac:dyDescent="0.25">
      <c r="A65" s="139">
        <v>37165</v>
      </c>
      <c r="B65">
        <v>12.178081036672802</v>
      </c>
      <c r="C65">
        <f t="shared" si="0"/>
        <v>1.3774602964420328</v>
      </c>
      <c r="D65">
        <v>9.5765349246496392E-3</v>
      </c>
      <c r="E65">
        <v>9.0940497070190092E-3</v>
      </c>
      <c r="F65" t="s">
        <v>162</v>
      </c>
      <c r="G65">
        <v>6.2890238559012504E-3</v>
      </c>
      <c r="H65">
        <v>1.78887733915351E-2</v>
      </c>
      <c r="I65">
        <v>1.7338010651313299E-2</v>
      </c>
      <c r="J65" t="s">
        <v>162</v>
      </c>
      <c r="K65" t="s">
        <v>162</v>
      </c>
      <c r="L65" t="s">
        <v>162</v>
      </c>
      <c r="M65">
        <v>1.4631134978483401E-2</v>
      </c>
      <c r="N65" t="s">
        <v>162</v>
      </c>
      <c r="O65" t="s">
        <v>162</v>
      </c>
      <c r="P65" t="s">
        <v>162</v>
      </c>
      <c r="Q65">
        <v>7.9992108026973804E-3</v>
      </c>
      <c r="R65" t="s">
        <v>162</v>
      </c>
      <c r="S65" t="s">
        <v>162</v>
      </c>
      <c r="T65" t="s">
        <v>162</v>
      </c>
      <c r="U65">
        <v>3.8712322285964801E-2</v>
      </c>
      <c r="V65" t="s">
        <v>162</v>
      </c>
      <c r="W65" t="s">
        <v>162</v>
      </c>
      <c r="X65">
        <v>9.2378479613854508E-3</v>
      </c>
      <c r="Y65">
        <v>6.9791210852539597E-3</v>
      </c>
    </row>
    <row r="66" spans="1:25" x14ac:dyDescent="0.25">
      <c r="A66" s="139">
        <v>37257</v>
      </c>
      <c r="B66">
        <v>19.089372952240371</v>
      </c>
      <c r="C66">
        <f t="shared" si="0"/>
        <v>1.1970261389523045</v>
      </c>
      <c r="D66">
        <v>8.7091041153589798E-3</v>
      </c>
      <c r="E66">
        <v>7.2229035562679103E-3</v>
      </c>
      <c r="F66" t="s">
        <v>162</v>
      </c>
      <c r="G66">
        <v>5.9334283676740198E-3</v>
      </c>
      <c r="H66">
        <v>9.3200130655041093E-3</v>
      </c>
      <c r="I66">
        <v>9.2674353974473503E-3</v>
      </c>
      <c r="J66" t="s">
        <v>162</v>
      </c>
      <c r="K66" t="s">
        <v>162</v>
      </c>
      <c r="L66" t="s">
        <v>162</v>
      </c>
      <c r="M66">
        <v>1.4457067276097199E-2</v>
      </c>
      <c r="N66" t="s">
        <v>162</v>
      </c>
      <c r="O66" t="s">
        <v>162</v>
      </c>
      <c r="P66" t="s">
        <v>162</v>
      </c>
      <c r="Q66">
        <v>7.0308019902185596E-3</v>
      </c>
      <c r="R66" t="s">
        <v>162</v>
      </c>
      <c r="S66" t="s">
        <v>162</v>
      </c>
      <c r="T66" t="s">
        <v>162</v>
      </c>
      <c r="U66">
        <v>4.4806240159639098E-2</v>
      </c>
      <c r="V66" t="s">
        <v>162</v>
      </c>
      <c r="W66" t="s">
        <v>162</v>
      </c>
      <c r="X66">
        <v>7.6246291523229997E-3</v>
      </c>
      <c r="Y66">
        <v>5.3309908147002299E-3</v>
      </c>
    </row>
    <row r="67" spans="1:25" x14ac:dyDescent="0.25">
      <c r="A67" s="139">
        <v>37347</v>
      </c>
      <c r="B67">
        <v>19.512445433844885</v>
      </c>
      <c r="C67">
        <f t="shared" ref="C67:C130" si="1">100*AVERAGE(D67:Y67)</f>
        <v>1.1125678030047823</v>
      </c>
      <c r="D67">
        <v>7.9193745357109494E-3</v>
      </c>
      <c r="E67">
        <v>7.00263470130428E-3</v>
      </c>
      <c r="F67" t="s">
        <v>162</v>
      </c>
      <c r="G67">
        <v>5.20026290312649E-3</v>
      </c>
      <c r="H67">
        <v>1.39045708960554E-2</v>
      </c>
      <c r="I67">
        <v>1.20823894860634E-2</v>
      </c>
      <c r="J67" t="s">
        <v>162</v>
      </c>
      <c r="K67" t="s">
        <v>162</v>
      </c>
      <c r="L67" t="s">
        <v>162</v>
      </c>
      <c r="M67">
        <v>1.5683226118252801E-2</v>
      </c>
      <c r="N67" t="s">
        <v>162</v>
      </c>
      <c r="O67" t="s">
        <v>162</v>
      </c>
      <c r="P67" t="s">
        <v>162</v>
      </c>
      <c r="Q67">
        <v>7.7710548752187598E-3</v>
      </c>
      <c r="R67" t="s">
        <v>162</v>
      </c>
      <c r="S67" t="s">
        <v>162</v>
      </c>
      <c r="T67" t="s">
        <v>162</v>
      </c>
      <c r="U67">
        <v>2.6466708217134701E-2</v>
      </c>
      <c r="V67" t="s">
        <v>162</v>
      </c>
      <c r="W67" t="s">
        <v>162</v>
      </c>
      <c r="X67">
        <v>8.2899303496979607E-3</v>
      </c>
      <c r="Y67">
        <v>6.93662821791348E-3</v>
      </c>
    </row>
    <row r="68" spans="1:25" x14ac:dyDescent="0.25">
      <c r="A68" s="139">
        <v>37438</v>
      </c>
      <c r="B68">
        <v>35.282803189122284</v>
      </c>
      <c r="C68">
        <f t="shared" si="1"/>
        <v>1.4295056513056021</v>
      </c>
      <c r="D68">
        <v>1.0626421762232101E-2</v>
      </c>
      <c r="E68">
        <v>7.8237485185851004E-3</v>
      </c>
      <c r="F68" t="s">
        <v>162</v>
      </c>
      <c r="G68">
        <v>9.0561341723988699E-3</v>
      </c>
      <c r="H68">
        <v>1.7480865577641599E-2</v>
      </c>
      <c r="I68">
        <v>8.8159031743210003E-3</v>
      </c>
      <c r="J68" t="s">
        <v>162</v>
      </c>
      <c r="K68" t="s">
        <v>162</v>
      </c>
      <c r="L68" t="s">
        <v>162</v>
      </c>
      <c r="M68">
        <v>1.8981570223165899E-2</v>
      </c>
      <c r="N68">
        <v>1.53031651564724E-2</v>
      </c>
      <c r="O68" t="s">
        <v>162</v>
      </c>
      <c r="P68" t="s">
        <v>162</v>
      </c>
      <c r="Q68">
        <v>1.2801168293850401E-2</v>
      </c>
      <c r="R68" t="s">
        <v>162</v>
      </c>
      <c r="S68" t="s">
        <v>162</v>
      </c>
      <c r="T68" t="s">
        <v>162</v>
      </c>
      <c r="U68">
        <v>3.08684894952749E-2</v>
      </c>
      <c r="V68" t="s">
        <v>162</v>
      </c>
      <c r="W68" t="s">
        <v>162</v>
      </c>
      <c r="X68">
        <v>1.2632283047849999E-2</v>
      </c>
      <c r="Y68">
        <v>1.2855872221823999E-2</v>
      </c>
    </row>
    <row r="69" spans="1:25" x14ac:dyDescent="0.25">
      <c r="A69" s="139">
        <v>37530</v>
      </c>
      <c r="B69">
        <v>18.403759760178986</v>
      </c>
      <c r="C69">
        <f t="shared" si="1"/>
        <v>1.2125510494035048</v>
      </c>
      <c r="D69">
        <v>6.6677848861949503E-3</v>
      </c>
      <c r="E69">
        <v>6.9286677330904402E-3</v>
      </c>
      <c r="F69" t="s">
        <v>162</v>
      </c>
      <c r="G69">
        <v>8.6689249448344708E-3</v>
      </c>
      <c r="H69">
        <v>1.4608304517916899E-2</v>
      </c>
      <c r="I69">
        <v>9.7973910079028406E-3</v>
      </c>
      <c r="J69" t="s">
        <v>162</v>
      </c>
      <c r="K69" t="s">
        <v>162</v>
      </c>
      <c r="L69" t="s">
        <v>162</v>
      </c>
      <c r="M69">
        <v>2.21904305816586E-2</v>
      </c>
      <c r="N69">
        <v>1.5947129463781101E-2</v>
      </c>
      <c r="O69" t="s">
        <v>162</v>
      </c>
      <c r="P69" t="s">
        <v>162</v>
      </c>
      <c r="Q69">
        <v>8.2054996996811097E-3</v>
      </c>
      <c r="R69">
        <v>7.0397267241736903E-3</v>
      </c>
      <c r="S69" t="s">
        <v>162</v>
      </c>
      <c r="T69" t="s">
        <v>162</v>
      </c>
      <c r="U69">
        <v>2.3563197843103501E-2</v>
      </c>
      <c r="V69" t="s">
        <v>162</v>
      </c>
      <c r="W69" t="s">
        <v>162</v>
      </c>
      <c r="X69">
        <v>1.10756190976623E-2</v>
      </c>
      <c r="Y69">
        <v>1.0813449428420699E-2</v>
      </c>
    </row>
    <row r="70" spans="1:25" x14ac:dyDescent="0.25">
      <c r="A70" s="139">
        <v>37622</v>
      </c>
      <c r="B70">
        <v>19.284977104728906</v>
      </c>
      <c r="C70">
        <f t="shared" si="1"/>
        <v>1.1581624390343515</v>
      </c>
      <c r="D70">
        <v>1.0225129194611301E-2</v>
      </c>
      <c r="E70">
        <v>6.7446510373319101E-3</v>
      </c>
      <c r="F70" t="s">
        <v>162</v>
      </c>
      <c r="G70">
        <v>5.2707840036201204E-3</v>
      </c>
      <c r="H70">
        <v>1.2228263604953301E-2</v>
      </c>
      <c r="I70">
        <v>1.3275602881531699E-2</v>
      </c>
      <c r="J70" t="s">
        <v>162</v>
      </c>
      <c r="K70" t="s">
        <v>162</v>
      </c>
      <c r="L70" t="s">
        <v>162</v>
      </c>
      <c r="M70">
        <v>1.9550709601246899E-2</v>
      </c>
      <c r="N70">
        <v>1.2250146148238199E-2</v>
      </c>
      <c r="O70" t="s">
        <v>162</v>
      </c>
      <c r="P70" t="s">
        <v>162</v>
      </c>
      <c r="Q70">
        <v>8.6194306385035703E-3</v>
      </c>
      <c r="R70">
        <v>9.229153119607E-3</v>
      </c>
      <c r="S70" t="s">
        <v>162</v>
      </c>
      <c r="T70" t="s">
        <v>162</v>
      </c>
      <c r="U70">
        <v>2.1097596679493898E-2</v>
      </c>
      <c r="V70" t="s">
        <v>162</v>
      </c>
      <c r="W70" t="s">
        <v>162</v>
      </c>
      <c r="X70">
        <v>1.15473195218091E-2</v>
      </c>
      <c r="Y70">
        <v>8.9407062531751992E-3</v>
      </c>
    </row>
    <row r="71" spans="1:25" x14ac:dyDescent="0.25">
      <c r="A71" s="139">
        <v>37712</v>
      </c>
      <c r="B71">
        <v>22.567881324073248</v>
      </c>
      <c r="C71">
        <f t="shared" si="1"/>
        <v>1.5604036323850157</v>
      </c>
      <c r="D71">
        <v>9.2639663002779399E-3</v>
      </c>
      <c r="E71">
        <v>8.2748371794433995E-3</v>
      </c>
      <c r="F71" t="s">
        <v>162</v>
      </c>
      <c r="G71">
        <v>7.8037250361266903E-3</v>
      </c>
      <c r="H71">
        <v>1.7272937753586501E-2</v>
      </c>
      <c r="I71">
        <v>4.0864156075370202E-2</v>
      </c>
      <c r="J71" t="s">
        <v>162</v>
      </c>
      <c r="K71" t="s">
        <v>162</v>
      </c>
      <c r="L71" t="s">
        <v>162</v>
      </c>
      <c r="M71">
        <v>1.6232069408900401E-2</v>
      </c>
      <c r="N71">
        <v>1.5950027963821199E-2</v>
      </c>
      <c r="O71" t="s">
        <v>162</v>
      </c>
      <c r="P71" t="s">
        <v>162</v>
      </c>
      <c r="Q71">
        <v>1.0338870712742801E-2</v>
      </c>
      <c r="R71">
        <v>2.0809458930352E-2</v>
      </c>
      <c r="S71" t="s">
        <v>162</v>
      </c>
      <c r="T71" t="s">
        <v>162</v>
      </c>
      <c r="U71">
        <v>1.98592036914929E-2</v>
      </c>
      <c r="V71" t="s">
        <v>162</v>
      </c>
      <c r="W71" t="s">
        <v>162</v>
      </c>
      <c r="X71">
        <v>1.16592101808014E-2</v>
      </c>
      <c r="Y71">
        <v>8.9199726532864492E-3</v>
      </c>
    </row>
    <row r="72" spans="1:25" x14ac:dyDescent="0.25">
      <c r="A72" s="139">
        <v>37803</v>
      </c>
      <c r="B72">
        <v>29.316375107602333</v>
      </c>
      <c r="C72">
        <f t="shared" si="1"/>
        <v>1.1961904692935117</v>
      </c>
      <c r="D72">
        <v>9.5473449581863403E-3</v>
      </c>
      <c r="E72">
        <v>7.2144118172537703E-3</v>
      </c>
      <c r="F72" t="s">
        <v>162</v>
      </c>
      <c r="G72">
        <v>7.32855202173227E-3</v>
      </c>
      <c r="H72">
        <v>1.8506019200796399E-2</v>
      </c>
      <c r="I72">
        <v>2.3453511418801299E-2</v>
      </c>
      <c r="J72" t="s">
        <v>162</v>
      </c>
      <c r="K72" t="s">
        <v>162</v>
      </c>
      <c r="L72" t="s">
        <v>162</v>
      </c>
      <c r="M72">
        <v>1.04470409079894E-2</v>
      </c>
      <c r="N72">
        <v>1.19929920097519E-2</v>
      </c>
      <c r="O72" t="s">
        <v>162</v>
      </c>
      <c r="P72" t="s">
        <v>162</v>
      </c>
      <c r="Q72">
        <v>7.7466148684118804E-3</v>
      </c>
      <c r="R72">
        <v>9.9823754105239394E-3</v>
      </c>
      <c r="S72" t="s">
        <v>162</v>
      </c>
      <c r="T72" t="s">
        <v>162</v>
      </c>
      <c r="U72">
        <v>2.3316505275862001E-2</v>
      </c>
      <c r="V72" t="s">
        <v>162</v>
      </c>
      <c r="W72" t="s">
        <v>162</v>
      </c>
      <c r="X72">
        <v>6.9901977577013401E-3</v>
      </c>
      <c r="Y72">
        <v>7.0172906682108502E-3</v>
      </c>
    </row>
    <row r="73" spans="1:25" x14ac:dyDescent="0.25">
      <c r="A73" s="139">
        <v>37895</v>
      </c>
      <c r="B73">
        <v>28.228249743265394</v>
      </c>
      <c r="C73">
        <f t="shared" si="1"/>
        <v>1.3468154199993441</v>
      </c>
      <c r="D73">
        <v>6.6961469054950097E-3</v>
      </c>
      <c r="E73">
        <v>6.51764698955749E-3</v>
      </c>
      <c r="F73" t="s">
        <v>162</v>
      </c>
      <c r="G73">
        <v>7.17843287209097E-3</v>
      </c>
      <c r="H73">
        <v>1.84276901347975E-2</v>
      </c>
      <c r="I73">
        <v>4.4804088770246199E-2</v>
      </c>
      <c r="J73" t="s">
        <v>162</v>
      </c>
      <c r="K73" t="s">
        <v>162</v>
      </c>
      <c r="L73" t="s">
        <v>162</v>
      </c>
      <c r="M73">
        <v>1.5009196519773499E-2</v>
      </c>
      <c r="N73">
        <v>1.1607219939062699E-2</v>
      </c>
      <c r="O73" t="s">
        <v>162</v>
      </c>
      <c r="P73" t="s">
        <v>162</v>
      </c>
      <c r="Q73">
        <v>7.9098298889677798E-3</v>
      </c>
      <c r="R73">
        <v>8.0786766535787292E-3</v>
      </c>
      <c r="S73" t="s">
        <v>162</v>
      </c>
      <c r="T73" t="s">
        <v>162</v>
      </c>
      <c r="U73">
        <v>2.01266714431565E-2</v>
      </c>
      <c r="V73" t="s">
        <v>162</v>
      </c>
      <c r="W73" t="s">
        <v>162</v>
      </c>
      <c r="X73">
        <v>9.3431178985581894E-3</v>
      </c>
      <c r="Y73">
        <v>5.9191323846367397E-3</v>
      </c>
    </row>
    <row r="74" spans="1:25" x14ac:dyDescent="0.25">
      <c r="A74" s="139">
        <v>37987</v>
      </c>
      <c r="B74">
        <v>40.943792092747053</v>
      </c>
      <c r="C74">
        <f t="shared" si="1"/>
        <v>1.4886389480290063</v>
      </c>
      <c r="D74">
        <v>1.20597401591133E-2</v>
      </c>
      <c r="E74">
        <v>1.05413289212829E-2</v>
      </c>
      <c r="F74" t="s">
        <v>162</v>
      </c>
      <c r="G74">
        <v>1.04888492049136E-2</v>
      </c>
      <c r="H74">
        <v>2.36520772115454E-2</v>
      </c>
      <c r="I74">
        <v>3.0224340877431099E-2</v>
      </c>
      <c r="J74" t="s">
        <v>162</v>
      </c>
      <c r="K74" t="s">
        <v>162</v>
      </c>
      <c r="L74" t="s">
        <v>162</v>
      </c>
      <c r="M74">
        <v>1.4911691225813701E-2</v>
      </c>
      <c r="N74">
        <v>1.36091235735918E-2</v>
      </c>
      <c r="O74" t="s">
        <v>162</v>
      </c>
      <c r="P74" t="s">
        <v>162</v>
      </c>
      <c r="Q74">
        <v>9.55914723874343E-3</v>
      </c>
      <c r="R74">
        <v>1.19808271411436E-2</v>
      </c>
      <c r="S74" t="s">
        <v>162</v>
      </c>
      <c r="T74" t="s">
        <v>162</v>
      </c>
      <c r="U74">
        <v>2.14779750769293E-2</v>
      </c>
      <c r="V74" t="s">
        <v>162</v>
      </c>
      <c r="W74" t="s">
        <v>162</v>
      </c>
      <c r="X74">
        <v>1.26863500314179E-2</v>
      </c>
      <c r="Y74">
        <v>7.4452231015547004E-3</v>
      </c>
    </row>
    <row r="75" spans="1:25" x14ac:dyDescent="0.25">
      <c r="A75" s="139">
        <v>38078</v>
      </c>
      <c r="B75">
        <v>43.100299569699715</v>
      </c>
      <c r="C75">
        <f t="shared" si="1"/>
        <v>1.4552549085923783</v>
      </c>
      <c r="D75">
        <v>1.2408562806501801E-2</v>
      </c>
      <c r="E75">
        <v>1.0169450458420701E-2</v>
      </c>
      <c r="F75" t="s">
        <v>162</v>
      </c>
      <c r="G75">
        <v>1.54381802335139E-2</v>
      </c>
      <c r="H75">
        <v>1.5984457387785998E-2</v>
      </c>
      <c r="I75">
        <v>1.53035607428369E-2</v>
      </c>
      <c r="J75" t="s">
        <v>162</v>
      </c>
      <c r="K75" t="s">
        <v>162</v>
      </c>
      <c r="L75" t="s">
        <v>162</v>
      </c>
      <c r="M75">
        <v>1.4850392275988699E-2</v>
      </c>
      <c r="N75">
        <v>1.7353369774240599E-2</v>
      </c>
      <c r="O75" t="s">
        <v>162</v>
      </c>
      <c r="P75" t="s">
        <v>162</v>
      </c>
      <c r="Q75">
        <v>1.13221483453848E-2</v>
      </c>
      <c r="R75">
        <v>1.32257878883442E-2</v>
      </c>
      <c r="S75" t="s">
        <v>162</v>
      </c>
      <c r="T75" t="s">
        <v>162</v>
      </c>
      <c r="U75">
        <v>1.88729030646895E-2</v>
      </c>
      <c r="V75" t="s">
        <v>162</v>
      </c>
      <c r="W75" t="s">
        <v>162</v>
      </c>
      <c r="X75">
        <v>1.35618457661295E-2</v>
      </c>
      <c r="Y75">
        <v>1.6139930287248801E-2</v>
      </c>
    </row>
    <row r="76" spans="1:25" x14ac:dyDescent="0.25">
      <c r="A76" s="139">
        <v>38169</v>
      </c>
      <c r="B76">
        <v>33.379115364064319</v>
      </c>
      <c r="C76">
        <f t="shared" si="1"/>
        <v>1.2852775883495073</v>
      </c>
      <c r="D76">
        <v>9.4831626846323108E-3</v>
      </c>
      <c r="E76">
        <v>7.0755918748448502E-3</v>
      </c>
      <c r="F76" t="s">
        <v>162</v>
      </c>
      <c r="G76">
        <v>7.9075445419797101E-3</v>
      </c>
      <c r="H76">
        <v>1.4194196423273599E-2</v>
      </c>
      <c r="I76">
        <v>3.41387878398327E-2</v>
      </c>
      <c r="J76" t="s">
        <v>162</v>
      </c>
      <c r="K76" t="s">
        <v>162</v>
      </c>
      <c r="L76" t="s">
        <v>162</v>
      </c>
      <c r="M76">
        <v>1.60776208395054E-2</v>
      </c>
      <c r="N76">
        <v>1.0526849889895299E-2</v>
      </c>
      <c r="O76" t="s">
        <v>162</v>
      </c>
      <c r="P76" t="s">
        <v>162</v>
      </c>
      <c r="Q76">
        <v>7.4110202345983398E-3</v>
      </c>
      <c r="R76">
        <v>1.19061367777821E-2</v>
      </c>
      <c r="S76" t="s">
        <v>162</v>
      </c>
      <c r="T76" t="s">
        <v>162</v>
      </c>
      <c r="U76">
        <v>1.7442635288681601E-2</v>
      </c>
      <c r="V76" t="s">
        <v>162</v>
      </c>
      <c r="W76" t="s">
        <v>162</v>
      </c>
      <c r="X76">
        <v>8.4063111485374892E-3</v>
      </c>
      <c r="Y76">
        <v>9.6634530583774893E-3</v>
      </c>
    </row>
    <row r="77" spans="1:25" x14ac:dyDescent="0.25">
      <c r="A77" s="139">
        <v>38261</v>
      </c>
      <c r="B77">
        <v>24.10107482298065</v>
      </c>
      <c r="C77">
        <f t="shared" si="1"/>
        <v>1.4277438342118922</v>
      </c>
      <c r="D77">
        <v>8.0834326120019905E-3</v>
      </c>
      <c r="E77">
        <v>7.5155013205422004E-3</v>
      </c>
      <c r="F77" t="s">
        <v>162</v>
      </c>
      <c r="G77">
        <v>7.6572877293819997E-3</v>
      </c>
      <c r="H77">
        <v>1.43370995442539E-2</v>
      </c>
      <c r="I77">
        <v>5.1802541155593303E-2</v>
      </c>
      <c r="J77" t="s">
        <v>162</v>
      </c>
      <c r="K77" t="s">
        <v>162</v>
      </c>
      <c r="L77" t="s">
        <v>162</v>
      </c>
      <c r="M77">
        <v>1.31249444992265E-2</v>
      </c>
      <c r="N77">
        <v>1.03460165884276E-2</v>
      </c>
      <c r="O77" t="s">
        <v>162</v>
      </c>
      <c r="P77" t="s">
        <v>162</v>
      </c>
      <c r="Q77">
        <v>6.6417797832036699E-3</v>
      </c>
      <c r="R77">
        <v>1.5271678196509399E-2</v>
      </c>
      <c r="S77" t="s">
        <v>162</v>
      </c>
      <c r="T77" t="s">
        <v>162</v>
      </c>
      <c r="U77">
        <v>1.83402589694933E-2</v>
      </c>
      <c r="V77" t="s">
        <v>162</v>
      </c>
      <c r="W77" t="s">
        <v>162</v>
      </c>
      <c r="X77">
        <v>7.8781040265366708E-3</v>
      </c>
      <c r="Y77">
        <v>1.0330615680256601E-2</v>
      </c>
    </row>
    <row r="78" spans="1:25" x14ac:dyDescent="0.25">
      <c r="A78" s="139">
        <v>38353</v>
      </c>
      <c r="B78">
        <v>27.4737401769261</v>
      </c>
      <c r="C78">
        <f t="shared" si="1"/>
        <v>1.3837579407561149</v>
      </c>
      <c r="D78">
        <v>1.0919822986480299E-2</v>
      </c>
      <c r="E78">
        <v>9.6127770035150193E-3</v>
      </c>
      <c r="F78" t="s">
        <v>162</v>
      </c>
      <c r="G78">
        <v>1.28418037266054E-2</v>
      </c>
      <c r="H78">
        <v>2.24553875516674E-2</v>
      </c>
      <c r="I78">
        <v>2.1025861118004599E-2</v>
      </c>
      <c r="J78" t="s">
        <v>162</v>
      </c>
      <c r="K78" t="s">
        <v>162</v>
      </c>
      <c r="L78" t="s">
        <v>162</v>
      </c>
      <c r="M78">
        <v>1.3231120083807699E-2</v>
      </c>
      <c r="N78">
        <v>9.0014079883089099E-3</v>
      </c>
      <c r="O78" t="s">
        <v>162</v>
      </c>
      <c r="P78" t="s">
        <v>162</v>
      </c>
      <c r="Q78">
        <v>9.8181882850007802E-3</v>
      </c>
      <c r="R78">
        <v>1.32909896225666E-2</v>
      </c>
      <c r="S78" t="s">
        <v>162</v>
      </c>
      <c r="T78" t="s">
        <v>162</v>
      </c>
      <c r="U78">
        <v>2.18513672893795E-2</v>
      </c>
      <c r="V78" t="s">
        <v>162</v>
      </c>
      <c r="W78" t="s">
        <v>162</v>
      </c>
      <c r="X78">
        <v>1.0345126741261401E-2</v>
      </c>
      <c r="Y78">
        <v>1.1657100494136201E-2</v>
      </c>
    </row>
    <row r="79" spans="1:25" x14ac:dyDescent="0.25">
      <c r="A79" s="139">
        <v>38443</v>
      </c>
      <c r="B79">
        <v>24.084184747294202</v>
      </c>
      <c r="C79">
        <f t="shared" si="1"/>
        <v>1.3157558943615566</v>
      </c>
      <c r="D79">
        <v>9.6161832218212492E-3</v>
      </c>
      <c r="E79">
        <v>1.0333483763302001E-2</v>
      </c>
      <c r="F79" t="s">
        <v>162</v>
      </c>
      <c r="G79">
        <v>9.4414531110898897E-3</v>
      </c>
      <c r="H79">
        <v>2.1217692635516101E-2</v>
      </c>
      <c r="I79">
        <v>2.8716561082877599E-2</v>
      </c>
      <c r="J79" t="s">
        <v>162</v>
      </c>
      <c r="K79" t="s">
        <v>162</v>
      </c>
      <c r="L79" t="s">
        <v>162</v>
      </c>
      <c r="M79">
        <v>1.0143452726293399E-2</v>
      </c>
      <c r="N79">
        <v>9.4671539156033595E-3</v>
      </c>
      <c r="O79" t="s">
        <v>162</v>
      </c>
      <c r="P79" t="s">
        <v>162</v>
      </c>
      <c r="Q79">
        <v>9.6320326258581695E-3</v>
      </c>
      <c r="R79">
        <v>1.8265237075006002E-2</v>
      </c>
      <c r="S79" t="s">
        <v>162</v>
      </c>
      <c r="T79" t="s">
        <v>162</v>
      </c>
      <c r="U79">
        <v>1.5665740768352001E-2</v>
      </c>
      <c r="V79" t="s">
        <v>162</v>
      </c>
      <c r="W79" t="s">
        <v>162</v>
      </c>
      <c r="X79">
        <v>8.1516192836507007E-3</v>
      </c>
      <c r="Y79">
        <v>7.2400971140162999E-3</v>
      </c>
    </row>
    <row r="80" spans="1:25" x14ac:dyDescent="0.25">
      <c r="A80" s="139">
        <v>38534</v>
      </c>
      <c r="B80">
        <v>27.385533001537038</v>
      </c>
      <c r="C80">
        <f t="shared" si="1"/>
        <v>1.5129480084934188</v>
      </c>
      <c r="D80">
        <v>9.1124879601295998E-3</v>
      </c>
      <c r="E80">
        <v>7.40048869991168E-3</v>
      </c>
      <c r="F80" t="s">
        <v>162</v>
      </c>
      <c r="G80">
        <v>1.4522369097142E-2</v>
      </c>
      <c r="H80">
        <v>1.7463917191798899E-2</v>
      </c>
      <c r="I80">
        <v>4.2032611399296302E-2</v>
      </c>
      <c r="J80" t="s">
        <v>162</v>
      </c>
      <c r="K80" t="s">
        <v>162</v>
      </c>
      <c r="L80" t="s">
        <v>162</v>
      </c>
      <c r="M80">
        <v>1.1744301753576099E-2</v>
      </c>
      <c r="N80">
        <v>1.40269301792519E-2</v>
      </c>
      <c r="O80" t="s">
        <v>162</v>
      </c>
      <c r="P80" t="s">
        <v>162</v>
      </c>
      <c r="Q80">
        <v>9.1294987288711594E-3</v>
      </c>
      <c r="R80">
        <v>1.35644339466531E-2</v>
      </c>
      <c r="S80" t="s">
        <v>162</v>
      </c>
      <c r="T80">
        <v>1.5272015266214601E-2</v>
      </c>
      <c r="U80">
        <v>2.07242991618663E-2</v>
      </c>
      <c r="V80" t="s">
        <v>162</v>
      </c>
      <c r="W80" t="s">
        <v>162</v>
      </c>
      <c r="X80">
        <v>1.07530304133522E-2</v>
      </c>
      <c r="Y80">
        <v>1.09368573060806E-2</v>
      </c>
    </row>
    <row r="81" spans="1:25" x14ac:dyDescent="0.25">
      <c r="A81" s="139">
        <v>38626</v>
      </c>
      <c r="B81">
        <v>24.60569896236818</v>
      </c>
      <c r="C81">
        <f t="shared" si="1"/>
        <v>1.5118381607160141</v>
      </c>
      <c r="D81">
        <v>8.6655348498940101E-3</v>
      </c>
      <c r="E81">
        <v>8.9305231421201101E-3</v>
      </c>
      <c r="F81" t="s">
        <v>162</v>
      </c>
      <c r="G81">
        <v>1.81365714928239E-2</v>
      </c>
      <c r="H81">
        <v>2.01510830511267E-2</v>
      </c>
      <c r="I81">
        <v>3.4945186940979298E-2</v>
      </c>
      <c r="J81" t="s">
        <v>162</v>
      </c>
      <c r="K81">
        <v>3.5302927238426499E-2</v>
      </c>
      <c r="L81" t="s">
        <v>162</v>
      </c>
      <c r="M81">
        <v>9.9623883595094092E-3</v>
      </c>
      <c r="N81">
        <v>9.5871542705507195E-3</v>
      </c>
      <c r="O81" t="s">
        <v>162</v>
      </c>
      <c r="P81" t="s">
        <v>162</v>
      </c>
      <c r="Q81">
        <v>8.1044577858200694E-3</v>
      </c>
      <c r="R81">
        <v>1.0390652709607101E-2</v>
      </c>
      <c r="S81" t="s">
        <v>162</v>
      </c>
      <c r="T81">
        <v>1.2646880531668901E-2</v>
      </c>
      <c r="U81">
        <v>1.46832149430479E-2</v>
      </c>
      <c r="V81" t="s">
        <v>162</v>
      </c>
      <c r="W81" t="s">
        <v>162</v>
      </c>
      <c r="X81">
        <v>9.8428095049838803E-3</v>
      </c>
      <c r="Y81">
        <v>1.03079576796835E-2</v>
      </c>
    </row>
    <row r="82" spans="1:25" x14ac:dyDescent="0.25">
      <c r="A82" s="139">
        <v>38718</v>
      </c>
      <c r="B82">
        <v>19.195129479955138</v>
      </c>
      <c r="C82">
        <f t="shared" si="1"/>
        <v>1.5303472259300535</v>
      </c>
      <c r="D82">
        <v>8.7395186981872996E-3</v>
      </c>
      <c r="E82">
        <v>8.8334369594416408E-3</v>
      </c>
      <c r="F82" t="s">
        <v>162</v>
      </c>
      <c r="G82">
        <v>1.17591450774286E-2</v>
      </c>
      <c r="H82">
        <v>2.3329710615777301E-2</v>
      </c>
      <c r="I82">
        <v>4.7294779933938602E-2</v>
      </c>
      <c r="J82" t="s">
        <v>162</v>
      </c>
      <c r="K82">
        <v>2.0287140535412099E-2</v>
      </c>
      <c r="L82" t="s">
        <v>162</v>
      </c>
      <c r="M82">
        <v>1.0524351696410399E-2</v>
      </c>
      <c r="N82">
        <v>1.17619587513207E-2</v>
      </c>
      <c r="O82" t="s">
        <v>162</v>
      </c>
      <c r="P82" t="s">
        <v>162</v>
      </c>
      <c r="Q82">
        <v>8.6488562447375808E-3</v>
      </c>
      <c r="R82">
        <v>8.8949339235187708E-3</v>
      </c>
      <c r="S82" t="s">
        <v>162</v>
      </c>
      <c r="T82">
        <v>8.2060713165014107E-3</v>
      </c>
      <c r="U82">
        <v>1.8112659398088201E-2</v>
      </c>
      <c r="V82" t="s">
        <v>162</v>
      </c>
      <c r="W82" t="s">
        <v>162</v>
      </c>
      <c r="X82">
        <v>1.8767469346999199E-2</v>
      </c>
      <c r="Y82">
        <v>9.0885791324456806E-3</v>
      </c>
    </row>
    <row r="83" spans="1:25" x14ac:dyDescent="0.25">
      <c r="A83" s="139">
        <v>38808</v>
      </c>
      <c r="B83">
        <v>44.653549133272428</v>
      </c>
      <c r="C83">
        <f t="shared" si="1"/>
        <v>1.879274702918702</v>
      </c>
      <c r="D83">
        <v>1.1758669170137299E-2</v>
      </c>
      <c r="E83">
        <v>1.1000557555427601E-2</v>
      </c>
      <c r="F83" t="s">
        <v>162</v>
      </c>
      <c r="G83">
        <v>1.3643957390021E-2</v>
      </c>
      <c r="H83">
        <v>2.0458427226245E-2</v>
      </c>
      <c r="I83">
        <v>5.3390823204596503E-2</v>
      </c>
      <c r="J83">
        <v>2.10669514200072E-2</v>
      </c>
      <c r="K83">
        <v>1.44994465723901E-2</v>
      </c>
      <c r="L83" t="s">
        <v>162</v>
      </c>
      <c r="M83">
        <v>2.1377704289432E-2</v>
      </c>
      <c r="N83">
        <v>1.6699743716997902E-2</v>
      </c>
      <c r="O83" t="s">
        <v>162</v>
      </c>
      <c r="P83" t="s">
        <v>162</v>
      </c>
      <c r="Q83">
        <v>1.8094374636239301E-2</v>
      </c>
      <c r="R83">
        <v>8.2908364788465503E-3</v>
      </c>
      <c r="S83" t="s">
        <v>162</v>
      </c>
      <c r="T83">
        <v>1.31439618254642E-2</v>
      </c>
      <c r="U83">
        <v>2.9972505394670401E-2</v>
      </c>
      <c r="V83" t="s">
        <v>162</v>
      </c>
      <c r="W83" t="s">
        <v>162</v>
      </c>
      <c r="X83">
        <v>1.7989213206816599E-2</v>
      </c>
      <c r="Y83">
        <v>1.05040333505136E-2</v>
      </c>
    </row>
    <row r="84" spans="1:25" x14ac:dyDescent="0.25">
      <c r="A84" s="139">
        <v>38899</v>
      </c>
      <c r="B84">
        <v>26.709167376738911</v>
      </c>
      <c r="C84">
        <f t="shared" si="1"/>
        <v>1.365014191590566</v>
      </c>
      <c r="D84">
        <v>1.01752682841819E-2</v>
      </c>
      <c r="E84">
        <v>8.0577685771467001E-3</v>
      </c>
      <c r="F84">
        <v>9.7063836577712601E-3</v>
      </c>
      <c r="G84">
        <v>9.1136919041586006E-3</v>
      </c>
      <c r="H84">
        <v>9.9389041997306696E-3</v>
      </c>
      <c r="I84">
        <v>4.3806538097816997E-2</v>
      </c>
      <c r="J84">
        <v>1.33601475763387E-2</v>
      </c>
      <c r="K84">
        <v>6.05110043154656E-3</v>
      </c>
      <c r="L84" t="s">
        <v>162</v>
      </c>
      <c r="M84">
        <v>1.9258345252010499E-2</v>
      </c>
      <c r="N84">
        <v>1.2058279743681399E-2</v>
      </c>
      <c r="O84" t="s">
        <v>162</v>
      </c>
      <c r="P84" t="s">
        <v>162</v>
      </c>
      <c r="Q84">
        <v>9.7396165068927305E-3</v>
      </c>
      <c r="R84">
        <v>7.6296098836539598E-3</v>
      </c>
      <c r="S84" t="s">
        <v>162</v>
      </c>
      <c r="T84">
        <v>1.1883058721126201E-2</v>
      </c>
      <c r="U84">
        <v>2.6486953677250399E-2</v>
      </c>
      <c r="V84" t="s">
        <v>162</v>
      </c>
      <c r="W84" t="s">
        <v>162</v>
      </c>
      <c r="X84">
        <v>1.28205134454211E-2</v>
      </c>
      <c r="Y84">
        <v>8.3160906957629194E-3</v>
      </c>
    </row>
    <row r="85" spans="1:25" x14ac:dyDescent="0.25">
      <c r="A85" s="139">
        <v>38991</v>
      </c>
      <c r="B85">
        <v>17.53583903722269</v>
      </c>
      <c r="C85">
        <f t="shared" si="1"/>
        <v>1.1244340821189027</v>
      </c>
      <c r="D85">
        <v>9.2876904966855099E-3</v>
      </c>
      <c r="E85">
        <v>9.2738601717437408E-3</v>
      </c>
      <c r="F85">
        <v>8.4707183726920408E-3</v>
      </c>
      <c r="G85">
        <v>1.05181586294061E-2</v>
      </c>
      <c r="H85">
        <v>8.7854823524053903E-3</v>
      </c>
      <c r="I85">
        <v>2.1738565738476299E-2</v>
      </c>
      <c r="J85">
        <v>1.41858676196371E-2</v>
      </c>
      <c r="K85">
        <v>5.9439560061821002E-3</v>
      </c>
      <c r="L85" t="s">
        <v>162</v>
      </c>
      <c r="M85">
        <v>1.2185843588886899E-2</v>
      </c>
      <c r="N85">
        <v>1.03091801807523E-2</v>
      </c>
      <c r="O85" t="s">
        <v>162</v>
      </c>
      <c r="P85" t="s">
        <v>162</v>
      </c>
      <c r="Q85">
        <v>7.7509819504785098E-3</v>
      </c>
      <c r="R85">
        <v>1.0587636585790899E-2</v>
      </c>
      <c r="S85" t="s">
        <v>162</v>
      </c>
      <c r="T85">
        <v>1.2910206638622501E-2</v>
      </c>
      <c r="U85">
        <v>2.08012060550085E-2</v>
      </c>
      <c r="V85" t="s">
        <v>162</v>
      </c>
      <c r="W85" t="s">
        <v>162</v>
      </c>
      <c r="X85">
        <v>8.1156729408676208E-3</v>
      </c>
      <c r="Y85">
        <v>9.0444258113889595E-3</v>
      </c>
    </row>
    <row r="86" spans="1:25" x14ac:dyDescent="0.25">
      <c r="A86" s="139">
        <v>39083</v>
      </c>
      <c r="B86">
        <v>42.789527775712017</v>
      </c>
      <c r="C86">
        <f t="shared" si="1"/>
        <v>1.5463758588234884</v>
      </c>
      <c r="D86">
        <v>1.39184139741148E-2</v>
      </c>
      <c r="E86">
        <v>9.6566358766510905E-3</v>
      </c>
      <c r="F86">
        <v>1.1760635943069401E-2</v>
      </c>
      <c r="G86">
        <v>1.1348387362345599E-2</v>
      </c>
      <c r="H86">
        <v>1.40839993806228E-2</v>
      </c>
      <c r="I86">
        <v>2.7160132378486999E-2</v>
      </c>
      <c r="J86">
        <v>1.8143759572243599E-2</v>
      </c>
      <c r="K86">
        <v>1.54273171742368E-2</v>
      </c>
      <c r="L86" t="s">
        <v>162</v>
      </c>
      <c r="M86">
        <v>1.6254547245836699E-2</v>
      </c>
      <c r="N86">
        <v>1.7432030636001499E-2</v>
      </c>
      <c r="O86" t="s">
        <v>162</v>
      </c>
      <c r="P86" t="s">
        <v>162</v>
      </c>
      <c r="Q86">
        <v>1.49734757301979E-2</v>
      </c>
      <c r="R86">
        <v>1.12444949741874E-2</v>
      </c>
      <c r="S86" t="s">
        <v>162</v>
      </c>
      <c r="T86">
        <v>1.7199331745263901E-2</v>
      </c>
      <c r="U86">
        <v>2.00540031946119E-2</v>
      </c>
      <c r="V86" t="s">
        <v>162</v>
      </c>
      <c r="W86" t="s">
        <v>162</v>
      </c>
      <c r="X86">
        <v>1.5482816184932E-2</v>
      </c>
      <c r="Y86">
        <v>1.32801560389558E-2</v>
      </c>
    </row>
    <row r="87" spans="1:25" x14ac:dyDescent="0.25">
      <c r="A87" s="139">
        <v>39173</v>
      </c>
      <c r="B87">
        <v>29.246794089788423</v>
      </c>
      <c r="C87">
        <f t="shared" si="1"/>
        <v>1.3081606493979718</v>
      </c>
      <c r="D87">
        <v>1.2767121804901299E-2</v>
      </c>
      <c r="E87">
        <v>1.1077957265095899E-2</v>
      </c>
      <c r="F87">
        <v>1.9466626044850801E-2</v>
      </c>
      <c r="G87">
        <v>1.0414031128126401E-2</v>
      </c>
      <c r="H87">
        <v>1.1872636206740899E-2</v>
      </c>
      <c r="I87">
        <v>1.6921645907898498E-2</v>
      </c>
      <c r="J87">
        <v>1.2276642331381499E-2</v>
      </c>
      <c r="K87">
        <v>8.2128308722612901E-3</v>
      </c>
      <c r="L87" t="s">
        <v>162</v>
      </c>
      <c r="M87">
        <v>1.7357493253388499E-2</v>
      </c>
      <c r="N87">
        <v>1.4185792948201201E-2</v>
      </c>
      <c r="O87" t="s">
        <v>162</v>
      </c>
      <c r="P87" t="s">
        <v>162</v>
      </c>
      <c r="Q87">
        <v>1.5165951338447999E-2</v>
      </c>
      <c r="R87">
        <v>8.6549908491772107E-3</v>
      </c>
      <c r="S87" t="s">
        <v>162</v>
      </c>
      <c r="T87">
        <v>9.7012679440065808E-3</v>
      </c>
      <c r="U87">
        <v>1.5654590864236099E-2</v>
      </c>
      <c r="V87" t="s">
        <v>162</v>
      </c>
      <c r="W87" t="s">
        <v>162</v>
      </c>
      <c r="X87">
        <v>1.2500495249996199E-2</v>
      </c>
      <c r="Y87">
        <v>1.30756298949651E-2</v>
      </c>
    </row>
    <row r="88" spans="1:25" x14ac:dyDescent="0.25">
      <c r="A88" s="139">
        <v>39264</v>
      </c>
      <c r="B88">
        <v>49.741977499017928</v>
      </c>
      <c r="C88">
        <f t="shared" si="1"/>
        <v>1.896703566963025</v>
      </c>
      <c r="D88">
        <v>1.8907073176501098E-2</v>
      </c>
      <c r="E88">
        <v>1.22242395741967E-2</v>
      </c>
      <c r="F88">
        <v>2.2492416004529302E-2</v>
      </c>
      <c r="G88">
        <v>1.35574510503387E-2</v>
      </c>
      <c r="H88">
        <v>2.01070892388144E-2</v>
      </c>
      <c r="I88">
        <v>2.74742743026237E-2</v>
      </c>
      <c r="J88">
        <v>1.42515523025176E-2</v>
      </c>
      <c r="K88">
        <v>1.1411809570956E-2</v>
      </c>
      <c r="L88" t="s">
        <v>162</v>
      </c>
      <c r="M88">
        <v>2.3236925439219399E-2</v>
      </c>
      <c r="N88">
        <v>2.7700976810551399E-2</v>
      </c>
      <c r="O88" t="s">
        <v>162</v>
      </c>
      <c r="P88" t="s">
        <v>162</v>
      </c>
      <c r="Q88">
        <v>1.9796468369237701E-2</v>
      </c>
      <c r="R88">
        <v>1.5484531959636399E-2</v>
      </c>
      <c r="S88" t="s">
        <v>162</v>
      </c>
      <c r="T88">
        <v>1.8965527519801802E-2</v>
      </c>
      <c r="U88">
        <v>1.7382664713771399E-2</v>
      </c>
      <c r="V88" t="s">
        <v>162</v>
      </c>
      <c r="W88" t="s">
        <v>162</v>
      </c>
      <c r="X88">
        <v>2.2412468303367399E-2</v>
      </c>
      <c r="Y88">
        <v>1.8067102378021001E-2</v>
      </c>
    </row>
    <row r="89" spans="1:25" x14ac:dyDescent="0.25">
      <c r="A89" s="139">
        <v>39356</v>
      </c>
      <c r="B89">
        <v>46.962269427494938</v>
      </c>
      <c r="C89">
        <f t="shared" si="1"/>
        <v>1.7747098557532142</v>
      </c>
      <c r="D89">
        <v>2.4097030717275598E-2</v>
      </c>
      <c r="E89">
        <v>1.41485032323918E-2</v>
      </c>
      <c r="F89">
        <v>2.3182573533639499E-2</v>
      </c>
      <c r="G89">
        <v>1.3362698037238999E-2</v>
      </c>
      <c r="H89">
        <v>1.5677141539854701E-2</v>
      </c>
      <c r="I89">
        <v>2.6852897272388199E-2</v>
      </c>
      <c r="J89">
        <v>1.9070302525900001E-2</v>
      </c>
      <c r="K89">
        <v>1.0166549934799599E-2</v>
      </c>
      <c r="L89" t="s">
        <v>162</v>
      </c>
      <c r="M89">
        <v>1.6772881553540099E-2</v>
      </c>
      <c r="N89">
        <v>1.8944679857398498E-2</v>
      </c>
      <c r="O89" t="s">
        <v>162</v>
      </c>
      <c r="P89" t="s">
        <v>162</v>
      </c>
      <c r="Q89">
        <v>1.39589569561023E-2</v>
      </c>
      <c r="R89">
        <v>1.2767110622029801E-2</v>
      </c>
      <c r="S89" t="s">
        <v>162</v>
      </c>
      <c r="T89">
        <v>1.2998787871641E-2</v>
      </c>
      <c r="U89">
        <v>1.8200371092130699E-2</v>
      </c>
      <c r="V89" t="s">
        <v>162</v>
      </c>
      <c r="W89" t="s">
        <v>162</v>
      </c>
      <c r="X89">
        <v>2.2576597268638199E-2</v>
      </c>
      <c r="Y89">
        <v>2.1176494905545299E-2</v>
      </c>
    </row>
    <row r="90" spans="1:25" x14ac:dyDescent="0.25">
      <c r="A90" s="139">
        <v>39448</v>
      </c>
      <c r="B90">
        <v>51.927603541039289</v>
      </c>
      <c r="C90">
        <f t="shared" si="1"/>
        <v>2.3154298152375818</v>
      </c>
      <c r="D90">
        <v>3.0245822011107398E-2</v>
      </c>
      <c r="E90">
        <v>1.6526859685528899E-2</v>
      </c>
      <c r="F90">
        <v>1.76836388343341E-2</v>
      </c>
      <c r="G90">
        <v>1.9177857669108799E-2</v>
      </c>
      <c r="H90">
        <v>1.9621717022413401E-2</v>
      </c>
      <c r="I90">
        <v>2.81271866665465E-2</v>
      </c>
      <c r="J90">
        <v>2.11984560543588E-2</v>
      </c>
      <c r="K90">
        <v>2.4147348609253501E-2</v>
      </c>
      <c r="L90" t="s">
        <v>162</v>
      </c>
      <c r="M90">
        <v>2.83582804162444E-2</v>
      </c>
      <c r="N90">
        <v>2.5361541509933298E-2</v>
      </c>
      <c r="O90" t="s">
        <v>162</v>
      </c>
      <c r="P90" t="s">
        <v>162</v>
      </c>
      <c r="Q90">
        <v>2.2708911094686899E-2</v>
      </c>
      <c r="R90">
        <v>1.52174173938655E-2</v>
      </c>
      <c r="S90" t="s">
        <v>162</v>
      </c>
      <c r="T90">
        <v>2.2305628295878201E-2</v>
      </c>
      <c r="U90">
        <v>2.6342878158257799E-2</v>
      </c>
      <c r="V90" t="s">
        <v>162</v>
      </c>
      <c r="W90" t="s">
        <v>162</v>
      </c>
      <c r="X90">
        <v>2.7506199540636302E-2</v>
      </c>
      <c r="Y90">
        <v>2.59390274758593E-2</v>
      </c>
    </row>
    <row r="91" spans="1:25" x14ac:dyDescent="0.25">
      <c r="A91" s="139">
        <v>39539</v>
      </c>
      <c r="B91">
        <v>40.858137667331647</v>
      </c>
      <c r="C91">
        <f t="shared" si="1"/>
        <v>1.4248004721026342</v>
      </c>
      <c r="D91">
        <v>1.86129032285379E-2</v>
      </c>
      <c r="E91">
        <v>1.05515055150155E-2</v>
      </c>
      <c r="F91">
        <v>1.3386166184632699E-2</v>
      </c>
      <c r="G91">
        <v>9.9947960341799699E-3</v>
      </c>
      <c r="H91">
        <v>1.0281010135002299E-2</v>
      </c>
      <c r="I91">
        <v>1.9054963639068799E-2</v>
      </c>
      <c r="J91">
        <v>1.42463642172771E-2</v>
      </c>
      <c r="K91">
        <v>1.2050695449921E-2</v>
      </c>
      <c r="L91" t="s">
        <v>162</v>
      </c>
      <c r="M91">
        <v>1.2860228024007599E-2</v>
      </c>
      <c r="N91">
        <v>1.8187276847890201E-2</v>
      </c>
      <c r="O91" t="s">
        <v>162</v>
      </c>
      <c r="P91" t="s">
        <v>162</v>
      </c>
      <c r="Q91">
        <v>1.28157091670613E-2</v>
      </c>
      <c r="R91">
        <v>1.06929119131077E-2</v>
      </c>
      <c r="S91" t="s">
        <v>162</v>
      </c>
      <c r="T91">
        <v>1.1976470098994401E-2</v>
      </c>
      <c r="U91">
        <v>1.78491013918026E-2</v>
      </c>
      <c r="V91" t="s">
        <v>162</v>
      </c>
      <c r="W91" t="s">
        <v>162</v>
      </c>
      <c r="X91">
        <v>1.6776177921115101E-2</v>
      </c>
      <c r="Y91">
        <v>1.8631795768807299E-2</v>
      </c>
    </row>
    <row r="92" spans="1:25" x14ac:dyDescent="0.25">
      <c r="A92" s="139">
        <v>39630</v>
      </c>
      <c r="B92">
        <v>46.112259532275999</v>
      </c>
      <c r="C92">
        <f t="shared" si="1"/>
        <v>2.1734109961547112</v>
      </c>
      <c r="D92">
        <v>3.5317881093790297E-2</v>
      </c>
      <c r="E92">
        <v>1.32771182167001E-2</v>
      </c>
      <c r="F92">
        <v>1.5235734127063E-2</v>
      </c>
      <c r="G92">
        <v>1.56237487856634E-2</v>
      </c>
      <c r="H92">
        <v>1.8222856323756299E-2</v>
      </c>
      <c r="I92">
        <v>2.3278611541287599E-2</v>
      </c>
      <c r="J92">
        <v>2.2497394704426001E-2</v>
      </c>
      <c r="K92">
        <v>1.27410455642096E-2</v>
      </c>
      <c r="L92" t="s">
        <v>162</v>
      </c>
      <c r="M92">
        <v>2.35752203766087E-2</v>
      </c>
      <c r="N92">
        <v>2.4427820780653E-2</v>
      </c>
      <c r="O92" t="s">
        <v>162</v>
      </c>
      <c r="P92" t="s">
        <v>162</v>
      </c>
      <c r="Q92">
        <v>2.0515463761429299E-2</v>
      </c>
      <c r="R92">
        <v>1.49563724590379E-2</v>
      </c>
      <c r="S92" t="s">
        <v>162</v>
      </c>
      <c r="T92">
        <v>1.8360886877969201E-2</v>
      </c>
      <c r="U92">
        <v>2.10590322123261E-2</v>
      </c>
      <c r="V92" t="s">
        <v>162</v>
      </c>
      <c r="W92" t="s">
        <v>162</v>
      </c>
      <c r="X92">
        <v>2.9323776272458899E-2</v>
      </c>
      <c r="Y92">
        <v>3.9332796287374398E-2</v>
      </c>
    </row>
    <row r="93" spans="1:25" x14ac:dyDescent="0.25">
      <c r="A93" s="139">
        <v>39722</v>
      </c>
      <c r="B93">
        <v>55.608088400612075</v>
      </c>
      <c r="C93">
        <f t="shared" si="1"/>
        <v>4.995809054823285</v>
      </c>
      <c r="D93">
        <v>5.7760391896818503E-2</v>
      </c>
      <c r="E93">
        <v>3.23515668686567E-2</v>
      </c>
      <c r="F93">
        <v>6.3198619786618906E-2</v>
      </c>
      <c r="G93">
        <v>4.4211037910093502E-2</v>
      </c>
      <c r="H93">
        <v>3.16386682396207E-2</v>
      </c>
      <c r="I93">
        <v>9.4395057703643204E-2</v>
      </c>
      <c r="J93">
        <v>4.5126536918180499E-2</v>
      </c>
      <c r="K93">
        <v>4.0891441665415501E-2</v>
      </c>
      <c r="L93" t="s">
        <v>162</v>
      </c>
      <c r="M93">
        <v>5.6215006087427598E-2</v>
      </c>
      <c r="N93">
        <v>4.8777390462466298E-2</v>
      </c>
      <c r="O93" t="s">
        <v>162</v>
      </c>
      <c r="P93" t="s">
        <v>162</v>
      </c>
      <c r="Q93">
        <v>4.0259948245253002E-2</v>
      </c>
      <c r="R93">
        <v>3.2101679128942497E-2</v>
      </c>
      <c r="S93" t="s">
        <v>162</v>
      </c>
      <c r="T93">
        <v>5.3459021635502403E-2</v>
      </c>
      <c r="U93">
        <v>3.8711445958497397E-2</v>
      </c>
      <c r="V93" t="s">
        <v>162</v>
      </c>
      <c r="W93" t="s">
        <v>162</v>
      </c>
      <c r="X93">
        <v>3.9298729899129699E-2</v>
      </c>
      <c r="Y93">
        <v>8.0932906365459106E-2</v>
      </c>
    </row>
    <row r="94" spans="1:25" x14ac:dyDescent="0.25">
      <c r="A94" s="139">
        <v>39814</v>
      </c>
      <c r="B94">
        <v>47.076449118992755</v>
      </c>
      <c r="C94">
        <f t="shared" si="1"/>
        <v>3.4752382005629996</v>
      </c>
      <c r="D94">
        <v>3.9260665928420403E-2</v>
      </c>
      <c r="E94">
        <v>2.32542374309304E-2</v>
      </c>
      <c r="F94">
        <v>3.6581136275742103E-2</v>
      </c>
      <c r="G94">
        <v>2.61026879977732E-2</v>
      </c>
      <c r="H94">
        <v>2.9368736569285601E-2</v>
      </c>
      <c r="I94">
        <v>5.5324759049290101E-2</v>
      </c>
      <c r="J94">
        <v>2.8713666104519298E-2</v>
      </c>
      <c r="K94">
        <v>1.8011164955285E-2</v>
      </c>
      <c r="L94" t="s">
        <v>162</v>
      </c>
      <c r="M94">
        <v>4.7519659274142298E-2</v>
      </c>
      <c r="N94">
        <v>3.0994647310793402E-2</v>
      </c>
      <c r="O94" t="s">
        <v>162</v>
      </c>
      <c r="P94" t="s">
        <v>162</v>
      </c>
      <c r="Q94">
        <v>3.63452950751154E-2</v>
      </c>
      <c r="R94">
        <v>2.1928780944784902E-2</v>
      </c>
      <c r="S94" t="s">
        <v>162</v>
      </c>
      <c r="T94">
        <v>2.7398136678173299E-2</v>
      </c>
      <c r="U94">
        <v>2.5553100871047899E-2</v>
      </c>
      <c r="V94" t="s">
        <v>162</v>
      </c>
      <c r="W94" t="s">
        <v>162</v>
      </c>
      <c r="X94">
        <v>5.0572930895089997E-2</v>
      </c>
      <c r="Y94">
        <v>5.9108506729686497E-2</v>
      </c>
    </row>
    <row r="95" spans="1:25" x14ac:dyDescent="0.25">
      <c r="A95" s="139">
        <v>39904</v>
      </c>
      <c r="B95">
        <v>43.028444670715658</v>
      </c>
      <c r="C95">
        <f t="shared" si="1"/>
        <v>2.4619939334636496</v>
      </c>
      <c r="D95">
        <v>2.8641178258958799E-2</v>
      </c>
      <c r="E95">
        <v>1.4976827174574599E-2</v>
      </c>
      <c r="F95">
        <v>1.6750224785671598E-2</v>
      </c>
      <c r="G95">
        <v>1.8268790310798502E-2</v>
      </c>
      <c r="H95">
        <v>2.0037162254585399E-2</v>
      </c>
      <c r="I95">
        <v>4.9377464982771603E-2</v>
      </c>
      <c r="J95">
        <v>1.8879310121585599E-2</v>
      </c>
      <c r="K95">
        <v>1.48605248099626E-2</v>
      </c>
      <c r="L95" t="s">
        <v>162</v>
      </c>
      <c r="M95">
        <v>2.74458854042069E-2</v>
      </c>
      <c r="N95">
        <v>1.9593481059011101E-2</v>
      </c>
      <c r="O95" t="s">
        <v>162</v>
      </c>
      <c r="P95" t="s">
        <v>162</v>
      </c>
      <c r="Q95">
        <v>2.2697827868003301E-2</v>
      </c>
      <c r="R95">
        <v>1.6228875129637801E-2</v>
      </c>
      <c r="S95" t="s">
        <v>162</v>
      </c>
      <c r="T95">
        <v>2.4922660595458501E-2</v>
      </c>
      <c r="U95">
        <v>1.65488128935182E-2</v>
      </c>
      <c r="V95" t="s">
        <v>162</v>
      </c>
      <c r="W95" t="s">
        <v>162</v>
      </c>
      <c r="X95">
        <v>3.8308762840518797E-2</v>
      </c>
      <c r="Y95">
        <v>4.6381240864920702E-2</v>
      </c>
    </row>
    <row r="96" spans="1:25" x14ac:dyDescent="0.25">
      <c r="A96" s="139">
        <v>39995</v>
      </c>
      <c r="B96">
        <v>41.238173568429197</v>
      </c>
      <c r="C96">
        <f t="shared" si="1"/>
        <v>1.8395873144248991</v>
      </c>
      <c r="D96">
        <v>1.7616046779593001E-2</v>
      </c>
      <c r="E96">
        <v>1.03175999715189E-2</v>
      </c>
      <c r="F96">
        <v>1.6252366328111799E-2</v>
      </c>
      <c r="G96">
        <v>1.6583714941909099E-2</v>
      </c>
      <c r="H96">
        <v>1.53310956456294E-2</v>
      </c>
      <c r="I96">
        <v>4.0972021869660397E-2</v>
      </c>
      <c r="J96">
        <v>1.8542574646004801E-2</v>
      </c>
      <c r="K96">
        <v>1.14824018158491E-2</v>
      </c>
      <c r="L96" t="s">
        <v>162</v>
      </c>
      <c r="M96">
        <v>1.8616847728524899E-2</v>
      </c>
      <c r="N96">
        <v>1.7100024083719901E-2</v>
      </c>
      <c r="O96" t="s">
        <v>162</v>
      </c>
      <c r="P96" t="s">
        <v>162</v>
      </c>
      <c r="Q96">
        <v>1.6454525025159299E-2</v>
      </c>
      <c r="R96">
        <v>1.3817855291148901E-2</v>
      </c>
      <c r="S96" t="s">
        <v>162</v>
      </c>
      <c r="T96">
        <v>1.4387059721966499E-2</v>
      </c>
      <c r="U96">
        <v>1.85424667590607E-2</v>
      </c>
      <c r="V96" t="s">
        <v>162</v>
      </c>
      <c r="W96" t="s">
        <v>162</v>
      </c>
      <c r="X96">
        <v>2.3326639842868199E-2</v>
      </c>
      <c r="Y96">
        <v>2.4990729857259E-2</v>
      </c>
    </row>
    <row r="97" spans="1:25" x14ac:dyDescent="0.25">
      <c r="A97" s="139">
        <v>40087</v>
      </c>
      <c r="B97">
        <v>52.382808496046252</v>
      </c>
      <c r="C97">
        <f t="shared" si="1"/>
        <v>1.7786787064216953</v>
      </c>
      <c r="D97">
        <v>1.8398104053097102E-2</v>
      </c>
      <c r="E97">
        <v>1.24250899049468E-2</v>
      </c>
      <c r="F97">
        <v>1.3851317453474499E-2</v>
      </c>
      <c r="G97">
        <v>1.37941241301234E-2</v>
      </c>
      <c r="H97">
        <v>1.48676717382899E-2</v>
      </c>
      <c r="I97">
        <v>3.7191622867368303E-2</v>
      </c>
      <c r="J97">
        <v>1.8476143293900502E-2</v>
      </c>
      <c r="K97">
        <v>1.3358169115471601E-2</v>
      </c>
      <c r="L97" t="s">
        <v>162</v>
      </c>
      <c r="M97">
        <v>2.3021798506330401E-2</v>
      </c>
      <c r="N97">
        <v>2.1032833932150798E-2</v>
      </c>
      <c r="O97" t="s">
        <v>162</v>
      </c>
      <c r="P97" t="s">
        <v>162</v>
      </c>
      <c r="Q97">
        <v>1.9674014714617199E-2</v>
      </c>
      <c r="R97">
        <v>1.24345787425945E-2</v>
      </c>
      <c r="S97" t="s">
        <v>162</v>
      </c>
      <c r="T97">
        <v>9.7955425639398696E-3</v>
      </c>
      <c r="U97">
        <v>1.5625147752377399E-2</v>
      </c>
      <c r="V97" t="s">
        <v>162</v>
      </c>
      <c r="W97" t="s">
        <v>162</v>
      </c>
      <c r="X97">
        <v>2.1405047042270999E-2</v>
      </c>
      <c r="Y97">
        <v>1.9237387216518E-2</v>
      </c>
    </row>
    <row r="98" spans="1:25" x14ac:dyDescent="0.25">
      <c r="A98" s="139">
        <v>40179</v>
      </c>
      <c r="B98">
        <v>38.628925047729389</v>
      </c>
      <c r="C98">
        <f t="shared" si="1"/>
        <v>1.3414589273395539</v>
      </c>
      <c r="D98">
        <v>1.40561524816173E-2</v>
      </c>
      <c r="E98">
        <v>9.0414090943182306E-3</v>
      </c>
      <c r="F98">
        <v>1.04677174466837E-2</v>
      </c>
      <c r="G98">
        <v>9.0938581519280793E-3</v>
      </c>
      <c r="H98">
        <v>1.0025598367477399E-2</v>
      </c>
      <c r="I98">
        <v>2.8492891861208802E-2</v>
      </c>
      <c r="J98">
        <v>2.18483858857428E-2</v>
      </c>
      <c r="K98">
        <v>9.3434855869841908E-3</v>
      </c>
      <c r="L98" t="s">
        <v>162</v>
      </c>
      <c r="M98">
        <v>1.79453872745153E-2</v>
      </c>
      <c r="N98">
        <v>1.39166675387325E-2</v>
      </c>
      <c r="O98" t="s">
        <v>162</v>
      </c>
      <c r="P98" t="s">
        <v>162</v>
      </c>
      <c r="Q98">
        <v>1.1464897141521499E-2</v>
      </c>
      <c r="R98">
        <v>1.18579780145113E-2</v>
      </c>
      <c r="S98" t="s">
        <v>162</v>
      </c>
      <c r="T98">
        <v>8.3448154201684402E-3</v>
      </c>
      <c r="U98">
        <v>1.2770226381418601E-2</v>
      </c>
      <c r="V98" t="s">
        <v>162</v>
      </c>
      <c r="W98" t="s">
        <v>162</v>
      </c>
      <c r="X98">
        <v>1.2846505734334599E-2</v>
      </c>
      <c r="Y98">
        <v>1.3117451993165901E-2</v>
      </c>
    </row>
    <row r="99" spans="1:25" x14ac:dyDescent="0.25">
      <c r="A99" s="139">
        <v>40269</v>
      </c>
      <c r="B99">
        <v>61.210443607839679</v>
      </c>
      <c r="C99">
        <f t="shared" si="1"/>
        <v>1.9374643254573765</v>
      </c>
      <c r="D99">
        <v>2.1428756115966702E-2</v>
      </c>
      <c r="E99">
        <v>1.5614786576701E-2</v>
      </c>
      <c r="F99">
        <v>1.4143815661721E-2</v>
      </c>
      <c r="G99">
        <v>1.66815398066258E-2</v>
      </c>
      <c r="H99">
        <v>2.11061503398665E-2</v>
      </c>
      <c r="I99">
        <v>2.6545768290253902E-2</v>
      </c>
      <c r="J99">
        <v>2.8473308133652599E-2</v>
      </c>
      <c r="K99">
        <v>1.03235649638687E-2</v>
      </c>
      <c r="L99" t="s">
        <v>162</v>
      </c>
      <c r="M99">
        <v>2.81899577970658E-2</v>
      </c>
      <c r="N99">
        <v>1.6324867949707798E-2</v>
      </c>
      <c r="O99" t="s">
        <v>162</v>
      </c>
      <c r="P99" t="s">
        <v>162</v>
      </c>
      <c r="Q99">
        <v>2.2319523365841601E-2</v>
      </c>
      <c r="R99">
        <v>1.3732477828953401E-2</v>
      </c>
      <c r="S99" t="s">
        <v>162</v>
      </c>
      <c r="T99">
        <v>1.1737850302537701E-2</v>
      </c>
      <c r="U99">
        <v>1.5637273669492899E-2</v>
      </c>
      <c r="V99" t="s">
        <v>162</v>
      </c>
      <c r="W99" t="s">
        <v>162</v>
      </c>
      <c r="X99">
        <v>2.3489427658919398E-2</v>
      </c>
      <c r="Y99">
        <v>2.4245223612005502E-2</v>
      </c>
    </row>
    <row r="100" spans="1:25" x14ac:dyDescent="0.25">
      <c r="A100" s="139">
        <v>40360</v>
      </c>
      <c r="B100">
        <v>47.658998221071911</v>
      </c>
      <c r="C100">
        <f t="shared" si="1"/>
        <v>1.2924050977251516</v>
      </c>
      <c r="D100">
        <v>1.3302973891159701E-2</v>
      </c>
      <c r="E100">
        <v>1.0338053360835899E-2</v>
      </c>
      <c r="F100">
        <v>1.1898070060905101E-2</v>
      </c>
      <c r="G100">
        <v>1.0836451208027099E-2</v>
      </c>
      <c r="H100">
        <v>1.36764498444107E-2</v>
      </c>
      <c r="I100">
        <v>2.0256435552472699E-2</v>
      </c>
      <c r="J100">
        <v>1.9052004407466801E-2</v>
      </c>
      <c r="K100">
        <v>7.7380069859516402E-3</v>
      </c>
      <c r="L100" t="s">
        <v>162</v>
      </c>
      <c r="M100">
        <v>1.3394958951312701E-2</v>
      </c>
      <c r="N100">
        <v>1.2915397723164E-2</v>
      </c>
      <c r="O100">
        <v>1.39383022477022E-2</v>
      </c>
      <c r="P100" t="s">
        <v>162</v>
      </c>
      <c r="Q100">
        <v>1.36228412707236E-2</v>
      </c>
      <c r="R100">
        <v>1.01835471122955E-2</v>
      </c>
      <c r="S100" t="s">
        <v>162</v>
      </c>
      <c r="T100">
        <v>7.7602809254646403E-3</v>
      </c>
      <c r="U100">
        <v>1.1149843434927901E-2</v>
      </c>
      <c r="V100" t="s">
        <v>162</v>
      </c>
      <c r="W100" t="s">
        <v>162</v>
      </c>
      <c r="X100">
        <v>1.32339432269909E-2</v>
      </c>
      <c r="Y100">
        <v>1.6411306409464699E-2</v>
      </c>
    </row>
    <row r="101" spans="1:25" x14ac:dyDescent="0.25">
      <c r="A101" s="139">
        <v>40452</v>
      </c>
      <c r="B101">
        <v>40.228976862572289</v>
      </c>
      <c r="C101">
        <f t="shared" si="1"/>
        <v>1.3601731249746061</v>
      </c>
      <c r="D101">
        <v>1.21068195766905E-2</v>
      </c>
      <c r="E101">
        <v>1.04319559590918E-2</v>
      </c>
      <c r="F101">
        <v>1.1814310847668799E-2</v>
      </c>
      <c r="G101">
        <v>1.0171702659325E-2</v>
      </c>
      <c r="H101">
        <v>1.3413397257302199E-2</v>
      </c>
      <c r="I101">
        <v>1.54090047583407E-2</v>
      </c>
      <c r="J101">
        <v>1.8859685049274901E-2</v>
      </c>
      <c r="K101">
        <v>9.0565515538390297E-3</v>
      </c>
      <c r="L101" t="s">
        <v>162</v>
      </c>
      <c r="M101">
        <v>1.8459219830601899E-2</v>
      </c>
      <c r="N101">
        <v>1.36878421300987E-2</v>
      </c>
      <c r="O101">
        <v>9.4134214915984095E-3</v>
      </c>
      <c r="P101" t="s">
        <v>162</v>
      </c>
      <c r="Q101">
        <v>1.38337622334684E-2</v>
      </c>
      <c r="R101">
        <v>1.20440143088769E-2</v>
      </c>
      <c r="S101" t="s">
        <v>162</v>
      </c>
      <c r="T101">
        <v>7.6446485967651802E-3</v>
      </c>
      <c r="U101">
        <v>1.8210521911999001E-2</v>
      </c>
      <c r="V101" t="s">
        <v>162</v>
      </c>
      <c r="W101">
        <v>2.6405946844788399E-2</v>
      </c>
      <c r="X101">
        <v>1.2870209831797499E-2</v>
      </c>
      <c r="Y101">
        <v>1.0998147653901801E-2</v>
      </c>
    </row>
    <row r="102" spans="1:25" x14ac:dyDescent="0.25">
      <c r="A102" s="139">
        <v>40544</v>
      </c>
      <c r="B102">
        <v>42.349051605702861</v>
      </c>
      <c r="C102">
        <f t="shared" si="1"/>
        <v>1.3879737289217531</v>
      </c>
      <c r="D102">
        <v>1.1486589432227599E-2</v>
      </c>
      <c r="E102">
        <v>8.9301368895821701E-3</v>
      </c>
      <c r="F102">
        <v>1.2905056745423501E-2</v>
      </c>
      <c r="G102">
        <v>9.3534064627008393E-3</v>
      </c>
      <c r="H102">
        <v>1.08401398229486E-2</v>
      </c>
      <c r="I102">
        <v>1.47855023271225E-2</v>
      </c>
      <c r="J102">
        <v>2.33604221509741E-2</v>
      </c>
      <c r="K102">
        <v>8.5203467058967003E-3</v>
      </c>
      <c r="L102" t="s">
        <v>162</v>
      </c>
      <c r="M102">
        <v>1.4229105094554001E-2</v>
      </c>
      <c r="N102">
        <v>2.11582561300254E-2</v>
      </c>
      <c r="O102">
        <v>1.1672307453167999E-2</v>
      </c>
      <c r="P102" t="s">
        <v>162</v>
      </c>
      <c r="Q102">
        <v>1.22600303621103E-2</v>
      </c>
      <c r="R102">
        <v>9.66300567696903E-3</v>
      </c>
      <c r="S102" t="s">
        <v>162</v>
      </c>
      <c r="T102">
        <v>9.8317485612102896E-3</v>
      </c>
      <c r="U102">
        <v>1.3896089888363199E-2</v>
      </c>
      <c r="V102" t="s">
        <v>162</v>
      </c>
      <c r="W102">
        <v>3.4344419717651002E-2</v>
      </c>
      <c r="X102">
        <v>1.25283339676598E-2</v>
      </c>
      <c r="Y102">
        <v>1.0070373817328501E-2</v>
      </c>
    </row>
    <row r="103" spans="1:25" x14ac:dyDescent="0.25">
      <c r="A103" s="139">
        <v>40634</v>
      </c>
      <c r="B103">
        <v>47.595485419275867</v>
      </c>
      <c r="C103">
        <f t="shared" si="1"/>
        <v>1.1915259431849599</v>
      </c>
      <c r="D103">
        <v>1.21661519539609E-2</v>
      </c>
      <c r="E103">
        <v>9.9846168031923095E-3</v>
      </c>
      <c r="F103">
        <v>1.3329181745500501E-2</v>
      </c>
      <c r="G103">
        <v>8.3910049992315903E-3</v>
      </c>
      <c r="H103">
        <v>1.30431262067908E-2</v>
      </c>
      <c r="I103">
        <v>1.3669833162571201E-2</v>
      </c>
      <c r="J103">
        <v>2.0059041959047799E-2</v>
      </c>
      <c r="K103">
        <v>8.2194708036442098E-3</v>
      </c>
      <c r="L103" t="s">
        <v>162</v>
      </c>
      <c r="M103">
        <v>1.5460683533977599E-2</v>
      </c>
      <c r="N103">
        <v>9.7292512550379105E-3</v>
      </c>
      <c r="O103">
        <v>1.33041185071188E-2</v>
      </c>
      <c r="P103">
        <v>7.0206087121532203E-3</v>
      </c>
      <c r="Q103">
        <v>1.25509081925743E-2</v>
      </c>
      <c r="R103">
        <v>7.9115384474824305E-3</v>
      </c>
      <c r="S103" t="s">
        <v>162</v>
      </c>
      <c r="T103">
        <v>6.6640997218923503E-3</v>
      </c>
      <c r="U103">
        <v>1.27276020200004E-2</v>
      </c>
      <c r="V103" t="s">
        <v>162</v>
      </c>
      <c r="W103">
        <v>1.9761660020696799E-2</v>
      </c>
      <c r="X103">
        <v>1.27286433123654E-2</v>
      </c>
      <c r="Y103">
        <v>9.6683878479038605E-3</v>
      </c>
    </row>
    <row r="104" spans="1:25" x14ac:dyDescent="0.25">
      <c r="A104" s="139">
        <v>40725</v>
      </c>
      <c r="B104">
        <v>56.029947329453243</v>
      </c>
      <c r="C104">
        <f t="shared" si="1"/>
        <v>2.0192975096387347</v>
      </c>
      <c r="D104">
        <v>2.3352363439867799E-2</v>
      </c>
      <c r="E104">
        <v>1.7361197588871301E-2</v>
      </c>
      <c r="F104">
        <v>1.1620608088016401E-2</v>
      </c>
      <c r="G104">
        <v>1.6050771300532701E-2</v>
      </c>
      <c r="H104">
        <v>2.2335654435779999E-2</v>
      </c>
      <c r="I104">
        <v>2.6063791238435201E-2</v>
      </c>
      <c r="J104">
        <v>2.7171459185013701E-2</v>
      </c>
      <c r="K104">
        <v>1.4299203705652901E-2</v>
      </c>
      <c r="L104" t="s">
        <v>162</v>
      </c>
      <c r="M104">
        <v>3.1809452217382003E-2</v>
      </c>
      <c r="N104">
        <v>1.1230089016635299E-2</v>
      </c>
      <c r="O104">
        <v>1.5562080851181499E-2</v>
      </c>
      <c r="P104">
        <v>1.4743530052911701E-2</v>
      </c>
      <c r="Q104">
        <v>2.4862992892584802E-2</v>
      </c>
      <c r="R104">
        <v>1.3581086297696001E-2</v>
      </c>
      <c r="S104" t="s">
        <v>162</v>
      </c>
      <c r="T104">
        <v>1.37523201931871E-2</v>
      </c>
      <c r="U104">
        <v>1.74512573620734E-2</v>
      </c>
      <c r="V104" t="s">
        <v>162</v>
      </c>
      <c r="W104">
        <v>3.4182920206893903E-2</v>
      </c>
      <c r="X104">
        <v>2.2588755810560801E-2</v>
      </c>
      <c r="Y104">
        <v>2.5646992948083001E-2</v>
      </c>
    </row>
    <row r="105" spans="1:25" x14ac:dyDescent="0.25">
      <c r="A105" s="139">
        <v>40817</v>
      </c>
      <c r="B105">
        <v>58.012210228148099</v>
      </c>
      <c r="C105">
        <f t="shared" si="1"/>
        <v>1.997631707108743</v>
      </c>
      <c r="D105">
        <v>2.00951879720149E-2</v>
      </c>
      <c r="E105">
        <v>1.28078902647163E-2</v>
      </c>
      <c r="F105">
        <v>1.30702239125204E-2</v>
      </c>
      <c r="G105">
        <v>1.2085090935868899E-2</v>
      </c>
      <c r="H105">
        <v>2.44716178084056E-2</v>
      </c>
      <c r="I105">
        <v>2.11254271103863E-2</v>
      </c>
      <c r="J105">
        <v>3.3672832814555E-2</v>
      </c>
      <c r="K105">
        <v>1.5639558228152901E-2</v>
      </c>
      <c r="L105" t="s">
        <v>162</v>
      </c>
      <c r="M105">
        <v>3.4366324666451502E-2</v>
      </c>
      <c r="N105">
        <v>1.7595843828298399E-2</v>
      </c>
      <c r="O105">
        <v>1.39444832224701E-2</v>
      </c>
      <c r="P105">
        <v>1.58332423036023E-2</v>
      </c>
      <c r="Q105">
        <v>2.7558738873369501E-2</v>
      </c>
      <c r="R105">
        <v>1.17613904529117E-2</v>
      </c>
      <c r="S105" t="s">
        <v>162</v>
      </c>
      <c r="T105">
        <v>1.2860786219629499E-2</v>
      </c>
      <c r="U105">
        <v>1.54970324447071E-2</v>
      </c>
      <c r="V105" t="s">
        <v>162</v>
      </c>
      <c r="W105">
        <v>3.2020228396697797E-2</v>
      </c>
      <c r="X105">
        <v>2.4458429428439302E-2</v>
      </c>
      <c r="Y105">
        <v>2.06856954674636E-2</v>
      </c>
    </row>
    <row r="106" spans="1:25" x14ac:dyDescent="0.25">
      <c r="A106" s="139">
        <v>40909</v>
      </c>
      <c r="B106">
        <v>43.173666335684686</v>
      </c>
      <c r="C106">
        <f t="shared" si="1"/>
        <v>1.374425786017724</v>
      </c>
      <c r="D106">
        <v>1.17584762094314E-2</v>
      </c>
      <c r="E106">
        <v>9.0993300716153101E-3</v>
      </c>
      <c r="F106">
        <v>9.6467053675477095E-3</v>
      </c>
      <c r="G106">
        <v>7.70723564655578E-3</v>
      </c>
      <c r="H106">
        <v>1.5629604846322E-2</v>
      </c>
      <c r="I106">
        <v>1.3914416040393E-2</v>
      </c>
      <c r="J106">
        <v>2.7183805139957901E-2</v>
      </c>
      <c r="K106">
        <v>1.0123739729414801E-2</v>
      </c>
      <c r="L106" t="s">
        <v>162</v>
      </c>
      <c r="M106">
        <v>2.9646705028522E-2</v>
      </c>
      <c r="N106">
        <v>1.2213768308847401E-2</v>
      </c>
      <c r="O106">
        <v>9.4081023215280505E-3</v>
      </c>
      <c r="P106">
        <v>1.18510354648241E-2</v>
      </c>
      <c r="Q106">
        <v>1.9702303623038101E-2</v>
      </c>
      <c r="R106">
        <v>9.1131572861737897E-3</v>
      </c>
      <c r="S106" t="s">
        <v>162</v>
      </c>
      <c r="T106">
        <v>7.5980083972819502E-3</v>
      </c>
      <c r="U106">
        <v>1.39881145652925E-2</v>
      </c>
      <c r="V106" t="s">
        <v>162</v>
      </c>
      <c r="W106">
        <v>2.0326499827086598E-2</v>
      </c>
      <c r="X106">
        <v>1.44686661354155E-2</v>
      </c>
      <c r="Y106">
        <v>7.7612253341197398E-3</v>
      </c>
    </row>
    <row r="107" spans="1:25" x14ac:dyDescent="0.25">
      <c r="A107" s="139">
        <v>41000</v>
      </c>
      <c r="B107">
        <v>44.828883121914281</v>
      </c>
      <c r="C107">
        <f t="shared" si="1"/>
        <v>1.6706052397035032</v>
      </c>
      <c r="D107">
        <v>1.22201585044352E-2</v>
      </c>
      <c r="E107">
        <v>1.2353081980531099E-2</v>
      </c>
      <c r="F107">
        <v>1.5728036929387599E-2</v>
      </c>
      <c r="G107">
        <v>7.7509114483097696E-3</v>
      </c>
      <c r="H107">
        <v>1.6234301165589601E-2</v>
      </c>
      <c r="I107">
        <v>1.5187148060671901E-2</v>
      </c>
      <c r="J107">
        <v>5.9875863413397401E-2</v>
      </c>
      <c r="K107">
        <v>1.4684781469116E-2</v>
      </c>
      <c r="L107" t="s">
        <v>162</v>
      </c>
      <c r="M107">
        <v>2.9122712525897199E-2</v>
      </c>
      <c r="N107">
        <v>1.22350335187973E-2</v>
      </c>
      <c r="O107">
        <v>1.0511359677229101E-2</v>
      </c>
      <c r="P107">
        <v>1.47373057588962E-2</v>
      </c>
      <c r="Q107">
        <v>2.2136081374617499E-2</v>
      </c>
      <c r="R107">
        <v>8.8083432985570694E-3</v>
      </c>
      <c r="S107" t="s">
        <v>162</v>
      </c>
      <c r="T107">
        <v>8.3584271434765794E-3</v>
      </c>
      <c r="U107">
        <v>1.4120592693656399E-2</v>
      </c>
      <c r="V107" t="s">
        <v>162</v>
      </c>
      <c r="W107">
        <v>1.85782554524902E-2</v>
      </c>
      <c r="X107">
        <v>1.3377174888251801E-2</v>
      </c>
      <c r="Y107">
        <v>1.1395426240357699E-2</v>
      </c>
    </row>
    <row r="108" spans="1:25" x14ac:dyDescent="0.25">
      <c r="A108" s="139">
        <v>41091</v>
      </c>
      <c r="B108">
        <v>38.316155760695672</v>
      </c>
      <c r="C108">
        <f t="shared" si="1"/>
        <v>1.2712595965253621</v>
      </c>
      <c r="D108">
        <v>9.4900010222975003E-3</v>
      </c>
      <c r="E108">
        <v>8.5453004218776496E-3</v>
      </c>
      <c r="F108">
        <v>9.4072054274689197E-3</v>
      </c>
      <c r="G108">
        <v>6.8086856963569201E-3</v>
      </c>
      <c r="H108">
        <v>1.1674444139240601E-2</v>
      </c>
      <c r="I108">
        <v>1.2982426689550399E-2</v>
      </c>
      <c r="J108">
        <v>3.6040886550136202E-2</v>
      </c>
      <c r="K108">
        <v>8.4031911821730795E-3</v>
      </c>
      <c r="L108" t="s">
        <v>162</v>
      </c>
      <c r="M108">
        <v>2.0921153014756898E-2</v>
      </c>
      <c r="N108">
        <v>1.0268403352531199E-2</v>
      </c>
      <c r="O108">
        <v>1.3052346008906399E-2</v>
      </c>
      <c r="P108">
        <v>1.23610024864154E-2</v>
      </c>
      <c r="Q108">
        <v>1.6157628174652602E-2</v>
      </c>
      <c r="R108">
        <v>8.3069941492982906E-3</v>
      </c>
      <c r="S108" t="s">
        <v>162</v>
      </c>
      <c r="T108">
        <v>6.6135786495284503E-3</v>
      </c>
      <c r="U108">
        <v>1.78039050839667E-2</v>
      </c>
      <c r="V108" t="s">
        <v>162</v>
      </c>
      <c r="W108">
        <v>1.69290196653402E-2</v>
      </c>
      <c r="X108">
        <v>9.8387892310882099E-3</v>
      </c>
      <c r="Y108">
        <v>5.9343623942332002E-3</v>
      </c>
    </row>
    <row r="109" spans="1:25" x14ac:dyDescent="0.25">
      <c r="A109" s="139">
        <v>41183</v>
      </c>
      <c r="B109">
        <v>33.131486338088024</v>
      </c>
      <c r="C109">
        <f t="shared" si="1"/>
        <v>1.0726100187428671</v>
      </c>
      <c r="D109">
        <v>7.6244942566701703E-3</v>
      </c>
      <c r="E109">
        <v>6.5302734961560699E-3</v>
      </c>
      <c r="F109">
        <v>7.59259272178423E-3</v>
      </c>
      <c r="G109">
        <v>7.0805904043990996E-3</v>
      </c>
      <c r="H109">
        <v>8.9094079279276404E-3</v>
      </c>
      <c r="I109">
        <v>1.0025687862011299E-2</v>
      </c>
      <c r="J109">
        <v>2.28186911142579E-2</v>
      </c>
      <c r="K109">
        <v>1.1507489789443199E-2</v>
      </c>
      <c r="L109" t="s">
        <v>162</v>
      </c>
      <c r="M109">
        <v>2.00233151188032E-2</v>
      </c>
      <c r="N109">
        <v>9.0999690963046703E-3</v>
      </c>
      <c r="O109">
        <v>8.0608454897161692E-3</v>
      </c>
      <c r="P109">
        <v>1.4820570971986601E-2</v>
      </c>
      <c r="Q109">
        <v>1.06870163995345E-2</v>
      </c>
      <c r="R109">
        <v>7.3512828232676197E-3</v>
      </c>
      <c r="S109" t="s">
        <v>162</v>
      </c>
      <c r="T109">
        <v>5.8201409109675997E-3</v>
      </c>
      <c r="U109">
        <v>1.6393128504674798E-2</v>
      </c>
      <c r="V109" t="s">
        <v>162</v>
      </c>
      <c r="W109">
        <v>1.5101975277220301E-2</v>
      </c>
      <c r="X109">
        <v>7.7949566638878098E-3</v>
      </c>
      <c r="Y109">
        <v>6.5534747321318596E-3</v>
      </c>
    </row>
    <row r="110" spans="1:25" x14ac:dyDescent="0.25">
      <c r="A110" s="139">
        <v>41275</v>
      </c>
      <c r="B110">
        <v>32.685183715011561</v>
      </c>
      <c r="C110">
        <f t="shared" si="1"/>
        <v>1.1713481587337367</v>
      </c>
      <c r="D110">
        <v>8.42214147940854E-3</v>
      </c>
      <c r="E110">
        <v>8.0421346567433692E-3</v>
      </c>
      <c r="F110">
        <v>9.2449999220753903E-3</v>
      </c>
      <c r="G110">
        <v>5.5731692127251996E-3</v>
      </c>
      <c r="H110">
        <v>1.01228356064667E-2</v>
      </c>
      <c r="I110">
        <v>1.07714657480354E-2</v>
      </c>
      <c r="J110">
        <v>2.2520239321845398E-2</v>
      </c>
      <c r="K110">
        <v>9.2319653406194406E-3</v>
      </c>
      <c r="L110" t="s">
        <v>162</v>
      </c>
      <c r="M110">
        <v>1.9918838678647799E-2</v>
      </c>
      <c r="N110">
        <v>1.76082250704938E-2</v>
      </c>
      <c r="O110">
        <v>8.3542028659307193E-3</v>
      </c>
      <c r="P110">
        <v>1.6816100162540499E-2</v>
      </c>
      <c r="Q110">
        <v>1.19203814207535E-2</v>
      </c>
      <c r="R110">
        <v>8.2631880252377991E-3</v>
      </c>
      <c r="S110" t="s">
        <v>162</v>
      </c>
      <c r="T110">
        <v>5.2120198454290402E-3</v>
      </c>
      <c r="U110">
        <v>1.3061714153575999E-2</v>
      </c>
      <c r="V110" t="s">
        <v>162</v>
      </c>
      <c r="W110">
        <v>2.29573335738298E-2</v>
      </c>
      <c r="X110">
        <v>9.0828067518575299E-3</v>
      </c>
      <c r="Y110">
        <v>5.4323883231940399E-3</v>
      </c>
    </row>
    <row r="111" spans="1:25" x14ac:dyDescent="0.25">
      <c r="A111" s="139">
        <v>41365</v>
      </c>
      <c r="B111">
        <v>41.620169230654298</v>
      </c>
      <c r="C111">
        <f t="shared" si="1"/>
        <v>1.5702298155103247</v>
      </c>
      <c r="D111">
        <v>1.3375778562929401E-2</v>
      </c>
      <c r="E111">
        <v>8.9669717598488807E-3</v>
      </c>
      <c r="F111">
        <v>1.4089363924416599E-2</v>
      </c>
      <c r="G111">
        <v>1.18546451292827E-2</v>
      </c>
      <c r="H111">
        <v>1.0341991280501299E-2</v>
      </c>
      <c r="I111">
        <v>1.21090007025923E-2</v>
      </c>
      <c r="J111">
        <v>3.0343336739791098E-2</v>
      </c>
      <c r="K111">
        <v>1.5625553082283101E-2</v>
      </c>
      <c r="L111" t="s">
        <v>162</v>
      </c>
      <c r="M111">
        <v>2.0220393116952201E-2</v>
      </c>
      <c r="N111">
        <v>2.5533659386764399E-2</v>
      </c>
      <c r="O111">
        <v>1.02196881964418E-2</v>
      </c>
      <c r="P111">
        <v>2.3492275283172E-2</v>
      </c>
      <c r="Q111">
        <v>1.53811403849612E-2</v>
      </c>
      <c r="R111">
        <v>1.2818080475596899E-2</v>
      </c>
      <c r="S111">
        <v>5.3966735437974596E-3</v>
      </c>
      <c r="T111">
        <v>1.29517548729509E-2</v>
      </c>
      <c r="U111">
        <v>2.2794839638631499E-2</v>
      </c>
      <c r="V111" t="s">
        <v>162</v>
      </c>
      <c r="W111">
        <v>2.4759881400772399E-2</v>
      </c>
      <c r="X111">
        <v>1.1532513827439399E-2</v>
      </c>
      <c r="Y111">
        <v>1.22384217929393E-2</v>
      </c>
    </row>
    <row r="112" spans="1:25" x14ac:dyDescent="0.25">
      <c r="A112" s="139">
        <v>41456</v>
      </c>
      <c r="B112">
        <v>39.004355290301866</v>
      </c>
      <c r="C112">
        <f t="shared" si="1"/>
        <v>1.3105822842681205</v>
      </c>
      <c r="D112">
        <v>1.1905394298472E-2</v>
      </c>
      <c r="E112">
        <v>8.7696258900286407E-3</v>
      </c>
      <c r="F112">
        <v>7.5771778272376196E-3</v>
      </c>
      <c r="G112">
        <v>9.01153618868979E-3</v>
      </c>
      <c r="H112">
        <v>8.5322937751400197E-3</v>
      </c>
      <c r="I112">
        <v>9.2467493241082995E-3</v>
      </c>
      <c r="J112">
        <v>2.1027178455596301E-2</v>
      </c>
      <c r="K112">
        <v>1.0908413398342301E-2</v>
      </c>
      <c r="L112">
        <v>1.94290358758256E-2</v>
      </c>
      <c r="M112">
        <v>1.8809881099267501E-2</v>
      </c>
      <c r="N112">
        <v>1.3642438475047701E-2</v>
      </c>
      <c r="O112">
        <v>1.35465294160559E-2</v>
      </c>
      <c r="P112">
        <v>2.0228383592321202E-2</v>
      </c>
      <c r="Q112">
        <v>1.3443662612255E-2</v>
      </c>
      <c r="R112">
        <v>8.6898555362846398E-3</v>
      </c>
      <c r="S112">
        <v>4.3692186008545304E-3</v>
      </c>
      <c r="T112">
        <v>1.06387349675733E-2</v>
      </c>
      <c r="U112">
        <v>2.02475758854362E-2</v>
      </c>
      <c r="V112" t="s">
        <v>162</v>
      </c>
      <c r="W112">
        <v>2.37146721114408E-2</v>
      </c>
      <c r="X112">
        <v>1.07653300387373E-2</v>
      </c>
      <c r="Y112">
        <v>1.0718592327590599E-2</v>
      </c>
    </row>
    <row r="113" spans="1:25" x14ac:dyDescent="0.25">
      <c r="A113" s="139">
        <v>41548</v>
      </c>
      <c r="B113">
        <v>33.714164997596434</v>
      </c>
      <c r="C113">
        <f t="shared" si="1"/>
        <v>1.1601662103791774</v>
      </c>
      <c r="D113">
        <v>9.0663156777492301E-3</v>
      </c>
      <c r="E113">
        <v>6.0810761853328597E-3</v>
      </c>
      <c r="F113">
        <v>7.8206280256203301E-3</v>
      </c>
      <c r="G113">
        <v>7.75387967985089E-3</v>
      </c>
      <c r="H113">
        <v>7.2390817444650604E-3</v>
      </c>
      <c r="I113">
        <v>8.2728772619685802E-3</v>
      </c>
      <c r="J113">
        <v>3.6234510927102503E-2</v>
      </c>
      <c r="K113">
        <v>8.4898720760012095E-3</v>
      </c>
      <c r="L113">
        <v>1.86007547001431E-2</v>
      </c>
      <c r="M113">
        <v>1.34111772424592E-2</v>
      </c>
      <c r="N113">
        <v>1.28051859291287E-2</v>
      </c>
      <c r="O113">
        <v>7.8291222494379E-3</v>
      </c>
      <c r="P113">
        <v>1.7156041810957499E-2</v>
      </c>
      <c r="Q113">
        <v>9.7069099481103208E-3</v>
      </c>
      <c r="R113">
        <v>8.1757225910706593E-3</v>
      </c>
      <c r="S113">
        <v>4.1702906489232304E-3</v>
      </c>
      <c r="T113">
        <v>5.1064545442970196E-3</v>
      </c>
      <c r="U113">
        <v>1.1203090455309799E-2</v>
      </c>
      <c r="V113" t="s">
        <v>162</v>
      </c>
      <c r="W113">
        <v>2.7405002414775802E-2</v>
      </c>
      <c r="X113">
        <v>8.0926986999743204E-3</v>
      </c>
      <c r="Y113">
        <v>9.0142113669490296E-3</v>
      </c>
    </row>
    <row r="114" spans="1:25" x14ac:dyDescent="0.25">
      <c r="A114" s="139">
        <v>41640</v>
      </c>
      <c r="B114">
        <v>33.810073806815176</v>
      </c>
      <c r="C114">
        <f t="shared" si="1"/>
        <v>1.0960055013499397</v>
      </c>
      <c r="D114">
        <v>8.9228811446807905E-3</v>
      </c>
      <c r="E114">
        <v>6.9294229516831396E-3</v>
      </c>
      <c r="F114">
        <v>7.72589002926198E-3</v>
      </c>
      <c r="G114">
        <v>6.5660571325757196E-3</v>
      </c>
      <c r="H114">
        <v>8.5313169130458808E-3</v>
      </c>
      <c r="I114">
        <v>9.5559114543821606E-3</v>
      </c>
      <c r="J114">
        <v>2.8243676420930501E-2</v>
      </c>
      <c r="K114">
        <v>1.1098697840913699E-2</v>
      </c>
      <c r="L114">
        <v>1.3692060976557299E-2</v>
      </c>
      <c r="M114">
        <v>1.69394962462815E-2</v>
      </c>
      <c r="N114">
        <v>1.04275765372318E-2</v>
      </c>
      <c r="O114">
        <v>9.5154315608703896E-3</v>
      </c>
      <c r="P114">
        <v>9.1650641067319693E-3</v>
      </c>
      <c r="Q114">
        <v>1.11268986240751E-2</v>
      </c>
      <c r="R114">
        <v>7.0748949788238102E-3</v>
      </c>
      <c r="S114">
        <v>3.6057648023799199E-3</v>
      </c>
      <c r="T114">
        <v>4.64725713893617E-3</v>
      </c>
      <c r="U114">
        <v>1.5401198330790801E-2</v>
      </c>
      <c r="V114">
        <v>1.1324521176655399E-2</v>
      </c>
      <c r="W114">
        <v>2.3396689611601001E-2</v>
      </c>
      <c r="X114">
        <v>1.03407521323929E-2</v>
      </c>
      <c r="Y114">
        <v>6.8897501861848601E-3</v>
      </c>
    </row>
    <row r="115" spans="1:25" x14ac:dyDescent="0.25">
      <c r="A115" s="139">
        <v>41730</v>
      </c>
      <c r="B115">
        <v>24.889865406618192</v>
      </c>
      <c r="C115">
        <f t="shared" si="1"/>
        <v>0.93121655124046143</v>
      </c>
      <c r="D115">
        <v>6.528024351786E-3</v>
      </c>
      <c r="E115">
        <v>5.1002009150620002E-3</v>
      </c>
      <c r="F115">
        <v>1.2275848869232799E-2</v>
      </c>
      <c r="G115">
        <v>5.2090771104353201E-3</v>
      </c>
      <c r="H115">
        <v>7.9406694056284397E-3</v>
      </c>
      <c r="I115">
        <v>7.7199462844075098E-3</v>
      </c>
      <c r="J115">
        <v>2.3095458965659701E-2</v>
      </c>
      <c r="K115">
        <v>8.9265750001641005E-3</v>
      </c>
      <c r="L115">
        <v>1.2557819066013399E-2</v>
      </c>
      <c r="M115">
        <v>1.68214963712261E-2</v>
      </c>
      <c r="N115">
        <v>8.7788531140950594E-3</v>
      </c>
      <c r="O115">
        <v>8.01350323229005E-3</v>
      </c>
      <c r="P115">
        <v>8.4148942770558392E-3</v>
      </c>
      <c r="Q115">
        <v>7.5955257253466496E-3</v>
      </c>
      <c r="R115">
        <v>6.1020968934151201E-3</v>
      </c>
      <c r="S115">
        <v>2.5591863317916798E-3</v>
      </c>
      <c r="T115">
        <v>4.7173322409392003E-3</v>
      </c>
      <c r="U115">
        <v>9.5005799552656395E-3</v>
      </c>
      <c r="V115">
        <v>7.4588257783579004E-3</v>
      </c>
      <c r="W115">
        <v>2.1607250081096901E-2</v>
      </c>
      <c r="X115">
        <v>8.7938181199337401E-3</v>
      </c>
      <c r="Y115">
        <v>5.15065918369837E-3</v>
      </c>
    </row>
    <row r="116" spans="1:25" x14ac:dyDescent="0.25">
      <c r="A116" s="139">
        <v>41821</v>
      </c>
      <c r="B116">
        <v>22.156322915903814</v>
      </c>
      <c r="C116">
        <f t="shared" si="1"/>
        <v>0.91436768932064172</v>
      </c>
      <c r="D116">
        <v>8.0343363897717995E-3</v>
      </c>
      <c r="E116">
        <v>5.6509110461280604E-3</v>
      </c>
      <c r="F116">
        <v>4.8401531953848097E-3</v>
      </c>
      <c r="G116">
        <v>5.4454619362446699E-3</v>
      </c>
      <c r="H116">
        <v>6.6841016846737097E-3</v>
      </c>
      <c r="I116">
        <v>8.3173907981687004E-3</v>
      </c>
      <c r="J116">
        <v>2.35756482517833E-2</v>
      </c>
      <c r="K116">
        <v>1.18107320627692E-2</v>
      </c>
      <c r="L116">
        <v>9.3257968896431603E-3</v>
      </c>
      <c r="M116">
        <v>1.51217821867458E-2</v>
      </c>
      <c r="N116">
        <v>7.6448044144266196E-3</v>
      </c>
      <c r="O116">
        <v>8.2281768854855497E-3</v>
      </c>
      <c r="P116">
        <v>7.2896406434484898E-3</v>
      </c>
      <c r="Q116">
        <v>9.4740704023798007E-3</v>
      </c>
      <c r="R116">
        <v>6.3086668393930699E-3</v>
      </c>
      <c r="S116">
        <v>3.6201751654041901E-3</v>
      </c>
      <c r="T116">
        <v>3.77007756665705E-3</v>
      </c>
      <c r="U116">
        <v>8.8525340401863998E-3</v>
      </c>
      <c r="V116">
        <v>1.2915462777211201E-2</v>
      </c>
      <c r="W116">
        <v>1.90803877052142E-2</v>
      </c>
      <c r="X116">
        <v>8.52694738213494E-3</v>
      </c>
      <c r="Y116">
        <v>6.6436333872864498E-3</v>
      </c>
    </row>
    <row r="117" spans="1:25" x14ac:dyDescent="0.25">
      <c r="A117" s="139">
        <v>41913</v>
      </c>
      <c r="B117">
        <v>36.8728221713761</v>
      </c>
      <c r="C117">
        <f t="shared" si="1"/>
        <v>1.1091929089993129</v>
      </c>
      <c r="D117">
        <v>1.09206750911804E-2</v>
      </c>
      <c r="E117">
        <v>7.1026486269959903E-3</v>
      </c>
      <c r="F117">
        <v>7.4937364642107202E-3</v>
      </c>
      <c r="G117">
        <v>8.3090269167731094E-3</v>
      </c>
      <c r="H117">
        <v>6.9850095880646303E-3</v>
      </c>
      <c r="I117">
        <v>9.8676483233941306E-3</v>
      </c>
      <c r="J117">
        <v>3.1100726850120101E-2</v>
      </c>
      <c r="K117">
        <v>1.27847298141467E-2</v>
      </c>
      <c r="L117">
        <v>9.6977464297840401E-3</v>
      </c>
      <c r="M117">
        <v>1.7517755330126401E-2</v>
      </c>
      <c r="N117">
        <v>1.23405672649328E-2</v>
      </c>
      <c r="O117">
        <v>1.06568389395955E-2</v>
      </c>
      <c r="P117">
        <v>1.2183056072074301E-2</v>
      </c>
      <c r="Q117">
        <v>1.07710093596897E-2</v>
      </c>
      <c r="R117">
        <v>8.5494405237801704E-3</v>
      </c>
      <c r="S117">
        <v>5.1120668302118404E-3</v>
      </c>
      <c r="T117">
        <v>4.8242044521062503E-3</v>
      </c>
      <c r="U117">
        <v>1.0579021873875201E-2</v>
      </c>
      <c r="V117">
        <v>8.7330190617549291E-3</v>
      </c>
      <c r="W117">
        <v>2.2316818889283101E-2</v>
      </c>
      <c r="X117">
        <v>9.2511976276537008E-3</v>
      </c>
      <c r="Y117">
        <v>6.9254956500952002E-3</v>
      </c>
    </row>
    <row r="118" spans="1:25" x14ac:dyDescent="0.25">
      <c r="A118" s="139">
        <v>42005</v>
      </c>
      <c r="B118">
        <v>37.740648975234713</v>
      </c>
      <c r="C118">
        <f t="shared" si="1"/>
        <v>1.3208931035834766</v>
      </c>
      <c r="D118">
        <v>1.3668611865880699E-2</v>
      </c>
      <c r="E118">
        <v>1.11367073190009E-2</v>
      </c>
      <c r="F118">
        <v>1.0777648891314899E-2</v>
      </c>
      <c r="G118">
        <v>1.0471074779128699E-2</v>
      </c>
      <c r="H118">
        <v>1.1257324251327999E-2</v>
      </c>
      <c r="I118">
        <v>1.1555528959764401E-2</v>
      </c>
      <c r="J118">
        <v>3.0007673617275899E-2</v>
      </c>
      <c r="K118">
        <v>1.2922151987629801E-2</v>
      </c>
      <c r="L118">
        <v>1.27860951386226E-2</v>
      </c>
      <c r="M118">
        <v>1.6940455752613E-2</v>
      </c>
      <c r="N118">
        <v>1.38831410276228E-2</v>
      </c>
      <c r="O118">
        <v>1.1383934346133599E-2</v>
      </c>
      <c r="P118">
        <v>1.29114672460501E-2</v>
      </c>
      <c r="Q118">
        <v>1.3872841670573E-2</v>
      </c>
      <c r="R118">
        <v>1.13123613168719E-2</v>
      </c>
      <c r="S118">
        <v>7.40460034334324E-3</v>
      </c>
      <c r="T118">
        <v>6.12479166523791E-3</v>
      </c>
      <c r="U118">
        <v>1.65710490494788E-2</v>
      </c>
      <c r="V118">
        <v>1.12934350405122E-2</v>
      </c>
      <c r="W118">
        <v>2.29274984099514E-2</v>
      </c>
      <c r="X118">
        <v>1.05280804026587E-2</v>
      </c>
      <c r="Y118">
        <v>1.08600097073723E-2</v>
      </c>
    </row>
    <row r="119" spans="1:25" x14ac:dyDescent="0.25">
      <c r="A119" s="139">
        <v>42095</v>
      </c>
      <c r="B119">
        <v>40.768619241111054</v>
      </c>
      <c r="C119">
        <f t="shared" si="1"/>
        <v>1.4428027123726745</v>
      </c>
      <c r="D119">
        <v>1.3372476923007E-2</v>
      </c>
      <c r="E119">
        <v>9.8950011354353995E-3</v>
      </c>
      <c r="F119">
        <v>1.24731400485605E-2</v>
      </c>
      <c r="G119">
        <v>9.4585819853940396E-3</v>
      </c>
      <c r="H119">
        <v>1.25520168703557E-2</v>
      </c>
      <c r="I119">
        <v>1.43242336024427E-2</v>
      </c>
      <c r="J119">
        <v>2.4618625609001899E-2</v>
      </c>
      <c r="K119">
        <v>1.3106049886578699E-2</v>
      </c>
      <c r="L119">
        <v>1.20850908096938E-2</v>
      </c>
      <c r="M119">
        <v>1.9373978766930301E-2</v>
      </c>
      <c r="N119">
        <v>1.11897487882232E-2</v>
      </c>
      <c r="O119">
        <v>1.0438353681216201E-2</v>
      </c>
      <c r="P119">
        <v>9.5340254068525497E-3</v>
      </c>
      <c r="Q119">
        <v>1.5824509103053701E-2</v>
      </c>
      <c r="R119">
        <v>9.2138775865202392E-3</v>
      </c>
      <c r="S119">
        <v>3.5135803921142003E-2</v>
      </c>
      <c r="T119">
        <v>7.1517820820235396E-3</v>
      </c>
      <c r="U119">
        <v>1.3404735117680601E-2</v>
      </c>
      <c r="V119">
        <v>1.1868991890327999E-2</v>
      </c>
      <c r="W119">
        <v>3.2114897956032097E-2</v>
      </c>
      <c r="X119">
        <v>1.15347148171983E-2</v>
      </c>
      <c r="Y119">
        <v>8.7459607343179507E-3</v>
      </c>
    </row>
    <row r="120" spans="1:25" x14ac:dyDescent="0.25">
      <c r="A120" s="139">
        <v>42186</v>
      </c>
      <c r="B120">
        <v>41.662976698306444</v>
      </c>
      <c r="C120">
        <f t="shared" si="1"/>
        <v>1.3867863823630171</v>
      </c>
      <c r="D120">
        <v>1.62232388734018E-2</v>
      </c>
      <c r="E120">
        <v>7.0278024908294401E-3</v>
      </c>
      <c r="F120">
        <v>8.1670413874601906E-3</v>
      </c>
      <c r="G120">
        <v>1.1391757863709599E-2</v>
      </c>
      <c r="H120">
        <v>1.10178675233218E-2</v>
      </c>
      <c r="I120">
        <v>1.1166686262184601E-2</v>
      </c>
      <c r="J120">
        <v>2.4826298422218802E-2</v>
      </c>
      <c r="K120">
        <v>1.30400336689521E-2</v>
      </c>
      <c r="L120">
        <v>1.0099555191001299E-2</v>
      </c>
      <c r="M120">
        <v>1.44580892150666E-2</v>
      </c>
      <c r="N120">
        <v>1.6113576606482199E-2</v>
      </c>
      <c r="O120">
        <v>1.4232426701622799E-2</v>
      </c>
      <c r="P120">
        <v>1.28358115941307E-2</v>
      </c>
      <c r="Q120">
        <v>1.49534257307415E-2</v>
      </c>
      <c r="R120">
        <v>1.3375659937287499E-2</v>
      </c>
      <c r="S120">
        <v>2.27672364023483E-2</v>
      </c>
      <c r="T120">
        <v>1.1069866670695599E-2</v>
      </c>
      <c r="U120">
        <v>1.59563860541026E-2</v>
      </c>
      <c r="V120">
        <v>1.09818213693654E-2</v>
      </c>
      <c r="W120">
        <v>2.0271953898729898E-2</v>
      </c>
      <c r="X120">
        <v>1.3208397374242301E-2</v>
      </c>
      <c r="Y120">
        <v>1.19080708819688E-2</v>
      </c>
    </row>
    <row r="121" spans="1:25" x14ac:dyDescent="0.25">
      <c r="A121" s="139">
        <v>42278</v>
      </c>
      <c r="B121">
        <v>44.006882576898434</v>
      </c>
      <c r="C121">
        <f t="shared" si="1"/>
        <v>1.523257837029951</v>
      </c>
      <c r="D121">
        <v>1.36687717621504E-2</v>
      </c>
      <c r="E121">
        <v>7.0717980277067802E-3</v>
      </c>
      <c r="F121">
        <v>8.2410660315727201E-3</v>
      </c>
      <c r="G121">
        <v>9.8184641186597199E-3</v>
      </c>
      <c r="H121">
        <v>8.9529264486800306E-3</v>
      </c>
      <c r="I121">
        <v>1.1489744325427501E-2</v>
      </c>
      <c r="J121">
        <v>2.47650596021942E-2</v>
      </c>
      <c r="K121">
        <v>9.5461771810866694E-3</v>
      </c>
      <c r="L121">
        <v>9.4974722698938103E-3</v>
      </c>
      <c r="M121">
        <v>1.2154221034440599E-2</v>
      </c>
      <c r="N121">
        <v>1.0871924201115201E-2</v>
      </c>
      <c r="O121">
        <v>1.1024793024228499E-2</v>
      </c>
      <c r="P121">
        <v>1.11880880734119E-2</v>
      </c>
      <c r="Q121">
        <v>1.2863521653357799E-2</v>
      </c>
      <c r="R121">
        <v>9.62800509451665E-3</v>
      </c>
      <c r="S121">
        <v>5.9551135116649501E-2</v>
      </c>
      <c r="T121">
        <v>8.4815613957126799E-3</v>
      </c>
      <c r="U121">
        <v>3.3711217072942598E-2</v>
      </c>
      <c r="V121">
        <v>1.2709444072774301E-2</v>
      </c>
      <c r="W121">
        <v>2.9584708861546301E-2</v>
      </c>
      <c r="X121">
        <v>1.0489608396712501E-2</v>
      </c>
      <c r="Y121">
        <v>9.8070163818089005E-3</v>
      </c>
    </row>
    <row r="122" spans="1:25" x14ac:dyDescent="0.25">
      <c r="A122" s="139">
        <v>42370</v>
      </c>
      <c r="B122">
        <v>52.562685047193611</v>
      </c>
      <c r="C122">
        <f t="shared" si="1"/>
        <v>1.6763118757608018</v>
      </c>
      <c r="D122">
        <v>1.4002558897743799E-2</v>
      </c>
      <c r="E122">
        <v>1.06561143771269E-2</v>
      </c>
      <c r="F122">
        <v>8.4955880947588901E-3</v>
      </c>
      <c r="G122">
        <v>1.47390284149131E-2</v>
      </c>
      <c r="H122">
        <v>1.36396188927751E-2</v>
      </c>
      <c r="I122">
        <v>1.6732617135484001E-2</v>
      </c>
      <c r="J122">
        <v>2.63847232050088E-2</v>
      </c>
      <c r="K122">
        <v>1.27827526891055E-2</v>
      </c>
      <c r="L122">
        <v>1.3425755622661E-2</v>
      </c>
      <c r="M122">
        <v>2.20872124096761E-2</v>
      </c>
      <c r="N122">
        <v>1.83270282703435E-2</v>
      </c>
      <c r="O122">
        <v>1.3330513317710201E-2</v>
      </c>
      <c r="P122">
        <v>1.6012432099142399E-2</v>
      </c>
      <c r="Q122">
        <v>1.5717297227917201E-2</v>
      </c>
      <c r="R122">
        <v>1.15578152314434E-2</v>
      </c>
      <c r="S122">
        <v>3.5169576131515501E-2</v>
      </c>
      <c r="T122">
        <v>1.01320094746552E-2</v>
      </c>
      <c r="U122">
        <v>2.7111266007080401E-2</v>
      </c>
      <c r="V122">
        <v>1.6547307163850701E-2</v>
      </c>
      <c r="W122">
        <v>2.3162575704323399E-2</v>
      </c>
      <c r="X122">
        <v>1.6299895752133899E-2</v>
      </c>
      <c r="Y122">
        <v>1.24749265480073E-2</v>
      </c>
    </row>
    <row r="123" spans="1:25" x14ac:dyDescent="0.25">
      <c r="A123" s="139">
        <v>42461</v>
      </c>
      <c r="B123">
        <v>62.086973681780812</v>
      </c>
      <c r="C123">
        <f t="shared" si="1"/>
        <v>1.5576182143911395</v>
      </c>
      <c r="D123">
        <v>1.16777452550231E-2</v>
      </c>
      <c r="E123">
        <v>1.21465430092431E-2</v>
      </c>
      <c r="F123">
        <v>7.6812361529432901E-3</v>
      </c>
      <c r="G123">
        <v>1.05508485778129E-2</v>
      </c>
      <c r="H123">
        <v>1.46166799615596E-2</v>
      </c>
      <c r="I123">
        <v>1.4323421534327601E-2</v>
      </c>
      <c r="J123">
        <v>2.5507569934961699E-2</v>
      </c>
      <c r="K123">
        <v>1.23699523305196E-2</v>
      </c>
      <c r="L123">
        <v>1.7515790895186401E-2</v>
      </c>
      <c r="M123">
        <v>2.2340808593127402E-2</v>
      </c>
      <c r="N123">
        <v>1.34180047670773E-2</v>
      </c>
      <c r="O123">
        <v>1.13293913675604E-2</v>
      </c>
      <c r="P123">
        <v>1.3441477317607401E-2</v>
      </c>
      <c r="Q123">
        <v>1.7554914269726701E-2</v>
      </c>
      <c r="R123">
        <v>1.0216283534792E-2</v>
      </c>
      <c r="S123">
        <v>5.7113282079272899E-3</v>
      </c>
      <c r="T123">
        <v>7.7208704148180596E-3</v>
      </c>
      <c r="U123">
        <v>2.2672599391321099E-2</v>
      </c>
      <c r="V123">
        <v>2.3079929971499099E-2</v>
      </c>
      <c r="W123">
        <v>2.06039496425162E-2</v>
      </c>
      <c r="X123">
        <v>3.9959617234296897E-2</v>
      </c>
      <c r="Y123">
        <v>8.2370448022035195E-3</v>
      </c>
    </row>
    <row r="124" spans="1:25" x14ac:dyDescent="0.25">
      <c r="A124" s="139">
        <v>42552</v>
      </c>
      <c r="B124">
        <v>43.552210647229742</v>
      </c>
      <c r="C124">
        <f t="shared" si="1"/>
        <v>1.5400450543879833</v>
      </c>
      <c r="D124">
        <v>1.15690614442542E-2</v>
      </c>
      <c r="E124">
        <v>7.2980669077159803E-3</v>
      </c>
      <c r="F124">
        <v>5.8234620068279798E-3</v>
      </c>
      <c r="G124">
        <v>9.7054874892037093E-3</v>
      </c>
      <c r="H124">
        <v>9.2200406480649998E-3</v>
      </c>
      <c r="I124">
        <v>9.6855451672989892E-3</v>
      </c>
      <c r="J124">
        <v>1.36068396643272E-2</v>
      </c>
      <c r="K124">
        <v>1.16370587966953E-2</v>
      </c>
      <c r="L124">
        <v>8.5108761100007695E-3</v>
      </c>
      <c r="M124">
        <v>1.8745093661336702E-2</v>
      </c>
      <c r="N124">
        <v>1.09061405018451E-2</v>
      </c>
      <c r="O124">
        <v>1.27288040560046E-2</v>
      </c>
      <c r="P124">
        <v>1.2031045157167001E-2</v>
      </c>
      <c r="Q124">
        <v>1.1607520556058E-2</v>
      </c>
      <c r="R124">
        <v>9.1533866478495894E-3</v>
      </c>
      <c r="S124">
        <v>8.4795526272560998E-2</v>
      </c>
      <c r="T124">
        <v>6.7852501767490803E-3</v>
      </c>
      <c r="U124">
        <v>2.0307584612885801E-2</v>
      </c>
      <c r="V124">
        <v>1.0178143344111899E-2</v>
      </c>
      <c r="W124">
        <v>2.8857153867233001E-2</v>
      </c>
      <c r="X124">
        <v>1.6404969893038201E-2</v>
      </c>
      <c r="Y124">
        <v>9.2528549841272897E-3</v>
      </c>
    </row>
    <row r="125" spans="1:25" x14ac:dyDescent="0.25">
      <c r="A125" s="139">
        <v>42644</v>
      </c>
      <c r="B125">
        <v>48.090463337036994</v>
      </c>
      <c r="C125">
        <f t="shared" si="1"/>
        <v>1.2912935486594264</v>
      </c>
      <c r="D125">
        <v>1.2902764012145599E-2</v>
      </c>
      <c r="E125">
        <v>9.3809528845109902E-3</v>
      </c>
      <c r="F125">
        <v>7.9742470197223699E-3</v>
      </c>
      <c r="G125">
        <v>1.0022385392306699E-2</v>
      </c>
      <c r="H125">
        <v>1.06579366007418E-2</v>
      </c>
      <c r="I125">
        <v>1.3424875813130401E-2</v>
      </c>
      <c r="J125">
        <v>1.37461692827247E-2</v>
      </c>
      <c r="K125">
        <v>1.1590368933212599E-2</v>
      </c>
      <c r="L125">
        <v>1.22979205545209E-2</v>
      </c>
      <c r="M125">
        <v>1.32020050051E-2</v>
      </c>
      <c r="N125">
        <v>1.2542890400372601E-2</v>
      </c>
      <c r="O125">
        <v>1.0374609891767301E-2</v>
      </c>
      <c r="P125">
        <v>2.4451003966116901E-2</v>
      </c>
      <c r="Q125">
        <v>1.4210294358827801E-2</v>
      </c>
      <c r="R125">
        <v>1.24596089204777E-2</v>
      </c>
      <c r="S125">
        <v>1.2321851313524101E-2</v>
      </c>
      <c r="T125">
        <v>7.9764284397501103E-3</v>
      </c>
      <c r="U125">
        <v>2.11910334095665E-2</v>
      </c>
      <c r="V125">
        <v>1.0694687223855E-2</v>
      </c>
      <c r="W125">
        <v>1.8763047744468599E-2</v>
      </c>
      <c r="X125">
        <v>1.2977489284719101E-2</v>
      </c>
      <c r="Y125">
        <v>1.09220102535121E-2</v>
      </c>
    </row>
    <row r="126" spans="1:25" x14ac:dyDescent="0.25">
      <c r="A126" s="139">
        <v>42736</v>
      </c>
      <c r="B126">
        <v>41.045397852420081</v>
      </c>
      <c r="C126">
        <f t="shared" si="1"/>
        <v>1.8935513865519924</v>
      </c>
      <c r="D126">
        <v>8.6833902332441194E-3</v>
      </c>
      <c r="E126">
        <v>6.91851414899043E-3</v>
      </c>
      <c r="F126">
        <v>9.7759848376082897E-3</v>
      </c>
      <c r="G126">
        <v>7.5639234479893602E-3</v>
      </c>
      <c r="H126">
        <v>9.0303729061610299E-3</v>
      </c>
      <c r="I126">
        <v>1.0509860195584499E-2</v>
      </c>
      <c r="J126">
        <v>1.2115363765518399E-2</v>
      </c>
      <c r="K126">
        <v>7.6968189517331803E-3</v>
      </c>
      <c r="L126">
        <v>8.2716927946406595E-3</v>
      </c>
      <c r="M126">
        <v>1.4357300928921001E-2</v>
      </c>
      <c r="N126">
        <v>1.0897742122861801E-2</v>
      </c>
      <c r="O126">
        <v>8.5074982483523999E-3</v>
      </c>
      <c r="P126">
        <v>1.38352078097347E-2</v>
      </c>
      <c r="Q126">
        <v>1.0902292780882001E-2</v>
      </c>
      <c r="R126">
        <v>9.1058252401482898E-3</v>
      </c>
      <c r="S126">
        <v>0.19745681960632799</v>
      </c>
      <c r="T126">
        <v>5.3995508631548804E-3</v>
      </c>
      <c r="U126">
        <v>1.6285872810660799E-2</v>
      </c>
      <c r="V126">
        <v>8.4591917465845403E-3</v>
      </c>
      <c r="W126">
        <v>2.2332489307479698E-2</v>
      </c>
      <c r="X126">
        <v>1.1671133108427999E-2</v>
      </c>
      <c r="Y126">
        <v>6.8044591864322599E-3</v>
      </c>
    </row>
    <row r="127" spans="1:25" x14ac:dyDescent="0.25">
      <c r="A127" s="139">
        <v>42826</v>
      </c>
      <c r="B127">
        <v>31.060871457254112</v>
      </c>
      <c r="C127">
        <f t="shared" si="1"/>
        <v>1.0538764543417996</v>
      </c>
      <c r="D127">
        <v>1.05539530106676E-2</v>
      </c>
      <c r="E127">
        <v>6.8747558616232499E-3</v>
      </c>
      <c r="F127">
        <v>7.8316623980372695E-3</v>
      </c>
      <c r="G127">
        <v>5.6912580545896499E-3</v>
      </c>
      <c r="H127">
        <v>9.5329070285591396E-3</v>
      </c>
      <c r="I127">
        <v>1.9510435041567301E-2</v>
      </c>
      <c r="J127">
        <v>1.8835950610867E-2</v>
      </c>
      <c r="K127">
        <v>9.4490093703416406E-3</v>
      </c>
      <c r="L127">
        <v>9.9807715448333896E-3</v>
      </c>
      <c r="M127">
        <v>1.3607081901472799E-2</v>
      </c>
      <c r="N127">
        <v>9.6003574702252792E-3</v>
      </c>
      <c r="O127">
        <v>4.7939272997495298E-3</v>
      </c>
      <c r="P127">
        <v>9.8820496292039393E-3</v>
      </c>
      <c r="Q127">
        <v>9.9944669482880302E-3</v>
      </c>
      <c r="R127">
        <v>6.6364386266561702E-3</v>
      </c>
      <c r="S127">
        <v>2.59343216205415E-2</v>
      </c>
      <c r="T127">
        <v>3.6639962326641298E-3</v>
      </c>
      <c r="U127">
        <v>1.43298945776237E-2</v>
      </c>
      <c r="V127">
        <v>7.6271546569371199E-3</v>
      </c>
      <c r="W127">
        <v>1.3128658907859201E-2</v>
      </c>
      <c r="X127">
        <v>9.2281337437899597E-3</v>
      </c>
      <c r="Y127">
        <v>5.1656354190983004E-3</v>
      </c>
    </row>
    <row r="128" spans="1:25" x14ac:dyDescent="0.25">
      <c r="A128" s="139">
        <v>42917</v>
      </c>
      <c r="B128">
        <v>38.085088598919263</v>
      </c>
      <c r="C128">
        <f t="shared" si="1"/>
        <v>0.83187151302526208</v>
      </c>
      <c r="D128">
        <v>9.4887430009105798E-3</v>
      </c>
      <c r="E128">
        <v>6.0544052616001301E-3</v>
      </c>
      <c r="F128">
        <v>6.3634711750920501E-3</v>
      </c>
      <c r="G128">
        <v>5.3569955043662604E-3</v>
      </c>
      <c r="H128">
        <v>5.6827875542526498E-3</v>
      </c>
      <c r="I128">
        <v>8.1562599947099506E-3</v>
      </c>
      <c r="J128">
        <v>2.0758541398599499E-2</v>
      </c>
      <c r="K128">
        <v>8.8633703252339307E-3</v>
      </c>
      <c r="L128">
        <v>7.5905188832228899E-3</v>
      </c>
      <c r="M128">
        <v>9.58099081714406E-3</v>
      </c>
      <c r="N128">
        <v>1.0157863290585999E-2</v>
      </c>
      <c r="O128">
        <v>5.1563660273660997E-3</v>
      </c>
      <c r="P128">
        <v>9.0162408725817603E-3</v>
      </c>
      <c r="Q128">
        <v>8.1475452044996108E-3</v>
      </c>
      <c r="R128">
        <v>6.5328453374718497E-3</v>
      </c>
      <c r="S128">
        <v>4.7543639925683601E-3</v>
      </c>
      <c r="T128">
        <v>3.8017173101916801E-3</v>
      </c>
      <c r="U128">
        <v>1.07055758208468E-2</v>
      </c>
      <c r="V128">
        <v>5.7520714709605398E-3</v>
      </c>
      <c r="W128">
        <v>1.71585226010991E-2</v>
      </c>
      <c r="X128">
        <v>7.5259426750357E-3</v>
      </c>
      <c r="Y128">
        <v>6.4065943472181299E-3</v>
      </c>
    </row>
    <row r="129" spans="1:25" x14ac:dyDescent="0.25">
      <c r="A129" s="139">
        <v>43009</v>
      </c>
      <c r="B129">
        <v>25.84598819687638</v>
      </c>
      <c r="C129">
        <f t="shared" si="1"/>
        <v>1.0356870975024484</v>
      </c>
      <c r="D129">
        <v>7.5720186892827201E-3</v>
      </c>
      <c r="E129">
        <v>5.5256980927485396E-3</v>
      </c>
      <c r="F129">
        <v>5.3977280569404698E-3</v>
      </c>
      <c r="G129">
        <v>5.7466361405528396E-3</v>
      </c>
      <c r="H129">
        <v>5.2432969224265004E-3</v>
      </c>
      <c r="I129">
        <v>7.1761094475416504E-3</v>
      </c>
      <c r="J129">
        <v>2.22293575585924E-2</v>
      </c>
      <c r="K129">
        <v>9.1255442123219996E-3</v>
      </c>
      <c r="L129">
        <v>9.6100888832725308E-3</v>
      </c>
      <c r="M129">
        <v>1.3171161368379499E-2</v>
      </c>
      <c r="N129">
        <v>8.5923451285811695E-3</v>
      </c>
      <c r="O129">
        <v>1.2288952800966301E-2</v>
      </c>
      <c r="P129">
        <v>1.0205484174838899E-2</v>
      </c>
      <c r="Q129">
        <v>8.8775452325073594E-3</v>
      </c>
      <c r="R129">
        <v>7.2263987247305197E-3</v>
      </c>
      <c r="S129">
        <v>2.60079886667723E-2</v>
      </c>
      <c r="T129">
        <v>3.2267424068677499E-3</v>
      </c>
      <c r="U129">
        <v>1.6382659741703699E-2</v>
      </c>
      <c r="V129">
        <v>9.66524697239198E-3</v>
      </c>
      <c r="W129">
        <v>2.0933578013955401E-2</v>
      </c>
      <c r="X129">
        <v>8.4587966918029094E-3</v>
      </c>
      <c r="Y129">
        <v>5.1877835233612403E-3</v>
      </c>
    </row>
    <row r="130" spans="1:25" x14ac:dyDescent="0.25">
      <c r="A130" s="139">
        <v>43101</v>
      </c>
      <c r="B130">
        <v>44.396136192359073</v>
      </c>
      <c r="C130">
        <f t="shared" si="1"/>
        <v>1.0248812119467581</v>
      </c>
      <c r="D130">
        <v>8.4813459219204804E-3</v>
      </c>
      <c r="E130">
        <v>7.8296477551971291E-3</v>
      </c>
      <c r="F130">
        <v>6.6941079147126697E-3</v>
      </c>
      <c r="G130">
        <v>8.2240741854171396E-3</v>
      </c>
      <c r="H130">
        <v>8.9507467817405897E-3</v>
      </c>
      <c r="I130">
        <v>1.1044207030702399E-2</v>
      </c>
      <c r="J130">
        <v>7.5340594585709903E-3</v>
      </c>
      <c r="K130">
        <v>1.00416010788437E-2</v>
      </c>
      <c r="L130">
        <v>1.1356425169988299E-2</v>
      </c>
      <c r="M130">
        <v>1.37469800331618E-2</v>
      </c>
      <c r="N130">
        <v>1.09895110574875E-2</v>
      </c>
      <c r="O130">
        <v>1.3747476921788701E-2</v>
      </c>
      <c r="P130">
        <v>1.2128240110036499E-2</v>
      </c>
      <c r="Q130">
        <v>1.14036602131366E-2</v>
      </c>
      <c r="R130">
        <v>6.7376681672198504E-3</v>
      </c>
      <c r="S130">
        <v>4.7023591583795097E-3</v>
      </c>
      <c r="T130">
        <v>7.8545615953657093E-3</v>
      </c>
      <c r="U130">
        <v>2.0200818218849899E-2</v>
      </c>
      <c r="V130">
        <v>6.4523651640544001E-3</v>
      </c>
      <c r="W130">
        <v>1.45991898751213E-2</v>
      </c>
      <c r="X130">
        <v>1.1899076601019701E-2</v>
      </c>
      <c r="Y130">
        <v>1.0855744215571899E-2</v>
      </c>
    </row>
    <row r="131" spans="1:25" x14ac:dyDescent="0.25">
      <c r="A131" s="139">
        <v>43191</v>
      </c>
      <c r="B131">
        <v>36.586281558486803</v>
      </c>
      <c r="C131">
        <f t="shared" ref="C131:C139" si="2">100*AVERAGE(D131:Y131)</f>
        <v>0.97385127622250633</v>
      </c>
      <c r="D131">
        <v>9.5432286165499092E-3</v>
      </c>
      <c r="E131">
        <v>5.8294432582831502E-3</v>
      </c>
      <c r="F131">
        <v>5.3339815340479897E-3</v>
      </c>
      <c r="G131">
        <v>6.5566242054513604E-3</v>
      </c>
      <c r="H131">
        <v>7.0424461624769702E-3</v>
      </c>
      <c r="I131">
        <v>8.4981371322911305E-3</v>
      </c>
      <c r="J131">
        <v>7.9247977178776696E-3</v>
      </c>
      <c r="K131">
        <v>1.0230026838235101E-2</v>
      </c>
      <c r="L131">
        <v>8.5536699305075303E-3</v>
      </c>
      <c r="M131">
        <v>1.1636317838009299E-2</v>
      </c>
      <c r="N131">
        <v>8.2661271316416401E-3</v>
      </c>
      <c r="O131">
        <v>1.4353165494942101E-2</v>
      </c>
      <c r="P131">
        <v>1.63089064069263E-2</v>
      </c>
      <c r="Q131">
        <v>9.1077701489383697E-3</v>
      </c>
      <c r="R131">
        <v>7.7791122892467398E-3</v>
      </c>
      <c r="S131">
        <v>4.3405703603211004E-3</v>
      </c>
      <c r="T131">
        <v>6.0327104943104096E-3</v>
      </c>
      <c r="U131">
        <v>1.6622520019567402E-2</v>
      </c>
      <c r="V131">
        <v>7.5456569053370401E-3</v>
      </c>
      <c r="W131">
        <v>2.86127041508882E-2</v>
      </c>
      <c r="X131">
        <v>6.7858305409808101E-3</v>
      </c>
      <c r="Y131">
        <v>7.3435335921211596E-3</v>
      </c>
    </row>
    <row r="132" spans="1:25" x14ac:dyDescent="0.25">
      <c r="A132" s="139">
        <v>43282</v>
      </c>
      <c r="B132">
        <v>39.629045973785061</v>
      </c>
      <c r="C132">
        <f t="shared" si="2"/>
        <v>0.99068839211780124</v>
      </c>
      <c r="D132">
        <v>8.4351781170775696E-3</v>
      </c>
      <c r="E132">
        <v>5.8398979491211004E-3</v>
      </c>
      <c r="F132">
        <v>4.9071296227319004E-3</v>
      </c>
      <c r="G132">
        <v>6.4329526897344298E-3</v>
      </c>
      <c r="H132">
        <v>6.7662902172892902E-3</v>
      </c>
      <c r="I132">
        <v>9.2704880052140604E-3</v>
      </c>
      <c r="J132">
        <v>6.0537723546788304E-3</v>
      </c>
      <c r="K132">
        <v>1.22356925096895E-2</v>
      </c>
      <c r="L132">
        <v>7.6040016487219798E-3</v>
      </c>
      <c r="M132">
        <v>8.3882239459403801E-3</v>
      </c>
      <c r="N132">
        <v>7.7800957273915202E-3</v>
      </c>
      <c r="O132">
        <v>9.7040815136890807E-3</v>
      </c>
      <c r="P132">
        <v>1.35871148264377E-2</v>
      </c>
      <c r="Q132">
        <v>1.14419170315458E-2</v>
      </c>
      <c r="R132">
        <v>6.5359017557454603E-3</v>
      </c>
      <c r="S132">
        <v>4.3592132893303798E-3</v>
      </c>
      <c r="T132">
        <v>4.8528735598599299E-3</v>
      </c>
      <c r="U132">
        <v>1.6951406343935299E-2</v>
      </c>
      <c r="V132">
        <v>6.3302594584384803E-3</v>
      </c>
      <c r="W132">
        <v>4.6131087968082102E-2</v>
      </c>
      <c r="X132">
        <v>7.2910940023881397E-3</v>
      </c>
      <c r="Y132">
        <v>7.0527737288733202E-3</v>
      </c>
    </row>
    <row r="133" spans="1:25" x14ac:dyDescent="0.25">
      <c r="A133" s="139">
        <v>43374</v>
      </c>
      <c r="B133">
        <v>33.318156264001495</v>
      </c>
      <c r="C133">
        <f t="shared" si="2"/>
        <v>1.0957741511824506</v>
      </c>
      <c r="D133">
        <v>1.1450795376487801E-2</v>
      </c>
      <c r="E133">
        <v>7.9371070335342003E-3</v>
      </c>
      <c r="F133">
        <v>5.6634542680634699E-3</v>
      </c>
      <c r="G133">
        <v>8.3818426035316296E-3</v>
      </c>
      <c r="H133">
        <v>9.6207003079841098E-3</v>
      </c>
      <c r="I133">
        <v>1.07295362171202E-2</v>
      </c>
      <c r="J133">
        <v>1.10025568013711E-2</v>
      </c>
      <c r="K133">
        <v>1.4015791695311501E-2</v>
      </c>
      <c r="L133">
        <v>8.8198701745317298E-3</v>
      </c>
      <c r="M133">
        <v>1.07000807886553E-2</v>
      </c>
      <c r="N133">
        <v>8.1200131160586494E-3</v>
      </c>
      <c r="O133">
        <v>6.3170327214694504E-3</v>
      </c>
      <c r="P133">
        <v>1.8823766998912798E-2</v>
      </c>
      <c r="Q133">
        <v>1.2939331521735299E-2</v>
      </c>
      <c r="R133">
        <v>8.0167927427166608E-3</v>
      </c>
      <c r="S133">
        <v>4.0512675902673601E-3</v>
      </c>
      <c r="T133">
        <v>5.8939334105974099E-3</v>
      </c>
      <c r="U133">
        <v>1.7073544094558399E-2</v>
      </c>
      <c r="V133">
        <v>8.9843408117958896E-3</v>
      </c>
      <c r="W133">
        <v>2.4089731544158301E-2</v>
      </c>
      <c r="X133">
        <v>1.5540125178638699E-2</v>
      </c>
      <c r="Y133">
        <v>1.28986982626392E-2</v>
      </c>
    </row>
    <row r="134" spans="1:25" x14ac:dyDescent="0.25">
      <c r="A134" s="139">
        <v>43466</v>
      </c>
      <c r="B134">
        <v>29.435321416055686</v>
      </c>
      <c r="C134">
        <f t="shared" si="2"/>
        <v>0.90859997913629709</v>
      </c>
      <c r="D134">
        <v>8.7504600882347492E-3</v>
      </c>
      <c r="E134">
        <v>6.1746272802784699E-3</v>
      </c>
      <c r="F134">
        <v>3.6752404084196698E-3</v>
      </c>
      <c r="G134">
        <v>4.8670733045657298E-3</v>
      </c>
      <c r="H134">
        <v>7.6515759685127699E-3</v>
      </c>
      <c r="I134">
        <v>7.7920116520889199E-3</v>
      </c>
      <c r="J134">
        <v>9.3281397395187891E-3</v>
      </c>
      <c r="K134">
        <v>9.4659736167664495E-3</v>
      </c>
      <c r="L134">
        <v>9.6500148492586202E-3</v>
      </c>
      <c r="M134">
        <v>1.11648129234969E-2</v>
      </c>
      <c r="N134">
        <v>9.2242361664212104E-3</v>
      </c>
      <c r="O134">
        <v>6.9019422321444498E-3</v>
      </c>
      <c r="P134">
        <v>1.3877162185211799E-2</v>
      </c>
      <c r="Q134">
        <v>1.3303740143803E-2</v>
      </c>
      <c r="R134">
        <v>8.1027527315977593E-3</v>
      </c>
      <c r="S134">
        <v>3.4042216608361001E-3</v>
      </c>
      <c r="T134">
        <v>4.7987860882338302E-3</v>
      </c>
      <c r="U134">
        <v>1.42189515933961E-2</v>
      </c>
      <c r="V134">
        <v>5.5233934219167998E-3</v>
      </c>
      <c r="W134">
        <v>2.6009025184494501E-2</v>
      </c>
      <c r="X134">
        <v>9.0963628521640895E-3</v>
      </c>
      <c r="Y134">
        <v>6.9114913186246402E-3</v>
      </c>
    </row>
    <row r="135" spans="1:25" x14ac:dyDescent="0.25">
      <c r="A135" s="139">
        <v>43556</v>
      </c>
      <c r="B135">
        <v>30.644712389738611</v>
      </c>
      <c r="C135">
        <f t="shared" si="2"/>
        <v>0.96788413920486349</v>
      </c>
      <c r="D135">
        <v>1.04130095118784E-2</v>
      </c>
      <c r="E135">
        <v>7.34151063596026E-3</v>
      </c>
      <c r="F135">
        <v>5.5599151827640603E-3</v>
      </c>
      <c r="G135">
        <v>6.3129380999738197E-3</v>
      </c>
      <c r="H135">
        <v>8.3972733983352608E-3</v>
      </c>
      <c r="I135">
        <v>7.25587366587363E-3</v>
      </c>
      <c r="J135">
        <v>1.0727525920929799E-2</v>
      </c>
      <c r="K135">
        <v>1.16256819603088E-2</v>
      </c>
      <c r="L135">
        <v>7.9413389227736501E-3</v>
      </c>
      <c r="M135">
        <v>1.2001158317817199E-2</v>
      </c>
      <c r="N135">
        <v>7.9585734318248294E-3</v>
      </c>
      <c r="O135">
        <v>8.5315182716589697E-3</v>
      </c>
      <c r="P135">
        <v>1.5972490261670799E-2</v>
      </c>
      <c r="Q135">
        <v>1.31510825298737E-2</v>
      </c>
      <c r="R135">
        <v>6.9055316131577896E-3</v>
      </c>
      <c r="S135">
        <v>3.1022167441908401E-3</v>
      </c>
      <c r="T135">
        <v>5.3402905565647397E-3</v>
      </c>
      <c r="U135">
        <v>1.58391181303974E-2</v>
      </c>
      <c r="V135">
        <v>6.2241291448914696E-3</v>
      </c>
      <c r="W135">
        <v>2.5133696792909499E-2</v>
      </c>
      <c r="X135">
        <v>9.0256903163142398E-3</v>
      </c>
      <c r="Y135">
        <v>8.1739472150008305E-3</v>
      </c>
    </row>
    <row r="136" spans="1:25" x14ac:dyDescent="0.25">
      <c r="A136" s="139">
        <v>43647</v>
      </c>
      <c r="B136">
        <v>30.449491974257437</v>
      </c>
      <c r="C136">
        <f t="shared" si="2"/>
        <v>0.94473624544878287</v>
      </c>
      <c r="D136">
        <v>1.0986600157936101E-2</v>
      </c>
      <c r="E136">
        <v>6.5641927491397302E-3</v>
      </c>
      <c r="F136">
        <v>4.2195312710320999E-3</v>
      </c>
      <c r="G136">
        <v>5.2864847450859098E-3</v>
      </c>
      <c r="H136">
        <v>7.16928977707945E-3</v>
      </c>
      <c r="I136">
        <v>6.9953342674323703E-3</v>
      </c>
      <c r="J136">
        <v>1.9972775048661601E-2</v>
      </c>
      <c r="K136">
        <v>1.40961027148099E-2</v>
      </c>
      <c r="L136">
        <v>7.3804135477927796E-3</v>
      </c>
      <c r="M136">
        <v>8.43519004626315E-3</v>
      </c>
      <c r="N136">
        <v>7.1126813446837998E-3</v>
      </c>
      <c r="O136">
        <v>5.6839553083113999E-3</v>
      </c>
      <c r="P136">
        <v>1.2518866634034899E-2</v>
      </c>
      <c r="Q136">
        <v>1.3396289740903599E-2</v>
      </c>
      <c r="R136">
        <v>8.4215246586564797E-3</v>
      </c>
      <c r="S136">
        <v>3.7346723661193099E-3</v>
      </c>
      <c r="T136">
        <v>5.5287373095016601E-3</v>
      </c>
      <c r="U136">
        <v>1.30689972198378E-2</v>
      </c>
      <c r="V136">
        <v>5.9229374663974897E-3</v>
      </c>
      <c r="W136">
        <v>2.2530231484675801E-2</v>
      </c>
      <c r="X136">
        <v>1.0883366974838601E-2</v>
      </c>
      <c r="Y136">
        <v>7.9337991655382793E-3</v>
      </c>
    </row>
    <row r="137" spans="1:25" x14ac:dyDescent="0.25">
      <c r="A137" s="139">
        <v>43739</v>
      </c>
      <c r="B137">
        <v>27.729580270993733</v>
      </c>
      <c r="C137">
        <f t="shared" si="2"/>
        <v>0.87530298079636026</v>
      </c>
      <c r="D137">
        <v>9.7502250793215107E-3</v>
      </c>
      <c r="E137">
        <v>6.1810757788032904E-3</v>
      </c>
      <c r="F137">
        <v>3.59286161477162E-3</v>
      </c>
      <c r="G137">
        <v>6.9572206523120196E-3</v>
      </c>
      <c r="H137">
        <v>6.6724619463279502E-3</v>
      </c>
      <c r="I137">
        <v>7.2679157485026503E-3</v>
      </c>
      <c r="J137">
        <v>5.90124796524138E-3</v>
      </c>
      <c r="K137">
        <v>1.1823389016233799E-2</v>
      </c>
      <c r="L137">
        <v>1.0902075294820899E-2</v>
      </c>
      <c r="M137">
        <v>8.2579154160632492E-3</v>
      </c>
      <c r="N137">
        <v>8.8102299761812497E-3</v>
      </c>
      <c r="O137">
        <v>5.0407856046133697E-3</v>
      </c>
      <c r="P137">
        <v>1.10013235573217E-2</v>
      </c>
      <c r="Q137">
        <v>9.2933136463349501E-3</v>
      </c>
      <c r="R137">
        <v>6.5416972213000503E-3</v>
      </c>
      <c r="S137">
        <v>2.7667310761301201E-3</v>
      </c>
      <c r="T137">
        <v>5.5068511502537202E-3</v>
      </c>
      <c r="U137">
        <v>1.16906878764682E-2</v>
      </c>
      <c r="V137">
        <v>5.7595697036539198E-3</v>
      </c>
      <c r="W137">
        <v>2.34701720090379E-2</v>
      </c>
      <c r="X137">
        <v>1.8140787324792799E-2</v>
      </c>
      <c r="Y137">
        <v>7.2381181167129102E-3</v>
      </c>
    </row>
    <row r="138" spans="1:25" x14ac:dyDescent="0.25">
      <c r="A138" s="139">
        <v>43831</v>
      </c>
      <c r="B138">
        <v>71.676287569874759</v>
      </c>
      <c r="C138">
        <f t="shared" si="2"/>
        <v>3.2676257492481313</v>
      </c>
      <c r="D138">
        <v>4.5103490589318798E-2</v>
      </c>
      <c r="E138">
        <v>3.20322682867255E-2</v>
      </c>
      <c r="F138">
        <v>1.1050609236054099E-2</v>
      </c>
      <c r="G138">
        <v>4.36749787347811E-2</v>
      </c>
      <c r="H138">
        <v>3.6886826786006903E-2</v>
      </c>
      <c r="I138">
        <v>3.4067995980888097E-2</v>
      </c>
      <c r="J138">
        <v>1.6591243153597099E-2</v>
      </c>
      <c r="K138">
        <v>1.6550577355530501E-2</v>
      </c>
      <c r="L138">
        <v>2.9813474805970401E-2</v>
      </c>
      <c r="M138">
        <v>3.4125035193960797E-2</v>
      </c>
      <c r="N138">
        <v>5.10060649062039E-2</v>
      </c>
      <c r="O138">
        <v>1.5390148709102699E-2</v>
      </c>
      <c r="P138">
        <v>4.2837038600690998E-2</v>
      </c>
      <c r="Q138">
        <v>5.2014241957081001E-2</v>
      </c>
      <c r="R138">
        <v>3.5251074262271899E-2</v>
      </c>
      <c r="S138">
        <v>7.7506359732612403E-3</v>
      </c>
      <c r="T138">
        <v>3.1485849846286003E-2</v>
      </c>
      <c r="U138">
        <v>5.3381895358685601E-2</v>
      </c>
      <c r="V138">
        <v>2.0341378403952601E-2</v>
      </c>
      <c r="W138">
        <v>3.4579681927370598E-2</v>
      </c>
      <c r="X138">
        <v>3.22661705308247E-2</v>
      </c>
      <c r="Y138">
        <v>4.2676984236024201E-2</v>
      </c>
    </row>
    <row r="139" spans="1:25" x14ac:dyDescent="0.25">
      <c r="A139" s="139">
        <v>43922</v>
      </c>
      <c r="B139">
        <v>53.574249992312673</v>
      </c>
      <c r="C139">
        <f t="shared" si="2"/>
        <v>2.3683512702233855</v>
      </c>
      <c r="D139">
        <v>2.9947300673964901E-2</v>
      </c>
      <c r="E139">
        <v>1.6889536247908499E-2</v>
      </c>
      <c r="F139">
        <v>8.3184190797926695E-3</v>
      </c>
      <c r="G139">
        <v>2.5143025865478601E-2</v>
      </c>
      <c r="H139">
        <v>2.4940988388547001E-2</v>
      </c>
      <c r="I139">
        <v>1.8631968198552999E-2</v>
      </c>
      <c r="J139">
        <v>5.5964182880999004E-3</v>
      </c>
      <c r="K139">
        <v>2.3151382742948201E-2</v>
      </c>
      <c r="L139">
        <v>2.4657940886964099E-2</v>
      </c>
      <c r="M139">
        <v>2.3734433453678899E-2</v>
      </c>
      <c r="N139">
        <v>2.46012822622706E-2</v>
      </c>
      <c r="O139">
        <v>9.5964957347767898E-3</v>
      </c>
      <c r="P139">
        <v>2.87290283065368E-2</v>
      </c>
      <c r="Q139">
        <v>5.8489262720852198E-2</v>
      </c>
      <c r="R139">
        <v>1.79891899100907E-2</v>
      </c>
      <c r="S139">
        <v>1.35851671659761E-2</v>
      </c>
      <c r="T139">
        <v>2.23357904373086E-2</v>
      </c>
      <c r="U139">
        <v>4.7244771468012502E-2</v>
      </c>
      <c r="V139">
        <v>1.56448973714787E-2</v>
      </c>
      <c r="W139">
        <v>2.8822224314550501E-2</v>
      </c>
      <c r="X139">
        <v>2.51996601261021E-2</v>
      </c>
      <c r="Y139">
        <v>2.7788095805253502E-2</v>
      </c>
    </row>
    <row r="140" spans="1:25" x14ac:dyDescent="0.25">
      <c r="A140" t="s">
        <v>101</v>
      </c>
      <c r="B140">
        <f xml:space="preserve"> CORREL(B2:B139,C2:C139)</f>
        <v>0.49257841843695271</v>
      </c>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DC139"/>
  <sheetViews>
    <sheetView zoomScaleNormal="100" workbookViewId="0">
      <selection activeCell="C6" sqref="C6"/>
    </sheetView>
  </sheetViews>
  <sheetFormatPr defaultColWidth="8.85546875" defaultRowHeight="15" x14ac:dyDescent="0.25"/>
  <cols>
    <col min="1" max="1" width="11.7109375" bestFit="1" customWidth="1"/>
    <col min="3" max="3" width="12.85546875" bestFit="1" customWidth="1"/>
    <col min="4" max="5" width="12.140625" bestFit="1" customWidth="1"/>
    <col min="6" max="6" width="12.85546875" bestFit="1" customWidth="1"/>
    <col min="7" max="9" width="12.140625" bestFit="1" customWidth="1"/>
    <col min="10" max="13" width="12.85546875" bestFit="1" customWidth="1"/>
    <col min="14" max="14" width="13.85546875" bestFit="1" customWidth="1"/>
    <col min="15" max="15" width="12.140625" bestFit="1" customWidth="1"/>
    <col min="16" max="16" width="13.85546875" bestFit="1" customWidth="1"/>
    <col min="17" max="17" width="13.7109375" bestFit="1" customWidth="1"/>
    <col min="18" max="18" width="12.140625" bestFit="1" customWidth="1"/>
    <col min="19" max="19" width="12.85546875" bestFit="1" customWidth="1"/>
    <col min="24" max="25" width="12.85546875" bestFit="1" customWidth="1"/>
    <col min="26" max="26" width="12.140625" bestFit="1" customWidth="1"/>
    <col min="27" max="27" width="13.7109375" bestFit="1" customWidth="1"/>
    <col min="28" max="28" width="12.85546875" bestFit="1" customWidth="1"/>
    <col min="29" max="29" width="12.140625" bestFit="1" customWidth="1"/>
    <col min="32" max="36" width="12.85546875" bestFit="1" customWidth="1"/>
    <col min="37" max="37" width="12.140625" bestFit="1" customWidth="1"/>
    <col min="38" max="45" width="12.85546875" bestFit="1" customWidth="1"/>
    <col min="46" max="46" width="13.85546875" bestFit="1" customWidth="1"/>
    <col min="47" max="48" width="12.85546875" bestFit="1" customWidth="1"/>
    <col min="49" max="49" width="14.42578125" bestFit="1" customWidth="1"/>
    <col min="50" max="52" width="12.85546875" bestFit="1" customWidth="1"/>
    <col min="53" max="53" width="13" bestFit="1" customWidth="1"/>
    <col min="54" max="58" width="12.85546875" bestFit="1" customWidth="1"/>
    <col min="62" max="62" width="12.85546875" bestFit="1" customWidth="1"/>
    <col min="63" max="63" width="13.42578125" bestFit="1" customWidth="1"/>
    <col min="64" max="64" width="23.7109375" bestFit="1" customWidth="1"/>
    <col min="65" max="68" width="12.85546875" bestFit="1" customWidth="1"/>
    <col min="69" max="69" width="14.7109375" bestFit="1" customWidth="1"/>
    <col min="70" max="71" width="12.85546875" bestFit="1" customWidth="1"/>
    <col min="72" max="72" width="15.7109375" bestFit="1" customWidth="1"/>
    <col min="73" max="78" width="12.85546875" bestFit="1" customWidth="1"/>
    <col min="79" max="79" width="13.140625" bestFit="1" customWidth="1"/>
    <col min="80" max="82" width="12.85546875" bestFit="1" customWidth="1"/>
    <col min="83" max="83" width="12.140625" bestFit="1" customWidth="1"/>
    <col min="84" max="84" width="13.140625" bestFit="1" customWidth="1"/>
    <col min="85" max="86" width="12.85546875" bestFit="1" customWidth="1"/>
    <col min="87" max="87" width="14.140625" bestFit="1" customWidth="1"/>
    <col min="88" max="90" width="12.85546875" bestFit="1" customWidth="1"/>
    <col min="91" max="91" width="22.140625" bestFit="1" customWidth="1"/>
    <col min="92" max="92" width="12.140625" bestFit="1" customWidth="1"/>
    <col min="93" max="95" width="12.85546875" bestFit="1" customWidth="1"/>
    <col min="96" max="96" width="14.140625" bestFit="1" customWidth="1"/>
    <col min="97" max="98" width="12.85546875" bestFit="1" customWidth="1"/>
    <col min="99" max="99" width="20.28515625" bestFit="1" customWidth="1"/>
    <col min="100" max="102" width="12.85546875" bestFit="1" customWidth="1"/>
    <col min="103" max="103" width="21.7109375" bestFit="1" customWidth="1"/>
    <col min="104" max="107" width="12.85546875" bestFit="1" customWidth="1"/>
  </cols>
  <sheetData>
    <row r="1" spans="1:107" x14ac:dyDescent="0.25">
      <c r="A1" s="140"/>
      <c r="B1" t="s">
        <v>93</v>
      </c>
      <c r="C1" s="9" t="s">
        <v>1169</v>
      </c>
      <c r="D1" s="9" t="s">
        <v>1170</v>
      </c>
      <c r="E1" s="9" t="s">
        <v>1173</v>
      </c>
      <c r="F1" s="9" t="s">
        <v>1179</v>
      </c>
      <c r="G1" s="9" t="s">
        <v>1188</v>
      </c>
      <c r="H1" s="9" t="s">
        <v>1193</v>
      </c>
      <c r="I1" s="9" t="s">
        <v>1195</v>
      </c>
      <c r="J1" s="9" t="s">
        <v>1198</v>
      </c>
      <c r="K1" s="9" t="s">
        <v>1204</v>
      </c>
      <c r="L1" s="9" t="s">
        <v>1206</v>
      </c>
      <c r="M1" s="9" t="s">
        <v>1208</v>
      </c>
      <c r="N1" s="9" t="s">
        <v>1225</v>
      </c>
      <c r="O1" s="9" t="s">
        <v>1242</v>
      </c>
      <c r="P1" s="9" t="s">
        <v>1245</v>
      </c>
      <c r="Q1" s="9" t="s">
        <v>1250</v>
      </c>
      <c r="R1" s="9" t="s">
        <v>1258</v>
      </c>
      <c r="S1" s="9" t="s">
        <v>1259</v>
      </c>
      <c r="W1" t="s">
        <v>94</v>
      </c>
      <c r="X1" s="9" t="s">
        <v>1176</v>
      </c>
      <c r="Y1" s="9" t="s">
        <v>1218</v>
      </c>
      <c r="Z1" s="9" t="s">
        <v>1228</v>
      </c>
      <c r="AA1" s="9" t="s">
        <v>1246</v>
      </c>
      <c r="AB1" s="9" t="s">
        <v>1247</v>
      </c>
      <c r="AC1" s="9" t="s">
        <v>1249</v>
      </c>
      <c r="AE1" t="s">
        <v>145</v>
      </c>
      <c r="AF1" s="9" t="s">
        <v>1168</v>
      </c>
      <c r="AG1" s="9" t="s">
        <v>1181</v>
      </c>
      <c r="AH1" s="9" t="s">
        <v>1182</v>
      </c>
      <c r="AI1" s="9" t="s">
        <v>1183</v>
      </c>
      <c r="AJ1" s="9" t="s">
        <v>1189</v>
      </c>
      <c r="AK1" s="9" t="s">
        <v>1192</v>
      </c>
      <c r="AL1" s="9" t="s">
        <v>1197</v>
      </c>
      <c r="AM1" s="9" t="s">
        <v>1199</v>
      </c>
      <c r="AN1" s="9" t="s">
        <v>1200</v>
      </c>
      <c r="AO1" s="9" t="s">
        <v>1201</v>
      </c>
      <c r="AP1" s="9" t="s">
        <v>1202</v>
      </c>
      <c r="AQ1" s="9" t="s">
        <v>1205</v>
      </c>
      <c r="AR1" s="9" t="s">
        <v>1209</v>
      </c>
      <c r="AS1" s="9" t="s">
        <v>1211</v>
      </c>
      <c r="AT1" s="9" t="s">
        <v>1216</v>
      </c>
      <c r="AU1" s="9" t="s">
        <v>1221</v>
      </c>
      <c r="AV1" s="9" t="s">
        <v>1223</v>
      </c>
      <c r="AW1" s="9" t="s">
        <v>1226</v>
      </c>
      <c r="AX1" s="9" t="s">
        <v>1230</v>
      </c>
      <c r="AY1" s="9" t="s">
        <v>1232</v>
      </c>
      <c r="AZ1" s="9" t="s">
        <v>1233</v>
      </c>
      <c r="BA1" s="9" t="s">
        <v>1234</v>
      </c>
      <c r="BB1" s="9" t="s">
        <v>1235</v>
      </c>
      <c r="BC1" s="9" t="s">
        <v>1243</v>
      </c>
      <c r="BD1" s="9" t="s">
        <v>1248</v>
      </c>
      <c r="BE1" s="9" t="s">
        <v>1251</v>
      </c>
      <c r="BF1" s="9" t="s">
        <v>1254</v>
      </c>
      <c r="BI1" t="s">
        <v>95</v>
      </c>
      <c r="BJ1" s="9" t="s">
        <v>1171</v>
      </c>
      <c r="BK1" s="9" t="s">
        <v>1172</v>
      </c>
      <c r="BL1" s="9" t="s">
        <v>1174</v>
      </c>
      <c r="BM1" s="9" t="s">
        <v>1175</v>
      </c>
      <c r="BN1" s="9" t="s">
        <v>1177</v>
      </c>
      <c r="BO1" s="9" t="s">
        <v>1178</v>
      </c>
      <c r="BP1" s="9" t="s">
        <v>1180</v>
      </c>
      <c r="BQ1" s="9" t="s">
        <v>1184</v>
      </c>
      <c r="BR1" s="9" t="s">
        <v>1185</v>
      </c>
      <c r="BS1" s="9" t="s">
        <v>1186</v>
      </c>
      <c r="BT1" s="9" t="s">
        <v>1187</v>
      </c>
      <c r="BU1" s="9" t="s">
        <v>1190</v>
      </c>
      <c r="BV1" s="9" t="s">
        <v>1191</v>
      </c>
      <c r="BW1" s="9" t="s">
        <v>1194</v>
      </c>
      <c r="BX1" s="9" t="s">
        <v>1196</v>
      </c>
      <c r="BY1" s="9" t="s">
        <v>1203</v>
      </c>
      <c r="BZ1" s="9" t="s">
        <v>1207</v>
      </c>
      <c r="CA1" s="9" t="s">
        <v>1210</v>
      </c>
      <c r="CB1" s="9" t="s">
        <v>1212</v>
      </c>
      <c r="CC1" s="9" t="s">
        <v>1213</v>
      </c>
      <c r="CD1" s="9" t="s">
        <v>1214</v>
      </c>
      <c r="CE1" s="9" t="s">
        <v>1215</v>
      </c>
      <c r="CF1" s="9" t="s">
        <v>1217</v>
      </c>
      <c r="CG1" s="9" t="s">
        <v>1219</v>
      </c>
      <c r="CH1" s="9" t="s">
        <v>1220</v>
      </c>
      <c r="CI1" s="9" t="s">
        <v>1222</v>
      </c>
      <c r="CJ1" s="9" t="s">
        <v>1224</v>
      </c>
      <c r="CK1" s="9" t="s">
        <v>1227</v>
      </c>
      <c r="CL1" s="9" t="s">
        <v>1229</v>
      </c>
      <c r="CM1" s="9" t="s">
        <v>1231</v>
      </c>
      <c r="CN1" s="9" t="s">
        <v>1236</v>
      </c>
      <c r="CO1" s="9" t="s">
        <v>1237</v>
      </c>
      <c r="CP1" s="9" t="s">
        <v>1238</v>
      </c>
      <c r="CQ1" s="9" t="s">
        <v>1239</v>
      </c>
      <c r="CR1" s="9" t="s">
        <v>1240</v>
      </c>
      <c r="CS1" s="9" t="s">
        <v>1241</v>
      </c>
      <c r="CT1" s="9" t="s">
        <v>1244</v>
      </c>
      <c r="CU1" s="9" t="s">
        <v>1252</v>
      </c>
      <c r="CV1" s="9" t="s">
        <v>1253</v>
      </c>
      <c r="CW1" s="9" t="s">
        <v>1255</v>
      </c>
      <c r="CX1" s="9" t="s">
        <v>1256</v>
      </c>
      <c r="CY1" s="9" t="s">
        <v>1257</v>
      </c>
      <c r="CZ1" s="9" t="s">
        <v>1260</v>
      </c>
      <c r="DA1" s="9" t="s">
        <v>1261</v>
      </c>
      <c r="DB1" s="9" t="s">
        <v>1262</v>
      </c>
      <c r="DC1" s="9" t="s">
        <v>1263</v>
      </c>
    </row>
    <row r="2" spans="1:107" x14ac:dyDescent="0.25">
      <c r="A2" s="139">
        <v>31413</v>
      </c>
      <c r="B2">
        <f>AVERAGE(C2:S2)*100</f>
        <v>28.567065888078595</v>
      </c>
      <c r="C2">
        <v>-5.2680424544264701E-3</v>
      </c>
      <c r="D2">
        <v>0.201108808048578</v>
      </c>
      <c r="E2">
        <v>0.49061673896902502</v>
      </c>
      <c r="F2">
        <v>-3.4622639912166499E-2</v>
      </c>
      <c r="G2">
        <v>0.51625317731262899</v>
      </c>
      <c r="H2">
        <v>0.38758287351533199</v>
      </c>
      <c r="I2">
        <v>0.29678168467534999</v>
      </c>
      <c r="J2">
        <v>6.6358584269410895E-2</v>
      </c>
      <c r="K2">
        <v>0.385759359443134</v>
      </c>
      <c r="L2">
        <v>5.6438424292311898E-2</v>
      </c>
      <c r="M2">
        <v>0.370154025882032</v>
      </c>
      <c r="N2">
        <v>0.58308725360330704</v>
      </c>
      <c r="O2">
        <v>0.49772802163122798</v>
      </c>
      <c r="P2">
        <v>0.13450122837574899</v>
      </c>
      <c r="Q2">
        <v>0.54086326720998501</v>
      </c>
      <c r="R2">
        <v>0.38497572251939599</v>
      </c>
      <c r="S2">
        <v>-1.5917286407514102E-2</v>
      </c>
      <c r="W2">
        <f>AVERAGE(X2:AC2)*100</f>
        <v>15.609663745183456</v>
      </c>
      <c r="X2">
        <v>-6.4218363256732997E-2</v>
      </c>
      <c r="Y2">
        <v>0.44773845162722598</v>
      </c>
      <c r="Z2">
        <v>4.84546712913035E-2</v>
      </c>
      <c r="AA2">
        <v>0.44847316672980803</v>
      </c>
      <c r="AB2">
        <v>-3.5327008703844198E-2</v>
      </c>
      <c r="AC2">
        <v>9.1458907023246994E-2</v>
      </c>
      <c r="AE2">
        <f>AVERAGE(AF2:BF2)*100</f>
        <v>-5.8581909038753599</v>
      </c>
      <c r="AF2" t="s">
        <v>162</v>
      </c>
      <c r="AG2" t="s">
        <v>162</v>
      </c>
      <c r="AH2" t="s">
        <v>162</v>
      </c>
      <c r="AI2" t="s">
        <v>162</v>
      </c>
      <c r="AJ2" t="s">
        <v>162</v>
      </c>
      <c r="AK2" t="s">
        <v>162</v>
      </c>
      <c r="AL2" t="s">
        <v>162</v>
      </c>
      <c r="AM2" t="s">
        <v>162</v>
      </c>
      <c r="AN2" t="s">
        <v>162</v>
      </c>
      <c r="AO2" t="s">
        <v>162</v>
      </c>
      <c r="AP2" t="s">
        <v>162</v>
      </c>
      <c r="AQ2" t="s">
        <v>162</v>
      </c>
      <c r="AR2" t="s">
        <v>162</v>
      </c>
      <c r="AS2" t="s">
        <v>162</v>
      </c>
      <c r="AT2" t="s">
        <v>162</v>
      </c>
      <c r="AU2" t="s">
        <v>162</v>
      </c>
      <c r="AV2" t="s">
        <v>162</v>
      </c>
      <c r="AW2" t="s">
        <v>162</v>
      </c>
      <c r="AX2" t="s">
        <v>162</v>
      </c>
      <c r="AY2" t="s">
        <v>162</v>
      </c>
      <c r="AZ2" t="s">
        <v>162</v>
      </c>
      <c r="BA2" t="s">
        <v>162</v>
      </c>
      <c r="BB2" t="s">
        <v>162</v>
      </c>
      <c r="BC2" t="s">
        <v>162</v>
      </c>
      <c r="BD2">
        <v>-5.8581909038753599E-2</v>
      </c>
      <c r="BE2" t="s">
        <v>162</v>
      </c>
      <c r="BF2" t="s">
        <v>162</v>
      </c>
      <c r="BJ2" t="s">
        <v>162</v>
      </c>
      <c r="BK2" t="s">
        <v>162</v>
      </c>
      <c r="BL2" t="s">
        <v>162</v>
      </c>
      <c r="BM2" t="s">
        <v>162</v>
      </c>
      <c r="BN2" t="s">
        <v>162</v>
      </c>
      <c r="BO2" t="s">
        <v>162</v>
      </c>
      <c r="BP2" t="s">
        <v>162</v>
      </c>
      <c r="BQ2" t="s">
        <v>162</v>
      </c>
      <c r="BR2" t="s">
        <v>162</v>
      </c>
      <c r="BS2" t="s">
        <v>162</v>
      </c>
      <c r="BT2" t="s">
        <v>162</v>
      </c>
      <c r="BU2" t="s">
        <v>162</v>
      </c>
      <c r="BV2" t="s">
        <v>162</v>
      </c>
      <c r="BW2" t="s">
        <v>162</v>
      </c>
      <c r="BX2" t="s">
        <v>162</v>
      </c>
      <c r="BY2" t="s">
        <v>162</v>
      </c>
      <c r="BZ2" t="s">
        <v>162</v>
      </c>
      <c r="CA2" t="s">
        <v>162</v>
      </c>
      <c r="CB2" t="s">
        <v>162</v>
      </c>
      <c r="CC2" t="s">
        <v>162</v>
      </c>
      <c r="CD2" t="s">
        <v>162</v>
      </c>
      <c r="CE2" t="s">
        <v>162</v>
      </c>
      <c r="CF2" t="s">
        <v>162</v>
      </c>
      <c r="CG2" t="s">
        <v>162</v>
      </c>
      <c r="CH2" t="s">
        <v>162</v>
      </c>
      <c r="CI2" t="s">
        <v>162</v>
      </c>
      <c r="CJ2" t="s">
        <v>162</v>
      </c>
      <c r="CK2" t="s">
        <v>162</v>
      </c>
      <c r="CL2" t="s">
        <v>162</v>
      </c>
      <c r="CM2" t="s">
        <v>162</v>
      </c>
      <c r="CN2" t="s">
        <v>162</v>
      </c>
      <c r="CO2" t="s">
        <v>162</v>
      </c>
      <c r="CP2" t="s">
        <v>162</v>
      </c>
      <c r="CQ2" t="s">
        <v>162</v>
      </c>
      <c r="CR2" t="s">
        <v>162</v>
      </c>
      <c r="CS2" t="s">
        <v>162</v>
      </c>
      <c r="CT2" t="s">
        <v>162</v>
      </c>
      <c r="CU2" t="s">
        <v>162</v>
      </c>
      <c r="CV2" t="s">
        <v>162</v>
      </c>
      <c r="CW2" t="s">
        <v>162</v>
      </c>
      <c r="CX2" t="s">
        <v>162</v>
      </c>
      <c r="CY2" t="s">
        <v>162</v>
      </c>
      <c r="CZ2" t="s">
        <v>162</v>
      </c>
      <c r="DA2" t="s">
        <v>162</v>
      </c>
      <c r="DB2" t="s">
        <v>162</v>
      </c>
      <c r="DC2" t="s">
        <v>162</v>
      </c>
    </row>
    <row r="3" spans="1:107" x14ac:dyDescent="0.25">
      <c r="A3" s="139">
        <v>31503</v>
      </c>
      <c r="B3">
        <f t="shared" ref="B3:B66" si="0">AVERAGE(C3:S3)*100</f>
        <v>25.638509643828815</v>
      </c>
      <c r="C3">
        <v>1.7249697130996E-2</v>
      </c>
      <c r="D3">
        <v>0.46061451083747401</v>
      </c>
      <c r="E3">
        <v>0.61281581434045596</v>
      </c>
      <c r="F3">
        <v>-7.8826259492101897E-2</v>
      </c>
      <c r="G3">
        <v>0.47328951073671399</v>
      </c>
      <c r="H3">
        <v>0.17962303899689799</v>
      </c>
      <c r="I3">
        <v>7.0429528512853806E-2</v>
      </c>
      <c r="J3">
        <v>0.20167315158697799</v>
      </c>
      <c r="K3">
        <v>0.314956617537762</v>
      </c>
      <c r="L3">
        <v>-2.0365494652873999E-2</v>
      </c>
      <c r="M3">
        <v>0.39440558564024403</v>
      </c>
      <c r="N3">
        <v>0.64497273132988697</v>
      </c>
      <c r="O3">
        <v>0.30020097701030601</v>
      </c>
      <c r="P3">
        <v>-0.120616506256487</v>
      </c>
      <c r="Q3">
        <v>0.663692736035988</v>
      </c>
      <c r="R3">
        <v>0.179848377115016</v>
      </c>
      <c r="S3">
        <v>6.4582623040788795E-2</v>
      </c>
      <c r="W3">
        <f t="shared" ref="W3:W66" si="1">AVERAGE(X3:AC3)*100</f>
        <v>11.446995340870728</v>
      </c>
      <c r="X3">
        <v>8.2586726476528594E-2</v>
      </c>
      <c r="Y3">
        <v>0.19289477233835201</v>
      </c>
      <c r="Z3">
        <v>0.11715659376240101</v>
      </c>
      <c r="AA3">
        <v>4.1095524699969202E-2</v>
      </c>
      <c r="AB3">
        <v>0.20979127413656701</v>
      </c>
      <c r="AC3">
        <v>4.3294829038425901E-2</v>
      </c>
      <c r="AE3">
        <f t="shared" ref="AE3:AE66" si="2">AVERAGE(AF3:BF3)*100</f>
        <v>6.3996594644737517</v>
      </c>
      <c r="AF3" t="s">
        <v>162</v>
      </c>
      <c r="AG3" t="s">
        <v>162</v>
      </c>
      <c r="AH3" t="s">
        <v>162</v>
      </c>
      <c r="AI3" t="s">
        <v>162</v>
      </c>
      <c r="AJ3" t="s">
        <v>162</v>
      </c>
      <c r="AK3" t="s">
        <v>162</v>
      </c>
      <c r="AL3" t="s">
        <v>162</v>
      </c>
      <c r="AM3" t="s">
        <v>162</v>
      </c>
      <c r="AN3" t="s">
        <v>162</v>
      </c>
      <c r="AO3" t="s">
        <v>162</v>
      </c>
      <c r="AP3" t="s">
        <v>162</v>
      </c>
      <c r="AQ3" t="s">
        <v>162</v>
      </c>
      <c r="AR3" t="s">
        <v>162</v>
      </c>
      <c r="AS3" t="s">
        <v>162</v>
      </c>
      <c r="AT3" t="s">
        <v>162</v>
      </c>
      <c r="AU3" t="s">
        <v>162</v>
      </c>
      <c r="AV3" t="s">
        <v>162</v>
      </c>
      <c r="AW3" t="s">
        <v>162</v>
      </c>
      <c r="AX3" t="s">
        <v>162</v>
      </c>
      <c r="AY3" t="s">
        <v>162</v>
      </c>
      <c r="AZ3" t="s">
        <v>162</v>
      </c>
      <c r="BA3">
        <v>0.13590085767370599</v>
      </c>
      <c r="BB3" t="s">
        <v>162</v>
      </c>
      <c r="BC3" t="s">
        <v>162</v>
      </c>
      <c r="BD3">
        <v>-7.9076683842309592E-3</v>
      </c>
      <c r="BE3" t="s">
        <v>162</v>
      </c>
      <c r="BF3" t="s">
        <v>162</v>
      </c>
      <c r="BJ3" t="s">
        <v>162</v>
      </c>
      <c r="BK3" t="s">
        <v>162</v>
      </c>
      <c r="BL3" t="s">
        <v>162</v>
      </c>
      <c r="BM3" t="s">
        <v>162</v>
      </c>
      <c r="BN3" t="s">
        <v>162</v>
      </c>
      <c r="BO3" t="s">
        <v>162</v>
      </c>
      <c r="BP3" t="s">
        <v>162</v>
      </c>
      <c r="BQ3" t="s">
        <v>162</v>
      </c>
      <c r="BR3" t="s">
        <v>162</v>
      </c>
      <c r="BS3" t="s">
        <v>162</v>
      </c>
      <c r="BT3" t="s">
        <v>162</v>
      </c>
      <c r="BU3" t="s">
        <v>162</v>
      </c>
      <c r="BV3" t="s">
        <v>162</v>
      </c>
      <c r="BW3" t="s">
        <v>162</v>
      </c>
      <c r="BX3" t="s">
        <v>162</v>
      </c>
      <c r="BY3" t="s">
        <v>162</v>
      </c>
      <c r="BZ3" t="s">
        <v>162</v>
      </c>
      <c r="CA3" t="s">
        <v>162</v>
      </c>
      <c r="CB3" t="s">
        <v>162</v>
      </c>
      <c r="CC3" t="s">
        <v>162</v>
      </c>
      <c r="CD3" t="s">
        <v>162</v>
      </c>
      <c r="CE3" t="s">
        <v>162</v>
      </c>
      <c r="CF3" t="s">
        <v>162</v>
      </c>
      <c r="CG3" t="s">
        <v>162</v>
      </c>
      <c r="CH3" t="s">
        <v>162</v>
      </c>
      <c r="CI3" t="s">
        <v>162</v>
      </c>
      <c r="CJ3" t="s">
        <v>162</v>
      </c>
      <c r="CK3" t="s">
        <v>162</v>
      </c>
      <c r="CL3" t="s">
        <v>162</v>
      </c>
      <c r="CM3" t="s">
        <v>162</v>
      </c>
      <c r="CN3" t="s">
        <v>162</v>
      </c>
      <c r="CO3" t="s">
        <v>162</v>
      </c>
      <c r="CP3" t="s">
        <v>162</v>
      </c>
      <c r="CQ3" t="s">
        <v>162</v>
      </c>
      <c r="CR3" t="s">
        <v>162</v>
      </c>
      <c r="CS3" t="s">
        <v>162</v>
      </c>
      <c r="CT3" t="s">
        <v>162</v>
      </c>
      <c r="CU3" t="s">
        <v>162</v>
      </c>
      <c r="CV3" t="s">
        <v>162</v>
      </c>
      <c r="CW3" t="s">
        <v>162</v>
      </c>
      <c r="CX3" t="s">
        <v>162</v>
      </c>
      <c r="CY3" t="s">
        <v>162</v>
      </c>
      <c r="CZ3" t="s">
        <v>162</v>
      </c>
      <c r="DA3" t="s">
        <v>162</v>
      </c>
      <c r="DB3" t="s">
        <v>162</v>
      </c>
      <c r="DC3" t="s">
        <v>162</v>
      </c>
    </row>
    <row r="4" spans="1:107" x14ac:dyDescent="0.25">
      <c r="A4" s="139">
        <v>31594</v>
      </c>
      <c r="B4">
        <f t="shared" si="0"/>
        <v>29.052190552553782</v>
      </c>
      <c r="C4">
        <v>0.16746252464660499</v>
      </c>
      <c r="D4">
        <v>0.47924785286697102</v>
      </c>
      <c r="E4">
        <v>0.105320482732917</v>
      </c>
      <c r="F4">
        <v>0.435421637221373</v>
      </c>
      <c r="G4">
        <v>5.8822387304165599E-2</v>
      </c>
      <c r="H4">
        <v>0.47091655503640101</v>
      </c>
      <c r="I4">
        <v>0.17905717116919601</v>
      </c>
      <c r="J4">
        <v>0.19631793302137299</v>
      </c>
      <c r="K4">
        <v>0.10639245026189501</v>
      </c>
      <c r="L4">
        <v>0.38732353504309103</v>
      </c>
      <c r="M4">
        <v>0.22727215696750799</v>
      </c>
      <c r="N4">
        <v>0.55238458653911104</v>
      </c>
      <c r="O4">
        <v>0.48442447337574601</v>
      </c>
      <c r="P4">
        <v>0.228608949366117</v>
      </c>
      <c r="Q4">
        <v>0.33620501079996501</v>
      </c>
      <c r="R4">
        <v>0.42224330883681999</v>
      </c>
      <c r="S4">
        <v>0.10145137874488901</v>
      </c>
      <c r="W4">
        <f t="shared" si="1"/>
        <v>20.279613136771012</v>
      </c>
      <c r="X4">
        <v>2.3639317790484601E-2</v>
      </c>
      <c r="Y4">
        <v>0.43424080899290601</v>
      </c>
      <c r="Z4">
        <v>0.18569308447746399</v>
      </c>
      <c r="AA4">
        <v>0.136218914718017</v>
      </c>
      <c r="AB4">
        <v>0.11965366609066599</v>
      </c>
      <c r="AC4">
        <v>0.317330996136723</v>
      </c>
      <c r="AE4">
        <f t="shared" si="2"/>
        <v>8.4658904543317401</v>
      </c>
      <c r="AF4" t="s">
        <v>162</v>
      </c>
      <c r="AG4" t="s">
        <v>162</v>
      </c>
      <c r="AH4" t="s">
        <v>162</v>
      </c>
      <c r="AI4" t="s">
        <v>162</v>
      </c>
      <c r="AJ4" t="s">
        <v>162</v>
      </c>
      <c r="AK4" t="s">
        <v>162</v>
      </c>
      <c r="AL4" t="s">
        <v>162</v>
      </c>
      <c r="AM4" t="s">
        <v>162</v>
      </c>
      <c r="AN4" t="s">
        <v>162</v>
      </c>
      <c r="AO4" t="s">
        <v>162</v>
      </c>
      <c r="AP4" t="s">
        <v>162</v>
      </c>
      <c r="AQ4" t="s">
        <v>162</v>
      </c>
      <c r="AR4" t="s">
        <v>162</v>
      </c>
      <c r="AS4" t="s">
        <v>162</v>
      </c>
      <c r="AT4" t="s">
        <v>162</v>
      </c>
      <c r="AU4" t="s">
        <v>162</v>
      </c>
      <c r="AV4" t="s">
        <v>162</v>
      </c>
      <c r="AW4" t="s">
        <v>162</v>
      </c>
      <c r="AX4" t="s">
        <v>162</v>
      </c>
      <c r="AY4" t="s">
        <v>162</v>
      </c>
      <c r="AZ4" t="s">
        <v>162</v>
      </c>
      <c r="BA4">
        <v>-1.0400682994902201E-3</v>
      </c>
      <c r="BB4" t="s">
        <v>162</v>
      </c>
      <c r="BC4" t="s">
        <v>162</v>
      </c>
      <c r="BD4">
        <v>0.17035787738612501</v>
      </c>
      <c r="BE4" t="s">
        <v>162</v>
      </c>
      <c r="BF4" t="s">
        <v>162</v>
      </c>
      <c r="BJ4" t="s">
        <v>162</v>
      </c>
      <c r="BK4" t="s">
        <v>162</v>
      </c>
      <c r="BL4" t="s">
        <v>162</v>
      </c>
      <c r="BM4" t="s">
        <v>162</v>
      </c>
      <c r="BN4" t="s">
        <v>162</v>
      </c>
      <c r="BO4" t="s">
        <v>162</v>
      </c>
      <c r="BP4" t="s">
        <v>162</v>
      </c>
      <c r="BQ4" t="s">
        <v>162</v>
      </c>
      <c r="BR4" t="s">
        <v>162</v>
      </c>
      <c r="BS4" t="s">
        <v>162</v>
      </c>
      <c r="BT4" t="s">
        <v>162</v>
      </c>
      <c r="BU4" t="s">
        <v>162</v>
      </c>
      <c r="BV4" t="s">
        <v>162</v>
      </c>
      <c r="BW4" t="s">
        <v>162</v>
      </c>
      <c r="BX4" t="s">
        <v>162</v>
      </c>
      <c r="BY4" t="s">
        <v>162</v>
      </c>
      <c r="BZ4" t="s">
        <v>162</v>
      </c>
      <c r="CA4" t="s">
        <v>162</v>
      </c>
      <c r="CB4" t="s">
        <v>162</v>
      </c>
      <c r="CC4" t="s">
        <v>162</v>
      </c>
      <c r="CD4" t="s">
        <v>162</v>
      </c>
      <c r="CE4" t="s">
        <v>162</v>
      </c>
      <c r="CF4" t="s">
        <v>162</v>
      </c>
      <c r="CG4" t="s">
        <v>162</v>
      </c>
      <c r="CH4" t="s">
        <v>162</v>
      </c>
      <c r="CI4" t="s">
        <v>162</v>
      </c>
      <c r="CJ4" t="s">
        <v>162</v>
      </c>
      <c r="CK4" t="s">
        <v>162</v>
      </c>
      <c r="CL4" t="s">
        <v>162</v>
      </c>
      <c r="CM4" t="s">
        <v>162</v>
      </c>
      <c r="CN4" t="s">
        <v>162</v>
      </c>
      <c r="CO4" t="s">
        <v>162</v>
      </c>
      <c r="CP4" t="s">
        <v>162</v>
      </c>
      <c r="CQ4" t="s">
        <v>162</v>
      </c>
      <c r="CR4" t="s">
        <v>162</v>
      </c>
      <c r="CS4" t="s">
        <v>162</v>
      </c>
      <c r="CT4" t="s">
        <v>162</v>
      </c>
      <c r="CU4" t="s">
        <v>162</v>
      </c>
      <c r="CV4" t="s">
        <v>162</v>
      </c>
      <c r="CW4" t="s">
        <v>162</v>
      </c>
      <c r="CX4" t="s">
        <v>162</v>
      </c>
      <c r="CY4" t="s">
        <v>162</v>
      </c>
      <c r="CZ4" t="s">
        <v>162</v>
      </c>
      <c r="DA4" t="s">
        <v>162</v>
      </c>
      <c r="DB4" t="s">
        <v>162</v>
      </c>
      <c r="DC4" t="s">
        <v>162</v>
      </c>
    </row>
    <row r="5" spans="1:107" x14ac:dyDescent="0.25">
      <c r="A5" s="139">
        <v>31686</v>
      </c>
      <c r="B5">
        <f t="shared" si="0"/>
        <v>22.624818147294672</v>
      </c>
      <c r="C5">
        <v>0.25986317232874701</v>
      </c>
      <c r="D5">
        <v>0.33642601913625603</v>
      </c>
      <c r="E5">
        <v>0.318086315919274</v>
      </c>
      <c r="F5">
        <v>0.182528852821185</v>
      </c>
      <c r="G5">
        <v>0.22119752230531001</v>
      </c>
      <c r="H5">
        <v>0.34190155811476503</v>
      </c>
      <c r="I5">
        <v>0.33295443256090301</v>
      </c>
      <c r="J5">
        <v>6.5799139517038793E-2</v>
      </c>
      <c r="K5">
        <v>0.13809994811960399</v>
      </c>
      <c r="L5">
        <v>0.24468531512726999</v>
      </c>
      <c r="M5">
        <v>1.48865348816888E-2</v>
      </c>
      <c r="N5">
        <v>0.32413777572493002</v>
      </c>
      <c r="O5">
        <v>0.421201929756432</v>
      </c>
      <c r="P5">
        <v>9.5682989073754707E-2</v>
      </c>
      <c r="Q5">
        <v>0.47435310795424901</v>
      </c>
      <c r="R5">
        <v>6.7791194444123001E-2</v>
      </c>
      <c r="S5">
        <v>6.6232772545634601E-3</v>
      </c>
      <c r="W5">
        <f t="shared" si="1"/>
        <v>20.594487067325655</v>
      </c>
      <c r="X5">
        <v>9.46650559939307E-2</v>
      </c>
      <c r="Y5">
        <v>0.46390203345348702</v>
      </c>
      <c r="Z5">
        <v>0.191055718892891</v>
      </c>
      <c r="AA5">
        <v>3.8693613497924703E-2</v>
      </c>
      <c r="AB5">
        <v>0.20902445754128099</v>
      </c>
      <c r="AC5">
        <v>0.238328344660025</v>
      </c>
      <c r="AE5">
        <f t="shared" si="2"/>
        <v>1.4379317640930853</v>
      </c>
      <c r="AF5" t="s">
        <v>162</v>
      </c>
      <c r="AG5" t="s">
        <v>162</v>
      </c>
      <c r="AH5" t="s">
        <v>162</v>
      </c>
      <c r="AI5" t="s">
        <v>162</v>
      </c>
      <c r="AJ5" t="s">
        <v>162</v>
      </c>
      <c r="AK5" t="s">
        <v>162</v>
      </c>
      <c r="AL5" t="s">
        <v>162</v>
      </c>
      <c r="AM5" t="s">
        <v>162</v>
      </c>
      <c r="AN5" t="s">
        <v>162</v>
      </c>
      <c r="AO5" t="s">
        <v>162</v>
      </c>
      <c r="AP5" t="s">
        <v>162</v>
      </c>
      <c r="AQ5" t="s">
        <v>162</v>
      </c>
      <c r="AR5" t="s">
        <v>162</v>
      </c>
      <c r="AS5" t="s">
        <v>162</v>
      </c>
      <c r="AT5" t="s">
        <v>162</v>
      </c>
      <c r="AU5" t="s">
        <v>162</v>
      </c>
      <c r="AV5" t="s">
        <v>162</v>
      </c>
      <c r="AW5" t="s">
        <v>162</v>
      </c>
      <c r="AX5" t="s">
        <v>162</v>
      </c>
      <c r="AY5" t="s">
        <v>162</v>
      </c>
      <c r="AZ5" t="s">
        <v>162</v>
      </c>
      <c r="BA5">
        <v>-9.5328816626629301E-2</v>
      </c>
      <c r="BB5" t="s">
        <v>162</v>
      </c>
      <c r="BC5" t="s">
        <v>162</v>
      </c>
      <c r="BD5">
        <v>0.12408745190849101</v>
      </c>
      <c r="BE5" t="s">
        <v>162</v>
      </c>
      <c r="BF5" t="s">
        <v>162</v>
      </c>
      <c r="BJ5" t="s">
        <v>162</v>
      </c>
      <c r="BK5" t="s">
        <v>162</v>
      </c>
      <c r="BL5" t="s">
        <v>162</v>
      </c>
      <c r="BM5" t="s">
        <v>162</v>
      </c>
      <c r="BN5" t="s">
        <v>162</v>
      </c>
      <c r="BO5" t="s">
        <v>162</v>
      </c>
      <c r="BP5" t="s">
        <v>162</v>
      </c>
      <c r="BQ5" t="s">
        <v>162</v>
      </c>
      <c r="BR5" t="s">
        <v>162</v>
      </c>
      <c r="BS5" t="s">
        <v>162</v>
      </c>
      <c r="BT5" t="s">
        <v>162</v>
      </c>
      <c r="BU5" t="s">
        <v>162</v>
      </c>
      <c r="BV5" t="s">
        <v>162</v>
      </c>
      <c r="BW5" t="s">
        <v>162</v>
      </c>
      <c r="BX5" t="s">
        <v>162</v>
      </c>
      <c r="BY5" t="s">
        <v>162</v>
      </c>
      <c r="BZ5" t="s">
        <v>162</v>
      </c>
      <c r="CA5" t="s">
        <v>162</v>
      </c>
      <c r="CB5" t="s">
        <v>162</v>
      </c>
      <c r="CC5" t="s">
        <v>162</v>
      </c>
      <c r="CD5" t="s">
        <v>162</v>
      </c>
      <c r="CE5" t="s">
        <v>162</v>
      </c>
      <c r="CF5" t="s">
        <v>162</v>
      </c>
      <c r="CG5" t="s">
        <v>162</v>
      </c>
      <c r="CH5" t="s">
        <v>162</v>
      </c>
      <c r="CI5" t="s">
        <v>162</v>
      </c>
      <c r="CJ5" t="s">
        <v>162</v>
      </c>
      <c r="CK5" t="s">
        <v>162</v>
      </c>
      <c r="CL5" t="s">
        <v>162</v>
      </c>
      <c r="CM5" t="s">
        <v>162</v>
      </c>
      <c r="CN5" t="s">
        <v>162</v>
      </c>
      <c r="CO5" t="s">
        <v>162</v>
      </c>
      <c r="CP5" t="s">
        <v>162</v>
      </c>
      <c r="CQ5" t="s">
        <v>162</v>
      </c>
      <c r="CR5" t="s">
        <v>162</v>
      </c>
      <c r="CS5" t="s">
        <v>162</v>
      </c>
      <c r="CT5" t="s">
        <v>162</v>
      </c>
      <c r="CU5" t="s">
        <v>162</v>
      </c>
      <c r="CV5" t="s">
        <v>162</v>
      </c>
      <c r="CW5" t="s">
        <v>162</v>
      </c>
      <c r="CX5" t="s">
        <v>162</v>
      </c>
      <c r="CY5" t="s">
        <v>162</v>
      </c>
      <c r="CZ5" t="s">
        <v>162</v>
      </c>
      <c r="DA5" t="s">
        <v>162</v>
      </c>
      <c r="DB5" t="s">
        <v>162</v>
      </c>
      <c r="DC5" t="s">
        <v>162</v>
      </c>
    </row>
    <row r="6" spans="1:107" x14ac:dyDescent="0.25">
      <c r="A6" s="139">
        <v>31778</v>
      </c>
      <c r="B6">
        <f t="shared" si="0"/>
        <v>30.762767558948777</v>
      </c>
      <c r="C6">
        <v>0.13596850044804801</v>
      </c>
      <c r="D6">
        <v>0.130580991491341</v>
      </c>
      <c r="E6">
        <v>0.445138442089965</v>
      </c>
      <c r="F6">
        <v>0.19657149937903001</v>
      </c>
      <c r="G6">
        <v>0.36875770050155698</v>
      </c>
      <c r="H6">
        <v>0.55720317625859805</v>
      </c>
      <c r="I6">
        <v>0.21440521478157101</v>
      </c>
      <c r="J6">
        <v>4.0241069913828698E-2</v>
      </c>
      <c r="K6">
        <v>0.29331380550275299</v>
      </c>
      <c r="L6">
        <v>0.43792668674676999</v>
      </c>
      <c r="M6">
        <v>0.29647355201902498</v>
      </c>
      <c r="N6">
        <v>0.557916202786221</v>
      </c>
      <c r="O6">
        <v>0.58397461381749904</v>
      </c>
      <c r="P6">
        <v>0.129437074803501</v>
      </c>
      <c r="Q6">
        <v>0.46711237387480797</v>
      </c>
      <c r="R6">
        <v>0.29971011158208199</v>
      </c>
      <c r="S6">
        <v>7.4939469024694505E-2</v>
      </c>
      <c r="W6">
        <f t="shared" si="1"/>
        <v>15.684901328434933</v>
      </c>
      <c r="X6">
        <v>-0.106099542355186</v>
      </c>
      <c r="Y6">
        <v>0.44310975388534601</v>
      </c>
      <c r="Z6">
        <v>0.211572859683991</v>
      </c>
      <c r="AA6">
        <v>0.109593214275149</v>
      </c>
      <c r="AB6">
        <v>0.18195607508474701</v>
      </c>
      <c r="AC6">
        <v>0.100961719132049</v>
      </c>
      <c r="AE6">
        <f t="shared" si="2"/>
        <v>1.881591342559396</v>
      </c>
      <c r="AF6" t="s">
        <v>162</v>
      </c>
      <c r="AG6" t="s">
        <v>162</v>
      </c>
      <c r="AH6" t="s">
        <v>162</v>
      </c>
      <c r="AI6" t="s">
        <v>162</v>
      </c>
      <c r="AJ6" t="s">
        <v>162</v>
      </c>
      <c r="AK6" t="s">
        <v>162</v>
      </c>
      <c r="AL6" t="s">
        <v>162</v>
      </c>
      <c r="AM6" t="s">
        <v>162</v>
      </c>
      <c r="AN6" t="s">
        <v>162</v>
      </c>
      <c r="AO6" t="s">
        <v>162</v>
      </c>
      <c r="AP6" t="s">
        <v>162</v>
      </c>
      <c r="AQ6" t="s">
        <v>162</v>
      </c>
      <c r="AR6" t="s">
        <v>162</v>
      </c>
      <c r="AS6" t="s">
        <v>162</v>
      </c>
      <c r="AT6" t="s">
        <v>162</v>
      </c>
      <c r="AU6" t="s">
        <v>162</v>
      </c>
      <c r="AV6" t="s">
        <v>162</v>
      </c>
      <c r="AW6" t="s">
        <v>162</v>
      </c>
      <c r="AX6" t="s">
        <v>162</v>
      </c>
      <c r="AY6" t="s">
        <v>162</v>
      </c>
      <c r="AZ6" t="s">
        <v>162</v>
      </c>
      <c r="BA6">
        <v>4.2051413591489097E-2</v>
      </c>
      <c r="BB6" t="s">
        <v>162</v>
      </c>
      <c r="BC6" t="s">
        <v>162</v>
      </c>
      <c r="BD6">
        <v>-4.4195867403011803E-3</v>
      </c>
      <c r="BE6" t="s">
        <v>162</v>
      </c>
      <c r="BF6" t="s">
        <v>162</v>
      </c>
      <c r="BJ6" t="s">
        <v>162</v>
      </c>
      <c r="BK6" t="s">
        <v>162</v>
      </c>
      <c r="BL6" t="s">
        <v>162</v>
      </c>
      <c r="BM6" t="s">
        <v>162</v>
      </c>
      <c r="BN6" t="s">
        <v>162</v>
      </c>
      <c r="BO6" t="s">
        <v>162</v>
      </c>
      <c r="BP6" t="s">
        <v>162</v>
      </c>
      <c r="BQ6" t="s">
        <v>162</v>
      </c>
      <c r="BR6" t="s">
        <v>162</v>
      </c>
      <c r="BS6" t="s">
        <v>162</v>
      </c>
      <c r="BT6" t="s">
        <v>162</v>
      </c>
      <c r="BU6" t="s">
        <v>162</v>
      </c>
      <c r="BV6" t="s">
        <v>162</v>
      </c>
      <c r="BW6" t="s">
        <v>162</v>
      </c>
      <c r="BX6" t="s">
        <v>162</v>
      </c>
      <c r="BY6" t="s">
        <v>162</v>
      </c>
      <c r="BZ6" t="s">
        <v>162</v>
      </c>
      <c r="CA6" t="s">
        <v>162</v>
      </c>
      <c r="CB6" t="s">
        <v>162</v>
      </c>
      <c r="CC6" t="s">
        <v>162</v>
      </c>
      <c r="CD6" t="s">
        <v>162</v>
      </c>
      <c r="CE6" t="s">
        <v>162</v>
      </c>
      <c r="CF6" t="s">
        <v>162</v>
      </c>
      <c r="CG6" t="s">
        <v>162</v>
      </c>
      <c r="CH6" t="s">
        <v>162</v>
      </c>
      <c r="CI6" t="s">
        <v>162</v>
      </c>
      <c r="CJ6" t="s">
        <v>162</v>
      </c>
      <c r="CK6" t="s">
        <v>162</v>
      </c>
      <c r="CL6" t="s">
        <v>162</v>
      </c>
      <c r="CM6" t="s">
        <v>162</v>
      </c>
      <c r="CN6" t="s">
        <v>162</v>
      </c>
      <c r="CO6" t="s">
        <v>162</v>
      </c>
      <c r="CP6" t="s">
        <v>162</v>
      </c>
      <c r="CQ6" t="s">
        <v>162</v>
      </c>
      <c r="CR6" t="s">
        <v>162</v>
      </c>
      <c r="CS6" t="s">
        <v>162</v>
      </c>
      <c r="CT6" t="s">
        <v>162</v>
      </c>
      <c r="CU6" t="s">
        <v>162</v>
      </c>
      <c r="CV6" t="s">
        <v>162</v>
      </c>
      <c r="CW6" t="s">
        <v>162</v>
      </c>
      <c r="CX6" t="s">
        <v>162</v>
      </c>
      <c r="CY6" t="s">
        <v>162</v>
      </c>
      <c r="CZ6" t="s">
        <v>162</v>
      </c>
      <c r="DA6" t="s">
        <v>162</v>
      </c>
      <c r="DB6" t="s">
        <v>162</v>
      </c>
      <c r="DC6" t="s">
        <v>162</v>
      </c>
    </row>
    <row r="7" spans="1:107" x14ac:dyDescent="0.25">
      <c r="A7" s="139">
        <v>31868</v>
      </c>
      <c r="B7">
        <f t="shared" si="0"/>
        <v>31.416478307733648</v>
      </c>
      <c r="C7">
        <v>0.27420745969166499</v>
      </c>
      <c r="D7">
        <v>0.71406227115584797</v>
      </c>
      <c r="E7">
        <v>0.301524625057912</v>
      </c>
      <c r="F7">
        <v>0.29278335183613502</v>
      </c>
      <c r="G7">
        <v>0.46582028239443701</v>
      </c>
      <c r="H7">
        <v>0.18879670869938101</v>
      </c>
      <c r="I7">
        <v>0.22172620341676</v>
      </c>
      <c r="J7">
        <v>0.26758975927726703</v>
      </c>
      <c r="K7">
        <v>0.33886998682798303</v>
      </c>
      <c r="L7">
        <v>0.36263339506355102</v>
      </c>
      <c r="M7">
        <v>0.201781827775385</v>
      </c>
      <c r="N7">
        <v>0.31204028166463699</v>
      </c>
      <c r="O7">
        <v>0.34503260300291799</v>
      </c>
      <c r="P7">
        <v>0.37103644315330098</v>
      </c>
      <c r="Q7">
        <v>0.37410695113334202</v>
      </c>
      <c r="R7">
        <v>0.362855974107479</v>
      </c>
      <c r="S7">
        <v>-5.40668119432808E-2</v>
      </c>
      <c r="W7">
        <f t="shared" si="1"/>
        <v>16.101871672044833</v>
      </c>
      <c r="X7">
        <v>9.2063939115308496E-2</v>
      </c>
      <c r="Y7">
        <v>0.17402253606992599</v>
      </c>
      <c r="Z7">
        <v>2.9202394029740099E-2</v>
      </c>
      <c r="AA7">
        <v>6.5313946725369304E-2</v>
      </c>
      <c r="AB7">
        <v>0.12701241948247499</v>
      </c>
      <c r="AC7">
        <v>0.47849706489987098</v>
      </c>
      <c r="AE7">
        <f t="shared" si="2"/>
        <v>11.71070349472334</v>
      </c>
      <c r="AF7" t="s">
        <v>162</v>
      </c>
      <c r="AG7">
        <v>-6.3420340529218898E-3</v>
      </c>
      <c r="AH7" t="s">
        <v>162</v>
      </c>
      <c r="AI7" t="s">
        <v>162</v>
      </c>
      <c r="AJ7" t="s">
        <v>162</v>
      </c>
      <c r="AK7">
        <v>0.49131104546646898</v>
      </c>
      <c r="AL7" t="s">
        <v>162</v>
      </c>
      <c r="AM7" t="s">
        <v>162</v>
      </c>
      <c r="AN7" t="s">
        <v>162</v>
      </c>
      <c r="AO7">
        <v>-4.1273581784937504E-3</v>
      </c>
      <c r="AP7" t="s">
        <v>162</v>
      </c>
      <c r="AQ7" t="s">
        <v>162</v>
      </c>
      <c r="AR7" t="s">
        <v>162</v>
      </c>
      <c r="AS7" t="s">
        <v>162</v>
      </c>
      <c r="AT7" t="s">
        <v>162</v>
      </c>
      <c r="AU7" t="s">
        <v>162</v>
      </c>
      <c r="AV7" t="s">
        <v>162</v>
      </c>
      <c r="AW7" t="s">
        <v>162</v>
      </c>
      <c r="AX7" t="s">
        <v>162</v>
      </c>
      <c r="AY7" t="s">
        <v>162</v>
      </c>
      <c r="AZ7" t="s">
        <v>162</v>
      </c>
      <c r="BA7">
        <v>6.5968640190340905E-2</v>
      </c>
      <c r="BB7" t="s">
        <v>162</v>
      </c>
      <c r="BC7" t="s">
        <v>162</v>
      </c>
      <c r="BD7">
        <v>9.7069465996821903E-3</v>
      </c>
      <c r="BE7">
        <v>0.146124969658324</v>
      </c>
      <c r="BF7" t="s">
        <v>162</v>
      </c>
      <c r="BJ7" t="s">
        <v>162</v>
      </c>
      <c r="BK7" t="s">
        <v>162</v>
      </c>
      <c r="BL7" t="s">
        <v>162</v>
      </c>
      <c r="BM7" t="s">
        <v>162</v>
      </c>
      <c r="BN7" t="s">
        <v>162</v>
      </c>
      <c r="BO7" t="s">
        <v>162</v>
      </c>
      <c r="BP7" t="s">
        <v>162</v>
      </c>
      <c r="BQ7" t="s">
        <v>162</v>
      </c>
      <c r="BR7" t="s">
        <v>162</v>
      </c>
      <c r="BS7" t="s">
        <v>162</v>
      </c>
      <c r="BT7" t="s">
        <v>162</v>
      </c>
      <c r="BU7" t="s">
        <v>162</v>
      </c>
      <c r="BV7" t="s">
        <v>162</v>
      </c>
      <c r="BW7" t="s">
        <v>162</v>
      </c>
      <c r="BX7" t="s">
        <v>162</v>
      </c>
      <c r="BY7" t="s">
        <v>162</v>
      </c>
      <c r="BZ7" t="s">
        <v>162</v>
      </c>
      <c r="CA7" t="s">
        <v>162</v>
      </c>
      <c r="CB7" t="s">
        <v>162</v>
      </c>
      <c r="CC7" t="s">
        <v>162</v>
      </c>
      <c r="CD7" t="s">
        <v>162</v>
      </c>
      <c r="CE7" t="s">
        <v>162</v>
      </c>
      <c r="CF7" t="s">
        <v>162</v>
      </c>
      <c r="CG7" t="s">
        <v>162</v>
      </c>
      <c r="CH7" t="s">
        <v>162</v>
      </c>
      <c r="CI7" t="s">
        <v>162</v>
      </c>
      <c r="CJ7" t="s">
        <v>162</v>
      </c>
      <c r="CK7" t="s">
        <v>162</v>
      </c>
      <c r="CL7" t="s">
        <v>162</v>
      </c>
      <c r="CM7" t="s">
        <v>162</v>
      </c>
      <c r="CN7" t="s">
        <v>162</v>
      </c>
      <c r="CO7" t="s">
        <v>162</v>
      </c>
      <c r="CP7" t="s">
        <v>162</v>
      </c>
      <c r="CQ7" t="s">
        <v>162</v>
      </c>
      <c r="CR7" t="s">
        <v>162</v>
      </c>
      <c r="CS7" t="s">
        <v>162</v>
      </c>
      <c r="CT7" t="s">
        <v>162</v>
      </c>
      <c r="CU7" t="s">
        <v>162</v>
      </c>
      <c r="CV7" t="s">
        <v>162</v>
      </c>
      <c r="CW7" t="s">
        <v>162</v>
      </c>
      <c r="CX7" t="s">
        <v>162</v>
      </c>
      <c r="CY7" t="s">
        <v>162</v>
      </c>
      <c r="CZ7" t="s">
        <v>162</v>
      </c>
      <c r="DA7" t="s">
        <v>162</v>
      </c>
      <c r="DB7" t="s">
        <v>162</v>
      </c>
      <c r="DC7" t="s">
        <v>162</v>
      </c>
    </row>
    <row r="8" spans="1:107" x14ac:dyDescent="0.25">
      <c r="A8" s="139">
        <v>31959</v>
      </c>
      <c r="B8">
        <f t="shared" si="0"/>
        <v>21.968095207057107</v>
      </c>
      <c r="C8">
        <v>2.8433598791428701E-2</v>
      </c>
      <c r="D8">
        <v>0.13410109100565701</v>
      </c>
      <c r="E8">
        <v>0.26037459576872202</v>
      </c>
      <c r="F8">
        <v>0.31398768559263701</v>
      </c>
      <c r="G8">
        <v>4.4780297857119802E-2</v>
      </c>
      <c r="H8">
        <v>0.305972121307508</v>
      </c>
      <c r="I8">
        <v>0.184804341542427</v>
      </c>
      <c r="J8">
        <v>1.7449551715756899E-2</v>
      </c>
      <c r="K8">
        <v>0.31624561196849299</v>
      </c>
      <c r="L8">
        <v>9.1459290789632997E-2</v>
      </c>
      <c r="M8">
        <v>8.5917494110314102E-2</v>
      </c>
      <c r="N8">
        <v>0.29354655745894098</v>
      </c>
      <c r="O8">
        <v>0.436456938077604</v>
      </c>
      <c r="P8">
        <v>0.325992531683165</v>
      </c>
      <c r="Q8">
        <v>0.36880247902576502</v>
      </c>
      <c r="R8">
        <v>0.31928525453258699</v>
      </c>
      <c r="S8">
        <v>0.20696674397195</v>
      </c>
      <c r="W8">
        <f t="shared" si="1"/>
        <v>18.529305201312983</v>
      </c>
      <c r="X8">
        <v>0.101894620303252</v>
      </c>
      <c r="Y8">
        <v>0.321047309034107</v>
      </c>
      <c r="Z8">
        <v>0.12211365812359801</v>
      </c>
      <c r="AA8">
        <v>0.12716913256951701</v>
      </c>
      <c r="AB8">
        <v>9.0198749668784994E-2</v>
      </c>
      <c r="AC8">
        <v>0.34933484237952001</v>
      </c>
      <c r="AE8">
        <f t="shared" si="2"/>
        <v>9.6577327906055466</v>
      </c>
      <c r="AF8" t="s">
        <v>162</v>
      </c>
      <c r="AG8">
        <v>0.23302892033252801</v>
      </c>
      <c r="AH8" t="s">
        <v>162</v>
      </c>
      <c r="AI8" t="s">
        <v>162</v>
      </c>
      <c r="AJ8" t="s">
        <v>162</v>
      </c>
      <c r="AK8">
        <v>0.12040225724445</v>
      </c>
      <c r="AL8" t="s">
        <v>162</v>
      </c>
      <c r="AM8" t="s">
        <v>162</v>
      </c>
      <c r="AN8" t="s">
        <v>162</v>
      </c>
      <c r="AO8">
        <v>0.19894829234268199</v>
      </c>
      <c r="AP8" t="s">
        <v>162</v>
      </c>
      <c r="AQ8">
        <v>-4.4710535375244803E-2</v>
      </c>
      <c r="AR8" t="s">
        <v>162</v>
      </c>
      <c r="AS8" t="s">
        <v>162</v>
      </c>
      <c r="AT8" t="s">
        <v>162</v>
      </c>
      <c r="AU8" t="s">
        <v>162</v>
      </c>
      <c r="AV8" t="s">
        <v>162</v>
      </c>
      <c r="AW8" t="s">
        <v>162</v>
      </c>
      <c r="AX8" t="s">
        <v>162</v>
      </c>
      <c r="AY8" t="s">
        <v>162</v>
      </c>
      <c r="AZ8" t="s">
        <v>162</v>
      </c>
      <c r="BA8">
        <v>0.106442317659936</v>
      </c>
      <c r="BB8" t="s">
        <v>162</v>
      </c>
      <c r="BC8" t="s">
        <v>162</v>
      </c>
      <c r="BD8">
        <v>0.163336676164128</v>
      </c>
      <c r="BE8">
        <v>-0.101406633026091</v>
      </c>
      <c r="BF8" t="s">
        <v>162</v>
      </c>
      <c r="BJ8" t="s">
        <v>162</v>
      </c>
      <c r="BK8" t="s">
        <v>162</v>
      </c>
      <c r="BL8" t="s">
        <v>162</v>
      </c>
      <c r="BM8" t="s">
        <v>162</v>
      </c>
      <c r="BN8" t="s">
        <v>162</v>
      </c>
      <c r="BO8" t="s">
        <v>162</v>
      </c>
      <c r="BP8" t="s">
        <v>162</v>
      </c>
      <c r="BQ8" t="s">
        <v>162</v>
      </c>
      <c r="BR8" t="s">
        <v>162</v>
      </c>
      <c r="BS8" t="s">
        <v>162</v>
      </c>
      <c r="BT8" t="s">
        <v>162</v>
      </c>
      <c r="BU8" t="s">
        <v>162</v>
      </c>
      <c r="BV8" t="s">
        <v>162</v>
      </c>
      <c r="BW8" t="s">
        <v>162</v>
      </c>
      <c r="BX8" t="s">
        <v>162</v>
      </c>
      <c r="BY8" t="s">
        <v>162</v>
      </c>
      <c r="BZ8" t="s">
        <v>162</v>
      </c>
      <c r="CA8" t="s">
        <v>162</v>
      </c>
      <c r="CB8" t="s">
        <v>162</v>
      </c>
      <c r="CC8" t="s">
        <v>162</v>
      </c>
      <c r="CD8" t="s">
        <v>162</v>
      </c>
      <c r="CE8" t="s">
        <v>162</v>
      </c>
      <c r="CF8" t="s">
        <v>162</v>
      </c>
      <c r="CG8" t="s">
        <v>162</v>
      </c>
      <c r="CH8" t="s">
        <v>162</v>
      </c>
      <c r="CI8" t="s">
        <v>162</v>
      </c>
      <c r="CJ8" t="s">
        <v>162</v>
      </c>
      <c r="CK8" t="s">
        <v>162</v>
      </c>
      <c r="CL8" t="s">
        <v>162</v>
      </c>
      <c r="CM8" t="s">
        <v>162</v>
      </c>
      <c r="CN8" t="s">
        <v>162</v>
      </c>
      <c r="CO8" t="s">
        <v>162</v>
      </c>
      <c r="CP8" t="s">
        <v>162</v>
      </c>
      <c r="CQ8" t="s">
        <v>162</v>
      </c>
      <c r="CR8" t="s">
        <v>162</v>
      </c>
      <c r="CS8" t="s">
        <v>162</v>
      </c>
      <c r="CT8" t="s">
        <v>162</v>
      </c>
      <c r="CU8" t="s">
        <v>162</v>
      </c>
      <c r="CV8" t="s">
        <v>162</v>
      </c>
      <c r="CW8" t="s">
        <v>162</v>
      </c>
      <c r="CX8" t="s">
        <v>162</v>
      </c>
      <c r="CY8" t="s">
        <v>162</v>
      </c>
      <c r="CZ8" t="s">
        <v>162</v>
      </c>
      <c r="DA8" t="s">
        <v>162</v>
      </c>
      <c r="DB8" t="s">
        <v>162</v>
      </c>
      <c r="DC8" t="s">
        <v>162</v>
      </c>
    </row>
    <row r="9" spans="1:107" x14ac:dyDescent="0.25">
      <c r="A9" s="139">
        <v>32051</v>
      </c>
      <c r="B9">
        <f t="shared" si="0"/>
        <v>69.549271699040219</v>
      </c>
      <c r="C9">
        <v>0.79897647407881101</v>
      </c>
      <c r="D9">
        <v>0.567644736432387</v>
      </c>
      <c r="E9">
        <v>0.43986854234768902</v>
      </c>
      <c r="F9">
        <v>0.865205705884873</v>
      </c>
      <c r="G9">
        <v>0.80495617827149202</v>
      </c>
      <c r="H9">
        <v>0.61154250094297602</v>
      </c>
      <c r="I9">
        <v>0.75936472754419804</v>
      </c>
      <c r="J9">
        <v>0.42374918608512002</v>
      </c>
      <c r="K9">
        <v>0.60493491166744295</v>
      </c>
      <c r="L9">
        <v>0.60544998570707098</v>
      </c>
      <c r="M9">
        <v>0.73847642140011505</v>
      </c>
      <c r="N9">
        <v>0.88316048420940996</v>
      </c>
      <c r="O9">
        <v>0.90063063623519002</v>
      </c>
      <c r="P9">
        <v>0.469165737822684</v>
      </c>
      <c r="Q9">
        <v>0.88817607268879495</v>
      </c>
      <c r="R9">
        <v>0.80677320493554705</v>
      </c>
      <c r="S9">
        <v>0.65530068258303797</v>
      </c>
      <c r="W9">
        <f t="shared" si="1"/>
        <v>50.43287301965259</v>
      </c>
      <c r="X9">
        <v>0.261382821745901</v>
      </c>
      <c r="Y9">
        <v>0.74520522017907398</v>
      </c>
      <c r="Z9">
        <v>0.67212113011170405</v>
      </c>
      <c r="AA9">
        <v>0.183312118902035</v>
      </c>
      <c r="AB9">
        <v>0.53504430528610802</v>
      </c>
      <c r="AC9">
        <v>0.62890678495433305</v>
      </c>
      <c r="AE9">
        <f t="shared" si="2"/>
        <v>34.169179180696986</v>
      </c>
      <c r="AF9" t="s">
        <v>162</v>
      </c>
      <c r="AG9">
        <v>0.37238324061846401</v>
      </c>
      <c r="AH9" t="s">
        <v>162</v>
      </c>
      <c r="AI9" t="s">
        <v>162</v>
      </c>
      <c r="AJ9" t="s">
        <v>162</v>
      </c>
      <c r="AK9">
        <v>0.58824517533120602</v>
      </c>
      <c r="AL9" t="s">
        <v>162</v>
      </c>
      <c r="AM9" t="s">
        <v>162</v>
      </c>
      <c r="AN9" t="s">
        <v>162</v>
      </c>
      <c r="AO9">
        <v>0.102026414485933</v>
      </c>
      <c r="AP9" t="s">
        <v>162</v>
      </c>
      <c r="AQ9">
        <v>0.42604632106016699</v>
      </c>
      <c r="AR9" t="s">
        <v>162</v>
      </c>
      <c r="AS9" t="s">
        <v>162</v>
      </c>
      <c r="AT9" t="s">
        <v>162</v>
      </c>
      <c r="AU9" t="s">
        <v>162</v>
      </c>
      <c r="AV9" t="s">
        <v>162</v>
      </c>
      <c r="AW9" t="s">
        <v>162</v>
      </c>
      <c r="AX9" t="s">
        <v>162</v>
      </c>
      <c r="AY9" t="s">
        <v>162</v>
      </c>
      <c r="AZ9" t="s">
        <v>162</v>
      </c>
      <c r="BA9">
        <v>0.343665499117497</v>
      </c>
      <c r="BB9" t="s">
        <v>162</v>
      </c>
      <c r="BC9" t="s">
        <v>162</v>
      </c>
      <c r="BD9">
        <v>0.12811134255679699</v>
      </c>
      <c r="BE9">
        <v>0.43136454947872499</v>
      </c>
      <c r="BF9" t="s">
        <v>162</v>
      </c>
      <c r="BJ9" t="s">
        <v>162</v>
      </c>
      <c r="BK9" t="s">
        <v>162</v>
      </c>
      <c r="BL9" t="s">
        <v>162</v>
      </c>
      <c r="BM9" t="s">
        <v>162</v>
      </c>
      <c r="BN9" t="s">
        <v>162</v>
      </c>
      <c r="BO9" t="s">
        <v>162</v>
      </c>
      <c r="BP9" t="s">
        <v>162</v>
      </c>
      <c r="BQ9" t="s">
        <v>162</v>
      </c>
      <c r="BR9" t="s">
        <v>162</v>
      </c>
      <c r="BS9" t="s">
        <v>162</v>
      </c>
      <c r="BT9" t="s">
        <v>162</v>
      </c>
      <c r="BU9" t="s">
        <v>162</v>
      </c>
      <c r="BV9" t="s">
        <v>162</v>
      </c>
      <c r="BW9" t="s">
        <v>162</v>
      </c>
      <c r="BX9" t="s">
        <v>162</v>
      </c>
      <c r="BY9" t="s">
        <v>162</v>
      </c>
      <c r="BZ9" t="s">
        <v>162</v>
      </c>
      <c r="CA9" t="s">
        <v>162</v>
      </c>
      <c r="CB9" t="s">
        <v>162</v>
      </c>
      <c r="CC9" t="s">
        <v>162</v>
      </c>
      <c r="CD9" t="s">
        <v>162</v>
      </c>
      <c r="CE9" t="s">
        <v>162</v>
      </c>
      <c r="CF9" t="s">
        <v>162</v>
      </c>
      <c r="CG9" t="s">
        <v>162</v>
      </c>
      <c r="CH9" t="s">
        <v>162</v>
      </c>
      <c r="CI9" t="s">
        <v>162</v>
      </c>
      <c r="CJ9" t="s">
        <v>162</v>
      </c>
      <c r="CK9" t="s">
        <v>162</v>
      </c>
      <c r="CL9" t="s">
        <v>162</v>
      </c>
      <c r="CM9" t="s">
        <v>162</v>
      </c>
      <c r="CN9" t="s">
        <v>162</v>
      </c>
      <c r="CO9" t="s">
        <v>162</v>
      </c>
      <c r="CP9" t="s">
        <v>162</v>
      </c>
      <c r="CQ9" t="s">
        <v>162</v>
      </c>
      <c r="CR9" t="s">
        <v>162</v>
      </c>
      <c r="CS9" t="s">
        <v>162</v>
      </c>
      <c r="CT9" t="s">
        <v>162</v>
      </c>
      <c r="CU9" t="s">
        <v>162</v>
      </c>
      <c r="CV9" t="s">
        <v>162</v>
      </c>
      <c r="CW9" t="s">
        <v>162</v>
      </c>
      <c r="CX9" t="s">
        <v>162</v>
      </c>
      <c r="CY9" t="s">
        <v>162</v>
      </c>
      <c r="CZ9" t="s">
        <v>162</v>
      </c>
      <c r="DA9" t="s">
        <v>162</v>
      </c>
      <c r="DB9" t="s">
        <v>162</v>
      </c>
      <c r="DC9" t="s">
        <v>162</v>
      </c>
    </row>
    <row r="10" spans="1:107" x14ac:dyDescent="0.25">
      <c r="A10" s="139">
        <v>32143</v>
      </c>
      <c r="B10">
        <f t="shared" si="0"/>
        <v>40.665078620663216</v>
      </c>
      <c r="C10">
        <v>0.452041899805457</v>
      </c>
      <c r="D10">
        <v>0.43695922043698998</v>
      </c>
      <c r="E10">
        <v>0.36704451708643798</v>
      </c>
      <c r="F10">
        <v>0.50343353222160703</v>
      </c>
      <c r="G10">
        <v>0.51468128420361903</v>
      </c>
      <c r="H10">
        <v>6.4476986195639199E-2</v>
      </c>
      <c r="I10">
        <v>0.45408835344973802</v>
      </c>
      <c r="J10">
        <v>0.55325993538159701</v>
      </c>
      <c r="K10">
        <v>0.39183180234861598</v>
      </c>
      <c r="L10">
        <v>0.17624411125355399</v>
      </c>
      <c r="M10">
        <v>0.32152204926097699</v>
      </c>
      <c r="N10">
        <v>0.51255507877413797</v>
      </c>
      <c r="O10">
        <v>0.78932246035682196</v>
      </c>
      <c r="P10">
        <v>4.99707759518788E-2</v>
      </c>
      <c r="Q10">
        <v>0.71692772018576201</v>
      </c>
      <c r="R10">
        <v>0.32626533917912098</v>
      </c>
      <c r="S10">
        <v>0.28243829942079302</v>
      </c>
      <c r="W10">
        <f t="shared" si="1"/>
        <v>40.702519973116473</v>
      </c>
      <c r="X10">
        <v>4.52714182106271E-2</v>
      </c>
      <c r="Y10">
        <v>0.79044657767581195</v>
      </c>
      <c r="Z10">
        <v>0.50049351724612401</v>
      </c>
      <c r="AA10">
        <v>0.32627942488679601</v>
      </c>
      <c r="AB10">
        <v>0.53049542348579304</v>
      </c>
      <c r="AC10">
        <v>0.24916483688183599</v>
      </c>
      <c r="AE10">
        <f t="shared" si="2"/>
        <v>23.700574742891657</v>
      </c>
      <c r="AF10" t="s">
        <v>162</v>
      </c>
      <c r="AG10">
        <v>0.124979127467679</v>
      </c>
      <c r="AH10" t="s">
        <v>162</v>
      </c>
      <c r="AI10" t="s">
        <v>162</v>
      </c>
      <c r="AJ10" t="s">
        <v>162</v>
      </c>
      <c r="AK10">
        <v>0.42124861694730498</v>
      </c>
      <c r="AL10" t="s">
        <v>162</v>
      </c>
      <c r="AM10" t="s">
        <v>162</v>
      </c>
      <c r="AN10" t="s">
        <v>162</v>
      </c>
      <c r="AO10">
        <v>4.5610082840420202E-2</v>
      </c>
      <c r="AP10" t="s">
        <v>162</v>
      </c>
      <c r="AQ10">
        <v>0.210122431816856</v>
      </c>
      <c r="AR10" t="s">
        <v>162</v>
      </c>
      <c r="AS10" t="s">
        <v>162</v>
      </c>
      <c r="AT10" t="s">
        <v>162</v>
      </c>
      <c r="AU10" t="s">
        <v>162</v>
      </c>
      <c r="AV10" t="s">
        <v>162</v>
      </c>
      <c r="AW10" t="s">
        <v>162</v>
      </c>
      <c r="AX10" t="s">
        <v>162</v>
      </c>
      <c r="AY10" t="s">
        <v>162</v>
      </c>
      <c r="AZ10" t="s">
        <v>162</v>
      </c>
      <c r="BA10">
        <v>0.11283796238551599</v>
      </c>
      <c r="BB10" t="s">
        <v>162</v>
      </c>
      <c r="BC10" t="s">
        <v>162</v>
      </c>
      <c r="BD10">
        <v>0.25543669464202501</v>
      </c>
      <c r="BE10">
        <v>0.488805315902615</v>
      </c>
      <c r="BF10" t="s">
        <v>162</v>
      </c>
      <c r="BJ10" t="s">
        <v>162</v>
      </c>
      <c r="BK10" t="s">
        <v>162</v>
      </c>
      <c r="BL10" t="s">
        <v>162</v>
      </c>
      <c r="BM10" t="s">
        <v>162</v>
      </c>
      <c r="BN10" t="s">
        <v>162</v>
      </c>
      <c r="BO10" t="s">
        <v>162</v>
      </c>
      <c r="BP10" t="s">
        <v>162</v>
      </c>
      <c r="BQ10" t="s">
        <v>162</v>
      </c>
      <c r="BR10" t="s">
        <v>162</v>
      </c>
      <c r="BS10" t="s">
        <v>162</v>
      </c>
      <c r="BT10" t="s">
        <v>162</v>
      </c>
      <c r="BU10" t="s">
        <v>162</v>
      </c>
      <c r="BV10" t="s">
        <v>162</v>
      </c>
      <c r="BW10" t="s">
        <v>162</v>
      </c>
      <c r="BX10" t="s">
        <v>162</v>
      </c>
      <c r="BY10" t="s">
        <v>162</v>
      </c>
      <c r="BZ10" t="s">
        <v>162</v>
      </c>
      <c r="CA10" t="s">
        <v>162</v>
      </c>
      <c r="CB10" t="s">
        <v>162</v>
      </c>
      <c r="CC10" t="s">
        <v>162</v>
      </c>
      <c r="CD10" t="s">
        <v>162</v>
      </c>
      <c r="CE10" t="s">
        <v>162</v>
      </c>
      <c r="CF10" t="s">
        <v>162</v>
      </c>
      <c r="CG10" t="s">
        <v>162</v>
      </c>
      <c r="CH10" t="s">
        <v>162</v>
      </c>
      <c r="CI10" t="s">
        <v>162</v>
      </c>
      <c r="CJ10" t="s">
        <v>162</v>
      </c>
      <c r="CK10" t="s">
        <v>162</v>
      </c>
      <c r="CL10" t="s">
        <v>162</v>
      </c>
      <c r="CM10" t="s">
        <v>162</v>
      </c>
      <c r="CN10" t="s">
        <v>162</v>
      </c>
      <c r="CO10" t="s">
        <v>162</v>
      </c>
      <c r="CP10" t="s">
        <v>162</v>
      </c>
      <c r="CQ10" t="s">
        <v>162</v>
      </c>
      <c r="CR10" t="s">
        <v>162</v>
      </c>
      <c r="CS10" t="s">
        <v>162</v>
      </c>
      <c r="CT10" t="s">
        <v>162</v>
      </c>
      <c r="CU10" t="s">
        <v>162</v>
      </c>
      <c r="CV10" t="s">
        <v>162</v>
      </c>
      <c r="CW10" t="s">
        <v>162</v>
      </c>
      <c r="CX10" t="s">
        <v>162</v>
      </c>
      <c r="CY10" t="s">
        <v>162</v>
      </c>
      <c r="CZ10" t="s">
        <v>162</v>
      </c>
      <c r="DA10" t="s">
        <v>162</v>
      </c>
      <c r="DB10" t="s">
        <v>162</v>
      </c>
      <c r="DC10" t="s">
        <v>162</v>
      </c>
    </row>
    <row r="11" spans="1:107" x14ac:dyDescent="0.25">
      <c r="A11" s="139">
        <v>32234</v>
      </c>
      <c r="B11">
        <f t="shared" si="0"/>
        <v>34.634519651672171</v>
      </c>
      <c r="C11">
        <v>0.18179355906516201</v>
      </c>
      <c r="D11">
        <v>0.42270217855890502</v>
      </c>
      <c r="E11">
        <v>0.46906271321762999</v>
      </c>
      <c r="F11">
        <v>0.43029251955466502</v>
      </c>
      <c r="G11">
        <v>0.17743825156569701</v>
      </c>
      <c r="H11">
        <v>0.18280763415852</v>
      </c>
      <c r="I11">
        <v>0.30727928473657101</v>
      </c>
      <c r="J11">
        <v>0.44311625470176702</v>
      </c>
      <c r="K11">
        <v>0.26431318410914101</v>
      </c>
      <c r="L11">
        <v>0.23096524871430399</v>
      </c>
      <c r="M11">
        <v>0.39045319309184101</v>
      </c>
      <c r="N11">
        <v>0.58929414876883901</v>
      </c>
      <c r="O11">
        <v>0.55036751535288697</v>
      </c>
      <c r="P11">
        <v>0.18466420213965401</v>
      </c>
      <c r="Q11">
        <v>0.391868715172634</v>
      </c>
      <c r="R11">
        <v>0.427063485603905</v>
      </c>
      <c r="S11">
        <v>0.244386252272147</v>
      </c>
      <c r="W11">
        <f t="shared" si="1"/>
        <v>29.911442462652765</v>
      </c>
      <c r="X11">
        <v>4.16809817850863E-2</v>
      </c>
      <c r="Y11">
        <v>0.41280068154220001</v>
      </c>
      <c r="Z11">
        <v>0.44612834702016602</v>
      </c>
      <c r="AA11">
        <v>3.6872738603130499E-2</v>
      </c>
      <c r="AB11">
        <v>0.44897881977283699</v>
      </c>
      <c r="AC11">
        <v>0.40822497903574601</v>
      </c>
      <c r="AE11">
        <f t="shared" si="2"/>
        <v>17.42212386143451</v>
      </c>
      <c r="AF11" t="s">
        <v>162</v>
      </c>
      <c r="AG11">
        <v>0.168335037419864</v>
      </c>
      <c r="AH11" t="s">
        <v>162</v>
      </c>
      <c r="AI11" t="s">
        <v>162</v>
      </c>
      <c r="AJ11" t="s">
        <v>162</v>
      </c>
      <c r="AK11">
        <v>0.206890116281402</v>
      </c>
      <c r="AL11" t="s">
        <v>162</v>
      </c>
      <c r="AM11" t="s">
        <v>162</v>
      </c>
      <c r="AN11" t="s">
        <v>162</v>
      </c>
      <c r="AO11">
        <v>6.0014351371462701E-2</v>
      </c>
      <c r="AP11" t="s">
        <v>162</v>
      </c>
      <c r="AQ11">
        <v>8.8527292175956507E-2</v>
      </c>
      <c r="AR11" t="s">
        <v>162</v>
      </c>
      <c r="AS11" t="s">
        <v>162</v>
      </c>
      <c r="AT11" t="s">
        <v>162</v>
      </c>
      <c r="AU11">
        <v>0.12018274945690501</v>
      </c>
      <c r="AV11">
        <v>0.32161556030838501</v>
      </c>
      <c r="AW11">
        <v>0.40792562516292202</v>
      </c>
      <c r="AX11" t="s">
        <v>162</v>
      </c>
      <c r="AY11" t="s">
        <v>162</v>
      </c>
      <c r="AZ11" t="s">
        <v>162</v>
      </c>
      <c r="BA11">
        <v>0.18279555950009199</v>
      </c>
      <c r="BB11" t="s">
        <v>162</v>
      </c>
      <c r="BC11" t="s">
        <v>162</v>
      </c>
      <c r="BD11">
        <v>0.11848006653785199</v>
      </c>
      <c r="BE11">
        <v>0.28994960755620097</v>
      </c>
      <c r="BF11">
        <v>-4.8282341013246001E-2</v>
      </c>
      <c r="BJ11" t="s">
        <v>162</v>
      </c>
      <c r="BK11" t="s">
        <v>162</v>
      </c>
      <c r="BL11" t="s">
        <v>162</v>
      </c>
      <c r="BM11" t="s">
        <v>162</v>
      </c>
      <c r="BN11" t="s">
        <v>162</v>
      </c>
      <c r="BO11" t="s">
        <v>162</v>
      </c>
      <c r="BP11" t="s">
        <v>162</v>
      </c>
      <c r="BQ11" t="s">
        <v>162</v>
      </c>
      <c r="BR11" t="s">
        <v>162</v>
      </c>
      <c r="BS11" t="s">
        <v>162</v>
      </c>
      <c r="BT11" t="s">
        <v>162</v>
      </c>
      <c r="BU11" t="s">
        <v>162</v>
      </c>
      <c r="BV11" t="s">
        <v>162</v>
      </c>
      <c r="BW11" t="s">
        <v>162</v>
      </c>
      <c r="BX11" t="s">
        <v>162</v>
      </c>
      <c r="BY11" t="s">
        <v>162</v>
      </c>
      <c r="BZ11" t="s">
        <v>162</v>
      </c>
      <c r="CA11" t="s">
        <v>162</v>
      </c>
      <c r="CB11" t="s">
        <v>162</v>
      </c>
      <c r="CC11" t="s">
        <v>162</v>
      </c>
      <c r="CD11" t="s">
        <v>162</v>
      </c>
      <c r="CE11" t="s">
        <v>162</v>
      </c>
      <c r="CF11" t="s">
        <v>162</v>
      </c>
      <c r="CG11" t="s">
        <v>162</v>
      </c>
      <c r="CH11" t="s">
        <v>162</v>
      </c>
      <c r="CI11" t="s">
        <v>162</v>
      </c>
      <c r="CJ11" t="s">
        <v>162</v>
      </c>
      <c r="CK11" t="s">
        <v>162</v>
      </c>
      <c r="CL11" t="s">
        <v>162</v>
      </c>
      <c r="CM11" t="s">
        <v>162</v>
      </c>
      <c r="CN11" t="s">
        <v>162</v>
      </c>
      <c r="CO11" t="s">
        <v>162</v>
      </c>
      <c r="CP11" t="s">
        <v>162</v>
      </c>
      <c r="CQ11" t="s">
        <v>162</v>
      </c>
      <c r="CR11" t="s">
        <v>162</v>
      </c>
      <c r="CS11" t="s">
        <v>162</v>
      </c>
      <c r="CT11" t="s">
        <v>162</v>
      </c>
      <c r="CU11" t="s">
        <v>162</v>
      </c>
      <c r="CV11" t="s">
        <v>162</v>
      </c>
      <c r="CW11" t="s">
        <v>162</v>
      </c>
      <c r="CX11" t="s">
        <v>162</v>
      </c>
      <c r="CY11" t="s">
        <v>162</v>
      </c>
      <c r="CZ11" t="s">
        <v>162</v>
      </c>
      <c r="DA11" t="s">
        <v>162</v>
      </c>
      <c r="DB11" t="s">
        <v>162</v>
      </c>
      <c r="DC11" t="s">
        <v>162</v>
      </c>
    </row>
    <row r="12" spans="1:107" x14ac:dyDescent="0.25">
      <c r="A12" s="139">
        <v>32325</v>
      </c>
      <c r="B12">
        <f t="shared" si="0"/>
        <v>47.303058454515629</v>
      </c>
      <c r="C12">
        <v>0.39360215242352098</v>
      </c>
      <c r="D12">
        <v>0.575953680481332</v>
      </c>
      <c r="E12">
        <v>0.38040647665696498</v>
      </c>
      <c r="F12">
        <v>0.54674624987358</v>
      </c>
      <c r="G12">
        <v>0.53591595722582197</v>
      </c>
      <c r="H12">
        <v>0.56269934070430705</v>
      </c>
      <c r="I12">
        <v>0.518922241028139</v>
      </c>
      <c r="J12">
        <v>0.39669557796254301</v>
      </c>
      <c r="K12">
        <v>0.34639062223262002</v>
      </c>
      <c r="L12">
        <v>0.40028723105297298</v>
      </c>
      <c r="M12">
        <v>0.35271987738670602</v>
      </c>
      <c r="N12">
        <v>0.63931581374559299</v>
      </c>
      <c r="O12">
        <v>0.36308759647287803</v>
      </c>
      <c r="P12">
        <v>0.38564944874684798</v>
      </c>
      <c r="Q12">
        <v>0.71025227549925196</v>
      </c>
      <c r="R12">
        <v>0.55168179665038397</v>
      </c>
      <c r="S12">
        <v>0.38119359912419398</v>
      </c>
      <c r="W12">
        <f t="shared" si="1"/>
        <v>29.77654811783756</v>
      </c>
      <c r="X12">
        <v>-8.9005975675560105E-3</v>
      </c>
      <c r="Y12">
        <v>0.29314682125932201</v>
      </c>
      <c r="Z12">
        <v>0.16473332222687601</v>
      </c>
      <c r="AA12">
        <v>6.1523683812726403E-2</v>
      </c>
      <c r="AB12">
        <v>0.65630366749316804</v>
      </c>
      <c r="AC12">
        <v>0.61978598984571698</v>
      </c>
      <c r="AE12">
        <f t="shared" si="2"/>
        <v>22.216636748040834</v>
      </c>
      <c r="AF12" t="s">
        <v>162</v>
      </c>
      <c r="AG12">
        <v>0.283462690340269</v>
      </c>
      <c r="AH12" t="s">
        <v>162</v>
      </c>
      <c r="AI12" t="s">
        <v>162</v>
      </c>
      <c r="AJ12" t="s">
        <v>162</v>
      </c>
      <c r="AK12">
        <v>0.30119322874707799</v>
      </c>
      <c r="AL12" t="s">
        <v>162</v>
      </c>
      <c r="AM12" t="s">
        <v>162</v>
      </c>
      <c r="AN12" t="s">
        <v>162</v>
      </c>
      <c r="AO12">
        <v>0.139926746386586</v>
      </c>
      <c r="AP12" t="s">
        <v>162</v>
      </c>
      <c r="AQ12">
        <v>0.199826267900967</v>
      </c>
      <c r="AR12" t="s">
        <v>162</v>
      </c>
      <c r="AS12" t="s">
        <v>162</v>
      </c>
      <c r="AT12" t="s">
        <v>162</v>
      </c>
      <c r="AU12">
        <v>7.7634569784350294E-2</v>
      </c>
      <c r="AV12">
        <v>0.55586818657526604</v>
      </c>
      <c r="AW12">
        <v>0.52505187442553403</v>
      </c>
      <c r="AX12" t="s">
        <v>162</v>
      </c>
      <c r="AY12" t="s">
        <v>162</v>
      </c>
      <c r="AZ12" t="s">
        <v>162</v>
      </c>
      <c r="BA12">
        <v>1.36661320152669E-2</v>
      </c>
      <c r="BB12" t="s">
        <v>162</v>
      </c>
      <c r="BC12" t="s">
        <v>162</v>
      </c>
      <c r="BD12">
        <v>0.16533744740224701</v>
      </c>
      <c r="BE12">
        <v>0.20072609465699501</v>
      </c>
      <c r="BF12">
        <v>-1.88631959500676E-2</v>
      </c>
      <c r="BJ12" t="s">
        <v>162</v>
      </c>
      <c r="BK12" t="s">
        <v>162</v>
      </c>
      <c r="BL12" t="s">
        <v>162</v>
      </c>
      <c r="BM12" t="s">
        <v>162</v>
      </c>
      <c r="BN12" t="s">
        <v>162</v>
      </c>
      <c r="BO12" t="s">
        <v>162</v>
      </c>
      <c r="BP12" t="s">
        <v>162</v>
      </c>
      <c r="BQ12" t="s">
        <v>162</v>
      </c>
      <c r="BR12" t="s">
        <v>162</v>
      </c>
      <c r="BS12" t="s">
        <v>162</v>
      </c>
      <c r="BT12" t="s">
        <v>162</v>
      </c>
      <c r="BU12" t="s">
        <v>162</v>
      </c>
      <c r="BV12" t="s">
        <v>162</v>
      </c>
      <c r="BW12" t="s">
        <v>162</v>
      </c>
      <c r="BX12" t="s">
        <v>162</v>
      </c>
      <c r="BY12" t="s">
        <v>162</v>
      </c>
      <c r="BZ12" t="s">
        <v>162</v>
      </c>
      <c r="CA12" t="s">
        <v>162</v>
      </c>
      <c r="CB12" t="s">
        <v>162</v>
      </c>
      <c r="CC12" t="s">
        <v>162</v>
      </c>
      <c r="CD12" t="s">
        <v>162</v>
      </c>
      <c r="CE12" t="s">
        <v>162</v>
      </c>
      <c r="CF12" t="s">
        <v>162</v>
      </c>
      <c r="CG12" t="s">
        <v>162</v>
      </c>
      <c r="CH12" t="s">
        <v>162</v>
      </c>
      <c r="CI12" t="s">
        <v>162</v>
      </c>
      <c r="CJ12" t="s">
        <v>162</v>
      </c>
      <c r="CK12" t="s">
        <v>162</v>
      </c>
      <c r="CL12" t="s">
        <v>162</v>
      </c>
      <c r="CM12" t="s">
        <v>162</v>
      </c>
      <c r="CN12" t="s">
        <v>162</v>
      </c>
      <c r="CO12" t="s">
        <v>162</v>
      </c>
      <c r="CP12" t="s">
        <v>162</v>
      </c>
      <c r="CQ12" t="s">
        <v>162</v>
      </c>
      <c r="CR12" t="s">
        <v>162</v>
      </c>
      <c r="CS12" t="s">
        <v>162</v>
      </c>
      <c r="CT12" t="s">
        <v>162</v>
      </c>
      <c r="CU12" t="s">
        <v>162</v>
      </c>
      <c r="CV12" t="s">
        <v>162</v>
      </c>
      <c r="CW12" t="s">
        <v>162</v>
      </c>
      <c r="CX12" t="s">
        <v>162</v>
      </c>
      <c r="CY12" t="s">
        <v>162</v>
      </c>
      <c r="CZ12" t="s">
        <v>162</v>
      </c>
      <c r="DA12" t="s">
        <v>162</v>
      </c>
      <c r="DB12" t="s">
        <v>162</v>
      </c>
      <c r="DC12" t="s">
        <v>162</v>
      </c>
    </row>
    <row r="13" spans="1:107" x14ac:dyDescent="0.25">
      <c r="A13" s="139">
        <v>32417</v>
      </c>
      <c r="B13">
        <f t="shared" si="0"/>
        <v>37.554443299663987</v>
      </c>
      <c r="C13">
        <v>0.36503909773697002</v>
      </c>
      <c r="D13">
        <v>0.45798034286913297</v>
      </c>
      <c r="E13">
        <v>0.65326840123508401</v>
      </c>
      <c r="F13">
        <v>0.106280866978356</v>
      </c>
      <c r="G13">
        <v>0.37408912098166602</v>
      </c>
      <c r="H13">
        <v>0.42832976215832702</v>
      </c>
      <c r="I13">
        <v>0.39144412164585202</v>
      </c>
      <c r="J13">
        <v>0.38563005146356599</v>
      </c>
      <c r="K13">
        <v>0.40790247975920602</v>
      </c>
      <c r="L13">
        <v>0.56701840803772996</v>
      </c>
      <c r="M13">
        <v>0.34526971361832998</v>
      </c>
      <c r="N13">
        <v>0.59046588755171603</v>
      </c>
      <c r="O13">
        <v>0.67448304283711802</v>
      </c>
      <c r="P13">
        <v>8.6465356600715901E-2</v>
      </c>
      <c r="Q13">
        <v>0.143290016367357</v>
      </c>
      <c r="R13">
        <v>0.31303485293262301</v>
      </c>
      <c r="S13">
        <v>9.4263838169128505E-2</v>
      </c>
      <c r="W13">
        <f t="shared" si="1"/>
        <v>29.704766279251842</v>
      </c>
      <c r="X13">
        <v>-8.9297669043949798E-2</v>
      </c>
      <c r="Y13">
        <v>0.57760391016448598</v>
      </c>
      <c r="Z13">
        <v>0.17625373384926599</v>
      </c>
      <c r="AA13">
        <v>3.4245797859970499E-2</v>
      </c>
      <c r="AB13">
        <v>0.61847172961707597</v>
      </c>
      <c r="AC13">
        <v>0.46500847430826198</v>
      </c>
      <c r="AE13">
        <f t="shared" si="2"/>
        <v>7.9078149139165967</v>
      </c>
      <c r="AF13" t="s">
        <v>162</v>
      </c>
      <c r="AG13">
        <v>1.8200856523544799E-2</v>
      </c>
      <c r="AH13" t="s">
        <v>162</v>
      </c>
      <c r="AI13" t="s">
        <v>162</v>
      </c>
      <c r="AJ13" t="s">
        <v>162</v>
      </c>
      <c r="AK13">
        <v>0.481474408648773</v>
      </c>
      <c r="AL13" t="s">
        <v>162</v>
      </c>
      <c r="AM13" t="s">
        <v>162</v>
      </c>
      <c r="AN13" t="s">
        <v>162</v>
      </c>
      <c r="AO13">
        <v>7.9106944657036798E-2</v>
      </c>
      <c r="AP13" t="s">
        <v>162</v>
      </c>
      <c r="AQ13">
        <v>-5.5099081444314199E-3</v>
      </c>
      <c r="AR13" t="s">
        <v>162</v>
      </c>
      <c r="AS13" t="s">
        <v>162</v>
      </c>
      <c r="AT13" t="s">
        <v>162</v>
      </c>
      <c r="AU13">
        <v>-7.2621280776249603E-2</v>
      </c>
      <c r="AV13">
        <v>-2.84132992318804E-2</v>
      </c>
      <c r="AW13">
        <v>0.31444267135623399</v>
      </c>
      <c r="AX13" t="s">
        <v>162</v>
      </c>
      <c r="AY13" t="s">
        <v>162</v>
      </c>
      <c r="AZ13" t="s">
        <v>162</v>
      </c>
      <c r="BA13">
        <v>0.240078449273254</v>
      </c>
      <c r="BB13" t="s">
        <v>162</v>
      </c>
      <c r="BC13" t="s">
        <v>162</v>
      </c>
      <c r="BD13">
        <v>-5.6074188253940803E-2</v>
      </c>
      <c r="BE13">
        <v>-1.1254338631687701E-3</v>
      </c>
      <c r="BF13">
        <v>-9.9699579658345694E-2</v>
      </c>
      <c r="BJ13" t="s">
        <v>162</v>
      </c>
      <c r="BK13" t="s">
        <v>162</v>
      </c>
      <c r="BL13" t="s">
        <v>162</v>
      </c>
      <c r="BM13" t="s">
        <v>162</v>
      </c>
      <c r="BN13" t="s">
        <v>162</v>
      </c>
      <c r="BO13" t="s">
        <v>162</v>
      </c>
      <c r="BP13" t="s">
        <v>162</v>
      </c>
      <c r="BQ13" t="s">
        <v>162</v>
      </c>
      <c r="BR13" t="s">
        <v>162</v>
      </c>
      <c r="BS13" t="s">
        <v>162</v>
      </c>
      <c r="BT13" t="s">
        <v>162</v>
      </c>
      <c r="BU13" t="s">
        <v>162</v>
      </c>
      <c r="BV13" t="s">
        <v>162</v>
      </c>
      <c r="BW13" t="s">
        <v>162</v>
      </c>
      <c r="BX13" t="s">
        <v>162</v>
      </c>
      <c r="BY13" t="s">
        <v>162</v>
      </c>
      <c r="BZ13" t="s">
        <v>162</v>
      </c>
      <c r="CA13" t="s">
        <v>162</v>
      </c>
      <c r="CB13" t="s">
        <v>162</v>
      </c>
      <c r="CC13" t="s">
        <v>162</v>
      </c>
      <c r="CD13" t="s">
        <v>162</v>
      </c>
      <c r="CE13" t="s">
        <v>162</v>
      </c>
      <c r="CF13" t="s">
        <v>162</v>
      </c>
      <c r="CG13" t="s">
        <v>162</v>
      </c>
      <c r="CH13" t="s">
        <v>162</v>
      </c>
      <c r="CI13" t="s">
        <v>162</v>
      </c>
      <c r="CJ13" t="s">
        <v>162</v>
      </c>
      <c r="CK13" t="s">
        <v>162</v>
      </c>
      <c r="CL13" t="s">
        <v>162</v>
      </c>
      <c r="CM13" t="s">
        <v>162</v>
      </c>
      <c r="CN13" t="s">
        <v>162</v>
      </c>
      <c r="CO13" t="s">
        <v>162</v>
      </c>
      <c r="CP13" t="s">
        <v>162</v>
      </c>
      <c r="CQ13" t="s">
        <v>162</v>
      </c>
      <c r="CR13" t="s">
        <v>162</v>
      </c>
      <c r="CS13" t="s">
        <v>162</v>
      </c>
      <c r="CT13" t="s">
        <v>162</v>
      </c>
      <c r="CU13" t="s">
        <v>162</v>
      </c>
      <c r="CV13" t="s">
        <v>162</v>
      </c>
      <c r="CW13" t="s">
        <v>162</v>
      </c>
      <c r="CX13" t="s">
        <v>162</v>
      </c>
      <c r="CY13" t="s">
        <v>162</v>
      </c>
      <c r="CZ13" t="s">
        <v>162</v>
      </c>
      <c r="DA13" t="s">
        <v>162</v>
      </c>
      <c r="DB13" t="s">
        <v>162</v>
      </c>
      <c r="DC13" t="s">
        <v>162</v>
      </c>
    </row>
    <row r="14" spans="1:107" x14ac:dyDescent="0.25">
      <c r="A14" s="139">
        <v>32509</v>
      </c>
      <c r="B14">
        <f t="shared" si="0"/>
        <v>39.552315665966645</v>
      </c>
      <c r="C14">
        <v>-8.1521271210274193E-3</v>
      </c>
      <c r="D14">
        <v>0.70686721277828402</v>
      </c>
      <c r="E14">
        <v>0.55608998575647495</v>
      </c>
      <c r="F14">
        <v>0.32453011619003602</v>
      </c>
      <c r="G14">
        <v>0.30919568967035999</v>
      </c>
      <c r="H14">
        <v>0.49510646140911102</v>
      </c>
      <c r="I14">
        <v>0.31686348367457001</v>
      </c>
      <c r="J14">
        <v>0.28673730035490702</v>
      </c>
      <c r="K14">
        <v>0.47332272393335501</v>
      </c>
      <c r="L14">
        <v>0.27098541944494597</v>
      </c>
      <c r="M14">
        <v>0.23185793855468001</v>
      </c>
      <c r="N14">
        <v>0.57648840388772904</v>
      </c>
      <c r="O14">
        <v>0.43303026804723799</v>
      </c>
      <c r="P14">
        <v>0.17807635090323601</v>
      </c>
      <c r="Q14">
        <v>0.76290819567883394</v>
      </c>
      <c r="R14">
        <v>0.52591944372422095</v>
      </c>
      <c r="S14">
        <v>0.28406679632737503</v>
      </c>
      <c r="W14">
        <f t="shared" si="1"/>
        <v>25.087438884235887</v>
      </c>
      <c r="X14">
        <v>0.11046189683082901</v>
      </c>
      <c r="Y14">
        <v>0.41531274953681602</v>
      </c>
      <c r="Z14">
        <v>0.42239767748396201</v>
      </c>
      <c r="AA14">
        <v>0.183738023588568</v>
      </c>
      <c r="AB14">
        <v>0.188792196684087</v>
      </c>
      <c r="AC14">
        <v>0.18454378892989101</v>
      </c>
      <c r="AE14">
        <f t="shared" si="2"/>
        <v>17.243607995053861</v>
      </c>
      <c r="AF14" t="s">
        <v>162</v>
      </c>
      <c r="AG14">
        <v>-0.118779799186151</v>
      </c>
      <c r="AH14" t="s">
        <v>162</v>
      </c>
      <c r="AI14" t="s">
        <v>162</v>
      </c>
      <c r="AJ14" t="s">
        <v>162</v>
      </c>
      <c r="AK14">
        <v>0.46309150976150498</v>
      </c>
      <c r="AL14">
        <v>0.38116662557106201</v>
      </c>
      <c r="AM14" t="s">
        <v>162</v>
      </c>
      <c r="AN14" t="s">
        <v>162</v>
      </c>
      <c r="AO14">
        <v>0.237292637687953</v>
      </c>
      <c r="AP14" t="s">
        <v>162</v>
      </c>
      <c r="AQ14">
        <v>0.12470520129426101</v>
      </c>
      <c r="AR14">
        <v>4.7542669619119503E-3</v>
      </c>
      <c r="AS14" t="s">
        <v>162</v>
      </c>
      <c r="AT14" t="s">
        <v>162</v>
      </c>
      <c r="AU14">
        <v>0.16858273227759599</v>
      </c>
      <c r="AV14">
        <v>0.26995667666554002</v>
      </c>
      <c r="AW14">
        <v>0.163564306507678</v>
      </c>
      <c r="AX14" t="s">
        <v>162</v>
      </c>
      <c r="AY14" t="s">
        <v>162</v>
      </c>
      <c r="AZ14" t="s">
        <v>162</v>
      </c>
      <c r="BA14">
        <v>0.16464734790466601</v>
      </c>
      <c r="BB14" t="s">
        <v>162</v>
      </c>
      <c r="BC14" t="s">
        <v>162</v>
      </c>
      <c r="BD14">
        <v>0.22558438765080399</v>
      </c>
      <c r="BE14">
        <v>0.171096348929794</v>
      </c>
      <c r="BF14">
        <v>-1.39932026696177E-2</v>
      </c>
      <c r="BJ14" t="s">
        <v>162</v>
      </c>
      <c r="BK14" t="s">
        <v>162</v>
      </c>
      <c r="BL14" t="s">
        <v>162</v>
      </c>
      <c r="BM14" t="s">
        <v>162</v>
      </c>
      <c r="BN14" t="s">
        <v>162</v>
      </c>
      <c r="BO14" t="s">
        <v>162</v>
      </c>
      <c r="BP14" t="s">
        <v>162</v>
      </c>
      <c r="BQ14" t="s">
        <v>162</v>
      </c>
      <c r="BR14" t="s">
        <v>162</v>
      </c>
      <c r="BS14" t="s">
        <v>162</v>
      </c>
      <c r="BT14" t="s">
        <v>162</v>
      </c>
      <c r="BU14" t="s">
        <v>162</v>
      </c>
      <c r="BV14" t="s">
        <v>162</v>
      </c>
      <c r="BW14" t="s">
        <v>162</v>
      </c>
      <c r="BX14" t="s">
        <v>162</v>
      </c>
      <c r="BY14" t="s">
        <v>162</v>
      </c>
      <c r="BZ14" t="s">
        <v>162</v>
      </c>
      <c r="CA14" t="s">
        <v>162</v>
      </c>
      <c r="CB14" t="s">
        <v>162</v>
      </c>
      <c r="CC14" t="s">
        <v>162</v>
      </c>
      <c r="CD14" t="s">
        <v>162</v>
      </c>
      <c r="CE14" t="s">
        <v>162</v>
      </c>
      <c r="CF14" t="s">
        <v>162</v>
      </c>
      <c r="CG14" t="s">
        <v>162</v>
      </c>
      <c r="CH14" t="s">
        <v>162</v>
      </c>
      <c r="CI14" t="s">
        <v>162</v>
      </c>
      <c r="CJ14" t="s">
        <v>162</v>
      </c>
      <c r="CK14" t="s">
        <v>162</v>
      </c>
      <c r="CL14" t="s">
        <v>162</v>
      </c>
      <c r="CM14" t="s">
        <v>162</v>
      </c>
      <c r="CN14" t="s">
        <v>162</v>
      </c>
      <c r="CO14" t="s">
        <v>162</v>
      </c>
      <c r="CP14" t="s">
        <v>162</v>
      </c>
      <c r="CQ14" t="s">
        <v>162</v>
      </c>
      <c r="CR14" t="s">
        <v>162</v>
      </c>
      <c r="CS14" t="s">
        <v>162</v>
      </c>
      <c r="CT14" t="s">
        <v>162</v>
      </c>
      <c r="CU14" t="s">
        <v>162</v>
      </c>
      <c r="CV14" t="s">
        <v>162</v>
      </c>
      <c r="CW14" t="s">
        <v>162</v>
      </c>
      <c r="CX14" t="s">
        <v>162</v>
      </c>
      <c r="CY14" t="s">
        <v>162</v>
      </c>
      <c r="CZ14" t="s">
        <v>162</v>
      </c>
      <c r="DA14" t="s">
        <v>162</v>
      </c>
      <c r="DB14" t="s">
        <v>162</v>
      </c>
      <c r="DC14" t="s">
        <v>162</v>
      </c>
    </row>
    <row r="15" spans="1:107" x14ac:dyDescent="0.25">
      <c r="A15" s="139">
        <v>32599</v>
      </c>
      <c r="B15">
        <f t="shared" si="0"/>
        <v>50.507948560501568</v>
      </c>
      <c r="C15">
        <v>0.12815920158775601</v>
      </c>
      <c r="D15">
        <v>0.44437386348507302</v>
      </c>
      <c r="E15">
        <v>0.71729190281732702</v>
      </c>
      <c r="F15">
        <v>9.7026818205286594E-2</v>
      </c>
      <c r="G15">
        <v>0.55729335470722297</v>
      </c>
      <c r="H15">
        <v>0.76965194616493604</v>
      </c>
      <c r="I15">
        <v>0.58493403502847097</v>
      </c>
      <c r="J15">
        <v>0.23952469316452099</v>
      </c>
      <c r="K15">
        <v>0.71199937255794499</v>
      </c>
      <c r="L15">
        <v>0.62456717287595698</v>
      </c>
      <c r="M15">
        <v>0.53784864012452405</v>
      </c>
      <c r="N15">
        <v>0.57899748541025098</v>
      </c>
      <c r="O15">
        <v>0.47363215502415901</v>
      </c>
      <c r="P15">
        <v>0.40965784631227498</v>
      </c>
      <c r="Q15">
        <v>0.80139693388272604</v>
      </c>
      <c r="R15">
        <v>0.55665919942740505</v>
      </c>
      <c r="S15">
        <v>0.35333663450942998</v>
      </c>
      <c r="W15">
        <f t="shared" si="1"/>
        <v>31.96654155961204</v>
      </c>
      <c r="X15">
        <v>6.5541684535847397E-2</v>
      </c>
      <c r="Y15">
        <v>0.37328684231007497</v>
      </c>
      <c r="Z15">
        <v>0.34005840201645399</v>
      </c>
      <c r="AA15">
        <v>0.12044468567215</v>
      </c>
      <c r="AB15">
        <v>0.50848089152968101</v>
      </c>
      <c r="AC15">
        <v>0.51017998751251503</v>
      </c>
      <c r="AE15">
        <f t="shared" si="2"/>
        <v>27.286768326443067</v>
      </c>
      <c r="AF15" t="s">
        <v>162</v>
      </c>
      <c r="AG15">
        <v>0.228182387811565</v>
      </c>
      <c r="AH15" t="s">
        <v>162</v>
      </c>
      <c r="AI15" t="s">
        <v>162</v>
      </c>
      <c r="AJ15" t="s">
        <v>162</v>
      </c>
      <c r="AK15">
        <v>0.66715190430497695</v>
      </c>
      <c r="AL15">
        <v>0.18428459019554799</v>
      </c>
      <c r="AM15" t="s">
        <v>162</v>
      </c>
      <c r="AN15" t="s">
        <v>162</v>
      </c>
      <c r="AO15">
        <v>0.56478984268559396</v>
      </c>
      <c r="AP15" t="s">
        <v>162</v>
      </c>
      <c r="AQ15">
        <v>0.22352429159121001</v>
      </c>
      <c r="AR15">
        <v>0.41647447168549401</v>
      </c>
      <c r="AS15" t="s">
        <v>162</v>
      </c>
      <c r="AT15" t="s">
        <v>162</v>
      </c>
      <c r="AU15">
        <v>-1.28253058280945E-2</v>
      </c>
      <c r="AV15">
        <v>0.19553394012783601</v>
      </c>
      <c r="AW15">
        <v>3.9626952362609998E-2</v>
      </c>
      <c r="AX15">
        <v>0.72082934151727895</v>
      </c>
      <c r="AY15" t="s">
        <v>162</v>
      </c>
      <c r="AZ15" t="s">
        <v>162</v>
      </c>
      <c r="BA15">
        <v>0.35426393973199</v>
      </c>
      <c r="BB15" t="s">
        <v>162</v>
      </c>
      <c r="BC15" t="s">
        <v>162</v>
      </c>
      <c r="BD15">
        <v>0.190497652224391</v>
      </c>
      <c r="BE15">
        <v>2.8823305309697799E-2</v>
      </c>
      <c r="BF15">
        <v>1.89902519819319E-2</v>
      </c>
      <c r="BJ15" t="s">
        <v>162</v>
      </c>
      <c r="BK15" t="s">
        <v>162</v>
      </c>
      <c r="BL15" t="s">
        <v>162</v>
      </c>
      <c r="BM15" t="s">
        <v>162</v>
      </c>
      <c r="BN15" t="s">
        <v>162</v>
      </c>
      <c r="BO15" t="s">
        <v>162</v>
      </c>
      <c r="BP15" t="s">
        <v>162</v>
      </c>
      <c r="BQ15" t="s">
        <v>162</v>
      </c>
      <c r="BR15" t="s">
        <v>162</v>
      </c>
      <c r="BS15" t="s">
        <v>162</v>
      </c>
      <c r="BT15" t="s">
        <v>162</v>
      </c>
      <c r="BU15" t="s">
        <v>162</v>
      </c>
      <c r="BV15" t="s">
        <v>162</v>
      </c>
      <c r="BW15" t="s">
        <v>162</v>
      </c>
      <c r="BX15" t="s">
        <v>162</v>
      </c>
      <c r="BY15" t="s">
        <v>162</v>
      </c>
      <c r="BZ15" t="s">
        <v>162</v>
      </c>
      <c r="CA15" t="s">
        <v>162</v>
      </c>
      <c r="CB15" t="s">
        <v>162</v>
      </c>
      <c r="CC15" t="s">
        <v>162</v>
      </c>
      <c r="CD15" t="s">
        <v>162</v>
      </c>
      <c r="CE15" t="s">
        <v>162</v>
      </c>
      <c r="CF15" t="s">
        <v>162</v>
      </c>
      <c r="CG15" t="s">
        <v>162</v>
      </c>
      <c r="CH15" t="s">
        <v>162</v>
      </c>
      <c r="CI15" t="s">
        <v>162</v>
      </c>
      <c r="CJ15" t="s">
        <v>162</v>
      </c>
      <c r="CK15" t="s">
        <v>162</v>
      </c>
      <c r="CL15" t="s">
        <v>162</v>
      </c>
      <c r="CM15" t="s">
        <v>162</v>
      </c>
      <c r="CN15" t="s">
        <v>162</v>
      </c>
      <c r="CO15" t="s">
        <v>162</v>
      </c>
      <c r="CP15" t="s">
        <v>162</v>
      </c>
      <c r="CQ15" t="s">
        <v>162</v>
      </c>
      <c r="CR15" t="s">
        <v>162</v>
      </c>
      <c r="CS15" t="s">
        <v>162</v>
      </c>
      <c r="CT15" t="s">
        <v>162</v>
      </c>
      <c r="CU15" t="s">
        <v>162</v>
      </c>
      <c r="CV15" t="s">
        <v>162</v>
      </c>
      <c r="CW15" t="s">
        <v>162</v>
      </c>
      <c r="CX15" t="s">
        <v>162</v>
      </c>
      <c r="CY15" t="s">
        <v>162</v>
      </c>
      <c r="CZ15" t="s">
        <v>162</v>
      </c>
      <c r="DA15" t="s">
        <v>162</v>
      </c>
      <c r="DB15" t="s">
        <v>162</v>
      </c>
      <c r="DC15" t="s">
        <v>162</v>
      </c>
    </row>
    <row r="16" spans="1:107" x14ac:dyDescent="0.25">
      <c r="A16" s="139">
        <v>32690</v>
      </c>
      <c r="B16">
        <f t="shared" si="0"/>
        <v>53.107630679968423</v>
      </c>
      <c r="C16">
        <v>0.247541699465951</v>
      </c>
      <c r="D16">
        <v>0.54139248633618497</v>
      </c>
      <c r="E16">
        <v>0.69688133157425503</v>
      </c>
      <c r="F16">
        <v>0.52659474166457099</v>
      </c>
      <c r="G16">
        <v>0.43110640366262098</v>
      </c>
      <c r="H16">
        <v>0.74348081420286305</v>
      </c>
      <c r="I16">
        <v>0.66885495946709195</v>
      </c>
      <c r="J16">
        <v>0.24899304811298201</v>
      </c>
      <c r="K16">
        <v>0.68505626392843699</v>
      </c>
      <c r="L16">
        <v>0.47014961425450502</v>
      </c>
      <c r="M16">
        <v>0.70224621808555299</v>
      </c>
      <c r="N16">
        <v>0.73623327805522099</v>
      </c>
      <c r="O16">
        <v>0.33834601829176802</v>
      </c>
      <c r="P16">
        <v>0.53286004729896097</v>
      </c>
      <c r="Q16">
        <v>0.66015686598823997</v>
      </c>
      <c r="R16">
        <v>0.66764570473042695</v>
      </c>
      <c r="S16">
        <v>0.130757720475001</v>
      </c>
      <c r="W16">
        <f t="shared" si="1"/>
        <v>38.553270778546398</v>
      </c>
      <c r="X16">
        <v>-9.2882248688718597E-2</v>
      </c>
      <c r="Y16">
        <v>0.44243027896887599</v>
      </c>
      <c r="Z16">
        <v>0.29497847713749298</v>
      </c>
      <c r="AA16">
        <v>0.32677917161782399</v>
      </c>
      <c r="AB16">
        <v>0.75467363267205501</v>
      </c>
      <c r="AC16">
        <v>0.58721693500525496</v>
      </c>
      <c r="AE16">
        <f t="shared" si="2"/>
        <v>21.547478970980784</v>
      </c>
      <c r="AF16" t="s">
        <v>162</v>
      </c>
      <c r="AG16">
        <v>4.1529406080879098E-3</v>
      </c>
      <c r="AH16" t="s">
        <v>162</v>
      </c>
      <c r="AI16" t="s">
        <v>162</v>
      </c>
      <c r="AJ16" t="s">
        <v>162</v>
      </c>
      <c r="AK16">
        <v>0.64093003381966196</v>
      </c>
      <c r="AL16">
        <v>0.15904726321929499</v>
      </c>
      <c r="AM16" t="s">
        <v>162</v>
      </c>
      <c r="AN16" t="s">
        <v>162</v>
      </c>
      <c r="AO16">
        <v>0.37494459000298103</v>
      </c>
      <c r="AP16" t="s">
        <v>162</v>
      </c>
      <c r="AQ16">
        <v>0.160146549679449</v>
      </c>
      <c r="AR16">
        <v>0.198448577787317</v>
      </c>
      <c r="AS16" t="s">
        <v>162</v>
      </c>
      <c r="AT16" t="s">
        <v>162</v>
      </c>
      <c r="AU16">
        <v>9.1103190841473003E-2</v>
      </c>
      <c r="AV16">
        <v>0.63391931017101499</v>
      </c>
      <c r="AW16">
        <v>3.82413907058579E-2</v>
      </c>
      <c r="AX16">
        <v>3.2423839592856697E-2</v>
      </c>
      <c r="AY16" t="s">
        <v>162</v>
      </c>
      <c r="AZ16" t="s">
        <v>162</v>
      </c>
      <c r="BA16">
        <v>0.198563999179239</v>
      </c>
      <c r="BB16" t="s">
        <v>162</v>
      </c>
      <c r="BC16" t="s">
        <v>162</v>
      </c>
      <c r="BD16">
        <v>0.37040081267578101</v>
      </c>
      <c r="BE16">
        <v>3.3329028858539299E-2</v>
      </c>
      <c r="BF16">
        <v>8.0995528795756305E-2</v>
      </c>
      <c r="BJ16" t="s">
        <v>162</v>
      </c>
      <c r="BK16" t="s">
        <v>162</v>
      </c>
      <c r="BL16" t="s">
        <v>162</v>
      </c>
      <c r="BM16" t="s">
        <v>162</v>
      </c>
      <c r="BN16" t="s">
        <v>162</v>
      </c>
      <c r="BO16" t="s">
        <v>162</v>
      </c>
      <c r="BP16" t="s">
        <v>162</v>
      </c>
      <c r="BQ16" t="s">
        <v>162</v>
      </c>
      <c r="BR16" t="s">
        <v>162</v>
      </c>
      <c r="BS16" t="s">
        <v>162</v>
      </c>
      <c r="BT16" t="s">
        <v>162</v>
      </c>
      <c r="BU16" t="s">
        <v>162</v>
      </c>
      <c r="BV16" t="s">
        <v>162</v>
      </c>
      <c r="BW16" t="s">
        <v>162</v>
      </c>
      <c r="BX16" t="s">
        <v>162</v>
      </c>
      <c r="BY16" t="s">
        <v>162</v>
      </c>
      <c r="BZ16" t="s">
        <v>162</v>
      </c>
      <c r="CA16" t="s">
        <v>162</v>
      </c>
      <c r="CB16" t="s">
        <v>162</v>
      </c>
      <c r="CC16" t="s">
        <v>162</v>
      </c>
      <c r="CD16" t="s">
        <v>162</v>
      </c>
      <c r="CE16" t="s">
        <v>162</v>
      </c>
      <c r="CF16" t="s">
        <v>162</v>
      </c>
      <c r="CG16" t="s">
        <v>162</v>
      </c>
      <c r="CH16" t="s">
        <v>162</v>
      </c>
      <c r="CI16" t="s">
        <v>162</v>
      </c>
      <c r="CJ16" t="s">
        <v>162</v>
      </c>
      <c r="CK16" t="s">
        <v>162</v>
      </c>
      <c r="CL16" t="s">
        <v>162</v>
      </c>
      <c r="CM16" t="s">
        <v>162</v>
      </c>
      <c r="CN16" t="s">
        <v>162</v>
      </c>
      <c r="CO16" t="s">
        <v>162</v>
      </c>
      <c r="CP16" t="s">
        <v>162</v>
      </c>
      <c r="CQ16" t="s">
        <v>162</v>
      </c>
      <c r="CR16" t="s">
        <v>162</v>
      </c>
      <c r="CS16" t="s">
        <v>162</v>
      </c>
      <c r="CT16" t="s">
        <v>162</v>
      </c>
      <c r="CU16" t="s">
        <v>162</v>
      </c>
      <c r="CV16" t="s">
        <v>162</v>
      </c>
      <c r="CW16" t="s">
        <v>162</v>
      </c>
      <c r="CX16" t="s">
        <v>162</v>
      </c>
      <c r="CY16" t="s">
        <v>162</v>
      </c>
      <c r="CZ16" t="s">
        <v>162</v>
      </c>
      <c r="DA16" t="s">
        <v>162</v>
      </c>
      <c r="DB16" t="s">
        <v>162</v>
      </c>
      <c r="DC16" t="s">
        <v>162</v>
      </c>
    </row>
    <row r="17" spans="1:107" x14ac:dyDescent="0.25">
      <c r="A17" s="139">
        <v>32782</v>
      </c>
      <c r="B17">
        <f t="shared" si="0"/>
        <v>54.652910639719146</v>
      </c>
      <c r="C17">
        <v>0.79545082958639102</v>
      </c>
      <c r="D17">
        <v>0.31560380945948602</v>
      </c>
      <c r="E17">
        <v>0.29237500067813998</v>
      </c>
      <c r="F17">
        <v>0.41677340347918601</v>
      </c>
      <c r="G17">
        <v>0.61562073305961795</v>
      </c>
      <c r="H17">
        <v>0.60780557212154196</v>
      </c>
      <c r="I17">
        <v>0.84453864326010397</v>
      </c>
      <c r="J17">
        <v>0.72952585193532604</v>
      </c>
      <c r="K17">
        <v>0.74840339778793796</v>
      </c>
      <c r="L17">
        <v>0.68393167262643695</v>
      </c>
      <c r="M17">
        <v>0.279854084462904</v>
      </c>
      <c r="N17">
        <v>0.69323706931078599</v>
      </c>
      <c r="O17">
        <v>0.86277388770623198</v>
      </c>
      <c r="P17">
        <v>0.43970186153954599</v>
      </c>
      <c r="Q17">
        <v>0.85548675873163305</v>
      </c>
      <c r="R17">
        <v>0.12177319537301801</v>
      </c>
      <c r="S17">
        <v>-1.1860962366034801E-2</v>
      </c>
      <c r="W17">
        <f t="shared" si="1"/>
        <v>56.025963953010397</v>
      </c>
      <c r="X17">
        <v>0.17305328281023699</v>
      </c>
      <c r="Y17">
        <v>0.83613453897913503</v>
      </c>
      <c r="Z17">
        <v>0.73477951559435595</v>
      </c>
      <c r="AA17">
        <v>9.6871301519667594E-2</v>
      </c>
      <c r="AB17">
        <v>0.75747421725685204</v>
      </c>
      <c r="AC17">
        <v>0.76324498102037597</v>
      </c>
      <c r="AE17">
        <f t="shared" si="2"/>
        <v>17.712653181463605</v>
      </c>
      <c r="AF17" t="s">
        <v>162</v>
      </c>
      <c r="AG17">
        <v>4.6900947203060303E-2</v>
      </c>
      <c r="AH17" t="s">
        <v>162</v>
      </c>
      <c r="AI17" t="s">
        <v>162</v>
      </c>
      <c r="AJ17" t="s">
        <v>162</v>
      </c>
      <c r="AK17">
        <v>7.5590095423741302E-2</v>
      </c>
      <c r="AL17">
        <v>0.308845902673132</v>
      </c>
      <c r="AM17" t="s">
        <v>162</v>
      </c>
      <c r="AN17" t="s">
        <v>162</v>
      </c>
      <c r="AO17">
        <v>-2.0361873576263598E-2</v>
      </c>
      <c r="AP17" t="s">
        <v>162</v>
      </c>
      <c r="AQ17">
        <v>0.18212600200714399</v>
      </c>
      <c r="AR17">
        <v>0.18623532846719601</v>
      </c>
      <c r="AS17" t="s">
        <v>162</v>
      </c>
      <c r="AT17" t="s">
        <v>162</v>
      </c>
      <c r="AU17">
        <v>0.60376815732536204</v>
      </c>
      <c r="AV17">
        <v>0.14646453360744799</v>
      </c>
      <c r="AW17">
        <v>0.73918230204383895</v>
      </c>
      <c r="AX17">
        <v>-0.130975079795564</v>
      </c>
      <c r="AY17" t="s">
        <v>162</v>
      </c>
      <c r="AZ17" t="s">
        <v>162</v>
      </c>
      <c r="BA17">
        <v>0.22375464988660601</v>
      </c>
      <c r="BB17" t="s">
        <v>162</v>
      </c>
      <c r="BC17" t="s">
        <v>162</v>
      </c>
      <c r="BD17">
        <v>-3.2256171994268397E-2</v>
      </c>
      <c r="BE17">
        <v>0.15195273337592299</v>
      </c>
      <c r="BF17">
        <v>-1.45608124245133E-3</v>
      </c>
      <c r="BJ17" t="s">
        <v>162</v>
      </c>
      <c r="BK17" t="s">
        <v>162</v>
      </c>
      <c r="BL17" t="s">
        <v>162</v>
      </c>
      <c r="BM17" t="s">
        <v>162</v>
      </c>
      <c r="BN17" t="s">
        <v>162</v>
      </c>
      <c r="BO17" t="s">
        <v>162</v>
      </c>
      <c r="BP17" t="s">
        <v>162</v>
      </c>
      <c r="BQ17" t="s">
        <v>162</v>
      </c>
      <c r="BR17" t="s">
        <v>162</v>
      </c>
      <c r="BS17" t="s">
        <v>162</v>
      </c>
      <c r="BT17" t="s">
        <v>162</v>
      </c>
      <c r="BU17" t="s">
        <v>162</v>
      </c>
      <c r="BV17" t="s">
        <v>162</v>
      </c>
      <c r="BW17" t="s">
        <v>162</v>
      </c>
      <c r="BX17" t="s">
        <v>162</v>
      </c>
      <c r="BY17" t="s">
        <v>162</v>
      </c>
      <c r="BZ17" t="s">
        <v>162</v>
      </c>
      <c r="CA17" t="s">
        <v>162</v>
      </c>
      <c r="CB17" t="s">
        <v>162</v>
      </c>
      <c r="CC17" t="s">
        <v>162</v>
      </c>
      <c r="CD17" t="s">
        <v>162</v>
      </c>
      <c r="CE17" t="s">
        <v>162</v>
      </c>
      <c r="CF17" t="s">
        <v>162</v>
      </c>
      <c r="CG17" t="s">
        <v>162</v>
      </c>
      <c r="CH17" t="s">
        <v>162</v>
      </c>
      <c r="CI17" t="s">
        <v>162</v>
      </c>
      <c r="CJ17" t="s">
        <v>162</v>
      </c>
      <c r="CK17" t="s">
        <v>162</v>
      </c>
      <c r="CL17" t="s">
        <v>162</v>
      </c>
      <c r="CM17" t="s">
        <v>162</v>
      </c>
      <c r="CN17" t="s">
        <v>162</v>
      </c>
      <c r="CO17" t="s">
        <v>162</v>
      </c>
      <c r="CP17" t="s">
        <v>162</v>
      </c>
      <c r="CQ17" t="s">
        <v>162</v>
      </c>
      <c r="CR17" t="s">
        <v>162</v>
      </c>
      <c r="CS17" t="s">
        <v>162</v>
      </c>
      <c r="CT17" t="s">
        <v>162</v>
      </c>
      <c r="CU17" t="s">
        <v>162</v>
      </c>
      <c r="CV17" t="s">
        <v>162</v>
      </c>
      <c r="CW17" t="s">
        <v>162</v>
      </c>
      <c r="CX17" t="s">
        <v>162</v>
      </c>
      <c r="CY17" t="s">
        <v>162</v>
      </c>
      <c r="CZ17" t="s">
        <v>162</v>
      </c>
      <c r="DA17" t="s">
        <v>162</v>
      </c>
      <c r="DB17" t="s">
        <v>162</v>
      </c>
      <c r="DC17" t="s">
        <v>162</v>
      </c>
    </row>
    <row r="18" spans="1:107" x14ac:dyDescent="0.25">
      <c r="A18" s="139">
        <v>32874</v>
      </c>
      <c r="B18">
        <f t="shared" si="0"/>
        <v>48.79345326147557</v>
      </c>
      <c r="C18">
        <v>0.41997050015990001</v>
      </c>
      <c r="D18">
        <v>0.39758588752096402</v>
      </c>
      <c r="E18">
        <v>0.466996443923617</v>
      </c>
      <c r="F18">
        <v>0.49256162663257602</v>
      </c>
      <c r="G18">
        <v>0.66757161453767699</v>
      </c>
      <c r="H18">
        <v>0.74153195060922406</v>
      </c>
      <c r="I18">
        <v>0.71441876180253105</v>
      </c>
      <c r="J18">
        <v>0.39382905150640801</v>
      </c>
      <c r="K18">
        <v>0.43017431974687598</v>
      </c>
      <c r="L18">
        <v>0.69259953665783802</v>
      </c>
      <c r="M18">
        <v>0.360004982448275</v>
      </c>
      <c r="N18">
        <v>0.80314457287305596</v>
      </c>
      <c r="O18">
        <v>0.60022538856251495</v>
      </c>
      <c r="P18">
        <v>8.4884912544749794E-2</v>
      </c>
      <c r="Q18">
        <v>0.685841900345875</v>
      </c>
      <c r="R18">
        <v>0.30949728638315999</v>
      </c>
      <c r="S18">
        <v>3.4048318195605699E-2</v>
      </c>
      <c r="W18">
        <f t="shared" si="1"/>
        <v>36.894486008075077</v>
      </c>
      <c r="X18">
        <v>0.10512299879893899</v>
      </c>
      <c r="Y18">
        <v>0.67743739328015895</v>
      </c>
      <c r="Z18">
        <v>0.56176324634226105</v>
      </c>
      <c r="AA18">
        <v>7.4025743550908699E-2</v>
      </c>
      <c r="AB18">
        <v>0.57003383517825901</v>
      </c>
      <c r="AC18">
        <v>0.225285943333978</v>
      </c>
      <c r="AE18">
        <f t="shared" si="2"/>
        <v>7.9922143095029918</v>
      </c>
      <c r="AF18">
        <v>-0.10630949722140701</v>
      </c>
      <c r="AG18">
        <v>6.1944970536703899E-2</v>
      </c>
      <c r="AH18" t="s">
        <v>162</v>
      </c>
      <c r="AI18" t="s">
        <v>162</v>
      </c>
      <c r="AJ18" t="s">
        <v>162</v>
      </c>
      <c r="AK18">
        <v>0.33592684167769998</v>
      </c>
      <c r="AL18">
        <v>0.14789973947642501</v>
      </c>
      <c r="AM18" t="s">
        <v>162</v>
      </c>
      <c r="AN18" t="s">
        <v>162</v>
      </c>
      <c r="AO18">
        <v>-8.7670477181281695E-2</v>
      </c>
      <c r="AP18" t="s">
        <v>162</v>
      </c>
      <c r="AQ18">
        <v>5.8496653079340898E-2</v>
      </c>
      <c r="AR18">
        <v>7.7356841133795502E-3</v>
      </c>
      <c r="AS18" t="s">
        <v>162</v>
      </c>
      <c r="AT18" t="s">
        <v>162</v>
      </c>
      <c r="AU18">
        <v>0.227817117458114</v>
      </c>
      <c r="AV18">
        <v>-8.6949758505765903E-2</v>
      </c>
      <c r="AW18">
        <v>0.47250777319853698</v>
      </c>
      <c r="AX18">
        <v>0.20647576531542799</v>
      </c>
      <c r="AY18" t="s">
        <v>162</v>
      </c>
      <c r="AZ18" t="s">
        <v>162</v>
      </c>
      <c r="BA18">
        <v>-0.143436270829879</v>
      </c>
      <c r="BB18" t="s">
        <v>162</v>
      </c>
      <c r="BC18" t="s">
        <v>162</v>
      </c>
      <c r="BD18">
        <v>-3.4460491397461102E-3</v>
      </c>
      <c r="BE18">
        <v>0.158683723242627</v>
      </c>
      <c r="BF18">
        <v>-5.08440687947267E-2</v>
      </c>
      <c r="BJ18" t="s">
        <v>162</v>
      </c>
      <c r="BK18" t="s">
        <v>162</v>
      </c>
      <c r="BL18" t="s">
        <v>162</v>
      </c>
      <c r="BM18" t="s">
        <v>162</v>
      </c>
      <c r="BN18" t="s">
        <v>162</v>
      </c>
      <c r="BO18" t="s">
        <v>162</v>
      </c>
      <c r="BP18" t="s">
        <v>162</v>
      </c>
      <c r="BQ18" t="s">
        <v>162</v>
      </c>
      <c r="BR18" t="s">
        <v>162</v>
      </c>
      <c r="BS18" t="s">
        <v>162</v>
      </c>
      <c r="BT18" t="s">
        <v>162</v>
      </c>
      <c r="BU18" t="s">
        <v>162</v>
      </c>
      <c r="BV18" t="s">
        <v>162</v>
      </c>
      <c r="BW18" t="s">
        <v>162</v>
      </c>
      <c r="BX18" t="s">
        <v>162</v>
      </c>
      <c r="BY18" t="s">
        <v>162</v>
      </c>
      <c r="BZ18" t="s">
        <v>162</v>
      </c>
      <c r="CA18" t="s">
        <v>162</v>
      </c>
      <c r="CB18" t="s">
        <v>162</v>
      </c>
      <c r="CC18" t="s">
        <v>162</v>
      </c>
      <c r="CD18" t="s">
        <v>162</v>
      </c>
      <c r="CE18" t="s">
        <v>162</v>
      </c>
      <c r="CF18" t="s">
        <v>162</v>
      </c>
      <c r="CG18" t="s">
        <v>162</v>
      </c>
      <c r="CH18" t="s">
        <v>162</v>
      </c>
      <c r="CI18" t="s">
        <v>162</v>
      </c>
      <c r="CJ18" t="s">
        <v>162</v>
      </c>
      <c r="CK18" t="s">
        <v>162</v>
      </c>
      <c r="CL18" t="s">
        <v>162</v>
      </c>
      <c r="CM18" t="s">
        <v>162</v>
      </c>
      <c r="CN18" t="s">
        <v>162</v>
      </c>
      <c r="CO18" t="s">
        <v>162</v>
      </c>
      <c r="CP18" t="s">
        <v>162</v>
      </c>
      <c r="CQ18" t="s">
        <v>162</v>
      </c>
      <c r="CR18" t="s">
        <v>162</v>
      </c>
      <c r="CS18" t="s">
        <v>162</v>
      </c>
      <c r="CT18" t="s">
        <v>162</v>
      </c>
      <c r="CU18" t="s">
        <v>162</v>
      </c>
      <c r="CV18" t="s">
        <v>162</v>
      </c>
      <c r="CW18" t="s">
        <v>162</v>
      </c>
      <c r="CX18" t="s">
        <v>162</v>
      </c>
      <c r="CY18" t="s">
        <v>162</v>
      </c>
      <c r="CZ18" t="s">
        <v>162</v>
      </c>
      <c r="DA18" t="s">
        <v>162</v>
      </c>
      <c r="DB18" t="s">
        <v>162</v>
      </c>
      <c r="DC18" t="s">
        <v>162</v>
      </c>
    </row>
    <row r="19" spans="1:107" x14ac:dyDescent="0.25">
      <c r="A19" s="139">
        <v>32964</v>
      </c>
      <c r="B19">
        <f t="shared" si="0"/>
        <v>30.561962550308536</v>
      </c>
      <c r="C19">
        <v>0.35432542135797002</v>
      </c>
      <c r="D19">
        <v>0.14375638616092501</v>
      </c>
      <c r="E19">
        <v>0.396953465261286</v>
      </c>
      <c r="F19">
        <v>0.233412883364847</v>
      </c>
      <c r="G19">
        <v>0.30007202505075597</v>
      </c>
      <c r="H19">
        <v>0.45616625992291998</v>
      </c>
      <c r="I19">
        <v>0.38647249646948301</v>
      </c>
      <c r="J19">
        <v>0.126812784180722</v>
      </c>
      <c r="K19">
        <v>0.32172489070386601</v>
      </c>
      <c r="L19">
        <v>0.19856675674339</v>
      </c>
      <c r="M19">
        <v>0.29403135442295197</v>
      </c>
      <c r="N19">
        <v>0.64248178183125304</v>
      </c>
      <c r="O19">
        <v>0.28646242093089003</v>
      </c>
      <c r="P19">
        <v>9.6782671358368294E-2</v>
      </c>
      <c r="Q19">
        <v>0.55229584218748495</v>
      </c>
      <c r="R19">
        <v>0.273834304956935</v>
      </c>
      <c r="S19">
        <v>0.131381888648402</v>
      </c>
      <c r="W19">
        <f t="shared" si="1"/>
        <v>23.509141460093076</v>
      </c>
      <c r="X19">
        <v>7.3855806517679104E-2</v>
      </c>
      <c r="Y19">
        <v>0.298768437660555</v>
      </c>
      <c r="Z19">
        <v>0.248652797572674</v>
      </c>
      <c r="AA19">
        <v>8.2239399646257497E-2</v>
      </c>
      <c r="AB19">
        <v>0.27236385120518602</v>
      </c>
      <c r="AC19">
        <v>0.434668195003233</v>
      </c>
      <c r="AE19">
        <f t="shared" si="2"/>
        <v>8.0408664098187153</v>
      </c>
      <c r="AF19">
        <v>2.5655107732490402E-2</v>
      </c>
      <c r="AG19">
        <v>0.29649979564832801</v>
      </c>
      <c r="AH19" t="s">
        <v>162</v>
      </c>
      <c r="AI19" t="s">
        <v>162</v>
      </c>
      <c r="AJ19" t="s">
        <v>162</v>
      </c>
      <c r="AK19">
        <v>0.100018134872357</v>
      </c>
      <c r="AL19">
        <v>-8.5831287571521503E-2</v>
      </c>
      <c r="AM19" t="s">
        <v>162</v>
      </c>
      <c r="AN19" t="s">
        <v>162</v>
      </c>
      <c r="AO19">
        <v>-0.102080924765084</v>
      </c>
      <c r="AP19" t="s">
        <v>162</v>
      </c>
      <c r="AQ19">
        <v>0.225674474374634</v>
      </c>
      <c r="AR19">
        <v>8.2442010306518404E-2</v>
      </c>
      <c r="AS19">
        <v>-1.02222058009962E-2</v>
      </c>
      <c r="AT19" t="s">
        <v>162</v>
      </c>
      <c r="AU19">
        <v>0.202667449340246</v>
      </c>
      <c r="AV19">
        <v>-8.7479261651535207E-3</v>
      </c>
      <c r="AW19">
        <v>0.13040419533906</v>
      </c>
      <c r="AX19">
        <v>0.15332437144827801</v>
      </c>
      <c r="AY19" t="s">
        <v>162</v>
      </c>
      <c r="AZ19" t="s">
        <v>162</v>
      </c>
      <c r="BA19">
        <v>-1.2744761231670501E-2</v>
      </c>
      <c r="BB19" t="s">
        <v>162</v>
      </c>
      <c r="BC19" t="s">
        <v>162</v>
      </c>
      <c r="BD19">
        <v>0.138105800244961</v>
      </c>
      <c r="BE19">
        <v>0.102894542227195</v>
      </c>
      <c r="BF19">
        <v>4.8479849571352297E-2</v>
      </c>
      <c r="BJ19" t="s">
        <v>162</v>
      </c>
      <c r="BK19" t="s">
        <v>162</v>
      </c>
      <c r="BL19" t="s">
        <v>162</v>
      </c>
      <c r="BM19" t="s">
        <v>162</v>
      </c>
      <c r="BN19" t="s">
        <v>162</v>
      </c>
      <c r="BO19" t="s">
        <v>162</v>
      </c>
      <c r="BP19" t="s">
        <v>162</v>
      </c>
      <c r="BQ19" t="s">
        <v>162</v>
      </c>
      <c r="BR19" t="s">
        <v>162</v>
      </c>
      <c r="BS19" t="s">
        <v>162</v>
      </c>
      <c r="BT19" t="s">
        <v>162</v>
      </c>
      <c r="BU19" t="s">
        <v>162</v>
      </c>
      <c r="BV19" t="s">
        <v>162</v>
      </c>
      <c r="BW19" t="s">
        <v>162</v>
      </c>
      <c r="BX19" t="s">
        <v>162</v>
      </c>
      <c r="BY19" t="s">
        <v>162</v>
      </c>
      <c r="BZ19" t="s">
        <v>162</v>
      </c>
      <c r="CA19" t="s">
        <v>162</v>
      </c>
      <c r="CB19" t="s">
        <v>162</v>
      </c>
      <c r="CC19" t="s">
        <v>162</v>
      </c>
      <c r="CD19" t="s">
        <v>162</v>
      </c>
      <c r="CE19" t="s">
        <v>162</v>
      </c>
      <c r="CF19" t="s">
        <v>162</v>
      </c>
      <c r="CG19" t="s">
        <v>162</v>
      </c>
      <c r="CH19" t="s">
        <v>162</v>
      </c>
      <c r="CI19" t="s">
        <v>162</v>
      </c>
      <c r="CJ19" t="s">
        <v>162</v>
      </c>
      <c r="CK19" t="s">
        <v>162</v>
      </c>
      <c r="CL19" t="s">
        <v>162</v>
      </c>
      <c r="CM19" t="s">
        <v>162</v>
      </c>
      <c r="CN19" t="s">
        <v>162</v>
      </c>
      <c r="CO19" t="s">
        <v>162</v>
      </c>
      <c r="CP19" t="s">
        <v>162</v>
      </c>
      <c r="CQ19" t="s">
        <v>162</v>
      </c>
      <c r="CR19" t="s">
        <v>162</v>
      </c>
      <c r="CS19" t="s">
        <v>162</v>
      </c>
      <c r="CT19" t="s">
        <v>162</v>
      </c>
      <c r="CU19" t="s">
        <v>162</v>
      </c>
      <c r="CV19" t="s">
        <v>162</v>
      </c>
      <c r="CW19" t="s">
        <v>162</v>
      </c>
      <c r="CX19" t="s">
        <v>162</v>
      </c>
      <c r="CY19" t="s">
        <v>162</v>
      </c>
      <c r="CZ19" t="s">
        <v>162</v>
      </c>
      <c r="DA19" t="s">
        <v>162</v>
      </c>
      <c r="DB19" t="s">
        <v>162</v>
      </c>
      <c r="DC19" t="s">
        <v>162</v>
      </c>
    </row>
    <row r="20" spans="1:107" x14ac:dyDescent="0.25">
      <c r="A20" s="139">
        <v>33055</v>
      </c>
      <c r="B20">
        <f t="shared" si="0"/>
        <v>49.62970039952296</v>
      </c>
      <c r="C20">
        <v>0.31709102807213801</v>
      </c>
      <c r="D20">
        <v>0.500271479569799</v>
      </c>
      <c r="E20">
        <v>0.80463294686893505</v>
      </c>
      <c r="F20">
        <v>0.153963346848532</v>
      </c>
      <c r="G20">
        <v>0.49737769759871198</v>
      </c>
      <c r="H20">
        <v>0.75346186104864799</v>
      </c>
      <c r="I20">
        <v>0.60649056304461801</v>
      </c>
      <c r="J20">
        <v>0.63871326031428999</v>
      </c>
      <c r="K20">
        <v>0.23534492466746901</v>
      </c>
      <c r="L20">
        <v>0.55348489626950303</v>
      </c>
      <c r="M20">
        <v>0.48376357858593999</v>
      </c>
      <c r="N20">
        <v>0.55394622762012702</v>
      </c>
      <c r="O20">
        <v>0.66812062641046899</v>
      </c>
      <c r="P20">
        <v>2.3928859929298298E-2</v>
      </c>
      <c r="Q20">
        <v>0.78470997916940899</v>
      </c>
      <c r="R20">
        <v>0.39061279306907398</v>
      </c>
      <c r="S20">
        <v>0.47113499883193999</v>
      </c>
      <c r="W20">
        <f t="shared" si="1"/>
        <v>45.614470101738178</v>
      </c>
      <c r="X20">
        <v>-5.5074689415072903E-2</v>
      </c>
      <c r="Y20">
        <v>0.79127153710577902</v>
      </c>
      <c r="Z20">
        <v>0.48639917978295399</v>
      </c>
      <c r="AA20">
        <v>0.14383069892897599</v>
      </c>
      <c r="AB20">
        <v>0.632724836273313</v>
      </c>
      <c r="AC20">
        <v>0.73771664342834198</v>
      </c>
      <c r="AE20">
        <f t="shared" si="2"/>
        <v>20.538566448836914</v>
      </c>
      <c r="AF20">
        <v>-4.3041937031531603E-3</v>
      </c>
      <c r="AG20">
        <v>0.25949808780776601</v>
      </c>
      <c r="AH20" t="s">
        <v>162</v>
      </c>
      <c r="AI20" t="s">
        <v>162</v>
      </c>
      <c r="AJ20" t="s">
        <v>162</v>
      </c>
      <c r="AK20">
        <v>0.240352288419039</v>
      </c>
      <c r="AL20">
        <v>0.173721295148691</v>
      </c>
      <c r="AM20" t="s">
        <v>162</v>
      </c>
      <c r="AN20" t="s">
        <v>162</v>
      </c>
      <c r="AO20">
        <v>2.6537757149158701E-3</v>
      </c>
      <c r="AP20">
        <v>-0.117967553417014</v>
      </c>
      <c r="AQ20">
        <v>0.187383161774241</v>
      </c>
      <c r="AR20">
        <v>0.44634643735439899</v>
      </c>
      <c r="AS20">
        <v>5.9428088666040997E-2</v>
      </c>
      <c r="AT20" t="s">
        <v>162</v>
      </c>
      <c r="AU20">
        <v>0.379140864125249</v>
      </c>
      <c r="AV20">
        <v>0.28638983838930399</v>
      </c>
      <c r="AW20">
        <v>0.57745801522444296</v>
      </c>
      <c r="AX20">
        <v>-8.4159302575393696E-2</v>
      </c>
      <c r="AY20" t="s">
        <v>162</v>
      </c>
      <c r="AZ20" t="s">
        <v>162</v>
      </c>
      <c r="BA20">
        <v>0.49918141805109401</v>
      </c>
      <c r="BB20" t="s">
        <v>162</v>
      </c>
      <c r="BC20" t="s">
        <v>162</v>
      </c>
      <c r="BD20">
        <v>-5.4853861135111502E-2</v>
      </c>
      <c r="BE20">
        <v>0.62346628825987005</v>
      </c>
      <c r="BF20">
        <v>1.7821648197894901E-2</v>
      </c>
      <c r="BJ20" t="s">
        <v>162</v>
      </c>
      <c r="BK20" t="s">
        <v>162</v>
      </c>
      <c r="BL20" t="s">
        <v>162</v>
      </c>
      <c r="BM20" t="s">
        <v>162</v>
      </c>
      <c r="BN20" t="s">
        <v>162</v>
      </c>
      <c r="BO20" t="s">
        <v>162</v>
      </c>
      <c r="BP20" t="s">
        <v>162</v>
      </c>
      <c r="BQ20" t="s">
        <v>162</v>
      </c>
      <c r="BR20" t="s">
        <v>162</v>
      </c>
      <c r="BS20" t="s">
        <v>162</v>
      </c>
      <c r="BT20" t="s">
        <v>162</v>
      </c>
      <c r="BU20" t="s">
        <v>162</v>
      </c>
      <c r="BV20" t="s">
        <v>162</v>
      </c>
      <c r="BW20" t="s">
        <v>162</v>
      </c>
      <c r="BX20" t="s">
        <v>162</v>
      </c>
      <c r="BY20" t="s">
        <v>162</v>
      </c>
      <c r="BZ20" t="s">
        <v>162</v>
      </c>
      <c r="CA20" t="s">
        <v>162</v>
      </c>
      <c r="CB20" t="s">
        <v>162</v>
      </c>
      <c r="CC20" t="s">
        <v>162</v>
      </c>
      <c r="CD20" t="s">
        <v>162</v>
      </c>
      <c r="CE20" t="s">
        <v>162</v>
      </c>
      <c r="CF20" t="s">
        <v>162</v>
      </c>
      <c r="CG20" t="s">
        <v>162</v>
      </c>
      <c r="CH20" t="s">
        <v>162</v>
      </c>
      <c r="CI20" t="s">
        <v>162</v>
      </c>
      <c r="CJ20" t="s">
        <v>162</v>
      </c>
      <c r="CK20" t="s">
        <v>162</v>
      </c>
      <c r="CL20" t="s">
        <v>162</v>
      </c>
      <c r="CM20" t="s">
        <v>162</v>
      </c>
      <c r="CN20" t="s">
        <v>162</v>
      </c>
      <c r="CO20" t="s">
        <v>162</v>
      </c>
      <c r="CP20" t="s">
        <v>162</v>
      </c>
      <c r="CQ20" t="s">
        <v>162</v>
      </c>
      <c r="CR20" t="s">
        <v>162</v>
      </c>
      <c r="CS20" t="s">
        <v>162</v>
      </c>
      <c r="CT20" t="s">
        <v>162</v>
      </c>
      <c r="CU20" t="s">
        <v>162</v>
      </c>
      <c r="CV20" t="s">
        <v>162</v>
      </c>
      <c r="CW20" t="s">
        <v>162</v>
      </c>
      <c r="CX20" t="s">
        <v>162</v>
      </c>
      <c r="CY20" t="s">
        <v>162</v>
      </c>
      <c r="CZ20" t="s">
        <v>162</v>
      </c>
      <c r="DA20" t="s">
        <v>162</v>
      </c>
      <c r="DB20" t="s">
        <v>162</v>
      </c>
      <c r="DC20" t="s">
        <v>162</v>
      </c>
    </row>
    <row r="21" spans="1:107" x14ac:dyDescent="0.25">
      <c r="A21" s="139">
        <v>33147</v>
      </c>
      <c r="B21">
        <f t="shared" si="0"/>
        <v>54.760491459076754</v>
      </c>
      <c r="C21">
        <v>0.22852129622584699</v>
      </c>
      <c r="D21">
        <v>0.66381121429637802</v>
      </c>
      <c r="E21">
        <v>0.733756970618889</v>
      </c>
      <c r="F21">
        <v>0.52584753119260097</v>
      </c>
      <c r="G21">
        <v>0.45570938456591598</v>
      </c>
      <c r="H21">
        <v>0.80494792466575704</v>
      </c>
      <c r="I21">
        <v>0.76767226684698198</v>
      </c>
      <c r="J21">
        <v>0.54639733396674794</v>
      </c>
      <c r="K21">
        <v>0.47659146635209099</v>
      </c>
      <c r="L21">
        <v>0.63032649386654405</v>
      </c>
      <c r="M21">
        <v>0.61493637927176803</v>
      </c>
      <c r="N21">
        <v>0.72895509543054904</v>
      </c>
      <c r="O21">
        <v>0.734174979807665</v>
      </c>
      <c r="P21">
        <v>6.3231286885219395E-2</v>
      </c>
      <c r="Q21">
        <v>0.76912792553269604</v>
      </c>
      <c r="R21">
        <v>0.338164532070729</v>
      </c>
      <c r="S21">
        <v>0.22711146644666699</v>
      </c>
      <c r="W21">
        <f t="shared" si="1"/>
        <v>36.449916717584664</v>
      </c>
      <c r="X21">
        <v>-4.1873603903675997E-2</v>
      </c>
      <c r="Y21">
        <v>0.37550139163118901</v>
      </c>
      <c r="Z21">
        <v>0.156279229249767</v>
      </c>
      <c r="AA21">
        <v>0.36046095272622802</v>
      </c>
      <c r="AB21">
        <v>0.69414126343074101</v>
      </c>
      <c r="AC21">
        <v>0.64248576992083095</v>
      </c>
      <c r="AE21">
        <f t="shared" si="2"/>
        <v>14.99301659291225</v>
      </c>
      <c r="AF21">
        <v>-5.9571592099693503E-2</v>
      </c>
      <c r="AG21">
        <v>0.112862114439269</v>
      </c>
      <c r="AH21" t="s">
        <v>162</v>
      </c>
      <c r="AI21" t="s">
        <v>162</v>
      </c>
      <c r="AJ21" t="s">
        <v>162</v>
      </c>
      <c r="AK21">
        <v>4.6807080483294301E-2</v>
      </c>
      <c r="AL21">
        <v>0.168269667328449</v>
      </c>
      <c r="AM21" t="s">
        <v>162</v>
      </c>
      <c r="AN21" t="s">
        <v>162</v>
      </c>
      <c r="AO21">
        <v>1.3256437653021E-2</v>
      </c>
      <c r="AP21">
        <v>-3.6365865448036501E-2</v>
      </c>
      <c r="AQ21">
        <v>8.8822491635138306E-2</v>
      </c>
      <c r="AR21">
        <v>0.52339137795237001</v>
      </c>
      <c r="AS21">
        <v>-0.116858348497653</v>
      </c>
      <c r="AT21" t="s">
        <v>162</v>
      </c>
      <c r="AU21">
        <v>0.33891638608567698</v>
      </c>
      <c r="AV21">
        <v>0.101733175160284</v>
      </c>
      <c r="AW21">
        <v>0.113147838578045</v>
      </c>
      <c r="AX21">
        <v>0.137178709061409</v>
      </c>
      <c r="AY21" t="s">
        <v>162</v>
      </c>
      <c r="AZ21" t="s">
        <v>162</v>
      </c>
      <c r="BA21">
        <v>0.32635966999564697</v>
      </c>
      <c r="BB21" t="s">
        <v>162</v>
      </c>
      <c r="BC21" t="s">
        <v>162</v>
      </c>
      <c r="BD21">
        <v>0.20564038983298499</v>
      </c>
      <c r="BE21">
        <v>0.40075802077578798</v>
      </c>
      <c r="BF21">
        <v>0.18446526785908901</v>
      </c>
      <c r="BJ21" t="s">
        <v>162</v>
      </c>
      <c r="BK21" t="s">
        <v>162</v>
      </c>
      <c r="BL21" t="s">
        <v>162</v>
      </c>
      <c r="BM21" t="s">
        <v>162</v>
      </c>
      <c r="BN21" t="s">
        <v>162</v>
      </c>
      <c r="BO21" t="s">
        <v>162</v>
      </c>
      <c r="BP21" t="s">
        <v>162</v>
      </c>
      <c r="BQ21" t="s">
        <v>162</v>
      </c>
      <c r="BR21" t="s">
        <v>162</v>
      </c>
      <c r="BS21" t="s">
        <v>162</v>
      </c>
      <c r="BT21" t="s">
        <v>162</v>
      </c>
      <c r="BU21" t="s">
        <v>162</v>
      </c>
      <c r="BV21" t="s">
        <v>162</v>
      </c>
      <c r="BW21" t="s">
        <v>162</v>
      </c>
      <c r="BX21" t="s">
        <v>162</v>
      </c>
      <c r="BY21" t="s">
        <v>162</v>
      </c>
      <c r="BZ21" t="s">
        <v>162</v>
      </c>
      <c r="CA21" t="s">
        <v>162</v>
      </c>
      <c r="CB21" t="s">
        <v>162</v>
      </c>
      <c r="CC21" t="s">
        <v>162</v>
      </c>
      <c r="CD21" t="s">
        <v>162</v>
      </c>
      <c r="CE21" t="s">
        <v>162</v>
      </c>
      <c r="CF21" t="s">
        <v>162</v>
      </c>
      <c r="CG21" t="s">
        <v>162</v>
      </c>
      <c r="CH21" t="s">
        <v>162</v>
      </c>
      <c r="CI21" t="s">
        <v>162</v>
      </c>
      <c r="CJ21" t="s">
        <v>162</v>
      </c>
      <c r="CK21" t="s">
        <v>162</v>
      </c>
      <c r="CL21" t="s">
        <v>162</v>
      </c>
      <c r="CM21" t="s">
        <v>162</v>
      </c>
      <c r="CN21" t="s">
        <v>162</v>
      </c>
      <c r="CO21" t="s">
        <v>162</v>
      </c>
      <c r="CP21" t="s">
        <v>162</v>
      </c>
      <c r="CQ21" t="s">
        <v>162</v>
      </c>
      <c r="CR21" t="s">
        <v>162</v>
      </c>
      <c r="CS21" t="s">
        <v>162</v>
      </c>
      <c r="CT21" t="s">
        <v>162</v>
      </c>
      <c r="CU21" t="s">
        <v>162</v>
      </c>
      <c r="CV21" t="s">
        <v>162</v>
      </c>
      <c r="CW21" t="s">
        <v>162</v>
      </c>
      <c r="CX21" t="s">
        <v>162</v>
      </c>
      <c r="CY21" t="s">
        <v>162</v>
      </c>
      <c r="CZ21" t="s">
        <v>162</v>
      </c>
      <c r="DA21" t="s">
        <v>162</v>
      </c>
      <c r="DB21" t="s">
        <v>162</v>
      </c>
      <c r="DC21" t="s">
        <v>162</v>
      </c>
    </row>
    <row r="22" spans="1:107" x14ac:dyDescent="0.25">
      <c r="A22" s="139">
        <v>33239</v>
      </c>
      <c r="B22">
        <f t="shared" si="0"/>
        <v>64.062024864008023</v>
      </c>
      <c r="C22">
        <v>0.32953414651376201</v>
      </c>
      <c r="D22">
        <v>0.82195141613890799</v>
      </c>
      <c r="E22">
        <v>0.87256451982891803</v>
      </c>
      <c r="F22">
        <v>0.35051377911856801</v>
      </c>
      <c r="G22">
        <v>0.75585333077721695</v>
      </c>
      <c r="H22">
        <v>0.81937580218329498</v>
      </c>
      <c r="I22">
        <v>0.79700759894751005</v>
      </c>
      <c r="J22">
        <v>0.35662371501099999</v>
      </c>
      <c r="K22">
        <v>0.68959410699128698</v>
      </c>
      <c r="L22">
        <v>0.76045336248233597</v>
      </c>
      <c r="M22">
        <v>0.67537326377915996</v>
      </c>
      <c r="N22">
        <v>0.86165197032995799</v>
      </c>
      <c r="O22">
        <v>0.80256882209622604</v>
      </c>
      <c r="P22">
        <v>0.198554680821312</v>
      </c>
      <c r="Q22">
        <v>0.84537025943277599</v>
      </c>
      <c r="R22">
        <v>0.77376459407236498</v>
      </c>
      <c r="S22">
        <v>0.179788858356766</v>
      </c>
      <c r="W22">
        <f t="shared" si="1"/>
        <v>47.692592343023051</v>
      </c>
      <c r="X22">
        <v>0.207032777557282</v>
      </c>
      <c r="Y22">
        <v>0.565777355202008</v>
      </c>
      <c r="Z22">
        <v>0.59545979108437397</v>
      </c>
      <c r="AA22">
        <v>0.18390109079779199</v>
      </c>
      <c r="AB22">
        <v>0.75608014040177396</v>
      </c>
      <c r="AC22">
        <v>0.55330438553815298</v>
      </c>
      <c r="AE22">
        <f t="shared" si="2"/>
        <v>17.716314968603683</v>
      </c>
      <c r="AF22">
        <v>0.10088659436494</v>
      </c>
      <c r="AG22">
        <v>-6.5049751110368495E-2</v>
      </c>
      <c r="AH22" t="s">
        <v>162</v>
      </c>
      <c r="AI22" t="s">
        <v>162</v>
      </c>
      <c r="AJ22" t="s">
        <v>162</v>
      </c>
      <c r="AK22">
        <v>0.29880514244873002</v>
      </c>
      <c r="AL22">
        <v>0.36321167234579299</v>
      </c>
      <c r="AM22" t="s">
        <v>162</v>
      </c>
      <c r="AN22" t="s">
        <v>162</v>
      </c>
      <c r="AO22">
        <v>2.0279271822204502E-3</v>
      </c>
      <c r="AP22">
        <v>0.18809488619739101</v>
      </c>
      <c r="AQ22">
        <v>8.2292889164217193E-3</v>
      </c>
      <c r="AR22">
        <v>0.244922208917082</v>
      </c>
      <c r="AS22">
        <v>3.51691073200475E-2</v>
      </c>
      <c r="AT22" t="s">
        <v>162</v>
      </c>
      <c r="AU22">
        <v>0.30732418305006798</v>
      </c>
      <c r="AV22">
        <v>5.1242620698413698E-2</v>
      </c>
      <c r="AW22">
        <v>0.28108373143572501</v>
      </c>
      <c r="AX22">
        <v>0.16186144932368601</v>
      </c>
      <c r="AY22" t="s">
        <v>162</v>
      </c>
      <c r="AZ22" t="s">
        <v>162</v>
      </c>
      <c r="BA22">
        <v>0.19869704449874501</v>
      </c>
      <c r="BB22" t="s">
        <v>162</v>
      </c>
      <c r="BC22" t="s">
        <v>162</v>
      </c>
      <c r="BD22">
        <v>0.237554151390794</v>
      </c>
      <c r="BE22">
        <v>0.3321632300738</v>
      </c>
      <c r="BF22">
        <v>0.26555005760913702</v>
      </c>
      <c r="BJ22" t="s">
        <v>162</v>
      </c>
      <c r="BK22" t="s">
        <v>162</v>
      </c>
      <c r="BL22" t="s">
        <v>162</v>
      </c>
      <c r="BM22" t="s">
        <v>162</v>
      </c>
      <c r="BN22" t="s">
        <v>162</v>
      </c>
      <c r="BO22" t="s">
        <v>162</v>
      </c>
      <c r="BP22" t="s">
        <v>162</v>
      </c>
      <c r="BQ22" t="s">
        <v>162</v>
      </c>
      <c r="BR22" t="s">
        <v>162</v>
      </c>
      <c r="BS22" t="s">
        <v>162</v>
      </c>
      <c r="BT22" t="s">
        <v>162</v>
      </c>
      <c r="BU22" t="s">
        <v>162</v>
      </c>
      <c r="BV22" t="s">
        <v>162</v>
      </c>
      <c r="BW22" t="s">
        <v>162</v>
      </c>
      <c r="BX22" t="s">
        <v>162</v>
      </c>
      <c r="BY22" t="s">
        <v>162</v>
      </c>
      <c r="BZ22" t="s">
        <v>162</v>
      </c>
      <c r="CA22" t="s">
        <v>162</v>
      </c>
      <c r="CB22" t="s">
        <v>162</v>
      </c>
      <c r="CC22" t="s">
        <v>162</v>
      </c>
      <c r="CD22" t="s">
        <v>162</v>
      </c>
      <c r="CE22" t="s">
        <v>162</v>
      </c>
      <c r="CF22" t="s">
        <v>162</v>
      </c>
      <c r="CG22" t="s">
        <v>162</v>
      </c>
      <c r="CH22" t="s">
        <v>162</v>
      </c>
      <c r="CI22" t="s">
        <v>162</v>
      </c>
      <c r="CJ22" t="s">
        <v>162</v>
      </c>
      <c r="CK22" t="s">
        <v>162</v>
      </c>
      <c r="CL22" t="s">
        <v>162</v>
      </c>
      <c r="CM22" t="s">
        <v>162</v>
      </c>
      <c r="CN22" t="s">
        <v>162</v>
      </c>
      <c r="CO22" t="s">
        <v>162</v>
      </c>
      <c r="CP22" t="s">
        <v>162</v>
      </c>
      <c r="CQ22" t="s">
        <v>162</v>
      </c>
      <c r="CR22" t="s">
        <v>162</v>
      </c>
      <c r="CS22" t="s">
        <v>162</v>
      </c>
      <c r="CT22" t="s">
        <v>162</v>
      </c>
      <c r="CU22" t="s">
        <v>162</v>
      </c>
      <c r="CV22" t="s">
        <v>162</v>
      </c>
      <c r="CW22" t="s">
        <v>162</v>
      </c>
      <c r="CX22" t="s">
        <v>162</v>
      </c>
      <c r="CY22" t="s">
        <v>162</v>
      </c>
      <c r="CZ22" t="s">
        <v>162</v>
      </c>
      <c r="DA22" t="s">
        <v>162</v>
      </c>
      <c r="DB22" t="s">
        <v>162</v>
      </c>
      <c r="DC22" t="s">
        <v>162</v>
      </c>
    </row>
    <row r="23" spans="1:107" x14ac:dyDescent="0.25">
      <c r="A23" s="139">
        <v>33329</v>
      </c>
      <c r="B23">
        <f t="shared" si="0"/>
        <v>57.425732971360802</v>
      </c>
      <c r="C23">
        <v>0.30563273802081498</v>
      </c>
      <c r="D23">
        <v>0.78459742186266301</v>
      </c>
      <c r="E23">
        <v>0.77526094733713102</v>
      </c>
      <c r="F23">
        <v>0.23303709154580299</v>
      </c>
      <c r="G23">
        <v>0.69007357958147497</v>
      </c>
      <c r="H23">
        <v>0.82601073731438102</v>
      </c>
      <c r="I23">
        <v>0.76237951957523997</v>
      </c>
      <c r="J23">
        <v>0.20749477693544399</v>
      </c>
      <c r="K23">
        <v>0.74660912597511897</v>
      </c>
      <c r="L23">
        <v>0.56074351112059495</v>
      </c>
      <c r="M23">
        <v>0.44248850245687299</v>
      </c>
      <c r="N23">
        <v>0.85633249550407997</v>
      </c>
      <c r="O23">
        <v>0.55567288595375397</v>
      </c>
      <c r="P23">
        <v>0.40800568870761</v>
      </c>
      <c r="Q23">
        <v>0.76169154927839799</v>
      </c>
      <c r="R23">
        <v>0.76704556439179195</v>
      </c>
      <c r="S23">
        <v>7.9298469570163205E-2</v>
      </c>
      <c r="W23">
        <f t="shared" si="1"/>
        <v>43.384337366627449</v>
      </c>
      <c r="X23">
        <v>4.5039441550610597E-3</v>
      </c>
      <c r="Y23">
        <v>0.31371830070067602</v>
      </c>
      <c r="Z23">
        <v>0.58520659517349105</v>
      </c>
      <c r="AA23">
        <v>0.32167259272934001</v>
      </c>
      <c r="AB23">
        <v>0.72110900299480696</v>
      </c>
      <c r="AC23">
        <v>0.65684980624427203</v>
      </c>
      <c r="AE23">
        <f t="shared" si="2"/>
        <v>21.361054279541779</v>
      </c>
      <c r="AF23">
        <v>1.17734742235324E-2</v>
      </c>
      <c r="AG23">
        <v>9.2932162427866699E-2</v>
      </c>
      <c r="AH23" t="s">
        <v>162</v>
      </c>
      <c r="AI23" t="s">
        <v>162</v>
      </c>
      <c r="AJ23" t="s">
        <v>162</v>
      </c>
      <c r="AK23">
        <v>0.48634641199496098</v>
      </c>
      <c r="AL23">
        <v>0.35219936352305697</v>
      </c>
      <c r="AM23">
        <v>0.54283347686245698</v>
      </c>
      <c r="AN23" t="s">
        <v>162</v>
      </c>
      <c r="AO23">
        <v>-5.2476043237066103E-2</v>
      </c>
      <c r="AP23">
        <v>0.450839451963293</v>
      </c>
      <c r="AQ23">
        <v>0.270248371136869</v>
      </c>
      <c r="AR23">
        <v>0.31281421195052</v>
      </c>
      <c r="AS23">
        <v>0.103807848354146</v>
      </c>
      <c r="AT23" t="s">
        <v>162</v>
      </c>
      <c r="AU23">
        <v>0.21813562623107999</v>
      </c>
      <c r="AV23">
        <v>-0.18291172442121001</v>
      </c>
      <c r="AW23">
        <v>0.374612636112577</v>
      </c>
      <c r="AX23">
        <v>0.48591519641867398</v>
      </c>
      <c r="AY23" t="s">
        <v>162</v>
      </c>
      <c r="AZ23">
        <v>3.8032286405920601E-2</v>
      </c>
      <c r="BA23">
        <v>0.29849513528244198</v>
      </c>
      <c r="BB23" t="s">
        <v>162</v>
      </c>
      <c r="BC23" t="s">
        <v>162</v>
      </c>
      <c r="BD23">
        <v>0.242148671426509</v>
      </c>
      <c r="BE23">
        <v>5.7053972728039496E-3</v>
      </c>
      <c r="BF23">
        <v>7.1483591845063997E-3</v>
      </c>
      <c r="BJ23" t="s">
        <v>162</v>
      </c>
      <c r="BK23" t="s">
        <v>162</v>
      </c>
      <c r="BL23" t="s">
        <v>162</v>
      </c>
      <c r="BM23" t="s">
        <v>162</v>
      </c>
      <c r="BN23" t="s">
        <v>162</v>
      </c>
      <c r="BO23" t="s">
        <v>162</v>
      </c>
      <c r="BP23" t="s">
        <v>162</v>
      </c>
      <c r="BQ23" t="s">
        <v>162</v>
      </c>
      <c r="BR23" t="s">
        <v>162</v>
      </c>
      <c r="BS23" t="s">
        <v>162</v>
      </c>
      <c r="BT23" t="s">
        <v>162</v>
      </c>
      <c r="BU23" t="s">
        <v>162</v>
      </c>
      <c r="BV23" t="s">
        <v>162</v>
      </c>
      <c r="BW23" t="s">
        <v>162</v>
      </c>
      <c r="BX23" t="s">
        <v>162</v>
      </c>
      <c r="BY23" t="s">
        <v>162</v>
      </c>
      <c r="BZ23" t="s">
        <v>162</v>
      </c>
      <c r="CA23" t="s">
        <v>162</v>
      </c>
      <c r="CB23" t="s">
        <v>162</v>
      </c>
      <c r="CC23" t="s">
        <v>162</v>
      </c>
      <c r="CD23" t="s">
        <v>162</v>
      </c>
      <c r="CE23" t="s">
        <v>162</v>
      </c>
      <c r="CF23" t="s">
        <v>162</v>
      </c>
      <c r="CG23" t="s">
        <v>162</v>
      </c>
      <c r="CH23" t="s">
        <v>162</v>
      </c>
      <c r="CI23" t="s">
        <v>162</v>
      </c>
      <c r="CJ23" t="s">
        <v>162</v>
      </c>
      <c r="CK23" t="s">
        <v>162</v>
      </c>
      <c r="CL23" t="s">
        <v>162</v>
      </c>
      <c r="CM23" t="s">
        <v>162</v>
      </c>
      <c r="CN23" t="s">
        <v>162</v>
      </c>
      <c r="CO23" t="s">
        <v>162</v>
      </c>
      <c r="CP23" t="s">
        <v>162</v>
      </c>
      <c r="CQ23" t="s">
        <v>162</v>
      </c>
      <c r="CR23" t="s">
        <v>162</v>
      </c>
      <c r="CS23" t="s">
        <v>162</v>
      </c>
      <c r="CT23" t="s">
        <v>162</v>
      </c>
      <c r="CU23" t="s">
        <v>162</v>
      </c>
      <c r="CV23" t="s">
        <v>162</v>
      </c>
      <c r="CW23" t="s">
        <v>162</v>
      </c>
      <c r="CX23" t="s">
        <v>162</v>
      </c>
      <c r="CY23" t="s">
        <v>162</v>
      </c>
      <c r="CZ23" t="s">
        <v>162</v>
      </c>
      <c r="DA23" t="s">
        <v>162</v>
      </c>
      <c r="DB23" t="s">
        <v>162</v>
      </c>
      <c r="DC23" t="s">
        <v>162</v>
      </c>
    </row>
    <row r="24" spans="1:107" x14ac:dyDescent="0.25">
      <c r="A24" s="139">
        <v>33420</v>
      </c>
      <c r="B24">
        <f t="shared" si="0"/>
        <v>74.542304661066737</v>
      </c>
      <c r="C24">
        <v>0.65790313584314297</v>
      </c>
      <c r="D24">
        <v>0.75902305733958397</v>
      </c>
      <c r="E24">
        <v>0.91673704836319303</v>
      </c>
      <c r="F24">
        <v>0.27971682530285902</v>
      </c>
      <c r="G24">
        <v>0.91289216942242402</v>
      </c>
      <c r="H24">
        <v>0.93517132309067896</v>
      </c>
      <c r="I24">
        <v>0.93962057840868596</v>
      </c>
      <c r="J24">
        <v>0.69202252969428801</v>
      </c>
      <c r="K24">
        <v>0.82863922106718202</v>
      </c>
      <c r="L24">
        <v>0.87017065765537205</v>
      </c>
      <c r="M24">
        <v>0.52392776742791702</v>
      </c>
      <c r="N24">
        <v>0.94633827491414502</v>
      </c>
      <c r="O24">
        <v>0.84178168545551602</v>
      </c>
      <c r="P24">
        <v>0.52987415375088498</v>
      </c>
      <c r="Q24">
        <v>0.91675882559002397</v>
      </c>
      <c r="R24">
        <v>0.81644782085124601</v>
      </c>
      <c r="S24">
        <v>0.30516671820420099</v>
      </c>
      <c r="W24">
        <f t="shared" si="1"/>
        <v>58.030188387429725</v>
      </c>
      <c r="X24">
        <v>-6.3099769255920299E-2</v>
      </c>
      <c r="Y24">
        <v>0.71215009269984397</v>
      </c>
      <c r="Z24">
        <v>0.83442924331499602</v>
      </c>
      <c r="AA24">
        <v>0.276720223446067</v>
      </c>
      <c r="AB24">
        <v>0.89838973297375202</v>
      </c>
      <c r="AC24">
        <v>0.82322178006704505</v>
      </c>
      <c r="AE24">
        <f t="shared" si="2"/>
        <v>21.591520704923877</v>
      </c>
      <c r="AF24">
        <v>-6.4675645755456895E-2</v>
      </c>
      <c r="AG24">
        <v>0.145209655168032</v>
      </c>
      <c r="AH24">
        <v>0.50592142097667403</v>
      </c>
      <c r="AI24" t="s">
        <v>162</v>
      </c>
      <c r="AJ24" t="s">
        <v>162</v>
      </c>
      <c r="AK24">
        <v>0.75007800245789402</v>
      </c>
      <c r="AL24">
        <v>0.64638600991748396</v>
      </c>
      <c r="AM24">
        <v>0.12007719644897299</v>
      </c>
      <c r="AN24" t="s">
        <v>162</v>
      </c>
      <c r="AO24">
        <v>0.16297983399014301</v>
      </c>
      <c r="AP24">
        <v>0.20621217861980301</v>
      </c>
      <c r="AQ24">
        <v>0.373229609824138</v>
      </c>
      <c r="AR24">
        <v>9.6994939019940593E-2</v>
      </c>
      <c r="AS24">
        <v>0.19683124366822999</v>
      </c>
      <c r="AT24" t="s">
        <v>162</v>
      </c>
      <c r="AU24">
        <v>0.45019476261306701</v>
      </c>
      <c r="AV24">
        <v>-9.5597148987872402E-2</v>
      </c>
      <c r="AW24">
        <v>0.15330336818088999</v>
      </c>
      <c r="AX24">
        <v>-5.4786734772991298E-3</v>
      </c>
      <c r="AY24" t="s">
        <v>162</v>
      </c>
      <c r="AZ24">
        <v>0.15480888715041299</v>
      </c>
      <c r="BA24">
        <v>-0.100332329563221</v>
      </c>
      <c r="BB24" t="s">
        <v>162</v>
      </c>
      <c r="BC24" t="s">
        <v>162</v>
      </c>
      <c r="BD24">
        <v>4.3930216401942203E-2</v>
      </c>
      <c r="BE24">
        <v>0.24646304860493001</v>
      </c>
      <c r="BF24">
        <v>0.33176756572607002</v>
      </c>
      <c r="BJ24" t="s">
        <v>162</v>
      </c>
      <c r="BK24" t="s">
        <v>162</v>
      </c>
      <c r="BL24" t="s">
        <v>162</v>
      </c>
      <c r="BM24" t="s">
        <v>162</v>
      </c>
      <c r="BN24" t="s">
        <v>162</v>
      </c>
      <c r="BO24" t="s">
        <v>162</v>
      </c>
      <c r="BP24" t="s">
        <v>162</v>
      </c>
      <c r="BQ24" t="s">
        <v>162</v>
      </c>
      <c r="BR24" t="s">
        <v>162</v>
      </c>
      <c r="BS24" t="s">
        <v>162</v>
      </c>
      <c r="BT24" t="s">
        <v>162</v>
      </c>
      <c r="BU24" t="s">
        <v>162</v>
      </c>
      <c r="BV24" t="s">
        <v>162</v>
      </c>
      <c r="BW24" t="s">
        <v>162</v>
      </c>
      <c r="BX24" t="s">
        <v>162</v>
      </c>
      <c r="BY24" t="s">
        <v>162</v>
      </c>
      <c r="BZ24" t="s">
        <v>162</v>
      </c>
      <c r="CA24" t="s">
        <v>162</v>
      </c>
      <c r="CB24" t="s">
        <v>162</v>
      </c>
      <c r="CC24" t="s">
        <v>162</v>
      </c>
      <c r="CD24" t="s">
        <v>162</v>
      </c>
      <c r="CE24" t="s">
        <v>162</v>
      </c>
      <c r="CF24" t="s">
        <v>162</v>
      </c>
      <c r="CG24" t="s">
        <v>162</v>
      </c>
      <c r="CH24" t="s">
        <v>162</v>
      </c>
      <c r="CI24" t="s">
        <v>162</v>
      </c>
      <c r="CJ24" t="s">
        <v>162</v>
      </c>
      <c r="CK24" t="s">
        <v>162</v>
      </c>
      <c r="CL24" t="s">
        <v>162</v>
      </c>
      <c r="CM24" t="s">
        <v>162</v>
      </c>
      <c r="CN24" t="s">
        <v>162</v>
      </c>
      <c r="CO24" t="s">
        <v>162</v>
      </c>
      <c r="CP24" t="s">
        <v>162</v>
      </c>
      <c r="CQ24" t="s">
        <v>162</v>
      </c>
      <c r="CR24" t="s">
        <v>162</v>
      </c>
      <c r="CS24" t="s">
        <v>162</v>
      </c>
      <c r="CT24" t="s">
        <v>162</v>
      </c>
      <c r="CU24" t="s">
        <v>162</v>
      </c>
      <c r="CV24" t="s">
        <v>162</v>
      </c>
      <c r="CW24" t="s">
        <v>162</v>
      </c>
      <c r="CX24" t="s">
        <v>162</v>
      </c>
      <c r="CY24" t="s">
        <v>162</v>
      </c>
      <c r="CZ24" t="s">
        <v>162</v>
      </c>
      <c r="DA24" t="s">
        <v>162</v>
      </c>
      <c r="DB24" t="s">
        <v>162</v>
      </c>
      <c r="DC24" t="s">
        <v>162</v>
      </c>
    </row>
    <row r="25" spans="1:107" x14ac:dyDescent="0.25">
      <c r="A25" s="139">
        <v>33512</v>
      </c>
      <c r="B25">
        <f t="shared" si="0"/>
        <v>41.161813017339377</v>
      </c>
      <c r="C25">
        <v>0.270943318810349</v>
      </c>
      <c r="D25">
        <v>0.38768957056106401</v>
      </c>
      <c r="E25">
        <v>0.44167608109380002</v>
      </c>
      <c r="F25">
        <v>0.180964749487904</v>
      </c>
      <c r="G25">
        <v>0.60655186440821196</v>
      </c>
      <c r="H25">
        <v>0.44914389400840099</v>
      </c>
      <c r="I25">
        <v>0.708511902353679</v>
      </c>
      <c r="J25">
        <v>0.36569425136594103</v>
      </c>
      <c r="K25">
        <v>0.58671710821376999</v>
      </c>
      <c r="L25">
        <v>0.233658603133402</v>
      </c>
      <c r="M25">
        <v>0.181980607401413</v>
      </c>
      <c r="N25">
        <v>0.76596330427672399</v>
      </c>
      <c r="O25">
        <v>0.44880152561178999</v>
      </c>
      <c r="P25">
        <v>-6.2214237181406298E-2</v>
      </c>
      <c r="Q25">
        <v>0.72735407478403902</v>
      </c>
      <c r="R25">
        <v>0.49567685495019098</v>
      </c>
      <c r="S25">
        <v>0.20839473966842101</v>
      </c>
      <c r="W25">
        <f t="shared" si="1"/>
        <v>17.747585729884342</v>
      </c>
      <c r="X25">
        <v>7.6015043129451499E-4</v>
      </c>
      <c r="Y25">
        <v>0.15178425087446001</v>
      </c>
      <c r="Z25">
        <v>0.25673832321949802</v>
      </c>
      <c r="AA25">
        <v>-0.120047748275252</v>
      </c>
      <c r="AB25">
        <v>0.24400578414195401</v>
      </c>
      <c r="AC25">
        <v>0.53161438340110601</v>
      </c>
      <c r="AE25">
        <f t="shared" si="2"/>
        <v>10.56661811882157</v>
      </c>
      <c r="AF25">
        <v>-1.7035937911236799E-2</v>
      </c>
      <c r="AG25">
        <v>-0.100736794214495</v>
      </c>
      <c r="AH25">
        <v>4.3720385178954704E-3</v>
      </c>
      <c r="AI25" t="s">
        <v>162</v>
      </c>
      <c r="AJ25" t="s">
        <v>162</v>
      </c>
      <c r="AK25">
        <v>0.41322695286648298</v>
      </c>
      <c r="AL25">
        <v>0.35924008404260999</v>
      </c>
      <c r="AM25">
        <v>0.23176321038696901</v>
      </c>
      <c r="AN25" t="s">
        <v>162</v>
      </c>
      <c r="AO25">
        <v>-8.8659192708203396E-2</v>
      </c>
      <c r="AP25">
        <v>0.21818907365120099</v>
      </c>
      <c r="AQ25">
        <v>0.244675977604876</v>
      </c>
      <c r="AR25">
        <v>0.14147632980272801</v>
      </c>
      <c r="AS25">
        <v>-0.13328876202842599</v>
      </c>
      <c r="AT25" t="s">
        <v>162</v>
      </c>
      <c r="AU25">
        <v>0.160395693176766</v>
      </c>
      <c r="AV25">
        <v>0.17662185108980799</v>
      </c>
      <c r="AW25">
        <v>0.16627918922658899</v>
      </c>
      <c r="AX25">
        <v>-4.6619407024449E-2</v>
      </c>
      <c r="AY25" t="s">
        <v>162</v>
      </c>
      <c r="AZ25">
        <v>-2.5374277792816299E-2</v>
      </c>
      <c r="BA25">
        <v>0.379792259793444</v>
      </c>
      <c r="BB25" t="s">
        <v>162</v>
      </c>
      <c r="BC25" t="s">
        <v>162</v>
      </c>
      <c r="BD25">
        <v>-4.6931698622177102E-2</v>
      </c>
      <c r="BE25">
        <v>-1.73315750829568E-2</v>
      </c>
      <c r="BF25">
        <v>9.3268608989705098E-2</v>
      </c>
      <c r="BJ25" t="s">
        <v>162</v>
      </c>
      <c r="BK25" t="s">
        <v>162</v>
      </c>
      <c r="BL25" t="s">
        <v>162</v>
      </c>
      <c r="BM25" t="s">
        <v>162</v>
      </c>
      <c r="BN25" t="s">
        <v>162</v>
      </c>
      <c r="BO25" t="s">
        <v>162</v>
      </c>
      <c r="BP25" t="s">
        <v>162</v>
      </c>
      <c r="BQ25" t="s">
        <v>162</v>
      </c>
      <c r="BR25" t="s">
        <v>162</v>
      </c>
      <c r="BS25" t="s">
        <v>162</v>
      </c>
      <c r="BT25" t="s">
        <v>162</v>
      </c>
      <c r="BU25" t="s">
        <v>162</v>
      </c>
      <c r="BV25" t="s">
        <v>162</v>
      </c>
      <c r="BW25" t="s">
        <v>162</v>
      </c>
      <c r="BX25" t="s">
        <v>162</v>
      </c>
      <c r="BY25" t="s">
        <v>162</v>
      </c>
      <c r="BZ25" t="s">
        <v>162</v>
      </c>
      <c r="CA25" t="s">
        <v>162</v>
      </c>
      <c r="CB25" t="s">
        <v>162</v>
      </c>
      <c r="CC25" t="s">
        <v>162</v>
      </c>
      <c r="CD25" t="s">
        <v>162</v>
      </c>
      <c r="CE25" t="s">
        <v>162</v>
      </c>
      <c r="CF25" t="s">
        <v>162</v>
      </c>
      <c r="CG25" t="s">
        <v>162</v>
      </c>
      <c r="CH25" t="s">
        <v>162</v>
      </c>
      <c r="CI25" t="s">
        <v>162</v>
      </c>
      <c r="CJ25" t="s">
        <v>162</v>
      </c>
      <c r="CK25" t="s">
        <v>162</v>
      </c>
      <c r="CL25" t="s">
        <v>162</v>
      </c>
      <c r="CM25" t="s">
        <v>162</v>
      </c>
      <c r="CN25" t="s">
        <v>162</v>
      </c>
      <c r="CO25" t="s">
        <v>162</v>
      </c>
      <c r="CP25" t="s">
        <v>162</v>
      </c>
      <c r="CQ25" t="s">
        <v>162</v>
      </c>
      <c r="CR25" t="s">
        <v>162</v>
      </c>
      <c r="CS25" t="s">
        <v>162</v>
      </c>
      <c r="CT25" t="s">
        <v>162</v>
      </c>
      <c r="CU25" t="s">
        <v>162</v>
      </c>
      <c r="CV25" t="s">
        <v>162</v>
      </c>
      <c r="CW25" t="s">
        <v>162</v>
      </c>
      <c r="CX25" t="s">
        <v>162</v>
      </c>
      <c r="CY25" t="s">
        <v>162</v>
      </c>
      <c r="CZ25" t="s">
        <v>162</v>
      </c>
      <c r="DA25" t="s">
        <v>162</v>
      </c>
      <c r="DB25" t="s">
        <v>162</v>
      </c>
      <c r="DC25" t="s">
        <v>162</v>
      </c>
    </row>
    <row r="26" spans="1:107" x14ac:dyDescent="0.25">
      <c r="A26" s="139">
        <v>33604</v>
      </c>
      <c r="B26">
        <f t="shared" si="0"/>
        <v>53.117565672486698</v>
      </c>
      <c r="C26">
        <v>0.34380827437939099</v>
      </c>
      <c r="D26">
        <v>0.583008466420459</v>
      </c>
      <c r="E26">
        <v>0.66846080171228905</v>
      </c>
      <c r="F26">
        <v>0.112562576057778</v>
      </c>
      <c r="G26">
        <v>0.56559222159480205</v>
      </c>
      <c r="H26">
        <v>0.72304893256889402</v>
      </c>
      <c r="I26">
        <v>0.69581116035382296</v>
      </c>
      <c r="J26">
        <v>0.29614338366508403</v>
      </c>
      <c r="K26">
        <v>0.80271950117629998</v>
      </c>
      <c r="L26">
        <v>0.68129092949367398</v>
      </c>
      <c r="M26">
        <v>0.19857813105786001</v>
      </c>
      <c r="N26">
        <v>0.78886736134360602</v>
      </c>
      <c r="O26">
        <v>0.58708147745885597</v>
      </c>
      <c r="P26">
        <v>0.47684669739791202</v>
      </c>
      <c r="Q26">
        <v>0.80661921700819095</v>
      </c>
      <c r="R26">
        <v>0.71720781360948305</v>
      </c>
      <c r="S26">
        <v>-1.7660780975663499E-2</v>
      </c>
      <c r="W26">
        <f t="shared" si="1"/>
        <v>27.123213694185306</v>
      </c>
      <c r="X26">
        <v>9.49401951376516E-3</v>
      </c>
      <c r="Y26">
        <v>0.21583844275778699</v>
      </c>
      <c r="Z26">
        <v>9.4637411190871004E-2</v>
      </c>
      <c r="AA26">
        <v>0.24077812272726001</v>
      </c>
      <c r="AB26">
        <v>0.46424571259272701</v>
      </c>
      <c r="AC26">
        <v>0.60239911286870795</v>
      </c>
      <c r="AE26">
        <f t="shared" si="2"/>
        <v>20.212891338057364</v>
      </c>
      <c r="AF26">
        <v>5.7233800250798397E-2</v>
      </c>
      <c r="AG26">
        <v>9.8273615747320603E-2</v>
      </c>
      <c r="AH26">
        <v>0.44552962786886402</v>
      </c>
      <c r="AI26" t="s">
        <v>162</v>
      </c>
      <c r="AJ26" t="s">
        <v>162</v>
      </c>
      <c r="AK26">
        <v>0.50605531272745197</v>
      </c>
      <c r="AL26">
        <v>0.35185622058161597</v>
      </c>
      <c r="AM26">
        <v>0.55257668150228001</v>
      </c>
      <c r="AN26" t="s">
        <v>162</v>
      </c>
      <c r="AO26">
        <v>6.7425158534049595E-2</v>
      </c>
      <c r="AP26">
        <v>0.19041196814373201</v>
      </c>
      <c r="AQ26">
        <v>-2.81621294235859E-2</v>
      </c>
      <c r="AR26">
        <v>0.54066573667088402</v>
      </c>
      <c r="AS26">
        <v>1.49560569074713E-2</v>
      </c>
      <c r="AT26" t="s">
        <v>162</v>
      </c>
      <c r="AU26">
        <v>0.31903302390967198</v>
      </c>
      <c r="AV26">
        <v>5.8595021303599698E-2</v>
      </c>
      <c r="AW26">
        <v>0.40198902414607202</v>
      </c>
      <c r="AX26">
        <v>0.26023124031730599</v>
      </c>
      <c r="AY26" t="s">
        <v>162</v>
      </c>
      <c r="AZ26">
        <v>1.93321130417425E-2</v>
      </c>
      <c r="BA26">
        <v>0.12490329473442199</v>
      </c>
      <c r="BB26" t="s">
        <v>162</v>
      </c>
      <c r="BC26" t="s">
        <v>162</v>
      </c>
      <c r="BD26">
        <v>-7.4865963652607406E-2</v>
      </c>
      <c r="BE26">
        <v>7.8441801225004104E-2</v>
      </c>
      <c r="BF26">
        <v>5.8096663075380597E-2</v>
      </c>
      <c r="BJ26" t="s">
        <v>162</v>
      </c>
      <c r="BK26" t="s">
        <v>162</v>
      </c>
      <c r="BL26" t="s">
        <v>162</v>
      </c>
      <c r="BM26" t="s">
        <v>162</v>
      </c>
      <c r="BN26" t="s">
        <v>162</v>
      </c>
      <c r="BO26" t="s">
        <v>162</v>
      </c>
      <c r="BP26" t="s">
        <v>162</v>
      </c>
      <c r="BQ26" t="s">
        <v>162</v>
      </c>
      <c r="BR26" t="s">
        <v>162</v>
      </c>
      <c r="BS26" t="s">
        <v>162</v>
      </c>
      <c r="BT26" t="s">
        <v>162</v>
      </c>
      <c r="BU26" t="s">
        <v>162</v>
      </c>
      <c r="BV26" t="s">
        <v>162</v>
      </c>
      <c r="BW26" t="s">
        <v>162</v>
      </c>
      <c r="BX26" t="s">
        <v>162</v>
      </c>
      <c r="BY26" t="s">
        <v>162</v>
      </c>
      <c r="BZ26" t="s">
        <v>162</v>
      </c>
      <c r="CA26" t="s">
        <v>162</v>
      </c>
      <c r="CB26" t="s">
        <v>162</v>
      </c>
      <c r="CC26" t="s">
        <v>162</v>
      </c>
      <c r="CD26" t="s">
        <v>162</v>
      </c>
      <c r="CE26" t="s">
        <v>162</v>
      </c>
      <c r="CF26" t="s">
        <v>162</v>
      </c>
      <c r="CG26" t="s">
        <v>162</v>
      </c>
      <c r="CH26" t="s">
        <v>162</v>
      </c>
      <c r="CI26" t="s">
        <v>162</v>
      </c>
      <c r="CJ26" t="s">
        <v>162</v>
      </c>
      <c r="CK26" t="s">
        <v>162</v>
      </c>
      <c r="CL26" t="s">
        <v>162</v>
      </c>
      <c r="CM26" t="s">
        <v>162</v>
      </c>
      <c r="CN26" t="s">
        <v>162</v>
      </c>
      <c r="CO26" t="s">
        <v>162</v>
      </c>
      <c r="CP26" t="s">
        <v>162</v>
      </c>
      <c r="CQ26" t="s">
        <v>162</v>
      </c>
      <c r="CR26" t="s">
        <v>162</v>
      </c>
      <c r="CS26" t="s">
        <v>162</v>
      </c>
      <c r="CT26" t="s">
        <v>162</v>
      </c>
      <c r="CU26" t="s">
        <v>162</v>
      </c>
      <c r="CV26" t="s">
        <v>162</v>
      </c>
      <c r="CW26" t="s">
        <v>162</v>
      </c>
      <c r="CX26" t="s">
        <v>162</v>
      </c>
      <c r="CY26" t="s">
        <v>162</v>
      </c>
      <c r="CZ26" t="s">
        <v>162</v>
      </c>
      <c r="DA26" t="s">
        <v>162</v>
      </c>
      <c r="DB26" t="s">
        <v>162</v>
      </c>
      <c r="DC26" t="s">
        <v>162</v>
      </c>
    </row>
    <row r="27" spans="1:107" x14ac:dyDescent="0.25">
      <c r="A27" s="139">
        <v>33695</v>
      </c>
      <c r="B27">
        <f t="shared" si="0"/>
        <v>43.895712998331419</v>
      </c>
      <c r="C27">
        <v>0.269478929561285</v>
      </c>
      <c r="D27">
        <v>0.46956699803566998</v>
      </c>
      <c r="E27">
        <v>0.576517300796482</v>
      </c>
      <c r="F27">
        <v>0.16329349536687901</v>
      </c>
      <c r="G27">
        <v>0.248189245098587</v>
      </c>
      <c r="H27">
        <v>0.59025349740464395</v>
      </c>
      <c r="I27">
        <v>0.79684306197867005</v>
      </c>
      <c r="J27">
        <v>0.19227358279502199</v>
      </c>
      <c r="K27">
        <v>0.41121312612743799</v>
      </c>
      <c r="L27">
        <v>0.15145083393273301</v>
      </c>
      <c r="M27">
        <v>0.51398431873355599</v>
      </c>
      <c r="N27">
        <v>0.64979842252798203</v>
      </c>
      <c r="O27">
        <v>0.36395933556891003</v>
      </c>
      <c r="P27">
        <v>0.39712223531458701</v>
      </c>
      <c r="Q27">
        <v>0.72567133130263695</v>
      </c>
      <c r="R27">
        <v>0.54123568699011004</v>
      </c>
      <c r="S27">
        <v>0.40141980818114897</v>
      </c>
      <c r="W27">
        <f t="shared" si="1"/>
        <v>28.692355392227103</v>
      </c>
      <c r="X27">
        <v>-4.5322434853708002E-2</v>
      </c>
      <c r="Y27">
        <v>0.196696236636655</v>
      </c>
      <c r="Z27">
        <v>0.30991511151793399</v>
      </c>
      <c r="AA27">
        <v>9.2966723345331306E-2</v>
      </c>
      <c r="AB27">
        <v>0.50985877490107501</v>
      </c>
      <c r="AC27">
        <v>0.65742691198633896</v>
      </c>
      <c r="AE27">
        <f t="shared" si="2"/>
        <v>14.603690073490231</v>
      </c>
      <c r="AF27">
        <v>-5.5031429376308998E-2</v>
      </c>
      <c r="AG27">
        <v>2.7978176349012999E-2</v>
      </c>
      <c r="AH27">
        <v>-7.0124104266904297E-3</v>
      </c>
      <c r="AI27" t="s">
        <v>162</v>
      </c>
      <c r="AJ27" t="s">
        <v>162</v>
      </c>
      <c r="AK27">
        <v>0.41565194030158698</v>
      </c>
      <c r="AL27">
        <v>0.240822591176648</v>
      </c>
      <c r="AM27">
        <v>7.0547468301281294E-2</v>
      </c>
      <c r="AN27" t="s">
        <v>162</v>
      </c>
      <c r="AO27">
        <v>7.7441879858226897E-2</v>
      </c>
      <c r="AP27">
        <v>1.1348492889912E-2</v>
      </c>
      <c r="AQ27">
        <v>7.7380255116905799E-2</v>
      </c>
      <c r="AR27">
        <v>0.25036619308925601</v>
      </c>
      <c r="AS27">
        <v>4.1742713307655201E-2</v>
      </c>
      <c r="AT27">
        <v>0.29080952741249899</v>
      </c>
      <c r="AU27">
        <v>0.26211572730427402</v>
      </c>
      <c r="AV27">
        <v>0.50863837229040698</v>
      </c>
      <c r="AW27">
        <v>0.24603576483304301</v>
      </c>
      <c r="AX27">
        <v>0.45714849400832203</v>
      </c>
      <c r="AY27">
        <v>0.34030572819577298</v>
      </c>
      <c r="AZ27">
        <v>-5.3872604837345003E-2</v>
      </c>
      <c r="BA27">
        <v>-7.6763214729558896E-2</v>
      </c>
      <c r="BB27" t="s">
        <v>162</v>
      </c>
      <c r="BC27" t="s">
        <v>162</v>
      </c>
      <c r="BD27">
        <v>2.1133264066523699E-2</v>
      </c>
      <c r="BE27">
        <v>-0.135766865964426</v>
      </c>
      <c r="BF27">
        <v>0.201791753000853</v>
      </c>
      <c r="BJ27" t="s">
        <v>162</v>
      </c>
      <c r="BK27" t="s">
        <v>162</v>
      </c>
      <c r="BL27" t="s">
        <v>162</v>
      </c>
      <c r="BM27" t="s">
        <v>162</v>
      </c>
      <c r="BN27" t="s">
        <v>162</v>
      </c>
      <c r="BO27" t="s">
        <v>162</v>
      </c>
      <c r="BP27" t="s">
        <v>162</v>
      </c>
      <c r="BQ27" t="s">
        <v>162</v>
      </c>
      <c r="BR27" t="s">
        <v>162</v>
      </c>
      <c r="BS27" t="s">
        <v>162</v>
      </c>
      <c r="BT27" t="s">
        <v>162</v>
      </c>
      <c r="BU27" t="s">
        <v>162</v>
      </c>
      <c r="BV27" t="s">
        <v>162</v>
      </c>
      <c r="BW27" t="s">
        <v>162</v>
      </c>
      <c r="BX27" t="s">
        <v>162</v>
      </c>
      <c r="BY27" t="s">
        <v>162</v>
      </c>
      <c r="BZ27" t="s">
        <v>162</v>
      </c>
      <c r="CA27" t="s">
        <v>162</v>
      </c>
      <c r="CB27" t="s">
        <v>162</v>
      </c>
      <c r="CC27" t="s">
        <v>162</v>
      </c>
      <c r="CD27" t="s">
        <v>162</v>
      </c>
      <c r="CE27" t="s">
        <v>162</v>
      </c>
      <c r="CF27" t="s">
        <v>162</v>
      </c>
      <c r="CG27" t="s">
        <v>162</v>
      </c>
      <c r="CH27" t="s">
        <v>162</v>
      </c>
      <c r="CI27" t="s">
        <v>162</v>
      </c>
      <c r="CJ27" t="s">
        <v>162</v>
      </c>
      <c r="CK27" t="s">
        <v>162</v>
      </c>
      <c r="CL27" t="s">
        <v>162</v>
      </c>
      <c r="CM27" t="s">
        <v>162</v>
      </c>
      <c r="CN27" t="s">
        <v>162</v>
      </c>
      <c r="CO27" t="s">
        <v>162</v>
      </c>
      <c r="CP27" t="s">
        <v>162</v>
      </c>
      <c r="CQ27" t="s">
        <v>162</v>
      </c>
      <c r="CR27" t="s">
        <v>162</v>
      </c>
      <c r="CS27" t="s">
        <v>162</v>
      </c>
      <c r="CT27" t="s">
        <v>162</v>
      </c>
      <c r="CU27" t="s">
        <v>162</v>
      </c>
      <c r="CV27" t="s">
        <v>162</v>
      </c>
      <c r="CW27" t="s">
        <v>162</v>
      </c>
      <c r="CX27" t="s">
        <v>162</v>
      </c>
      <c r="CY27" t="s">
        <v>162</v>
      </c>
      <c r="CZ27" t="s">
        <v>162</v>
      </c>
      <c r="DA27" t="s">
        <v>162</v>
      </c>
      <c r="DB27" t="s">
        <v>162</v>
      </c>
      <c r="DC27" t="s">
        <v>162</v>
      </c>
    </row>
    <row r="28" spans="1:107" x14ac:dyDescent="0.25">
      <c r="A28" s="139">
        <v>33786</v>
      </c>
      <c r="B28">
        <f t="shared" si="0"/>
        <v>50.590710907622579</v>
      </c>
      <c r="C28">
        <v>0.53513711515378404</v>
      </c>
      <c r="D28">
        <v>0.58067791715598704</v>
      </c>
      <c r="E28">
        <v>0.63241566470934196</v>
      </c>
      <c r="F28">
        <v>0.273717888837614</v>
      </c>
      <c r="G28">
        <v>0.65239869275732798</v>
      </c>
      <c r="H28">
        <v>0.58746977241202503</v>
      </c>
      <c r="I28">
        <v>0.76063731665401402</v>
      </c>
      <c r="J28">
        <v>0.33074550892298998</v>
      </c>
      <c r="K28">
        <v>0.53681937245647104</v>
      </c>
      <c r="L28">
        <v>0.49254070442817199</v>
      </c>
      <c r="M28">
        <v>0.12773268572617699</v>
      </c>
      <c r="N28">
        <v>0.76793342586639501</v>
      </c>
      <c r="O28">
        <v>0.437294869505513</v>
      </c>
      <c r="P28">
        <v>0.467313615798154</v>
      </c>
      <c r="Q28">
        <v>0.57064506402821402</v>
      </c>
      <c r="R28">
        <v>0.63647725383657505</v>
      </c>
      <c r="S28">
        <v>0.210463986047083</v>
      </c>
      <c r="W28">
        <f t="shared" si="1"/>
        <v>33.155257801309617</v>
      </c>
      <c r="X28">
        <v>0.12806373543043401</v>
      </c>
      <c r="Y28">
        <v>0.370455331360308</v>
      </c>
      <c r="Z28">
        <v>0.374576403231132</v>
      </c>
      <c r="AA28">
        <v>5.9837489778233999E-2</v>
      </c>
      <c r="AB28">
        <v>0.428154020793936</v>
      </c>
      <c r="AC28">
        <v>0.62822848748453297</v>
      </c>
      <c r="AE28">
        <f t="shared" si="2"/>
        <v>16.639521950326731</v>
      </c>
      <c r="AF28">
        <v>6.1887055214535601E-3</v>
      </c>
      <c r="AG28">
        <v>0.104308093619797</v>
      </c>
      <c r="AH28">
        <v>4.6769503687955398E-2</v>
      </c>
      <c r="AI28" t="s">
        <v>162</v>
      </c>
      <c r="AJ28" t="s">
        <v>162</v>
      </c>
      <c r="AK28">
        <v>0.19598173903008001</v>
      </c>
      <c r="AL28">
        <v>0.41540034845039803</v>
      </c>
      <c r="AM28">
        <v>0.16111215398023301</v>
      </c>
      <c r="AN28" t="s">
        <v>162</v>
      </c>
      <c r="AO28">
        <v>-0.134328677621287</v>
      </c>
      <c r="AP28">
        <v>0.25132655707854001</v>
      </c>
      <c r="AQ28">
        <v>3.6856944446855097E-2</v>
      </c>
      <c r="AR28">
        <v>0.116876125455586</v>
      </c>
      <c r="AS28">
        <v>2.4816226333717901E-2</v>
      </c>
      <c r="AT28">
        <v>0.48560484089468198</v>
      </c>
      <c r="AU28">
        <v>0.34386956086341702</v>
      </c>
      <c r="AV28">
        <v>1.450856273853E-2</v>
      </c>
      <c r="AW28">
        <v>0.435800203913144</v>
      </c>
      <c r="AX28">
        <v>0.73082070913248298</v>
      </c>
      <c r="AY28">
        <v>0.18044831826409299</v>
      </c>
      <c r="AZ28">
        <v>0.107599164001976</v>
      </c>
      <c r="BA28">
        <v>-5.1668310943494597E-2</v>
      </c>
      <c r="BB28" t="s">
        <v>162</v>
      </c>
      <c r="BC28" t="s">
        <v>162</v>
      </c>
      <c r="BD28">
        <v>2.4651466693554201E-2</v>
      </c>
      <c r="BE28">
        <v>0.114957202041684</v>
      </c>
      <c r="BF28">
        <v>4.8795391488483102E-2</v>
      </c>
      <c r="BJ28" t="s">
        <v>162</v>
      </c>
      <c r="BK28" t="s">
        <v>162</v>
      </c>
      <c r="BL28" t="s">
        <v>162</v>
      </c>
      <c r="BM28" t="s">
        <v>162</v>
      </c>
      <c r="BN28" t="s">
        <v>162</v>
      </c>
      <c r="BO28" t="s">
        <v>162</v>
      </c>
      <c r="BP28" t="s">
        <v>162</v>
      </c>
      <c r="BQ28" t="s">
        <v>162</v>
      </c>
      <c r="BR28" t="s">
        <v>162</v>
      </c>
      <c r="BS28" t="s">
        <v>162</v>
      </c>
      <c r="BT28" t="s">
        <v>162</v>
      </c>
      <c r="BU28" t="s">
        <v>162</v>
      </c>
      <c r="BV28" t="s">
        <v>162</v>
      </c>
      <c r="BW28" t="s">
        <v>162</v>
      </c>
      <c r="BX28" t="s">
        <v>162</v>
      </c>
      <c r="BY28" t="s">
        <v>162</v>
      </c>
      <c r="BZ28" t="s">
        <v>162</v>
      </c>
      <c r="CA28" t="s">
        <v>162</v>
      </c>
      <c r="CB28" t="s">
        <v>162</v>
      </c>
      <c r="CC28" t="s">
        <v>162</v>
      </c>
      <c r="CD28" t="s">
        <v>162</v>
      </c>
      <c r="CE28" t="s">
        <v>162</v>
      </c>
      <c r="CF28" t="s">
        <v>162</v>
      </c>
      <c r="CG28" t="s">
        <v>162</v>
      </c>
      <c r="CH28" t="s">
        <v>162</v>
      </c>
      <c r="CI28" t="s">
        <v>162</v>
      </c>
      <c r="CJ28" t="s">
        <v>162</v>
      </c>
      <c r="CK28" t="s">
        <v>162</v>
      </c>
      <c r="CL28" t="s">
        <v>162</v>
      </c>
      <c r="CM28" t="s">
        <v>162</v>
      </c>
      <c r="CN28" t="s">
        <v>162</v>
      </c>
      <c r="CO28" t="s">
        <v>162</v>
      </c>
      <c r="CP28" t="s">
        <v>162</v>
      </c>
      <c r="CQ28" t="s">
        <v>162</v>
      </c>
      <c r="CR28" t="s">
        <v>162</v>
      </c>
      <c r="CS28" t="s">
        <v>162</v>
      </c>
      <c r="CT28" t="s">
        <v>162</v>
      </c>
      <c r="CU28" t="s">
        <v>162</v>
      </c>
      <c r="CV28" t="s">
        <v>162</v>
      </c>
      <c r="CW28" t="s">
        <v>162</v>
      </c>
      <c r="CX28" t="s">
        <v>162</v>
      </c>
      <c r="CY28" t="s">
        <v>162</v>
      </c>
      <c r="CZ28" t="s">
        <v>162</v>
      </c>
      <c r="DA28" t="s">
        <v>162</v>
      </c>
      <c r="DB28" t="s">
        <v>162</v>
      </c>
      <c r="DC28" t="s">
        <v>162</v>
      </c>
    </row>
    <row r="29" spans="1:107" x14ac:dyDescent="0.25">
      <c r="A29" s="139">
        <v>33878</v>
      </c>
      <c r="B29">
        <f t="shared" si="0"/>
        <v>35.288617728339098</v>
      </c>
      <c r="C29">
        <v>0.29224308772309099</v>
      </c>
      <c r="D29">
        <v>0.53631849895232797</v>
      </c>
      <c r="E29">
        <v>0.59364723633702898</v>
      </c>
      <c r="F29">
        <v>9.1364647655499606E-2</v>
      </c>
      <c r="G29">
        <v>0.34557317815697802</v>
      </c>
      <c r="H29">
        <v>0.46202620417017898</v>
      </c>
      <c r="I29">
        <v>0.59195722085311098</v>
      </c>
      <c r="J29">
        <v>-3.08467721329664E-3</v>
      </c>
      <c r="K29">
        <v>0.51606590278346798</v>
      </c>
      <c r="L29">
        <v>3.8159711659711999E-2</v>
      </c>
      <c r="M29">
        <v>0.17942819533895199</v>
      </c>
      <c r="N29">
        <v>0.81997870496881797</v>
      </c>
      <c r="O29">
        <v>0.235169428809412</v>
      </c>
      <c r="P29">
        <v>0.27072893634827699</v>
      </c>
      <c r="Q29">
        <v>0.57490337140902403</v>
      </c>
      <c r="R29">
        <v>0.46650821721569202</v>
      </c>
      <c r="S29">
        <v>-1.19228513506271E-2</v>
      </c>
      <c r="W29">
        <f t="shared" si="1"/>
        <v>14.652158447785006</v>
      </c>
      <c r="X29">
        <v>-2.7876933507647601E-2</v>
      </c>
      <c r="Y29">
        <v>0.30284725866091899</v>
      </c>
      <c r="Z29">
        <v>0.236888098618113</v>
      </c>
      <c r="AA29">
        <v>-0.10665575367734</v>
      </c>
      <c r="AB29">
        <v>0.31928085909978998</v>
      </c>
      <c r="AC29">
        <v>0.15464597767326599</v>
      </c>
      <c r="AE29">
        <f t="shared" si="2"/>
        <v>17.771735229157059</v>
      </c>
      <c r="AF29">
        <v>0.25409691768095299</v>
      </c>
      <c r="AG29">
        <v>0.21058575392120199</v>
      </c>
      <c r="AH29">
        <v>0.101015722106854</v>
      </c>
      <c r="AI29">
        <v>0.80695303452646405</v>
      </c>
      <c r="AJ29" t="s">
        <v>162</v>
      </c>
      <c r="AK29">
        <v>7.2196545475548504E-2</v>
      </c>
      <c r="AL29">
        <v>0.33173272065377502</v>
      </c>
      <c r="AM29">
        <v>0.36087130490104502</v>
      </c>
      <c r="AN29" t="s">
        <v>162</v>
      </c>
      <c r="AO29">
        <v>0.144211523263747</v>
      </c>
      <c r="AP29">
        <v>0.308176845865263</v>
      </c>
      <c r="AQ29">
        <v>-1.21873629365026E-2</v>
      </c>
      <c r="AR29">
        <v>0.20437391515385001</v>
      </c>
      <c r="AS29">
        <v>-9.6799961396487402E-2</v>
      </c>
      <c r="AT29">
        <v>0.45640308418372799</v>
      </c>
      <c r="AU29">
        <v>0.149776676689022</v>
      </c>
      <c r="AV29">
        <v>0.10203485256068601</v>
      </c>
      <c r="AW29">
        <v>0.33284064651412598</v>
      </c>
      <c r="AX29">
        <v>-2.22680864996843E-2</v>
      </c>
      <c r="AY29">
        <v>0.202163709226446</v>
      </c>
      <c r="AZ29">
        <v>7.1724983764684405E-2</v>
      </c>
      <c r="BA29">
        <v>-0.134537545840588</v>
      </c>
      <c r="BB29" t="s">
        <v>162</v>
      </c>
      <c r="BC29" t="s">
        <v>162</v>
      </c>
      <c r="BD29">
        <v>4.3002055455881497E-2</v>
      </c>
      <c r="BE29">
        <v>0.13711437218807199</v>
      </c>
      <c r="BF29">
        <v>6.4017395248039094E-2</v>
      </c>
      <c r="BJ29" t="s">
        <v>162</v>
      </c>
      <c r="BK29" t="s">
        <v>162</v>
      </c>
      <c r="BL29" t="s">
        <v>162</v>
      </c>
      <c r="BM29" t="s">
        <v>162</v>
      </c>
      <c r="BN29" t="s">
        <v>162</v>
      </c>
      <c r="BO29" t="s">
        <v>162</v>
      </c>
      <c r="BP29" t="s">
        <v>162</v>
      </c>
      <c r="BQ29" t="s">
        <v>162</v>
      </c>
      <c r="BR29" t="s">
        <v>162</v>
      </c>
      <c r="BS29" t="s">
        <v>162</v>
      </c>
      <c r="BT29" t="s">
        <v>162</v>
      </c>
      <c r="BU29" t="s">
        <v>162</v>
      </c>
      <c r="BV29" t="s">
        <v>162</v>
      </c>
      <c r="BW29" t="s">
        <v>162</v>
      </c>
      <c r="BX29" t="s">
        <v>162</v>
      </c>
      <c r="BY29" t="s">
        <v>162</v>
      </c>
      <c r="BZ29" t="s">
        <v>162</v>
      </c>
      <c r="CA29" t="s">
        <v>162</v>
      </c>
      <c r="CB29" t="s">
        <v>162</v>
      </c>
      <c r="CC29" t="s">
        <v>162</v>
      </c>
      <c r="CD29" t="s">
        <v>162</v>
      </c>
      <c r="CE29" t="s">
        <v>162</v>
      </c>
      <c r="CF29" t="s">
        <v>162</v>
      </c>
      <c r="CG29" t="s">
        <v>162</v>
      </c>
      <c r="CH29" t="s">
        <v>162</v>
      </c>
      <c r="CI29" t="s">
        <v>162</v>
      </c>
      <c r="CJ29" t="s">
        <v>162</v>
      </c>
      <c r="CK29" t="s">
        <v>162</v>
      </c>
      <c r="CL29" t="s">
        <v>162</v>
      </c>
      <c r="CM29" t="s">
        <v>162</v>
      </c>
      <c r="CN29" t="s">
        <v>162</v>
      </c>
      <c r="CO29" t="s">
        <v>162</v>
      </c>
      <c r="CP29" t="s">
        <v>162</v>
      </c>
      <c r="CQ29" t="s">
        <v>162</v>
      </c>
      <c r="CR29" t="s">
        <v>162</v>
      </c>
      <c r="CS29" t="s">
        <v>162</v>
      </c>
      <c r="CT29" t="s">
        <v>162</v>
      </c>
      <c r="CU29" t="s">
        <v>162</v>
      </c>
      <c r="CV29" t="s">
        <v>162</v>
      </c>
      <c r="CW29" t="s">
        <v>162</v>
      </c>
      <c r="CX29" t="s">
        <v>162</v>
      </c>
      <c r="CY29" t="s">
        <v>162</v>
      </c>
      <c r="CZ29" t="s">
        <v>162</v>
      </c>
      <c r="DA29" t="s">
        <v>162</v>
      </c>
      <c r="DB29" t="s">
        <v>162</v>
      </c>
      <c r="DC29" t="s">
        <v>162</v>
      </c>
    </row>
    <row r="30" spans="1:107" x14ac:dyDescent="0.25">
      <c r="A30" s="139">
        <v>33970</v>
      </c>
      <c r="B30">
        <f t="shared" si="0"/>
        <v>33.342194375930234</v>
      </c>
      <c r="C30">
        <v>0.21513466721345401</v>
      </c>
      <c r="D30">
        <v>0.45792861979787203</v>
      </c>
      <c r="E30">
        <v>0.53008601830290902</v>
      </c>
      <c r="F30">
        <v>4.5690450713709398E-2</v>
      </c>
      <c r="G30">
        <v>0.238585498881312</v>
      </c>
      <c r="H30">
        <v>0.41865114548914001</v>
      </c>
      <c r="I30">
        <v>0.67715641705860097</v>
      </c>
      <c r="J30">
        <v>0.261815971394387</v>
      </c>
      <c r="K30">
        <v>0.26186370363269701</v>
      </c>
      <c r="L30">
        <v>0.23026367492347799</v>
      </c>
      <c r="M30">
        <v>3.4107730132934597E-2</v>
      </c>
      <c r="N30">
        <v>0.79273472701492997</v>
      </c>
      <c r="O30">
        <v>0.44558827636655202</v>
      </c>
      <c r="P30">
        <v>1.28940574040689E-2</v>
      </c>
      <c r="Q30">
        <v>0.51202410717653402</v>
      </c>
      <c r="R30">
        <v>0.48972184413591602</v>
      </c>
      <c r="S30">
        <v>4.3926134269644999E-2</v>
      </c>
      <c r="W30">
        <f t="shared" si="1"/>
        <v>22.291259636774939</v>
      </c>
      <c r="X30">
        <v>5.4028027208936402E-2</v>
      </c>
      <c r="Y30">
        <v>0.123435080716187</v>
      </c>
      <c r="Z30">
        <v>0.34683298111993499</v>
      </c>
      <c r="AA30">
        <v>0.17503558880325501</v>
      </c>
      <c r="AB30">
        <v>0.31944822504362302</v>
      </c>
      <c r="AC30">
        <v>0.31869567531456</v>
      </c>
      <c r="AE30">
        <f t="shared" si="2"/>
        <v>13.831709239578204</v>
      </c>
      <c r="AF30">
        <v>-0.15251913399331801</v>
      </c>
      <c r="AG30">
        <v>9.6974754094395293E-2</v>
      </c>
      <c r="AH30">
        <v>-9.0352317327338394E-2</v>
      </c>
      <c r="AI30" t="s">
        <v>162</v>
      </c>
      <c r="AJ30" t="s">
        <v>162</v>
      </c>
      <c r="AK30">
        <v>0.145868407747723</v>
      </c>
      <c r="AL30">
        <v>7.8297874197456693E-2</v>
      </c>
      <c r="AM30">
        <v>0.10736866889372799</v>
      </c>
      <c r="AN30" t="s">
        <v>162</v>
      </c>
      <c r="AO30">
        <v>9.9819061142900706E-2</v>
      </c>
      <c r="AP30">
        <v>0.408170369055668</v>
      </c>
      <c r="AQ30">
        <v>0.11198811783365301</v>
      </c>
      <c r="AR30">
        <v>0.208632231131435</v>
      </c>
      <c r="AS30">
        <v>8.8764279610323404E-2</v>
      </c>
      <c r="AT30">
        <v>0.324819612135403</v>
      </c>
      <c r="AU30">
        <v>0.23365291508613001</v>
      </c>
      <c r="AV30">
        <v>0.32364067661037799</v>
      </c>
      <c r="AW30">
        <v>0.41331511451157199</v>
      </c>
      <c r="AX30">
        <v>6.1436211544660502E-2</v>
      </c>
      <c r="AY30">
        <v>0.25624367790019598</v>
      </c>
      <c r="AZ30">
        <v>0.146989714698982</v>
      </c>
      <c r="BA30">
        <v>2.0612760373176199E-2</v>
      </c>
      <c r="BB30" t="s">
        <v>162</v>
      </c>
      <c r="BC30" t="s">
        <v>162</v>
      </c>
      <c r="BD30">
        <v>0.170010436239517</v>
      </c>
      <c r="BE30">
        <v>9.4812207727975606E-3</v>
      </c>
      <c r="BF30">
        <v>-2.0238619552233699E-2</v>
      </c>
      <c r="BJ30" t="s">
        <v>162</v>
      </c>
      <c r="BK30" t="s">
        <v>162</v>
      </c>
      <c r="BL30" t="s">
        <v>162</v>
      </c>
      <c r="BM30" t="s">
        <v>162</v>
      </c>
      <c r="BN30" t="s">
        <v>162</v>
      </c>
      <c r="BO30" t="s">
        <v>162</v>
      </c>
      <c r="BP30" t="s">
        <v>162</v>
      </c>
      <c r="BQ30" t="s">
        <v>162</v>
      </c>
      <c r="BR30" t="s">
        <v>162</v>
      </c>
      <c r="BS30" t="s">
        <v>162</v>
      </c>
      <c r="BT30" t="s">
        <v>162</v>
      </c>
      <c r="BU30" t="s">
        <v>162</v>
      </c>
      <c r="BV30" t="s">
        <v>162</v>
      </c>
      <c r="BW30" t="s">
        <v>162</v>
      </c>
      <c r="BX30" t="s">
        <v>162</v>
      </c>
      <c r="BY30" t="s">
        <v>162</v>
      </c>
      <c r="BZ30" t="s">
        <v>162</v>
      </c>
      <c r="CA30" t="s">
        <v>162</v>
      </c>
      <c r="CB30" t="s">
        <v>162</v>
      </c>
      <c r="CC30" t="s">
        <v>162</v>
      </c>
      <c r="CD30" t="s">
        <v>162</v>
      </c>
      <c r="CE30" t="s">
        <v>162</v>
      </c>
      <c r="CF30" t="s">
        <v>162</v>
      </c>
      <c r="CG30" t="s">
        <v>162</v>
      </c>
      <c r="CH30" t="s">
        <v>162</v>
      </c>
      <c r="CI30" t="s">
        <v>162</v>
      </c>
      <c r="CJ30" t="s">
        <v>162</v>
      </c>
      <c r="CK30" t="s">
        <v>162</v>
      </c>
      <c r="CL30" t="s">
        <v>162</v>
      </c>
      <c r="CM30" t="s">
        <v>162</v>
      </c>
      <c r="CN30" t="s">
        <v>162</v>
      </c>
      <c r="CO30" t="s">
        <v>162</v>
      </c>
      <c r="CP30" t="s">
        <v>162</v>
      </c>
      <c r="CQ30" t="s">
        <v>162</v>
      </c>
      <c r="CR30" t="s">
        <v>162</v>
      </c>
      <c r="CS30" t="s">
        <v>162</v>
      </c>
      <c r="CT30" t="s">
        <v>162</v>
      </c>
      <c r="CU30" t="s">
        <v>162</v>
      </c>
      <c r="CV30" t="s">
        <v>162</v>
      </c>
      <c r="CW30" t="s">
        <v>162</v>
      </c>
      <c r="CX30" t="s">
        <v>162</v>
      </c>
      <c r="CY30" t="s">
        <v>162</v>
      </c>
      <c r="CZ30" t="s">
        <v>162</v>
      </c>
      <c r="DA30" t="s">
        <v>162</v>
      </c>
      <c r="DB30" t="s">
        <v>162</v>
      </c>
      <c r="DC30" t="s">
        <v>162</v>
      </c>
    </row>
    <row r="31" spans="1:107" x14ac:dyDescent="0.25">
      <c r="A31" s="139">
        <v>34060</v>
      </c>
      <c r="B31">
        <f t="shared" si="0"/>
        <v>39.150491180806277</v>
      </c>
      <c r="C31">
        <v>0.326599773041091</v>
      </c>
      <c r="D31">
        <v>0.75351713674564003</v>
      </c>
      <c r="E31">
        <v>0.53104541349522005</v>
      </c>
      <c r="F31">
        <v>0.15644385925224599</v>
      </c>
      <c r="G31">
        <v>0.419237830609897</v>
      </c>
      <c r="H31">
        <v>0.58385557494534002</v>
      </c>
      <c r="I31">
        <v>0.79586077008168599</v>
      </c>
      <c r="J31">
        <v>0.11552338147288201</v>
      </c>
      <c r="K31">
        <v>0.32781147303296698</v>
      </c>
      <c r="L31">
        <v>0.21633676441157401</v>
      </c>
      <c r="M31">
        <v>0.14015149445797201</v>
      </c>
      <c r="N31">
        <v>0.74584796799436304</v>
      </c>
      <c r="O31">
        <v>0.33635828773917598</v>
      </c>
      <c r="P31">
        <v>5.8043794992973997E-2</v>
      </c>
      <c r="Q31">
        <v>0.61273665290359003</v>
      </c>
      <c r="R31">
        <v>0.55815019353105699</v>
      </c>
      <c r="S31">
        <v>-2.1936867970608901E-2</v>
      </c>
      <c r="W31">
        <f t="shared" si="1"/>
        <v>21.844302151015018</v>
      </c>
      <c r="X31">
        <v>-4.5444041403524198E-2</v>
      </c>
      <c r="Y31">
        <v>8.4859597383416197E-2</v>
      </c>
      <c r="Z31">
        <v>0.43252454184522898</v>
      </c>
      <c r="AA31">
        <v>0.13325944281187399</v>
      </c>
      <c r="AB31">
        <v>0.39791226241937</v>
      </c>
      <c r="AC31">
        <v>0.30754632600453602</v>
      </c>
      <c r="AE31">
        <f t="shared" si="2"/>
        <v>10.284445075571877</v>
      </c>
      <c r="AF31">
        <v>0.101469778016109</v>
      </c>
      <c r="AG31">
        <v>1.8768783592038499E-2</v>
      </c>
      <c r="AH31">
        <v>-1.87924897981568E-2</v>
      </c>
      <c r="AI31" t="s">
        <v>162</v>
      </c>
      <c r="AJ31" t="s">
        <v>162</v>
      </c>
      <c r="AK31">
        <v>0.28096379675705302</v>
      </c>
      <c r="AL31">
        <v>2.6800477362598701E-2</v>
      </c>
      <c r="AM31">
        <v>0.23813707647579799</v>
      </c>
      <c r="AN31">
        <v>0.25484470271158999</v>
      </c>
      <c r="AO31">
        <v>8.9201282567246201E-2</v>
      </c>
      <c r="AP31">
        <v>3.8298910655227197E-2</v>
      </c>
      <c r="AQ31">
        <v>-1.1433794470494999E-2</v>
      </c>
      <c r="AR31">
        <v>0.20744636437619901</v>
      </c>
      <c r="AS31">
        <v>1.08750114878259E-2</v>
      </c>
      <c r="AT31">
        <v>0.48199627203321299</v>
      </c>
      <c r="AU31">
        <v>1.8968421685858501E-2</v>
      </c>
      <c r="AV31">
        <v>0.24063716195142701</v>
      </c>
      <c r="AW31">
        <v>0.30139890426882998</v>
      </c>
      <c r="AX31">
        <v>7.0163609747393996E-2</v>
      </c>
      <c r="AY31">
        <v>-3.4215939302655998E-2</v>
      </c>
      <c r="AZ31">
        <v>-7.9625111036547604E-3</v>
      </c>
      <c r="BA31">
        <v>4.4782973331669602E-3</v>
      </c>
      <c r="BB31">
        <v>-2.4723680538768899E-2</v>
      </c>
      <c r="BC31" t="s">
        <v>162</v>
      </c>
      <c r="BD31">
        <v>5.1466957799107899E-2</v>
      </c>
      <c r="BE31">
        <v>5.62202187610015E-2</v>
      </c>
      <c r="BF31">
        <v>7.3259205769297703E-2</v>
      </c>
      <c r="BJ31" t="s">
        <v>162</v>
      </c>
      <c r="BK31" t="s">
        <v>162</v>
      </c>
      <c r="BL31" t="s">
        <v>162</v>
      </c>
      <c r="BM31" t="s">
        <v>162</v>
      </c>
      <c r="BN31" t="s">
        <v>162</v>
      </c>
      <c r="BO31" t="s">
        <v>162</v>
      </c>
      <c r="BP31" t="s">
        <v>162</v>
      </c>
      <c r="BQ31" t="s">
        <v>162</v>
      </c>
      <c r="BR31" t="s">
        <v>162</v>
      </c>
      <c r="BS31" t="s">
        <v>162</v>
      </c>
      <c r="BT31" t="s">
        <v>162</v>
      </c>
      <c r="BU31" t="s">
        <v>162</v>
      </c>
      <c r="BV31" t="s">
        <v>162</v>
      </c>
      <c r="BW31" t="s">
        <v>162</v>
      </c>
      <c r="BX31" t="s">
        <v>162</v>
      </c>
      <c r="BY31" t="s">
        <v>162</v>
      </c>
      <c r="BZ31" t="s">
        <v>162</v>
      </c>
      <c r="CA31" t="s">
        <v>162</v>
      </c>
      <c r="CB31" t="s">
        <v>162</v>
      </c>
      <c r="CC31" t="s">
        <v>162</v>
      </c>
      <c r="CD31" t="s">
        <v>162</v>
      </c>
      <c r="CE31" t="s">
        <v>162</v>
      </c>
      <c r="CF31" t="s">
        <v>162</v>
      </c>
      <c r="CG31" t="s">
        <v>162</v>
      </c>
      <c r="CH31" t="s">
        <v>162</v>
      </c>
      <c r="CI31" t="s">
        <v>162</v>
      </c>
      <c r="CJ31" t="s">
        <v>162</v>
      </c>
      <c r="CK31" t="s">
        <v>162</v>
      </c>
      <c r="CL31" t="s">
        <v>162</v>
      </c>
      <c r="CM31" t="s">
        <v>162</v>
      </c>
      <c r="CN31" t="s">
        <v>162</v>
      </c>
      <c r="CO31" t="s">
        <v>162</v>
      </c>
      <c r="CP31" t="s">
        <v>162</v>
      </c>
      <c r="CQ31" t="s">
        <v>162</v>
      </c>
      <c r="CR31" t="s">
        <v>162</v>
      </c>
      <c r="CS31" t="s">
        <v>162</v>
      </c>
      <c r="CT31" t="s">
        <v>162</v>
      </c>
      <c r="CU31" t="s">
        <v>162</v>
      </c>
      <c r="CV31" t="s">
        <v>162</v>
      </c>
      <c r="CW31" t="s">
        <v>162</v>
      </c>
      <c r="CX31" t="s">
        <v>162</v>
      </c>
      <c r="CY31" t="s">
        <v>162</v>
      </c>
      <c r="CZ31" t="s">
        <v>162</v>
      </c>
      <c r="DA31" t="s">
        <v>162</v>
      </c>
      <c r="DB31" t="s">
        <v>162</v>
      </c>
      <c r="DC31" t="s">
        <v>162</v>
      </c>
    </row>
    <row r="32" spans="1:107" x14ac:dyDescent="0.25">
      <c r="A32" s="139">
        <v>34151</v>
      </c>
      <c r="B32">
        <f t="shared" si="0"/>
        <v>39.362383900696592</v>
      </c>
      <c r="C32">
        <v>0.403788366321996</v>
      </c>
      <c r="D32">
        <v>0.527279832318862</v>
      </c>
      <c r="E32">
        <v>0.38273483252721402</v>
      </c>
      <c r="F32">
        <v>0.107601009455457</v>
      </c>
      <c r="G32">
        <v>0.44660655399112398</v>
      </c>
      <c r="H32">
        <v>0.47762317879743399</v>
      </c>
      <c r="I32">
        <v>0.50706765534292497</v>
      </c>
      <c r="J32">
        <v>0.21502051603556099</v>
      </c>
      <c r="K32">
        <v>0.47747194348056099</v>
      </c>
      <c r="L32">
        <v>0.37806483525364198</v>
      </c>
      <c r="M32">
        <v>-5.9393857947906699E-2</v>
      </c>
      <c r="N32">
        <v>0.73951353497309402</v>
      </c>
      <c r="O32">
        <v>0.55031695614217402</v>
      </c>
      <c r="P32">
        <v>0.426232463601395</v>
      </c>
      <c r="Q32">
        <v>0.470564136850665</v>
      </c>
      <c r="R32">
        <v>0.65479840068371897</v>
      </c>
      <c r="S32">
        <v>-1.36850947094957E-2</v>
      </c>
      <c r="W32">
        <f t="shared" si="1"/>
        <v>22.869554946376404</v>
      </c>
      <c r="X32">
        <v>-6.7302637938646496E-3</v>
      </c>
      <c r="Y32">
        <v>0.116655809405231</v>
      </c>
      <c r="Z32">
        <v>0.36278022280841898</v>
      </c>
      <c r="AA32">
        <v>0.271801263685224</v>
      </c>
      <c r="AB32">
        <v>0.33731273091882102</v>
      </c>
      <c r="AC32">
        <v>0.290353533758754</v>
      </c>
      <c r="AE32">
        <f t="shared" si="2"/>
        <v>16.853035630999543</v>
      </c>
      <c r="AF32">
        <v>0.22428135919776099</v>
      </c>
      <c r="AG32">
        <v>0.203053133818831</v>
      </c>
      <c r="AH32">
        <v>0.16364594798645499</v>
      </c>
      <c r="AI32" t="s">
        <v>162</v>
      </c>
      <c r="AJ32" t="s">
        <v>162</v>
      </c>
      <c r="AK32">
        <v>0.26950461052734398</v>
      </c>
      <c r="AL32">
        <v>4.99459814990117E-2</v>
      </c>
      <c r="AM32">
        <v>0.26507293053236602</v>
      </c>
      <c r="AN32">
        <v>0.46207929596311897</v>
      </c>
      <c r="AO32">
        <v>1.38824578672159E-3</v>
      </c>
      <c r="AP32">
        <v>0.37910036034222999</v>
      </c>
      <c r="AQ32">
        <v>-8.6234466610113393E-3</v>
      </c>
      <c r="AR32">
        <v>0.130211088235687</v>
      </c>
      <c r="AS32">
        <v>-8.2887290851967298E-3</v>
      </c>
      <c r="AT32">
        <v>2.70038954065051E-2</v>
      </c>
      <c r="AU32">
        <v>6.6794040782969105E-2</v>
      </c>
      <c r="AV32">
        <v>0.28669595843111401</v>
      </c>
      <c r="AW32">
        <v>0.32732358962402203</v>
      </c>
      <c r="AX32">
        <v>0.14699561381850401</v>
      </c>
      <c r="AY32">
        <v>0.31313374381454501</v>
      </c>
      <c r="AZ32">
        <v>0.425875777982126</v>
      </c>
      <c r="BA32">
        <v>0.242900326707849</v>
      </c>
      <c r="BB32">
        <v>8.2368738907764305E-2</v>
      </c>
      <c r="BC32" t="s">
        <v>162</v>
      </c>
      <c r="BD32">
        <v>-7.5559421036748106E-2</v>
      </c>
      <c r="BE32">
        <v>0.14501925986809999</v>
      </c>
      <c r="BF32">
        <v>-7.5193751010178306E-2</v>
      </c>
      <c r="BJ32" t="s">
        <v>162</v>
      </c>
      <c r="BK32" t="s">
        <v>162</v>
      </c>
      <c r="BL32" t="s">
        <v>162</v>
      </c>
      <c r="BM32" t="s">
        <v>162</v>
      </c>
      <c r="BN32" t="s">
        <v>162</v>
      </c>
      <c r="BO32" t="s">
        <v>162</v>
      </c>
      <c r="BP32" t="s">
        <v>162</v>
      </c>
      <c r="BQ32" t="s">
        <v>162</v>
      </c>
      <c r="BR32" t="s">
        <v>162</v>
      </c>
      <c r="BS32" t="s">
        <v>162</v>
      </c>
      <c r="BT32" t="s">
        <v>162</v>
      </c>
      <c r="BU32" t="s">
        <v>162</v>
      </c>
      <c r="BV32" t="s">
        <v>162</v>
      </c>
      <c r="BW32" t="s">
        <v>162</v>
      </c>
      <c r="BX32" t="s">
        <v>162</v>
      </c>
      <c r="BY32" t="s">
        <v>162</v>
      </c>
      <c r="BZ32" t="s">
        <v>162</v>
      </c>
      <c r="CA32" t="s">
        <v>162</v>
      </c>
      <c r="CB32" t="s">
        <v>162</v>
      </c>
      <c r="CC32" t="s">
        <v>162</v>
      </c>
      <c r="CD32" t="s">
        <v>162</v>
      </c>
      <c r="CE32" t="s">
        <v>162</v>
      </c>
      <c r="CF32" t="s">
        <v>162</v>
      </c>
      <c r="CG32" t="s">
        <v>162</v>
      </c>
      <c r="CH32" t="s">
        <v>162</v>
      </c>
      <c r="CI32" t="s">
        <v>162</v>
      </c>
      <c r="CJ32" t="s">
        <v>162</v>
      </c>
      <c r="CK32" t="s">
        <v>162</v>
      </c>
      <c r="CL32" t="s">
        <v>162</v>
      </c>
      <c r="CM32" t="s">
        <v>162</v>
      </c>
      <c r="CN32" t="s">
        <v>162</v>
      </c>
      <c r="CO32" t="s">
        <v>162</v>
      </c>
      <c r="CP32" t="s">
        <v>162</v>
      </c>
      <c r="CQ32" t="s">
        <v>162</v>
      </c>
      <c r="CR32" t="s">
        <v>162</v>
      </c>
      <c r="CS32" t="s">
        <v>162</v>
      </c>
      <c r="CT32" t="s">
        <v>162</v>
      </c>
      <c r="CU32" t="s">
        <v>162</v>
      </c>
      <c r="CV32" t="s">
        <v>162</v>
      </c>
      <c r="CW32" t="s">
        <v>162</v>
      </c>
      <c r="CX32" t="s">
        <v>162</v>
      </c>
      <c r="CY32" t="s">
        <v>162</v>
      </c>
      <c r="CZ32" t="s">
        <v>162</v>
      </c>
      <c r="DA32" t="s">
        <v>162</v>
      </c>
      <c r="DB32" t="s">
        <v>162</v>
      </c>
      <c r="DC32" t="s">
        <v>162</v>
      </c>
    </row>
    <row r="33" spans="1:107" x14ac:dyDescent="0.25">
      <c r="A33" s="139">
        <v>34243</v>
      </c>
      <c r="B33">
        <f t="shared" si="0"/>
        <v>33.911458955584813</v>
      </c>
      <c r="C33">
        <v>0.29716372404903901</v>
      </c>
      <c r="D33">
        <v>0.62424055553931901</v>
      </c>
      <c r="E33">
        <v>0.43523138547301499</v>
      </c>
      <c r="F33">
        <v>0.16369992459296701</v>
      </c>
      <c r="G33">
        <v>0.30511039177702498</v>
      </c>
      <c r="H33">
        <v>0.574023149720023</v>
      </c>
      <c r="I33">
        <v>0.65180227640238697</v>
      </c>
      <c r="J33">
        <v>7.8986222819516894E-2</v>
      </c>
      <c r="K33">
        <v>0.30511026518992002</v>
      </c>
      <c r="L33">
        <v>0.16196741961074701</v>
      </c>
      <c r="M33">
        <v>0.111896517417765</v>
      </c>
      <c r="N33">
        <v>0.61530284745181496</v>
      </c>
      <c r="O33">
        <v>0.32822527599864398</v>
      </c>
      <c r="P33">
        <v>5.2084985950979802E-3</v>
      </c>
      <c r="Q33">
        <v>0.52216021870712703</v>
      </c>
      <c r="R33">
        <v>0.37726942460517499</v>
      </c>
      <c r="S33">
        <v>0.207549924499835</v>
      </c>
      <c r="W33">
        <f t="shared" si="1"/>
        <v>21.502177326068438</v>
      </c>
      <c r="X33">
        <v>-7.3302066861108198E-2</v>
      </c>
      <c r="Y33">
        <v>0.17802021320868699</v>
      </c>
      <c r="Z33">
        <v>0.46791608292609399</v>
      </c>
      <c r="AA33">
        <v>-6.7483592403657602E-2</v>
      </c>
      <c r="AB33">
        <v>0.40448013724223097</v>
      </c>
      <c r="AC33">
        <v>0.38049986545185999</v>
      </c>
      <c r="AE33">
        <f t="shared" si="2"/>
        <v>12.972895338316903</v>
      </c>
      <c r="AF33">
        <v>7.83725608413465E-2</v>
      </c>
      <c r="AG33">
        <v>0.12690743901382301</v>
      </c>
      <c r="AH33">
        <v>0.229978427384609</v>
      </c>
      <c r="AI33" t="s">
        <v>162</v>
      </c>
      <c r="AJ33">
        <v>-3.8900884331787303E-2</v>
      </c>
      <c r="AK33">
        <v>0.48934324973027199</v>
      </c>
      <c r="AL33">
        <v>0.11168918711723499</v>
      </c>
      <c r="AM33">
        <v>0.109179184996979</v>
      </c>
      <c r="AN33">
        <v>0.139550089694325</v>
      </c>
      <c r="AO33">
        <v>3.8110044528348701E-2</v>
      </c>
      <c r="AP33">
        <v>4.7368747115696698E-2</v>
      </c>
      <c r="AQ33">
        <v>-4.79397698576678E-3</v>
      </c>
      <c r="AR33">
        <v>0.31784650787454699</v>
      </c>
      <c r="AS33">
        <v>9.8705706188734796E-2</v>
      </c>
      <c r="AT33">
        <v>0.154496953548828</v>
      </c>
      <c r="AU33">
        <v>0.137535238912847</v>
      </c>
      <c r="AV33">
        <v>0.17914237744487699</v>
      </c>
      <c r="AW33">
        <v>0.203943469402318</v>
      </c>
      <c r="AX33">
        <v>4.37422147176686E-2</v>
      </c>
      <c r="AY33">
        <v>0.108879513270388</v>
      </c>
      <c r="AZ33">
        <v>2.5643503465657799E-2</v>
      </c>
      <c r="BA33">
        <v>0.33874018075699802</v>
      </c>
      <c r="BB33">
        <v>3.2356085517748399E-2</v>
      </c>
      <c r="BC33" t="s">
        <v>162</v>
      </c>
      <c r="BD33">
        <v>-7.1111850676225594E-2</v>
      </c>
      <c r="BE33">
        <v>0.31218958741675701</v>
      </c>
      <c r="BF33">
        <v>3.4310277633001797E-2</v>
      </c>
      <c r="BJ33" t="s">
        <v>162</v>
      </c>
      <c r="BK33" t="s">
        <v>162</v>
      </c>
      <c r="BL33" t="s">
        <v>162</v>
      </c>
      <c r="BM33" t="s">
        <v>162</v>
      </c>
      <c r="BN33" t="s">
        <v>162</v>
      </c>
      <c r="BO33" t="s">
        <v>162</v>
      </c>
      <c r="BP33" t="s">
        <v>162</v>
      </c>
      <c r="BQ33" t="s">
        <v>162</v>
      </c>
      <c r="BR33" t="s">
        <v>162</v>
      </c>
      <c r="BS33" t="s">
        <v>162</v>
      </c>
      <c r="BT33" t="s">
        <v>162</v>
      </c>
      <c r="BU33" t="s">
        <v>162</v>
      </c>
      <c r="BV33" t="s">
        <v>162</v>
      </c>
      <c r="BW33" t="s">
        <v>162</v>
      </c>
      <c r="BX33" t="s">
        <v>162</v>
      </c>
      <c r="BY33" t="s">
        <v>162</v>
      </c>
      <c r="BZ33" t="s">
        <v>162</v>
      </c>
      <c r="CA33" t="s">
        <v>162</v>
      </c>
      <c r="CB33" t="s">
        <v>162</v>
      </c>
      <c r="CC33" t="s">
        <v>162</v>
      </c>
      <c r="CD33" t="s">
        <v>162</v>
      </c>
      <c r="CE33" t="s">
        <v>162</v>
      </c>
      <c r="CF33" t="s">
        <v>162</v>
      </c>
      <c r="CG33" t="s">
        <v>162</v>
      </c>
      <c r="CH33" t="s">
        <v>162</v>
      </c>
      <c r="CI33" t="s">
        <v>162</v>
      </c>
      <c r="CJ33" t="s">
        <v>162</v>
      </c>
      <c r="CK33" t="s">
        <v>162</v>
      </c>
      <c r="CL33" t="s">
        <v>162</v>
      </c>
      <c r="CM33" t="s">
        <v>162</v>
      </c>
      <c r="CN33" t="s">
        <v>162</v>
      </c>
      <c r="CO33" t="s">
        <v>162</v>
      </c>
      <c r="CP33" t="s">
        <v>162</v>
      </c>
      <c r="CQ33" t="s">
        <v>162</v>
      </c>
      <c r="CR33" t="s">
        <v>162</v>
      </c>
      <c r="CS33" t="s">
        <v>162</v>
      </c>
      <c r="CT33" t="s">
        <v>162</v>
      </c>
      <c r="CU33" t="s">
        <v>162</v>
      </c>
      <c r="CV33" t="s">
        <v>162</v>
      </c>
      <c r="CW33" t="s">
        <v>162</v>
      </c>
      <c r="CX33" t="s">
        <v>162</v>
      </c>
      <c r="CY33" t="s">
        <v>162</v>
      </c>
      <c r="CZ33" t="s">
        <v>162</v>
      </c>
      <c r="DA33" t="s">
        <v>162</v>
      </c>
      <c r="DB33" t="s">
        <v>162</v>
      </c>
      <c r="DC33" t="s">
        <v>162</v>
      </c>
    </row>
    <row r="34" spans="1:107" x14ac:dyDescent="0.25">
      <c r="A34" s="139">
        <v>34335</v>
      </c>
      <c r="B34">
        <f t="shared" si="0"/>
        <v>45.911138885668599</v>
      </c>
      <c r="C34">
        <v>0.480665500900188</v>
      </c>
      <c r="D34">
        <v>0.513037013424541</v>
      </c>
      <c r="E34">
        <v>0.63756490341778904</v>
      </c>
      <c r="F34">
        <v>0.39176813224934098</v>
      </c>
      <c r="G34">
        <v>0.54212347172086806</v>
      </c>
      <c r="H34">
        <v>0.67613938891425895</v>
      </c>
      <c r="I34">
        <v>0.45264231904170898</v>
      </c>
      <c r="J34">
        <v>0.51979887378372902</v>
      </c>
      <c r="K34">
        <v>0.518158261299976</v>
      </c>
      <c r="L34">
        <v>0.20097343659039099</v>
      </c>
      <c r="M34">
        <v>-8.9145958267132605E-2</v>
      </c>
      <c r="N34">
        <v>0.77330162131984304</v>
      </c>
      <c r="O34">
        <v>0.75030108368383797</v>
      </c>
      <c r="P34">
        <v>-2.4753991791289998E-2</v>
      </c>
      <c r="Q34">
        <v>0.67754856622448101</v>
      </c>
      <c r="R34">
        <v>0.510904114566607</v>
      </c>
      <c r="S34">
        <v>0.27386687348452499</v>
      </c>
      <c r="W34">
        <f t="shared" si="1"/>
        <v>45.445690423761924</v>
      </c>
      <c r="X34">
        <v>0.23454765367048899</v>
      </c>
      <c r="Y34">
        <v>0.66771104831591299</v>
      </c>
      <c r="Z34">
        <v>0.69902935474262895</v>
      </c>
      <c r="AA34">
        <v>4.8941331353782598E-2</v>
      </c>
      <c r="AB34">
        <v>0.61031715427123701</v>
      </c>
      <c r="AC34">
        <v>0.46619488307166501</v>
      </c>
      <c r="AE34">
        <f t="shared" si="2"/>
        <v>13.037765278803123</v>
      </c>
      <c r="AF34">
        <v>0.203491887050152</v>
      </c>
      <c r="AG34">
        <v>0.206049661272941</v>
      </c>
      <c r="AH34">
        <v>-1.5089506055271399E-2</v>
      </c>
      <c r="AI34">
        <v>0.54195862615453905</v>
      </c>
      <c r="AJ34">
        <v>-2.9986904121789702E-2</v>
      </c>
      <c r="AK34">
        <v>0.50450882216937398</v>
      </c>
      <c r="AL34">
        <v>0.25261893187745399</v>
      </c>
      <c r="AM34">
        <v>0.20331390850761599</v>
      </c>
      <c r="AN34">
        <v>0.131369753818011</v>
      </c>
      <c r="AO34">
        <v>4.7540195082342897E-3</v>
      </c>
      <c r="AP34">
        <v>6.0987101744923597E-2</v>
      </c>
      <c r="AQ34">
        <v>-8.1056291583889703E-2</v>
      </c>
      <c r="AR34">
        <v>0.19710324810685101</v>
      </c>
      <c r="AS34">
        <v>-0.13183969255178801</v>
      </c>
      <c r="AT34">
        <v>0.16741924457298099</v>
      </c>
      <c r="AU34">
        <v>-1.73351491726201E-2</v>
      </c>
      <c r="AV34">
        <v>-2.8365020643306999E-2</v>
      </c>
      <c r="AW34">
        <v>0.34835985486966198</v>
      </c>
      <c r="AX34">
        <v>9.5084728446777705E-2</v>
      </c>
      <c r="AY34">
        <v>0.15592666258718299</v>
      </c>
      <c r="AZ34">
        <v>-5.6138384105806703E-2</v>
      </c>
      <c r="BA34">
        <v>0.144900090699076</v>
      </c>
      <c r="BB34">
        <v>0.103596278557405</v>
      </c>
      <c r="BC34">
        <v>1.46336148863642E-2</v>
      </c>
      <c r="BD34">
        <v>-6.5880821024360006E-2</v>
      </c>
      <c r="BE34">
        <v>0.54658216588738995</v>
      </c>
      <c r="BF34">
        <v>6.32297938187414E-2</v>
      </c>
      <c r="BJ34" t="s">
        <v>162</v>
      </c>
      <c r="BK34" t="s">
        <v>162</v>
      </c>
      <c r="BL34" t="s">
        <v>162</v>
      </c>
      <c r="BM34" t="s">
        <v>162</v>
      </c>
      <c r="BN34" t="s">
        <v>162</v>
      </c>
      <c r="BO34" t="s">
        <v>162</v>
      </c>
      <c r="BP34" t="s">
        <v>162</v>
      </c>
      <c r="BQ34" t="s">
        <v>162</v>
      </c>
      <c r="BR34" t="s">
        <v>162</v>
      </c>
      <c r="BS34" t="s">
        <v>162</v>
      </c>
      <c r="BT34" t="s">
        <v>162</v>
      </c>
      <c r="BU34" t="s">
        <v>162</v>
      </c>
      <c r="BV34" t="s">
        <v>162</v>
      </c>
      <c r="BW34" t="s">
        <v>162</v>
      </c>
      <c r="BX34" t="s">
        <v>162</v>
      </c>
      <c r="BY34" t="s">
        <v>162</v>
      </c>
      <c r="BZ34" t="s">
        <v>162</v>
      </c>
      <c r="CA34" t="s">
        <v>162</v>
      </c>
      <c r="CB34" t="s">
        <v>162</v>
      </c>
      <c r="CC34" t="s">
        <v>162</v>
      </c>
      <c r="CD34" t="s">
        <v>162</v>
      </c>
      <c r="CE34" t="s">
        <v>162</v>
      </c>
      <c r="CF34" t="s">
        <v>162</v>
      </c>
      <c r="CG34" t="s">
        <v>162</v>
      </c>
      <c r="CH34" t="s">
        <v>162</v>
      </c>
      <c r="CI34" t="s">
        <v>162</v>
      </c>
      <c r="CJ34" t="s">
        <v>162</v>
      </c>
      <c r="CK34" t="s">
        <v>162</v>
      </c>
      <c r="CL34" t="s">
        <v>162</v>
      </c>
      <c r="CM34" t="s">
        <v>162</v>
      </c>
      <c r="CN34" t="s">
        <v>162</v>
      </c>
      <c r="CO34" t="s">
        <v>162</v>
      </c>
      <c r="CP34" t="s">
        <v>162</v>
      </c>
      <c r="CQ34" t="s">
        <v>162</v>
      </c>
      <c r="CR34" t="s">
        <v>162</v>
      </c>
      <c r="CS34" t="s">
        <v>162</v>
      </c>
      <c r="CT34" t="s">
        <v>162</v>
      </c>
      <c r="CU34" t="s">
        <v>162</v>
      </c>
      <c r="CV34" t="s">
        <v>162</v>
      </c>
      <c r="CW34" t="s">
        <v>162</v>
      </c>
      <c r="CX34" t="s">
        <v>162</v>
      </c>
      <c r="CY34" t="s">
        <v>162</v>
      </c>
      <c r="CZ34" t="s">
        <v>162</v>
      </c>
      <c r="DA34" t="s">
        <v>162</v>
      </c>
      <c r="DB34" t="s">
        <v>162</v>
      </c>
      <c r="DC34" t="s">
        <v>162</v>
      </c>
    </row>
    <row r="35" spans="1:107" x14ac:dyDescent="0.25">
      <c r="A35" s="139">
        <v>34425</v>
      </c>
      <c r="B35">
        <f t="shared" si="0"/>
        <v>38.999677073791354</v>
      </c>
      <c r="C35">
        <v>0.465304429998258</v>
      </c>
      <c r="D35">
        <v>0.54251414438202905</v>
      </c>
      <c r="E35">
        <v>0.475610031010124</v>
      </c>
      <c r="F35">
        <v>0.51373624151959596</v>
      </c>
      <c r="G35">
        <v>0.361609355769343</v>
      </c>
      <c r="H35">
        <v>0.581563150628706</v>
      </c>
      <c r="I35">
        <v>0.28456080853420401</v>
      </c>
      <c r="J35">
        <v>0.40782180185134298</v>
      </c>
      <c r="K35">
        <v>0.45252633720964403</v>
      </c>
      <c r="L35">
        <v>5.0174517735404399E-2</v>
      </c>
      <c r="M35">
        <v>1.2492388451758E-3</v>
      </c>
      <c r="N35">
        <v>0.600898098961267</v>
      </c>
      <c r="O35">
        <v>0.56644720893413603</v>
      </c>
      <c r="P35">
        <v>8.8434826686629803E-2</v>
      </c>
      <c r="Q35">
        <v>0.37318726993590401</v>
      </c>
      <c r="R35">
        <v>0.44195072966391802</v>
      </c>
      <c r="S35">
        <v>0.42235691087884902</v>
      </c>
      <c r="W35">
        <f t="shared" si="1"/>
        <v>36.150899719513504</v>
      </c>
      <c r="X35">
        <v>0.28714039344415299</v>
      </c>
      <c r="Y35">
        <v>0.368689855694043</v>
      </c>
      <c r="Z35">
        <v>0.408593063234158</v>
      </c>
      <c r="AA35">
        <v>-6.4780771690913896E-2</v>
      </c>
      <c r="AB35">
        <v>0.705579312663553</v>
      </c>
      <c r="AC35">
        <v>0.46383212982581701</v>
      </c>
      <c r="AE35">
        <f t="shared" si="2"/>
        <v>14.946488623437288</v>
      </c>
      <c r="AF35">
        <v>0.51949388233015403</v>
      </c>
      <c r="AG35">
        <v>0.23882204724179101</v>
      </c>
      <c r="AH35">
        <v>0.102342181512993</v>
      </c>
      <c r="AI35">
        <v>0.41921161890963199</v>
      </c>
      <c r="AJ35">
        <v>6.0065581603299799E-2</v>
      </c>
      <c r="AK35">
        <v>0.53572608033266</v>
      </c>
      <c r="AL35">
        <v>1.1575664568546499E-2</v>
      </c>
      <c r="AM35">
        <v>0.16959193120010799</v>
      </c>
      <c r="AN35">
        <v>-6.9786469523175604E-2</v>
      </c>
      <c r="AO35">
        <v>0.151669505965212</v>
      </c>
      <c r="AP35">
        <v>0.107599965084248</v>
      </c>
      <c r="AQ35">
        <v>0.15097506454076301</v>
      </c>
      <c r="AR35">
        <v>2.6362420199074199E-3</v>
      </c>
      <c r="AS35">
        <v>3.2822086809268597E-2</v>
      </c>
      <c r="AT35">
        <v>0.18588439368272</v>
      </c>
      <c r="AU35">
        <v>0.35258221413111301</v>
      </c>
      <c r="AV35">
        <v>-0.14894294135052699</v>
      </c>
      <c r="AW35">
        <v>0.53214389629610603</v>
      </c>
      <c r="AX35">
        <v>-0.16106364655362301</v>
      </c>
      <c r="AY35">
        <v>-9.6788375810411803E-2</v>
      </c>
      <c r="AZ35">
        <v>0.36720261170087198</v>
      </c>
      <c r="BA35">
        <v>8.8396448107974299E-2</v>
      </c>
      <c r="BB35">
        <v>0.136013677229325</v>
      </c>
      <c r="BC35">
        <v>0.196417247348699</v>
      </c>
      <c r="BD35">
        <v>-4.1231371297173899E-2</v>
      </c>
      <c r="BE35">
        <v>0.28327657966317199</v>
      </c>
      <c r="BF35">
        <v>-9.1084187415586798E-2</v>
      </c>
      <c r="BI35">
        <f t="shared" ref="BI35:BI66" si="3">AVERAGE(BJ35:DC35)*100</f>
        <v>-4.9617083140429203</v>
      </c>
      <c r="BJ35" t="s">
        <v>162</v>
      </c>
      <c r="BK35" t="s">
        <v>162</v>
      </c>
      <c r="BL35" t="s">
        <v>162</v>
      </c>
      <c r="BM35" t="s">
        <v>162</v>
      </c>
      <c r="BN35" t="s">
        <v>162</v>
      </c>
      <c r="BO35" t="s">
        <v>162</v>
      </c>
      <c r="BP35" t="s">
        <v>162</v>
      </c>
      <c r="BQ35" t="s">
        <v>162</v>
      </c>
      <c r="BR35" t="s">
        <v>162</v>
      </c>
      <c r="BS35" t="s">
        <v>162</v>
      </c>
      <c r="BT35" t="s">
        <v>162</v>
      </c>
      <c r="BU35" t="s">
        <v>162</v>
      </c>
      <c r="BV35" t="s">
        <v>162</v>
      </c>
      <c r="BW35" t="s">
        <v>162</v>
      </c>
      <c r="BX35" t="s">
        <v>162</v>
      </c>
      <c r="BY35" t="s">
        <v>162</v>
      </c>
      <c r="BZ35" t="s">
        <v>162</v>
      </c>
      <c r="CA35" t="s">
        <v>162</v>
      </c>
      <c r="CB35" t="s">
        <v>162</v>
      </c>
      <c r="CC35" t="s">
        <v>162</v>
      </c>
      <c r="CD35" t="s">
        <v>162</v>
      </c>
      <c r="CE35" t="s">
        <v>162</v>
      </c>
      <c r="CF35" t="s">
        <v>162</v>
      </c>
      <c r="CG35" t="s">
        <v>162</v>
      </c>
      <c r="CH35" t="s">
        <v>162</v>
      </c>
      <c r="CI35" t="s">
        <v>162</v>
      </c>
      <c r="CJ35" t="s">
        <v>162</v>
      </c>
      <c r="CK35" t="s">
        <v>162</v>
      </c>
      <c r="CL35" t="s">
        <v>162</v>
      </c>
      <c r="CM35" t="s">
        <v>162</v>
      </c>
      <c r="CN35" t="s">
        <v>162</v>
      </c>
      <c r="CO35" t="s">
        <v>162</v>
      </c>
      <c r="CP35" t="s">
        <v>162</v>
      </c>
      <c r="CQ35" t="s">
        <v>162</v>
      </c>
      <c r="CR35" t="s">
        <v>162</v>
      </c>
      <c r="CS35" t="s">
        <v>162</v>
      </c>
      <c r="CT35">
        <v>4.26478044272166E-2</v>
      </c>
      <c r="CU35" t="s">
        <v>162</v>
      </c>
      <c r="CV35" t="s">
        <v>162</v>
      </c>
      <c r="CW35" t="s">
        <v>162</v>
      </c>
      <c r="CX35" t="s">
        <v>162</v>
      </c>
      <c r="CY35" t="s">
        <v>162</v>
      </c>
      <c r="CZ35">
        <v>-0.14188197070807501</v>
      </c>
      <c r="DA35" t="s">
        <v>162</v>
      </c>
      <c r="DB35" t="s">
        <v>162</v>
      </c>
      <c r="DC35" t="s">
        <v>162</v>
      </c>
    </row>
    <row r="36" spans="1:107" x14ac:dyDescent="0.25">
      <c r="A36" s="139">
        <v>34516</v>
      </c>
      <c r="B36">
        <f t="shared" si="0"/>
        <v>40.772641261522459</v>
      </c>
      <c r="C36">
        <v>0.47656474177097602</v>
      </c>
      <c r="D36">
        <v>0.62688059318886902</v>
      </c>
      <c r="E36">
        <v>0.74543560298093203</v>
      </c>
      <c r="F36">
        <v>0.222549235394957</v>
      </c>
      <c r="G36">
        <v>0.55833380483617301</v>
      </c>
      <c r="H36">
        <v>0.47482579970974698</v>
      </c>
      <c r="I36">
        <v>0.57335080542675498</v>
      </c>
      <c r="J36">
        <v>0.32827528249621002</v>
      </c>
      <c r="K36">
        <v>0.400474517149563</v>
      </c>
      <c r="L36">
        <v>0.231266245010742</v>
      </c>
      <c r="M36">
        <v>0.14290298480101399</v>
      </c>
      <c r="N36">
        <v>0.65210928612082897</v>
      </c>
      <c r="O36">
        <v>0.32406874693118198</v>
      </c>
      <c r="P36">
        <v>0.29382804537690699</v>
      </c>
      <c r="Q36">
        <v>0.312612470783251</v>
      </c>
      <c r="R36">
        <v>0.37338042006109901</v>
      </c>
      <c r="S36">
        <v>0.194490432419611</v>
      </c>
      <c r="W36">
        <f t="shared" si="1"/>
        <v>24.261195523760325</v>
      </c>
      <c r="X36">
        <v>5.9530005369424203E-2</v>
      </c>
      <c r="Y36">
        <v>0.18643847957343401</v>
      </c>
      <c r="Z36">
        <v>0.52690142307596699</v>
      </c>
      <c r="AA36">
        <v>-3.4638497437373898E-2</v>
      </c>
      <c r="AB36">
        <v>0.33689927088966598</v>
      </c>
      <c r="AC36">
        <v>0.380541049954502</v>
      </c>
      <c r="AE36">
        <f t="shared" si="2"/>
        <v>9.8733532943543629</v>
      </c>
      <c r="AF36">
        <v>-0.108369388309193</v>
      </c>
      <c r="AG36">
        <v>0.11414268677577601</v>
      </c>
      <c r="AH36">
        <v>0.18282237437816201</v>
      </c>
      <c r="AI36" t="s">
        <v>162</v>
      </c>
      <c r="AJ36">
        <v>-5.9266876708405899E-2</v>
      </c>
      <c r="AK36">
        <v>0.35037039007698001</v>
      </c>
      <c r="AL36">
        <v>0.16664343559356901</v>
      </c>
      <c r="AM36">
        <v>0.123079072538943</v>
      </c>
      <c r="AN36">
        <v>0.168122963057727</v>
      </c>
      <c r="AO36">
        <v>2.18599152462776E-2</v>
      </c>
      <c r="AP36">
        <v>0.18549401062752199</v>
      </c>
      <c r="AQ36">
        <v>-0.10792070170852699</v>
      </c>
      <c r="AR36">
        <v>-6.4489410484410495E-2</v>
      </c>
      <c r="AS36">
        <v>-0.129055743424738</v>
      </c>
      <c r="AT36">
        <v>0.67244176166966096</v>
      </c>
      <c r="AU36">
        <v>-4.4502832189779802E-2</v>
      </c>
      <c r="AV36">
        <v>0.14924811401701699</v>
      </c>
      <c r="AW36">
        <v>0.23488194196776099</v>
      </c>
      <c r="AX36">
        <v>3.0391598095866099E-2</v>
      </c>
      <c r="AY36">
        <v>2.9970334715455601E-3</v>
      </c>
      <c r="AZ36">
        <v>8.55855428954473E-2</v>
      </c>
      <c r="BA36">
        <v>-5.5964441259168697E-3</v>
      </c>
      <c r="BB36">
        <v>-5.7211047551051202E-3</v>
      </c>
      <c r="BC36">
        <v>0.137287609983997</v>
      </c>
      <c r="BD36">
        <v>7.8765671361439402E-2</v>
      </c>
      <c r="BE36">
        <v>0.40427180198198298</v>
      </c>
      <c r="BF36">
        <v>-1.64115655014632E-2</v>
      </c>
      <c r="BI36">
        <f t="shared" si="3"/>
        <v>13.566266998531255</v>
      </c>
      <c r="BJ36" t="s">
        <v>162</v>
      </c>
      <c r="BK36" t="s">
        <v>162</v>
      </c>
      <c r="BL36" t="s">
        <v>162</v>
      </c>
      <c r="BM36" t="s">
        <v>162</v>
      </c>
      <c r="BN36" t="s">
        <v>162</v>
      </c>
      <c r="BO36" t="s">
        <v>162</v>
      </c>
      <c r="BP36" t="s">
        <v>162</v>
      </c>
      <c r="BQ36" t="s">
        <v>162</v>
      </c>
      <c r="BR36" t="s">
        <v>162</v>
      </c>
      <c r="BS36" t="s">
        <v>162</v>
      </c>
      <c r="BT36">
        <v>0.18224305316126699</v>
      </c>
      <c r="BU36" t="s">
        <v>162</v>
      </c>
      <c r="BV36" t="s">
        <v>162</v>
      </c>
      <c r="BW36" t="s">
        <v>162</v>
      </c>
      <c r="BX36" t="s">
        <v>162</v>
      </c>
      <c r="BY36" t="s">
        <v>162</v>
      </c>
      <c r="BZ36" t="s">
        <v>162</v>
      </c>
      <c r="CA36" t="s">
        <v>162</v>
      </c>
      <c r="CB36" t="s">
        <v>162</v>
      </c>
      <c r="CC36" t="s">
        <v>162</v>
      </c>
      <c r="CD36" t="s">
        <v>162</v>
      </c>
      <c r="CE36" t="s">
        <v>162</v>
      </c>
      <c r="CF36" t="s">
        <v>162</v>
      </c>
      <c r="CG36" t="s">
        <v>162</v>
      </c>
      <c r="CH36" t="s">
        <v>162</v>
      </c>
      <c r="CI36" t="s">
        <v>162</v>
      </c>
      <c r="CJ36" t="s">
        <v>162</v>
      </c>
      <c r="CK36" t="s">
        <v>162</v>
      </c>
      <c r="CL36" t="s">
        <v>162</v>
      </c>
      <c r="CM36" t="s">
        <v>162</v>
      </c>
      <c r="CN36" t="s">
        <v>162</v>
      </c>
      <c r="CO36" t="s">
        <v>162</v>
      </c>
      <c r="CP36" t="s">
        <v>162</v>
      </c>
      <c r="CQ36" t="s">
        <v>162</v>
      </c>
      <c r="CR36" t="s">
        <v>162</v>
      </c>
      <c r="CS36" t="s">
        <v>162</v>
      </c>
      <c r="CT36">
        <v>0.240641389719116</v>
      </c>
      <c r="CU36" t="s">
        <v>162</v>
      </c>
      <c r="CV36" t="s">
        <v>162</v>
      </c>
      <c r="CW36" t="s">
        <v>162</v>
      </c>
      <c r="CX36" t="s">
        <v>162</v>
      </c>
      <c r="CY36" t="s">
        <v>162</v>
      </c>
      <c r="CZ36">
        <v>-1.58964329244453E-2</v>
      </c>
      <c r="DA36" t="s">
        <v>162</v>
      </c>
      <c r="DB36" t="s">
        <v>162</v>
      </c>
      <c r="DC36" t="s">
        <v>162</v>
      </c>
    </row>
    <row r="37" spans="1:107" x14ac:dyDescent="0.25">
      <c r="A37" s="139">
        <v>34608</v>
      </c>
      <c r="B37">
        <f t="shared" si="0"/>
        <v>43.271808684180975</v>
      </c>
      <c r="C37">
        <v>0.34468731772753802</v>
      </c>
      <c r="D37">
        <v>0.54522810071946803</v>
      </c>
      <c r="E37">
        <v>0.69392612750815896</v>
      </c>
      <c r="F37">
        <v>0.308486650333825</v>
      </c>
      <c r="G37">
        <v>0.49494661363238301</v>
      </c>
      <c r="H37">
        <v>0.41176978306346501</v>
      </c>
      <c r="I37">
        <v>0.55012360548805805</v>
      </c>
      <c r="J37">
        <v>0.62468064278226798</v>
      </c>
      <c r="K37">
        <v>0.43202349142763002</v>
      </c>
      <c r="L37">
        <v>0.34947896392691802</v>
      </c>
      <c r="M37">
        <v>0.28644948890954097</v>
      </c>
      <c r="N37">
        <v>0.66932320028449599</v>
      </c>
      <c r="O37">
        <v>0.57396763510550197</v>
      </c>
      <c r="P37">
        <v>-8.8610720720024197E-2</v>
      </c>
      <c r="Q37">
        <v>0.55409280554805995</v>
      </c>
      <c r="R37">
        <v>0.52431910880880195</v>
      </c>
      <c r="S37">
        <v>8.1314661764675403E-2</v>
      </c>
      <c r="W37">
        <f t="shared" si="1"/>
        <v>18.905917188628926</v>
      </c>
      <c r="X37">
        <v>-0.123261703391389</v>
      </c>
      <c r="Y37">
        <v>0.31140990714289901</v>
      </c>
      <c r="Z37">
        <v>0.43891150346721403</v>
      </c>
      <c r="AA37">
        <v>4.4524918523325498E-2</v>
      </c>
      <c r="AB37">
        <v>0.21510865880178601</v>
      </c>
      <c r="AC37">
        <v>0.24766174677389999</v>
      </c>
      <c r="AE37">
        <f t="shared" si="2"/>
        <v>17.128280554912635</v>
      </c>
      <c r="AF37">
        <v>0.45951722324816302</v>
      </c>
      <c r="AG37">
        <v>0.223480183023643</v>
      </c>
      <c r="AH37">
        <v>0.10243966538553</v>
      </c>
      <c r="AI37" t="s">
        <v>162</v>
      </c>
      <c r="AJ37">
        <v>0.12280144462211499</v>
      </c>
      <c r="AK37">
        <v>0.40769074912780701</v>
      </c>
      <c r="AL37">
        <v>0.29866393924123402</v>
      </c>
      <c r="AM37">
        <v>2.2657198811117201E-2</v>
      </c>
      <c r="AN37">
        <v>0.26433697590069599</v>
      </c>
      <c r="AO37">
        <v>-5.0786485349183499E-3</v>
      </c>
      <c r="AP37">
        <v>0.391248037139451</v>
      </c>
      <c r="AQ37">
        <v>-6.9229280090014902E-2</v>
      </c>
      <c r="AR37">
        <v>-6.8199140405708999E-2</v>
      </c>
      <c r="AS37">
        <v>-0.120915074251638</v>
      </c>
      <c r="AT37">
        <v>0.49994739345370698</v>
      </c>
      <c r="AU37">
        <v>0.23802086690322499</v>
      </c>
      <c r="AV37">
        <v>0.28790871475921298</v>
      </c>
      <c r="AW37">
        <v>0.31659021847818403</v>
      </c>
      <c r="AX37">
        <v>-3.2359073865256202E-2</v>
      </c>
      <c r="AY37">
        <v>7.1870627521852998E-2</v>
      </c>
      <c r="AZ37">
        <v>0.17642969341790701</v>
      </c>
      <c r="BA37">
        <v>0.22051182361362201</v>
      </c>
      <c r="BB37">
        <v>0.121043005897113</v>
      </c>
      <c r="BC37">
        <v>0.10450334452358701</v>
      </c>
      <c r="BD37">
        <v>-2.0148036459162202E-3</v>
      </c>
      <c r="BE37">
        <v>0.453108103986337</v>
      </c>
      <c r="BF37">
        <v>-3.1620243983766103E-2</v>
      </c>
      <c r="BI37">
        <f t="shared" si="3"/>
        <v>7.7948192777428202</v>
      </c>
      <c r="BJ37" t="s">
        <v>162</v>
      </c>
      <c r="BK37" t="s">
        <v>162</v>
      </c>
      <c r="BL37" t="s">
        <v>162</v>
      </c>
      <c r="BM37" t="s">
        <v>162</v>
      </c>
      <c r="BN37" t="s">
        <v>162</v>
      </c>
      <c r="BO37" t="s">
        <v>162</v>
      </c>
      <c r="BP37" t="s">
        <v>162</v>
      </c>
      <c r="BQ37" t="s">
        <v>162</v>
      </c>
      <c r="BR37" t="s">
        <v>162</v>
      </c>
      <c r="BS37" t="s">
        <v>162</v>
      </c>
      <c r="BT37">
        <v>6.2125206384754397E-2</v>
      </c>
      <c r="BU37" t="s">
        <v>162</v>
      </c>
      <c r="BV37" t="s">
        <v>162</v>
      </c>
      <c r="BW37" t="s">
        <v>162</v>
      </c>
      <c r="BX37" t="s">
        <v>162</v>
      </c>
      <c r="BY37" t="s">
        <v>162</v>
      </c>
      <c r="BZ37" t="s">
        <v>162</v>
      </c>
      <c r="CA37" t="s">
        <v>162</v>
      </c>
      <c r="CB37" t="s">
        <v>162</v>
      </c>
      <c r="CC37" t="s">
        <v>162</v>
      </c>
      <c r="CD37" t="s">
        <v>162</v>
      </c>
      <c r="CE37" t="s">
        <v>162</v>
      </c>
      <c r="CF37" t="s">
        <v>162</v>
      </c>
      <c r="CG37" t="s">
        <v>162</v>
      </c>
      <c r="CH37" t="s">
        <v>162</v>
      </c>
      <c r="CI37" t="s">
        <v>162</v>
      </c>
      <c r="CJ37" t="s">
        <v>162</v>
      </c>
      <c r="CK37" t="s">
        <v>162</v>
      </c>
      <c r="CL37" t="s">
        <v>162</v>
      </c>
      <c r="CM37" t="s">
        <v>162</v>
      </c>
      <c r="CN37" t="s">
        <v>162</v>
      </c>
      <c r="CO37" t="s">
        <v>162</v>
      </c>
      <c r="CP37" t="s">
        <v>162</v>
      </c>
      <c r="CQ37" t="s">
        <v>162</v>
      </c>
      <c r="CR37" t="s">
        <v>162</v>
      </c>
      <c r="CS37" t="s">
        <v>162</v>
      </c>
      <c r="CT37">
        <v>9.7159823127460507E-2</v>
      </c>
      <c r="CU37" t="s">
        <v>162</v>
      </c>
      <c r="CV37" t="s">
        <v>162</v>
      </c>
      <c r="CW37" t="s">
        <v>162</v>
      </c>
      <c r="CX37" t="s">
        <v>162</v>
      </c>
      <c r="CY37" t="s">
        <v>162</v>
      </c>
      <c r="CZ37">
        <v>7.4559548820069696E-2</v>
      </c>
      <c r="DA37" t="s">
        <v>162</v>
      </c>
      <c r="DB37" t="s">
        <v>162</v>
      </c>
      <c r="DC37" t="s">
        <v>162</v>
      </c>
    </row>
    <row r="38" spans="1:107" x14ac:dyDescent="0.25">
      <c r="A38" s="139">
        <v>34700</v>
      </c>
      <c r="B38">
        <f t="shared" si="0"/>
        <v>38.496678663588412</v>
      </c>
      <c r="C38">
        <v>0.147471606742508</v>
      </c>
      <c r="D38">
        <v>0.52723639557539903</v>
      </c>
      <c r="E38">
        <v>0.62867981021292196</v>
      </c>
      <c r="F38">
        <v>-1.6081567422355999E-2</v>
      </c>
      <c r="G38">
        <v>0.26828415315117998</v>
      </c>
      <c r="H38">
        <v>0.52699968594834301</v>
      </c>
      <c r="I38">
        <v>0.54988834507082396</v>
      </c>
      <c r="J38">
        <v>0.518883580109054</v>
      </c>
      <c r="K38">
        <v>0.26332060228993198</v>
      </c>
      <c r="L38">
        <v>0.21297100743047501</v>
      </c>
      <c r="M38">
        <v>0.21754279010071201</v>
      </c>
      <c r="N38">
        <v>0.76810718786057197</v>
      </c>
      <c r="O38">
        <v>0.54546813066934896</v>
      </c>
      <c r="P38">
        <v>-2.8081326595508199E-3</v>
      </c>
      <c r="Q38">
        <v>0.76722042476890795</v>
      </c>
      <c r="R38">
        <v>0.416331211117978</v>
      </c>
      <c r="S38">
        <v>0.20492014184378199</v>
      </c>
      <c r="W38">
        <f t="shared" si="1"/>
        <v>26.435487688944065</v>
      </c>
      <c r="X38">
        <v>0.168366013973163</v>
      </c>
      <c r="Y38">
        <v>0.47381578684307601</v>
      </c>
      <c r="Z38">
        <v>0.32174299486935198</v>
      </c>
      <c r="AA38">
        <v>-0.122737508066951</v>
      </c>
      <c r="AB38">
        <v>0.43772767162645898</v>
      </c>
      <c r="AC38">
        <v>0.30721430209154499</v>
      </c>
      <c r="AE38">
        <f t="shared" si="2"/>
        <v>20.327576693355841</v>
      </c>
      <c r="AF38">
        <v>0.54466852179057801</v>
      </c>
      <c r="AG38">
        <v>0.68225761277349395</v>
      </c>
      <c r="AH38">
        <v>2.9593110449285299E-2</v>
      </c>
      <c r="AI38" t="s">
        <v>162</v>
      </c>
      <c r="AJ38">
        <v>5.3339135197358598E-2</v>
      </c>
      <c r="AK38">
        <v>0.44268425881734902</v>
      </c>
      <c r="AL38">
        <v>0.12679976784164501</v>
      </c>
      <c r="AM38">
        <v>1.1298395341538001E-3</v>
      </c>
      <c r="AN38">
        <v>0.21650353121678301</v>
      </c>
      <c r="AO38">
        <v>0.10360599901629899</v>
      </c>
      <c r="AP38">
        <v>0.21945026623031999</v>
      </c>
      <c r="AQ38">
        <v>9.7272052736035994E-2</v>
      </c>
      <c r="AR38">
        <v>-0.16334911158410201</v>
      </c>
      <c r="AS38">
        <v>-6.7546650767091898E-4</v>
      </c>
      <c r="AT38">
        <v>0.49065989030455398</v>
      </c>
      <c r="AU38">
        <v>0.19442406729393</v>
      </c>
      <c r="AV38">
        <v>0.59965201421219805</v>
      </c>
      <c r="AW38">
        <v>0.22916539666119801</v>
      </c>
      <c r="AX38">
        <v>-0.155764175213782</v>
      </c>
      <c r="AY38">
        <v>0.17283956705162101</v>
      </c>
      <c r="AZ38">
        <v>0.22177174283491399</v>
      </c>
      <c r="BA38">
        <v>0.30995520322154702</v>
      </c>
      <c r="BB38">
        <v>-0.10423957012733499</v>
      </c>
      <c r="BC38">
        <v>0.24291739161211501</v>
      </c>
      <c r="BD38">
        <v>0.103582509903591</v>
      </c>
      <c r="BE38">
        <v>0.63308855239143802</v>
      </c>
      <c r="BF38">
        <v>-6.1621673849987504E-3</v>
      </c>
      <c r="BI38">
        <f t="shared" si="3"/>
        <v>17.423142075898767</v>
      </c>
      <c r="BJ38" t="s">
        <v>162</v>
      </c>
      <c r="BK38" t="s">
        <v>162</v>
      </c>
      <c r="BL38" t="s">
        <v>162</v>
      </c>
      <c r="BM38" t="s">
        <v>162</v>
      </c>
      <c r="BN38" t="s">
        <v>162</v>
      </c>
      <c r="BO38" t="s">
        <v>162</v>
      </c>
      <c r="BP38" t="s">
        <v>162</v>
      </c>
      <c r="BQ38" t="s">
        <v>162</v>
      </c>
      <c r="BR38" t="s">
        <v>162</v>
      </c>
      <c r="BS38" t="s">
        <v>162</v>
      </c>
      <c r="BT38">
        <v>0.104676464156244</v>
      </c>
      <c r="BU38" t="s">
        <v>162</v>
      </c>
      <c r="BV38" t="s">
        <v>162</v>
      </c>
      <c r="BW38" t="s">
        <v>162</v>
      </c>
      <c r="BX38" t="s">
        <v>162</v>
      </c>
      <c r="BY38" t="s">
        <v>162</v>
      </c>
      <c r="BZ38" t="s">
        <v>162</v>
      </c>
      <c r="CA38" t="s">
        <v>162</v>
      </c>
      <c r="CB38" t="s">
        <v>162</v>
      </c>
      <c r="CC38" t="s">
        <v>162</v>
      </c>
      <c r="CD38" t="s">
        <v>162</v>
      </c>
      <c r="CE38" t="s">
        <v>162</v>
      </c>
      <c r="CF38" t="s">
        <v>162</v>
      </c>
      <c r="CG38" t="s">
        <v>162</v>
      </c>
      <c r="CH38" t="s">
        <v>162</v>
      </c>
      <c r="CI38" t="s">
        <v>162</v>
      </c>
      <c r="CJ38" t="s">
        <v>162</v>
      </c>
      <c r="CK38" t="s">
        <v>162</v>
      </c>
      <c r="CL38" t="s">
        <v>162</v>
      </c>
      <c r="CM38" t="s">
        <v>162</v>
      </c>
      <c r="CN38" t="s">
        <v>162</v>
      </c>
      <c r="CO38" t="s">
        <v>162</v>
      </c>
      <c r="CP38" t="s">
        <v>162</v>
      </c>
      <c r="CQ38" t="s">
        <v>162</v>
      </c>
      <c r="CR38" t="s">
        <v>162</v>
      </c>
      <c r="CS38" t="s">
        <v>162</v>
      </c>
      <c r="CT38">
        <v>0.25825872756893697</v>
      </c>
      <c r="CU38" t="s">
        <v>162</v>
      </c>
      <c r="CV38" t="s">
        <v>162</v>
      </c>
      <c r="CW38" t="s">
        <v>162</v>
      </c>
      <c r="CX38" t="s">
        <v>162</v>
      </c>
      <c r="CY38" t="s">
        <v>162</v>
      </c>
      <c r="CZ38">
        <v>0.15975907055178201</v>
      </c>
      <c r="DA38" t="s">
        <v>162</v>
      </c>
      <c r="DB38" t="s">
        <v>162</v>
      </c>
      <c r="DC38" t="s">
        <v>162</v>
      </c>
    </row>
    <row r="39" spans="1:107" x14ac:dyDescent="0.25">
      <c r="A39" s="139">
        <v>34790</v>
      </c>
      <c r="B39">
        <f t="shared" si="0"/>
        <v>46.873841314463107</v>
      </c>
      <c r="C39">
        <v>-2.50480676890701E-2</v>
      </c>
      <c r="D39">
        <v>0.785780116247769</v>
      </c>
      <c r="E39">
        <v>0.77356206577945996</v>
      </c>
      <c r="F39">
        <v>9.9827351621117905E-3</v>
      </c>
      <c r="G39">
        <v>0.73629823331687105</v>
      </c>
      <c r="H39">
        <v>0.56297069982362502</v>
      </c>
      <c r="I39">
        <v>0.76758461687384305</v>
      </c>
      <c r="J39">
        <v>0.32350708661684202</v>
      </c>
      <c r="K39">
        <v>0.58672699381826898</v>
      </c>
      <c r="L39">
        <v>0.20875826035703601</v>
      </c>
      <c r="M39">
        <v>0.14276433300608499</v>
      </c>
      <c r="N39">
        <v>0.79585551696919299</v>
      </c>
      <c r="O39">
        <v>0.494042194446422</v>
      </c>
      <c r="P39">
        <v>0.228105653066144</v>
      </c>
      <c r="Q39">
        <v>0.79889816668899405</v>
      </c>
      <c r="R39">
        <v>0.40849978625847899</v>
      </c>
      <c r="S39">
        <v>0.370264632716655</v>
      </c>
      <c r="W39">
        <f t="shared" si="1"/>
        <v>28.560601984952783</v>
      </c>
      <c r="X39">
        <v>9.3180403890140498E-2</v>
      </c>
      <c r="Y39">
        <v>0.300233296225977</v>
      </c>
      <c r="Z39">
        <v>0.52122638338624305</v>
      </c>
      <c r="AA39">
        <v>-8.9724620216999507E-2</v>
      </c>
      <c r="AB39">
        <v>0.48737642227576</v>
      </c>
      <c r="AC39">
        <v>0.40134423353604598</v>
      </c>
      <c r="AE39">
        <f t="shared" si="2"/>
        <v>19.285716243118838</v>
      </c>
      <c r="AF39">
        <v>0.29719466637247799</v>
      </c>
      <c r="AG39">
        <v>8.4859846498623007E-2</v>
      </c>
      <c r="AH39">
        <v>0.28502525432096598</v>
      </c>
      <c r="AI39" t="s">
        <v>162</v>
      </c>
      <c r="AJ39">
        <v>0.155372145971757</v>
      </c>
      <c r="AK39">
        <v>0.48217183402269398</v>
      </c>
      <c r="AL39">
        <v>0.27387454599584099</v>
      </c>
      <c r="AM39">
        <v>0.24743572447116199</v>
      </c>
      <c r="AN39">
        <v>0.11186890999395301</v>
      </c>
      <c r="AO39">
        <v>-4.0285332936301099E-2</v>
      </c>
      <c r="AP39">
        <v>0.397671563717159</v>
      </c>
      <c r="AQ39">
        <v>6.08158670407404E-2</v>
      </c>
      <c r="AR39">
        <v>-9.6407578401498994E-2</v>
      </c>
      <c r="AS39">
        <v>0.21710573319092799</v>
      </c>
      <c r="AT39">
        <v>0.755474611092946</v>
      </c>
      <c r="AU39">
        <v>0.22333445741234401</v>
      </c>
      <c r="AV39">
        <v>0.22572516145655</v>
      </c>
      <c r="AW39">
        <v>0.19398921040123299</v>
      </c>
      <c r="AX39">
        <v>6.2535415121867402E-2</v>
      </c>
      <c r="AY39">
        <v>0.24985423715771099</v>
      </c>
      <c r="AZ39">
        <v>9.6868384437285293E-3</v>
      </c>
      <c r="BA39">
        <v>0.30739078291828698</v>
      </c>
      <c r="BB39">
        <v>-4.2441956980105999E-2</v>
      </c>
      <c r="BC39">
        <v>0.372222908291368</v>
      </c>
      <c r="BD39">
        <v>2.4175909780741401E-2</v>
      </c>
      <c r="BE39">
        <v>0.22003615792004799</v>
      </c>
      <c r="BF39">
        <v>-6.4400690064321905E-2</v>
      </c>
      <c r="BI39">
        <f t="shared" si="3"/>
        <v>17.396291461007248</v>
      </c>
      <c r="BJ39" t="s">
        <v>162</v>
      </c>
      <c r="BK39" t="s">
        <v>162</v>
      </c>
      <c r="BL39" t="s">
        <v>162</v>
      </c>
      <c r="BM39" t="s">
        <v>162</v>
      </c>
      <c r="BN39" t="s">
        <v>162</v>
      </c>
      <c r="BO39" t="s">
        <v>162</v>
      </c>
      <c r="BP39" t="s">
        <v>162</v>
      </c>
      <c r="BQ39" t="s">
        <v>162</v>
      </c>
      <c r="BR39" t="s">
        <v>162</v>
      </c>
      <c r="BS39" t="s">
        <v>162</v>
      </c>
      <c r="BT39">
        <v>0.565673013723065</v>
      </c>
      <c r="BU39">
        <v>5.0340228878100302E-2</v>
      </c>
      <c r="BV39" t="s">
        <v>162</v>
      </c>
      <c r="BW39" t="s">
        <v>162</v>
      </c>
      <c r="BX39" t="s">
        <v>162</v>
      </c>
      <c r="BY39" t="s">
        <v>162</v>
      </c>
      <c r="BZ39" t="s">
        <v>162</v>
      </c>
      <c r="CA39" t="s">
        <v>162</v>
      </c>
      <c r="CB39">
        <v>0.200949325654184</v>
      </c>
      <c r="CC39" t="s">
        <v>162</v>
      </c>
      <c r="CD39" t="s">
        <v>162</v>
      </c>
      <c r="CE39" t="s">
        <v>162</v>
      </c>
      <c r="CF39" t="s">
        <v>162</v>
      </c>
      <c r="CG39" t="s">
        <v>162</v>
      </c>
      <c r="CH39" t="s">
        <v>162</v>
      </c>
      <c r="CI39" t="s">
        <v>162</v>
      </c>
      <c r="CJ39" t="s">
        <v>162</v>
      </c>
      <c r="CK39" t="s">
        <v>162</v>
      </c>
      <c r="CL39" t="s">
        <v>162</v>
      </c>
      <c r="CM39" t="s">
        <v>162</v>
      </c>
      <c r="CN39" t="s">
        <v>162</v>
      </c>
      <c r="CO39" t="s">
        <v>162</v>
      </c>
      <c r="CP39" t="s">
        <v>162</v>
      </c>
      <c r="CQ39" t="s">
        <v>162</v>
      </c>
      <c r="CR39" t="s">
        <v>162</v>
      </c>
      <c r="CS39" t="s">
        <v>162</v>
      </c>
      <c r="CT39">
        <v>2.19976506547113E-2</v>
      </c>
      <c r="CU39" t="s">
        <v>162</v>
      </c>
      <c r="CV39" t="s">
        <v>162</v>
      </c>
      <c r="CW39" t="s">
        <v>162</v>
      </c>
      <c r="CX39" t="s">
        <v>162</v>
      </c>
      <c r="CY39" t="s">
        <v>162</v>
      </c>
      <c r="CZ39">
        <v>3.0854354140301899E-2</v>
      </c>
      <c r="DA39" t="s">
        <v>162</v>
      </c>
      <c r="DB39" t="s">
        <v>162</v>
      </c>
      <c r="DC39" t="s">
        <v>162</v>
      </c>
    </row>
    <row r="40" spans="1:107" x14ac:dyDescent="0.25">
      <c r="A40" s="139">
        <v>34881</v>
      </c>
      <c r="B40">
        <f t="shared" si="0"/>
        <v>42.192810567230588</v>
      </c>
      <c r="C40">
        <v>0.37934345568021299</v>
      </c>
      <c r="D40">
        <v>0.74705437102737204</v>
      </c>
      <c r="E40">
        <v>0.88850922680798095</v>
      </c>
      <c r="F40">
        <v>0.127273198708619</v>
      </c>
      <c r="G40">
        <v>0.45072770303610799</v>
      </c>
      <c r="H40">
        <v>0.448262761153295</v>
      </c>
      <c r="I40">
        <v>0.58972856441719301</v>
      </c>
      <c r="J40">
        <v>0.330999671019723</v>
      </c>
      <c r="K40">
        <v>0.457273169986673</v>
      </c>
      <c r="L40">
        <v>0.24873143964734101</v>
      </c>
      <c r="M40">
        <v>8.4507704944603898E-2</v>
      </c>
      <c r="N40">
        <v>0.79773439979881</v>
      </c>
      <c r="O40">
        <v>0.31166872629827702</v>
      </c>
      <c r="P40">
        <v>-7.7667384735153194E-2</v>
      </c>
      <c r="Q40">
        <v>0.69589648498265999</v>
      </c>
      <c r="R40">
        <v>0.61150162296052801</v>
      </c>
      <c r="S40">
        <v>8.12326806949564E-2</v>
      </c>
      <c r="W40">
        <f t="shared" si="1"/>
        <v>28.753097795927012</v>
      </c>
      <c r="X40">
        <v>5.6353910637945599E-2</v>
      </c>
      <c r="Y40">
        <v>0.17927988661239899</v>
      </c>
      <c r="Z40">
        <v>0.57708005442676003</v>
      </c>
      <c r="AA40">
        <v>8.7976312103389392E-3</v>
      </c>
      <c r="AB40">
        <v>0.64259167885436397</v>
      </c>
      <c r="AC40">
        <v>0.261082706013813</v>
      </c>
      <c r="AE40">
        <f t="shared" si="2"/>
        <v>11.101979549205895</v>
      </c>
      <c r="AF40">
        <v>4.9799617909456799E-2</v>
      </c>
      <c r="AG40">
        <v>-2.6214157324181201E-2</v>
      </c>
      <c r="AH40">
        <v>-9.3557349147674902E-3</v>
      </c>
      <c r="AI40" t="s">
        <v>162</v>
      </c>
      <c r="AJ40">
        <v>0.102310395370991</v>
      </c>
      <c r="AK40">
        <v>0.19346945833005699</v>
      </c>
      <c r="AL40">
        <v>0.50307270402256699</v>
      </c>
      <c r="AM40">
        <v>0.249753784298373</v>
      </c>
      <c r="AN40">
        <v>0.22498817897649201</v>
      </c>
      <c r="AO40">
        <v>-3.50986496393908E-2</v>
      </c>
      <c r="AP40">
        <v>5.2956728275516701E-2</v>
      </c>
      <c r="AQ40">
        <v>-0.1302340151037</v>
      </c>
      <c r="AR40">
        <v>-3.7332426328765503E-2</v>
      </c>
      <c r="AS40">
        <v>7.6135917951519999E-2</v>
      </c>
      <c r="AT40">
        <v>0.63681297652617697</v>
      </c>
      <c r="AU40">
        <v>0.218425707715312</v>
      </c>
      <c r="AV40">
        <v>0.27498776732227798</v>
      </c>
      <c r="AW40">
        <v>0.26596000917925999</v>
      </c>
      <c r="AX40">
        <v>-0.16366513403983399</v>
      </c>
      <c r="AY40">
        <v>4.5784813667746303E-3</v>
      </c>
      <c r="AZ40">
        <v>0.123625004637738</v>
      </c>
      <c r="BA40">
        <v>5.5846462335428997E-2</v>
      </c>
      <c r="BB40">
        <v>1.4413665631312999E-2</v>
      </c>
      <c r="BC40">
        <v>7.1528240953856502E-3</v>
      </c>
      <c r="BD40">
        <v>-0.144690817329967</v>
      </c>
      <c r="BE40">
        <v>0.21702355508590301</v>
      </c>
      <c r="BF40">
        <v>0.16179237844359501</v>
      </c>
      <c r="BI40">
        <f t="shared" si="3"/>
        <v>13.583183833222639</v>
      </c>
      <c r="BJ40" t="s">
        <v>162</v>
      </c>
      <c r="BK40" t="s">
        <v>162</v>
      </c>
      <c r="BL40" t="s">
        <v>162</v>
      </c>
      <c r="BM40" t="s">
        <v>162</v>
      </c>
      <c r="BN40" t="s">
        <v>162</v>
      </c>
      <c r="BO40" t="s">
        <v>162</v>
      </c>
      <c r="BP40" t="s">
        <v>162</v>
      </c>
      <c r="BQ40" t="s">
        <v>162</v>
      </c>
      <c r="BR40" t="s">
        <v>162</v>
      </c>
      <c r="BS40" t="s">
        <v>162</v>
      </c>
      <c r="BT40">
        <v>0.57614009945495204</v>
      </c>
      <c r="BU40">
        <v>-4.2736344753493399E-3</v>
      </c>
      <c r="BV40" t="s">
        <v>162</v>
      </c>
      <c r="BW40" t="s">
        <v>162</v>
      </c>
      <c r="BX40" t="s">
        <v>162</v>
      </c>
      <c r="BY40" t="s">
        <v>162</v>
      </c>
      <c r="BZ40" t="s">
        <v>162</v>
      </c>
      <c r="CA40" t="s">
        <v>162</v>
      </c>
      <c r="CB40">
        <v>2.02548339990067E-2</v>
      </c>
      <c r="CC40" t="s">
        <v>162</v>
      </c>
      <c r="CD40" t="s">
        <v>162</v>
      </c>
      <c r="CE40" t="s">
        <v>162</v>
      </c>
      <c r="CF40" t="s">
        <v>162</v>
      </c>
      <c r="CG40" t="s">
        <v>162</v>
      </c>
      <c r="CH40" t="s">
        <v>162</v>
      </c>
      <c r="CI40" t="s">
        <v>162</v>
      </c>
      <c r="CJ40" t="s">
        <v>162</v>
      </c>
      <c r="CK40" t="s">
        <v>162</v>
      </c>
      <c r="CL40" t="s">
        <v>162</v>
      </c>
      <c r="CM40" t="s">
        <v>162</v>
      </c>
      <c r="CN40" t="s">
        <v>162</v>
      </c>
      <c r="CO40" t="s">
        <v>162</v>
      </c>
      <c r="CP40" t="s">
        <v>162</v>
      </c>
      <c r="CQ40" t="s">
        <v>162</v>
      </c>
      <c r="CR40" t="s">
        <v>162</v>
      </c>
      <c r="CS40" t="s">
        <v>162</v>
      </c>
      <c r="CT40">
        <v>3.93330654511563E-2</v>
      </c>
      <c r="CU40" t="s">
        <v>162</v>
      </c>
      <c r="CV40" t="s">
        <v>162</v>
      </c>
      <c r="CW40" t="s">
        <v>162</v>
      </c>
      <c r="CX40" t="s">
        <v>162</v>
      </c>
      <c r="CY40" t="s">
        <v>162</v>
      </c>
      <c r="CZ40">
        <v>4.7704827231366299E-2</v>
      </c>
      <c r="DA40" t="s">
        <v>162</v>
      </c>
      <c r="DB40" t="s">
        <v>162</v>
      </c>
      <c r="DC40" t="s">
        <v>162</v>
      </c>
    </row>
    <row r="41" spans="1:107" x14ac:dyDescent="0.25">
      <c r="A41" s="139">
        <v>34973</v>
      </c>
      <c r="B41">
        <f t="shared" si="0"/>
        <v>34.495058079425434</v>
      </c>
      <c r="C41">
        <v>0.19153302150623</v>
      </c>
      <c r="D41">
        <v>0.26309465677104499</v>
      </c>
      <c r="E41">
        <v>0.63839401762430903</v>
      </c>
      <c r="F41">
        <v>0.29214140253534099</v>
      </c>
      <c r="G41">
        <v>0.49935349408626201</v>
      </c>
      <c r="H41">
        <v>0.34120243111637399</v>
      </c>
      <c r="I41">
        <v>0.51819165185460803</v>
      </c>
      <c r="J41">
        <v>0.24235615691944001</v>
      </c>
      <c r="K41">
        <v>0.40613510252773599</v>
      </c>
      <c r="L41">
        <v>0.12618253806524601</v>
      </c>
      <c r="M41">
        <v>0.16501125648636999</v>
      </c>
      <c r="N41">
        <v>0.60928259709335097</v>
      </c>
      <c r="O41">
        <v>0.287062526011168</v>
      </c>
      <c r="P41">
        <v>0.279219032529329</v>
      </c>
      <c r="Q41">
        <v>0.59426478176628394</v>
      </c>
      <c r="R41">
        <v>0.29953576666638498</v>
      </c>
      <c r="S41">
        <v>0.11119943994284601</v>
      </c>
      <c r="W41">
        <f t="shared" si="1"/>
        <v>29.494277876591202</v>
      </c>
      <c r="X41">
        <v>0.101391446788148</v>
      </c>
      <c r="Y41">
        <v>0.29594301018130498</v>
      </c>
      <c r="Z41">
        <v>0.54456190049394304</v>
      </c>
      <c r="AA41">
        <v>0.160939625061643</v>
      </c>
      <c r="AB41">
        <v>0.267061756452111</v>
      </c>
      <c r="AC41">
        <v>0.39975893361832199</v>
      </c>
      <c r="AE41">
        <f t="shared" si="2"/>
        <v>6.8935364747278296</v>
      </c>
      <c r="AF41">
        <v>0.43358507611721198</v>
      </c>
      <c r="AG41">
        <v>4.7795185067729798E-2</v>
      </c>
      <c r="AH41">
        <v>0.10246353944195601</v>
      </c>
      <c r="AI41" t="s">
        <v>162</v>
      </c>
      <c r="AJ41">
        <v>-5.3438741717228802E-2</v>
      </c>
      <c r="AK41">
        <v>0.19097325208573501</v>
      </c>
      <c r="AL41">
        <v>0.17252111414795099</v>
      </c>
      <c r="AM41">
        <v>-8.6579175918276102E-2</v>
      </c>
      <c r="AN41">
        <v>1.4096082537298201E-3</v>
      </c>
      <c r="AO41">
        <v>0.10467930423260099</v>
      </c>
      <c r="AP41">
        <v>1.52475965009587E-2</v>
      </c>
      <c r="AQ41">
        <v>-3.1564109568646102E-2</v>
      </c>
      <c r="AR41">
        <v>-3.5978323332676698E-2</v>
      </c>
      <c r="AS41">
        <v>1.9132808140732298E-2</v>
      </c>
      <c r="AT41">
        <v>0.38794773758637602</v>
      </c>
      <c r="AU41">
        <v>0.26922674982997902</v>
      </c>
      <c r="AV41">
        <v>1.2549646740277001E-2</v>
      </c>
      <c r="AW41">
        <v>9.5923266903611498E-2</v>
      </c>
      <c r="AX41">
        <v>5.2483022888853002E-2</v>
      </c>
      <c r="AY41">
        <v>1.82685374548812E-2</v>
      </c>
      <c r="AZ41">
        <v>-1.3046551663953999E-2</v>
      </c>
      <c r="BA41">
        <v>0.110445119787333</v>
      </c>
      <c r="BB41">
        <v>-5.2080540117870597E-2</v>
      </c>
      <c r="BC41">
        <v>4.8919168822988697E-2</v>
      </c>
      <c r="BD41">
        <v>-7.5041312249302106E-2</v>
      </c>
      <c r="BE41">
        <v>8.0977963528621896E-2</v>
      </c>
      <c r="BF41">
        <v>-2.4500459534336799E-2</v>
      </c>
      <c r="BI41">
        <f t="shared" si="3"/>
        <v>5.2627993112183038</v>
      </c>
      <c r="BJ41" t="s">
        <v>162</v>
      </c>
      <c r="BK41" t="s">
        <v>162</v>
      </c>
      <c r="BL41" t="s">
        <v>162</v>
      </c>
      <c r="BM41" t="s">
        <v>162</v>
      </c>
      <c r="BN41" t="s">
        <v>162</v>
      </c>
      <c r="BO41" t="s">
        <v>162</v>
      </c>
      <c r="BP41" t="s">
        <v>162</v>
      </c>
      <c r="BQ41" t="s">
        <v>162</v>
      </c>
      <c r="BR41" t="s">
        <v>162</v>
      </c>
      <c r="BS41" t="s">
        <v>162</v>
      </c>
      <c r="BT41">
        <v>0.18588499014521101</v>
      </c>
      <c r="BU41">
        <v>3.7531753973684502E-2</v>
      </c>
      <c r="BV41" t="s">
        <v>162</v>
      </c>
      <c r="BW41" t="s">
        <v>162</v>
      </c>
      <c r="BX41" t="s">
        <v>162</v>
      </c>
      <c r="BY41" t="s">
        <v>162</v>
      </c>
      <c r="BZ41" t="s">
        <v>162</v>
      </c>
      <c r="CA41" t="s">
        <v>162</v>
      </c>
      <c r="CB41">
        <v>5.8765758224879699E-2</v>
      </c>
      <c r="CC41" t="s">
        <v>162</v>
      </c>
      <c r="CD41" t="s">
        <v>162</v>
      </c>
      <c r="CE41" t="s">
        <v>162</v>
      </c>
      <c r="CF41" t="s">
        <v>162</v>
      </c>
      <c r="CG41" t="s">
        <v>162</v>
      </c>
      <c r="CH41" t="s">
        <v>162</v>
      </c>
      <c r="CI41" t="s">
        <v>162</v>
      </c>
      <c r="CJ41" t="s">
        <v>162</v>
      </c>
      <c r="CK41">
        <v>0.112973047610332</v>
      </c>
      <c r="CL41" t="s">
        <v>162</v>
      </c>
      <c r="CM41" t="s">
        <v>162</v>
      </c>
      <c r="CN41" t="s">
        <v>162</v>
      </c>
      <c r="CO41" t="s">
        <v>162</v>
      </c>
      <c r="CP41" t="s">
        <v>162</v>
      </c>
      <c r="CQ41">
        <v>1.4917349347216601E-2</v>
      </c>
      <c r="CR41" t="s">
        <v>162</v>
      </c>
      <c r="CS41" t="s">
        <v>162</v>
      </c>
      <c r="CT41">
        <v>3.92562845761402E-3</v>
      </c>
      <c r="CU41" t="s">
        <v>162</v>
      </c>
      <c r="CV41" t="s">
        <v>162</v>
      </c>
      <c r="CW41" t="s">
        <v>162</v>
      </c>
      <c r="CX41" t="s">
        <v>162</v>
      </c>
      <c r="CY41" t="s">
        <v>162</v>
      </c>
      <c r="CZ41">
        <v>-4.5602575973656502E-2</v>
      </c>
      <c r="DA41" t="s">
        <v>162</v>
      </c>
      <c r="DB41" t="s">
        <v>162</v>
      </c>
      <c r="DC41" t="s">
        <v>162</v>
      </c>
    </row>
    <row r="42" spans="1:107" x14ac:dyDescent="0.25">
      <c r="A42" s="139">
        <v>35065</v>
      </c>
      <c r="B42">
        <f t="shared" si="0"/>
        <v>40.750422543454825</v>
      </c>
      <c r="C42">
        <v>0.43169801644162897</v>
      </c>
      <c r="D42">
        <v>0.42401722455184798</v>
      </c>
      <c r="E42">
        <v>0.45850125265831698</v>
      </c>
      <c r="F42">
        <v>0.29954164785954002</v>
      </c>
      <c r="G42">
        <v>0.31215257643555699</v>
      </c>
      <c r="H42">
        <v>0.45271480604692099</v>
      </c>
      <c r="I42">
        <v>0.66600530265314695</v>
      </c>
      <c r="J42">
        <v>0.46861965199861</v>
      </c>
      <c r="K42">
        <v>0.53668082441404297</v>
      </c>
      <c r="L42">
        <v>0.159709531990054</v>
      </c>
      <c r="M42">
        <v>1.63358700834665E-2</v>
      </c>
      <c r="N42">
        <v>0.57018681947105299</v>
      </c>
      <c r="O42">
        <v>0.68759086697717997</v>
      </c>
      <c r="P42">
        <v>0.21629124972414199</v>
      </c>
      <c r="Q42">
        <v>0.43823366429060601</v>
      </c>
      <c r="R42">
        <v>0.36418772983375602</v>
      </c>
      <c r="S42">
        <v>0.42510479695745002</v>
      </c>
      <c r="W42">
        <f t="shared" si="1"/>
        <v>27.083873747758506</v>
      </c>
      <c r="X42">
        <v>5.9622394961780199E-2</v>
      </c>
      <c r="Y42">
        <v>0.31762276067630502</v>
      </c>
      <c r="Z42">
        <v>0.593618640031644</v>
      </c>
      <c r="AA42">
        <v>-0.103707808780673</v>
      </c>
      <c r="AB42">
        <v>0.26020817290561099</v>
      </c>
      <c r="AC42">
        <v>0.497668265070843</v>
      </c>
      <c r="AE42">
        <f t="shared" si="2"/>
        <v>13.249318603275803</v>
      </c>
      <c r="AF42">
        <v>0.35726935663987203</v>
      </c>
      <c r="AG42">
        <v>0.15034758470756099</v>
      </c>
      <c r="AH42">
        <v>0.29711300492801901</v>
      </c>
      <c r="AI42" t="s">
        <v>162</v>
      </c>
      <c r="AJ42">
        <v>-0.13463546264895801</v>
      </c>
      <c r="AK42">
        <v>0.59812648096602605</v>
      </c>
      <c r="AL42">
        <v>-5.5610837927803101E-2</v>
      </c>
      <c r="AM42">
        <v>3.34626171518062E-2</v>
      </c>
      <c r="AN42">
        <v>-0.17515480761390501</v>
      </c>
      <c r="AO42">
        <v>-0.122233293967817</v>
      </c>
      <c r="AP42">
        <v>0.52891486087082196</v>
      </c>
      <c r="AQ42">
        <v>6.2102119686349199E-3</v>
      </c>
      <c r="AR42">
        <v>0.103768493813686</v>
      </c>
      <c r="AS42">
        <v>0.11715905411997</v>
      </c>
      <c r="AT42">
        <v>0.19937586735903001</v>
      </c>
      <c r="AU42">
        <v>0.13381364661671899</v>
      </c>
      <c r="AV42">
        <v>0.23225504624194601</v>
      </c>
      <c r="AW42">
        <v>0.29930298533090899</v>
      </c>
      <c r="AX42">
        <v>-0.14945065945977001</v>
      </c>
      <c r="AY42">
        <v>-7.1611976058532797E-2</v>
      </c>
      <c r="AZ42">
        <v>7.2206074007705803E-2</v>
      </c>
      <c r="BA42">
        <v>0.412553199087001</v>
      </c>
      <c r="BB42">
        <v>6.5195156208207206E-2</v>
      </c>
      <c r="BC42">
        <v>-2.23038782589648E-2</v>
      </c>
      <c r="BD42">
        <v>-1.27042789454785E-2</v>
      </c>
      <c r="BE42">
        <v>0.50300365922608303</v>
      </c>
      <c r="BF42">
        <v>7.8450732488940397E-2</v>
      </c>
      <c r="BI42">
        <f t="shared" si="3"/>
        <v>-1.4214899437691166</v>
      </c>
      <c r="BJ42" t="s">
        <v>162</v>
      </c>
      <c r="BK42" t="s">
        <v>162</v>
      </c>
      <c r="BL42" t="s">
        <v>162</v>
      </c>
      <c r="BM42" t="s">
        <v>162</v>
      </c>
      <c r="BN42" t="s">
        <v>162</v>
      </c>
      <c r="BO42" t="s">
        <v>162</v>
      </c>
      <c r="BP42" t="s">
        <v>162</v>
      </c>
      <c r="BQ42" t="s">
        <v>162</v>
      </c>
      <c r="BR42" t="s">
        <v>162</v>
      </c>
      <c r="BS42" t="s">
        <v>162</v>
      </c>
      <c r="BT42">
        <v>0.13176540826382899</v>
      </c>
      <c r="BU42">
        <v>1.9458828152218801E-2</v>
      </c>
      <c r="BV42" t="s">
        <v>162</v>
      </c>
      <c r="BW42" t="s">
        <v>162</v>
      </c>
      <c r="BX42" t="s">
        <v>162</v>
      </c>
      <c r="BY42" t="s">
        <v>162</v>
      </c>
      <c r="BZ42" t="s">
        <v>162</v>
      </c>
      <c r="CA42" t="s">
        <v>162</v>
      </c>
      <c r="CB42">
        <v>-6.3125122260150298E-3</v>
      </c>
      <c r="CC42" t="s">
        <v>162</v>
      </c>
      <c r="CD42" t="s">
        <v>162</v>
      </c>
      <c r="CE42" t="s">
        <v>162</v>
      </c>
      <c r="CF42" t="s">
        <v>162</v>
      </c>
      <c r="CG42" t="s">
        <v>162</v>
      </c>
      <c r="CH42" t="s">
        <v>162</v>
      </c>
      <c r="CI42" t="s">
        <v>162</v>
      </c>
      <c r="CJ42" t="s">
        <v>162</v>
      </c>
      <c r="CK42">
        <v>-2.98504229793599E-2</v>
      </c>
      <c r="CL42" t="s">
        <v>162</v>
      </c>
      <c r="CM42" t="s">
        <v>162</v>
      </c>
      <c r="CN42" t="s">
        <v>162</v>
      </c>
      <c r="CO42" t="s">
        <v>162</v>
      </c>
      <c r="CP42" t="s">
        <v>162</v>
      </c>
      <c r="CQ42">
        <v>-0.168621375872058</v>
      </c>
      <c r="CR42" t="s">
        <v>162</v>
      </c>
      <c r="CS42" t="s">
        <v>162</v>
      </c>
      <c r="CT42">
        <v>-0.166089267878643</v>
      </c>
      <c r="CU42" t="s">
        <v>162</v>
      </c>
      <c r="CV42" t="s">
        <v>162</v>
      </c>
      <c r="CW42" t="s">
        <v>162</v>
      </c>
      <c r="CX42" t="s">
        <v>162</v>
      </c>
      <c r="CY42" t="s">
        <v>162</v>
      </c>
      <c r="CZ42">
        <v>0.12014504647619</v>
      </c>
      <c r="DA42" t="s">
        <v>162</v>
      </c>
      <c r="DB42" t="s">
        <v>162</v>
      </c>
      <c r="DC42" t="s">
        <v>162</v>
      </c>
    </row>
    <row r="43" spans="1:107" x14ac:dyDescent="0.25">
      <c r="A43" s="139">
        <v>35156</v>
      </c>
      <c r="B43">
        <f t="shared" si="0"/>
        <v>26.3309015904596</v>
      </c>
      <c r="C43">
        <v>-0.18290176712176601</v>
      </c>
      <c r="D43">
        <v>0.37449981053502701</v>
      </c>
      <c r="E43">
        <v>0.36947870082322898</v>
      </c>
      <c r="F43">
        <v>0.13096275240251001</v>
      </c>
      <c r="G43">
        <v>0.30789410137989198</v>
      </c>
      <c r="H43">
        <v>0.47579734623868802</v>
      </c>
      <c r="I43">
        <v>0.345473460185801</v>
      </c>
      <c r="J43">
        <v>0.36133729077902699</v>
      </c>
      <c r="K43">
        <v>0.54202665489520496</v>
      </c>
      <c r="L43">
        <v>0.10256806964936301</v>
      </c>
      <c r="M43">
        <v>-5.6133211173159801E-2</v>
      </c>
      <c r="N43">
        <v>0.33397013443060602</v>
      </c>
      <c r="O43">
        <v>0.15235099108953501</v>
      </c>
      <c r="P43">
        <v>0.14048066283225299</v>
      </c>
      <c r="Q43">
        <v>0.54906547340510703</v>
      </c>
      <c r="R43">
        <v>0.36344745528929601</v>
      </c>
      <c r="S43">
        <v>0.16593534473752</v>
      </c>
      <c r="W43">
        <f t="shared" si="1"/>
        <v>7.7015222946195223</v>
      </c>
      <c r="X43">
        <v>2.3692446396801702E-2</v>
      </c>
      <c r="Y43">
        <v>1.5657034524346601E-2</v>
      </c>
      <c r="Z43">
        <v>0.20917558846506301</v>
      </c>
      <c r="AA43">
        <v>-0.10383593758255499</v>
      </c>
      <c r="AB43">
        <v>0.17133546040981701</v>
      </c>
      <c r="AC43">
        <v>0.14606674546369799</v>
      </c>
      <c r="AE43">
        <f t="shared" si="2"/>
        <v>5.579628961200882</v>
      </c>
      <c r="AF43">
        <v>0.399541408516981</v>
      </c>
      <c r="AG43">
        <v>-5.9917963412160498E-2</v>
      </c>
      <c r="AH43">
        <v>-3.1515596083593299E-3</v>
      </c>
      <c r="AI43" t="s">
        <v>162</v>
      </c>
      <c r="AJ43">
        <v>1.5182737542538099E-2</v>
      </c>
      <c r="AK43">
        <v>0.14786641276003501</v>
      </c>
      <c r="AL43">
        <v>2.5148544534807598E-3</v>
      </c>
      <c r="AM43">
        <v>9.6562563167530896E-2</v>
      </c>
      <c r="AN43">
        <v>9.3262607418450896E-2</v>
      </c>
      <c r="AO43">
        <v>-9.2100784833262894E-2</v>
      </c>
      <c r="AP43">
        <v>3.7998409606466402E-2</v>
      </c>
      <c r="AQ43">
        <v>0.152499943521888</v>
      </c>
      <c r="AR43">
        <v>-1.6068129608657999E-2</v>
      </c>
      <c r="AS43">
        <v>3.0596305172032202E-2</v>
      </c>
      <c r="AT43">
        <v>-6.7929141395364203E-3</v>
      </c>
      <c r="AU43">
        <v>0.135271929918164</v>
      </c>
      <c r="AV43">
        <v>0.24879891560644499</v>
      </c>
      <c r="AW43">
        <v>-7.5364675408807799E-2</v>
      </c>
      <c r="AX43">
        <v>2.4851729426693E-2</v>
      </c>
      <c r="AY43">
        <v>9.3494332697260409E-3</v>
      </c>
      <c r="AZ43">
        <v>0.25454484605977501</v>
      </c>
      <c r="BA43">
        <v>0.21575155387773201</v>
      </c>
      <c r="BB43">
        <v>-8.6824924351589505E-2</v>
      </c>
      <c r="BC43">
        <v>-6.4571035656400697E-2</v>
      </c>
      <c r="BD43">
        <v>-6.4306594864260297E-2</v>
      </c>
      <c r="BE43">
        <v>3.7549501023809898E-2</v>
      </c>
      <c r="BF43">
        <v>1.7658960453516701E-2</v>
      </c>
      <c r="BI43">
        <f t="shared" si="3"/>
        <v>4.9356116953501576</v>
      </c>
      <c r="BJ43" t="s">
        <v>162</v>
      </c>
      <c r="BK43" t="s">
        <v>162</v>
      </c>
      <c r="BL43" t="s">
        <v>162</v>
      </c>
      <c r="BM43">
        <v>8.2503210287956805E-2</v>
      </c>
      <c r="BN43" t="s">
        <v>162</v>
      </c>
      <c r="BO43" t="s">
        <v>162</v>
      </c>
      <c r="BP43" t="s">
        <v>162</v>
      </c>
      <c r="BQ43">
        <v>9.4624372937622298E-2</v>
      </c>
      <c r="BR43" t="s">
        <v>162</v>
      </c>
      <c r="BS43" t="s">
        <v>162</v>
      </c>
      <c r="BT43">
        <v>-1.8675738784566399E-2</v>
      </c>
      <c r="BU43">
        <v>-7.4801100779799498E-2</v>
      </c>
      <c r="BV43" t="s">
        <v>162</v>
      </c>
      <c r="BW43" t="s">
        <v>162</v>
      </c>
      <c r="BX43">
        <v>0.13037352232091501</v>
      </c>
      <c r="BY43" t="s">
        <v>162</v>
      </c>
      <c r="BZ43">
        <v>-0.14755713741960499</v>
      </c>
      <c r="CA43" t="s">
        <v>162</v>
      </c>
      <c r="CB43">
        <v>8.5339765509611504E-2</v>
      </c>
      <c r="CC43" t="s">
        <v>162</v>
      </c>
      <c r="CD43" t="s">
        <v>162</v>
      </c>
      <c r="CE43" t="s">
        <v>162</v>
      </c>
      <c r="CF43" t="s">
        <v>162</v>
      </c>
      <c r="CG43">
        <v>0.32748035434050499</v>
      </c>
      <c r="CH43">
        <v>3.2657939940644101E-2</v>
      </c>
      <c r="CI43" t="s">
        <v>162</v>
      </c>
      <c r="CJ43" t="s">
        <v>162</v>
      </c>
      <c r="CK43">
        <v>5.5676215327546297E-2</v>
      </c>
      <c r="CL43" t="s">
        <v>162</v>
      </c>
      <c r="CM43" t="s">
        <v>162</v>
      </c>
      <c r="CN43" t="s">
        <v>162</v>
      </c>
      <c r="CO43" t="s">
        <v>162</v>
      </c>
      <c r="CP43" t="s">
        <v>162</v>
      </c>
      <c r="CQ43">
        <v>0.151429259807568</v>
      </c>
      <c r="CR43" t="s">
        <v>162</v>
      </c>
      <c r="CS43" t="s">
        <v>162</v>
      </c>
      <c r="CT43">
        <v>1.63512443722558E-2</v>
      </c>
      <c r="CU43">
        <v>-8.3838879226436805E-2</v>
      </c>
      <c r="CV43" t="s">
        <v>162</v>
      </c>
      <c r="CW43" t="s">
        <v>162</v>
      </c>
      <c r="CX43" t="s">
        <v>162</v>
      </c>
      <c r="CY43" t="s">
        <v>162</v>
      </c>
      <c r="CZ43">
        <v>3.9422608714804998E-2</v>
      </c>
      <c r="DA43" t="s">
        <v>162</v>
      </c>
      <c r="DB43" t="s">
        <v>162</v>
      </c>
      <c r="DC43" t="s">
        <v>162</v>
      </c>
    </row>
    <row r="44" spans="1:107" x14ac:dyDescent="0.25">
      <c r="A44" s="139">
        <v>35247</v>
      </c>
      <c r="B44">
        <f t="shared" si="0"/>
        <v>49.090199529508475</v>
      </c>
      <c r="C44">
        <v>0.41080429948458402</v>
      </c>
      <c r="D44">
        <v>0.39284929186895101</v>
      </c>
      <c r="E44">
        <v>0.68663287543449403</v>
      </c>
      <c r="F44">
        <v>0.64826274693876595</v>
      </c>
      <c r="G44">
        <v>0.50069248861290105</v>
      </c>
      <c r="H44">
        <v>0.58678261080555605</v>
      </c>
      <c r="I44">
        <v>0.65111420064179804</v>
      </c>
      <c r="J44">
        <v>0.62999636452455698</v>
      </c>
      <c r="K44">
        <v>0.44790317834207899</v>
      </c>
      <c r="L44">
        <v>0.41977421507595403</v>
      </c>
      <c r="M44">
        <v>0.105844838724775</v>
      </c>
      <c r="N44">
        <v>0.64466617629527501</v>
      </c>
      <c r="O44">
        <v>0.53973093408606299</v>
      </c>
      <c r="P44">
        <v>0.169255974072508</v>
      </c>
      <c r="Q44">
        <v>0.58521437521765796</v>
      </c>
      <c r="R44">
        <v>0.492541749003236</v>
      </c>
      <c r="S44">
        <v>0.433267600887285</v>
      </c>
      <c r="W44">
        <f t="shared" si="1"/>
        <v>41.56085802660769</v>
      </c>
      <c r="X44">
        <v>0.23426988368204399</v>
      </c>
      <c r="Y44">
        <v>0.35414519992885801</v>
      </c>
      <c r="Z44">
        <v>0.55971083555148804</v>
      </c>
      <c r="AA44">
        <v>0.129092219255209</v>
      </c>
      <c r="AB44">
        <v>0.59109129924442505</v>
      </c>
      <c r="AC44">
        <v>0.62534204393443704</v>
      </c>
      <c r="AE44">
        <f t="shared" si="2"/>
        <v>11.652039702601744</v>
      </c>
      <c r="AF44">
        <v>0.203095500451074</v>
      </c>
      <c r="AG44">
        <v>7.0614238816237199E-2</v>
      </c>
      <c r="AH44">
        <v>2.3169942506335299E-2</v>
      </c>
      <c r="AI44" t="s">
        <v>162</v>
      </c>
      <c r="AJ44">
        <v>-0.154445320487646</v>
      </c>
      <c r="AK44">
        <v>0.46381486968723101</v>
      </c>
      <c r="AL44">
        <v>0.150014353088331</v>
      </c>
      <c r="AM44">
        <v>0.227060404037464</v>
      </c>
      <c r="AN44">
        <v>-2.9256168288125599E-2</v>
      </c>
      <c r="AO44">
        <v>2.65137395615914E-2</v>
      </c>
      <c r="AP44">
        <v>0.40203087298694401</v>
      </c>
      <c r="AQ44">
        <v>0.20555421406559801</v>
      </c>
      <c r="AR44">
        <v>-1.40188821036966E-2</v>
      </c>
      <c r="AS44">
        <v>-7.6653158832851398E-2</v>
      </c>
      <c r="AT44">
        <v>9.4154581434621298E-2</v>
      </c>
      <c r="AU44">
        <v>0.455072688875583</v>
      </c>
      <c r="AV44">
        <v>3.02955476501812E-2</v>
      </c>
      <c r="AW44">
        <v>6.47803851379936E-3</v>
      </c>
      <c r="AX44">
        <v>-1.5944561809254899E-2</v>
      </c>
      <c r="AY44">
        <v>-1.77578261287916E-2</v>
      </c>
      <c r="AZ44">
        <v>0.148625901961072</v>
      </c>
      <c r="BA44">
        <v>0.29201650890995201</v>
      </c>
      <c r="BB44">
        <v>1.6209857123093599E-2</v>
      </c>
      <c r="BC44">
        <v>9.8217501120036396E-2</v>
      </c>
      <c r="BD44">
        <v>0.28640452520242199</v>
      </c>
      <c r="BE44">
        <v>0.19529819694579201</v>
      </c>
      <c r="BF44">
        <v>-5.7035242610539202E-2</v>
      </c>
      <c r="BI44">
        <f t="shared" si="3"/>
        <v>14.164738727729262</v>
      </c>
      <c r="BJ44" t="s">
        <v>162</v>
      </c>
      <c r="BK44" t="s">
        <v>162</v>
      </c>
      <c r="BL44" t="s">
        <v>162</v>
      </c>
      <c r="BM44">
        <v>2.02289844415902E-2</v>
      </c>
      <c r="BN44" t="s">
        <v>162</v>
      </c>
      <c r="BO44" t="s">
        <v>162</v>
      </c>
      <c r="BP44" t="s">
        <v>162</v>
      </c>
      <c r="BQ44">
        <v>0.21371130113370601</v>
      </c>
      <c r="BR44" t="s">
        <v>162</v>
      </c>
      <c r="BS44" t="s">
        <v>162</v>
      </c>
      <c r="BT44">
        <v>0.118220732507281</v>
      </c>
      <c r="BU44">
        <v>0.10185059768075699</v>
      </c>
      <c r="BV44">
        <v>0.18786384271935699</v>
      </c>
      <c r="BW44" t="s">
        <v>162</v>
      </c>
      <c r="BX44">
        <v>-1.1931333556425699E-2</v>
      </c>
      <c r="BY44" t="s">
        <v>162</v>
      </c>
      <c r="BZ44">
        <v>-3.4494317889864901E-2</v>
      </c>
      <c r="CA44" t="s">
        <v>162</v>
      </c>
      <c r="CB44">
        <v>-8.3846237318344799E-2</v>
      </c>
      <c r="CC44" t="s">
        <v>162</v>
      </c>
      <c r="CD44" t="s">
        <v>162</v>
      </c>
      <c r="CE44" t="s">
        <v>162</v>
      </c>
      <c r="CF44" t="s">
        <v>162</v>
      </c>
      <c r="CG44">
        <v>0.77810928019985104</v>
      </c>
      <c r="CH44">
        <v>0.29638781529208102</v>
      </c>
      <c r="CI44" t="s">
        <v>162</v>
      </c>
      <c r="CJ44" t="s">
        <v>162</v>
      </c>
      <c r="CK44">
        <v>0.17994033380435601</v>
      </c>
      <c r="CL44" t="s">
        <v>162</v>
      </c>
      <c r="CM44" t="s">
        <v>162</v>
      </c>
      <c r="CN44" t="s">
        <v>162</v>
      </c>
      <c r="CO44" t="s">
        <v>162</v>
      </c>
      <c r="CP44" t="s">
        <v>162</v>
      </c>
      <c r="CQ44">
        <v>6.2980475390851706E-2</v>
      </c>
      <c r="CR44" t="s">
        <v>162</v>
      </c>
      <c r="CS44" t="s">
        <v>162</v>
      </c>
      <c r="CT44">
        <v>6.7514770208178504E-2</v>
      </c>
      <c r="CU44">
        <v>3.1328173140817199E-2</v>
      </c>
      <c r="CV44" t="s">
        <v>162</v>
      </c>
      <c r="CW44" t="s">
        <v>162</v>
      </c>
      <c r="CX44" t="s">
        <v>162</v>
      </c>
      <c r="CY44" t="s">
        <v>162</v>
      </c>
      <c r="CZ44">
        <v>0.196846391405198</v>
      </c>
      <c r="DA44" t="s">
        <v>162</v>
      </c>
      <c r="DB44" t="s">
        <v>162</v>
      </c>
      <c r="DC44" t="s">
        <v>162</v>
      </c>
    </row>
    <row r="45" spans="1:107" x14ac:dyDescent="0.25">
      <c r="A45" s="139">
        <v>35339</v>
      </c>
      <c r="B45">
        <f t="shared" si="0"/>
        <v>41.433645054179827</v>
      </c>
      <c r="C45">
        <v>0.39159411744650602</v>
      </c>
      <c r="D45">
        <v>0.45883213558121799</v>
      </c>
      <c r="E45">
        <v>0.372042342972428</v>
      </c>
      <c r="F45">
        <v>0.545837816825262</v>
      </c>
      <c r="G45">
        <v>0.60719029486994303</v>
      </c>
      <c r="H45">
        <v>0.52138433516454896</v>
      </c>
      <c r="I45">
        <v>0.536564802784817</v>
      </c>
      <c r="J45">
        <v>0.50524570955023995</v>
      </c>
      <c r="K45">
        <v>0.34979401231723301</v>
      </c>
      <c r="L45">
        <v>0.25527867125908099</v>
      </c>
      <c r="M45">
        <v>0.27330920178014401</v>
      </c>
      <c r="N45">
        <v>0.67667289639516903</v>
      </c>
      <c r="O45">
        <v>8.7298466830255494E-2</v>
      </c>
      <c r="P45">
        <v>0.30797617167562202</v>
      </c>
      <c r="Q45">
        <v>0.457748886283596</v>
      </c>
      <c r="R45">
        <v>0.37173691190647701</v>
      </c>
      <c r="S45">
        <v>0.32521288556803002</v>
      </c>
      <c r="W45">
        <f t="shared" si="1"/>
        <v>28.105110772855063</v>
      </c>
      <c r="X45">
        <v>-6.1300367557844099E-2</v>
      </c>
      <c r="Y45">
        <v>0.45427031781836802</v>
      </c>
      <c r="Z45">
        <v>0.45731523205101898</v>
      </c>
      <c r="AA45">
        <v>0.108230645142444</v>
      </c>
      <c r="AB45">
        <v>0.24816510489254101</v>
      </c>
      <c r="AC45">
        <v>0.479625714024776</v>
      </c>
      <c r="AE45">
        <f t="shared" si="2"/>
        <v>10.645232482869861</v>
      </c>
      <c r="AF45">
        <v>0.158934172076658</v>
      </c>
      <c r="AG45">
        <v>3.8633592641074098E-2</v>
      </c>
      <c r="AH45">
        <v>-2.40651167928796E-2</v>
      </c>
      <c r="AI45" t="s">
        <v>162</v>
      </c>
      <c r="AJ45">
        <v>5.80181882734477E-2</v>
      </c>
      <c r="AK45">
        <v>0.34865437177028102</v>
      </c>
      <c r="AL45">
        <v>5.0404062349621401E-2</v>
      </c>
      <c r="AM45">
        <v>0.16009933922129499</v>
      </c>
      <c r="AN45">
        <v>0.25603349559297001</v>
      </c>
      <c r="AO45">
        <v>6.5753448269355502E-2</v>
      </c>
      <c r="AP45">
        <v>7.1469346210509294E-2</v>
      </c>
      <c r="AQ45">
        <v>5.4751575992918203E-2</v>
      </c>
      <c r="AR45">
        <v>-6.9211121551295801E-2</v>
      </c>
      <c r="AS45">
        <v>3.9109527701275099E-2</v>
      </c>
      <c r="AT45">
        <v>0.284432343307851</v>
      </c>
      <c r="AU45">
        <v>5.92369916037827E-2</v>
      </c>
      <c r="AV45">
        <v>0.48420914156257899</v>
      </c>
      <c r="AW45">
        <v>-9.9072546058477207E-2</v>
      </c>
      <c r="AX45">
        <v>2.6462633901086299E-2</v>
      </c>
      <c r="AY45">
        <v>0.38291521585118399</v>
      </c>
      <c r="AZ45">
        <v>9.8389153543786606E-2</v>
      </c>
      <c r="BA45">
        <v>4.1824089989075601E-2</v>
      </c>
      <c r="BB45">
        <v>8.0164692741232405E-2</v>
      </c>
      <c r="BC45">
        <v>9.9707433607889601E-3</v>
      </c>
      <c r="BD45">
        <v>1.79161803023353E-4</v>
      </c>
      <c r="BE45">
        <v>0.16756143308853599</v>
      </c>
      <c r="BF45">
        <v>2.2902509096485699E-2</v>
      </c>
      <c r="BI45">
        <f t="shared" si="3"/>
        <v>16.130715077287142</v>
      </c>
      <c r="BJ45" t="s">
        <v>162</v>
      </c>
      <c r="BK45" t="s">
        <v>162</v>
      </c>
      <c r="BL45" t="s">
        <v>162</v>
      </c>
      <c r="BM45">
        <v>0.36123943072879</v>
      </c>
      <c r="BN45" t="s">
        <v>162</v>
      </c>
      <c r="BO45" t="s">
        <v>162</v>
      </c>
      <c r="BP45" t="s">
        <v>162</v>
      </c>
      <c r="BQ45">
        <v>0.429667802238898</v>
      </c>
      <c r="BR45" t="s">
        <v>162</v>
      </c>
      <c r="BS45" t="s">
        <v>162</v>
      </c>
      <c r="BT45">
        <v>-2.6829023689473701E-2</v>
      </c>
      <c r="BU45">
        <v>-1.67303820591038E-2</v>
      </c>
      <c r="BV45">
        <v>0.118339244236476</v>
      </c>
      <c r="BW45" t="s">
        <v>162</v>
      </c>
      <c r="BX45">
        <v>0.13497539974629399</v>
      </c>
      <c r="BY45" t="s">
        <v>162</v>
      </c>
      <c r="BZ45">
        <v>0.130982056788084</v>
      </c>
      <c r="CA45" t="s">
        <v>162</v>
      </c>
      <c r="CB45">
        <v>2.9549159643485499E-2</v>
      </c>
      <c r="CC45" t="s">
        <v>162</v>
      </c>
      <c r="CD45" t="s">
        <v>162</v>
      </c>
      <c r="CE45" t="s">
        <v>162</v>
      </c>
      <c r="CF45" t="s">
        <v>162</v>
      </c>
      <c r="CG45">
        <v>0.60747928138610496</v>
      </c>
      <c r="CH45">
        <v>0.13095753130736501</v>
      </c>
      <c r="CI45" t="s">
        <v>162</v>
      </c>
      <c r="CJ45" t="s">
        <v>162</v>
      </c>
      <c r="CK45">
        <v>-2.9064124743079602E-2</v>
      </c>
      <c r="CL45" t="s">
        <v>162</v>
      </c>
      <c r="CM45" t="s">
        <v>162</v>
      </c>
      <c r="CN45" t="s">
        <v>162</v>
      </c>
      <c r="CO45" t="s">
        <v>162</v>
      </c>
      <c r="CP45" t="s">
        <v>162</v>
      </c>
      <c r="CQ45">
        <v>0.114084777267739</v>
      </c>
      <c r="CR45" t="s">
        <v>162</v>
      </c>
      <c r="CS45" t="s">
        <v>162</v>
      </c>
      <c r="CT45">
        <v>5.34299195234859E-2</v>
      </c>
      <c r="CU45">
        <v>0.177829587302893</v>
      </c>
      <c r="CV45" t="s">
        <v>162</v>
      </c>
      <c r="CW45" t="s">
        <v>162</v>
      </c>
      <c r="CX45" t="s">
        <v>162</v>
      </c>
      <c r="CY45" t="s">
        <v>162</v>
      </c>
      <c r="CZ45">
        <v>0.20369660191511299</v>
      </c>
      <c r="DA45" t="s">
        <v>162</v>
      </c>
      <c r="DB45" t="s">
        <v>162</v>
      </c>
      <c r="DC45" t="s">
        <v>162</v>
      </c>
    </row>
    <row r="46" spans="1:107" x14ac:dyDescent="0.25">
      <c r="A46" s="139">
        <v>35431</v>
      </c>
      <c r="B46">
        <f t="shared" si="0"/>
        <v>36.677299114349196</v>
      </c>
      <c r="C46">
        <v>2.8110026203913702E-2</v>
      </c>
      <c r="D46">
        <v>0.48016274556404198</v>
      </c>
      <c r="E46">
        <v>0.68882714671596701</v>
      </c>
      <c r="F46">
        <v>0.48931185118292703</v>
      </c>
      <c r="G46">
        <v>0.36461624216288002</v>
      </c>
      <c r="H46">
        <v>0.65076687982772496</v>
      </c>
      <c r="I46">
        <v>0.446103283998385</v>
      </c>
      <c r="J46">
        <v>0.111666143926635</v>
      </c>
      <c r="K46">
        <v>0.48603300432721003</v>
      </c>
      <c r="L46">
        <v>0.122881330968829</v>
      </c>
      <c r="M46">
        <v>4.6891279244818701E-2</v>
      </c>
      <c r="N46">
        <v>0.64271014761149703</v>
      </c>
      <c r="O46">
        <v>0.175491328499009</v>
      </c>
      <c r="P46">
        <v>0.150186897126177</v>
      </c>
      <c r="Q46">
        <v>0.462875643955238</v>
      </c>
      <c r="R46">
        <v>0.55717454307865899</v>
      </c>
      <c r="S46">
        <v>0.33133235504545</v>
      </c>
      <c r="W46">
        <f t="shared" si="1"/>
        <v>28.699813943115117</v>
      </c>
      <c r="X46">
        <v>0.37885010056919199</v>
      </c>
      <c r="Y46">
        <v>0.186263421373663</v>
      </c>
      <c r="Z46">
        <v>0.26587397319717598</v>
      </c>
      <c r="AA46">
        <v>6.8900765691578006E-2</v>
      </c>
      <c r="AB46">
        <v>0.30041241652567902</v>
      </c>
      <c r="AC46">
        <v>0.52168815922961898</v>
      </c>
      <c r="AE46">
        <f t="shared" si="2"/>
        <v>9.0772949082562935</v>
      </c>
      <c r="AF46">
        <v>0.33856123548671102</v>
      </c>
      <c r="AG46">
        <v>0.28445808670858502</v>
      </c>
      <c r="AH46">
        <v>2.2890467160705499E-2</v>
      </c>
      <c r="AI46" t="s">
        <v>162</v>
      </c>
      <c r="AJ46">
        <v>-0.10626723518495899</v>
      </c>
      <c r="AK46">
        <v>0.47791206632606797</v>
      </c>
      <c r="AL46">
        <v>-0.10662572300211901</v>
      </c>
      <c r="AM46">
        <v>-2.2931981865349099E-2</v>
      </c>
      <c r="AN46">
        <v>8.3015962496849394E-2</v>
      </c>
      <c r="AO46">
        <v>-5.1056497251474202E-2</v>
      </c>
      <c r="AP46">
        <v>6.1410080602311901E-2</v>
      </c>
      <c r="AQ46">
        <v>3.13638528127613E-2</v>
      </c>
      <c r="AR46">
        <v>7.3287412744473507E-2</v>
      </c>
      <c r="AS46">
        <v>0.128118480770291</v>
      </c>
      <c r="AT46">
        <v>0.155833123071239</v>
      </c>
      <c r="AU46">
        <v>0.231578056140015</v>
      </c>
      <c r="AV46">
        <v>0.25893685467802002</v>
      </c>
      <c r="AW46">
        <v>0.101683839289005</v>
      </c>
      <c r="AX46">
        <v>-3.0573259397898501E-2</v>
      </c>
      <c r="AY46">
        <v>-8.0770933656565194E-2</v>
      </c>
      <c r="AZ46">
        <v>0.11821680305205</v>
      </c>
      <c r="BA46">
        <v>-4.0079935947654702E-2</v>
      </c>
      <c r="BB46">
        <v>0.14440098509432001</v>
      </c>
      <c r="BC46">
        <v>6.1299336298337698E-2</v>
      </c>
      <c r="BD46">
        <v>1.3948134447874801E-2</v>
      </c>
      <c r="BE46">
        <v>0.19406544156958999</v>
      </c>
      <c r="BF46">
        <v>1.74220237034481E-2</v>
      </c>
      <c r="BI46">
        <f t="shared" si="3"/>
        <v>9.4619991370218308</v>
      </c>
      <c r="BJ46" t="s">
        <v>162</v>
      </c>
      <c r="BK46" t="s">
        <v>162</v>
      </c>
      <c r="BL46" t="s">
        <v>162</v>
      </c>
      <c r="BM46">
        <v>7.2237289714140299E-2</v>
      </c>
      <c r="BN46" t="s">
        <v>162</v>
      </c>
      <c r="BO46" t="s">
        <v>162</v>
      </c>
      <c r="BP46" t="s">
        <v>162</v>
      </c>
      <c r="BQ46">
        <v>0.17034202734308199</v>
      </c>
      <c r="BR46" t="s">
        <v>162</v>
      </c>
      <c r="BS46" t="s">
        <v>162</v>
      </c>
      <c r="BT46">
        <v>0.15512594309569699</v>
      </c>
      <c r="BU46">
        <v>-8.7892729118618201E-2</v>
      </c>
      <c r="BV46">
        <v>7.4315219959972298E-2</v>
      </c>
      <c r="BW46" t="s">
        <v>162</v>
      </c>
      <c r="BX46">
        <v>0.20557924313571499</v>
      </c>
      <c r="BY46" t="s">
        <v>162</v>
      </c>
      <c r="BZ46">
        <v>5.8991896629947298E-2</v>
      </c>
      <c r="CA46" t="s">
        <v>162</v>
      </c>
      <c r="CB46">
        <v>5.8350684252122302E-2</v>
      </c>
      <c r="CC46" t="s">
        <v>162</v>
      </c>
      <c r="CD46" t="s">
        <v>162</v>
      </c>
      <c r="CE46" t="s">
        <v>162</v>
      </c>
      <c r="CF46" t="s">
        <v>162</v>
      </c>
      <c r="CG46">
        <v>0.57072100121035296</v>
      </c>
      <c r="CH46">
        <v>-7.9158822263681594E-2</v>
      </c>
      <c r="CI46" t="s">
        <v>162</v>
      </c>
      <c r="CJ46" t="s">
        <v>162</v>
      </c>
      <c r="CK46">
        <v>-6.2528784607662299E-2</v>
      </c>
      <c r="CL46">
        <v>7.4304056075554306E-2</v>
      </c>
      <c r="CM46" t="s">
        <v>162</v>
      </c>
      <c r="CN46" t="s">
        <v>162</v>
      </c>
      <c r="CO46" t="s">
        <v>162</v>
      </c>
      <c r="CP46" t="s">
        <v>162</v>
      </c>
      <c r="CQ46">
        <v>7.2431578204774402E-2</v>
      </c>
      <c r="CR46" t="s">
        <v>162</v>
      </c>
      <c r="CS46" t="s">
        <v>162</v>
      </c>
      <c r="CT46">
        <v>0.19037765382711899</v>
      </c>
      <c r="CU46">
        <v>3.3711848503703297E-2</v>
      </c>
      <c r="CV46" t="s">
        <v>162</v>
      </c>
      <c r="CW46" t="s">
        <v>162</v>
      </c>
      <c r="CX46" t="s">
        <v>162</v>
      </c>
      <c r="CY46" t="s">
        <v>162</v>
      </c>
      <c r="CZ46">
        <v>7.0117559612747904E-3</v>
      </c>
      <c r="DA46" t="s">
        <v>162</v>
      </c>
      <c r="DB46" t="s">
        <v>162</v>
      </c>
      <c r="DC46" t="s">
        <v>162</v>
      </c>
    </row>
    <row r="47" spans="1:107" x14ac:dyDescent="0.25">
      <c r="A47" s="139">
        <v>35521</v>
      </c>
      <c r="B47">
        <f t="shared" si="0"/>
        <v>47.234010959657112</v>
      </c>
      <c r="C47">
        <v>0.33572787823489703</v>
      </c>
      <c r="D47">
        <v>0.65144870940504196</v>
      </c>
      <c r="E47">
        <v>0.70602396852054505</v>
      </c>
      <c r="F47">
        <v>0.46222070950855398</v>
      </c>
      <c r="G47">
        <v>0.542994699989929</v>
      </c>
      <c r="H47">
        <v>0.327100448524208</v>
      </c>
      <c r="I47">
        <v>0.71215258307223495</v>
      </c>
      <c r="J47">
        <v>0.182482504859631</v>
      </c>
      <c r="K47">
        <v>0.38024366819765598</v>
      </c>
      <c r="L47">
        <v>0.34963317562600399</v>
      </c>
      <c r="M47">
        <v>0.223781498099582</v>
      </c>
      <c r="N47">
        <v>0.79330394807243998</v>
      </c>
      <c r="O47">
        <v>0.34967618754721702</v>
      </c>
      <c r="P47">
        <v>0.324710582901511</v>
      </c>
      <c r="Q47">
        <v>0.67352388347688097</v>
      </c>
      <c r="R47">
        <v>0.528156201602619</v>
      </c>
      <c r="S47">
        <v>0.48660121550275798</v>
      </c>
      <c r="W47">
        <f t="shared" si="1"/>
        <v>27.557132360743303</v>
      </c>
      <c r="X47">
        <v>-5.81989652897184E-2</v>
      </c>
      <c r="Y47">
        <v>0.25293616587934098</v>
      </c>
      <c r="Z47">
        <v>0.565674058656225</v>
      </c>
      <c r="AA47">
        <v>1.2659981577273501E-2</v>
      </c>
      <c r="AB47">
        <v>0.44502082158299999</v>
      </c>
      <c r="AC47">
        <v>0.435335879238477</v>
      </c>
      <c r="AE47">
        <f t="shared" si="2"/>
        <v>13.101617730496981</v>
      </c>
      <c r="AF47">
        <v>0.27142780923541399</v>
      </c>
      <c r="AG47">
        <v>-7.27567556190203E-2</v>
      </c>
      <c r="AH47">
        <v>0.100039628273647</v>
      </c>
      <c r="AI47">
        <v>0.88440350658934397</v>
      </c>
      <c r="AJ47">
        <v>-1.46549369823565E-2</v>
      </c>
      <c r="AK47">
        <v>0.56991283251129499</v>
      </c>
      <c r="AL47">
        <v>-2.71403954834573E-2</v>
      </c>
      <c r="AM47">
        <v>0.13969332805554499</v>
      </c>
      <c r="AN47">
        <v>-2.0742751750455299E-2</v>
      </c>
      <c r="AO47">
        <v>0.17546119987792499</v>
      </c>
      <c r="AP47">
        <v>3.0098379163715799E-2</v>
      </c>
      <c r="AQ47">
        <v>-7.6477310019380101E-2</v>
      </c>
      <c r="AR47">
        <v>-6.5187369014066701E-2</v>
      </c>
      <c r="AS47">
        <v>4.6809514655762899E-2</v>
      </c>
      <c r="AT47">
        <v>0.68995692203654602</v>
      </c>
      <c r="AU47">
        <v>7.8444040035558896E-2</v>
      </c>
      <c r="AV47">
        <v>6.1109622818965897E-2</v>
      </c>
      <c r="AW47">
        <v>0.19179903059524001</v>
      </c>
      <c r="AX47">
        <v>3.6501247535917201E-3</v>
      </c>
      <c r="AY47">
        <v>-2.99105679682139E-2</v>
      </c>
      <c r="AZ47">
        <v>0.21451925421600199</v>
      </c>
      <c r="BA47">
        <v>-0.133954498808525</v>
      </c>
      <c r="BB47">
        <v>0.253394310121628</v>
      </c>
      <c r="BC47">
        <v>0.19569146639812501</v>
      </c>
      <c r="BD47">
        <v>3.0498396754124999E-2</v>
      </c>
      <c r="BE47">
        <v>-4.6354685574848002E-2</v>
      </c>
      <c r="BF47">
        <v>8.7706692362075706E-2</v>
      </c>
      <c r="BI47">
        <f t="shared" si="3"/>
        <v>12.702909231344906</v>
      </c>
      <c r="BJ47" t="s">
        <v>162</v>
      </c>
      <c r="BK47" t="s">
        <v>162</v>
      </c>
      <c r="BL47" t="s">
        <v>162</v>
      </c>
      <c r="BM47">
        <v>6.4832020739475194E-2</v>
      </c>
      <c r="BN47" t="s">
        <v>162</v>
      </c>
      <c r="BO47" t="s">
        <v>162</v>
      </c>
      <c r="BP47" t="s">
        <v>162</v>
      </c>
      <c r="BQ47">
        <v>8.3572434169974494E-2</v>
      </c>
      <c r="BR47">
        <v>0.156169418723964</v>
      </c>
      <c r="BS47" t="s">
        <v>162</v>
      </c>
      <c r="BT47">
        <v>0.129040776464134</v>
      </c>
      <c r="BU47">
        <v>0.16508651651906001</v>
      </c>
      <c r="BV47">
        <v>0.15927232594568999</v>
      </c>
      <c r="BW47" t="s">
        <v>162</v>
      </c>
      <c r="BX47">
        <v>8.4314619868029697E-2</v>
      </c>
      <c r="BY47" t="s">
        <v>162</v>
      </c>
      <c r="BZ47">
        <v>9.1568151291659995E-3</v>
      </c>
      <c r="CA47" t="s">
        <v>162</v>
      </c>
      <c r="CB47">
        <v>-5.6300111714216998E-2</v>
      </c>
      <c r="CC47" t="s">
        <v>162</v>
      </c>
      <c r="CD47" t="s">
        <v>162</v>
      </c>
      <c r="CE47" t="s">
        <v>162</v>
      </c>
      <c r="CF47" t="s">
        <v>162</v>
      </c>
      <c r="CG47">
        <v>0.70308184053241796</v>
      </c>
      <c r="CH47">
        <v>-3.9353699251594198E-3</v>
      </c>
      <c r="CI47" t="s">
        <v>162</v>
      </c>
      <c r="CJ47" t="s">
        <v>162</v>
      </c>
      <c r="CK47">
        <v>-8.94667301875018E-2</v>
      </c>
      <c r="CL47">
        <v>1.6106114145253599E-2</v>
      </c>
      <c r="CM47" t="s">
        <v>162</v>
      </c>
      <c r="CN47" t="s">
        <v>162</v>
      </c>
      <c r="CO47" t="s">
        <v>162</v>
      </c>
      <c r="CP47" t="s">
        <v>162</v>
      </c>
      <c r="CQ47">
        <v>0.184180784884903</v>
      </c>
      <c r="CR47" t="s">
        <v>162</v>
      </c>
      <c r="CS47" t="s">
        <v>162</v>
      </c>
      <c r="CT47">
        <v>0.24274757244182599</v>
      </c>
      <c r="CU47">
        <v>0.14173998457913001</v>
      </c>
      <c r="CV47" t="s">
        <v>162</v>
      </c>
      <c r="CW47" t="s">
        <v>162</v>
      </c>
      <c r="CX47" t="s">
        <v>162</v>
      </c>
      <c r="CY47" t="s">
        <v>162</v>
      </c>
      <c r="CZ47">
        <v>0.121403610071531</v>
      </c>
      <c r="DA47" t="s">
        <v>162</v>
      </c>
      <c r="DB47">
        <v>0.17552103925440601</v>
      </c>
      <c r="DC47" t="s">
        <v>162</v>
      </c>
    </row>
    <row r="48" spans="1:107" x14ac:dyDescent="0.25">
      <c r="A48" s="139">
        <v>35612</v>
      </c>
      <c r="B48">
        <f t="shared" si="0"/>
        <v>48.903732471283099</v>
      </c>
      <c r="C48">
        <v>0.38177582060871101</v>
      </c>
      <c r="D48">
        <v>0.66503061561932697</v>
      </c>
      <c r="E48">
        <v>0.60919905991126699</v>
      </c>
      <c r="F48">
        <v>0.58907059797640904</v>
      </c>
      <c r="G48">
        <v>0.48088484513635299</v>
      </c>
      <c r="H48">
        <v>0.55950082674040402</v>
      </c>
      <c r="I48">
        <v>0.52874984729809404</v>
      </c>
      <c r="J48">
        <v>0.30013802141157497</v>
      </c>
      <c r="K48">
        <v>0.40810845348186497</v>
      </c>
      <c r="L48">
        <v>0.45408743733149098</v>
      </c>
      <c r="M48">
        <v>0.29662731276733001</v>
      </c>
      <c r="N48">
        <v>0.54379023423984196</v>
      </c>
      <c r="O48">
        <v>0.407446656229142</v>
      </c>
      <c r="P48">
        <v>0.41191746405169699</v>
      </c>
      <c r="Q48">
        <v>0.64581544424132697</v>
      </c>
      <c r="R48">
        <v>0.57392578336226197</v>
      </c>
      <c r="S48">
        <v>0.45756609971102802</v>
      </c>
      <c r="W48">
        <f t="shared" si="1"/>
        <v>31.371002200742087</v>
      </c>
      <c r="X48">
        <v>0.205406965235127</v>
      </c>
      <c r="Y48">
        <v>1.5785031475027099E-2</v>
      </c>
      <c r="Z48">
        <v>0.43529651343932202</v>
      </c>
      <c r="AA48">
        <v>-7.3259166525210303E-3</v>
      </c>
      <c r="AB48">
        <v>0.62949221168024305</v>
      </c>
      <c r="AC48">
        <v>0.60360532686732704</v>
      </c>
      <c r="AE48">
        <f t="shared" si="2"/>
        <v>19.564869305912012</v>
      </c>
      <c r="AF48">
        <v>0.50701963123459004</v>
      </c>
      <c r="AG48">
        <v>0.40786191847075898</v>
      </c>
      <c r="AH48">
        <v>-0.11841711234976</v>
      </c>
      <c r="AI48" t="s">
        <v>162</v>
      </c>
      <c r="AJ48">
        <v>9.1655640127231E-2</v>
      </c>
      <c r="AK48">
        <v>0.59299730582263099</v>
      </c>
      <c r="AL48">
        <v>0.339590753334505</v>
      </c>
      <c r="AM48">
        <v>0.21307257840934199</v>
      </c>
      <c r="AN48">
        <v>6.8754903092054204E-2</v>
      </c>
      <c r="AO48">
        <v>2.1089577173045899E-2</v>
      </c>
      <c r="AP48">
        <v>0.31143381071162701</v>
      </c>
      <c r="AQ48">
        <v>0.22477661551393099</v>
      </c>
      <c r="AR48">
        <v>-8.2315819293453205E-2</v>
      </c>
      <c r="AS48">
        <v>8.2261250924551804E-2</v>
      </c>
      <c r="AT48">
        <v>0.63614517431141904</v>
      </c>
      <c r="AU48">
        <v>0.497981593437061</v>
      </c>
      <c r="AV48">
        <v>0.46746628559296499</v>
      </c>
      <c r="AW48">
        <v>0.42464172269289502</v>
      </c>
      <c r="AX48">
        <v>-6.9519291099489997E-2</v>
      </c>
      <c r="AY48">
        <v>0.10245503302727101</v>
      </c>
      <c r="AZ48">
        <v>9.6463412303432194E-2</v>
      </c>
      <c r="BA48">
        <v>7.1590052182911604E-2</v>
      </c>
      <c r="BB48">
        <v>0.21962627888495101</v>
      </c>
      <c r="BC48">
        <v>2.93658246381561E-2</v>
      </c>
      <c r="BD48">
        <v>-8.6250357915157394E-2</v>
      </c>
      <c r="BE48">
        <v>-1.75504958543398E-2</v>
      </c>
      <c r="BF48">
        <v>5.4669734163993802E-2</v>
      </c>
      <c r="BI48">
        <f t="shared" si="3"/>
        <v>12.32632392383365</v>
      </c>
      <c r="BJ48" t="s">
        <v>162</v>
      </c>
      <c r="BK48" t="s">
        <v>162</v>
      </c>
      <c r="BL48" t="s">
        <v>162</v>
      </c>
      <c r="BM48">
        <v>-0.14186902693624201</v>
      </c>
      <c r="BN48" t="s">
        <v>162</v>
      </c>
      <c r="BO48" t="s">
        <v>162</v>
      </c>
      <c r="BP48" t="s">
        <v>162</v>
      </c>
      <c r="BQ48">
        <v>0.69421683282845204</v>
      </c>
      <c r="BR48">
        <v>0.147389191825163</v>
      </c>
      <c r="BS48" t="s">
        <v>162</v>
      </c>
      <c r="BT48">
        <v>0.22293586628669099</v>
      </c>
      <c r="BU48">
        <v>4.42175060733744E-2</v>
      </c>
      <c r="BV48">
        <v>4.1057559138160303E-2</v>
      </c>
      <c r="BW48" t="s">
        <v>162</v>
      </c>
      <c r="BX48">
        <v>-0.10200718957963301</v>
      </c>
      <c r="BY48" t="s">
        <v>162</v>
      </c>
      <c r="BZ48">
        <v>-0.123222759210129</v>
      </c>
      <c r="CA48" t="s">
        <v>162</v>
      </c>
      <c r="CB48">
        <v>-3.9809773557085697E-2</v>
      </c>
      <c r="CC48" t="s">
        <v>162</v>
      </c>
      <c r="CD48" t="s">
        <v>162</v>
      </c>
      <c r="CE48" t="s">
        <v>162</v>
      </c>
      <c r="CF48" t="s">
        <v>162</v>
      </c>
      <c r="CG48">
        <v>0.69413142017023499</v>
      </c>
      <c r="CH48">
        <v>-3.4382757856698198E-2</v>
      </c>
      <c r="CI48" t="s">
        <v>162</v>
      </c>
      <c r="CJ48" t="s">
        <v>162</v>
      </c>
      <c r="CK48">
        <v>7.8500736326254594E-2</v>
      </c>
      <c r="CL48">
        <v>-4.6260287974199302E-2</v>
      </c>
      <c r="CM48" t="s">
        <v>162</v>
      </c>
      <c r="CN48" t="s">
        <v>162</v>
      </c>
      <c r="CO48" t="s">
        <v>162</v>
      </c>
      <c r="CP48" t="s">
        <v>162</v>
      </c>
      <c r="CQ48">
        <v>0.33489397368072399</v>
      </c>
      <c r="CR48" t="s">
        <v>162</v>
      </c>
      <c r="CS48" t="s">
        <v>162</v>
      </c>
      <c r="CT48">
        <v>0.40410342472976502</v>
      </c>
      <c r="CU48">
        <v>-6.6666132087971298E-3</v>
      </c>
      <c r="CV48" t="s">
        <v>162</v>
      </c>
      <c r="CW48" t="s">
        <v>162</v>
      </c>
      <c r="CX48" t="s">
        <v>162</v>
      </c>
      <c r="CY48" t="s">
        <v>162</v>
      </c>
      <c r="CZ48">
        <v>7.6886520684301796E-2</v>
      </c>
      <c r="DA48" t="s">
        <v>162</v>
      </c>
      <c r="DB48">
        <v>-2.5376317130279699E-2</v>
      </c>
      <c r="DC48" t="s">
        <v>162</v>
      </c>
    </row>
    <row r="49" spans="1:107" x14ac:dyDescent="0.25">
      <c r="A49" s="139">
        <v>35704</v>
      </c>
      <c r="B49">
        <f t="shared" si="0"/>
        <v>64.858930405373485</v>
      </c>
      <c r="C49">
        <v>0.71237117407628603</v>
      </c>
      <c r="D49">
        <v>0.67808570442670302</v>
      </c>
      <c r="E49">
        <v>0.51208864852043701</v>
      </c>
      <c r="F49">
        <v>0.68131066790056705</v>
      </c>
      <c r="G49">
        <v>0.51532999290325099</v>
      </c>
      <c r="H49">
        <v>0.82182113401694401</v>
      </c>
      <c r="I49">
        <v>0.74511003928101605</v>
      </c>
      <c r="J49">
        <v>0.66500589655928499</v>
      </c>
      <c r="K49">
        <v>0.67414893313377999</v>
      </c>
      <c r="L49">
        <v>0.55808536739334003</v>
      </c>
      <c r="M49">
        <v>0.11682032509566</v>
      </c>
      <c r="N49">
        <v>0.81015768823671297</v>
      </c>
      <c r="O49">
        <v>0.66268350323069702</v>
      </c>
      <c r="P49">
        <v>0.71278216682016804</v>
      </c>
      <c r="Q49">
        <v>0.77052005738570895</v>
      </c>
      <c r="R49">
        <v>0.64358142639260596</v>
      </c>
      <c r="S49">
        <v>0.74611544354033099</v>
      </c>
      <c r="W49">
        <f t="shared" si="1"/>
        <v>55.262788380642533</v>
      </c>
      <c r="X49">
        <v>0.51930139269515796</v>
      </c>
      <c r="Y49">
        <v>0.47727390012839499</v>
      </c>
      <c r="Z49">
        <v>0.65973329810558501</v>
      </c>
      <c r="AA49">
        <v>0.12633768580851101</v>
      </c>
      <c r="AB49">
        <v>0.72693170362640203</v>
      </c>
      <c r="AC49">
        <v>0.80618932247450104</v>
      </c>
      <c r="AE49">
        <f t="shared" si="2"/>
        <v>33.552172628722879</v>
      </c>
      <c r="AF49">
        <v>0.696507467851608</v>
      </c>
      <c r="AG49">
        <v>0.52849717983294198</v>
      </c>
      <c r="AH49">
        <v>4.3290480795433003E-2</v>
      </c>
      <c r="AI49" t="s">
        <v>162</v>
      </c>
      <c r="AJ49">
        <v>8.2820306431464305E-2</v>
      </c>
      <c r="AK49">
        <v>0.80908790529261698</v>
      </c>
      <c r="AL49">
        <v>0.14051095998965599</v>
      </c>
      <c r="AM49">
        <v>0.42992869093435798</v>
      </c>
      <c r="AN49">
        <v>0.20717010925816701</v>
      </c>
      <c r="AO49">
        <v>8.2150625742241495E-2</v>
      </c>
      <c r="AP49">
        <v>0.33629437482386099</v>
      </c>
      <c r="AQ49">
        <v>0.30401200315932098</v>
      </c>
      <c r="AR49">
        <v>-0.13328371387031601</v>
      </c>
      <c r="AS49">
        <v>-1.9137724421769201E-2</v>
      </c>
      <c r="AT49">
        <v>0.56275303055320802</v>
      </c>
      <c r="AU49">
        <v>0.80733947357402303</v>
      </c>
      <c r="AV49">
        <v>0.63725688017914095</v>
      </c>
      <c r="AW49">
        <v>0.67493540775562999</v>
      </c>
      <c r="AX49">
        <v>0.34778883329292598</v>
      </c>
      <c r="AY49">
        <v>1.84113645130826E-2</v>
      </c>
      <c r="AZ49">
        <v>0.54716250315764603</v>
      </c>
      <c r="BA49">
        <v>0.25595433979771298</v>
      </c>
      <c r="BB49">
        <v>0.63561149902527203</v>
      </c>
      <c r="BC49">
        <v>5.0255665754971798E-2</v>
      </c>
      <c r="BD49">
        <v>4.2412898050915103E-2</v>
      </c>
      <c r="BE49">
        <v>0.33767665793881202</v>
      </c>
      <c r="BF49">
        <v>0.29815766405502198</v>
      </c>
      <c r="BI49">
        <f t="shared" si="3"/>
        <v>16.869794103532353</v>
      </c>
      <c r="BJ49" t="s">
        <v>162</v>
      </c>
      <c r="BK49" t="s">
        <v>162</v>
      </c>
      <c r="BL49" t="s">
        <v>162</v>
      </c>
      <c r="BM49">
        <v>-8.8726884892158506E-2</v>
      </c>
      <c r="BN49" t="s">
        <v>162</v>
      </c>
      <c r="BO49" t="s">
        <v>162</v>
      </c>
      <c r="BP49" t="s">
        <v>162</v>
      </c>
      <c r="BQ49">
        <v>0.194518158971551</v>
      </c>
      <c r="BR49">
        <v>0.12717369137823301</v>
      </c>
      <c r="BS49" t="s">
        <v>162</v>
      </c>
      <c r="BT49">
        <v>0.30431610741329301</v>
      </c>
      <c r="BU49">
        <v>8.7673758224949494E-2</v>
      </c>
      <c r="BV49">
        <v>6.4885978148398804E-2</v>
      </c>
      <c r="BW49" t="s">
        <v>162</v>
      </c>
      <c r="BX49">
        <v>6.7987267209989904E-2</v>
      </c>
      <c r="BY49" t="s">
        <v>162</v>
      </c>
      <c r="BZ49">
        <v>5.5916599138170001E-2</v>
      </c>
      <c r="CA49" t="s">
        <v>162</v>
      </c>
      <c r="CB49">
        <v>0.28117837745082702</v>
      </c>
      <c r="CC49" t="s">
        <v>162</v>
      </c>
      <c r="CD49" t="s">
        <v>162</v>
      </c>
      <c r="CE49" t="s">
        <v>162</v>
      </c>
      <c r="CF49" t="s">
        <v>162</v>
      </c>
      <c r="CG49">
        <v>0.558660588795998</v>
      </c>
      <c r="CH49">
        <v>2.8812266235101101E-2</v>
      </c>
      <c r="CI49" t="s">
        <v>162</v>
      </c>
      <c r="CJ49" t="s">
        <v>162</v>
      </c>
      <c r="CK49">
        <v>-7.7992852267793303E-2</v>
      </c>
      <c r="CL49">
        <v>0.17034131541668801</v>
      </c>
      <c r="CM49" t="s">
        <v>162</v>
      </c>
      <c r="CN49" t="s">
        <v>162</v>
      </c>
      <c r="CO49" t="s">
        <v>162</v>
      </c>
      <c r="CP49" t="s">
        <v>162</v>
      </c>
      <c r="CQ49">
        <v>0.66702769706398002</v>
      </c>
      <c r="CR49" t="s">
        <v>162</v>
      </c>
      <c r="CS49" t="s">
        <v>162</v>
      </c>
      <c r="CT49">
        <v>0.33078607688706402</v>
      </c>
      <c r="CU49">
        <v>-3.6307449062031902E-3</v>
      </c>
      <c r="CV49" t="s">
        <v>162</v>
      </c>
      <c r="CW49" t="s">
        <v>162</v>
      </c>
      <c r="CX49" t="s">
        <v>162</v>
      </c>
      <c r="CY49" t="s">
        <v>162</v>
      </c>
      <c r="CZ49">
        <v>0.41066185124868099</v>
      </c>
      <c r="DA49" t="s">
        <v>162</v>
      </c>
      <c r="DB49">
        <v>-0.143026312880946</v>
      </c>
      <c r="DC49" t="s">
        <v>162</v>
      </c>
    </row>
    <row r="50" spans="1:107" x14ac:dyDescent="0.25">
      <c r="A50" s="139">
        <v>35796</v>
      </c>
      <c r="B50">
        <f t="shared" si="0"/>
        <v>55.344235817878683</v>
      </c>
      <c r="C50">
        <v>0.51028311508787105</v>
      </c>
      <c r="D50">
        <v>0.65396482823205104</v>
      </c>
      <c r="E50">
        <v>0.74631924653447401</v>
      </c>
      <c r="F50">
        <v>0.373072648083211</v>
      </c>
      <c r="G50">
        <v>0.56825163793232802</v>
      </c>
      <c r="H50">
        <v>0.637873755912025</v>
      </c>
      <c r="I50">
        <v>0.65231805437971002</v>
      </c>
      <c r="J50">
        <v>0.69778248720318803</v>
      </c>
      <c r="K50">
        <v>0.45117363259069498</v>
      </c>
      <c r="L50">
        <v>0.34411273540436499</v>
      </c>
      <c r="M50">
        <v>0.28277655425791498</v>
      </c>
      <c r="N50">
        <v>0.71602769796856003</v>
      </c>
      <c r="O50">
        <v>0.74507273706466104</v>
      </c>
      <c r="P50">
        <v>0.59777809713202001</v>
      </c>
      <c r="Q50">
        <v>0.65631956232827604</v>
      </c>
      <c r="R50">
        <v>0.44786613934040398</v>
      </c>
      <c r="S50">
        <v>0.32752715958762302</v>
      </c>
      <c r="W50">
        <f t="shared" si="1"/>
        <v>43.762019453576002</v>
      </c>
      <c r="X50">
        <v>0.279052837135223</v>
      </c>
      <c r="Y50">
        <v>0.41553597747325999</v>
      </c>
      <c r="Z50">
        <v>0.62747512990282095</v>
      </c>
      <c r="AA50">
        <v>2.4810277650365399E-2</v>
      </c>
      <c r="AB50">
        <v>0.54580697492192698</v>
      </c>
      <c r="AC50">
        <v>0.733039970130964</v>
      </c>
      <c r="AE50">
        <f t="shared" si="2"/>
        <v>28.810500465153417</v>
      </c>
      <c r="AF50">
        <v>0.53701596931342099</v>
      </c>
      <c r="AG50">
        <v>0.44316856178246</v>
      </c>
      <c r="AH50">
        <v>-4.7223801368973202E-2</v>
      </c>
      <c r="AI50" t="s">
        <v>162</v>
      </c>
      <c r="AJ50">
        <v>-0.12306713260681799</v>
      </c>
      <c r="AK50">
        <v>0.64478351660681399</v>
      </c>
      <c r="AL50">
        <v>2.7420171548355399E-2</v>
      </c>
      <c r="AM50">
        <v>0.39322158749109898</v>
      </c>
      <c r="AN50">
        <v>0.25769393232248999</v>
      </c>
      <c r="AO50">
        <v>0.17289100052100201</v>
      </c>
      <c r="AP50">
        <v>0.40490635972705102</v>
      </c>
      <c r="AQ50">
        <v>0.40520087803131799</v>
      </c>
      <c r="AR50">
        <v>1.73701194503725E-2</v>
      </c>
      <c r="AS50">
        <v>4.2638097448021897E-2</v>
      </c>
      <c r="AT50">
        <v>0.14041991041386501</v>
      </c>
      <c r="AU50">
        <v>0.46240633970157402</v>
      </c>
      <c r="AV50">
        <v>0.32384174073654398</v>
      </c>
      <c r="AW50">
        <v>0.58943635190658195</v>
      </c>
      <c r="AX50">
        <v>0.47284833555098199</v>
      </c>
      <c r="AY50">
        <v>0.24957047859869999</v>
      </c>
      <c r="AZ50">
        <v>7.0239758388280699E-2</v>
      </c>
      <c r="BA50">
        <v>0.58360027072456</v>
      </c>
      <c r="BB50">
        <v>0.43612435344688</v>
      </c>
      <c r="BC50">
        <v>0.195685622803491</v>
      </c>
      <c r="BD50">
        <v>4.6785799181747197E-2</v>
      </c>
      <c r="BE50">
        <v>0.52411566838333901</v>
      </c>
      <c r="BF50">
        <v>0.21963623083673101</v>
      </c>
      <c r="BI50">
        <f t="shared" si="3"/>
        <v>10.479997822300087</v>
      </c>
      <c r="BJ50" t="s">
        <v>162</v>
      </c>
      <c r="BK50" t="s">
        <v>162</v>
      </c>
      <c r="BL50" t="s">
        <v>162</v>
      </c>
      <c r="BM50">
        <v>-9.8894059809402093E-2</v>
      </c>
      <c r="BN50" t="s">
        <v>162</v>
      </c>
      <c r="BO50" t="s">
        <v>162</v>
      </c>
      <c r="BP50" t="s">
        <v>162</v>
      </c>
      <c r="BQ50">
        <v>0.248586789899848</v>
      </c>
      <c r="BR50">
        <v>6.7617013721097699E-2</v>
      </c>
      <c r="BS50" t="s">
        <v>162</v>
      </c>
      <c r="BT50">
        <v>0.19704039898411599</v>
      </c>
      <c r="BU50">
        <v>-3.8043481971305401E-2</v>
      </c>
      <c r="BV50">
        <v>0.34919191214595702</v>
      </c>
      <c r="BW50" t="s">
        <v>162</v>
      </c>
      <c r="BX50">
        <v>-0.11928163653492201</v>
      </c>
      <c r="BY50" t="s">
        <v>162</v>
      </c>
      <c r="BZ50">
        <v>0.18194721123385199</v>
      </c>
      <c r="CA50" t="s">
        <v>162</v>
      </c>
      <c r="CB50">
        <v>-0.13221821039137799</v>
      </c>
      <c r="CC50" t="s">
        <v>162</v>
      </c>
      <c r="CD50" t="s">
        <v>162</v>
      </c>
      <c r="CE50" t="s">
        <v>162</v>
      </c>
      <c r="CF50" t="s">
        <v>162</v>
      </c>
      <c r="CG50">
        <v>0.65710878063320899</v>
      </c>
      <c r="CH50">
        <v>-7.4833306694669394E-2</v>
      </c>
      <c r="CI50" t="s">
        <v>162</v>
      </c>
      <c r="CJ50" t="s">
        <v>162</v>
      </c>
      <c r="CK50">
        <v>-6.8854986143350103E-2</v>
      </c>
      <c r="CL50">
        <v>-0.116830529331792</v>
      </c>
      <c r="CM50" t="s">
        <v>162</v>
      </c>
      <c r="CN50" t="s">
        <v>162</v>
      </c>
      <c r="CO50" t="s">
        <v>162</v>
      </c>
      <c r="CP50">
        <v>7.2442482850201703E-2</v>
      </c>
      <c r="CQ50">
        <v>0.42103047628435702</v>
      </c>
      <c r="CR50" t="s">
        <v>162</v>
      </c>
      <c r="CS50" t="s">
        <v>162</v>
      </c>
      <c r="CT50">
        <v>0.28234292951024897</v>
      </c>
      <c r="CU50">
        <v>-0.13225127540054599</v>
      </c>
      <c r="CV50" t="s">
        <v>162</v>
      </c>
      <c r="CW50" t="s">
        <v>162</v>
      </c>
      <c r="CX50" t="s">
        <v>162</v>
      </c>
      <c r="CY50" t="s">
        <v>162</v>
      </c>
      <c r="CZ50">
        <v>0.32196366705917601</v>
      </c>
      <c r="DA50" t="s">
        <v>162</v>
      </c>
      <c r="DB50">
        <v>-2.6864589807681999E-2</v>
      </c>
      <c r="DC50" t="s">
        <v>162</v>
      </c>
    </row>
    <row r="51" spans="1:107" x14ac:dyDescent="0.25">
      <c r="A51" s="139">
        <v>35886</v>
      </c>
      <c r="B51">
        <f t="shared" si="0"/>
        <v>57.715226024373415</v>
      </c>
      <c r="C51">
        <v>0.48689036591173501</v>
      </c>
      <c r="D51">
        <v>0.56140157342248198</v>
      </c>
      <c r="E51">
        <v>0.70654779092772002</v>
      </c>
      <c r="F51">
        <v>0.55145226817371096</v>
      </c>
      <c r="G51">
        <v>0.43844498132738402</v>
      </c>
      <c r="H51">
        <v>0.77118275584488605</v>
      </c>
      <c r="I51">
        <v>0.55465960624690203</v>
      </c>
      <c r="J51">
        <v>0.655470152220056</v>
      </c>
      <c r="K51">
        <v>0.49315330247436501</v>
      </c>
      <c r="L51">
        <v>0.67956015426906602</v>
      </c>
      <c r="M51">
        <v>0.48024898840039698</v>
      </c>
      <c r="N51">
        <v>0.627202092993284</v>
      </c>
      <c r="O51">
        <v>0.72029799383145299</v>
      </c>
      <c r="P51">
        <v>0.32810638157646999</v>
      </c>
      <c r="Q51">
        <v>0.72921039470967797</v>
      </c>
      <c r="R51">
        <v>0.608263739479454</v>
      </c>
      <c r="S51">
        <v>0.41949588233443502</v>
      </c>
      <c r="W51">
        <f t="shared" si="1"/>
        <v>54.708503952326836</v>
      </c>
      <c r="X51">
        <v>0.41287098975748598</v>
      </c>
      <c r="Y51">
        <v>0.54677479858587696</v>
      </c>
      <c r="Z51">
        <v>0.66500970433832696</v>
      </c>
      <c r="AA51">
        <v>0.21844567993309799</v>
      </c>
      <c r="AB51">
        <v>0.73020304111639001</v>
      </c>
      <c r="AC51">
        <v>0.70920602340843197</v>
      </c>
      <c r="AE51">
        <f t="shared" si="2"/>
        <v>22.062187210151588</v>
      </c>
      <c r="AF51">
        <v>0.36501425793577302</v>
      </c>
      <c r="AG51">
        <v>0.32529800978177198</v>
      </c>
      <c r="AH51">
        <v>1.40107725221073E-2</v>
      </c>
      <c r="AI51" t="s">
        <v>162</v>
      </c>
      <c r="AJ51">
        <v>-7.8032621296266994E-2</v>
      </c>
      <c r="AK51">
        <v>0.74709842645693403</v>
      </c>
      <c r="AL51">
        <v>0.23077421698123099</v>
      </c>
      <c r="AM51">
        <v>0.23422265084411301</v>
      </c>
      <c r="AN51">
        <v>9.5203652368015507E-2</v>
      </c>
      <c r="AO51">
        <v>0.131521246511829</v>
      </c>
      <c r="AP51">
        <v>0.17884878793273401</v>
      </c>
      <c r="AQ51">
        <v>0.22873893577102899</v>
      </c>
      <c r="AR51">
        <v>2.3383361320874498E-3</v>
      </c>
      <c r="AS51">
        <v>-0.14602347448158801</v>
      </c>
      <c r="AT51">
        <v>0.372493707809189</v>
      </c>
      <c r="AU51">
        <v>0.63744949951164098</v>
      </c>
      <c r="AV51">
        <v>-3.6618374130585198E-2</v>
      </c>
      <c r="AW51">
        <v>0.51955571053305505</v>
      </c>
      <c r="AX51">
        <v>0.152981183059099</v>
      </c>
      <c r="AY51">
        <v>8.8722304804651403E-2</v>
      </c>
      <c r="AZ51">
        <v>0.17573279675419001</v>
      </c>
      <c r="BA51">
        <v>0.38136581203925402</v>
      </c>
      <c r="BB51">
        <v>0.24048283927036301</v>
      </c>
      <c r="BC51">
        <v>-5.4304971092229898E-2</v>
      </c>
      <c r="BD51">
        <v>1.6247839228466E-3</v>
      </c>
      <c r="BE51">
        <v>0.58793900433776103</v>
      </c>
      <c r="BF51">
        <v>0.339731180360408</v>
      </c>
      <c r="BI51">
        <f t="shared" si="3"/>
        <v>9.7535218638106933</v>
      </c>
      <c r="BJ51" t="s">
        <v>162</v>
      </c>
      <c r="BK51" t="s">
        <v>162</v>
      </c>
      <c r="BL51" t="s">
        <v>162</v>
      </c>
      <c r="BM51">
        <v>0.18045046419664301</v>
      </c>
      <c r="BN51" t="s">
        <v>162</v>
      </c>
      <c r="BO51" t="s">
        <v>162</v>
      </c>
      <c r="BP51" t="s">
        <v>162</v>
      </c>
      <c r="BQ51">
        <v>3.8983813818651299E-2</v>
      </c>
      <c r="BR51">
        <v>0.19995292338335599</v>
      </c>
      <c r="BS51" t="s">
        <v>162</v>
      </c>
      <c r="BT51">
        <v>0.33626925116223599</v>
      </c>
      <c r="BU51">
        <v>9.664258901983E-2</v>
      </c>
      <c r="BV51">
        <v>0.196064147623285</v>
      </c>
      <c r="BW51" t="s">
        <v>162</v>
      </c>
      <c r="BX51">
        <v>-0.115660004411213</v>
      </c>
      <c r="BY51" t="s">
        <v>162</v>
      </c>
      <c r="BZ51">
        <v>0.106407888963039</v>
      </c>
      <c r="CA51" t="s">
        <v>162</v>
      </c>
      <c r="CB51">
        <v>3.08490006795323E-2</v>
      </c>
      <c r="CC51" t="s">
        <v>162</v>
      </c>
      <c r="CD51" t="s">
        <v>162</v>
      </c>
      <c r="CE51" t="s">
        <v>162</v>
      </c>
      <c r="CF51" t="s">
        <v>162</v>
      </c>
      <c r="CG51">
        <v>2.88636643674135E-2</v>
      </c>
      <c r="CH51">
        <v>-2.3689417543194299E-2</v>
      </c>
      <c r="CI51" t="s">
        <v>162</v>
      </c>
      <c r="CJ51" t="s">
        <v>162</v>
      </c>
      <c r="CK51">
        <v>2.05152656177343E-3</v>
      </c>
      <c r="CL51">
        <v>-7.3014722741321106E-2</v>
      </c>
      <c r="CM51" t="s">
        <v>162</v>
      </c>
      <c r="CN51" t="s">
        <v>162</v>
      </c>
      <c r="CO51" t="s">
        <v>162</v>
      </c>
      <c r="CP51">
        <v>-7.1407761982277496E-2</v>
      </c>
      <c r="CQ51">
        <v>0.50685331356354502</v>
      </c>
      <c r="CR51">
        <v>6.2370300506731403E-2</v>
      </c>
      <c r="CS51" t="s">
        <v>162</v>
      </c>
      <c r="CT51">
        <v>3.7155623090849597E-2</v>
      </c>
      <c r="CU51">
        <v>9.5185937225896994E-2</v>
      </c>
      <c r="CV51">
        <v>0.383888022449837</v>
      </c>
      <c r="CW51" t="s">
        <v>162</v>
      </c>
      <c r="CX51">
        <v>0.145598550329643</v>
      </c>
      <c r="CY51" t="s">
        <v>162</v>
      </c>
      <c r="CZ51">
        <v>-6.7894954816787798E-2</v>
      </c>
      <c r="DA51" t="s">
        <v>162</v>
      </c>
      <c r="DB51">
        <v>4.9854654590883903E-2</v>
      </c>
      <c r="DC51" t="s">
        <v>162</v>
      </c>
    </row>
    <row r="52" spans="1:107" x14ac:dyDescent="0.25">
      <c r="A52" s="139">
        <v>35977</v>
      </c>
      <c r="B52">
        <f t="shared" si="0"/>
        <v>60.835378614563062</v>
      </c>
      <c r="C52">
        <v>0.65978775484223995</v>
      </c>
      <c r="D52">
        <v>0.58340876093140204</v>
      </c>
      <c r="E52">
        <v>0.627647747205752</v>
      </c>
      <c r="F52">
        <v>0.420200361888872</v>
      </c>
      <c r="G52">
        <v>0.66630260021481402</v>
      </c>
      <c r="H52">
        <v>0.79224401792146304</v>
      </c>
      <c r="I52">
        <v>0.85712608786260702</v>
      </c>
      <c r="J52">
        <v>0.38703815747697001</v>
      </c>
      <c r="K52">
        <v>0.42297318371634002</v>
      </c>
      <c r="L52">
        <v>0.78544892021561097</v>
      </c>
      <c r="M52">
        <v>0.35276453766625798</v>
      </c>
      <c r="N52">
        <v>0.80186015910034003</v>
      </c>
      <c r="O52">
        <v>0.42716065405207598</v>
      </c>
      <c r="P52">
        <v>0.51548207401012802</v>
      </c>
      <c r="Q52">
        <v>0.80789148469225003</v>
      </c>
      <c r="R52">
        <v>0.74659024083697501</v>
      </c>
      <c r="S52">
        <v>0.48808762184162402</v>
      </c>
      <c r="W52">
        <f t="shared" si="1"/>
        <v>49.349268739721026</v>
      </c>
      <c r="X52">
        <v>0.32482462010878099</v>
      </c>
      <c r="Y52">
        <v>0.25937218158407599</v>
      </c>
      <c r="Z52">
        <v>0.56648575920588695</v>
      </c>
      <c r="AA52">
        <v>0.27197969098046398</v>
      </c>
      <c r="AB52">
        <v>0.81100113387900796</v>
      </c>
      <c r="AC52">
        <v>0.72729273862504595</v>
      </c>
      <c r="AE52">
        <f t="shared" si="2"/>
        <v>32.9221857908014</v>
      </c>
      <c r="AF52">
        <v>0.759180740405207</v>
      </c>
      <c r="AG52">
        <v>0.58892154340957203</v>
      </c>
      <c r="AH52">
        <v>-2.56482036339967E-2</v>
      </c>
      <c r="AI52" t="s">
        <v>162</v>
      </c>
      <c r="AJ52">
        <v>-2.9296992391112602E-2</v>
      </c>
      <c r="AK52">
        <v>0.79728249761349801</v>
      </c>
      <c r="AL52">
        <v>0.457779873005836</v>
      </c>
      <c r="AM52">
        <v>0.52689592689754305</v>
      </c>
      <c r="AN52">
        <v>0.31567448480764998</v>
      </c>
      <c r="AO52">
        <v>3.7898698288850098E-2</v>
      </c>
      <c r="AP52">
        <v>0.29859245600353002</v>
      </c>
      <c r="AQ52">
        <v>0.29722250027185798</v>
      </c>
      <c r="AR52">
        <v>-4.2560085647925301E-2</v>
      </c>
      <c r="AS52">
        <v>0.20032430208474</v>
      </c>
      <c r="AT52">
        <v>0.53026972581989895</v>
      </c>
      <c r="AU52">
        <v>0.76338894206306496</v>
      </c>
      <c r="AV52">
        <v>0.32058893134830901</v>
      </c>
      <c r="AW52">
        <v>0.40905706532955799</v>
      </c>
      <c r="AX52">
        <v>-0.15530312617254699</v>
      </c>
      <c r="AY52">
        <v>0.13576160678997701</v>
      </c>
      <c r="AZ52">
        <v>0.64300417999510795</v>
      </c>
      <c r="BA52">
        <v>0.32613548670650999</v>
      </c>
      <c r="BB52">
        <v>0.59910414179191696</v>
      </c>
      <c r="BC52">
        <v>-8.0436736743491499E-2</v>
      </c>
      <c r="BD52">
        <v>0.13400289138990301</v>
      </c>
      <c r="BE52">
        <v>0.48082905568746198</v>
      </c>
      <c r="BF52">
        <v>0.27109840048744699</v>
      </c>
      <c r="BI52">
        <f t="shared" si="3"/>
        <v>18.246339052726459</v>
      </c>
      <c r="BJ52" t="s">
        <v>162</v>
      </c>
      <c r="BK52" t="s">
        <v>162</v>
      </c>
      <c r="BL52" t="s">
        <v>162</v>
      </c>
      <c r="BM52">
        <v>0.33220924866559998</v>
      </c>
      <c r="BN52" t="s">
        <v>162</v>
      </c>
      <c r="BO52" t="s">
        <v>162</v>
      </c>
      <c r="BP52" t="s">
        <v>162</v>
      </c>
      <c r="BQ52">
        <v>0.35031218868854602</v>
      </c>
      <c r="BR52">
        <v>0.516240274692917</v>
      </c>
      <c r="BS52" t="s">
        <v>162</v>
      </c>
      <c r="BT52">
        <v>0.63205733054609303</v>
      </c>
      <c r="BU52">
        <v>2.85028760639627E-2</v>
      </c>
      <c r="BV52">
        <v>0.16889889007383099</v>
      </c>
      <c r="BW52" t="s">
        <v>162</v>
      </c>
      <c r="BX52">
        <v>7.8630478850513202E-3</v>
      </c>
      <c r="BY52" t="s">
        <v>162</v>
      </c>
      <c r="BZ52">
        <v>-6.5886624874281499E-2</v>
      </c>
      <c r="CA52" t="s">
        <v>162</v>
      </c>
      <c r="CB52">
        <v>0.12507241706202399</v>
      </c>
      <c r="CC52" t="s">
        <v>162</v>
      </c>
      <c r="CD52" t="s">
        <v>162</v>
      </c>
      <c r="CE52" t="s">
        <v>162</v>
      </c>
      <c r="CF52" t="s">
        <v>162</v>
      </c>
      <c r="CG52">
        <v>0.28013196958581099</v>
      </c>
      <c r="CH52">
        <v>-0.119503328480627</v>
      </c>
      <c r="CI52" t="s">
        <v>162</v>
      </c>
      <c r="CJ52" t="s">
        <v>162</v>
      </c>
      <c r="CK52">
        <v>0.401191362754928</v>
      </c>
      <c r="CL52">
        <v>-6.3261842117681405E-2</v>
      </c>
      <c r="CM52" t="s">
        <v>162</v>
      </c>
      <c r="CN52" t="s">
        <v>162</v>
      </c>
      <c r="CO52" t="s">
        <v>162</v>
      </c>
      <c r="CP52">
        <v>3.7908846336630497E-2</v>
      </c>
      <c r="CQ52">
        <v>0.26556108458012001</v>
      </c>
      <c r="CR52">
        <v>4.0187401383166899E-2</v>
      </c>
      <c r="CS52" t="s">
        <v>162</v>
      </c>
      <c r="CT52">
        <v>0.17191067747786101</v>
      </c>
      <c r="CU52">
        <v>5.7821872386104598E-3</v>
      </c>
      <c r="CV52">
        <v>0.32931639031634402</v>
      </c>
      <c r="CW52" t="s">
        <v>162</v>
      </c>
      <c r="CX52">
        <v>0.15162344936760799</v>
      </c>
      <c r="CY52" t="s">
        <v>162</v>
      </c>
      <c r="CZ52">
        <v>0.39088979685544001</v>
      </c>
      <c r="DA52" t="s">
        <v>162</v>
      </c>
      <c r="DB52">
        <v>2.7186947497867198E-2</v>
      </c>
      <c r="DC52" t="s">
        <v>162</v>
      </c>
    </row>
    <row r="53" spans="1:107" x14ac:dyDescent="0.25">
      <c r="A53" s="139">
        <v>36069</v>
      </c>
      <c r="B53">
        <f t="shared" si="0"/>
        <v>58.50454619190679</v>
      </c>
      <c r="C53">
        <v>0.42552312092100403</v>
      </c>
      <c r="D53">
        <v>0.40518398633465302</v>
      </c>
      <c r="E53">
        <v>0.60791697883505502</v>
      </c>
      <c r="F53">
        <v>0.463432333239715</v>
      </c>
      <c r="G53">
        <v>0.47040266265549802</v>
      </c>
      <c r="H53">
        <v>0.83625249173605798</v>
      </c>
      <c r="I53">
        <v>0.76109796198503599</v>
      </c>
      <c r="J53">
        <v>0.47763951584304898</v>
      </c>
      <c r="K53">
        <v>0.61217226323622398</v>
      </c>
      <c r="L53">
        <v>0.727000560565772</v>
      </c>
      <c r="M53">
        <v>0.45124615484188901</v>
      </c>
      <c r="N53">
        <v>0.80548439556079199</v>
      </c>
      <c r="O53">
        <v>0.59119834671179905</v>
      </c>
      <c r="P53">
        <v>0.52742216325456104</v>
      </c>
      <c r="Q53">
        <v>0.68743363698861404</v>
      </c>
      <c r="R53">
        <v>0.63146075779946997</v>
      </c>
      <c r="S53">
        <v>0.464905522114967</v>
      </c>
      <c r="W53">
        <f t="shared" si="1"/>
        <v>38.471598487373448</v>
      </c>
      <c r="X53">
        <v>0.29872761536381698</v>
      </c>
      <c r="Y53">
        <v>-1.39067482114474E-3</v>
      </c>
      <c r="Z53">
        <v>0.59726664455687795</v>
      </c>
      <c r="AA53">
        <v>0.26953555717640099</v>
      </c>
      <c r="AB53">
        <v>0.54194001715244999</v>
      </c>
      <c r="AC53">
        <v>0.60221674981400597</v>
      </c>
      <c r="AE53">
        <f t="shared" si="2"/>
        <v>23.633977350268704</v>
      </c>
      <c r="AF53">
        <v>0.65201865304067097</v>
      </c>
      <c r="AG53">
        <v>0.33597961328263898</v>
      </c>
      <c r="AH53">
        <v>-6.7702838980394198E-2</v>
      </c>
      <c r="AI53" t="s">
        <v>162</v>
      </c>
      <c r="AJ53">
        <v>-3.5256228374528402E-2</v>
      </c>
      <c r="AK53">
        <v>0.669881574474116</v>
      </c>
      <c r="AL53">
        <v>0.41522688382464301</v>
      </c>
      <c r="AM53">
        <v>0.43845210137936402</v>
      </c>
      <c r="AN53">
        <v>0.188039570769264</v>
      </c>
      <c r="AO53">
        <v>-4.7609346218147303E-2</v>
      </c>
      <c r="AP53">
        <v>9.60403710186013E-2</v>
      </c>
      <c r="AQ53">
        <v>0.24451659059165501</v>
      </c>
      <c r="AR53">
        <v>0.102000980161261</v>
      </c>
      <c r="AS53">
        <v>-1.3278772321693199E-2</v>
      </c>
      <c r="AT53">
        <v>0.29083679121070199</v>
      </c>
      <c r="AU53">
        <v>0.44551413335731099</v>
      </c>
      <c r="AV53">
        <v>0.31216938918807302</v>
      </c>
      <c r="AW53">
        <v>0.349333980613873</v>
      </c>
      <c r="AX53">
        <v>0.114286855390261</v>
      </c>
      <c r="AY53">
        <v>0.27319444316256802</v>
      </c>
      <c r="AZ53">
        <v>5.4430889912245498E-2</v>
      </c>
      <c r="BA53">
        <v>0.36252526084082098</v>
      </c>
      <c r="BB53">
        <v>0.42262674515710003</v>
      </c>
      <c r="BC53">
        <v>0.15064730559006601</v>
      </c>
      <c r="BD53">
        <v>-5.7241717727393601E-2</v>
      </c>
      <c r="BE53">
        <v>0.25725855702330902</v>
      </c>
      <c r="BF53">
        <v>0.190942324703476</v>
      </c>
      <c r="BI53">
        <f t="shared" si="3"/>
        <v>14.589408047109215</v>
      </c>
      <c r="BJ53" t="s">
        <v>162</v>
      </c>
      <c r="BK53" t="s">
        <v>162</v>
      </c>
      <c r="BL53" t="s">
        <v>162</v>
      </c>
      <c r="BM53">
        <v>0.257028043966608</v>
      </c>
      <c r="BN53" t="s">
        <v>162</v>
      </c>
      <c r="BO53" t="s">
        <v>162</v>
      </c>
      <c r="BP53" t="s">
        <v>162</v>
      </c>
      <c r="BQ53">
        <v>7.6944490266073404E-2</v>
      </c>
      <c r="BR53">
        <v>0.226910929049708</v>
      </c>
      <c r="BS53" t="s">
        <v>162</v>
      </c>
      <c r="BT53">
        <v>0.49741426693311902</v>
      </c>
      <c r="BU53">
        <v>-7.5360383602853104E-2</v>
      </c>
      <c r="BV53">
        <v>0.34265271224815302</v>
      </c>
      <c r="BW53" t="s">
        <v>162</v>
      </c>
      <c r="BX53">
        <v>0.178962881456107</v>
      </c>
      <c r="BY53" t="s">
        <v>162</v>
      </c>
      <c r="BZ53">
        <v>0.11788160528207201</v>
      </c>
      <c r="CA53" t="s">
        <v>162</v>
      </c>
      <c r="CB53">
        <v>0.13296866046663</v>
      </c>
      <c r="CC53" t="s">
        <v>162</v>
      </c>
      <c r="CD53" t="s">
        <v>162</v>
      </c>
      <c r="CE53" t="s">
        <v>162</v>
      </c>
      <c r="CF53" t="s">
        <v>162</v>
      </c>
      <c r="CG53">
        <v>0.19656028721412</v>
      </c>
      <c r="CH53">
        <v>-0.161192553040792</v>
      </c>
      <c r="CI53" t="s">
        <v>162</v>
      </c>
      <c r="CJ53" t="s">
        <v>162</v>
      </c>
      <c r="CK53">
        <v>-9.5513964335772097E-2</v>
      </c>
      <c r="CL53">
        <v>0.15028648341907799</v>
      </c>
      <c r="CM53" t="s">
        <v>162</v>
      </c>
      <c r="CN53" t="s">
        <v>162</v>
      </c>
      <c r="CO53">
        <v>-7.2967433380821704E-3</v>
      </c>
      <c r="CP53">
        <v>-9.1169303212020006E-2</v>
      </c>
      <c r="CQ53">
        <v>0.22421064556679501</v>
      </c>
      <c r="CR53">
        <v>8.8511808189999E-2</v>
      </c>
      <c r="CS53" t="s">
        <v>162</v>
      </c>
      <c r="CT53">
        <v>0.514128400265775</v>
      </c>
      <c r="CU53">
        <v>0.23838522729947401</v>
      </c>
      <c r="CV53">
        <v>0.69550883985200895</v>
      </c>
      <c r="CW53" t="s">
        <v>162</v>
      </c>
      <c r="CX53">
        <v>-0.10047533193598999</v>
      </c>
      <c r="CY53" t="s">
        <v>162</v>
      </c>
      <c r="CZ53">
        <v>-3.5784028421265601E-2</v>
      </c>
      <c r="DA53" t="s">
        <v>162</v>
      </c>
      <c r="DB53">
        <v>-1.59991227538261E-2</v>
      </c>
      <c r="DC53" t="s">
        <v>162</v>
      </c>
    </row>
    <row r="54" spans="1:107" x14ac:dyDescent="0.25">
      <c r="A54" s="139">
        <v>36161</v>
      </c>
      <c r="B54">
        <f t="shared" si="0"/>
        <v>47.452321945737417</v>
      </c>
      <c r="C54">
        <v>0.30021546714825798</v>
      </c>
      <c r="D54">
        <v>0.291788341494364</v>
      </c>
      <c r="E54">
        <v>0.56148358932471498</v>
      </c>
      <c r="F54">
        <v>0.52634919068109298</v>
      </c>
      <c r="G54">
        <v>0.375785294175986</v>
      </c>
      <c r="H54">
        <v>0.82734294562226496</v>
      </c>
      <c r="I54">
        <v>0.62891543053606802</v>
      </c>
      <c r="J54">
        <v>0.53722981084432897</v>
      </c>
      <c r="K54">
        <v>0.30434842477532897</v>
      </c>
      <c r="L54">
        <v>0.74553756034603902</v>
      </c>
      <c r="M54">
        <v>7.2319031659068597E-2</v>
      </c>
      <c r="N54">
        <v>0.71814265131791499</v>
      </c>
      <c r="O54">
        <v>0.25298755259175698</v>
      </c>
      <c r="P54">
        <v>0.57867205227694696</v>
      </c>
      <c r="Q54">
        <v>0.56094847292202299</v>
      </c>
      <c r="R54">
        <v>0.45853721765469901</v>
      </c>
      <c r="S54">
        <v>0.32629169740450498</v>
      </c>
      <c r="W54">
        <f t="shared" si="1"/>
        <v>37.389191733587722</v>
      </c>
      <c r="X54">
        <v>0.33489688508232102</v>
      </c>
      <c r="Y54">
        <v>-1.22933235636786E-2</v>
      </c>
      <c r="Z54">
        <v>0.520228647012136</v>
      </c>
      <c r="AA54">
        <v>0.16235161498328099</v>
      </c>
      <c r="AB54">
        <v>0.65571702915119601</v>
      </c>
      <c r="AC54">
        <v>0.58245065135000795</v>
      </c>
      <c r="AE54">
        <f t="shared" si="2"/>
        <v>24.820245751646322</v>
      </c>
      <c r="AF54">
        <v>0.69466705506819704</v>
      </c>
      <c r="AG54">
        <v>0.362307291449258</v>
      </c>
      <c r="AH54">
        <v>0.15019680871534599</v>
      </c>
      <c r="AI54" t="s">
        <v>162</v>
      </c>
      <c r="AJ54">
        <v>5.2973237926042999E-2</v>
      </c>
      <c r="AK54">
        <v>0.594004710391832</v>
      </c>
      <c r="AL54">
        <v>0.15215126690021499</v>
      </c>
      <c r="AM54">
        <v>0.224710691770556</v>
      </c>
      <c r="AN54">
        <v>8.6295491699612897E-2</v>
      </c>
      <c r="AO54">
        <v>-1.44767062709914E-2</v>
      </c>
      <c r="AP54">
        <v>0.19569219630154899</v>
      </c>
      <c r="AQ54">
        <v>0.41812326636786801</v>
      </c>
      <c r="AR54">
        <v>-2.0889645285791798E-2</v>
      </c>
      <c r="AS54">
        <v>0.14821255238876899</v>
      </c>
      <c r="AT54">
        <v>0.46742688763774198</v>
      </c>
      <c r="AU54">
        <v>0.49783525491765801</v>
      </c>
      <c r="AV54">
        <v>0.15365911472537999</v>
      </c>
      <c r="AW54">
        <v>0.38441818522341398</v>
      </c>
      <c r="AX54">
        <v>-8.2489250516685694E-2</v>
      </c>
      <c r="AY54">
        <v>-3.3714957436289397E-2</v>
      </c>
      <c r="AZ54">
        <v>0.62730832322326202</v>
      </c>
      <c r="BA54">
        <v>0.26654967427459297</v>
      </c>
      <c r="BB54">
        <v>0.44989634180775001</v>
      </c>
      <c r="BC54">
        <v>0.15739417861655899</v>
      </c>
      <c r="BD54">
        <v>0.15052352294865001</v>
      </c>
      <c r="BE54">
        <v>0.37578993600087601</v>
      </c>
      <c r="BF54">
        <v>-5.3015334173287503E-3</v>
      </c>
      <c r="BI54">
        <f t="shared" si="3"/>
        <v>10.846393510509083</v>
      </c>
      <c r="BJ54" t="s">
        <v>162</v>
      </c>
      <c r="BK54" t="s">
        <v>162</v>
      </c>
      <c r="BL54" t="s">
        <v>162</v>
      </c>
      <c r="BM54">
        <v>0.14207386662962199</v>
      </c>
      <c r="BN54" t="s">
        <v>162</v>
      </c>
      <c r="BO54" t="s">
        <v>162</v>
      </c>
      <c r="BP54" t="s">
        <v>162</v>
      </c>
      <c r="BQ54">
        <v>0.60903232417612196</v>
      </c>
      <c r="BR54">
        <v>1.8095414824943701E-2</v>
      </c>
      <c r="BS54" t="s">
        <v>162</v>
      </c>
      <c r="BT54">
        <v>0.32666176878521302</v>
      </c>
      <c r="BU54">
        <v>-3.7355942433214599E-2</v>
      </c>
      <c r="BV54">
        <v>0.16469172903625301</v>
      </c>
      <c r="BW54" t="s">
        <v>162</v>
      </c>
      <c r="BX54">
        <v>2.0891380560489801E-2</v>
      </c>
      <c r="BY54" t="s">
        <v>162</v>
      </c>
      <c r="BZ54">
        <v>3.6776160927005197E-2</v>
      </c>
      <c r="CA54" t="s">
        <v>162</v>
      </c>
      <c r="CB54">
        <v>3.9008550030623E-2</v>
      </c>
      <c r="CC54" t="s">
        <v>162</v>
      </c>
      <c r="CD54" t="s">
        <v>162</v>
      </c>
      <c r="CE54" t="s">
        <v>162</v>
      </c>
      <c r="CF54" t="s">
        <v>162</v>
      </c>
      <c r="CG54">
        <v>0.28210965680912597</v>
      </c>
      <c r="CH54">
        <v>-0.118345950080774</v>
      </c>
      <c r="CI54" t="s">
        <v>162</v>
      </c>
      <c r="CJ54" t="s">
        <v>162</v>
      </c>
      <c r="CK54">
        <v>5.5484847052322699E-2</v>
      </c>
      <c r="CL54">
        <v>0.40893813167902798</v>
      </c>
      <c r="CM54" t="s">
        <v>162</v>
      </c>
      <c r="CN54" t="s">
        <v>162</v>
      </c>
      <c r="CO54">
        <v>-0.11817994227272099</v>
      </c>
      <c r="CP54">
        <v>-0.13398747377093001</v>
      </c>
      <c r="CQ54">
        <v>8.6257742026259895E-2</v>
      </c>
      <c r="CR54">
        <v>-5.84591798304945E-3</v>
      </c>
      <c r="CS54" t="s">
        <v>162</v>
      </c>
      <c r="CT54">
        <v>1.34463542988292E-2</v>
      </c>
      <c r="CU54">
        <v>7.9287892056871104E-2</v>
      </c>
      <c r="CV54">
        <v>0.15378424060639401</v>
      </c>
      <c r="CW54" t="s">
        <v>162</v>
      </c>
      <c r="CX54">
        <v>0.19966667703926699</v>
      </c>
      <c r="CY54" t="s">
        <v>162</v>
      </c>
      <c r="CZ54">
        <v>0.12831866869292299</v>
      </c>
      <c r="DA54" t="s">
        <v>162</v>
      </c>
      <c r="DB54">
        <v>0.14386032872648599</v>
      </c>
      <c r="DC54" t="s">
        <v>162</v>
      </c>
    </row>
    <row r="55" spans="1:107" x14ac:dyDescent="0.25">
      <c r="A55" s="139">
        <v>36251</v>
      </c>
      <c r="B55">
        <f t="shared" si="0"/>
        <v>41.298192685558291</v>
      </c>
      <c r="C55">
        <v>0.38948565807521002</v>
      </c>
      <c r="D55">
        <v>0.36901237966627598</v>
      </c>
      <c r="E55">
        <v>0.68146440734874003</v>
      </c>
      <c r="F55">
        <v>0.26929207129934701</v>
      </c>
      <c r="G55">
        <v>0.33669524664195</v>
      </c>
      <c r="H55">
        <v>0.73743532723441896</v>
      </c>
      <c r="I55">
        <v>0.560508947897292</v>
      </c>
      <c r="J55">
        <v>0.30750684286567898</v>
      </c>
      <c r="K55">
        <v>0.30617275478294698</v>
      </c>
      <c r="L55">
        <v>0.56733835139869704</v>
      </c>
      <c r="M55">
        <v>0.134387922564667</v>
      </c>
      <c r="N55">
        <v>0.67344904750144097</v>
      </c>
      <c r="O55">
        <v>5.2952108038931099E-2</v>
      </c>
      <c r="P55">
        <v>0.214981954628609</v>
      </c>
      <c r="Q55">
        <v>0.57321995966176398</v>
      </c>
      <c r="R55">
        <v>0.48123051075460099</v>
      </c>
      <c r="S55">
        <v>0.36555926618433898</v>
      </c>
      <c r="W55">
        <f t="shared" si="1"/>
        <v>24.924090394845734</v>
      </c>
      <c r="X55">
        <v>3.5100578118933197E-2</v>
      </c>
      <c r="Y55">
        <v>9.8571790790662507E-3</v>
      </c>
      <c r="Z55">
        <v>9.8550177998766197E-2</v>
      </c>
      <c r="AA55">
        <v>4.1792124992364302E-2</v>
      </c>
      <c r="AB55">
        <v>0.74209378904555101</v>
      </c>
      <c r="AC55">
        <v>0.56805157445606302</v>
      </c>
      <c r="AE55">
        <f t="shared" si="2"/>
        <v>13.950990925388639</v>
      </c>
      <c r="AF55">
        <v>0.28076671718121599</v>
      </c>
      <c r="AG55">
        <v>0.23851188876658999</v>
      </c>
      <c r="AH55">
        <v>-0.113629023349802</v>
      </c>
      <c r="AI55" t="s">
        <v>162</v>
      </c>
      <c r="AJ55">
        <v>-0.107204578247798</v>
      </c>
      <c r="AK55">
        <v>0.308063461272084</v>
      </c>
      <c r="AL55">
        <v>0.147578796016892</v>
      </c>
      <c r="AM55">
        <v>0.12998219898340199</v>
      </c>
      <c r="AN55">
        <v>0.34747967081214898</v>
      </c>
      <c r="AO55">
        <v>-5.9015575803276897E-2</v>
      </c>
      <c r="AP55">
        <v>0.32003949287609801</v>
      </c>
      <c r="AQ55">
        <v>5.96579173587699E-2</v>
      </c>
      <c r="AR55">
        <v>6.4426745733342797E-2</v>
      </c>
      <c r="AS55">
        <v>-5.5837315167420298E-2</v>
      </c>
      <c r="AT55">
        <v>0.28636066155468998</v>
      </c>
      <c r="AU55">
        <v>0.45053756155844399</v>
      </c>
      <c r="AV55">
        <v>0.11617617282871499</v>
      </c>
      <c r="AW55">
        <v>0.17649733555950001</v>
      </c>
      <c r="AX55">
        <v>-3.4095074496544003E-2</v>
      </c>
      <c r="AY55">
        <v>-3.6105197495779798E-2</v>
      </c>
      <c r="AZ55">
        <v>0.256933354457342</v>
      </c>
      <c r="BA55">
        <v>0.264752377715609</v>
      </c>
      <c r="BB55">
        <v>0.20904660158052699</v>
      </c>
      <c r="BC55">
        <v>-5.3871954038511296E-3</v>
      </c>
      <c r="BD55">
        <v>3.9524916616132902E-2</v>
      </c>
      <c r="BE55">
        <v>0.37755209383586602</v>
      </c>
      <c r="BF55">
        <v>-3.5356364141851497E-2</v>
      </c>
      <c r="BI55">
        <f t="shared" si="3"/>
        <v>6.233157753686382</v>
      </c>
      <c r="BJ55" t="s">
        <v>162</v>
      </c>
      <c r="BK55" t="s">
        <v>162</v>
      </c>
      <c r="BL55" t="s">
        <v>162</v>
      </c>
      <c r="BM55">
        <v>-7.53943360662057E-2</v>
      </c>
      <c r="BN55" t="s">
        <v>162</v>
      </c>
      <c r="BO55" t="s">
        <v>162</v>
      </c>
      <c r="BP55" t="s">
        <v>162</v>
      </c>
      <c r="BQ55">
        <v>0.46166204527619598</v>
      </c>
      <c r="BR55">
        <v>0.11941179163846</v>
      </c>
      <c r="BS55" t="s">
        <v>162</v>
      </c>
      <c r="BT55">
        <v>0.21186618824591999</v>
      </c>
      <c r="BU55">
        <v>-5.41208633487744E-3</v>
      </c>
      <c r="BV55">
        <v>0.20921447580458999</v>
      </c>
      <c r="BW55" t="s">
        <v>162</v>
      </c>
      <c r="BX55">
        <v>2.1030111555433401E-2</v>
      </c>
      <c r="BY55" t="s">
        <v>162</v>
      </c>
      <c r="BZ55">
        <v>1.31517328961703E-2</v>
      </c>
      <c r="CA55" t="s">
        <v>162</v>
      </c>
      <c r="CB55">
        <v>-4.7817113529581103E-2</v>
      </c>
      <c r="CC55" t="s">
        <v>162</v>
      </c>
      <c r="CD55" t="s">
        <v>162</v>
      </c>
      <c r="CE55" t="s">
        <v>162</v>
      </c>
      <c r="CF55" t="s">
        <v>162</v>
      </c>
      <c r="CG55">
        <v>-0.10378441734829399</v>
      </c>
      <c r="CH55">
        <v>-0.124559272360553</v>
      </c>
      <c r="CI55" t="s">
        <v>162</v>
      </c>
      <c r="CJ55" t="s">
        <v>162</v>
      </c>
      <c r="CK55">
        <v>9.0075952591388703E-2</v>
      </c>
      <c r="CL55">
        <v>-1.3601038255951501E-2</v>
      </c>
      <c r="CM55" t="s">
        <v>162</v>
      </c>
      <c r="CN55" t="s">
        <v>162</v>
      </c>
      <c r="CO55">
        <v>-8.0228624885719399E-2</v>
      </c>
      <c r="CP55">
        <v>0.114687004969873</v>
      </c>
      <c r="CQ55">
        <v>0.27090917185367902</v>
      </c>
      <c r="CR55">
        <v>-7.6113244874125296E-2</v>
      </c>
      <c r="CS55" t="s">
        <v>162</v>
      </c>
      <c r="CT55">
        <v>0.308115319153208</v>
      </c>
      <c r="CU55">
        <v>-2.8533226399365799E-2</v>
      </c>
      <c r="CV55">
        <v>0.18100009836268399</v>
      </c>
      <c r="CW55" t="s">
        <v>162</v>
      </c>
      <c r="CX55">
        <v>-3.5819041533139903E-2</v>
      </c>
      <c r="CY55" t="s">
        <v>162</v>
      </c>
      <c r="CZ55">
        <v>3.54646104794362E-2</v>
      </c>
      <c r="DA55" t="s">
        <v>162</v>
      </c>
      <c r="DB55">
        <v>-1.1699817891357701E-2</v>
      </c>
      <c r="DC55" t="s">
        <v>162</v>
      </c>
    </row>
    <row r="56" spans="1:107" x14ac:dyDescent="0.25">
      <c r="A56" s="139">
        <v>36342</v>
      </c>
      <c r="B56">
        <f t="shared" si="0"/>
        <v>43.384687737785875</v>
      </c>
      <c r="C56">
        <v>0.15194594171742101</v>
      </c>
      <c r="D56">
        <v>0.35194980104192097</v>
      </c>
      <c r="E56">
        <v>0.54561961440417905</v>
      </c>
      <c r="F56">
        <v>0.57180914057721599</v>
      </c>
      <c r="G56">
        <v>0.359387226073558</v>
      </c>
      <c r="H56">
        <v>0.70516236401795895</v>
      </c>
      <c r="I56">
        <v>0.70683879951045103</v>
      </c>
      <c r="J56">
        <v>0.25246745207812898</v>
      </c>
      <c r="K56">
        <v>0.224817144393922</v>
      </c>
      <c r="L56">
        <v>0.48068493023819198</v>
      </c>
      <c r="M56">
        <v>0.22764537909882901</v>
      </c>
      <c r="N56">
        <v>0.57616190752597096</v>
      </c>
      <c r="O56">
        <v>0.36691231029801702</v>
      </c>
      <c r="P56">
        <v>0.19350051981420099</v>
      </c>
      <c r="Q56">
        <v>0.659923311123638</v>
      </c>
      <c r="R56">
        <v>0.57709846678285504</v>
      </c>
      <c r="S56">
        <v>0.42347260672714099</v>
      </c>
      <c r="W56">
        <f t="shared" si="1"/>
        <v>33.9374533884816</v>
      </c>
      <c r="X56">
        <v>0.30371077796801998</v>
      </c>
      <c r="Y56">
        <v>0.14451701053222701</v>
      </c>
      <c r="Z56">
        <v>0.32456157914505201</v>
      </c>
      <c r="AA56">
        <v>0.27529898959659799</v>
      </c>
      <c r="AB56">
        <v>0.46873298858075801</v>
      </c>
      <c r="AC56">
        <v>0.51942585748624104</v>
      </c>
      <c r="AE56">
        <f t="shared" si="2"/>
        <v>18.081614531251496</v>
      </c>
      <c r="AF56">
        <v>0.211494398700279</v>
      </c>
      <c r="AG56">
        <v>0.238408737793186</v>
      </c>
      <c r="AH56">
        <v>0.228649284903264</v>
      </c>
      <c r="AI56" t="s">
        <v>162</v>
      </c>
      <c r="AJ56">
        <v>4.1070569848411398E-2</v>
      </c>
      <c r="AK56">
        <v>0.479860443771854</v>
      </c>
      <c r="AL56">
        <v>8.1803344990431806E-2</v>
      </c>
      <c r="AM56">
        <v>0.42157277003604499</v>
      </c>
      <c r="AN56">
        <v>0.22399784239940801</v>
      </c>
      <c r="AO56">
        <v>-3.6710164725143803E-2</v>
      </c>
      <c r="AP56">
        <v>9.7061736613885702E-2</v>
      </c>
      <c r="AQ56">
        <v>0.197507201954251</v>
      </c>
      <c r="AR56">
        <v>-7.6030179661178005E-2</v>
      </c>
      <c r="AS56">
        <v>1.6515791860641799E-3</v>
      </c>
      <c r="AT56">
        <v>0.51965142486286398</v>
      </c>
      <c r="AU56">
        <v>0.44894353243154</v>
      </c>
      <c r="AV56">
        <v>0.54688975462596801</v>
      </c>
      <c r="AW56">
        <v>0.168010005948383</v>
      </c>
      <c r="AX56">
        <v>8.7048133302557507E-2</v>
      </c>
      <c r="AY56">
        <v>0.105349437851312</v>
      </c>
      <c r="AZ56">
        <v>2.6392896983760499E-2</v>
      </c>
      <c r="BA56">
        <v>0.142773952556845</v>
      </c>
      <c r="BB56">
        <v>0.19982923189173299</v>
      </c>
      <c r="BC56">
        <v>-5.4471251309737602E-2</v>
      </c>
      <c r="BD56">
        <v>-2.0376200751082998E-2</v>
      </c>
      <c r="BE56">
        <v>0.43259780390035701</v>
      </c>
      <c r="BF56">
        <v>-1.1756509979867999E-2</v>
      </c>
      <c r="BI56">
        <f t="shared" si="3"/>
        <v>10.419561062055971</v>
      </c>
      <c r="BJ56" t="s">
        <v>162</v>
      </c>
      <c r="BK56" t="s">
        <v>162</v>
      </c>
      <c r="BL56" t="s">
        <v>162</v>
      </c>
      <c r="BM56">
        <v>0.430265947940005</v>
      </c>
      <c r="BN56" t="s">
        <v>162</v>
      </c>
      <c r="BO56" t="s">
        <v>162</v>
      </c>
      <c r="BP56" t="s">
        <v>162</v>
      </c>
      <c r="BQ56">
        <v>0.22552833112823301</v>
      </c>
      <c r="BR56">
        <v>9.2881882255162501E-2</v>
      </c>
      <c r="BS56" t="s">
        <v>162</v>
      </c>
      <c r="BT56">
        <v>9.9406994064442894E-2</v>
      </c>
      <c r="BU56">
        <v>5.1268139263756E-2</v>
      </c>
      <c r="BV56">
        <v>0.204513465478488</v>
      </c>
      <c r="BW56" t="s">
        <v>162</v>
      </c>
      <c r="BX56">
        <v>-4.9208150482906901E-2</v>
      </c>
      <c r="BY56" t="s">
        <v>162</v>
      </c>
      <c r="BZ56">
        <v>-0.13550926292764801</v>
      </c>
      <c r="CA56" t="s">
        <v>162</v>
      </c>
      <c r="CB56">
        <v>1.8190544144702302E-2</v>
      </c>
      <c r="CC56" t="s">
        <v>162</v>
      </c>
      <c r="CD56" t="s">
        <v>162</v>
      </c>
      <c r="CE56" t="s">
        <v>162</v>
      </c>
      <c r="CF56" t="s">
        <v>162</v>
      </c>
      <c r="CG56">
        <v>0.38500484641941701</v>
      </c>
      <c r="CH56">
        <v>0.110560287229379</v>
      </c>
      <c r="CI56" t="s">
        <v>162</v>
      </c>
      <c r="CJ56" t="s">
        <v>162</v>
      </c>
      <c r="CK56">
        <v>-8.7203199545192706E-2</v>
      </c>
      <c r="CL56">
        <v>3.6659596250936698E-2</v>
      </c>
      <c r="CM56" t="s">
        <v>162</v>
      </c>
      <c r="CN56" t="s">
        <v>162</v>
      </c>
      <c r="CO56">
        <v>-4.3190038049926598E-2</v>
      </c>
      <c r="CP56">
        <v>0.251713295338167</v>
      </c>
      <c r="CQ56">
        <v>0.17593083363032999</v>
      </c>
      <c r="CR56">
        <v>-5.6046171720052003E-2</v>
      </c>
      <c r="CS56" t="s">
        <v>162</v>
      </c>
      <c r="CT56">
        <v>0.26921793287701301</v>
      </c>
      <c r="CU56">
        <v>0.12877845630138501</v>
      </c>
      <c r="CV56">
        <v>0.31437750063278602</v>
      </c>
      <c r="CW56" t="s">
        <v>162</v>
      </c>
      <c r="CX56">
        <v>0.11227098439003901</v>
      </c>
      <c r="CY56" t="s">
        <v>162</v>
      </c>
      <c r="CZ56">
        <v>-1.26005232250259E-2</v>
      </c>
      <c r="DA56" t="s">
        <v>162</v>
      </c>
      <c r="DB56">
        <v>-0.12631264712061699</v>
      </c>
      <c r="DC56" t="s">
        <v>162</v>
      </c>
    </row>
    <row r="57" spans="1:107" x14ac:dyDescent="0.25">
      <c r="A57" s="139">
        <v>36434</v>
      </c>
      <c r="B57">
        <f t="shared" si="0"/>
        <v>41.465302338313762</v>
      </c>
      <c r="C57">
        <v>0.258628300971188</v>
      </c>
      <c r="D57">
        <v>0.52978057347866103</v>
      </c>
      <c r="E57">
        <v>0.48420214544328199</v>
      </c>
      <c r="F57">
        <v>0.34711702968423302</v>
      </c>
      <c r="G57">
        <v>0.32722248302713097</v>
      </c>
      <c r="H57">
        <v>0.63144149928478599</v>
      </c>
      <c r="I57">
        <v>0.67873754071518799</v>
      </c>
      <c r="J57">
        <v>0.28907029962464997</v>
      </c>
      <c r="K57">
        <v>0.17934110615910201</v>
      </c>
      <c r="L57">
        <v>0.51675640898094399</v>
      </c>
      <c r="M57">
        <v>8.6397392244899299E-2</v>
      </c>
      <c r="N57">
        <v>0.64967373441034704</v>
      </c>
      <c r="O57">
        <v>0.48386030532812302</v>
      </c>
      <c r="P57">
        <v>0.25927133415292702</v>
      </c>
      <c r="Q57">
        <v>0.63453851477567802</v>
      </c>
      <c r="R57">
        <v>0.48418525478864999</v>
      </c>
      <c r="S57">
        <v>0.20887747444355001</v>
      </c>
      <c r="W57">
        <f t="shared" si="1"/>
        <v>28.765147955615827</v>
      </c>
      <c r="X57">
        <v>0.23141428654263799</v>
      </c>
      <c r="Y57">
        <v>0.176939701276845</v>
      </c>
      <c r="Z57">
        <v>0.26044485133447898</v>
      </c>
      <c r="AA57">
        <v>0.196499687509647</v>
      </c>
      <c r="AB57">
        <v>0.61041131565558004</v>
      </c>
      <c r="AC57">
        <v>0.25019903501776097</v>
      </c>
      <c r="AE57">
        <f t="shared" si="2"/>
        <v>16.730600652120504</v>
      </c>
      <c r="AF57">
        <v>0.27570936819605402</v>
      </c>
      <c r="AG57">
        <v>0.41819082140765601</v>
      </c>
      <c r="AH57">
        <v>-3.2165640485759102E-2</v>
      </c>
      <c r="AI57" t="s">
        <v>162</v>
      </c>
      <c r="AJ57">
        <v>-7.3879736043172703E-2</v>
      </c>
      <c r="AK57">
        <v>0.37618065866081102</v>
      </c>
      <c r="AL57">
        <v>0.247580324041031</v>
      </c>
      <c r="AM57">
        <v>0.49665117950132598</v>
      </c>
      <c r="AN57">
        <v>0.42768915619350001</v>
      </c>
      <c r="AO57">
        <v>5.2708270929626502E-2</v>
      </c>
      <c r="AP57">
        <v>5.0209943817092195E-4</v>
      </c>
      <c r="AQ57">
        <v>0.14215193127575601</v>
      </c>
      <c r="AR57">
        <v>7.2746538825657599E-3</v>
      </c>
      <c r="AS57">
        <v>1.38796102642487E-2</v>
      </c>
      <c r="AT57">
        <v>0.29151355847675298</v>
      </c>
      <c r="AU57">
        <v>0.51629738318609697</v>
      </c>
      <c r="AV57">
        <v>0.23931634637857899</v>
      </c>
      <c r="AW57">
        <v>0.25708027375082998</v>
      </c>
      <c r="AX57">
        <v>0.172076011592767</v>
      </c>
      <c r="AY57">
        <v>0.216487654928222</v>
      </c>
      <c r="AZ57">
        <v>-2.72170234690918E-2</v>
      </c>
      <c r="BA57">
        <v>4.1574334093740999E-2</v>
      </c>
      <c r="BB57">
        <v>5.8610533339625501E-2</v>
      </c>
      <c r="BC57">
        <v>8.7554975481735006E-2</v>
      </c>
      <c r="BD57">
        <v>-6.7498748550620701E-3</v>
      </c>
      <c r="BE57">
        <v>0.176210127558867</v>
      </c>
      <c r="BF57">
        <v>-2.5270828173545399E-2</v>
      </c>
      <c r="BI57">
        <f t="shared" si="3"/>
        <v>11.823207764025161</v>
      </c>
      <c r="BJ57" t="s">
        <v>162</v>
      </c>
      <c r="BK57" t="s">
        <v>162</v>
      </c>
      <c r="BL57" t="s">
        <v>162</v>
      </c>
      <c r="BM57">
        <v>7.0536753936109697E-2</v>
      </c>
      <c r="BN57" t="s">
        <v>162</v>
      </c>
      <c r="BO57" t="s">
        <v>162</v>
      </c>
      <c r="BP57" t="s">
        <v>162</v>
      </c>
      <c r="BQ57">
        <v>0.75276667537372</v>
      </c>
      <c r="BR57">
        <v>-9.7290489165881705E-2</v>
      </c>
      <c r="BS57" t="s">
        <v>162</v>
      </c>
      <c r="BT57">
        <v>0.17126356287389599</v>
      </c>
      <c r="BU57">
        <v>0.13246788080682201</v>
      </c>
      <c r="BV57">
        <v>9.8042430268676706E-2</v>
      </c>
      <c r="BW57" t="s">
        <v>162</v>
      </c>
      <c r="BX57">
        <v>0.12515225875126401</v>
      </c>
      <c r="BY57" t="s">
        <v>162</v>
      </c>
      <c r="BZ57">
        <v>0.145192775151848</v>
      </c>
      <c r="CA57" t="s">
        <v>162</v>
      </c>
      <c r="CB57">
        <v>7.17800944023851E-2</v>
      </c>
      <c r="CC57" t="s">
        <v>162</v>
      </c>
      <c r="CD57" t="s">
        <v>162</v>
      </c>
      <c r="CE57" t="s">
        <v>162</v>
      </c>
      <c r="CF57" t="s">
        <v>162</v>
      </c>
      <c r="CG57">
        <v>1.1892364767404099E-2</v>
      </c>
      <c r="CH57">
        <v>8.9989082129223505E-2</v>
      </c>
      <c r="CI57" t="s">
        <v>162</v>
      </c>
      <c r="CJ57" t="s">
        <v>162</v>
      </c>
      <c r="CK57">
        <v>-3.75294852360544E-2</v>
      </c>
      <c r="CL57">
        <v>0.18897839016951201</v>
      </c>
      <c r="CM57" t="s">
        <v>162</v>
      </c>
      <c r="CN57" t="s">
        <v>162</v>
      </c>
      <c r="CO57">
        <v>7.5802121830910493E-2</v>
      </c>
      <c r="CP57">
        <v>1.24675389649935E-2</v>
      </c>
      <c r="CQ57">
        <v>-6.9278867879191103E-2</v>
      </c>
      <c r="CR57">
        <v>-0.176364143007917</v>
      </c>
      <c r="CS57" t="s">
        <v>162</v>
      </c>
      <c r="CT57">
        <v>0.50975887345836202</v>
      </c>
      <c r="CU57">
        <v>0.283709378975051</v>
      </c>
      <c r="CV57">
        <v>0.299544636448762</v>
      </c>
      <c r="CW57" t="s">
        <v>162</v>
      </c>
      <c r="CX57">
        <v>-2.36226986099854E-2</v>
      </c>
      <c r="CY57" t="s">
        <v>162</v>
      </c>
      <c r="CZ57">
        <v>-7.3282116980748499E-3</v>
      </c>
      <c r="DA57" t="s">
        <v>162</v>
      </c>
      <c r="DB57">
        <v>9.1406863013950998E-2</v>
      </c>
      <c r="DC57" t="s">
        <v>162</v>
      </c>
    </row>
    <row r="58" spans="1:107" x14ac:dyDescent="0.25">
      <c r="A58" s="139">
        <v>36526</v>
      </c>
      <c r="B58">
        <f t="shared" si="0"/>
        <v>46.180299452589402</v>
      </c>
      <c r="C58">
        <v>0.29855146637459501</v>
      </c>
      <c r="D58">
        <v>0.37524149518986699</v>
      </c>
      <c r="E58">
        <v>0.28815911169957498</v>
      </c>
      <c r="F58">
        <v>0.42104128621148601</v>
      </c>
      <c r="G58">
        <v>0.63276189649010794</v>
      </c>
      <c r="H58">
        <v>0.73608064908866</v>
      </c>
      <c r="I58">
        <v>0.61221403264785101</v>
      </c>
      <c r="J58">
        <v>0.46791786825887</v>
      </c>
      <c r="K58">
        <v>0.33455214889528401</v>
      </c>
      <c r="L58">
        <v>0.55911006418253695</v>
      </c>
      <c r="M58">
        <v>0.11459710518906099</v>
      </c>
      <c r="N58">
        <v>0.70562785322360999</v>
      </c>
      <c r="O58">
        <v>0.53007421749093697</v>
      </c>
      <c r="P58">
        <v>0.19570137386902201</v>
      </c>
      <c r="Q58">
        <v>0.64194212884255997</v>
      </c>
      <c r="R58">
        <v>0.45312214194851502</v>
      </c>
      <c r="S58">
        <v>0.483956067337662</v>
      </c>
      <c r="W58">
        <f t="shared" si="1"/>
        <v>45.70577295188405</v>
      </c>
      <c r="X58">
        <v>0.56977842009983004</v>
      </c>
      <c r="Y58">
        <v>0.19589129541535599</v>
      </c>
      <c r="Z58">
        <v>0.45423518563368298</v>
      </c>
      <c r="AA58">
        <v>0.30986460917486502</v>
      </c>
      <c r="AB58">
        <v>0.65253575644902995</v>
      </c>
      <c r="AC58">
        <v>0.56004111034027904</v>
      </c>
      <c r="AE58">
        <f t="shared" si="2"/>
        <v>18.628936030747692</v>
      </c>
      <c r="AF58">
        <v>0.12546678790827401</v>
      </c>
      <c r="AG58">
        <v>0.29228087417896298</v>
      </c>
      <c r="AH58">
        <v>8.8235859378066293E-3</v>
      </c>
      <c r="AI58" t="s">
        <v>162</v>
      </c>
      <c r="AJ58">
        <v>0.222193676381157</v>
      </c>
      <c r="AK58">
        <v>0.502747382077255</v>
      </c>
      <c r="AL58">
        <v>0.226272440382285</v>
      </c>
      <c r="AM58">
        <v>0.343961878104382</v>
      </c>
      <c r="AN58">
        <v>0.22978358279323</v>
      </c>
      <c r="AO58">
        <v>-4.4518283171192802E-2</v>
      </c>
      <c r="AP58">
        <v>-5.7882735540927703E-2</v>
      </c>
      <c r="AQ58">
        <v>0.33081209526744398</v>
      </c>
      <c r="AR58">
        <v>-6.7161399685633894E-2</v>
      </c>
      <c r="AS58">
        <v>0.119536789109897</v>
      </c>
      <c r="AT58">
        <v>0.13815370943143501</v>
      </c>
      <c r="AU58">
        <v>0.463781452390508</v>
      </c>
      <c r="AV58">
        <v>0.40251076067403002</v>
      </c>
      <c r="AW58">
        <v>0.25502363041505799</v>
      </c>
      <c r="AX58">
        <v>-8.0155936855385898E-2</v>
      </c>
      <c r="AY58">
        <v>0.22716776103754599</v>
      </c>
      <c r="AZ58">
        <v>0.11588656656204201</v>
      </c>
      <c r="BA58">
        <v>0.23011767564281899</v>
      </c>
      <c r="BB58">
        <v>0.41956496987043101</v>
      </c>
      <c r="BC58">
        <v>2.8587821082140599E-2</v>
      </c>
      <c r="BD58">
        <v>0.112729943833744</v>
      </c>
      <c r="BE58">
        <v>0.201786729775315</v>
      </c>
      <c r="BF58">
        <v>9.6051610391777301E-2</v>
      </c>
      <c r="BI58">
        <f t="shared" si="3"/>
        <v>10.521935443247967</v>
      </c>
      <c r="BJ58" t="s">
        <v>162</v>
      </c>
      <c r="BK58" t="s">
        <v>162</v>
      </c>
      <c r="BL58" t="s">
        <v>162</v>
      </c>
      <c r="BM58">
        <v>4.6612696395277299E-2</v>
      </c>
      <c r="BN58" t="s">
        <v>162</v>
      </c>
      <c r="BO58" t="s">
        <v>162</v>
      </c>
      <c r="BP58" t="s">
        <v>162</v>
      </c>
      <c r="BQ58">
        <v>0.26658028358932401</v>
      </c>
      <c r="BR58">
        <v>0.16585353145155701</v>
      </c>
      <c r="BS58" t="s">
        <v>162</v>
      </c>
      <c r="BT58">
        <v>0.248177889804226</v>
      </c>
      <c r="BU58">
        <v>-2.3083793722827699E-2</v>
      </c>
      <c r="BV58">
        <v>0.18022964215884199</v>
      </c>
      <c r="BW58" t="s">
        <v>162</v>
      </c>
      <c r="BX58">
        <v>8.7136833556382395E-2</v>
      </c>
      <c r="BY58" t="s">
        <v>162</v>
      </c>
      <c r="BZ58">
        <v>-9.5650774116848206E-2</v>
      </c>
      <c r="CA58" t="s">
        <v>162</v>
      </c>
      <c r="CB58">
        <v>-0.106724648531966</v>
      </c>
      <c r="CC58" t="s">
        <v>162</v>
      </c>
      <c r="CD58" t="s">
        <v>162</v>
      </c>
      <c r="CE58" t="s">
        <v>162</v>
      </c>
      <c r="CF58" t="s">
        <v>162</v>
      </c>
      <c r="CG58">
        <v>0.29536677396497002</v>
      </c>
      <c r="CH58">
        <v>-1.3798959243757999E-2</v>
      </c>
      <c r="CI58" t="s">
        <v>162</v>
      </c>
      <c r="CJ58" t="s">
        <v>162</v>
      </c>
      <c r="CK58">
        <v>4.9360117990829497E-2</v>
      </c>
      <c r="CL58">
        <v>-6.1587298726075703E-3</v>
      </c>
      <c r="CM58" t="s">
        <v>162</v>
      </c>
      <c r="CN58" t="s">
        <v>162</v>
      </c>
      <c r="CO58">
        <v>-7.6978934326685594E-2</v>
      </c>
      <c r="CP58">
        <v>6.0064689154031702E-2</v>
      </c>
      <c r="CQ58">
        <v>0.22179230425247001</v>
      </c>
      <c r="CR58">
        <v>-8.8332558001202898E-4</v>
      </c>
      <c r="CS58" t="s">
        <v>162</v>
      </c>
      <c r="CT58">
        <v>0.57233053663200295</v>
      </c>
      <c r="CU58">
        <v>-2.05402767949363E-2</v>
      </c>
      <c r="CV58">
        <v>0.25371898356424499</v>
      </c>
      <c r="CW58" t="s">
        <v>162</v>
      </c>
      <c r="CX58">
        <v>3.8701074120660497E-2</v>
      </c>
      <c r="CY58" t="s">
        <v>162</v>
      </c>
      <c r="CZ58">
        <v>0.22616950750952799</v>
      </c>
      <c r="DA58" t="s">
        <v>162</v>
      </c>
      <c r="DB58">
        <v>5.1769729992327901E-2</v>
      </c>
      <c r="DC58" t="s">
        <v>162</v>
      </c>
    </row>
    <row r="59" spans="1:107" x14ac:dyDescent="0.25">
      <c r="A59" s="139">
        <v>36617</v>
      </c>
      <c r="B59">
        <f t="shared" si="0"/>
        <v>61.537827898620812</v>
      </c>
      <c r="C59">
        <v>0.64912096545886899</v>
      </c>
      <c r="D59">
        <v>0.57057016716462305</v>
      </c>
      <c r="E59">
        <v>0.655898854733727</v>
      </c>
      <c r="F59">
        <v>0.63472026013428695</v>
      </c>
      <c r="G59">
        <v>0.41304598347090299</v>
      </c>
      <c r="H59">
        <v>0.88005667144055</v>
      </c>
      <c r="I59">
        <v>0.75871816963776595</v>
      </c>
      <c r="J59">
        <v>0.56760113959914105</v>
      </c>
      <c r="K59">
        <v>0.41667793161382199</v>
      </c>
      <c r="L59">
        <v>0.77036146432833696</v>
      </c>
      <c r="M59">
        <v>0.34872566914606101</v>
      </c>
      <c r="N59">
        <v>0.78129895522510795</v>
      </c>
      <c r="O59">
        <v>0.404730517880662</v>
      </c>
      <c r="P59">
        <v>0.59502429456799399</v>
      </c>
      <c r="Q59">
        <v>0.62357536827328797</v>
      </c>
      <c r="R59">
        <v>0.72024571629317602</v>
      </c>
      <c r="S59">
        <v>0.67105861379722498</v>
      </c>
      <c r="W59">
        <f t="shared" si="1"/>
        <v>51.241192886439855</v>
      </c>
      <c r="X59">
        <v>0.55729669799508696</v>
      </c>
      <c r="Y59">
        <v>0.27732983688872398</v>
      </c>
      <c r="Z59">
        <v>0.49149577577898101</v>
      </c>
      <c r="AA59">
        <v>0.40970995656294401</v>
      </c>
      <c r="AB59">
        <v>0.78416164413581702</v>
      </c>
      <c r="AC59">
        <v>0.55447766182483904</v>
      </c>
      <c r="AE59">
        <f t="shared" si="2"/>
        <v>29.002381513748048</v>
      </c>
      <c r="AF59">
        <v>0.62400038208012099</v>
      </c>
      <c r="AG59">
        <v>0.32874019757878298</v>
      </c>
      <c r="AH59">
        <v>1.20034649386062E-2</v>
      </c>
      <c r="AI59" t="s">
        <v>162</v>
      </c>
      <c r="AJ59">
        <v>0.620410730609812</v>
      </c>
      <c r="AK59">
        <v>0.71856977562148705</v>
      </c>
      <c r="AL59">
        <v>0.24703829683143999</v>
      </c>
      <c r="AM59">
        <v>0.50502471222354905</v>
      </c>
      <c r="AN59">
        <v>0.25590660144611199</v>
      </c>
      <c r="AO59">
        <v>5.8130749832982498E-2</v>
      </c>
      <c r="AP59">
        <v>4.9843280418009103E-2</v>
      </c>
      <c r="AQ59">
        <v>0.28505010765063599</v>
      </c>
      <c r="AR59">
        <v>4.75428788444512E-2</v>
      </c>
      <c r="AS59">
        <v>-1.7086349767515999E-2</v>
      </c>
      <c r="AT59">
        <v>0.18867305013183899</v>
      </c>
      <c r="AU59">
        <v>0.63548705829196495</v>
      </c>
      <c r="AV59">
        <v>0.22916139668268801</v>
      </c>
      <c r="AW59">
        <v>0.48791848684351702</v>
      </c>
      <c r="AX59">
        <v>0.187369484741021</v>
      </c>
      <c r="AY59">
        <v>3.1791068221283199E-2</v>
      </c>
      <c r="AZ59">
        <v>0.3732752319482</v>
      </c>
      <c r="BA59">
        <v>0.27504527605472701</v>
      </c>
      <c r="BB59">
        <v>0.44246057893899898</v>
      </c>
      <c r="BC59">
        <v>0.199473198855596</v>
      </c>
      <c r="BD59">
        <v>-3.0537955273886E-3</v>
      </c>
      <c r="BE59">
        <v>0.53306745116649901</v>
      </c>
      <c r="BF59">
        <v>0.22477587891707401</v>
      </c>
      <c r="BI59">
        <f t="shared" si="3"/>
        <v>18.270666891130791</v>
      </c>
      <c r="BJ59">
        <v>4.7489080839551598E-2</v>
      </c>
      <c r="BK59" t="s">
        <v>162</v>
      </c>
      <c r="BL59" t="s">
        <v>162</v>
      </c>
      <c r="BM59">
        <v>0.218735760198914</v>
      </c>
      <c r="BN59" t="s">
        <v>162</v>
      </c>
      <c r="BO59" t="s">
        <v>162</v>
      </c>
      <c r="BP59" t="s">
        <v>162</v>
      </c>
      <c r="BQ59">
        <v>0.87876166334324002</v>
      </c>
      <c r="BR59">
        <v>2.5121461086070301E-2</v>
      </c>
      <c r="BS59" t="s">
        <v>162</v>
      </c>
      <c r="BT59">
        <v>0.55820768850393898</v>
      </c>
      <c r="BU59">
        <v>0.338084654271259</v>
      </c>
      <c r="BV59">
        <v>0.32791174707793203</v>
      </c>
      <c r="BW59" t="s">
        <v>162</v>
      </c>
      <c r="BX59">
        <v>-3.5197540504245298E-2</v>
      </c>
      <c r="BY59" t="s">
        <v>162</v>
      </c>
      <c r="BZ59">
        <v>1.4225457904422799E-2</v>
      </c>
      <c r="CA59" t="s">
        <v>162</v>
      </c>
      <c r="CB59">
        <v>0.29633115681498301</v>
      </c>
      <c r="CC59" t="s">
        <v>162</v>
      </c>
      <c r="CD59">
        <v>-0.103137874277748</v>
      </c>
      <c r="CE59" t="s">
        <v>162</v>
      </c>
      <c r="CF59" t="s">
        <v>162</v>
      </c>
      <c r="CG59">
        <v>0.54369587013437404</v>
      </c>
      <c r="CH59">
        <v>-0.15152468987855899</v>
      </c>
      <c r="CI59" t="s">
        <v>162</v>
      </c>
      <c r="CJ59">
        <v>8.7384993462703495E-2</v>
      </c>
      <c r="CK59">
        <v>2.9905335986781599E-2</v>
      </c>
      <c r="CL59">
        <v>3.9918038745683601E-2</v>
      </c>
      <c r="CM59" t="s">
        <v>162</v>
      </c>
      <c r="CN59" t="s">
        <v>162</v>
      </c>
      <c r="CO59">
        <v>6.5682695326996707E-2</v>
      </c>
      <c r="CP59">
        <v>-4.1360598495449902E-2</v>
      </c>
      <c r="CQ59">
        <v>0.35860657285353398</v>
      </c>
      <c r="CR59">
        <v>0.147721902963907</v>
      </c>
      <c r="CS59" t="s">
        <v>162</v>
      </c>
      <c r="CT59">
        <v>0.50156182071322297</v>
      </c>
      <c r="CU59">
        <v>0.12993839656407599</v>
      </c>
      <c r="CV59">
        <v>0.382011861852043</v>
      </c>
      <c r="CW59" t="s">
        <v>162</v>
      </c>
      <c r="CX59">
        <v>1.6241793648287602E-2</v>
      </c>
      <c r="CY59" t="s">
        <v>162</v>
      </c>
      <c r="CZ59">
        <v>0.117763342510032</v>
      </c>
      <c r="DA59" t="s">
        <v>162</v>
      </c>
      <c r="DB59">
        <v>-4.3707199951947197E-2</v>
      </c>
      <c r="DC59" t="s">
        <v>162</v>
      </c>
    </row>
    <row r="60" spans="1:107" x14ac:dyDescent="0.25">
      <c r="A60" s="139">
        <v>36708</v>
      </c>
      <c r="B60">
        <f t="shared" si="0"/>
        <v>51.770937225448868</v>
      </c>
      <c r="C60">
        <v>0.31906160226487101</v>
      </c>
      <c r="D60">
        <v>0.661174235340107</v>
      </c>
      <c r="E60">
        <v>0.79371911945865303</v>
      </c>
      <c r="F60">
        <v>0.294334886347833</v>
      </c>
      <c r="G60">
        <v>0.39590957345841399</v>
      </c>
      <c r="H60">
        <v>0.78572161790740502</v>
      </c>
      <c r="I60">
        <v>0.78184092516528703</v>
      </c>
      <c r="J60">
        <v>0.45777383550734102</v>
      </c>
      <c r="K60">
        <v>0.33308661176946602</v>
      </c>
      <c r="L60">
        <v>0.83155842951247205</v>
      </c>
      <c r="M60">
        <v>0.174689490993613</v>
      </c>
      <c r="N60">
        <v>0.81093570781426505</v>
      </c>
      <c r="O60">
        <v>0.415299216205744</v>
      </c>
      <c r="P60">
        <v>0.25112711343111399</v>
      </c>
      <c r="Q60">
        <v>0.59450275220415705</v>
      </c>
      <c r="R60">
        <v>0.58842448038413697</v>
      </c>
      <c r="S60">
        <v>0.311899730561429</v>
      </c>
      <c r="W60">
        <f t="shared" si="1"/>
        <v>38.05455323517532</v>
      </c>
      <c r="X60">
        <v>0.21122933183534701</v>
      </c>
      <c r="Y60">
        <v>6.5231637786682201E-2</v>
      </c>
      <c r="Z60">
        <v>0.39957502854426802</v>
      </c>
      <c r="AA60">
        <v>0.29335611475349699</v>
      </c>
      <c r="AB60">
        <v>0.70641275029624895</v>
      </c>
      <c r="AC60">
        <v>0.60746833089447605</v>
      </c>
      <c r="AE60">
        <f t="shared" si="2"/>
        <v>16.538132244947302</v>
      </c>
      <c r="AF60">
        <v>0.39376640333983198</v>
      </c>
      <c r="AG60">
        <v>0.15818355265926001</v>
      </c>
      <c r="AH60">
        <v>4.5472033803661299E-2</v>
      </c>
      <c r="AI60" t="s">
        <v>162</v>
      </c>
      <c r="AJ60">
        <v>4.70853419960666E-2</v>
      </c>
      <c r="AK60">
        <v>0.52007350526408702</v>
      </c>
      <c r="AL60">
        <v>-7.9734911402139994E-2</v>
      </c>
      <c r="AM60">
        <v>0.34444007440797803</v>
      </c>
      <c r="AN60">
        <v>0.34309015894564698</v>
      </c>
      <c r="AO60">
        <v>0.20385041352202099</v>
      </c>
      <c r="AP60">
        <v>3.7438251659750101E-2</v>
      </c>
      <c r="AQ60">
        <v>0.31813394745485002</v>
      </c>
      <c r="AR60">
        <v>-3.1171778707681699E-2</v>
      </c>
      <c r="AS60">
        <v>0.20851356070971899</v>
      </c>
      <c r="AT60">
        <v>0.15702283519725399</v>
      </c>
      <c r="AU60">
        <v>0.23840183241070001</v>
      </c>
      <c r="AV60">
        <v>0.18521966190942701</v>
      </c>
      <c r="AW60">
        <v>0.107907963513265</v>
      </c>
      <c r="AX60">
        <v>8.7323903764722197E-2</v>
      </c>
      <c r="AY60">
        <v>-4.91859030875497E-2</v>
      </c>
      <c r="AZ60">
        <v>5.0410641938917901E-2</v>
      </c>
      <c r="BA60">
        <v>0.107179451365811</v>
      </c>
      <c r="BB60">
        <v>0.45442085964309398</v>
      </c>
      <c r="BC60">
        <v>5.3820668246323901E-2</v>
      </c>
      <c r="BD60">
        <v>1.87364457618222E-3</v>
      </c>
      <c r="BE60">
        <v>0.20913146412012601</v>
      </c>
      <c r="BF60">
        <v>0.18724680643497399</v>
      </c>
      <c r="BI60">
        <f t="shared" si="3"/>
        <v>12.008802418031157</v>
      </c>
      <c r="BJ60">
        <v>-0.16441484213364099</v>
      </c>
      <c r="BK60" t="s">
        <v>162</v>
      </c>
      <c r="BL60" t="s">
        <v>162</v>
      </c>
      <c r="BM60">
        <v>-2.4979992273513201E-2</v>
      </c>
      <c r="BN60" t="s">
        <v>162</v>
      </c>
      <c r="BO60" t="s">
        <v>162</v>
      </c>
      <c r="BP60" t="s">
        <v>162</v>
      </c>
      <c r="BQ60">
        <v>0.41623052388193599</v>
      </c>
      <c r="BR60">
        <v>0.26693665560291102</v>
      </c>
      <c r="BS60" t="s">
        <v>162</v>
      </c>
      <c r="BT60">
        <v>0.28134574833069298</v>
      </c>
      <c r="BU60">
        <v>1.2074894008545899E-2</v>
      </c>
      <c r="BV60">
        <v>-5.4739738463904803E-3</v>
      </c>
      <c r="BW60" t="s">
        <v>162</v>
      </c>
      <c r="BX60">
        <v>-5.6783242009857099E-2</v>
      </c>
      <c r="BY60" t="s">
        <v>162</v>
      </c>
      <c r="BZ60">
        <v>8.1613110259367794E-2</v>
      </c>
      <c r="CA60" t="s">
        <v>162</v>
      </c>
      <c r="CB60">
        <v>-0.10382883893705</v>
      </c>
      <c r="CC60" t="s">
        <v>162</v>
      </c>
      <c r="CD60">
        <v>0.29002868292320799</v>
      </c>
      <c r="CE60" t="s">
        <v>162</v>
      </c>
      <c r="CF60" t="s">
        <v>162</v>
      </c>
      <c r="CG60">
        <v>0.66089123414616702</v>
      </c>
      <c r="CH60">
        <v>-7.5385225309083898E-2</v>
      </c>
      <c r="CI60" t="s">
        <v>162</v>
      </c>
      <c r="CJ60">
        <v>0.27753283762421399</v>
      </c>
      <c r="CK60">
        <v>-0.123831031862704</v>
      </c>
      <c r="CL60">
        <v>5.87084591016191E-2</v>
      </c>
      <c r="CM60" t="s">
        <v>162</v>
      </c>
      <c r="CN60" t="s">
        <v>162</v>
      </c>
      <c r="CO60">
        <v>0.14523222229034199</v>
      </c>
      <c r="CP60">
        <v>3.9195072194139001E-2</v>
      </c>
      <c r="CQ60">
        <v>0.27803809266349599</v>
      </c>
      <c r="CR60">
        <v>-0.119362767095751</v>
      </c>
      <c r="CS60" t="s">
        <v>162</v>
      </c>
      <c r="CT60">
        <v>0.76976243538998002</v>
      </c>
      <c r="CU60">
        <v>8.1015053425944894E-2</v>
      </c>
      <c r="CV60">
        <v>0.101658712895433</v>
      </c>
      <c r="CW60" t="s">
        <v>162</v>
      </c>
      <c r="CX60">
        <v>0.16416413563796101</v>
      </c>
      <c r="CY60" t="s">
        <v>162</v>
      </c>
      <c r="CZ60">
        <v>-1.6201222331447399E-2</v>
      </c>
      <c r="DA60" t="s">
        <v>162</v>
      </c>
      <c r="DB60">
        <v>-0.111878105888418</v>
      </c>
      <c r="DC60" t="s">
        <v>162</v>
      </c>
    </row>
    <row r="61" spans="1:107" x14ac:dyDescent="0.25">
      <c r="A61" s="139">
        <v>36800</v>
      </c>
      <c r="B61">
        <f t="shared" si="0"/>
        <v>56.625105914201001</v>
      </c>
      <c r="C61">
        <v>0.36283852447019699</v>
      </c>
      <c r="D61">
        <v>0.69322269583863105</v>
      </c>
      <c r="E61">
        <v>0.63411176557673499</v>
      </c>
      <c r="F61">
        <v>0.39644455763473702</v>
      </c>
      <c r="G61">
        <v>0.32032883324821099</v>
      </c>
      <c r="H61">
        <v>0.75237127868012998</v>
      </c>
      <c r="I61">
        <v>0.73670640368781104</v>
      </c>
      <c r="J61">
        <v>0.599382182063386</v>
      </c>
      <c r="K61">
        <v>0.44428163647472502</v>
      </c>
      <c r="L61">
        <v>0.73597231084487402</v>
      </c>
      <c r="M61">
        <v>0.50511794775596497</v>
      </c>
      <c r="N61">
        <v>0.78609370976757098</v>
      </c>
      <c r="O61">
        <v>0.51126535031018805</v>
      </c>
      <c r="P61">
        <v>0.473273348293476</v>
      </c>
      <c r="Q61">
        <v>0.55471395130444101</v>
      </c>
      <c r="R61">
        <v>0.50207580917377703</v>
      </c>
      <c r="S61">
        <v>0.61806770028931601</v>
      </c>
      <c r="W61">
        <f t="shared" si="1"/>
        <v>46.029744074896598</v>
      </c>
      <c r="X61">
        <v>0.26160363887346999</v>
      </c>
      <c r="Y61">
        <v>0.185982318565416</v>
      </c>
      <c r="Z61">
        <v>0.60284254877437105</v>
      </c>
      <c r="AA61">
        <v>0.49080047567192903</v>
      </c>
      <c r="AB61">
        <v>0.62527117501032303</v>
      </c>
      <c r="AC61">
        <v>0.595284487598287</v>
      </c>
      <c r="AE61">
        <f t="shared" si="2"/>
        <v>20.087057974855014</v>
      </c>
      <c r="AF61">
        <v>0.50641144965378804</v>
      </c>
      <c r="AG61">
        <v>0.41132451126109698</v>
      </c>
      <c r="AH61">
        <v>0.131246810693495</v>
      </c>
      <c r="AI61" t="s">
        <v>162</v>
      </c>
      <c r="AJ61">
        <v>7.1097792238894494E-2</v>
      </c>
      <c r="AK61">
        <v>0.65927610592830999</v>
      </c>
      <c r="AL61">
        <v>0.28396550340843102</v>
      </c>
      <c r="AM61">
        <v>0.41447292572106398</v>
      </c>
      <c r="AN61">
        <v>-5.72855606589429E-2</v>
      </c>
      <c r="AO61">
        <v>0.43251287278477701</v>
      </c>
      <c r="AP61">
        <v>9.8433185661830097E-2</v>
      </c>
      <c r="AQ61">
        <v>8.8667228032520695E-3</v>
      </c>
      <c r="AR61">
        <v>-7.1381135775478999E-3</v>
      </c>
      <c r="AS61">
        <v>0.241346294454724</v>
      </c>
      <c r="AT61">
        <v>7.9439217742360499E-2</v>
      </c>
      <c r="AU61">
        <v>0.596448189632938</v>
      </c>
      <c r="AV61">
        <v>0.20892642591576499</v>
      </c>
      <c r="AW61">
        <v>0.41966596012115498</v>
      </c>
      <c r="AX61">
        <v>-3.7659288098855499E-2</v>
      </c>
      <c r="AY61">
        <v>9.5383372951628798E-2</v>
      </c>
      <c r="AZ61">
        <v>0.18883278222931299</v>
      </c>
      <c r="BA61">
        <v>1.78363449934015E-2</v>
      </c>
      <c r="BB61">
        <v>0.24187597878787201</v>
      </c>
      <c r="BC61">
        <v>0.198603855878975</v>
      </c>
      <c r="BD61">
        <v>-9.5600100226034906E-2</v>
      </c>
      <c r="BE61">
        <v>2.20219775711189E-2</v>
      </c>
      <c r="BF61">
        <v>9.2329855589495705E-2</v>
      </c>
      <c r="BI61">
        <f t="shared" si="3"/>
        <v>18.703322875104018</v>
      </c>
      <c r="BJ61">
        <v>-6.7973628837946706E-2</v>
      </c>
      <c r="BK61" t="s">
        <v>162</v>
      </c>
      <c r="BL61" t="s">
        <v>162</v>
      </c>
      <c r="BM61">
        <v>0.25872340062462101</v>
      </c>
      <c r="BN61" t="s">
        <v>162</v>
      </c>
      <c r="BO61" t="s">
        <v>162</v>
      </c>
      <c r="BP61" t="s">
        <v>162</v>
      </c>
      <c r="BQ61">
        <v>0.87717767478716502</v>
      </c>
      <c r="BR61">
        <v>5.6987054401528202E-2</v>
      </c>
      <c r="BS61" t="s">
        <v>162</v>
      </c>
      <c r="BT61">
        <v>0.45394272870003199</v>
      </c>
      <c r="BU61">
        <v>-2.21754735375237E-2</v>
      </c>
      <c r="BV61">
        <v>0.35580971578935799</v>
      </c>
      <c r="BW61" t="s">
        <v>162</v>
      </c>
      <c r="BX61">
        <v>-4.1550414196529897E-2</v>
      </c>
      <c r="BY61" t="s">
        <v>162</v>
      </c>
      <c r="BZ61">
        <v>1.7819566853211601E-2</v>
      </c>
      <c r="CA61" t="s">
        <v>162</v>
      </c>
      <c r="CB61">
        <v>-0.193147695063455</v>
      </c>
      <c r="CC61" t="s">
        <v>162</v>
      </c>
      <c r="CD61">
        <v>0.226727192926096</v>
      </c>
      <c r="CE61" t="s">
        <v>162</v>
      </c>
      <c r="CF61" t="s">
        <v>162</v>
      </c>
      <c r="CG61">
        <v>0.59361605732619005</v>
      </c>
      <c r="CH61">
        <v>5.53419112570235E-2</v>
      </c>
      <c r="CI61" t="s">
        <v>162</v>
      </c>
      <c r="CJ61">
        <v>0.25914235704225003</v>
      </c>
      <c r="CK61">
        <v>5.26378586703777E-2</v>
      </c>
      <c r="CL61">
        <v>-0.12591489770236</v>
      </c>
      <c r="CM61" t="s">
        <v>162</v>
      </c>
      <c r="CN61" t="s">
        <v>162</v>
      </c>
      <c r="CO61">
        <v>4.84540110621242E-2</v>
      </c>
      <c r="CP61">
        <v>0.13512004571573699</v>
      </c>
      <c r="CQ61">
        <v>0.55560916763305901</v>
      </c>
      <c r="CR61">
        <v>0.30105176922625099</v>
      </c>
      <c r="CS61" t="s">
        <v>162</v>
      </c>
      <c r="CT61">
        <v>0.47259833306695698</v>
      </c>
      <c r="CU61">
        <v>0.133397911117485</v>
      </c>
      <c r="CV61">
        <v>0.27282913591744601</v>
      </c>
      <c r="CW61" t="s">
        <v>162</v>
      </c>
      <c r="CX61">
        <v>7.4045313884834901E-2</v>
      </c>
      <c r="CY61" t="s">
        <v>162</v>
      </c>
      <c r="CZ61">
        <v>8.6565267568176604E-2</v>
      </c>
      <c r="DA61" t="s">
        <v>162</v>
      </c>
      <c r="DB61">
        <v>2.6029583294936001E-2</v>
      </c>
      <c r="DC61" t="s">
        <v>162</v>
      </c>
    </row>
    <row r="62" spans="1:107" x14ac:dyDescent="0.25">
      <c r="A62" s="139">
        <v>36892</v>
      </c>
      <c r="B62">
        <f t="shared" si="0"/>
        <v>63.879662900304602</v>
      </c>
      <c r="C62">
        <v>0.41257489158652</v>
      </c>
      <c r="D62">
        <v>0.751230866486021</v>
      </c>
      <c r="E62">
        <v>0.81606900815730499</v>
      </c>
      <c r="F62">
        <v>0.558263555760797</v>
      </c>
      <c r="G62">
        <v>0.60430740228612501</v>
      </c>
      <c r="H62">
        <v>0.89889405554212998</v>
      </c>
      <c r="I62">
        <v>0.82655263983510396</v>
      </c>
      <c r="J62">
        <v>0.50918085455976703</v>
      </c>
      <c r="K62">
        <v>0.68138949753876399</v>
      </c>
      <c r="L62">
        <v>0.81382473524810295</v>
      </c>
      <c r="M62">
        <v>0.249651731466627</v>
      </c>
      <c r="N62">
        <v>0.89248181166794804</v>
      </c>
      <c r="O62">
        <v>0.3504305950046</v>
      </c>
      <c r="P62">
        <v>0.47535581962050999</v>
      </c>
      <c r="Q62">
        <v>0.77620517757722696</v>
      </c>
      <c r="R62">
        <v>0.70717504334950698</v>
      </c>
      <c r="S62">
        <v>0.53595500736472901</v>
      </c>
      <c r="W62">
        <f t="shared" si="1"/>
        <v>47.07293308814031</v>
      </c>
      <c r="X62">
        <v>0.175864330845035</v>
      </c>
      <c r="Y62">
        <v>0.102307846425882</v>
      </c>
      <c r="Z62">
        <v>0.64715298094325402</v>
      </c>
      <c r="AA62">
        <v>0.33820803691349599</v>
      </c>
      <c r="AB62">
        <v>0.81213199446515705</v>
      </c>
      <c r="AC62">
        <v>0.74871079569559496</v>
      </c>
      <c r="AE62">
        <f t="shared" si="2"/>
        <v>20.271368720702696</v>
      </c>
      <c r="AF62">
        <v>0.56232278890462695</v>
      </c>
      <c r="AG62">
        <v>0.346383982732127</v>
      </c>
      <c r="AH62">
        <v>1.7072820044127902E-2</v>
      </c>
      <c r="AI62" t="s">
        <v>162</v>
      </c>
      <c r="AJ62">
        <v>-0.36978752826782102</v>
      </c>
      <c r="AK62">
        <v>0.58130366997206195</v>
      </c>
      <c r="AL62">
        <v>0.34657368707569303</v>
      </c>
      <c r="AM62">
        <v>0.58355633885895097</v>
      </c>
      <c r="AN62">
        <v>0.36678463881918499</v>
      </c>
      <c r="AO62">
        <v>4.7570125549675303E-2</v>
      </c>
      <c r="AP62">
        <v>3.9960173995078903E-2</v>
      </c>
      <c r="AQ62">
        <v>0.17882913898331901</v>
      </c>
      <c r="AR62">
        <v>-8.79059218387193E-2</v>
      </c>
      <c r="AS62">
        <v>4.9331047199074197E-2</v>
      </c>
      <c r="AT62">
        <v>0.28186094167583098</v>
      </c>
      <c r="AU62">
        <v>0.50442328561528804</v>
      </c>
      <c r="AV62">
        <v>7.1638031229961596E-2</v>
      </c>
      <c r="AW62">
        <v>0.35749842844607799</v>
      </c>
      <c r="AX62">
        <v>2.0039612250853898E-3</v>
      </c>
      <c r="AY62">
        <v>0.32111369969050402</v>
      </c>
      <c r="AZ62">
        <v>0.164535581333491</v>
      </c>
      <c r="BA62">
        <v>4.6621806453779703E-2</v>
      </c>
      <c r="BB62">
        <v>0.38193160248630398</v>
      </c>
      <c r="BC62">
        <v>0.42783156948621398</v>
      </c>
      <c r="BD62">
        <v>-0.115410931365382</v>
      </c>
      <c r="BE62">
        <v>7.9519326440758806E-2</v>
      </c>
      <c r="BF62">
        <v>8.4993602637408502E-2</v>
      </c>
      <c r="BI62">
        <f t="shared" si="3"/>
        <v>13.230311456069638</v>
      </c>
      <c r="BJ62">
        <v>0.11607868947907</v>
      </c>
      <c r="BK62" t="s">
        <v>162</v>
      </c>
      <c r="BL62" t="s">
        <v>162</v>
      </c>
      <c r="BM62">
        <v>-9.7378933195721301E-2</v>
      </c>
      <c r="BN62">
        <v>0.23381817376917599</v>
      </c>
      <c r="BO62" t="s">
        <v>162</v>
      </c>
      <c r="BP62" t="s">
        <v>162</v>
      </c>
      <c r="BQ62">
        <v>0.59695985139625596</v>
      </c>
      <c r="BR62">
        <v>0.37080629886246003</v>
      </c>
      <c r="BS62" t="s">
        <v>162</v>
      </c>
      <c r="BT62">
        <v>0.53353494587679196</v>
      </c>
      <c r="BU62">
        <v>0.13045196570114201</v>
      </c>
      <c r="BV62">
        <v>0.47722326429624501</v>
      </c>
      <c r="BW62" t="s">
        <v>162</v>
      </c>
      <c r="BX62">
        <v>0.16403705271524099</v>
      </c>
      <c r="BY62" t="s">
        <v>162</v>
      </c>
      <c r="BZ62">
        <v>-0.102709486306715</v>
      </c>
      <c r="CA62" t="s">
        <v>162</v>
      </c>
      <c r="CB62">
        <v>-4.1572202896706899E-3</v>
      </c>
      <c r="CC62" t="s">
        <v>162</v>
      </c>
      <c r="CD62">
        <v>-0.13635068106637699</v>
      </c>
      <c r="CE62" t="s">
        <v>162</v>
      </c>
      <c r="CF62" t="s">
        <v>162</v>
      </c>
      <c r="CG62">
        <v>0.30040873497513199</v>
      </c>
      <c r="CH62">
        <v>-0.123037786379151</v>
      </c>
      <c r="CI62" t="s">
        <v>162</v>
      </c>
      <c r="CJ62">
        <v>0.41375181730412303</v>
      </c>
      <c r="CK62">
        <v>-0.141063054438476</v>
      </c>
      <c r="CL62">
        <v>7.4476402445437198E-2</v>
      </c>
      <c r="CM62" t="s">
        <v>162</v>
      </c>
      <c r="CN62" t="s">
        <v>162</v>
      </c>
      <c r="CO62">
        <v>-0.14243276396086399</v>
      </c>
      <c r="CP62">
        <v>-1.1335538858620301E-2</v>
      </c>
      <c r="CQ62">
        <v>0.44353393179280098</v>
      </c>
      <c r="CR62">
        <v>-6.9022528337876296E-2</v>
      </c>
      <c r="CS62" t="s">
        <v>162</v>
      </c>
      <c r="CT62">
        <v>0.58602758838188296</v>
      </c>
      <c r="CU62">
        <v>-9.7979258248540604E-2</v>
      </c>
      <c r="CV62">
        <v>0.204667373543132</v>
      </c>
      <c r="CW62" t="s">
        <v>162</v>
      </c>
      <c r="CX62">
        <v>-0.121148210872788</v>
      </c>
      <c r="CY62" t="s">
        <v>162</v>
      </c>
      <c r="CZ62">
        <v>-4.6234501690831202E-2</v>
      </c>
      <c r="DA62" t="s">
        <v>162</v>
      </c>
      <c r="DB62">
        <v>1.9257966245543E-2</v>
      </c>
      <c r="DC62" t="s">
        <v>162</v>
      </c>
    </row>
    <row r="63" spans="1:107" x14ac:dyDescent="0.25">
      <c r="A63" s="139">
        <v>36982</v>
      </c>
      <c r="B63">
        <f t="shared" si="0"/>
        <v>53.000180198825355</v>
      </c>
      <c r="C63">
        <v>0.45722027369199703</v>
      </c>
      <c r="D63">
        <v>0.61216456713548895</v>
      </c>
      <c r="E63">
        <v>0.47646427722281998</v>
      </c>
      <c r="F63">
        <v>0.63557114561610994</v>
      </c>
      <c r="G63">
        <v>0.149439405770742</v>
      </c>
      <c r="H63">
        <v>0.79033516777557</v>
      </c>
      <c r="I63">
        <v>0.81886284546395605</v>
      </c>
      <c r="J63">
        <v>0.56552540100917803</v>
      </c>
      <c r="K63">
        <v>0.11586955805495799</v>
      </c>
      <c r="L63">
        <v>0.60916946307326902</v>
      </c>
      <c r="M63">
        <v>0.34880582501067298</v>
      </c>
      <c r="N63">
        <v>0.73696996160880901</v>
      </c>
      <c r="O63">
        <v>0.47592330379497699</v>
      </c>
      <c r="P63">
        <v>0.420043991356913</v>
      </c>
      <c r="Q63">
        <v>0.60582970387773105</v>
      </c>
      <c r="R63">
        <v>0.56768394826107405</v>
      </c>
      <c r="S63">
        <v>0.62415179507604601</v>
      </c>
      <c r="W63">
        <f t="shared" si="1"/>
        <v>41.528726371411608</v>
      </c>
      <c r="X63">
        <v>0.234272810861549</v>
      </c>
      <c r="Y63">
        <v>0.28878604360075999</v>
      </c>
      <c r="Z63">
        <v>0.42467473143451201</v>
      </c>
      <c r="AA63">
        <v>0.46724627541560598</v>
      </c>
      <c r="AB63">
        <v>0.66332247898135699</v>
      </c>
      <c r="AC63">
        <v>0.41342124199091201</v>
      </c>
      <c r="AE63">
        <f t="shared" si="2"/>
        <v>18.550214294871299</v>
      </c>
      <c r="AF63">
        <v>0.28955545439964597</v>
      </c>
      <c r="AG63">
        <v>0.23375104881900999</v>
      </c>
      <c r="AH63">
        <v>4.7400280143703601E-2</v>
      </c>
      <c r="AI63" t="s">
        <v>162</v>
      </c>
      <c r="AJ63">
        <v>0.32363760829763599</v>
      </c>
      <c r="AK63">
        <v>0.55436400984802403</v>
      </c>
      <c r="AL63">
        <v>0.14459328265508201</v>
      </c>
      <c r="AM63">
        <v>0.22943154114936401</v>
      </c>
      <c r="AN63">
        <v>3.08256556950697E-2</v>
      </c>
      <c r="AO63">
        <v>-5.9442426410062803E-2</v>
      </c>
      <c r="AP63">
        <v>9.0384609670274604E-2</v>
      </c>
      <c r="AQ63">
        <v>0.48072288940497598</v>
      </c>
      <c r="AR63">
        <v>-2.7419966882800101E-2</v>
      </c>
      <c r="AS63">
        <v>-5.6163488545709003E-2</v>
      </c>
      <c r="AT63">
        <v>0.26638349816340301</v>
      </c>
      <c r="AU63">
        <v>0.29401962987077801</v>
      </c>
      <c r="AV63">
        <v>4.3328737188290903E-2</v>
      </c>
      <c r="AW63">
        <v>0.54760332710230397</v>
      </c>
      <c r="AX63">
        <v>7.3011197818662499E-2</v>
      </c>
      <c r="AY63">
        <v>0.226244558270878</v>
      </c>
      <c r="AZ63">
        <v>6.6697539050617496E-2</v>
      </c>
      <c r="BA63">
        <v>0.11514554670630101</v>
      </c>
      <c r="BB63">
        <v>0.27437167837879001</v>
      </c>
      <c r="BC63">
        <v>0.316943690919742</v>
      </c>
      <c r="BD63">
        <v>-1.8350939388017701E-2</v>
      </c>
      <c r="BE63">
        <v>0.36246789039090399</v>
      </c>
      <c r="BF63">
        <v>-2.6451136050328599E-2</v>
      </c>
      <c r="BI63">
        <f t="shared" si="3"/>
        <v>8.6846720914084958</v>
      </c>
      <c r="BJ63">
        <v>-9.8580910605656505E-2</v>
      </c>
      <c r="BK63" t="s">
        <v>162</v>
      </c>
      <c r="BL63" t="s">
        <v>162</v>
      </c>
      <c r="BM63">
        <v>-2.0348840138858099E-2</v>
      </c>
      <c r="BN63">
        <v>-0.12164556427338</v>
      </c>
      <c r="BO63" t="s">
        <v>162</v>
      </c>
      <c r="BP63" t="s">
        <v>162</v>
      </c>
      <c r="BQ63">
        <v>6.7793576800625102E-2</v>
      </c>
      <c r="BR63">
        <v>0.29132043388530299</v>
      </c>
      <c r="BS63" t="s">
        <v>162</v>
      </c>
      <c r="BT63">
        <v>0.31890022536593099</v>
      </c>
      <c r="BU63">
        <v>3.66692376755074E-2</v>
      </c>
      <c r="BV63">
        <v>0.37355350445451002</v>
      </c>
      <c r="BW63" t="s">
        <v>162</v>
      </c>
      <c r="BX63">
        <v>-4.3308605085894597E-2</v>
      </c>
      <c r="BY63" t="s">
        <v>162</v>
      </c>
      <c r="BZ63">
        <v>6.3774225084487296E-2</v>
      </c>
      <c r="CA63" t="s">
        <v>162</v>
      </c>
      <c r="CB63">
        <v>7.6242538818364305E-2</v>
      </c>
      <c r="CC63" t="s">
        <v>162</v>
      </c>
      <c r="CD63">
        <v>0.241592770984359</v>
      </c>
      <c r="CE63" t="s">
        <v>162</v>
      </c>
      <c r="CF63" t="s">
        <v>162</v>
      </c>
      <c r="CG63">
        <v>0.434078909443954</v>
      </c>
      <c r="CH63">
        <v>-5.20158323387232E-3</v>
      </c>
      <c r="CI63" t="s">
        <v>162</v>
      </c>
      <c r="CJ63">
        <v>-1.10127424591147E-2</v>
      </c>
      <c r="CK63">
        <v>-4.2543696444729898E-2</v>
      </c>
      <c r="CL63">
        <v>-2.9012102679998299E-2</v>
      </c>
      <c r="CM63" t="s">
        <v>162</v>
      </c>
      <c r="CN63" t="s">
        <v>162</v>
      </c>
      <c r="CO63">
        <v>-0.130288580368526</v>
      </c>
      <c r="CP63">
        <v>-6.8406708778273595E-2</v>
      </c>
      <c r="CQ63">
        <v>0.187844190126606</v>
      </c>
      <c r="CR63">
        <v>-6.9361102728461702E-2</v>
      </c>
      <c r="CS63" t="s">
        <v>162</v>
      </c>
      <c r="CT63">
        <v>0.61000180543287197</v>
      </c>
      <c r="CU63">
        <v>1.7469064863354401E-2</v>
      </c>
      <c r="CV63">
        <v>0.23570867078101199</v>
      </c>
      <c r="CW63" t="s">
        <v>162</v>
      </c>
      <c r="CX63">
        <v>6.0488844299448702E-2</v>
      </c>
      <c r="CY63" t="s">
        <v>162</v>
      </c>
      <c r="CZ63">
        <v>8.9189638358227893E-2</v>
      </c>
      <c r="DA63" t="s">
        <v>162</v>
      </c>
      <c r="DB63">
        <v>-0.120055734897502</v>
      </c>
      <c r="DC63" t="s">
        <v>162</v>
      </c>
    </row>
    <row r="64" spans="1:107" x14ac:dyDescent="0.25">
      <c r="A64" s="139">
        <v>37073</v>
      </c>
      <c r="B64">
        <f t="shared" si="0"/>
        <v>69.596630667972363</v>
      </c>
      <c r="C64">
        <v>0.576207885386125</v>
      </c>
      <c r="D64">
        <v>0.79308829111282297</v>
      </c>
      <c r="E64">
        <v>0.83379842073812105</v>
      </c>
      <c r="F64">
        <v>0.70898087724063896</v>
      </c>
      <c r="G64">
        <v>0.57271399579968496</v>
      </c>
      <c r="H64">
        <v>0.91107828138803804</v>
      </c>
      <c r="I64">
        <v>0.88022689873552196</v>
      </c>
      <c r="J64">
        <v>0.53201242886648903</v>
      </c>
      <c r="K64">
        <v>0.53267325423108103</v>
      </c>
      <c r="L64">
        <v>0.88724982935110797</v>
      </c>
      <c r="M64">
        <v>0.54257631074687696</v>
      </c>
      <c r="N64">
        <v>0.88771027801425595</v>
      </c>
      <c r="O64">
        <v>0.565173946564968</v>
      </c>
      <c r="P64">
        <v>0.47985410985402999</v>
      </c>
      <c r="Q64">
        <v>0.80689549771332203</v>
      </c>
      <c r="R64">
        <v>0.84119629683449804</v>
      </c>
      <c r="S64">
        <v>0.479990610977721</v>
      </c>
      <c r="W64">
        <f t="shared" si="1"/>
        <v>55.064156071232439</v>
      </c>
      <c r="X64">
        <v>0.34360820696806299</v>
      </c>
      <c r="Y64">
        <v>0.33478791149583098</v>
      </c>
      <c r="Z64">
        <v>0.59115994564869101</v>
      </c>
      <c r="AA64">
        <v>0.50287169744236604</v>
      </c>
      <c r="AB64">
        <v>0.77444482002565196</v>
      </c>
      <c r="AC64">
        <v>0.75697678269334401</v>
      </c>
      <c r="AE64">
        <f t="shared" si="2"/>
        <v>26.674420979638651</v>
      </c>
      <c r="AF64">
        <v>0.19553166980849601</v>
      </c>
      <c r="AG64">
        <v>0.38740284413417803</v>
      </c>
      <c r="AH64">
        <v>-5.8176409594612698E-2</v>
      </c>
      <c r="AI64" t="s">
        <v>162</v>
      </c>
      <c r="AJ64">
        <v>0.30723572116847397</v>
      </c>
      <c r="AK64">
        <v>0.388937123145983</v>
      </c>
      <c r="AL64">
        <v>0.37539395071005099</v>
      </c>
      <c r="AM64">
        <v>0.337121030873275</v>
      </c>
      <c r="AN64">
        <v>3.7706707935235298E-2</v>
      </c>
      <c r="AO64">
        <v>0.53063324014493096</v>
      </c>
      <c r="AP64">
        <v>-7.4285683847628903E-2</v>
      </c>
      <c r="AQ64">
        <v>0.52425497835724799</v>
      </c>
      <c r="AR64">
        <v>0.26796837384599798</v>
      </c>
      <c r="AS64">
        <v>0.127995143535649</v>
      </c>
      <c r="AT64">
        <v>0.60240594129477198</v>
      </c>
      <c r="AU64">
        <v>0.38886107861326402</v>
      </c>
      <c r="AV64">
        <v>0.115670242672372</v>
      </c>
      <c r="AW64">
        <v>0.70663150205365599</v>
      </c>
      <c r="AX64">
        <v>0.26574760429439098</v>
      </c>
      <c r="AY64">
        <v>-0.111775201109213</v>
      </c>
      <c r="AZ64">
        <v>0.56873514185004603</v>
      </c>
      <c r="BA64">
        <v>0.247655712159981</v>
      </c>
      <c r="BB64">
        <v>6.2367208150852699E-2</v>
      </c>
      <c r="BC64">
        <v>0.31920686503614698</v>
      </c>
      <c r="BD64">
        <v>-4.67080822954564E-2</v>
      </c>
      <c r="BE64">
        <v>0.34139355741307997</v>
      </c>
      <c r="BF64">
        <v>0.12743919435487999</v>
      </c>
      <c r="BI64">
        <f t="shared" si="3"/>
        <v>14.020955888076372</v>
      </c>
      <c r="BJ64">
        <v>0.31333252161571801</v>
      </c>
      <c r="BK64" t="s">
        <v>162</v>
      </c>
      <c r="BL64" t="s">
        <v>162</v>
      </c>
      <c r="BM64">
        <v>-6.6320264269727106E-2</v>
      </c>
      <c r="BN64">
        <v>4.7373194540466498E-2</v>
      </c>
      <c r="BO64" t="s">
        <v>162</v>
      </c>
      <c r="BP64" t="s">
        <v>162</v>
      </c>
      <c r="BQ64">
        <v>0.181919088276771</v>
      </c>
      <c r="BR64">
        <v>0.24533751403457699</v>
      </c>
      <c r="BS64" t="s">
        <v>162</v>
      </c>
      <c r="BT64">
        <v>0.18815534866397701</v>
      </c>
      <c r="BU64">
        <v>0.117293987458112</v>
      </c>
      <c r="BV64">
        <v>0.64637907119652005</v>
      </c>
      <c r="BW64" t="s">
        <v>162</v>
      </c>
      <c r="BX64">
        <v>0.11692460644524701</v>
      </c>
      <c r="BY64" t="s">
        <v>162</v>
      </c>
      <c r="BZ64">
        <v>-0.166384405243549</v>
      </c>
      <c r="CA64" t="s">
        <v>162</v>
      </c>
      <c r="CB64">
        <v>0.114139951052979</v>
      </c>
      <c r="CC64" t="s">
        <v>162</v>
      </c>
      <c r="CD64">
        <v>6.0832342213330899E-2</v>
      </c>
      <c r="CE64" t="s">
        <v>162</v>
      </c>
      <c r="CF64" t="s">
        <v>162</v>
      </c>
      <c r="CG64">
        <v>0.69499254049591996</v>
      </c>
      <c r="CH64">
        <v>-0.15474251673598499</v>
      </c>
      <c r="CI64" t="s">
        <v>162</v>
      </c>
      <c r="CJ64">
        <v>2.7622490650812698E-3</v>
      </c>
      <c r="CK64">
        <v>-5.5823693090103502E-2</v>
      </c>
      <c r="CL64">
        <v>9.81206158825189E-2</v>
      </c>
      <c r="CM64" t="s">
        <v>162</v>
      </c>
      <c r="CN64" t="s">
        <v>162</v>
      </c>
      <c r="CO64">
        <v>0.158611544119727</v>
      </c>
      <c r="CP64">
        <v>-5.3216679300799097E-2</v>
      </c>
      <c r="CQ64">
        <v>0.332673791325789</v>
      </c>
      <c r="CR64">
        <v>0.154419329666308</v>
      </c>
      <c r="CS64" t="s">
        <v>162</v>
      </c>
      <c r="CT64">
        <v>0.64172812959935699</v>
      </c>
      <c r="CU64">
        <v>-2.8630570681760399E-2</v>
      </c>
      <c r="CV64">
        <v>0.47231091222618898</v>
      </c>
      <c r="CW64" t="s">
        <v>162</v>
      </c>
      <c r="CX64">
        <v>-7.8727805447055293E-2</v>
      </c>
      <c r="CY64" t="s">
        <v>162</v>
      </c>
      <c r="CZ64">
        <v>-0.10083998589882801</v>
      </c>
      <c r="DA64" t="s">
        <v>162</v>
      </c>
      <c r="DB64">
        <v>-9.6962727430160503E-2</v>
      </c>
      <c r="DC64" t="s">
        <v>162</v>
      </c>
    </row>
    <row r="65" spans="1:107" x14ac:dyDescent="0.25">
      <c r="A65" s="139">
        <v>37165</v>
      </c>
      <c r="B65">
        <f t="shared" si="0"/>
        <v>49.443887250667039</v>
      </c>
      <c r="C65">
        <v>0.28457695875774103</v>
      </c>
      <c r="D65">
        <v>0.47772681781932202</v>
      </c>
      <c r="E65">
        <v>0.53236483821218294</v>
      </c>
      <c r="F65">
        <v>0.45008193443285099</v>
      </c>
      <c r="G65">
        <v>0.18742308103807101</v>
      </c>
      <c r="H65">
        <v>0.86023456722204605</v>
      </c>
      <c r="I65">
        <v>0.69799765742741204</v>
      </c>
      <c r="J65">
        <v>0.52641739456319003</v>
      </c>
      <c r="K65">
        <v>0.24324698570366801</v>
      </c>
      <c r="L65">
        <v>0.83354303820161002</v>
      </c>
      <c r="M65">
        <v>0.33986463833455899</v>
      </c>
      <c r="N65">
        <v>0.756002254383215</v>
      </c>
      <c r="O65">
        <v>0.38934236595048599</v>
      </c>
      <c r="P65">
        <v>0.244658254185187</v>
      </c>
      <c r="Q65">
        <v>0.50712654206939201</v>
      </c>
      <c r="R65">
        <v>0.68149935161528097</v>
      </c>
      <c r="S65">
        <v>0.39335415269718199</v>
      </c>
      <c r="W65">
        <f t="shared" si="1"/>
        <v>41.498526947227852</v>
      </c>
      <c r="X65">
        <v>0.172972441710908</v>
      </c>
      <c r="Y65">
        <v>0.17262451047517299</v>
      </c>
      <c r="Z65">
        <v>0.34643047517537401</v>
      </c>
      <c r="AA65">
        <v>0.32901072035218598</v>
      </c>
      <c r="AB65">
        <v>0.70985610150267497</v>
      </c>
      <c r="AC65">
        <v>0.75901736761735505</v>
      </c>
      <c r="AE65">
        <f t="shared" si="2"/>
        <v>16.371104234812847</v>
      </c>
      <c r="AF65">
        <v>0.167774314826205</v>
      </c>
      <c r="AG65">
        <v>0.34772584996554001</v>
      </c>
      <c r="AH65">
        <v>5.7186766528372103E-2</v>
      </c>
      <c r="AI65" t="s">
        <v>162</v>
      </c>
      <c r="AJ65" t="s">
        <v>162</v>
      </c>
      <c r="AK65">
        <v>0.62654163392110296</v>
      </c>
      <c r="AL65">
        <v>0.17997674785412399</v>
      </c>
      <c r="AM65">
        <v>0.151195399774043</v>
      </c>
      <c r="AN65">
        <v>-2.4280570995120401E-2</v>
      </c>
      <c r="AO65">
        <v>0.25873152418464601</v>
      </c>
      <c r="AP65">
        <v>-2.66108328135077E-2</v>
      </c>
      <c r="AQ65">
        <v>0.27221248104615797</v>
      </c>
      <c r="AR65">
        <v>0.11815561307758</v>
      </c>
      <c r="AS65">
        <v>-3.4518062377432997E-2</v>
      </c>
      <c r="AT65">
        <v>0.25013165039755297</v>
      </c>
      <c r="AU65">
        <v>0.37980161768326098</v>
      </c>
      <c r="AV65">
        <v>0.18167892766843999</v>
      </c>
      <c r="AW65">
        <v>0.29649324950228201</v>
      </c>
      <c r="AX65">
        <v>-0.115623203705413</v>
      </c>
      <c r="AY65">
        <v>0.174723062704467</v>
      </c>
      <c r="AZ65">
        <v>0.25688444708532798</v>
      </c>
      <c r="BA65">
        <v>5.5401168716935302E-3</v>
      </c>
      <c r="BB65">
        <v>0.197573258386015</v>
      </c>
      <c r="BC65">
        <v>2.1030625093546099E-2</v>
      </c>
      <c r="BD65">
        <v>-7.7514062494828506E-2</v>
      </c>
      <c r="BE65">
        <v>0.143878189805657</v>
      </c>
      <c r="BF65">
        <v>0.28408731471350102</v>
      </c>
      <c r="BI65">
        <f t="shared" si="3"/>
        <v>12.158490910292612</v>
      </c>
      <c r="BJ65">
        <v>-1.8512025741518601E-2</v>
      </c>
      <c r="BK65" t="s">
        <v>162</v>
      </c>
      <c r="BL65" t="s">
        <v>162</v>
      </c>
      <c r="BM65">
        <v>0.25456829420987598</v>
      </c>
      <c r="BN65">
        <v>0.23470066489937499</v>
      </c>
      <c r="BO65" t="s">
        <v>162</v>
      </c>
      <c r="BP65" t="s">
        <v>162</v>
      </c>
      <c r="BQ65">
        <v>0.75029999644884904</v>
      </c>
      <c r="BR65">
        <v>-5.8299318477140802E-2</v>
      </c>
      <c r="BS65" t="s">
        <v>162</v>
      </c>
      <c r="BT65">
        <v>0.224313085882478</v>
      </c>
      <c r="BU65">
        <v>5.9554702272694902E-2</v>
      </c>
      <c r="BV65">
        <v>0.20826031234799899</v>
      </c>
      <c r="BW65" t="s">
        <v>162</v>
      </c>
      <c r="BX65">
        <v>-0.110837478665387</v>
      </c>
      <c r="BY65" t="s">
        <v>162</v>
      </c>
      <c r="BZ65">
        <v>-4.3598297876859E-3</v>
      </c>
      <c r="CA65" t="s">
        <v>162</v>
      </c>
      <c r="CB65">
        <v>2.9121930410202099E-2</v>
      </c>
      <c r="CC65" t="s">
        <v>162</v>
      </c>
      <c r="CD65">
        <v>-0.236699234298408</v>
      </c>
      <c r="CE65" t="s">
        <v>162</v>
      </c>
      <c r="CF65" t="s">
        <v>162</v>
      </c>
      <c r="CG65">
        <v>0.37453114287658501</v>
      </c>
      <c r="CH65">
        <v>5.0991018719483997E-3</v>
      </c>
      <c r="CI65" t="s">
        <v>162</v>
      </c>
      <c r="CJ65">
        <v>0.64712457784488198</v>
      </c>
      <c r="CK65">
        <v>-6.5905840846268895E-2</v>
      </c>
      <c r="CL65">
        <v>-3.0277350624224701E-2</v>
      </c>
      <c r="CM65" t="s">
        <v>162</v>
      </c>
      <c r="CN65" t="s">
        <v>162</v>
      </c>
      <c r="CO65">
        <v>-4.2211261088103601E-2</v>
      </c>
      <c r="CP65">
        <v>-2.5737231317474601E-2</v>
      </c>
      <c r="CQ65">
        <v>0.38256268364582102</v>
      </c>
      <c r="CR65">
        <v>-6.7287519345763602E-2</v>
      </c>
      <c r="CS65" t="s">
        <v>162</v>
      </c>
      <c r="CT65">
        <v>0.56353857523633499</v>
      </c>
      <c r="CU65">
        <v>-5.6521210911428803E-2</v>
      </c>
      <c r="CV65">
        <v>0.44239676392209598</v>
      </c>
      <c r="CW65" t="s">
        <v>162</v>
      </c>
      <c r="CX65">
        <v>-3.5112369199377998E-2</v>
      </c>
      <c r="CY65" t="s">
        <v>162</v>
      </c>
      <c r="CZ65">
        <v>-0.10679943024251901</v>
      </c>
      <c r="DA65" t="s">
        <v>162</v>
      </c>
      <c r="DB65">
        <v>-3.4719185544834601E-2</v>
      </c>
      <c r="DC65" t="s">
        <v>162</v>
      </c>
    </row>
    <row r="66" spans="1:107" x14ac:dyDescent="0.25">
      <c r="A66" s="139">
        <v>37257</v>
      </c>
      <c r="B66">
        <f t="shared" si="0"/>
        <v>45.091687731493828</v>
      </c>
      <c r="C66">
        <v>0.27919134298389597</v>
      </c>
      <c r="D66">
        <v>0.28597738318628102</v>
      </c>
      <c r="E66">
        <v>0.502868346731833</v>
      </c>
      <c r="F66">
        <v>0.45610310734287801</v>
      </c>
      <c r="G66">
        <v>0.37668675225768</v>
      </c>
      <c r="H66">
        <v>0.88255986840141298</v>
      </c>
      <c r="I66">
        <v>0.68726218514881698</v>
      </c>
      <c r="J66">
        <v>0.31227752787792901</v>
      </c>
      <c r="K66">
        <v>0.179813383590266</v>
      </c>
      <c r="L66">
        <v>0.72448403428153296</v>
      </c>
      <c r="M66">
        <v>0.36792146767886102</v>
      </c>
      <c r="N66">
        <v>0.77578972736012897</v>
      </c>
      <c r="O66">
        <v>0.31604865343715199</v>
      </c>
      <c r="P66">
        <v>-8.2267457890522297E-2</v>
      </c>
      <c r="Q66">
        <v>0.61971834377096302</v>
      </c>
      <c r="R66">
        <v>0.635981009551293</v>
      </c>
      <c r="S66">
        <v>0.34517123864354998</v>
      </c>
      <c r="W66">
        <f t="shared" si="1"/>
        <v>35.407402454968349</v>
      </c>
      <c r="X66">
        <v>0.19558399407096799</v>
      </c>
      <c r="Y66">
        <v>6.2802920823528605E-2</v>
      </c>
      <c r="Z66">
        <v>0.51193799198658496</v>
      </c>
      <c r="AA66">
        <v>0.12617678487385101</v>
      </c>
      <c r="AB66">
        <v>0.62087826316833805</v>
      </c>
      <c r="AC66">
        <v>0.60706419237483</v>
      </c>
      <c r="AE66">
        <f t="shared" si="2"/>
        <v>15.942057443776077</v>
      </c>
      <c r="AF66">
        <v>6.9832319251389996E-2</v>
      </c>
      <c r="AG66">
        <v>0.250824162929913</v>
      </c>
      <c r="AH66">
        <v>3.0546961507233999E-3</v>
      </c>
      <c r="AI66" t="s">
        <v>162</v>
      </c>
      <c r="AJ66">
        <v>0.87617605578226898</v>
      </c>
      <c r="AK66">
        <v>0.68193341453886203</v>
      </c>
      <c r="AL66">
        <v>0.28646168444547299</v>
      </c>
      <c r="AM66">
        <v>0.227684096269302</v>
      </c>
      <c r="AN66">
        <v>-3.8979961487051202E-3</v>
      </c>
      <c r="AO66">
        <v>4.5951794476610498E-2</v>
      </c>
      <c r="AP66">
        <v>-7.2972746832402804E-2</v>
      </c>
      <c r="AQ66">
        <v>5.3533983195192002E-2</v>
      </c>
      <c r="AR66">
        <v>-0.12720469138457899</v>
      </c>
      <c r="AS66">
        <v>0.18870141095536699</v>
      </c>
      <c r="AT66">
        <v>0.30087882324648901</v>
      </c>
      <c r="AU66">
        <v>0.31369848161742298</v>
      </c>
      <c r="AV66">
        <v>0.189401289270547</v>
      </c>
      <c r="AW66">
        <v>0.20736998772269</v>
      </c>
      <c r="AX66">
        <v>-5.4065871825067897E-2</v>
      </c>
      <c r="AY66">
        <v>-1.91317170987888E-2</v>
      </c>
      <c r="AZ66">
        <v>0.1995353383513</v>
      </c>
      <c r="BA66">
        <v>6.3257218656570094E-2</v>
      </c>
      <c r="BB66">
        <v>0.15458925085973499</v>
      </c>
      <c r="BC66">
        <v>0.15590090965748199</v>
      </c>
      <c r="BD66">
        <v>-0.107966437294198</v>
      </c>
      <c r="BE66">
        <v>0.20774635170521399</v>
      </c>
      <c r="BF66">
        <v>5.3643126882969502E-2</v>
      </c>
      <c r="BI66">
        <f t="shared" si="3"/>
        <v>8.8223277884253548</v>
      </c>
      <c r="BJ66">
        <v>0.14943003135260099</v>
      </c>
      <c r="BK66" t="s">
        <v>162</v>
      </c>
      <c r="BL66" t="s">
        <v>162</v>
      </c>
      <c r="BM66">
        <v>0.141381538679167</v>
      </c>
      <c r="BN66">
        <v>0.18019997530821599</v>
      </c>
      <c r="BO66" t="s">
        <v>162</v>
      </c>
      <c r="BP66" t="s">
        <v>162</v>
      </c>
      <c r="BQ66">
        <v>4.5607814719249899E-2</v>
      </c>
      <c r="BR66">
        <v>6.8488515007391407E-2</v>
      </c>
      <c r="BS66" t="s">
        <v>162</v>
      </c>
      <c r="BT66">
        <v>5.4430575212072597E-2</v>
      </c>
      <c r="BU66">
        <v>-9.4485252923197399E-2</v>
      </c>
      <c r="BV66">
        <v>4.3143069436192602E-2</v>
      </c>
      <c r="BW66" t="s">
        <v>162</v>
      </c>
      <c r="BX66">
        <v>3.03983091172936E-2</v>
      </c>
      <c r="BY66" t="s">
        <v>162</v>
      </c>
      <c r="BZ66">
        <v>-0.22207747610575901</v>
      </c>
      <c r="CA66" t="s">
        <v>162</v>
      </c>
      <c r="CB66">
        <v>-5.10503565226001E-2</v>
      </c>
      <c r="CC66" t="s">
        <v>162</v>
      </c>
      <c r="CD66" t="s">
        <v>162</v>
      </c>
      <c r="CE66" t="s">
        <v>162</v>
      </c>
      <c r="CF66" t="s">
        <v>162</v>
      </c>
      <c r="CG66">
        <v>0.63192025328670698</v>
      </c>
      <c r="CH66">
        <v>6.4713423432011502E-2</v>
      </c>
      <c r="CI66" t="s">
        <v>162</v>
      </c>
      <c r="CJ66">
        <v>0.70950298559679503</v>
      </c>
      <c r="CK66">
        <v>-2.53924360938345E-2</v>
      </c>
      <c r="CL66">
        <v>0.23589706261740201</v>
      </c>
      <c r="CM66" t="s">
        <v>162</v>
      </c>
      <c r="CN66" t="s">
        <v>162</v>
      </c>
      <c r="CO66">
        <v>-4.1184818837374702E-2</v>
      </c>
      <c r="CP66">
        <v>-0.14519109823141399</v>
      </c>
      <c r="CQ66">
        <v>0.12696098460368199</v>
      </c>
      <c r="CR66">
        <v>-5.2601220652033397E-2</v>
      </c>
      <c r="CS66" t="s">
        <v>162</v>
      </c>
      <c r="CT66">
        <v>0.22877638909249901</v>
      </c>
      <c r="CU66">
        <v>-0.13729112014848799</v>
      </c>
      <c r="CV66">
        <v>0.25564136456240999</v>
      </c>
      <c r="CW66" t="s">
        <v>162</v>
      </c>
      <c r="CX66">
        <v>-6.5851437922799502E-2</v>
      </c>
      <c r="CY66" t="s">
        <v>162</v>
      </c>
      <c r="CZ66">
        <v>8.1767999665322097E-2</v>
      </c>
      <c r="DA66" t="s">
        <v>162</v>
      </c>
      <c r="DB66">
        <v>8.0670150739080307E-2</v>
      </c>
      <c r="DC66" t="s">
        <v>162</v>
      </c>
    </row>
    <row r="67" spans="1:107" x14ac:dyDescent="0.25">
      <c r="A67" s="139">
        <v>37347</v>
      </c>
      <c r="B67">
        <f t="shared" ref="B67:B130" si="4">AVERAGE(C67:S67)*100</f>
        <v>48.635504973629743</v>
      </c>
      <c r="C67">
        <v>0.39899825745107298</v>
      </c>
      <c r="D67">
        <v>0.61719015031034097</v>
      </c>
      <c r="E67">
        <v>0.42720160880390201</v>
      </c>
      <c r="F67">
        <v>0.55749202081368499</v>
      </c>
      <c r="G67">
        <v>0.21920221099864401</v>
      </c>
      <c r="H67">
        <v>0.92291313057289504</v>
      </c>
      <c r="I67">
        <v>0.72251247959328302</v>
      </c>
      <c r="J67">
        <v>0.33515021242396298</v>
      </c>
      <c r="K67">
        <v>0.40751475588484398</v>
      </c>
      <c r="L67">
        <v>0.80213191960138597</v>
      </c>
      <c r="M67">
        <v>0.26489833151046599</v>
      </c>
      <c r="N67">
        <v>0.83368690850494898</v>
      </c>
      <c r="O67">
        <v>0.147719987643328</v>
      </c>
      <c r="P67">
        <v>1.8385088559578398E-2</v>
      </c>
      <c r="Q67">
        <v>0.69977961172116498</v>
      </c>
      <c r="R67">
        <v>0.52040794579020699</v>
      </c>
      <c r="S67">
        <v>0.37285122533334702</v>
      </c>
      <c r="W67">
        <f t="shared" ref="W67:W130" si="5">AVERAGE(X67:AC67)*100</f>
        <v>37.73672720939453</v>
      </c>
      <c r="X67">
        <v>0.19677661998638901</v>
      </c>
      <c r="Y67">
        <v>8.8205895725359806E-2</v>
      </c>
      <c r="Z67">
        <v>0.33973449065906802</v>
      </c>
      <c r="AA67">
        <v>0.393399785333365</v>
      </c>
      <c r="AB67">
        <v>0.75463541194778405</v>
      </c>
      <c r="AC67">
        <v>0.49145142891170601</v>
      </c>
      <c r="AE67">
        <f t="shared" ref="AE67:AE130" si="6">AVERAGE(AF67:BF67)*100</f>
        <v>16.33056869761613</v>
      </c>
      <c r="AF67">
        <v>-7.4171599832578303E-2</v>
      </c>
      <c r="AG67">
        <v>0.61323522451644197</v>
      </c>
      <c r="AH67">
        <v>-6.2956757101424898E-2</v>
      </c>
      <c r="AI67" t="s">
        <v>162</v>
      </c>
      <c r="AJ67">
        <v>0.11405183105597801</v>
      </c>
      <c r="AK67">
        <v>0.40467949197460901</v>
      </c>
      <c r="AL67">
        <v>0.209598695245964</v>
      </c>
      <c r="AM67">
        <v>8.4921487227860595E-2</v>
      </c>
      <c r="AN67">
        <v>-1.4902759424952901E-2</v>
      </c>
      <c r="AO67">
        <v>1.37494510787737E-2</v>
      </c>
      <c r="AP67">
        <v>3.6687464544148403E-2</v>
      </c>
      <c r="AQ67">
        <v>9.4443525507689793E-2</v>
      </c>
      <c r="AR67">
        <v>-4.6142397484185901E-2</v>
      </c>
      <c r="AS67">
        <v>1.5716591848435199E-2</v>
      </c>
      <c r="AT67">
        <v>0.56907691951321404</v>
      </c>
      <c r="AU67">
        <v>0.47242739787690602</v>
      </c>
      <c r="AV67">
        <v>0.322512088929445</v>
      </c>
      <c r="AW67">
        <v>0.483341321108612</v>
      </c>
      <c r="AX67">
        <v>-0.106953489808899</v>
      </c>
      <c r="AY67">
        <v>-6.5120103457265002E-2</v>
      </c>
      <c r="AZ67">
        <v>0.12398829389634999</v>
      </c>
      <c r="BA67">
        <v>0.313096590792034</v>
      </c>
      <c r="BB67">
        <v>6.04647503655781E-2</v>
      </c>
      <c r="BC67">
        <v>0.31866048084006099</v>
      </c>
      <c r="BD67">
        <v>-8.8702308899677201E-2</v>
      </c>
      <c r="BE67">
        <v>0.24539834943224101</v>
      </c>
      <c r="BF67">
        <v>0.20884732163483599</v>
      </c>
      <c r="BI67">
        <f t="shared" ref="BI67:BI130" si="7">AVERAGE(BJ67:DC67)*100</f>
        <v>8.9838722877463599</v>
      </c>
      <c r="BJ67">
        <v>0.11022682706042999</v>
      </c>
      <c r="BK67" t="s">
        <v>162</v>
      </c>
      <c r="BL67" t="s">
        <v>162</v>
      </c>
      <c r="BM67">
        <v>0.31591983835203802</v>
      </c>
      <c r="BN67">
        <v>3.7183184132284101E-2</v>
      </c>
      <c r="BO67" t="s">
        <v>162</v>
      </c>
      <c r="BP67" t="s">
        <v>162</v>
      </c>
      <c r="BQ67">
        <v>0.400108608731153</v>
      </c>
      <c r="BR67">
        <v>-3.0624912046768801E-2</v>
      </c>
      <c r="BS67" t="s">
        <v>162</v>
      </c>
      <c r="BT67">
        <v>6.4196632966112596E-2</v>
      </c>
      <c r="BU67">
        <v>-3.7542087069599502E-2</v>
      </c>
      <c r="BV67">
        <v>0.23241719155828899</v>
      </c>
      <c r="BW67" t="s">
        <v>162</v>
      </c>
      <c r="BX67">
        <v>-1.56191311101879E-2</v>
      </c>
      <c r="BY67" t="s">
        <v>162</v>
      </c>
      <c r="BZ67">
        <v>3.6647549119851797E-2</v>
      </c>
      <c r="CA67" t="s">
        <v>162</v>
      </c>
      <c r="CB67">
        <v>6.5616702919867098E-2</v>
      </c>
      <c r="CC67" t="s">
        <v>162</v>
      </c>
      <c r="CD67" t="s">
        <v>162</v>
      </c>
      <c r="CE67" t="s">
        <v>162</v>
      </c>
      <c r="CF67" t="s">
        <v>162</v>
      </c>
      <c r="CG67">
        <v>0.47646712941804897</v>
      </c>
      <c r="CH67">
        <v>-7.5315074938561599E-2</v>
      </c>
      <c r="CI67" t="s">
        <v>162</v>
      </c>
      <c r="CJ67">
        <v>0.375516788491915</v>
      </c>
      <c r="CK67">
        <v>-2.75739918752347E-2</v>
      </c>
      <c r="CL67">
        <v>-5.1376854644574498E-2</v>
      </c>
      <c r="CM67" t="s">
        <v>162</v>
      </c>
      <c r="CN67" t="s">
        <v>162</v>
      </c>
      <c r="CO67">
        <v>-0.12592362417953601</v>
      </c>
      <c r="CP67">
        <v>-8.0461608354695194E-2</v>
      </c>
      <c r="CQ67">
        <v>0.27501072450429498</v>
      </c>
      <c r="CR67">
        <v>0.153924232197374</v>
      </c>
      <c r="CS67" t="s">
        <v>162</v>
      </c>
      <c r="CT67">
        <v>8.7585997606912006E-2</v>
      </c>
      <c r="CU67">
        <v>-8.5203501463097894E-2</v>
      </c>
      <c r="CV67">
        <v>0.29570402135458901</v>
      </c>
      <c r="CW67" t="s">
        <v>162</v>
      </c>
      <c r="CX67">
        <v>-5.4245545857254801E-2</v>
      </c>
      <c r="CY67" t="s">
        <v>162</v>
      </c>
      <c r="CZ67">
        <v>-0.13063709304860699</v>
      </c>
      <c r="DA67" t="s">
        <v>162</v>
      </c>
      <c r="DB67">
        <v>0.123804790989012</v>
      </c>
      <c r="DC67" t="s">
        <v>162</v>
      </c>
    </row>
    <row r="68" spans="1:107" x14ac:dyDescent="0.25">
      <c r="A68" s="139">
        <v>37438</v>
      </c>
      <c r="B68">
        <f t="shared" si="4"/>
        <v>67.040129300155428</v>
      </c>
      <c r="C68">
        <v>0.63053548180941699</v>
      </c>
      <c r="D68">
        <v>0.63554044904247398</v>
      </c>
      <c r="E68">
        <v>0.90161199707030804</v>
      </c>
      <c r="F68">
        <v>0.67564451204064802</v>
      </c>
      <c r="G68">
        <v>0.72503889700719804</v>
      </c>
      <c r="H68">
        <v>0.94986120518230699</v>
      </c>
      <c r="I68">
        <v>0.73560724977581204</v>
      </c>
      <c r="J68">
        <v>0.55453045681784296</v>
      </c>
      <c r="K68">
        <v>0.58207868023925502</v>
      </c>
      <c r="L68">
        <v>0.84220432811426604</v>
      </c>
      <c r="M68">
        <v>0.31640334737783599</v>
      </c>
      <c r="N68">
        <v>0.91366886000441805</v>
      </c>
      <c r="O68">
        <v>0.45186076296715599</v>
      </c>
      <c r="P68">
        <v>0.382947920612556</v>
      </c>
      <c r="Q68">
        <v>0.80673285539666395</v>
      </c>
      <c r="R68">
        <v>0.848269199444738</v>
      </c>
      <c r="S68">
        <v>0.44428577812352599</v>
      </c>
      <c r="W68">
        <f t="shared" si="5"/>
        <v>55.012465256519505</v>
      </c>
      <c r="X68">
        <v>7.4129173768796103E-2</v>
      </c>
      <c r="Y68">
        <v>0.32445205085587803</v>
      </c>
      <c r="Z68">
        <v>0.70466145210117803</v>
      </c>
      <c r="AA68">
        <v>0.58417375761589996</v>
      </c>
      <c r="AB68">
        <v>0.788514826655481</v>
      </c>
      <c r="AC68">
        <v>0.82481665439393703</v>
      </c>
      <c r="AE68">
        <f t="shared" si="6"/>
        <v>26.42303894497504</v>
      </c>
      <c r="AF68">
        <v>0.206903529791643</v>
      </c>
      <c r="AG68">
        <v>0.35107318058562098</v>
      </c>
      <c r="AH68">
        <v>-7.4963755014356301E-2</v>
      </c>
      <c r="AI68" t="s">
        <v>162</v>
      </c>
      <c r="AJ68">
        <v>-0.11415415096830001</v>
      </c>
      <c r="AK68">
        <v>0.75681634137834497</v>
      </c>
      <c r="AL68">
        <v>0.64714771311899</v>
      </c>
      <c r="AM68">
        <v>0.546123233458921</v>
      </c>
      <c r="AN68">
        <v>0.19310257065535599</v>
      </c>
      <c r="AO68">
        <v>0.252500643742817</v>
      </c>
      <c r="AP68">
        <v>0.34225052310936399</v>
      </c>
      <c r="AQ68">
        <v>0.114957937695624</v>
      </c>
      <c r="AR68">
        <v>0.15643115798107399</v>
      </c>
      <c r="AS68">
        <v>-1.0812490099941801E-2</v>
      </c>
      <c r="AT68">
        <v>0.30673329024183499</v>
      </c>
      <c r="AU68">
        <v>0.51630061413501505</v>
      </c>
      <c r="AV68">
        <v>0.40497351394917702</v>
      </c>
      <c r="AW68">
        <v>0.67207210005528994</v>
      </c>
      <c r="AX68">
        <v>-7.05558140841476E-2</v>
      </c>
      <c r="AY68">
        <v>1.86379280471138E-3</v>
      </c>
      <c r="AZ68">
        <v>0.15493727569284901</v>
      </c>
      <c r="BA68">
        <v>0.17409777746937899</v>
      </c>
      <c r="BB68">
        <v>0.14662821846079599</v>
      </c>
      <c r="BC68">
        <v>0.34854818903774998</v>
      </c>
      <c r="BD68">
        <v>-2.5576615708109399E-3</v>
      </c>
      <c r="BE68">
        <v>0.73165099997276495</v>
      </c>
      <c r="BF68">
        <v>0.117921394093746</v>
      </c>
      <c r="BI68">
        <f t="shared" si="7"/>
        <v>14.947520227298558</v>
      </c>
      <c r="BJ68">
        <v>1.42538882609691E-2</v>
      </c>
      <c r="BK68" t="s">
        <v>162</v>
      </c>
      <c r="BL68" t="s">
        <v>162</v>
      </c>
      <c r="BM68">
        <v>0.33199799876914698</v>
      </c>
      <c r="BN68">
        <v>7.0468086654107101E-2</v>
      </c>
      <c r="BO68" t="s">
        <v>162</v>
      </c>
      <c r="BP68" t="s">
        <v>162</v>
      </c>
      <c r="BQ68">
        <v>0.41122488993744899</v>
      </c>
      <c r="BR68">
        <v>5.4718254650949601E-2</v>
      </c>
      <c r="BS68" t="s">
        <v>162</v>
      </c>
      <c r="BT68">
        <v>0.23224188573634599</v>
      </c>
      <c r="BU68">
        <v>7.8951623327832607E-2</v>
      </c>
      <c r="BV68">
        <v>0.58047662385318</v>
      </c>
      <c r="BW68" t="s">
        <v>162</v>
      </c>
      <c r="BX68">
        <v>0.13480182537149499</v>
      </c>
      <c r="BY68" t="s">
        <v>162</v>
      </c>
      <c r="BZ68">
        <v>0.17172014912581901</v>
      </c>
      <c r="CA68" t="s">
        <v>162</v>
      </c>
      <c r="CB68">
        <v>-8.7156934401327699E-2</v>
      </c>
      <c r="CC68" t="s">
        <v>162</v>
      </c>
      <c r="CD68">
        <v>-0.14747523091328099</v>
      </c>
      <c r="CE68" t="s">
        <v>162</v>
      </c>
      <c r="CF68" t="s">
        <v>162</v>
      </c>
      <c r="CG68">
        <v>0.49415768211001798</v>
      </c>
      <c r="CH68">
        <v>8.2969222876718401E-2</v>
      </c>
      <c r="CI68" t="s">
        <v>162</v>
      </c>
      <c r="CJ68">
        <v>0.40531295525573402</v>
      </c>
      <c r="CK68">
        <v>2.56347436640555E-2</v>
      </c>
      <c r="CL68">
        <v>0.135058934548281</v>
      </c>
      <c r="CM68" t="s">
        <v>162</v>
      </c>
      <c r="CN68" t="s">
        <v>162</v>
      </c>
      <c r="CO68">
        <v>-0.152760758944671</v>
      </c>
      <c r="CP68">
        <v>-0.116746546372181</v>
      </c>
      <c r="CQ68">
        <v>0.44660727876836298</v>
      </c>
      <c r="CR68">
        <v>7.2670397581767699E-3</v>
      </c>
      <c r="CS68" t="s">
        <v>162</v>
      </c>
      <c r="CT68">
        <v>0.20112120785732401</v>
      </c>
      <c r="CU68">
        <v>0.113546617250362</v>
      </c>
      <c r="CV68">
        <v>0.58166960457677896</v>
      </c>
      <c r="CW68" t="s">
        <v>162</v>
      </c>
      <c r="CX68">
        <v>6.5355690742093506E-2</v>
      </c>
      <c r="CY68" t="s">
        <v>162</v>
      </c>
      <c r="CZ68">
        <v>-0.10494637288917</v>
      </c>
      <c r="DA68" t="s">
        <v>162</v>
      </c>
      <c r="DB68">
        <v>5.3601017960432902E-3</v>
      </c>
      <c r="DC68" t="s">
        <v>162</v>
      </c>
    </row>
    <row r="69" spans="1:107" x14ac:dyDescent="0.25">
      <c r="A69" s="139">
        <v>37530</v>
      </c>
      <c r="B69">
        <f t="shared" si="4"/>
        <v>62.206901108422151</v>
      </c>
      <c r="C69">
        <v>0.55276004152713898</v>
      </c>
      <c r="D69">
        <v>0.41177451994674802</v>
      </c>
      <c r="E69">
        <v>0.80902765607377103</v>
      </c>
      <c r="F69">
        <v>0.74060479233229703</v>
      </c>
      <c r="G69">
        <v>0.462229627157418</v>
      </c>
      <c r="H69">
        <v>0.93565749536119502</v>
      </c>
      <c r="I69">
        <v>0.86930386356960199</v>
      </c>
      <c r="J69">
        <v>0.500950759284844</v>
      </c>
      <c r="K69">
        <v>0.56856433986011401</v>
      </c>
      <c r="L69">
        <v>0.87321164888608005</v>
      </c>
      <c r="M69">
        <v>0.31588535099264398</v>
      </c>
      <c r="N69">
        <v>0.91177996995350696</v>
      </c>
      <c r="O69">
        <v>0.25826164364924098</v>
      </c>
      <c r="P69">
        <v>0.12830505532178799</v>
      </c>
      <c r="Q69">
        <v>0.78241516585829896</v>
      </c>
      <c r="R69">
        <v>0.76375162920803596</v>
      </c>
      <c r="S69">
        <v>0.690689629449044</v>
      </c>
      <c r="W69">
        <f t="shared" si="5"/>
        <v>40.148149992244541</v>
      </c>
      <c r="X69">
        <v>0.121331678769104</v>
      </c>
      <c r="Y69">
        <v>-4.8810588516296598E-2</v>
      </c>
      <c r="Z69">
        <v>0.31766303239018501</v>
      </c>
      <c r="AA69">
        <v>0.45720553015611498</v>
      </c>
      <c r="AB69">
        <v>0.80926829057071004</v>
      </c>
      <c r="AC69">
        <v>0.75223105616485497</v>
      </c>
      <c r="AE69">
        <f t="shared" si="6"/>
        <v>16.339137071488942</v>
      </c>
      <c r="AF69">
        <v>-0.13388636893840899</v>
      </c>
      <c r="AG69">
        <v>0.46656745053814103</v>
      </c>
      <c r="AH69">
        <v>-2.40067320078419E-2</v>
      </c>
      <c r="AI69" t="s">
        <v>162</v>
      </c>
      <c r="AJ69">
        <v>6.1117896330140802E-2</v>
      </c>
      <c r="AK69">
        <v>0.73003148523346895</v>
      </c>
      <c r="AL69">
        <v>0.38621383728570302</v>
      </c>
      <c r="AM69">
        <v>0.30672328535485199</v>
      </c>
      <c r="AN69">
        <v>0.64932143418023702</v>
      </c>
      <c r="AO69">
        <v>-6.7248568098722303E-2</v>
      </c>
      <c r="AP69">
        <v>7.4879505548792996E-2</v>
      </c>
      <c r="AQ69">
        <v>0.12683265512539699</v>
      </c>
      <c r="AR69">
        <v>3.6323556981657901E-2</v>
      </c>
      <c r="AS69">
        <v>-0.10212077162202</v>
      </c>
      <c r="AT69">
        <v>0.19054581250873601</v>
      </c>
      <c r="AU69">
        <v>0.53113808730160705</v>
      </c>
      <c r="AV69">
        <v>0.198989059540292</v>
      </c>
      <c r="AW69">
        <v>-2.6022066212733699E-2</v>
      </c>
      <c r="AX69">
        <v>-1.6651422114020799E-2</v>
      </c>
      <c r="AY69">
        <v>8.2259254420411307E-2</v>
      </c>
      <c r="AZ69">
        <v>0.15540182692506299</v>
      </c>
      <c r="BA69">
        <v>0.140024325585385</v>
      </c>
      <c r="BB69">
        <v>4.5047394968882201E-2</v>
      </c>
      <c r="BC69">
        <v>0.113927272579464</v>
      </c>
      <c r="BD69">
        <v>0.118102614387485</v>
      </c>
      <c r="BE69">
        <v>0.27253708107553898</v>
      </c>
      <c r="BF69">
        <v>-6.7872268290382995E-2</v>
      </c>
      <c r="BI69">
        <f t="shared" si="7"/>
        <v>3.3188022844653888</v>
      </c>
      <c r="BJ69">
        <v>-4.2254245271197803E-2</v>
      </c>
      <c r="BK69" t="s">
        <v>162</v>
      </c>
      <c r="BL69" t="s">
        <v>162</v>
      </c>
      <c r="BM69">
        <v>-0.17505480035811</v>
      </c>
      <c r="BN69">
        <v>-8.98952846911409E-2</v>
      </c>
      <c r="BO69" t="s">
        <v>162</v>
      </c>
      <c r="BP69" t="s">
        <v>162</v>
      </c>
      <c r="BQ69">
        <v>0.13311310459374101</v>
      </c>
      <c r="BR69">
        <v>-2.7031334788403E-2</v>
      </c>
      <c r="BS69" t="s">
        <v>162</v>
      </c>
      <c r="BT69">
        <v>0.23619773315794401</v>
      </c>
      <c r="BU69">
        <v>-6.0948773964142999E-2</v>
      </c>
      <c r="BV69">
        <v>0.18057128299338299</v>
      </c>
      <c r="BW69" t="s">
        <v>162</v>
      </c>
      <c r="BX69">
        <v>-3.76921150301208E-2</v>
      </c>
      <c r="BY69" t="s">
        <v>162</v>
      </c>
      <c r="BZ69">
        <v>8.9094535587230805E-4</v>
      </c>
      <c r="CA69" t="s">
        <v>162</v>
      </c>
      <c r="CB69">
        <v>-0.10156224349084</v>
      </c>
      <c r="CC69" t="s">
        <v>162</v>
      </c>
      <c r="CD69">
        <v>-0.22384746080748899</v>
      </c>
      <c r="CE69" t="s">
        <v>162</v>
      </c>
      <c r="CF69" t="s">
        <v>162</v>
      </c>
      <c r="CG69">
        <v>0.11320896384354</v>
      </c>
      <c r="CH69">
        <v>-8.06038304708558E-2</v>
      </c>
      <c r="CI69" t="s">
        <v>162</v>
      </c>
      <c r="CJ69">
        <v>6.9499325819418797E-2</v>
      </c>
      <c r="CK69">
        <v>5.9466514963785203E-2</v>
      </c>
      <c r="CL69">
        <v>-4.7760779608075898E-2</v>
      </c>
      <c r="CM69" t="s">
        <v>162</v>
      </c>
      <c r="CN69" t="s">
        <v>162</v>
      </c>
      <c r="CO69">
        <v>7.5002437337986496E-3</v>
      </c>
      <c r="CP69">
        <v>-7.5134705925852904E-2</v>
      </c>
      <c r="CQ69">
        <v>0.346284315459576</v>
      </c>
      <c r="CR69">
        <v>4.8108289888488698E-2</v>
      </c>
      <c r="CS69" t="s">
        <v>162</v>
      </c>
      <c r="CT69">
        <v>0.156419771491462</v>
      </c>
      <c r="CU69">
        <v>3.1280247159102201E-2</v>
      </c>
      <c r="CV69">
        <v>0.33791590360110701</v>
      </c>
      <c r="CW69" t="s">
        <v>162</v>
      </c>
      <c r="CX69">
        <v>-8.3990622705098605E-2</v>
      </c>
      <c r="CY69" t="s">
        <v>162</v>
      </c>
      <c r="CZ69">
        <v>0.17272557179502601</v>
      </c>
      <c r="DA69" t="s">
        <v>162</v>
      </c>
      <c r="DB69">
        <v>4.8670600060737798E-2</v>
      </c>
      <c r="DC69" t="s">
        <v>162</v>
      </c>
    </row>
    <row r="70" spans="1:107" x14ac:dyDescent="0.25">
      <c r="A70" s="139">
        <v>37622</v>
      </c>
      <c r="B70">
        <f t="shared" si="4"/>
        <v>56.64202765884454</v>
      </c>
      <c r="C70">
        <v>0.44446121146805601</v>
      </c>
      <c r="D70">
        <v>0.53729960593703596</v>
      </c>
      <c r="E70">
        <v>0.77436036683160503</v>
      </c>
      <c r="F70">
        <v>0.45927469939443499</v>
      </c>
      <c r="G70">
        <v>0.24331234798939599</v>
      </c>
      <c r="H70">
        <v>0.90010408967523103</v>
      </c>
      <c r="I70">
        <v>0.78913615682271099</v>
      </c>
      <c r="J70">
        <v>0.58281548592951904</v>
      </c>
      <c r="K70">
        <v>0.32960520659749798</v>
      </c>
      <c r="L70">
        <v>0.73767643194874299</v>
      </c>
      <c r="M70">
        <v>0.25847922832485398</v>
      </c>
      <c r="N70">
        <v>0.94276023398542297</v>
      </c>
      <c r="O70">
        <v>0.39179930009066399</v>
      </c>
      <c r="P70">
        <v>0.21257959619819</v>
      </c>
      <c r="Q70">
        <v>0.54975790847699202</v>
      </c>
      <c r="R70">
        <v>0.73054552373972803</v>
      </c>
      <c r="S70">
        <v>0.74517730859348996</v>
      </c>
      <c r="W70">
        <f t="shared" si="5"/>
        <v>49.769148355587767</v>
      </c>
      <c r="X70">
        <v>0.25858037878847601</v>
      </c>
      <c r="Y70">
        <v>0.36577431905117203</v>
      </c>
      <c r="Z70">
        <v>0.31397521148145302</v>
      </c>
      <c r="AA70">
        <v>0.57432723357148796</v>
      </c>
      <c r="AB70">
        <v>0.78070814501720298</v>
      </c>
      <c r="AC70">
        <v>0.69278361342547401</v>
      </c>
      <c r="AE70">
        <f t="shared" si="6"/>
        <v>17.793814868833227</v>
      </c>
      <c r="AF70">
        <v>5.9107982388794299E-2</v>
      </c>
      <c r="AG70">
        <v>0.59343512546077204</v>
      </c>
      <c r="AH70">
        <v>-2.0718551801434101E-2</v>
      </c>
      <c r="AI70" t="s">
        <v>162</v>
      </c>
      <c r="AJ70">
        <v>-8.5208616485171501E-2</v>
      </c>
      <c r="AK70">
        <v>0.56110959257450299</v>
      </c>
      <c r="AL70">
        <v>0.27114529757166</v>
      </c>
      <c r="AM70">
        <v>2.2111315107466601E-2</v>
      </c>
      <c r="AN70">
        <v>0.25233578075871499</v>
      </c>
      <c r="AO70">
        <v>0.23185413210178599</v>
      </c>
      <c r="AP70">
        <v>0.17577877246099999</v>
      </c>
      <c r="AQ70">
        <v>0.23512683398897699</v>
      </c>
      <c r="AR70">
        <v>-0.13810206045604401</v>
      </c>
      <c r="AS70">
        <v>-7.4205578784337894E-2</v>
      </c>
      <c r="AT70">
        <v>0.117106876674981</v>
      </c>
      <c r="AU70">
        <v>0.54735988712574801</v>
      </c>
      <c r="AV70">
        <v>0.32912432896010102</v>
      </c>
      <c r="AW70">
        <v>0.38752711013329899</v>
      </c>
      <c r="AX70">
        <v>2.5293515960539501E-2</v>
      </c>
      <c r="AY70">
        <v>0.167938611522429</v>
      </c>
      <c r="AZ70">
        <v>8.85765330649224E-2</v>
      </c>
      <c r="BA70">
        <v>0.170415771036634</v>
      </c>
      <c r="BB70">
        <v>0.15190429913644299</v>
      </c>
      <c r="BC70">
        <v>8.51567129487453E-2</v>
      </c>
      <c r="BD70">
        <v>9.4147645899565494E-2</v>
      </c>
      <c r="BE70">
        <v>0.29495247644273698</v>
      </c>
      <c r="BF70">
        <v>8.3118072103808199E-2</v>
      </c>
      <c r="BI70">
        <f t="shared" si="7"/>
        <v>14.64111390969007</v>
      </c>
      <c r="BJ70">
        <v>3.9044016015728301E-2</v>
      </c>
      <c r="BK70" t="s">
        <v>162</v>
      </c>
      <c r="BL70" t="s">
        <v>162</v>
      </c>
      <c r="BM70">
        <v>8.6973296405597998E-3</v>
      </c>
      <c r="BN70">
        <v>0.19071562634018999</v>
      </c>
      <c r="BO70" t="s">
        <v>162</v>
      </c>
      <c r="BP70" t="s">
        <v>162</v>
      </c>
      <c r="BQ70">
        <v>0.12472685702566499</v>
      </c>
      <c r="BR70">
        <v>0.29821458275081197</v>
      </c>
      <c r="BS70" t="s">
        <v>162</v>
      </c>
      <c r="BT70">
        <v>0.21078328590980799</v>
      </c>
      <c r="BU70">
        <v>5.2001305168282698E-2</v>
      </c>
      <c r="BV70">
        <v>0.34492875802693301</v>
      </c>
      <c r="BW70" t="s">
        <v>162</v>
      </c>
      <c r="BX70">
        <v>7.2669541382431799E-2</v>
      </c>
      <c r="BY70" t="s">
        <v>162</v>
      </c>
      <c r="BZ70">
        <v>5.3215659308241701E-2</v>
      </c>
      <c r="CA70" t="s">
        <v>162</v>
      </c>
      <c r="CB70">
        <v>4.2387200011710299E-2</v>
      </c>
      <c r="CC70" t="s">
        <v>162</v>
      </c>
      <c r="CD70">
        <v>0.76267275683950997</v>
      </c>
      <c r="CE70" t="s">
        <v>162</v>
      </c>
      <c r="CF70" t="s">
        <v>162</v>
      </c>
      <c r="CG70">
        <v>0.36804701738909801</v>
      </c>
      <c r="CH70">
        <v>-5.5793115173111897E-2</v>
      </c>
      <c r="CI70" t="s">
        <v>162</v>
      </c>
      <c r="CJ70">
        <v>0.124392159590307</v>
      </c>
      <c r="CK70">
        <v>8.5037167725818402E-2</v>
      </c>
      <c r="CL70">
        <v>0.17425996056347801</v>
      </c>
      <c r="CM70" t="s">
        <v>162</v>
      </c>
      <c r="CN70" t="s">
        <v>162</v>
      </c>
      <c r="CO70">
        <v>-4.0161478128652997E-3</v>
      </c>
      <c r="CP70">
        <v>-4.1345208259113703E-4</v>
      </c>
      <c r="CQ70">
        <v>0.163986523727812</v>
      </c>
      <c r="CR70">
        <v>-3.7935401290959597E-2</v>
      </c>
      <c r="CS70" t="s">
        <v>162</v>
      </c>
      <c r="CT70">
        <v>0.46670117438827202</v>
      </c>
      <c r="CU70">
        <v>-7.0246834729335697E-2</v>
      </c>
      <c r="CV70">
        <v>0.49760194011876901</v>
      </c>
      <c r="CW70" t="s">
        <v>162</v>
      </c>
      <c r="CX70">
        <v>1.96107447615077E-2</v>
      </c>
      <c r="CY70" t="s">
        <v>162</v>
      </c>
      <c r="CZ70">
        <v>5.7212173661818903E-2</v>
      </c>
      <c r="DA70" t="s">
        <v>162</v>
      </c>
      <c r="DB70">
        <v>-3.5400073641570301E-2</v>
      </c>
      <c r="DC70" t="s">
        <v>162</v>
      </c>
    </row>
    <row r="71" spans="1:107" x14ac:dyDescent="0.25">
      <c r="A71" s="139">
        <v>37712</v>
      </c>
      <c r="B71">
        <f t="shared" si="4"/>
        <v>51.399597124208377</v>
      </c>
      <c r="C71">
        <v>0.31398642200305998</v>
      </c>
      <c r="D71">
        <v>0.43337012684642101</v>
      </c>
      <c r="E71">
        <v>0.692075723896039</v>
      </c>
      <c r="F71">
        <v>0.35348102794342601</v>
      </c>
      <c r="G71">
        <v>0.468909075430339</v>
      </c>
      <c r="H71">
        <v>0.90117088936863199</v>
      </c>
      <c r="I71">
        <v>0.73357828111747903</v>
      </c>
      <c r="J71">
        <v>0.38043009360324498</v>
      </c>
      <c r="K71">
        <v>0.416848599520798</v>
      </c>
      <c r="L71">
        <v>0.74720498621902598</v>
      </c>
      <c r="M71">
        <v>0.14720246310351201</v>
      </c>
      <c r="N71">
        <v>0.85715129917056698</v>
      </c>
      <c r="O71">
        <v>0.42797759207310998</v>
      </c>
      <c r="P71">
        <v>-5.81162935316226E-2</v>
      </c>
      <c r="Q71">
        <v>0.63216607399525104</v>
      </c>
      <c r="R71">
        <v>0.67500402779963997</v>
      </c>
      <c r="S71">
        <v>0.61549112255649996</v>
      </c>
      <c r="W71">
        <f t="shared" si="5"/>
        <v>38.928126329949244</v>
      </c>
      <c r="X71">
        <v>3.7765518147188102E-3</v>
      </c>
      <c r="Y71">
        <v>0.28090815212784398</v>
      </c>
      <c r="Z71">
        <v>0.38326651489966401</v>
      </c>
      <c r="AA71">
        <v>0.26931327511327702</v>
      </c>
      <c r="AB71">
        <v>0.70501525075990901</v>
      </c>
      <c r="AC71">
        <v>0.69340783508154202</v>
      </c>
      <c r="AE71">
        <f t="shared" si="6"/>
        <v>19.417580621790623</v>
      </c>
      <c r="AF71">
        <v>-5.6125106167210101E-2</v>
      </c>
      <c r="AG71">
        <v>0.55239542232236605</v>
      </c>
      <c r="AH71">
        <v>0.25736461973388403</v>
      </c>
      <c r="AI71" t="s">
        <v>162</v>
      </c>
      <c r="AJ71">
        <v>4.5257200337496303E-3</v>
      </c>
      <c r="AK71">
        <v>0.50781975633570897</v>
      </c>
      <c r="AL71">
        <v>0.36567902209756598</v>
      </c>
      <c r="AM71">
        <v>0.28641325319622801</v>
      </c>
      <c r="AN71">
        <v>0.22505035068953599</v>
      </c>
      <c r="AO71">
        <v>0.12670995197936999</v>
      </c>
      <c r="AP71">
        <v>0.29827983387319101</v>
      </c>
      <c r="AQ71">
        <v>-6.2087180743823902E-3</v>
      </c>
      <c r="AR71">
        <v>-8.0089032867203293E-3</v>
      </c>
      <c r="AS71">
        <v>0.108646425271375</v>
      </c>
      <c r="AT71">
        <v>0.396903965011767</v>
      </c>
      <c r="AU71">
        <v>0.38569414173697503</v>
      </c>
      <c r="AV71">
        <v>0.39351091338299399</v>
      </c>
      <c r="AW71">
        <v>0.26107772208045699</v>
      </c>
      <c r="AX71">
        <v>0.12029742147589299</v>
      </c>
      <c r="AY71">
        <v>-4.0728139730126699E-2</v>
      </c>
      <c r="AZ71">
        <v>0.11003690604906601</v>
      </c>
      <c r="BA71">
        <v>0.21008688623042299</v>
      </c>
      <c r="BB71">
        <v>6.9387612729751094E-2</v>
      </c>
      <c r="BC71">
        <v>0.15968425160112201</v>
      </c>
      <c r="BD71">
        <v>1.40379074102668E-2</v>
      </c>
      <c r="BE71">
        <v>0.162303067183308</v>
      </c>
      <c r="BF71">
        <v>0.14373667849900301</v>
      </c>
      <c r="BI71">
        <f t="shared" si="7"/>
        <v>19.381394459618299</v>
      </c>
      <c r="BJ71">
        <v>0.24181629494725501</v>
      </c>
      <c r="BK71" t="s">
        <v>162</v>
      </c>
      <c r="BL71" t="s">
        <v>162</v>
      </c>
      <c r="BM71">
        <v>0.28032999619958199</v>
      </c>
      <c r="BN71">
        <v>9.8872622049238995E-2</v>
      </c>
      <c r="BO71" t="s">
        <v>162</v>
      </c>
      <c r="BP71" t="s">
        <v>162</v>
      </c>
      <c r="BQ71">
        <v>0.65615490601475202</v>
      </c>
      <c r="BR71">
        <v>0.12991873600378701</v>
      </c>
      <c r="BS71" t="s">
        <v>162</v>
      </c>
      <c r="BT71">
        <v>0.23310224702264701</v>
      </c>
      <c r="BU71">
        <v>3.4206117214220802E-2</v>
      </c>
      <c r="BV71">
        <v>0.28398397455296898</v>
      </c>
      <c r="BW71" t="s">
        <v>162</v>
      </c>
      <c r="BX71">
        <v>-6.8624107913565699E-2</v>
      </c>
      <c r="BY71" t="s">
        <v>162</v>
      </c>
      <c r="BZ71">
        <v>0.16961543264743201</v>
      </c>
      <c r="CA71" t="s">
        <v>162</v>
      </c>
      <c r="CB71">
        <v>-4.0679684240123998E-2</v>
      </c>
      <c r="CC71" t="s">
        <v>162</v>
      </c>
      <c r="CD71">
        <v>0.77340229787995196</v>
      </c>
      <c r="CE71" t="s">
        <v>162</v>
      </c>
      <c r="CF71" t="s">
        <v>162</v>
      </c>
      <c r="CG71">
        <v>0.661844470033215</v>
      </c>
      <c r="CH71">
        <v>8.0997541698432401E-2</v>
      </c>
      <c r="CI71">
        <v>8.9239217514392996E-2</v>
      </c>
      <c r="CJ71">
        <v>0.28897021713299997</v>
      </c>
      <c r="CK71">
        <v>7.2585240990431094E-2</v>
      </c>
      <c r="CL71">
        <v>-1.85704158432272E-2</v>
      </c>
      <c r="CM71" t="s">
        <v>162</v>
      </c>
      <c r="CN71" t="s">
        <v>162</v>
      </c>
      <c r="CO71">
        <v>6.9649128942955701E-3</v>
      </c>
      <c r="CP71">
        <v>-4.68433390699474E-2</v>
      </c>
      <c r="CQ71">
        <v>8.3791783569225994E-2</v>
      </c>
      <c r="CR71">
        <v>3.6241568564539202E-2</v>
      </c>
      <c r="CS71" t="s">
        <v>162</v>
      </c>
      <c r="CT71">
        <v>0.72003440395617702</v>
      </c>
      <c r="CU71">
        <v>3.6814118523229897E-2</v>
      </c>
      <c r="CV71">
        <v>0.293050422722133</v>
      </c>
      <c r="CW71" t="s">
        <v>162</v>
      </c>
      <c r="CX71">
        <v>0.21008956362737799</v>
      </c>
      <c r="CY71" t="s">
        <v>162</v>
      </c>
      <c r="CZ71">
        <v>-6.7076570327534002E-2</v>
      </c>
      <c r="DA71" t="s">
        <v>162</v>
      </c>
      <c r="DB71">
        <v>0.186558480329237</v>
      </c>
      <c r="DC71" t="s">
        <v>162</v>
      </c>
    </row>
    <row r="72" spans="1:107" x14ac:dyDescent="0.25">
      <c r="A72" s="139">
        <v>37803</v>
      </c>
      <c r="B72">
        <f t="shared" si="4"/>
        <v>48.065652456027941</v>
      </c>
      <c r="C72">
        <v>0.50147358198756398</v>
      </c>
      <c r="D72">
        <v>0.56044084602630995</v>
      </c>
      <c r="E72">
        <v>0.65282845789475596</v>
      </c>
      <c r="F72">
        <v>0.445934607263751</v>
      </c>
      <c r="G72">
        <v>0.25918953844029702</v>
      </c>
      <c r="H72">
        <v>0.85148873513616097</v>
      </c>
      <c r="I72">
        <v>0.61522386053346101</v>
      </c>
      <c r="J72">
        <v>0.34320777918819401</v>
      </c>
      <c r="K72">
        <v>0.23860959265010401</v>
      </c>
      <c r="L72">
        <v>0.73624589157111597</v>
      </c>
      <c r="M72">
        <v>0.39590956755377399</v>
      </c>
      <c r="N72">
        <v>0.75820984542529202</v>
      </c>
      <c r="O72">
        <v>0.18036945002507501</v>
      </c>
      <c r="P72">
        <v>0.193815092555716</v>
      </c>
      <c r="Q72">
        <v>0.63796701821977897</v>
      </c>
      <c r="R72">
        <v>0.60415412806376401</v>
      </c>
      <c r="S72">
        <v>0.19609292498963499</v>
      </c>
      <c r="W72">
        <f t="shared" si="5"/>
        <v>40.375963970614073</v>
      </c>
      <c r="X72">
        <v>8.4395545580547404E-2</v>
      </c>
      <c r="Y72">
        <v>0.122427876513916</v>
      </c>
      <c r="Z72">
        <v>0.417824637329411</v>
      </c>
      <c r="AA72">
        <v>0.33364521245991802</v>
      </c>
      <c r="AB72">
        <v>0.78399284743378805</v>
      </c>
      <c r="AC72">
        <v>0.68027171891926397</v>
      </c>
      <c r="AE72">
        <f t="shared" si="6"/>
        <v>15.230483716985685</v>
      </c>
      <c r="AF72">
        <v>0.17713853522186401</v>
      </c>
      <c r="AG72">
        <v>0.26787588009465102</v>
      </c>
      <c r="AH72">
        <v>8.2975745317752106E-2</v>
      </c>
      <c r="AI72" t="s">
        <v>162</v>
      </c>
      <c r="AJ72" t="s">
        <v>162</v>
      </c>
      <c r="AK72">
        <v>0.40851387895760299</v>
      </c>
      <c r="AL72">
        <v>-9.9132899536513697E-4</v>
      </c>
      <c r="AM72">
        <v>0.15138066951457099</v>
      </c>
      <c r="AN72">
        <v>0.28351737935441002</v>
      </c>
      <c r="AO72">
        <v>-5.7973009701946E-2</v>
      </c>
      <c r="AP72">
        <v>8.2573954791220205E-2</v>
      </c>
      <c r="AQ72">
        <v>9.8955322376315102E-4</v>
      </c>
      <c r="AR72">
        <v>1.93618158948149E-2</v>
      </c>
      <c r="AS72">
        <v>-1.6446189410262099E-2</v>
      </c>
      <c r="AT72">
        <v>0.384437571434743</v>
      </c>
      <c r="AU72">
        <v>0.30542701186478799</v>
      </c>
      <c r="AV72">
        <v>0.113155836990327</v>
      </c>
      <c r="AW72">
        <v>0.63205648699817496</v>
      </c>
      <c r="AX72">
        <v>0.106233069393455</v>
      </c>
      <c r="AY72">
        <v>0.30111703792360001</v>
      </c>
      <c r="AZ72">
        <v>0.190951154368834</v>
      </c>
      <c r="BA72">
        <v>2.78851653257478E-2</v>
      </c>
      <c r="BB72">
        <v>0.158242185927919</v>
      </c>
      <c r="BC72">
        <v>0.25570410244686598</v>
      </c>
      <c r="BD72">
        <v>4.0564644560359901E-2</v>
      </c>
      <c r="BE72">
        <v>-1.2266858026592799E-2</v>
      </c>
      <c r="BF72">
        <v>-9.4803364224877104E-2</v>
      </c>
      <c r="BI72">
        <f t="shared" si="7"/>
        <v>10.598635786084674</v>
      </c>
      <c r="BJ72">
        <v>-0.20560240517167</v>
      </c>
      <c r="BK72" t="s">
        <v>162</v>
      </c>
      <c r="BL72" t="s">
        <v>162</v>
      </c>
      <c r="BM72">
        <v>9.1619112555691704E-2</v>
      </c>
      <c r="BN72">
        <v>0.254181986027605</v>
      </c>
      <c r="BO72" t="s">
        <v>162</v>
      </c>
      <c r="BP72" t="s">
        <v>162</v>
      </c>
      <c r="BQ72">
        <v>0.67889863258119199</v>
      </c>
      <c r="BR72">
        <v>-0.111446991675139</v>
      </c>
      <c r="BS72" t="s">
        <v>162</v>
      </c>
      <c r="BT72">
        <v>0.145570007750113</v>
      </c>
      <c r="BU72">
        <v>0.141208442873382</v>
      </c>
      <c r="BV72">
        <v>-9.2076633176174597E-3</v>
      </c>
      <c r="BW72" t="s">
        <v>162</v>
      </c>
      <c r="BX72">
        <v>-0.10610286111959499</v>
      </c>
      <c r="BY72" t="s">
        <v>162</v>
      </c>
      <c r="BZ72">
        <v>-3.5027953969139998E-2</v>
      </c>
      <c r="CA72" t="s">
        <v>162</v>
      </c>
      <c r="CB72">
        <v>7.4439854933273195E-2</v>
      </c>
      <c r="CC72" t="s">
        <v>162</v>
      </c>
      <c r="CD72">
        <v>0.43656082015208902</v>
      </c>
      <c r="CE72" t="s">
        <v>162</v>
      </c>
      <c r="CF72" t="s">
        <v>162</v>
      </c>
      <c r="CG72">
        <v>0.407400540297567</v>
      </c>
      <c r="CH72">
        <v>-2.1852637355461099E-2</v>
      </c>
      <c r="CI72">
        <v>0.14288124607538899</v>
      </c>
      <c r="CJ72">
        <v>0.23043038071505101</v>
      </c>
      <c r="CK72">
        <v>-2.1084743403063901E-2</v>
      </c>
      <c r="CL72">
        <v>-4.6087208163125802E-2</v>
      </c>
      <c r="CM72" t="s">
        <v>162</v>
      </c>
      <c r="CN72" t="s">
        <v>162</v>
      </c>
      <c r="CO72">
        <v>-9.5466896750435307E-2</v>
      </c>
      <c r="CP72">
        <v>0.26779524053661802</v>
      </c>
      <c r="CQ72">
        <v>0.113309463307493</v>
      </c>
      <c r="CR72">
        <v>-1.2576964037797501E-2</v>
      </c>
      <c r="CS72" t="s">
        <v>162</v>
      </c>
      <c r="CT72">
        <v>0.50435495811894604</v>
      </c>
      <c r="CU72">
        <v>-9.1142950743252196E-2</v>
      </c>
      <c r="CV72">
        <v>0.46802765953730602</v>
      </c>
      <c r="CW72" t="s">
        <v>162</v>
      </c>
      <c r="CX72">
        <v>-5.6569741038127799E-2</v>
      </c>
      <c r="CY72" t="s">
        <v>162</v>
      </c>
      <c r="CZ72">
        <v>-3.1441884828891098E-2</v>
      </c>
      <c r="DA72" t="s">
        <v>162</v>
      </c>
      <c r="DB72">
        <v>-0.145449423784691</v>
      </c>
      <c r="DC72" t="s">
        <v>162</v>
      </c>
    </row>
    <row r="73" spans="1:107" x14ac:dyDescent="0.25">
      <c r="A73" s="139">
        <v>37895</v>
      </c>
      <c r="B73">
        <f t="shared" si="4"/>
        <v>54.370369118940651</v>
      </c>
      <c r="C73">
        <v>0.38382160165836698</v>
      </c>
      <c r="D73">
        <v>0.51607496212521298</v>
      </c>
      <c r="E73">
        <v>0.66597395213233102</v>
      </c>
      <c r="F73">
        <v>0.40924727682895901</v>
      </c>
      <c r="G73">
        <v>0.55441359534388202</v>
      </c>
      <c r="H73">
        <v>0.85882974693021896</v>
      </c>
      <c r="I73">
        <v>0.67575970593844403</v>
      </c>
      <c r="J73">
        <v>0.63940035825851804</v>
      </c>
      <c r="K73">
        <v>0.62363047796684701</v>
      </c>
      <c r="L73">
        <v>0.66602542753985206</v>
      </c>
      <c r="M73">
        <v>0.46078540442390398</v>
      </c>
      <c r="N73">
        <v>0.79894529244799695</v>
      </c>
      <c r="O73">
        <v>0.40080638613496</v>
      </c>
      <c r="P73">
        <v>6.6834012502013596E-2</v>
      </c>
      <c r="Q73">
        <v>0.631053496435658</v>
      </c>
      <c r="R73">
        <v>0.56600217819562304</v>
      </c>
      <c r="S73">
        <v>0.32535887535712499</v>
      </c>
      <c r="W73">
        <f t="shared" si="5"/>
        <v>43.096406929107872</v>
      </c>
      <c r="X73">
        <v>0.32563373245939498</v>
      </c>
      <c r="Y73">
        <v>6.74094872930608E-3</v>
      </c>
      <c r="Z73">
        <v>0.42283227924170502</v>
      </c>
      <c r="AA73">
        <v>0.53728023286049598</v>
      </c>
      <c r="AB73">
        <v>0.805780084713976</v>
      </c>
      <c r="AC73">
        <v>0.487517137741594</v>
      </c>
      <c r="AE73">
        <f t="shared" si="6"/>
        <v>18.005248772057588</v>
      </c>
      <c r="AF73">
        <v>8.8042116830135297E-2</v>
      </c>
      <c r="AG73">
        <v>0.28768349481297101</v>
      </c>
      <c r="AH73">
        <v>5.5073185360882203E-2</v>
      </c>
      <c r="AI73" t="s">
        <v>162</v>
      </c>
      <c r="AJ73" t="s">
        <v>162</v>
      </c>
      <c r="AK73">
        <v>0.41411471858183402</v>
      </c>
      <c r="AL73">
        <v>0.35568628855838902</v>
      </c>
      <c r="AM73">
        <v>-2.8543047764034501E-2</v>
      </c>
      <c r="AN73">
        <v>0.387158384646695</v>
      </c>
      <c r="AO73">
        <v>7.2958911907867699E-2</v>
      </c>
      <c r="AP73">
        <v>2.6486923588693902E-2</v>
      </c>
      <c r="AQ73">
        <v>0.10585780303313699</v>
      </c>
      <c r="AR73">
        <v>-1.35361159220542E-2</v>
      </c>
      <c r="AS73">
        <v>-0.188372547061088</v>
      </c>
      <c r="AT73">
        <v>0.44426520391654301</v>
      </c>
      <c r="AU73">
        <v>0.28679734725428901</v>
      </c>
      <c r="AV73">
        <v>0.68496587189363201</v>
      </c>
      <c r="AW73">
        <v>0.26090274791323298</v>
      </c>
      <c r="AX73">
        <v>-3.04153892028214E-2</v>
      </c>
      <c r="AY73">
        <v>4.9902436826798797E-2</v>
      </c>
      <c r="AZ73">
        <v>0.195642579237015</v>
      </c>
      <c r="BA73">
        <v>0.16498006655905301</v>
      </c>
      <c r="BB73">
        <v>7.7680658439393604E-2</v>
      </c>
      <c r="BC73">
        <v>0.364079805553566</v>
      </c>
      <c r="BD73">
        <v>8.0598291480220505E-2</v>
      </c>
      <c r="BE73">
        <v>9.9611645328628706E-2</v>
      </c>
      <c r="BF73">
        <v>0.25969081124141702</v>
      </c>
      <c r="BI73">
        <f t="shared" si="7"/>
        <v>12.040938159889263</v>
      </c>
      <c r="BJ73">
        <v>-0.14622806183488199</v>
      </c>
      <c r="BK73" t="s">
        <v>162</v>
      </c>
      <c r="BL73" t="s">
        <v>162</v>
      </c>
      <c r="BM73">
        <v>0.108317109067118</v>
      </c>
      <c r="BN73">
        <v>5.0133617268851099E-2</v>
      </c>
      <c r="BO73" t="s">
        <v>162</v>
      </c>
      <c r="BP73" t="s">
        <v>162</v>
      </c>
      <c r="BQ73">
        <v>0.79744009790284598</v>
      </c>
      <c r="BR73">
        <v>0.361808606844158</v>
      </c>
      <c r="BS73" t="s">
        <v>162</v>
      </c>
      <c r="BT73">
        <v>8.6596312645675605E-2</v>
      </c>
      <c r="BU73">
        <v>2.91782135972448E-2</v>
      </c>
      <c r="BV73">
        <v>0.16102553242892201</v>
      </c>
      <c r="BW73" t="s">
        <v>162</v>
      </c>
      <c r="BX73">
        <v>4.1041151022660899E-2</v>
      </c>
      <c r="BY73" t="s">
        <v>162</v>
      </c>
      <c r="BZ73">
        <v>-4.4134521965211199E-2</v>
      </c>
      <c r="CA73" t="s">
        <v>162</v>
      </c>
      <c r="CB73">
        <v>0.10640132917014999</v>
      </c>
      <c r="CC73" t="s">
        <v>162</v>
      </c>
      <c r="CD73">
        <v>-8.5308334816654799E-2</v>
      </c>
      <c r="CE73" t="s">
        <v>162</v>
      </c>
      <c r="CF73" t="s">
        <v>162</v>
      </c>
      <c r="CG73">
        <v>0.42360782232713101</v>
      </c>
      <c r="CH73">
        <v>-0.10648730180835</v>
      </c>
      <c r="CI73">
        <v>3.2844014183557001E-2</v>
      </c>
      <c r="CJ73">
        <v>0.347128529754135</v>
      </c>
      <c r="CK73">
        <v>0.154286500587724</v>
      </c>
      <c r="CL73">
        <v>6.9094887529421098E-2</v>
      </c>
      <c r="CM73" t="s">
        <v>162</v>
      </c>
      <c r="CN73" t="s">
        <v>162</v>
      </c>
      <c r="CO73">
        <v>-4.8161754245573E-2</v>
      </c>
      <c r="CP73">
        <v>0.52786556721080002</v>
      </c>
      <c r="CQ73">
        <v>4.2840634937291198E-2</v>
      </c>
      <c r="CR73">
        <v>-0.24319999849306401</v>
      </c>
      <c r="CS73" t="s">
        <v>162</v>
      </c>
      <c r="CT73">
        <v>0.22721509002578599</v>
      </c>
      <c r="CU73">
        <v>-7.9782630729704304E-2</v>
      </c>
      <c r="CV73">
        <v>0.63054928884898298</v>
      </c>
      <c r="CW73" t="s">
        <v>162</v>
      </c>
      <c r="CX73">
        <v>-8.3557348122589706E-2</v>
      </c>
      <c r="CY73" t="s">
        <v>162</v>
      </c>
      <c r="CZ73">
        <v>8.5530033041092402E-4</v>
      </c>
      <c r="DA73" t="s">
        <v>162</v>
      </c>
      <c r="DB73">
        <v>1.0093031102157E-2</v>
      </c>
      <c r="DC73" t="s">
        <v>162</v>
      </c>
    </row>
    <row r="74" spans="1:107" x14ac:dyDescent="0.25">
      <c r="A74" s="139">
        <v>37987</v>
      </c>
      <c r="B74">
        <f t="shared" si="4"/>
        <v>64.194777491885802</v>
      </c>
      <c r="C74">
        <v>0.74786419402303395</v>
      </c>
      <c r="D74">
        <v>0.66981223931756895</v>
      </c>
      <c r="E74">
        <v>0.85199318363302501</v>
      </c>
      <c r="F74">
        <v>0.54356019899350605</v>
      </c>
      <c r="G74">
        <v>0.69128577204553898</v>
      </c>
      <c r="H74">
        <v>0.91947182274766404</v>
      </c>
      <c r="I74">
        <v>0.90586822913065401</v>
      </c>
      <c r="J74">
        <v>0.410150816831723</v>
      </c>
      <c r="K74">
        <v>0.55580392160019298</v>
      </c>
      <c r="L74">
        <v>0.835859517723189</v>
      </c>
      <c r="M74">
        <v>0.23316386694816099</v>
      </c>
      <c r="N74">
        <v>0.87597822498893396</v>
      </c>
      <c r="O74">
        <v>0.38310333513235101</v>
      </c>
      <c r="P74">
        <v>0.30210383258861301</v>
      </c>
      <c r="Q74">
        <v>0.76937115770825804</v>
      </c>
      <c r="R74">
        <v>0.73052306514631105</v>
      </c>
      <c r="S74">
        <v>0.48719879506186198</v>
      </c>
      <c r="W74">
        <f t="shared" si="5"/>
        <v>44.920588575145075</v>
      </c>
      <c r="X74">
        <v>0.334574643509431</v>
      </c>
      <c r="Y74">
        <v>0.12554690404449001</v>
      </c>
      <c r="Z74">
        <v>0.39165945554669002</v>
      </c>
      <c r="AA74">
        <v>0.299657184378057</v>
      </c>
      <c r="AB74">
        <v>0.83161044665419603</v>
      </c>
      <c r="AC74">
        <v>0.71218668037584099</v>
      </c>
      <c r="AE74">
        <f t="shared" si="6"/>
        <v>22.76465278655612</v>
      </c>
      <c r="AF74">
        <v>6.2769395678614597E-3</v>
      </c>
      <c r="AG74">
        <v>0.39451844642171702</v>
      </c>
      <c r="AH74">
        <v>-5.04362444896225E-2</v>
      </c>
      <c r="AI74" t="s">
        <v>162</v>
      </c>
      <c r="AJ74" s="1">
        <v>-8.22748289632802E-5</v>
      </c>
      <c r="AK74">
        <v>0.57149398621767</v>
      </c>
      <c r="AL74">
        <v>0.51421026152694504</v>
      </c>
      <c r="AM74">
        <v>0.36788368939551003</v>
      </c>
      <c r="AN74">
        <v>0.17425392165749301</v>
      </c>
      <c r="AO74">
        <v>3.5291920621653601E-2</v>
      </c>
      <c r="AP74">
        <v>0.18470851067147201</v>
      </c>
      <c r="AQ74">
        <v>0.127503216126236</v>
      </c>
      <c r="AR74">
        <v>5.6935677282478898E-2</v>
      </c>
      <c r="AS74">
        <v>0.19714129417808099</v>
      </c>
      <c r="AT74">
        <v>0.52092630712858801</v>
      </c>
      <c r="AU74">
        <v>0.45824188356937501</v>
      </c>
      <c r="AV74">
        <v>0.60277249575109204</v>
      </c>
      <c r="AW74">
        <v>0.60974831208856395</v>
      </c>
      <c r="AX74">
        <v>-5.2147356687881397E-2</v>
      </c>
      <c r="AY74">
        <v>7.4349967382779394E-2</v>
      </c>
      <c r="AZ74">
        <v>0.31594700847304902</v>
      </c>
      <c r="BA74">
        <v>0.15623571803355599</v>
      </c>
      <c r="BB74">
        <v>0.37774010145520298</v>
      </c>
      <c r="BC74">
        <v>0.26682278100590101</v>
      </c>
      <c r="BD74">
        <v>-0.147661883952419</v>
      </c>
      <c r="BE74">
        <v>-2.9594153342471502E-4</v>
      </c>
      <c r="BF74">
        <v>0.15643098744167799</v>
      </c>
      <c r="BI74">
        <f t="shared" si="7"/>
        <v>15.149963589588268</v>
      </c>
      <c r="BJ74">
        <v>-2.1079728330375899E-2</v>
      </c>
      <c r="BK74" t="s">
        <v>162</v>
      </c>
      <c r="BL74" t="s">
        <v>162</v>
      </c>
      <c r="BM74">
        <v>1.53071785918838E-2</v>
      </c>
      <c r="BN74">
        <v>0.22190180574978</v>
      </c>
      <c r="BO74" t="s">
        <v>162</v>
      </c>
      <c r="BP74" t="s">
        <v>162</v>
      </c>
      <c r="BQ74">
        <v>2.82088033944583E-3</v>
      </c>
      <c r="BR74">
        <v>0.588981884268855</v>
      </c>
      <c r="BS74" t="s">
        <v>162</v>
      </c>
      <c r="BT74">
        <v>0.52638203329889599</v>
      </c>
      <c r="BU74">
        <v>-0.14098551042610999</v>
      </c>
      <c r="BV74">
        <v>0.42562562366135298</v>
      </c>
      <c r="BW74" t="s">
        <v>162</v>
      </c>
      <c r="BX74">
        <v>-0.103438046643246</v>
      </c>
      <c r="BY74" t="s">
        <v>162</v>
      </c>
      <c r="BZ74">
        <v>-6.3811483206060296E-2</v>
      </c>
      <c r="CA74" t="s">
        <v>162</v>
      </c>
      <c r="CB74">
        <v>7.1019802322593598E-2</v>
      </c>
      <c r="CC74" t="s">
        <v>162</v>
      </c>
      <c r="CD74">
        <v>-2.3645594467715001E-2</v>
      </c>
      <c r="CE74" t="s">
        <v>162</v>
      </c>
      <c r="CF74" t="s">
        <v>162</v>
      </c>
      <c r="CG74">
        <v>0.51871637852160501</v>
      </c>
      <c r="CH74">
        <v>-5.9361340480094102E-2</v>
      </c>
      <c r="CI74">
        <v>-2.9706025252531601E-3</v>
      </c>
      <c r="CJ74">
        <v>0.54300856910186102</v>
      </c>
      <c r="CK74">
        <v>8.42043533107798E-2</v>
      </c>
      <c r="CL74">
        <v>-8.59475952864686E-2</v>
      </c>
      <c r="CM74" t="s">
        <v>162</v>
      </c>
      <c r="CN74" t="s">
        <v>162</v>
      </c>
      <c r="CO74">
        <v>0.12294194638948699</v>
      </c>
      <c r="CP74">
        <v>0.26744816712707598</v>
      </c>
      <c r="CQ74">
        <v>0.20986751519612401</v>
      </c>
      <c r="CR74">
        <v>-3.06787676502038E-2</v>
      </c>
      <c r="CS74" t="s">
        <v>162</v>
      </c>
      <c r="CT74">
        <v>0.551822218616144</v>
      </c>
      <c r="CU74">
        <v>-8.4831064811385498E-2</v>
      </c>
      <c r="CV74">
        <v>0.65198389192097395</v>
      </c>
      <c r="CW74" t="s">
        <v>162</v>
      </c>
      <c r="CX74">
        <v>-8.5308099252685093E-2</v>
      </c>
      <c r="CY74" t="s">
        <v>162</v>
      </c>
      <c r="CZ74">
        <v>0.133322575610752</v>
      </c>
      <c r="DA74" t="s">
        <v>162</v>
      </c>
      <c r="DB74">
        <v>8.6928141367016397E-3</v>
      </c>
      <c r="DC74" t="s">
        <v>162</v>
      </c>
    </row>
    <row r="75" spans="1:107" x14ac:dyDescent="0.25">
      <c r="A75" s="139">
        <v>38078</v>
      </c>
      <c r="B75">
        <f t="shared" si="4"/>
        <v>71.524597687699071</v>
      </c>
      <c r="C75">
        <v>0.73701655431054702</v>
      </c>
      <c r="D75">
        <v>0.71605673506523304</v>
      </c>
      <c r="E75">
        <v>0.86824026763398898</v>
      </c>
      <c r="F75">
        <v>0.49566123500650999</v>
      </c>
      <c r="G75">
        <v>0.652326009279381</v>
      </c>
      <c r="H75">
        <v>0.95177044652474296</v>
      </c>
      <c r="I75">
        <v>0.87769528529617602</v>
      </c>
      <c r="J75">
        <v>0.53773412806196796</v>
      </c>
      <c r="K75">
        <v>0.63415436026946004</v>
      </c>
      <c r="L75">
        <v>0.86755264264880705</v>
      </c>
      <c r="M75">
        <v>0.67125016774675506</v>
      </c>
      <c r="N75">
        <v>0.939554564497596</v>
      </c>
      <c r="O75">
        <v>0.63575933345924596</v>
      </c>
      <c r="P75">
        <v>0.56483823313706705</v>
      </c>
      <c r="Q75">
        <v>0.82026368981636599</v>
      </c>
      <c r="R75">
        <v>0.75004623703511097</v>
      </c>
      <c r="S75">
        <v>0.43926171711988699</v>
      </c>
      <c r="W75">
        <f t="shared" si="5"/>
        <v>66.381883622258684</v>
      </c>
      <c r="X75">
        <v>0.53769246594595599</v>
      </c>
      <c r="Y75">
        <v>0.53120405130863102</v>
      </c>
      <c r="Z75">
        <v>0.56178297798827803</v>
      </c>
      <c r="AA75">
        <v>0.629396343660791</v>
      </c>
      <c r="AB75">
        <v>0.90766177346491295</v>
      </c>
      <c r="AC75">
        <v>0.81517540496695196</v>
      </c>
      <c r="AE75">
        <f t="shared" si="6"/>
        <v>30.078004344755062</v>
      </c>
      <c r="AF75">
        <v>0.544487027891427</v>
      </c>
      <c r="AG75">
        <v>0.49440843705913201</v>
      </c>
      <c r="AH75">
        <v>1.2444449515206801E-2</v>
      </c>
      <c r="AI75" t="s">
        <v>162</v>
      </c>
      <c r="AJ75">
        <v>-0.143736265012718</v>
      </c>
      <c r="AK75">
        <v>0.49558670367730601</v>
      </c>
      <c r="AL75">
        <v>0.31289169965635899</v>
      </c>
      <c r="AM75">
        <v>0.36012758781357002</v>
      </c>
      <c r="AN75">
        <v>0.223438928424987</v>
      </c>
      <c r="AO75">
        <v>0.30473297168507202</v>
      </c>
      <c r="AP75">
        <v>0.47140116151290001</v>
      </c>
      <c r="AQ75">
        <v>0.62218838201760196</v>
      </c>
      <c r="AR75">
        <v>1.47782485838341E-2</v>
      </c>
      <c r="AS75">
        <v>0.27474308644245898</v>
      </c>
      <c r="AT75">
        <v>0.24639743664886901</v>
      </c>
      <c r="AU75">
        <v>0.58946734890066799</v>
      </c>
      <c r="AV75">
        <v>0.41262834174948598</v>
      </c>
      <c r="AW75">
        <v>0.74649955601943996</v>
      </c>
      <c r="AX75">
        <v>9.6162349436570496E-2</v>
      </c>
      <c r="AY75">
        <v>-0.23305612344336099</v>
      </c>
      <c r="AZ75">
        <v>0.250816326199642</v>
      </c>
      <c r="BA75">
        <v>0.169847394052829</v>
      </c>
      <c r="BB75">
        <v>0.30789752769394801</v>
      </c>
      <c r="BC75">
        <v>0.30102217253480701</v>
      </c>
      <c r="BD75">
        <v>0.18026922017238101</v>
      </c>
      <c r="BE75">
        <v>0.52696781688226402</v>
      </c>
      <c r="BF75">
        <v>0.237869343521634</v>
      </c>
      <c r="BI75">
        <f t="shared" si="7"/>
        <v>13.305270618044871</v>
      </c>
      <c r="BJ75">
        <v>0.11252664223914</v>
      </c>
      <c r="BK75" t="s">
        <v>162</v>
      </c>
      <c r="BL75" t="s">
        <v>162</v>
      </c>
      <c r="BM75">
        <v>6.9065982335407505E-2</v>
      </c>
      <c r="BN75">
        <v>0.44070484624360001</v>
      </c>
      <c r="BO75" t="s">
        <v>162</v>
      </c>
      <c r="BP75" t="s">
        <v>162</v>
      </c>
      <c r="BQ75">
        <v>8.6954366546644804E-2</v>
      </c>
      <c r="BR75">
        <v>0.48556437564730898</v>
      </c>
      <c r="BS75" t="s">
        <v>162</v>
      </c>
      <c r="BT75">
        <v>0.56465054180611896</v>
      </c>
      <c r="BU75">
        <v>9.2434604648469795E-2</v>
      </c>
      <c r="BV75">
        <v>0.32301504768511502</v>
      </c>
      <c r="BW75" t="s">
        <v>162</v>
      </c>
      <c r="BX75">
        <v>5.9427532970656498E-2</v>
      </c>
      <c r="BY75" t="s">
        <v>162</v>
      </c>
      <c r="BZ75">
        <v>-5.2420770425225097E-2</v>
      </c>
      <c r="CA75" t="s">
        <v>162</v>
      </c>
      <c r="CB75">
        <v>-6.3883022938910896E-3</v>
      </c>
      <c r="CC75" t="s">
        <v>162</v>
      </c>
      <c r="CD75">
        <v>-0.80997449119448495</v>
      </c>
      <c r="CE75" t="s">
        <v>162</v>
      </c>
      <c r="CF75" t="s">
        <v>162</v>
      </c>
      <c r="CG75">
        <v>0.48710671775076197</v>
      </c>
      <c r="CH75">
        <v>-4.6118684928808697E-3</v>
      </c>
      <c r="CI75">
        <v>9.3794547607905093E-2</v>
      </c>
      <c r="CJ75">
        <v>0.459807962735716</v>
      </c>
      <c r="CK75">
        <v>4.3120850460464703E-2</v>
      </c>
      <c r="CL75">
        <v>-6.0622042888198698E-3</v>
      </c>
      <c r="CM75" t="s">
        <v>162</v>
      </c>
      <c r="CN75" t="s">
        <v>162</v>
      </c>
      <c r="CO75">
        <v>-3.3737613495045303E-2</v>
      </c>
      <c r="CP75">
        <v>6.7449110754852895E-2</v>
      </c>
      <c r="CQ75">
        <v>-2.7179043076029901E-2</v>
      </c>
      <c r="CR75">
        <v>0.11905868116372401</v>
      </c>
      <c r="CS75" t="s">
        <v>162</v>
      </c>
      <c r="CT75">
        <v>0.558011173994445</v>
      </c>
      <c r="CU75">
        <v>7.0241555444589807E-2</v>
      </c>
      <c r="CV75">
        <v>0.51202143920801901</v>
      </c>
      <c r="CW75" t="s">
        <v>162</v>
      </c>
      <c r="CX75">
        <v>-0.142508533992109</v>
      </c>
      <c r="CY75" t="s">
        <v>162</v>
      </c>
      <c r="CZ75">
        <v>0.19057023166623399</v>
      </c>
      <c r="DA75" t="s">
        <v>162</v>
      </c>
      <c r="DB75">
        <v>-2.7167610598124E-2</v>
      </c>
      <c r="DC75" t="s">
        <v>162</v>
      </c>
    </row>
    <row r="76" spans="1:107" x14ac:dyDescent="0.25">
      <c r="A76" s="139">
        <v>38169</v>
      </c>
      <c r="B76">
        <f t="shared" si="4"/>
        <v>57.073418337562231</v>
      </c>
      <c r="C76">
        <v>0.443403894771769</v>
      </c>
      <c r="D76">
        <v>0.44381978564570801</v>
      </c>
      <c r="E76">
        <v>0.80089767278122004</v>
      </c>
      <c r="F76">
        <v>0.30306823638828501</v>
      </c>
      <c r="G76">
        <v>0.73898558364410305</v>
      </c>
      <c r="H76">
        <v>0.90353692930542395</v>
      </c>
      <c r="I76">
        <v>0.82965021443779396</v>
      </c>
      <c r="J76">
        <v>0.40893645946999602</v>
      </c>
      <c r="K76">
        <v>0.43428465458030802</v>
      </c>
      <c r="L76">
        <v>0.90481510673881205</v>
      </c>
      <c r="M76">
        <v>0.28927437540747503</v>
      </c>
      <c r="N76">
        <v>0.87978022598282202</v>
      </c>
      <c r="O76">
        <v>0.25617418990693802</v>
      </c>
      <c r="P76">
        <v>0.272308463331146</v>
      </c>
      <c r="Q76">
        <v>0.81957405250806603</v>
      </c>
      <c r="R76">
        <v>0.66713643745572204</v>
      </c>
      <c r="S76">
        <v>0.30683483502999098</v>
      </c>
      <c r="W76">
        <f t="shared" si="5"/>
        <v>43.871492328103528</v>
      </c>
      <c r="X76">
        <v>0.33844696231704002</v>
      </c>
      <c r="Y76">
        <v>1.64215371585609E-2</v>
      </c>
      <c r="Z76">
        <v>0.321545841191197</v>
      </c>
      <c r="AA76">
        <v>0.52202083171863201</v>
      </c>
      <c r="AB76">
        <v>0.79285853939616502</v>
      </c>
      <c r="AC76">
        <v>0.64099582790461695</v>
      </c>
      <c r="AE76">
        <f t="shared" si="6"/>
        <v>15.831100896033201</v>
      </c>
      <c r="AF76">
        <v>0.22291916758930699</v>
      </c>
      <c r="AG76">
        <v>8.60134448817957E-2</v>
      </c>
      <c r="AH76">
        <v>-7.2583829999028196E-2</v>
      </c>
      <c r="AI76" t="s">
        <v>162</v>
      </c>
      <c r="AJ76">
        <v>9.0350937292651506E-2</v>
      </c>
      <c r="AK76">
        <v>0.45702431009482503</v>
      </c>
      <c r="AL76">
        <v>0.392377644298048</v>
      </c>
      <c r="AM76">
        <v>0.25445840212329202</v>
      </c>
      <c r="AN76">
        <v>0.23009980289007201</v>
      </c>
      <c r="AO76">
        <v>0.14217403340922199</v>
      </c>
      <c r="AP76">
        <v>8.3993195838204401E-2</v>
      </c>
      <c r="AQ76">
        <v>1.14745529787282E-2</v>
      </c>
      <c r="AR76">
        <v>8.5622716756248406E-3</v>
      </c>
      <c r="AS76">
        <v>2.0303807794132898E-2</v>
      </c>
      <c r="AT76">
        <v>0.38448838191558798</v>
      </c>
      <c r="AU76">
        <v>0.27651846908974398</v>
      </c>
      <c r="AV76">
        <v>0.46218769803905202</v>
      </c>
      <c r="AW76">
        <v>0.508382215788581</v>
      </c>
      <c r="AX76">
        <v>4.6229352438697302E-2</v>
      </c>
      <c r="AY76">
        <v>-0.103287350567248</v>
      </c>
      <c r="AZ76">
        <v>-1.8634302841517E-2</v>
      </c>
      <c r="BA76">
        <v>5.6001586850327502E-2</v>
      </c>
      <c r="BB76">
        <v>0.24557666019546701</v>
      </c>
      <c r="BC76">
        <v>0.17911287293804501</v>
      </c>
      <c r="BD76">
        <v>0.13697754609301199</v>
      </c>
      <c r="BE76">
        <v>-1.9267889922552201E-2</v>
      </c>
      <c r="BF76">
        <v>3.46332520845598E-2</v>
      </c>
      <c r="BI76">
        <f t="shared" si="7"/>
        <v>16.432201832433364</v>
      </c>
      <c r="BJ76">
        <v>0.211336394855555</v>
      </c>
      <c r="BK76" t="s">
        <v>162</v>
      </c>
      <c r="BL76" t="s">
        <v>162</v>
      </c>
      <c r="BM76">
        <v>0.13869195860115999</v>
      </c>
      <c r="BN76">
        <v>0.60330750403303701</v>
      </c>
      <c r="BO76" t="s">
        <v>162</v>
      </c>
      <c r="BP76" t="s">
        <v>162</v>
      </c>
      <c r="BQ76">
        <v>0.38206012491835101</v>
      </c>
      <c r="BR76">
        <v>0.101978020390154</v>
      </c>
      <c r="BS76" t="s">
        <v>162</v>
      </c>
      <c r="BT76">
        <v>0.50863124438707996</v>
      </c>
      <c r="BU76">
        <v>6.0095206210580197E-2</v>
      </c>
      <c r="BV76">
        <v>0.62734394353017997</v>
      </c>
      <c r="BW76" t="s">
        <v>162</v>
      </c>
      <c r="BX76">
        <v>-1.4477940301588201E-2</v>
      </c>
      <c r="BY76" t="s">
        <v>162</v>
      </c>
      <c r="BZ76">
        <v>2.9220529015638201E-2</v>
      </c>
      <c r="CA76" t="s">
        <v>162</v>
      </c>
      <c r="CB76">
        <v>2.85231145866717E-2</v>
      </c>
      <c r="CC76" t="s">
        <v>162</v>
      </c>
      <c r="CD76">
        <v>-0.44369825228446103</v>
      </c>
      <c r="CE76" t="s">
        <v>162</v>
      </c>
      <c r="CF76" t="s">
        <v>162</v>
      </c>
      <c r="CG76">
        <v>0.21800201665626101</v>
      </c>
      <c r="CH76">
        <v>-6.2488370848230702E-2</v>
      </c>
      <c r="CI76">
        <v>0.27007187674824801</v>
      </c>
      <c r="CJ76">
        <v>0.56343012933390102</v>
      </c>
      <c r="CK76">
        <v>2.2735441048848899E-4</v>
      </c>
      <c r="CL76">
        <v>-0.13522092989010401</v>
      </c>
      <c r="CM76" t="s">
        <v>162</v>
      </c>
      <c r="CN76">
        <v>0.60556086210578397</v>
      </c>
      <c r="CO76">
        <v>4.61827471980297E-2</v>
      </c>
      <c r="CP76">
        <v>0.29137766081684902</v>
      </c>
      <c r="CQ76">
        <v>-4.7714308434644997E-2</v>
      </c>
      <c r="CR76">
        <v>-9.2524300214890595E-2</v>
      </c>
      <c r="CS76" t="s">
        <v>162</v>
      </c>
      <c r="CT76">
        <v>0.531501790978402</v>
      </c>
      <c r="CU76">
        <v>-0.14787176678260899</v>
      </c>
      <c r="CV76">
        <v>0.56584188437524796</v>
      </c>
      <c r="CW76" t="s">
        <v>162</v>
      </c>
      <c r="CX76">
        <v>-2.8082359778441202E-2</v>
      </c>
      <c r="CY76" t="s">
        <v>162</v>
      </c>
      <c r="CZ76">
        <v>-0.135875759802394</v>
      </c>
      <c r="DA76" t="s">
        <v>162</v>
      </c>
      <c r="DB76">
        <v>8.9908156591421901E-2</v>
      </c>
      <c r="DC76" t="s">
        <v>162</v>
      </c>
    </row>
    <row r="77" spans="1:107" x14ac:dyDescent="0.25">
      <c r="A77" s="139">
        <v>38261</v>
      </c>
      <c r="B77">
        <f t="shared" si="4"/>
        <v>61.233390776025573</v>
      </c>
      <c r="C77">
        <v>0.48991161645874198</v>
      </c>
      <c r="D77">
        <v>0.60526897872783403</v>
      </c>
      <c r="E77">
        <v>0.71548931292983198</v>
      </c>
      <c r="F77">
        <v>0.26888497015030499</v>
      </c>
      <c r="G77">
        <v>0.63612788039744494</v>
      </c>
      <c r="H77">
        <v>0.91672443866402697</v>
      </c>
      <c r="I77">
        <v>0.88955081536065295</v>
      </c>
      <c r="J77">
        <v>0.47198482363168998</v>
      </c>
      <c r="K77">
        <v>0.46729172724078999</v>
      </c>
      <c r="L77">
        <v>0.87922808173331501</v>
      </c>
      <c r="M77">
        <v>0.39054081581052602</v>
      </c>
      <c r="N77">
        <v>0.89865437402872295</v>
      </c>
      <c r="O77">
        <v>0.56593428240203103</v>
      </c>
      <c r="P77">
        <v>0.401000947843768</v>
      </c>
      <c r="Q77">
        <v>0.74987673707267699</v>
      </c>
      <c r="R77">
        <v>0.71779152094492205</v>
      </c>
      <c r="S77">
        <v>0.34541510852706703</v>
      </c>
      <c r="W77">
        <f t="shared" si="5"/>
        <v>47.454759609632475</v>
      </c>
      <c r="X77">
        <v>0.25125349285814902</v>
      </c>
      <c r="Y77">
        <v>0.21401443593681099</v>
      </c>
      <c r="Z77">
        <v>0.364864164337038</v>
      </c>
      <c r="AA77">
        <v>0.55988982840770896</v>
      </c>
      <c r="AB77">
        <v>0.76097142885621905</v>
      </c>
      <c r="AC77">
        <v>0.69629222618202202</v>
      </c>
      <c r="AE77">
        <f t="shared" si="6"/>
        <v>18.185917235409473</v>
      </c>
      <c r="AF77">
        <v>-3.4951717122476897E-2</v>
      </c>
      <c r="AG77">
        <v>0.58548377863304701</v>
      </c>
      <c r="AH77">
        <v>-0.10905151841930701</v>
      </c>
      <c r="AI77" t="s">
        <v>162</v>
      </c>
      <c r="AJ77">
        <v>-0.122886701038132</v>
      </c>
      <c r="AK77">
        <v>0.66299938960246996</v>
      </c>
      <c r="AL77">
        <v>0.39999671492811201</v>
      </c>
      <c r="AM77">
        <v>0.108137719571771</v>
      </c>
      <c r="AN77">
        <v>0.237641645136413</v>
      </c>
      <c r="AO77">
        <v>0.33063024187596701</v>
      </c>
      <c r="AP77">
        <v>0.236209541318632</v>
      </c>
      <c r="AQ77">
        <v>-3.04835644247929E-2</v>
      </c>
      <c r="AR77">
        <v>-0.14442034997660899</v>
      </c>
      <c r="AS77">
        <v>-7.3885925913229802E-2</v>
      </c>
      <c r="AT77">
        <v>0.38986107940980003</v>
      </c>
      <c r="AU77">
        <v>0.42324878203138699</v>
      </c>
      <c r="AV77">
        <v>5.4363459195641603E-2</v>
      </c>
      <c r="AW77">
        <v>0.50800713530340103</v>
      </c>
      <c r="AX77">
        <v>-2.30672517182497E-2</v>
      </c>
      <c r="AY77">
        <v>0.23356175483643099</v>
      </c>
      <c r="AZ77">
        <v>-3.5755021347743101E-3</v>
      </c>
      <c r="BA77">
        <v>0.15013305685366601</v>
      </c>
      <c r="BB77">
        <v>0.326648315835803</v>
      </c>
      <c r="BC77">
        <v>0.31289571401428301</v>
      </c>
      <c r="BD77">
        <v>-0.145240260840309</v>
      </c>
      <c r="BE77">
        <v>0.23046040387560801</v>
      </c>
      <c r="BF77">
        <v>0.22562254037191001</v>
      </c>
      <c r="BI77">
        <f t="shared" si="7"/>
        <v>17.704418918834484</v>
      </c>
      <c r="BJ77">
        <v>-5.15685874003751E-2</v>
      </c>
      <c r="BK77" t="s">
        <v>162</v>
      </c>
      <c r="BL77" t="s">
        <v>162</v>
      </c>
      <c r="BM77">
        <v>0.36841102926862701</v>
      </c>
      <c r="BN77">
        <v>7.0373931380778895E-2</v>
      </c>
      <c r="BO77" t="s">
        <v>162</v>
      </c>
      <c r="BP77" t="s">
        <v>162</v>
      </c>
      <c r="BQ77">
        <v>0.39247769394355098</v>
      </c>
      <c r="BR77">
        <v>8.0100478844598394E-2</v>
      </c>
      <c r="BS77">
        <v>0.12543760077275101</v>
      </c>
      <c r="BT77">
        <v>0.31626394721950402</v>
      </c>
      <c r="BU77">
        <v>-1.9608209317859799E-2</v>
      </c>
      <c r="BV77">
        <v>0.23704842256373301</v>
      </c>
      <c r="BW77" t="s">
        <v>162</v>
      </c>
      <c r="BX77">
        <v>1.34873932620598E-2</v>
      </c>
      <c r="BY77" t="s">
        <v>162</v>
      </c>
      <c r="BZ77">
        <v>-7.7181477180337396E-2</v>
      </c>
      <c r="CA77" t="s">
        <v>162</v>
      </c>
      <c r="CB77">
        <v>2.65221182666882E-2</v>
      </c>
      <c r="CC77" t="s">
        <v>162</v>
      </c>
      <c r="CD77" t="s">
        <v>162</v>
      </c>
      <c r="CE77" t="s">
        <v>162</v>
      </c>
      <c r="CF77" t="s">
        <v>162</v>
      </c>
      <c r="CG77">
        <v>0.50825247715091904</v>
      </c>
      <c r="CH77">
        <v>9.1334782699567102E-2</v>
      </c>
      <c r="CI77">
        <v>-3.3956182333185501E-2</v>
      </c>
      <c r="CJ77">
        <v>0.61412148766956298</v>
      </c>
      <c r="CK77">
        <v>5.32943408470836E-2</v>
      </c>
      <c r="CL77">
        <v>0.17946271490815299</v>
      </c>
      <c r="CM77" t="s">
        <v>162</v>
      </c>
      <c r="CN77">
        <v>0.65720036492091904</v>
      </c>
      <c r="CO77">
        <v>5.8196822608192401E-2</v>
      </c>
      <c r="CP77">
        <v>-4.4837966948368099E-2</v>
      </c>
      <c r="CQ77">
        <v>0.24923248591340499</v>
      </c>
      <c r="CR77">
        <v>0.141038823614001</v>
      </c>
      <c r="CS77" t="s">
        <v>162</v>
      </c>
      <c r="CT77">
        <v>0.73666032069695997</v>
      </c>
      <c r="CU77">
        <v>9.1839086592357705E-2</v>
      </c>
      <c r="CV77">
        <v>0.25853867542093201</v>
      </c>
      <c r="CW77">
        <v>9.6865459470357504E-2</v>
      </c>
      <c r="CX77">
        <v>8.2180933284951102E-2</v>
      </c>
      <c r="CY77" t="s">
        <v>162</v>
      </c>
      <c r="CZ77">
        <v>7.7408759375613603E-2</v>
      </c>
      <c r="DA77" t="s">
        <v>162</v>
      </c>
      <c r="DB77">
        <v>1.2727948135205201E-2</v>
      </c>
      <c r="DC77" t="s">
        <v>162</v>
      </c>
    </row>
    <row r="78" spans="1:107" x14ac:dyDescent="0.25">
      <c r="A78" s="139">
        <v>38353</v>
      </c>
      <c r="B78">
        <f t="shared" si="4"/>
        <v>55.74104824431523</v>
      </c>
      <c r="C78">
        <v>0.51979276122774898</v>
      </c>
      <c r="D78">
        <v>0.59346802913117402</v>
      </c>
      <c r="E78">
        <v>0.70148723909393795</v>
      </c>
      <c r="F78">
        <v>0.57571049536260799</v>
      </c>
      <c r="G78">
        <v>0.56879881339232696</v>
      </c>
      <c r="H78">
        <v>0.933121092750545</v>
      </c>
      <c r="I78">
        <v>0.87337598995473698</v>
      </c>
      <c r="J78">
        <v>0.18932157074241601</v>
      </c>
      <c r="K78">
        <v>-9.6070264590906208E-3</v>
      </c>
      <c r="L78">
        <v>0.76183602734017097</v>
      </c>
      <c r="M78">
        <v>0.54147946236088895</v>
      </c>
      <c r="N78">
        <v>0.90517073735557696</v>
      </c>
      <c r="O78">
        <v>0.20380674497523599</v>
      </c>
      <c r="P78">
        <v>0.52490338663424296</v>
      </c>
      <c r="Q78">
        <v>0.68885620779502699</v>
      </c>
      <c r="R78">
        <v>0.73527140931722901</v>
      </c>
      <c r="S78">
        <v>0.169185260558816</v>
      </c>
      <c r="W78">
        <f t="shared" si="5"/>
        <v>45.562937028740038</v>
      </c>
      <c r="X78">
        <v>0.21401190946485901</v>
      </c>
      <c r="Y78">
        <v>3.3191302959265097E-2</v>
      </c>
      <c r="Z78">
        <v>0.61801776541752096</v>
      </c>
      <c r="AA78">
        <v>0.40229641866663202</v>
      </c>
      <c r="AB78">
        <v>0.84383323914579</v>
      </c>
      <c r="AC78">
        <v>0.62242558607033505</v>
      </c>
      <c r="AE78">
        <f t="shared" si="6"/>
        <v>21.567101190569641</v>
      </c>
      <c r="AF78">
        <v>0.19320233602852899</v>
      </c>
      <c r="AG78">
        <v>0.30651449890761501</v>
      </c>
      <c r="AH78">
        <v>1.17512472347562E-2</v>
      </c>
      <c r="AI78" t="s">
        <v>162</v>
      </c>
      <c r="AJ78">
        <v>9.5661945161116105E-2</v>
      </c>
      <c r="AK78">
        <v>0.66815047863001897</v>
      </c>
      <c r="AL78">
        <v>0.28672951053296503</v>
      </c>
      <c r="AM78">
        <v>0.29430731402850402</v>
      </c>
      <c r="AN78">
        <v>0.138761466237077</v>
      </c>
      <c r="AO78">
        <v>7.0257004410358495E-2</v>
      </c>
      <c r="AP78">
        <v>0.183742696579098</v>
      </c>
      <c r="AQ78">
        <v>4.8595817582374398E-2</v>
      </c>
      <c r="AR78">
        <v>-8.7786722667160699E-2</v>
      </c>
      <c r="AS78">
        <v>1.81493667662589E-2</v>
      </c>
      <c r="AT78">
        <v>0.39796883125844001</v>
      </c>
      <c r="AU78">
        <v>0.30089963225371202</v>
      </c>
      <c r="AV78">
        <v>0.43479047613208299</v>
      </c>
      <c r="AW78">
        <v>0.43922636523386699</v>
      </c>
      <c r="AX78">
        <v>-1.09852907520005E-2</v>
      </c>
      <c r="AY78">
        <v>0.29372768406990302</v>
      </c>
      <c r="AZ78">
        <v>0.24168844972232001</v>
      </c>
      <c r="BA78">
        <v>8.12062280145288E-2</v>
      </c>
      <c r="BB78">
        <v>0.32458872992813098</v>
      </c>
      <c r="BC78">
        <v>0.333849586844641</v>
      </c>
      <c r="BD78">
        <v>0.18805763144670201</v>
      </c>
      <c r="BE78">
        <v>7.9977127785603994E-2</v>
      </c>
      <c r="BF78">
        <v>0.27441389817866602</v>
      </c>
      <c r="BI78">
        <f t="shared" si="7"/>
        <v>19.901567793392839</v>
      </c>
      <c r="BJ78">
        <v>2.0704043800384202E-2</v>
      </c>
      <c r="BK78" t="s">
        <v>162</v>
      </c>
      <c r="BL78" t="s">
        <v>162</v>
      </c>
      <c r="BM78">
        <v>0.52669511930867197</v>
      </c>
      <c r="BN78">
        <v>0.117117002409747</v>
      </c>
      <c r="BO78" t="s">
        <v>162</v>
      </c>
      <c r="BP78" t="s">
        <v>162</v>
      </c>
      <c r="BQ78">
        <v>0.47532959166843303</v>
      </c>
      <c r="BR78">
        <v>9.46762652123464E-2</v>
      </c>
      <c r="BS78">
        <v>0.148297684176809</v>
      </c>
      <c r="BT78">
        <v>0.31368515611942699</v>
      </c>
      <c r="BU78">
        <v>-5.0164982045213899E-2</v>
      </c>
      <c r="BV78">
        <v>8.5643811162298106E-2</v>
      </c>
      <c r="BW78" t="s">
        <v>162</v>
      </c>
      <c r="BX78">
        <v>0.12248526166181101</v>
      </c>
      <c r="BY78" t="s">
        <v>162</v>
      </c>
      <c r="BZ78">
        <v>0.238515002536968</v>
      </c>
      <c r="CA78" t="s">
        <v>162</v>
      </c>
      <c r="CB78">
        <v>0.13538997297365499</v>
      </c>
      <c r="CC78" t="s">
        <v>162</v>
      </c>
      <c r="CD78" t="s">
        <v>162</v>
      </c>
      <c r="CE78" t="s">
        <v>162</v>
      </c>
      <c r="CF78" t="s">
        <v>162</v>
      </c>
      <c r="CG78">
        <v>0.13398852073234099</v>
      </c>
      <c r="CH78">
        <v>0.41136322527077102</v>
      </c>
      <c r="CI78">
        <v>7.3418880650283902E-2</v>
      </c>
      <c r="CJ78">
        <v>0.74385727479501296</v>
      </c>
      <c r="CK78">
        <v>-3.0104089334205501E-2</v>
      </c>
      <c r="CL78">
        <v>0.16227053441516501</v>
      </c>
      <c r="CM78" t="s">
        <v>162</v>
      </c>
      <c r="CN78">
        <v>0.655782419873711</v>
      </c>
      <c r="CO78">
        <v>9.0808633784432699E-2</v>
      </c>
      <c r="CP78">
        <v>3.9605012022317899E-2</v>
      </c>
      <c r="CQ78">
        <v>0.32345676549394398</v>
      </c>
      <c r="CR78">
        <v>-0.11767862907424</v>
      </c>
      <c r="CS78" t="s">
        <v>162</v>
      </c>
      <c r="CT78">
        <v>0.58337512095225597</v>
      </c>
      <c r="CU78">
        <v>-5.8423737416949201E-2</v>
      </c>
      <c r="CV78">
        <v>0.49290615532231902</v>
      </c>
      <c r="CW78">
        <v>8.9645004317379998E-2</v>
      </c>
      <c r="CX78">
        <v>0.235646276701171</v>
      </c>
      <c r="CY78" t="s">
        <v>162</v>
      </c>
      <c r="CZ78">
        <v>9.6190084599567793E-3</v>
      </c>
      <c r="DA78" t="s">
        <v>162</v>
      </c>
      <c r="DB78">
        <v>-9.7439967933153002E-2</v>
      </c>
      <c r="DC78" t="s">
        <v>162</v>
      </c>
    </row>
    <row r="79" spans="1:107" x14ac:dyDescent="0.25">
      <c r="A79" s="139">
        <v>38443</v>
      </c>
      <c r="B79">
        <f t="shared" si="4"/>
        <v>59.273509390171107</v>
      </c>
      <c r="C79">
        <v>0.60792225899032204</v>
      </c>
      <c r="D79">
        <v>0.41079815761850502</v>
      </c>
      <c r="E79">
        <v>0.72988327271410403</v>
      </c>
      <c r="F79">
        <v>0.41430299921478903</v>
      </c>
      <c r="G79">
        <v>0.48590960476919398</v>
      </c>
      <c r="H79">
        <v>0.90943520788154297</v>
      </c>
      <c r="I79">
        <v>0.78790777838426995</v>
      </c>
      <c r="J79">
        <v>0.21000280938724999</v>
      </c>
      <c r="K79">
        <v>0.80616079297574195</v>
      </c>
      <c r="L79">
        <v>0.78888102210578204</v>
      </c>
      <c r="M79">
        <v>0.612988707890191</v>
      </c>
      <c r="N79">
        <v>0.84573111185454597</v>
      </c>
      <c r="O79">
        <v>0.42786365169947199</v>
      </c>
      <c r="P79">
        <v>0.45979071602994598</v>
      </c>
      <c r="Q79">
        <v>0.66274763569518103</v>
      </c>
      <c r="R79">
        <v>0.58561178778608003</v>
      </c>
      <c r="S79">
        <v>0.33055908133217099</v>
      </c>
      <c r="W79">
        <f t="shared" si="5"/>
        <v>44.627266782654146</v>
      </c>
      <c r="X79">
        <v>0.34838946666652598</v>
      </c>
      <c r="Y79">
        <v>0.13441817115436899</v>
      </c>
      <c r="Z79">
        <v>0.36784744532331098</v>
      </c>
      <c r="AA79">
        <v>0.406567520333671</v>
      </c>
      <c r="AB79">
        <v>0.78137627853769598</v>
      </c>
      <c r="AC79">
        <v>0.63903712494367604</v>
      </c>
      <c r="AE79">
        <f t="shared" si="6"/>
        <v>22.314817970523499</v>
      </c>
      <c r="AF79">
        <v>0.153662572979367</v>
      </c>
      <c r="AG79">
        <v>0.59724610960924396</v>
      </c>
      <c r="AH79">
        <v>-7.0564186331084203E-2</v>
      </c>
      <c r="AI79" t="s">
        <v>162</v>
      </c>
      <c r="AJ79">
        <v>-6.6821518371306093E-2</v>
      </c>
      <c r="AK79">
        <v>0.62494155730952905</v>
      </c>
      <c r="AL79">
        <v>0.21457277382512999</v>
      </c>
      <c r="AM79">
        <v>0.44867857705348302</v>
      </c>
      <c r="AN79">
        <v>6.0400489140477603E-2</v>
      </c>
      <c r="AO79">
        <v>5.5211375065993299E-3</v>
      </c>
      <c r="AP79">
        <v>9.18351438531404E-2</v>
      </c>
      <c r="AQ79">
        <v>-2.26644156152036E-2</v>
      </c>
      <c r="AR79">
        <v>0.15461941114399599</v>
      </c>
      <c r="AS79">
        <v>-5.2155713788624202E-3</v>
      </c>
      <c r="AT79">
        <v>0.30768821175125799</v>
      </c>
      <c r="AU79">
        <v>0.46281520017372002</v>
      </c>
      <c r="AV79">
        <v>0.45810285664933298</v>
      </c>
      <c r="AW79">
        <v>0.362874259178601</v>
      </c>
      <c r="AX79">
        <v>-7.7742125302832296E-2</v>
      </c>
      <c r="AY79">
        <v>0.16983109207966099</v>
      </c>
      <c r="AZ79">
        <v>0.226069541769822</v>
      </c>
      <c r="BA79">
        <v>0.22471262361761399</v>
      </c>
      <c r="BB79">
        <v>0.49382743480857999</v>
      </c>
      <c r="BC79">
        <v>0.2465877438629</v>
      </c>
      <c r="BD79">
        <v>8.53695145151043E-2</v>
      </c>
      <c r="BE79">
        <v>0.24119751025646999</v>
      </c>
      <c r="BF79">
        <v>0.41430672825136999</v>
      </c>
      <c r="BI79">
        <f t="shared" si="7"/>
        <v>12.846726838927744</v>
      </c>
      <c r="BJ79">
        <v>0.293621148849881</v>
      </c>
      <c r="BK79" t="s">
        <v>162</v>
      </c>
      <c r="BL79" t="s">
        <v>162</v>
      </c>
      <c r="BM79">
        <v>-9.5853875383940204E-2</v>
      </c>
      <c r="BN79">
        <v>0.13198949228397</v>
      </c>
      <c r="BO79" t="s">
        <v>162</v>
      </c>
      <c r="BP79" t="s">
        <v>162</v>
      </c>
      <c r="BQ79">
        <v>6.4883330134819103E-2</v>
      </c>
      <c r="BR79">
        <v>0.179890672612807</v>
      </c>
      <c r="BS79">
        <v>0.212126890313</v>
      </c>
      <c r="BT79">
        <v>0.435044137513666</v>
      </c>
      <c r="BU79">
        <v>-7.6491884893116896E-2</v>
      </c>
      <c r="BV79">
        <v>0.70578192443358201</v>
      </c>
      <c r="BW79" t="s">
        <v>162</v>
      </c>
      <c r="BX79">
        <v>-9.1985650622324402E-2</v>
      </c>
      <c r="BY79" t="s">
        <v>162</v>
      </c>
      <c r="BZ79">
        <v>4.27608738064593E-2</v>
      </c>
      <c r="CA79" t="s">
        <v>162</v>
      </c>
      <c r="CB79">
        <v>9.6914565172919707E-3</v>
      </c>
      <c r="CC79" t="s">
        <v>162</v>
      </c>
      <c r="CD79">
        <v>-0.121740595035985</v>
      </c>
      <c r="CE79" t="s">
        <v>162</v>
      </c>
      <c r="CF79">
        <v>3.03367832447499E-3</v>
      </c>
      <c r="CG79">
        <v>0.49917807046502999</v>
      </c>
      <c r="CH79">
        <v>-6.7719598550383606E-2</v>
      </c>
      <c r="CI79">
        <v>-3.1757099760208102E-2</v>
      </c>
      <c r="CJ79">
        <v>0.64738975765357998</v>
      </c>
      <c r="CK79">
        <v>-0.14143131307076201</v>
      </c>
      <c r="CL79">
        <v>-2.0562923000609901E-2</v>
      </c>
      <c r="CM79" t="s">
        <v>162</v>
      </c>
      <c r="CN79">
        <v>0.49067290094338301</v>
      </c>
      <c r="CO79">
        <v>0.19736822205816501</v>
      </c>
      <c r="CP79">
        <v>1.8154621259805302E-2</v>
      </c>
      <c r="CQ79">
        <v>0.21854059581251201</v>
      </c>
      <c r="CR79">
        <v>3.6297706722197898E-2</v>
      </c>
      <c r="CS79" t="s">
        <v>162</v>
      </c>
      <c r="CT79">
        <v>0.42741701717157798</v>
      </c>
      <c r="CU79">
        <v>-9.7877815747957203E-2</v>
      </c>
      <c r="CV79">
        <v>0.21877186285135999</v>
      </c>
      <c r="CW79">
        <v>8.27160402354261E-2</v>
      </c>
      <c r="CX79">
        <v>-3.7752329223305701E-2</v>
      </c>
      <c r="CY79" t="s">
        <v>162</v>
      </c>
      <c r="CZ79">
        <v>-4.0818766196210297E-2</v>
      </c>
      <c r="DA79" t="s">
        <v>162</v>
      </c>
      <c r="DB79">
        <v>1.9614039978691999E-2</v>
      </c>
      <c r="DC79" t="s">
        <v>162</v>
      </c>
    </row>
    <row r="80" spans="1:107" x14ac:dyDescent="0.25">
      <c r="A80" s="139">
        <v>38534</v>
      </c>
      <c r="B80">
        <f t="shared" si="4"/>
        <v>60.746992580951556</v>
      </c>
      <c r="C80">
        <v>0.62599883603258499</v>
      </c>
      <c r="D80">
        <v>0.53593690508500802</v>
      </c>
      <c r="E80">
        <v>0.81440947262116303</v>
      </c>
      <c r="F80">
        <v>0.23106268412846101</v>
      </c>
      <c r="G80">
        <v>0.35172379908944901</v>
      </c>
      <c r="H80">
        <v>0.89335770163394901</v>
      </c>
      <c r="I80">
        <v>0.79930117571459003</v>
      </c>
      <c r="J80">
        <v>0.48992202498968102</v>
      </c>
      <c r="K80">
        <v>0.66227133215383804</v>
      </c>
      <c r="L80">
        <v>0.87872689418331595</v>
      </c>
      <c r="M80">
        <v>0.30389594290837502</v>
      </c>
      <c r="N80">
        <v>0.89495453633201405</v>
      </c>
      <c r="O80">
        <v>0.239121407791615</v>
      </c>
      <c r="P80">
        <v>0.64303071964680802</v>
      </c>
      <c r="Q80">
        <v>0.79054886198685603</v>
      </c>
      <c r="R80">
        <v>0.81926529907956702</v>
      </c>
      <c r="S80">
        <v>0.35346114538448697</v>
      </c>
      <c r="W80">
        <f t="shared" si="5"/>
        <v>41.179918491012238</v>
      </c>
      <c r="X80">
        <v>-2.1426261731485301E-2</v>
      </c>
      <c r="Y80">
        <v>3.8425914426320699E-2</v>
      </c>
      <c r="Z80">
        <v>0.39098283501380698</v>
      </c>
      <c r="AA80">
        <v>0.42048626957420998</v>
      </c>
      <c r="AB80">
        <v>0.86580678336124695</v>
      </c>
      <c r="AC80">
        <v>0.77651956881663498</v>
      </c>
      <c r="AE80">
        <f t="shared" si="6"/>
        <v>22.681278696202011</v>
      </c>
      <c r="AF80">
        <v>0.211971745361727</v>
      </c>
      <c r="AG80">
        <v>8.8659121069025695E-2</v>
      </c>
      <c r="AH80">
        <v>1.5273867066873901E-2</v>
      </c>
      <c r="AI80" t="s">
        <v>162</v>
      </c>
      <c r="AJ80">
        <v>3.7293694182604503E-2</v>
      </c>
      <c r="AK80">
        <v>0.43179245400363198</v>
      </c>
      <c r="AL80">
        <v>0.53985258529189994</v>
      </c>
      <c r="AM80">
        <v>6.9506732874274099E-2</v>
      </c>
      <c r="AN80">
        <v>0.231805692656773</v>
      </c>
      <c r="AO80">
        <v>0.24668222296746301</v>
      </c>
      <c r="AP80">
        <v>0.15134628528484201</v>
      </c>
      <c r="AQ80">
        <v>0.17942763779218401</v>
      </c>
      <c r="AR80">
        <v>8.2389456457165194E-2</v>
      </c>
      <c r="AS80">
        <v>0.11165295826523899</v>
      </c>
      <c r="AT80">
        <v>0.56603184857523403</v>
      </c>
      <c r="AU80">
        <v>0.38675872759116697</v>
      </c>
      <c r="AV80">
        <v>0.32902111926771199</v>
      </c>
      <c r="AW80">
        <v>0.62140939549804997</v>
      </c>
      <c r="AX80">
        <v>-0.125659125342207</v>
      </c>
      <c r="AY80">
        <v>0.35626170564207899</v>
      </c>
      <c r="AZ80">
        <v>0.19923587255831901</v>
      </c>
      <c r="BA80">
        <v>2.7008392264662701E-2</v>
      </c>
      <c r="BB80">
        <v>0.23861752751043999</v>
      </c>
      <c r="BC80">
        <v>0.30408192122846001</v>
      </c>
      <c r="BD80">
        <v>0.12884534434199901</v>
      </c>
      <c r="BE80">
        <v>0.33019388035546898</v>
      </c>
      <c r="BF80">
        <v>0.13767139824743499</v>
      </c>
      <c r="BI80">
        <f t="shared" si="7"/>
        <v>15.130511470589095</v>
      </c>
      <c r="BJ80">
        <v>-0.19900224527185001</v>
      </c>
      <c r="BK80" t="s">
        <v>162</v>
      </c>
      <c r="BL80" t="s">
        <v>162</v>
      </c>
      <c r="BM80">
        <v>5.0962813082659E-2</v>
      </c>
      <c r="BN80">
        <v>0.55138856114886803</v>
      </c>
      <c r="BO80" t="s">
        <v>162</v>
      </c>
      <c r="BP80" t="s">
        <v>162</v>
      </c>
      <c r="BQ80">
        <v>0.34258800866737699</v>
      </c>
      <c r="BR80">
        <v>0.28107113845735898</v>
      </c>
      <c r="BS80">
        <v>0.20992198688559299</v>
      </c>
      <c r="BT80">
        <v>0.46778822208791199</v>
      </c>
      <c r="BU80">
        <v>-6.4473523102923603E-3</v>
      </c>
      <c r="BV80">
        <v>0.637400691522088</v>
      </c>
      <c r="BW80" t="s">
        <v>162</v>
      </c>
      <c r="BX80">
        <v>-3.9823279453539097E-3</v>
      </c>
      <c r="BY80" t="s">
        <v>162</v>
      </c>
      <c r="BZ80">
        <v>-8.1239943706178597E-2</v>
      </c>
      <c r="CA80" t="s">
        <v>162</v>
      </c>
      <c r="CB80">
        <v>0.116528767513709</v>
      </c>
      <c r="CC80" t="s">
        <v>162</v>
      </c>
      <c r="CD80">
        <v>-5.3245082403117198E-2</v>
      </c>
      <c r="CE80" t="s">
        <v>162</v>
      </c>
      <c r="CF80">
        <v>1.0033252732492901E-2</v>
      </c>
      <c r="CG80">
        <v>0.196322502010672</v>
      </c>
      <c r="CH80">
        <v>-0.106061025643398</v>
      </c>
      <c r="CI80">
        <v>9.1362096463069406E-2</v>
      </c>
      <c r="CJ80">
        <v>0.75967900026020496</v>
      </c>
      <c r="CK80">
        <v>-2.3164426304921298E-2</v>
      </c>
      <c r="CL80">
        <v>-6.01018383633658E-2</v>
      </c>
      <c r="CM80" t="s">
        <v>162</v>
      </c>
      <c r="CN80">
        <v>0.73311802854599195</v>
      </c>
      <c r="CO80">
        <v>-2.2237311898708301E-2</v>
      </c>
      <c r="CP80">
        <v>0.335496236992328</v>
      </c>
      <c r="CQ80">
        <v>-8.7532596207647195E-2</v>
      </c>
      <c r="CR80">
        <v>-1.07471613549308E-2</v>
      </c>
      <c r="CS80" t="s">
        <v>162</v>
      </c>
      <c r="CT80">
        <v>0.33037163257996899</v>
      </c>
      <c r="CU80">
        <v>7.5977733675055698E-2</v>
      </c>
      <c r="CV80">
        <v>0.51608500989138195</v>
      </c>
      <c r="CW80">
        <v>-4.77847944360121E-2</v>
      </c>
      <c r="CX80">
        <v>0.146410025367604</v>
      </c>
      <c r="CY80">
        <v>-3.0632313773494499E-2</v>
      </c>
      <c r="CZ80">
        <v>-6.4655564015459396E-2</v>
      </c>
      <c r="DA80" t="s">
        <v>162</v>
      </c>
      <c r="DB80">
        <v>-6.2602938955206994E-2</v>
      </c>
      <c r="DC80" t="s">
        <v>162</v>
      </c>
    </row>
    <row r="81" spans="1:107" x14ac:dyDescent="0.25">
      <c r="A81" s="139">
        <v>38626</v>
      </c>
      <c r="B81">
        <f t="shared" si="4"/>
        <v>64.188072690087637</v>
      </c>
      <c r="C81">
        <v>0.51176069352879305</v>
      </c>
      <c r="D81">
        <v>0.70339478418911605</v>
      </c>
      <c r="E81">
        <v>0.82290054136940005</v>
      </c>
      <c r="F81">
        <v>0.33206996613669598</v>
      </c>
      <c r="G81">
        <v>0.61309113888240396</v>
      </c>
      <c r="H81">
        <v>0.89933243363986903</v>
      </c>
      <c r="I81">
        <v>0.82514251874365196</v>
      </c>
      <c r="J81">
        <v>0.53972935480902295</v>
      </c>
      <c r="K81">
        <v>0.75094633215144302</v>
      </c>
      <c r="L81">
        <v>0.87748008944881195</v>
      </c>
      <c r="M81">
        <v>0.182360825273333</v>
      </c>
      <c r="N81">
        <v>0.87518802921605499</v>
      </c>
      <c r="O81">
        <v>0.45729848168745901</v>
      </c>
      <c r="P81">
        <v>0.547477899639087</v>
      </c>
      <c r="Q81">
        <v>0.67085839097982702</v>
      </c>
      <c r="R81">
        <v>0.83408152337186003</v>
      </c>
      <c r="S81">
        <v>0.46885935424806702</v>
      </c>
      <c r="W81">
        <f t="shared" si="5"/>
        <v>48.651565050461798</v>
      </c>
      <c r="X81">
        <v>0.50312245018621005</v>
      </c>
      <c r="Y81">
        <v>1.3893570177347899E-3</v>
      </c>
      <c r="Z81">
        <v>0.44358285767412098</v>
      </c>
      <c r="AA81">
        <v>0.43618645610358497</v>
      </c>
      <c r="AB81">
        <v>0.84035983542190096</v>
      </c>
      <c r="AC81">
        <v>0.69445294662415602</v>
      </c>
      <c r="AE81">
        <f t="shared" si="6"/>
        <v>20.306742098485483</v>
      </c>
      <c r="AF81">
        <v>0.26057953029545999</v>
      </c>
      <c r="AG81">
        <v>0.18583227181647299</v>
      </c>
      <c r="AH81">
        <v>-6.6119387896575302E-2</v>
      </c>
      <c r="AI81">
        <v>8.2980508455248306E-2</v>
      </c>
      <c r="AJ81">
        <v>-9.9956215678118396E-2</v>
      </c>
      <c r="AK81">
        <v>0.59051046597670498</v>
      </c>
      <c r="AL81">
        <v>0.45217440355271499</v>
      </c>
      <c r="AM81">
        <v>0.45182412082509499</v>
      </c>
      <c r="AN81">
        <v>0.24286693506236501</v>
      </c>
      <c r="AO81">
        <v>0.20804828409050299</v>
      </c>
      <c r="AP81">
        <v>0.18176274344491</v>
      </c>
      <c r="AQ81">
        <v>0.18358025910956799</v>
      </c>
      <c r="AR81">
        <v>1.7893338293004199E-2</v>
      </c>
      <c r="AS81">
        <v>-4.7747886750260503E-2</v>
      </c>
      <c r="AT81">
        <v>0.24730799564262401</v>
      </c>
      <c r="AU81">
        <v>0.50672067627113804</v>
      </c>
      <c r="AV81">
        <v>0.22228999778859301</v>
      </c>
      <c r="AW81">
        <v>0.36151288541473198</v>
      </c>
      <c r="AX81">
        <v>7.4524888458702906E-2</v>
      </c>
      <c r="AY81">
        <v>0.16153364312114801</v>
      </c>
      <c r="AZ81">
        <v>9.3812348072917495E-2</v>
      </c>
      <c r="BA81">
        <v>-5.06213484259583E-2</v>
      </c>
      <c r="BB81">
        <v>0.47470760166597897</v>
      </c>
      <c r="BC81">
        <v>0.20894046421378101</v>
      </c>
      <c r="BD81">
        <v>-9.6750309364222797E-2</v>
      </c>
      <c r="BE81">
        <v>0.26135857857223599</v>
      </c>
      <c r="BF81">
        <v>0.373253574562316</v>
      </c>
      <c r="BI81">
        <f t="shared" si="7"/>
        <v>15.509484768807269</v>
      </c>
      <c r="BJ81">
        <v>0.28595778434255997</v>
      </c>
      <c r="BK81" t="s">
        <v>162</v>
      </c>
      <c r="BL81" t="s">
        <v>162</v>
      </c>
      <c r="BM81">
        <v>0.11563543062618099</v>
      </c>
      <c r="BN81">
        <v>0.17749345042220499</v>
      </c>
      <c r="BO81" t="s">
        <v>162</v>
      </c>
      <c r="BP81" t="s">
        <v>162</v>
      </c>
      <c r="BQ81">
        <v>0.32150481618076798</v>
      </c>
      <c r="BR81">
        <v>0.371618756688888</v>
      </c>
      <c r="BS81">
        <v>-5.4219174086743302E-2</v>
      </c>
      <c r="BT81">
        <v>0.51741584371720695</v>
      </c>
      <c r="BU81">
        <v>5.8784980629094E-2</v>
      </c>
      <c r="BV81">
        <v>0.31260649190603701</v>
      </c>
      <c r="BW81" t="s">
        <v>162</v>
      </c>
      <c r="BX81">
        <v>-1.5564919457572201E-2</v>
      </c>
      <c r="BY81" t="s">
        <v>162</v>
      </c>
      <c r="BZ81">
        <v>1.43460923931862E-2</v>
      </c>
      <c r="CA81" t="s">
        <v>162</v>
      </c>
      <c r="CB81">
        <v>0.16773435679576901</v>
      </c>
      <c r="CC81" t="s">
        <v>162</v>
      </c>
      <c r="CD81">
        <v>0.111903938612679</v>
      </c>
      <c r="CE81" t="s">
        <v>162</v>
      </c>
      <c r="CF81">
        <v>8.7102962310598595E-2</v>
      </c>
      <c r="CG81">
        <v>0.1399691572018</v>
      </c>
      <c r="CH81">
        <v>0.14011257996979201</v>
      </c>
      <c r="CI81">
        <v>0.115587881631472</v>
      </c>
      <c r="CJ81">
        <v>0.109610476161033</v>
      </c>
      <c r="CK81">
        <v>-4.4259264021574901E-2</v>
      </c>
      <c r="CL81">
        <v>-6.9424604931129993E-2</v>
      </c>
      <c r="CM81" t="s">
        <v>162</v>
      </c>
      <c r="CN81">
        <v>0.638458164656311</v>
      </c>
      <c r="CO81">
        <v>0.14389675387269499</v>
      </c>
      <c r="CP81">
        <v>4.0660869137699202E-2</v>
      </c>
      <c r="CQ81">
        <v>0.60549013651711803</v>
      </c>
      <c r="CR81">
        <v>-2.8829723432279401E-2</v>
      </c>
      <c r="CS81" t="s">
        <v>162</v>
      </c>
      <c r="CT81">
        <v>0.49305139128917502</v>
      </c>
      <c r="CU81">
        <v>-2.45158615400414E-2</v>
      </c>
      <c r="CV81">
        <v>0.26781603447487101</v>
      </c>
      <c r="CW81">
        <v>-2.6388630064467799E-2</v>
      </c>
      <c r="CX81">
        <v>3.2736060967855203E-2</v>
      </c>
      <c r="CY81">
        <v>8.9518231970598702E-2</v>
      </c>
      <c r="CZ81">
        <v>8.8086241339673202E-2</v>
      </c>
      <c r="DA81" t="s">
        <v>162</v>
      </c>
      <c r="DB81">
        <v>-6.5766732575057094E-2</v>
      </c>
      <c r="DC81" t="s">
        <v>162</v>
      </c>
    </row>
    <row r="82" spans="1:107" x14ac:dyDescent="0.25">
      <c r="A82" s="139">
        <v>38718</v>
      </c>
      <c r="B82">
        <f t="shared" si="4"/>
        <v>64.015697496164776</v>
      </c>
      <c r="C82">
        <v>0.55750149278055205</v>
      </c>
      <c r="D82">
        <v>0.67125210678176594</v>
      </c>
      <c r="E82">
        <v>0.873613082473644</v>
      </c>
      <c r="F82">
        <v>0.40158206014939901</v>
      </c>
      <c r="G82">
        <v>0.42110276015355202</v>
      </c>
      <c r="H82">
        <v>0.89809325252749295</v>
      </c>
      <c r="I82">
        <v>0.86684490474774401</v>
      </c>
      <c r="J82">
        <v>0.64769327307627</v>
      </c>
      <c r="K82">
        <v>0.691057698975033</v>
      </c>
      <c r="L82">
        <v>0.83312907346805398</v>
      </c>
      <c r="M82">
        <v>0.375117998514652</v>
      </c>
      <c r="N82">
        <v>0.88779232863129998</v>
      </c>
      <c r="O82">
        <v>0.42112494119397897</v>
      </c>
      <c r="P82">
        <v>0.37580684331375303</v>
      </c>
      <c r="Q82">
        <v>0.73953844907211697</v>
      </c>
      <c r="R82">
        <v>0.822998979125528</v>
      </c>
      <c r="S82">
        <v>0.39841932936317798</v>
      </c>
      <c r="W82">
        <f t="shared" si="5"/>
        <v>50.553526241268642</v>
      </c>
      <c r="X82">
        <v>0.39261808708490897</v>
      </c>
      <c r="Y82">
        <v>4.9390179423745198E-2</v>
      </c>
      <c r="Z82">
        <v>0.55300397519973898</v>
      </c>
      <c r="AA82">
        <v>0.42322100259478002</v>
      </c>
      <c r="AB82">
        <v>0.84754462509579898</v>
      </c>
      <c r="AC82">
        <v>0.76743370507714603</v>
      </c>
      <c r="AE82">
        <f t="shared" si="6"/>
        <v>20.026846382188822</v>
      </c>
      <c r="AF82">
        <v>0.27641748912130498</v>
      </c>
      <c r="AG82">
        <v>0.39382134864730201</v>
      </c>
      <c r="AH82">
        <v>-1.96078917641931E-2</v>
      </c>
      <c r="AI82">
        <v>8.8301120433646602E-2</v>
      </c>
      <c r="AJ82">
        <v>0.102493833751496</v>
      </c>
      <c r="AK82">
        <v>0.68658526014171595</v>
      </c>
      <c r="AL82">
        <v>0.38839627852196501</v>
      </c>
      <c r="AM82">
        <v>0.50728964675749</v>
      </c>
      <c r="AN82">
        <v>-2.6839926069483801E-2</v>
      </c>
      <c r="AO82">
        <v>0.17344331650129599</v>
      </c>
      <c r="AP82">
        <v>0.26315731640183898</v>
      </c>
      <c r="AQ82">
        <v>0.141534265894736</v>
      </c>
      <c r="AR82">
        <v>4.6264352152712698E-2</v>
      </c>
      <c r="AS82">
        <v>3.1314462352685403E-2</v>
      </c>
      <c r="AT82">
        <v>0.23122517892698199</v>
      </c>
      <c r="AU82">
        <v>0.64759780865535899</v>
      </c>
      <c r="AV82">
        <v>0.149320773469442</v>
      </c>
      <c r="AW82">
        <v>0.165375528398297</v>
      </c>
      <c r="AX82">
        <v>-6.3997007850500304E-2</v>
      </c>
      <c r="AY82">
        <v>-0.15850257878292601</v>
      </c>
      <c r="AZ82">
        <v>2.5231146600903601E-2</v>
      </c>
      <c r="BA82">
        <v>0.109311546342339</v>
      </c>
      <c r="BB82">
        <v>0.49360189096465801</v>
      </c>
      <c r="BC82">
        <v>0.109736260850704</v>
      </c>
      <c r="BD82">
        <v>-7.6462888285104599E-2</v>
      </c>
      <c r="BE82">
        <v>0.33465485935665601</v>
      </c>
      <c r="BF82">
        <v>0.38758513169965803</v>
      </c>
      <c r="BI82">
        <f t="shared" si="7"/>
        <v>14.629264945146737</v>
      </c>
      <c r="BJ82">
        <v>4.4370250464939899E-2</v>
      </c>
      <c r="BK82" t="s">
        <v>162</v>
      </c>
      <c r="BL82" t="s">
        <v>162</v>
      </c>
      <c r="BM82">
        <v>0.19833554109849399</v>
      </c>
      <c r="BN82">
        <v>0.55102209266491897</v>
      </c>
      <c r="BO82" t="s">
        <v>162</v>
      </c>
      <c r="BP82" t="s">
        <v>162</v>
      </c>
      <c r="BQ82">
        <v>0.114517476748902</v>
      </c>
      <c r="BR82">
        <v>0.16186059564631999</v>
      </c>
      <c r="BS82">
        <v>-4.5186010847646499E-3</v>
      </c>
      <c r="BT82">
        <v>0.58069102475578005</v>
      </c>
      <c r="BU82">
        <v>7.0346060323907902E-2</v>
      </c>
      <c r="BV82">
        <v>0.330212504197195</v>
      </c>
      <c r="BW82" t="s">
        <v>162</v>
      </c>
      <c r="BX82">
        <v>-3.5570561767210601E-2</v>
      </c>
      <c r="BY82" t="s">
        <v>162</v>
      </c>
      <c r="BZ82">
        <v>0.125769661877731</v>
      </c>
      <c r="CA82">
        <v>-1.6475711417036201E-2</v>
      </c>
      <c r="CB82">
        <v>-0.10419789558194301</v>
      </c>
      <c r="CC82" t="s">
        <v>162</v>
      </c>
      <c r="CD82">
        <v>-3.2487755801704703E-2</v>
      </c>
      <c r="CE82" t="s">
        <v>162</v>
      </c>
      <c r="CF82">
        <v>0.13561769519508299</v>
      </c>
      <c r="CG82">
        <v>0.214842267542732</v>
      </c>
      <c r="CH82">
        <v>0.11757622920788301</v>
      </c>
      <c r="CI82">
        <v>0.16330702968396499</v>
      </c>
      <c r="CJ82">
        <v>0.39978633588095103</v>
      </c>
      <c r="CK82">
        <v>6.3862470189771106E-2</v>
      </c>
      <c r="CL82">
        <v>1.76647221684068E-3</v>
      </c>
      <c r="CM82" t="s">
        <v>162</v>
      </c>
      <c r="CN82">
        <v>0.38679248816257999</v>
      </c>
      <c r="CO82">
        <v>0.20584183720938001</v>
      </c>
      <c r="CP82">
        <v>4.6802630788428598E-2</v>
      </c>
      <c r="CQ82">
        <v>0.175293078210951</v>
      </c>
      <c r="CR82">
        <v>1.00653005513096E-4</v>
      </c>
      <c r="CS82" t="s">
        <v>162</v>
      </c>
      <c r="CT82">
        <v>0.66705746810926903</v>
      </c>
      <c r="CU82">
        <v>0.11920863774858299</v>
      </c>
      <c r="CV82">
        <v>0.45567435735805301</v>
      </c>
      <c r="CW82">
        <v>1.43894119108301E-2</v>
      </c>
      <c r="CX82">
        <v>0.12139282849743301</v>
      </c>
      <c r="CY82">
        <v>-9.7317696112799307E-2</v>
      </c>
      <c r="CZ82">
        <v>-0.174121869388974</v>
      </c>
      <c r="DA82" t="s">
        <v>162</v>
      </c>
      <c r="DB82">
        <v>-2.7796926192111999E-2</v>
      </c>
      <c r="DC82" t="s">
        <v>162</v>
      </c>
    </row>
    <row r="83" spans="1:107" x14ac:dyDescent="0.25">
      <c r="A83" s="139">
        <v>38808</v>
      </c>
      <c r="B83">
        <f t="shared" si="4"/>
        <v>78.491970430417382</v>
      </c>
      <c r="C83">
        <v>0.66932739931512197</v>
      </c>
      <c r="D83">
        <v>0.75712589661502006</v>
      </c>
      <c r="E83">
        <v>0.91573925980757898</v>
      </c>
      <c r="F83">
        <v>0.45823748404605802</v>
      </c>
      <c r="G83">
        <v>0.78496066749391102</v>
      </c>
      <c r="H83">
        <v>0.97400295501910406</v>
      </c>
      <c r="I83">
        <v>0.91062217623157404</v>
      </c>
      <c r="J83">
        <v>0.81414836934062396</v>
      </c>
      <c r="K83">
        <v>0.73966723244138699</v>
      </c>
      <c r="L83">
        <v>0.89651306432200495</v>
      </c>
      <c r="M83">
        <v>0.59484543653524902</v>
      </c>
      <c r="N83">
        <v>0.95555071654034296</v>
      </c>
      <c r="O83">
        <v>0.73689127547308897</v>
      </c>
      <c r="P83">
        <v>0.73765010730775704</v>
      </c>
      <c r="Q83">
        <v>0.89969485338920496</v>
      </c>
      <c r="R83">
        <v>0.91778491854559097</v>
      </c>
      <c r="S83">
        <v>0.58087316074733597</v>
      </c>
      <c r="W83">
        <f t="shared" si="5"/>
        <v>71.055813788068804</v>
      </c>
      <c r="X83">
        <v>0.50725379180830199</v>
      </c>
      <c r="Y83">
        <v>0.58563123192907096</v>
      </c>
      <c r="Z83">
        <v>0.73901511271647002</v>
      </c>
      <c r="AA83">
        <v>0.64595234135291502</v>
      </c>
      <c r="AB83">
        <v>0.94774879984747995</v>
      </c>
      <c r="AC83">
        <v>0.83774754962988995</v>
      </c>
      <c r="AE83">
        <f t="shared" si="6"/>
        <v>37.455685295278194</v>
      </c>
      <c r="AF83">
        <v>0.65032525481187298</v>
      </c>
      <c r="AG83">
        <v>0.59453735445198896</v>
      </c>
      <c r="AH83">
        <v>0.110298744743352</v>
      </c>
      <c r="AI83">
        <v>0.66678050204129302</v>
      </c>
      <c r="AJ83">
        <v>-0.131766637749749</v>
      </c>
      <c r="AK83">
        <v>0.83607961328337699</v>
      </c>
      <c r="AL83">
        <v>0.76605939647404597</v>
      </c>
      <c r="AM83">
        <v>0.60034715090797197</v>
      </c>
      <c r="AN83">
        <v>8.0443954421783107E-2</v>
      </c>
      <c r="AO83">
        <v>0.63172428838184602</v>
      </c>
      <c r="AP83">
        <v>0.72160066160926695</v>
      </c>
      <c r="AQ83">
        <v>0.46638710727572102</v>
      </c>
      <c r="AR83">
        <v>9.4184515588042694E-2</v>
      </c>
      <c r="AS83">
        <v>8.7476801047121397E-2</v>
      </c>
      <c r="AT83">
        <v>0.370272113139609</v>
      </c>
      <c r="AU83">
        <v>0.65440994265738806</v>
      </c>
      <c r="AV83">
        <v>0.31178899168927798</v>
      </c>
      <c r="AW83">
        <v>0.31292501177138798</v>
      </c>
      <c r="AX83">
        <v>7.5223360862182606E-2</v>
      </c>
      <c r="AY83">
        <v>4.1815815298297802E-2</v>
      </c>
      <c r="AZ83">
        <v>0.18921095671452401</v>
      </c>
      <c r="BA83">
        <v>0.36669840863583902</v>
      </c>
      <c r="BB83">
        <v>0.44567658618190498</v>
      </c>
      <c r="BC83">
        <v>4.2944571675224801E-2</v>
      </c>
      <c r="BD83">
        <v>-6.2024426665025598E-2</v>
      </c>
      <c r="BE83">
        <v>0.50362120639974695</v>
      </c>
      <c r="BF83">
        <v>0.68599378407681999</v>
      </c>
      <c r="BI83">
        <f t="shared" si="7"/>
        <v>18.488328209893712</v>
      </c>
      <c r="BJ83">
        <v>3.8036042001686303E-2</v>
      </c>
      <c r="BK83" t="s">
        <v>162</v>
      </c>
      <c r="BL83" t="s">
        <v>162</v>
      </c>
      <c r="BM83">
        <v>0.32941243843722701</v>
      </c>
      <c r="BN83">
        <v>0.54581257730764399</v>
      </c>
      <c r="BO83" t="s">
        <v>162</v>
      </c>
      <c r="BP83" t="s">
        <v>162</v>
      </c>
      <c r="BQ83">
        <v>0.55404148780825102</v>
      </c>
      <c r="BR83">
        <v>0.181264281008021</v>
      </c>
      <c r="BS83">
        <v>0.19342060543572501</v>
      </c>
      <c r="BT83">
        <v>0.63546783607816504</v>
      </c>
      <c r="BU83">
        <v>0.19316385942551301</v>
      </c>
      <c r="BV83">
        <v>0.42473662041323001</v>
      </c>
      <c r="BW83" t="s">
        <v>162</v>
      </c>
      <c r="BX83">
        <v>-0.19152371910245999</v>
      </c>
      <c r="BY83" t="s">
        <v>162</v>
      </c>
      <c r="BZ83">
        <v>1.7193179645392999E-2</v>
      </c>
      <c r="CA83">
        <v>0.29657798837712701</v>
      </c>
      <c r="CB83">
        <v>-2.3018961996434498E-2</v>
      </c>
      <c r="CC83" t="s">
        <v>162</v>
      </c>
      <c r="CD83">
        <v>8.2783271701119807E-2</v>
      </c>
      <c r="CE83" t="s">
        <v>162</v>
      </c>
      <c r="CF83">
        <v>4.9337022318847498E-2</v>
      </c>
      <c r="CG83">
        <v>-7.2634264111746602E-2</v>
      </c>
      <c r="CH83">
        <v>-3.6195378510142498E-2</v>
      </c>
      <c r="CI83">
        <v>0.41413255078920502</v>
      </c>
      <c r="CJ83">
        <v>0.68729626019541001</v>
      </c>
      <c r="CK83">
        <v>3.02644361620997E-2</v>
      </c>
      <c r="CL83">
        <v>-2.4736298526050901E-2</v>
      </c>
      <c r="CM83" t="s">
        <v>162</v>
      </c>
      <c r="CN83">
        <v>0.72919080251026203</v>
      </c>
      <c r="CO83">
        <v>-3.7114351217506301E-2</v>
      </c>
      <c r="CP83">
        <v>6.1957565828887902E-2</v>
      </c>
      <c r="CQ83">
        <v>0.72565692542442395</v>
      </c>
      <c r="CR83">
        <v>3.3172118401314003E-2</v>
      </c>
      <c r="CS83" t="s">
        <v>162</v>
      </c>
      <c r="CT83">
        <v>0.21296672322494301</v>
      </c>
      <c r="CU83">
        <v>8.4395754058671599E-2</v>
      </c>
      <c r="CV83">
        <v>0.36069720619106499</v>
      </c>
      <c r="CW83">
        <v>-5.1919707750278203E-2</v>
      </c>
      <c r="CX83">
        <v>-8.9509921600443396E-2</v>
      </c>
      <c r="CY83">
        <v>-1.31421318142497E-2</v>
      </c>
      <c r="CZ83">
        <v>2.00954060346904E-2</v>
      </c>
      <c r="DA83" t="s">
        <v>162</v>
      </c>
      <c r="DB83">
        <v>-7.5246632785749501E-2</v>
      </c>
      <c r="DC83" t="s">
        <v>162</v>
      </c>
    </row>
    <row r="84" spans="1:107" x14ac:dyDescent="0.25">
      <c r="A84" s="139">
        <v>38899</v>
      </c>
      <c r="B84">
        <f t="shared" si="4"/>
        <v>73.499096817014319</v>
      </c>
      <c r="C84">
        <v>0.63870839309865401</v>
      </c>
      <c r="D84">
        <v>0.75451633975704502</v>
      </c>
      <c r="E84">
        <v>0.86052131979509205</v>
      </c>
      <c r="F84">
        <v>0.34653361164077201</v>
      </c>
      <c r="G84">
        <v>0.59098700705445495</v>
      </c>
      <c r="H84">
        <v>0.95757828790788602</v>
      </c>
      <c r="I84">
        <v>0.92552356718575701</v>
      </c>
      <c r="J84">
        <v>0.48490652462491401</v>
      </c>
      <c r="K84">
        <v>0.81736933084679197</v>
      </c>
      <c r="L84">
        <v>0.929427839514395</v>
      </c>
      <c r="M84">
        <v>0.72355849833737595</v>
      </c>
      <c r="N84">
        <v>0.94336988365983498</v>
      </c>
      <c r="O84">
        <v>0.62533704569331094</v>
      </c>
      <c r="P84">
        <v>0.56218283373689404</v>
      </c>
      <c r="Q84">
        <v>0.82728341922227699</v>
      </c>
      <c r="R84">
        <v>0.87954608825279401</v>
      </c>
      <c r="S84">
        <v>0.62749646856418295</v>
      </c>
      <c r="W84">
        <f t="shared" si="5"/>
        <v>58.407708465012654</v>
      </c>
      <c r="X84">
        <v>0.55524081814241399</v>
      </c>
      <c r="Y84">
        <v>0.13174773938347001</v>
      </c>
      <c r="Z84">
        <v>0.45179500187049099</v>
      </c>
      <c r="AA84">
        <v>0.62921611383038301</v>
      </c>
      <c r="AB84">
        <v>0.92265279731620997</v>
      </c>
      <c r="AC84">
        <v>0.81381003735779101</v>
      </c>
      <c r="AE84">
        <f t="shared" si="6"/>
        <v>29.014135521299973</v>
      </c>
      <c r="AF84">
        <v>0.54432410915919804</v>
      </c>
      <c r="AG84">
        <v>0.58990322641351101</v>
      </c>
      <c r="AH84">
        <v>7.3728486427645503E-3</v>
      </c>
      <c r="AI84">
        <v>0.50750944373814999</v>
      </c>
      <c r="AJ84">
        <v>1.8604607531836001E-2</v>
      </c>
      <c r="AK84">
        <v>0.80377645931036101</v>
      </c>
      <c r="AL84">
        <v>0.40858562246047597</v>
      </c>
      <c r="AM84">
        <v>0.57984247553874002</v>
      </c>
      <c r="AN84">
        <v>0.121535794742439</v>
      </c>
      <c r="AO84">
        <v>0.197739966413988</v>
      </c>
      <c r="AP84">
        <v>0.50757598432778495</v>
      </c>
      <c r="AQ84">
        <v>3.7262899605731099E-2</v>
      </c>
      <c r="AR84">
        <v>5.7199408829941997E-2</v>
      </c>
      <c r="AS84">
        <v>2.11372287735225E-2</v>
      </c>
      <c r="AT84">
        <v>0.27141689857196299</v>
      </c>
      <c r="AU84">
        <v>0.66798291818117095</v>
      </c>
      <c r="AV84">
        <v>1.8392829434280202E-2</v>
      </c>
      <c r="AW84">
        <v>0.18812626625698001</v>
      </c>
      <c r="AX84">
        <v>6.6323843326434997E-2</v>
      </c>
      <c r="AY84">
        <v>5.6934944046440401E-2</v>
      </c>
      <c r="AZ84">
        <v>0.126043978201165</v>
      </c>
      <c r="BA84">
        <v>0.401728585589609</v>
      </c>
      <c r="BB84">
        <v>0.494291339252382</v>
      </c>
      <c r="BC84">
        <v>0.18916650005594299</v>
      </c>
      <c r="BD84">
        <v>-9.4137301433518505E-2</v>
      </c>
      <c r="BE84">
        <v>0.46233464428064702</v>
      </c>
      <c r="BF84">
        <v>0.58284106949905301</v>
      </c>
      <c r="BI84">
        <f t="shared" si="7"/>
        <v>18.441740017216912</v>
      </c>
      <c r="BJ84">
        <v>6.8329247475803906E-2</v>
      </c>
      <c r="BK84" t="s">
        <v>162</v>
      </c>
      <c r="BL84" t="s">
        <v>162</v>
      </c>
      <c r="BM84">
        <v>0.22735339911933899</v>
      </c>
      <c r="BN84">
        <v>0.29737772247786798</v>
      </c>
      <c r="BO84" t="s">
        <v>162</v>
      </c>
      <c r="BP84" t="s">
        <v>162</v>
      </c>
      <c r="BQ84">
        <v>0.24249307973243101</v>
      </c>
      <c r="BR84">
        <v>1.8706490640085199E-2</v>
      </c>
      <c r="BS84">
        <v>0.29096958153070701</v>
      </c>
      <c r="BT84">
        <v>0.58293389422699504</v>
      </c>
      <c r="BU84">
        <v>0.24783414765718101</v>
      </c>
      <c r="BV84">
        <v>0.40905875217329901</v>
      </c>
      <c r="BW84" t="s">
        <v>162</v>
      </c>
      <c r="BX84">
        <v>-7.8543261864758102E-2</v>
      </c>
      <c r="BY84" t="s">
        <v>162</v>
      </c>
      <c r="BZ84">
        <v>-4.3276978616366701E-3</v>
      </c>
      <c r="CA84">
        <v>0.122425894993702</v>
      </c>
      <c r="CB84">
        <v>7.1788251419732801E-2</v>
      </c>
      <c r="CC84" t="s">
        <v>162</v>
      </c>
      <c r="CD84">
        <v>0.553461883822149</v>
      </c>
      <c r="CE84" t="s">
        <v>162</v>
      </c>
      <c r="CF84">
        <v>-1.8634009098831901E-2</v>
      </c>
      <c r="CG84">
        <v>6.4081037185898707E-2</v>
      </c>
      <c r="CH84">
        <v>-8.1224190756974193E-2</v>
      </c>
      <c r="CI84">
        <v>3.03006868877937E-2</v>
      </c>
      <c r="CJ84">
        <v>0.56436065856801598</v>
      </c>
      <c r="CK84">
        <v>9.8350357292153606E-2</v>
      </c>
      <c r="CL84">
        <v>3.62324500265832E-2</v>
      </c>
      <c r="CM84" t="s">
        <v>162</v>
      </c>
      <c r="CN84">
        <v>0.79874446145029798</v>
      </c>
      <c r="CO84">
        <v>0.20578845179652899</v>
      </c>
      <c r="CP84">
        <v>0.182565862596064</v>
      </c>
      <c r="CQ84">
        <v>0.65128171119149003</v>
      </c>
      <c r="CR84">
        <v>-6.1816948057027199E-2</v>
      </c>
      <c r="CS84" t="s">
        <v>162</v>
      </c>
      <c r="CT84">
        <v>0.441675801786792</v>
      </c>
      <c r="CU84">
        <v>-2.5660434492023501E-2</v>
      </c>
      <c r="CV84">
        <v>0.27213023566993</v>
      </c>
      <c r="CW84">
        <v>1.6416530897213E-2</v>
      </c>
      <c r="CX84">
        <v>-7.1994921784238206E-2</v>
      </c>
      <c r="CY84">
        <v>2.0819246336322199E-2</v>
      </c>
      <c r="CZ84">
        <v>0.12196434040302601</v>
      </c>
      <c r="DA84" t="s">
        <v>162</v>
      </c>
      <c r="DB84">
        <v>-2.5051107588163202E-2</v>
      </c>
      <c r="DC84" t="s">
        <v>162</v>
      </c>
    </row>
    <row r="85" spans="1:107" x14ac:dyDescent="0.25">
      <c r="A85" s="139">
        <v>38991</v>
      </c>
      <c r="B85">
        <f t="shared" si="4"/>
        <v>55.559842677902637</v>
      </c>
      <c r="C85">
        <v>0.57727114973652704</v>
      </c>
      <c r="D85">
        <v>0.188112883069814</v>
      </c>
      <c r="E85">
        <v>0.69660627199148895</v>
      </c>
      <c r="F85">
        <v>8.2071666589372094E-2</v>
      </c>
      <c r="G85">
        <v>0.56492476496781097</v>
      </c>
      <c r="H85">
        <v>0.83568694585149195</v>
      </c>
      <c r="I85">
        <v>0.83693186370323702</v>
      </c>
      <c r="J85">
        <v>0.52619346947388301</v>
      </c>
      <c r="K85">
        <v>0.45019798892359097</v>
      </c>
      <c r="L85">
        <v>0.74056819475441804</v>
      </c>
      <c r="M85">
        <v>0.46622003308872401</v>
      </c>
      <c r="N85">
        <v>0.77419158529814203</v>
      </c>
      <c r="O85">
        <v>0.69509084041444202</v>
      </c>
      <c r="P85">
        <v>0.382058125488144</v>
      </c>
      <c r="Q85">
        <v>0.63155934840379602</v>
      </c>
      <c r="R85">
        <v>0.52349480804328297</v>
      </c>
      <c r="S85">
        <v>0.473993315445283</v>
      </c>
      <c r="W85">
        <f t="shared" si="5"/>
        <v>47.455563059115555</v>
      </c>
      <c r="X85">
        <v>0.40033583406184903</v>
      </c>
      <c r="Y85">
        <v>0.34718860615603803</v>
      </c>
      <c r="Z85">
        <v>0.51166659516403801</v>
      </c>
      <c r="AA85">
        <v>0.303033903656512</v>
      </c>
      <c r="AB85">
        <v>0.69062276523386001</v>
      </c>
      <c r="AC85">
        <v>0.59448607927463604</v>
      </c>
      <c r="AE85">
        <f t="shared" si="6"/>
        <v>17.473850679885039</v>
      </c>
      <c r="AF85">
        <v>0.24048211941261199</v>
      </c>
      <c r="AG85">
        <v>0.26212404270337097</v>
      </c>
      <c r="AH85">
        <v>-5.8341250640081103E-2</v>
      </c>
      <c r="AI85">
        <v>-0.15176221506659701</v>
      </c>
      <c r="AJ85">
        <v>-0.12772466322380999</v>
      </c>
      <c r="AK85">
        <v>0.64072142003208998</v>
      </c>
      <c r="AL85">
        <v>0.51980205577532501</v>
      </c>
      <c r="AM85">
        <v>0.40989868716325001</v>
      </c>
      <c r="AN85">
        <v>-9.4307298717839494E-2</v>
      </c>
      <c r="AO85">
        <v>0.12701238375725099</v>
      </c>
      <c r="AP85">
        <v>0.43227732299286697</v>
      </c>
      <c r="AQ85">
        <v>6.7220995205772002E-2</v>
      </c>
      <c r="AR85">
        <v>-1.1999414869850599E-2</v>
      </c>
      <c r="AS85">
        <v>-8.7016772587401106E-2</v>
      </c>
      <c r="AT85">
        <v>0.36802437118069498</v>
      </c>
      <c r="AU85">
        <v>0.58866151087895102</v>
      </c>
      <c r="AV85">
        <v>0.20153327515862099</v>
      </c>
      <c r="AW85">
        <v>0.200336193872827</v>
      </c>
      <c r="AX85">
        <v>9.0700734607557607E-2</v>
      </c>
      <c r="AY85">
        <v>-3.9589569532329602E-2</v>
      </c>
      <c r="AZ85">
        <v>0.106310977758558</v>
      </c>
      <c r="BA85">
        <v>0.201772967672008</v>
      </c>
      <c r="BB85">
        <v>0.42075210521975398</v>
      </c>
      <c r="BC85">
        <v>0.215555421454144</v>
      </c>
      <c r="BD85">
        <v>-5.8067292776255101E-2</v>
      </c>
      <c r="BE85">
        <v>1.0513083088117801E-2</v>
      </c>
      <c r="BF85">
        <v>0.243048493049354</v>
      </c>
      <c r="BI85">
        <f t="shared" si="7"/>
        <v>17.618224076872558</v>
      </c>
      <c r="BJ85">
        <v>0.21229348748250901</v>
      </c>
      <c r="BK85" t="s">
        <v>162</v>
      </c>
      <c r="BL85" t="s">
        <v>162</v>
      </c>
      <c r="BM85">
        <v>9.4450051350916706E-2</v>
      </c>
      <c r="BN85">
        <v>0.20705736397955499</v>
      </c>
      <c r="BO85" t="s">
        <v>162</v>
      </c>
      <c r="BP85" t="s">
        <v>162</v>
      </c>
      <c r="BQ85">
        <v>0.47860917774655198</v>
      </c>
      <c r="BR85">
        <v>0.25501485681899899</v>
      </c>
      <c r="BS85">
        <v>0.115712438016336</v>
      </c>
      <c r="BT85">
        <v>0.411581755570401</v>
      </c>
      <c r="BU85">
        <v>0.12492310319854</v>
      </c>
      <c r="BV85">
        <v>0.22891844490711899</v>
      </c>
      <c r="BW85" t="s">
        <v>162</v>
      </c>
      <c r="BX85">
        <v>-5.2526220771311697E-3</v>
      </c>
      <c r="BY85" t="s">
        <v>162</v>
      </c>
      <c r="BZ85">
        <v>1.45351866266089E-2</v>
      </c>
      <c r="CA85">
        <v>7.2918197848019201E-2</v>
      </c>
      <c r="CB85">
        <v>9.2951899964931001E-2</v>
      </c>
      <c r="CC85" t="s">
        <v>162</v>
      </c>
      <c r="CD85">
        <v>0.46346318386763902</v>
      </c>
      <c r="CE85" t="s">
        <v>162</v>
      </c>
      <c r="CF85">
        <v>-0.14110904128534599</v>
      </c>
      <c r="CG85">
        <v>0.42823175558080701</v>
      </c>
      <c r="CH85">
        <v>-1.2650889039235801E-2</v>
      </c>
      <c r="CI85">
        <v>0.21264664271247</v>
      </c>
      <c r="CJ85">
        <v>0.49857150360459002</v>
      </c>
      <c r="CK85">
        <v>-7.9991014704592994E-2</v>
      </c>
      <c r="CL85">
        <v>9.7898962835728503E-3</v>
      </c>
      <c r="CM85" t="s">
        <v>162</v>
      </c>
      <c r="CN85">
        <v>0.51579782998690105</v>
      </c>
      <c r="CO85">
        <v>-3.2248249922401703E-2</v>
      </c>
      <c r="CP85">
        <v>8.2850784937790301E-2</v>
      </c>
      <c r="CQ85">
        <v>0.46337197651513101</v>
      </c>
      <c r="CR85">
        <v>0.12972725948529201</v>
      </c>
      <c r="CS85" t="s">
        <v>162</v>
      </c>
      <c r="CT85">
        <v>0.53508130731353398</v>
      </c>
      <c r="CU85">
        <v>4.2078151601394297E-2</v>
      </c>
      <c r="CV85">
        <v>0.40388972863934902</v>
      </c>
      <c r="CW85">
        <v>0.20200970438291199</v>
      </c>
      <c r="CX85">
        <v>-3.71129922702753E-2</v>
      </c>
      <c r="CY85">
        <v>5.4414254876162499E-2</v>
      </c>
      <c r="CZ85">
        <v>7.09721600923581E-2</v>
      </c>
      <c r="DA85" t="s">
        <v>162</v>
      </c>
      <c r="DB85">
        <v>-0.123301107954737</v>
      </c>
      <c r="DC85" t="s">
        <v>162</v>
      </c>
    </row>
    <row r="86" spans="1:107" x14ac:dyDescent="0.25">
      <c r="A86" s="139">
        <v>39083</v>
      </c>
      <c r="B86">
        <f t="shared" si="4"/>
        <v>78.090240472722641</v>
      </c>
      <c r="C86">
        <v>0.73762487656105302</v>
      </c>
      <c r="D86">
        <v>0.76119626560435205</v>
      </c>
      <c r="E86">
        <v>0.88191709100201698</v>
      </c>
      <c r="F86">
        <v>0.62021707995462405</v>
      </c>
      <c r="G86">
        <v>0.70854733389929403</v>
      </c>
      <c r="H86">
        <v>0.94290547438905803</v>
      </c>
      <c r="I86">
        <v>0.91470749194269896</v>
      </c>
      <c r="J86">
        <v>0.62662648318247205</v>
      </c>
      <c r="K86">
        <v>0.78620155276110204</v>
      </c>
      <c r="L86">
        <v>0.94367925542799802</v>
      </c>
      <c r="M86">
        <v>0.46673355966107399</v>
      </c>
      <c r="N86">
        <v>0.91774786267566999</v>
      </c>
      <c r="O86">
        <v>0.80697175787576703</v>
      </c>
      <c r="P86">
        <v>0.78677881069821798</v>
      </c>
      <c r="Q86">
        <v>0.76774725902526098</v>
      </c>
      <c r="R86">
        <v>0.85333602712332102</v>
      </c>
      <c r="S86">
        <v>0.75240269857886999</v>
      </c>
      <c r="W86">
        <f t="shared" si="5"/>
        <v>75.07100188775587</v>
      </c>
      <c r="X86">
        <v>0.73691599612145697</v>
      </c>
      <c r="Y86">
        <v>0.71332086678620799</v>
      </c>
      <c r="Z86">
        <v>0.61604704195714399</v>
      </c>
      <c r="AA86">
        <v>0.70883830390912195</v>
      </c>
      <c r="AB86">
        <v>0.88960616515353297</v>
      </c>
      <c r="AC86">
        <v>0.83953173933788805</v>
      </c>
      <c r="AE86">
        <f t="shared" si="6"/>
        <v>34.045489133011927</v>
      </c>
      <c r="AF86">
        <v>0.73245391542162197</v>
      </c>
      <c r="AG86">
        <v>0.34736937391509898</v>
      </c>
      <c r="AH86">
        <v>-1.5851395261406099E-2</v>
      </c>
      <c r="AI86">
        <v>1.28692141267311E-2</v>
      </c>
      <c r="AJ86">
        <v>-9.9310824714211599E-2</v>
      </c>
      <c r="AK86">
        <v>0.85521824206630803</v>
      </c>
      <c r="AL86">
        <v>0.54011871098742503</v>
      </c>
      <c r="AM86">
        <v>0.54994950388175001</v>
      </c>
      <c r="AN86">
        <v>0.32327677273621602</v>
      </c>
      <c r="AO86">
        <v>0.56030266487384905</v>
      </c>
      <c r="AP86">
        <v>0.48042182409803103</v>
      </c>
      <c r="AQ86">
        <v>0.52632602117307203</v>
      </c>
      <c r="AR86">
        <v>-5.9413641908137001E-3</v>
      </c>
      <c r="AS86">
        <v>-1.3627082173413E-2</v>
      </c>
      <c r="AT86">
        <v>0.59766967819858996</v>
      </c>
      <c r="AU86">
        <v>0.77176370196952104</v>
      </c>
      <c r="AV86">
        <v>7.1568561802644003E-3</v>
      </c>
      <c r="AW86">
        <v>0.43019957279284199</v>
      </c>
      <c r="AX86">
        <v>0.25833431343936403</v>
      </c>
      <c r="AY86">
        <v>0.20645998398761101</v>
      </c>
      <c r="AZ86">
        <v>0.12828058535217099</v>
      </c>
      <c r="BA86">
        <v>0.56587752213876896</v>
      </c>
      <c r="BB86">
        <v>0.54364937955321402</v>
      </c>
      <c r="BC86">
        <v>0.13617133501551501</v>
      </c>
      <c r="BD86">
        <v>0.104473278336335</v>
      </c>
      <c r="BE86">
        <v>5.3591960593320602E-2</v>
      </c>
      <c r="BF86">
        <v>0.59507832141544204</v>
      </c>
      <c r="BI86">
        <f t="shared" si="7"/>
        <v>20.44456929735183</v>
      </c>
      <c r="BJ86">
        <v>0.18479843072319299</v>
      </c>
      <c r="BK86" t="s">
        <v>162</v>
      </c>
      <c r="BL86" t="s">
        <v>162</v>
      </c>
      <c r="BM86">
        <v>0.143282827618056</v>
      </c>
      <c r="BN86">
        <v>0.101974572288453</v>
      </c>
      <c r="BO86" t="s">
        <v>162</v>
      </c>
      <c r="BP86" t="s">
        <v>162</v>
      </c>
      <c r="BQ86">
        <v>0.24380853492799801</v>
      </c>
      <c r="BR86">
        <v>0.26389125856549001</v>
      </c>
      <c r="BS86">
        <v>0.12715293727489599</v>
      </c>
      <c r="BT86">
        <v>0.723629338427899</v>
      </c>
      <c r="BU86">
        <v>0.29194320972801102</v>
      </c>
      <c r="BV86">
        <v>0.50287968417167705</v>
      </c>
      <c r="BW86" t="s">
        <v>162</v>
      </c>
      <c r="BX86">
        <v>0.116686409948503</v>
      </c>
      <c r="BY86" t="s">
        <v>162</v>
      </c>
      <c r="BZ86">
        <v>0.21683818814263101</v>
      </c>
      <c r="CA86">
        <v>0.32935584417340702</v>
      </c>
      <c r="CB86">
        <v>-0.103968148881183</v>
      </c>
      <c r="CC86" t="s">
        <v>162</v>
      </c>
      <c r="CD86">
        <v>0.38156182197067801</v>
      </c>
      <c r="CE86" t="s">
        <v>162</v>
      </c>
      <c r="CF86">
        <v>6.0050285529427497E-2</v>
      </c>
      <c r="CG86">
        <v>0.114672203874165</v>
      </c>
      <c r="CH86">
        <v>0.14457074708749401</v>
      </c>
      <c r="CI86">
        <v>2.8149389854898899E-2</v>
      </c>
      <c r="CJ86">
        <v>0.66270449218237903</v>
      </c>
      <c r="CK86">
        <v>-2.4557456758025299E-3</v>
      </c>
      <c r="CL86">
        <v>0.110658447089884</v>
      </c>
      <c r="CM86" t="s">
        <v>162</v>
      </c>
      <c r="CN86">
        <v>0.64279586669126498</v>
      </c>
      <c r="CO86">
        <v>0.16673458327170701</v>
      </c>
      <c r="CP86">
        <v>0.40947325681207702</v>
      </c>
      <c r="CQ86">
        <v>0.55290087158810497</v>
      </c>
      <c r="CR86">
        <v>6.7664582323785402E-2</v>
      </c>
      <c r="CS86" t="s">
        <v>162</v>
      </c>
      <c r="CT86">
        <v>0.30489286110657599</v>
      </c>
      <c r="CU86">
        <v>0.152358217477223</v>
      </c>
      <c r="CV86">
        <v>0.16524743865987701</v>
      </c>
      <c r="CW86">
        <v>-0.11730104668522399</v>
      </c>
      <c r="CX86">
        <v>0.115768175871599</v>
      </c>
      <c r="CY86">
        <v>-2.6673512733434501E-2</v>
      </c>
      <c r="CZ86">
        <v>7.4395154446247405E-2</v>
      </c>
      <c r="DA86">
        <v>-8.9112166609102202E-3</v>
      </c>
      <c r="DB86">
        <v>1.4069292882090601E-2</v>
      </c>
      <c r="DC86" t="s">
        <v>162</v>
      </c>
    </row>
    <row r="87" spans="1:107" x14ac:dyDescent="0.25">
      <c r="A87" s="139">
        <v>39173</v>
      </c>
      <c r="B87">
        <f t="shared" si="4"/>
        <v>68.156382683512788</v>
      </c>
      <c r="C87">
        <v>0.49549634439902301</v>
      </c>
      <c r="D87">
        <v>0.64643370481351203</v>
      </c>
      <c r="E87">
        <v>0.79805102046776299</v>
      </c>
      <c r="F87">
        <v>0.47949890659935301</v>
      </c>
      <c r="G87">
        <v>0.64626475287223495</v>
      </c>
      <c r="H87">
        <v>0.91117650732033995</v>
      </c>
      <c r="I87">
        <v>0.92443691297487796</v>
      </c>
      <c r="J87">
        <v>0.52625824741342997</v>
      </c>
      <c r="K87">
        <v>0.62313348829372095</v>
      </c>
      <c r="L87">
        <v>0.78284017297820996</v>
      </c>
      <c r="M87">
        <v>0.34153474028956299</v>
      </c>
      <c r="N87">
        <v>0.88515190607374605</v>
      </c>
      <c r="O87">
        <v>0.67392364795280502</v>
      </c>
      <c r="P87">
        <v>0.624611053705171</v>
      </c>
      <c r="Q87">
        <v>0.83956230561373102</v>
      </c>
      <c r="R87">
        <v>0.813503216964652</v>
      </c>
      <c r="S87">
        <v>0.57470812746504096</v>
      </c>
      <c r="W87">
        <f t="shared" si="5"/>
        <v>60.32363280612801</v>
      </c>
      <c r="X87">
        <v>0.61509519236232302</v>
      </c>
      <c r="Y87">
        <v>0.49125891356863599</v>
      </c>
      <c r="Z87">
        <v>0.70651767285036904</v>
      </c>
      <c r="AA87">
        <v>0.36785858437536201</v>
      </c>
      <c r="AB87">
        <v>0.79251186333638401</v>
      </c>
      <c r="AC87">
        <v>0.64617574187460702</v>
      </c>
      <c r="AE87">
        <f t="shared" si="6"/>
        <v>24.971470295016449</v>
      </c>
      <c r="AF87">
        <v>0.427492349260019</v>
      </c>
      <c r="AG87">
        <v>0.30364624296046</v>
      </c>
      <c r="AH87">
        <v>7.9768932087960404E-2</v>
      </c>
      <c r="AI87">
        <v>1.5168223344298E-2</v>
      </c>
      <c r="AJ87">
        <v>0.13294825584489101</v>
      </c>
      <c r="AK87">
        <v>0.69835571024355303</v>
      </c>
      <c r="AL87">
        <v>0.61571343683662805</v>
      </c>
      <c r="AM87">
        <v>0.33135345684120499</v>
      </c>
      <c r="AN87">
        <v>8.7218878560711297E-2</v>
      </c>
      <c r="AO87">
        <v>0.24772170725341</v>
      </c>
      <c r="AP87">
        <v>0.62283868880417004</v>
      </c>
      <c r="AQ87">
        <v>0.31988149692205597</v>
      </c>
      <c r="AR87">
        <v>-3.7425525002173103E-2</v>
      </c>
      <c r="AS87">
        <v>-9.6340537295579495E-2</v>
      </c>
      <c r="AT87">
        <v>0.26382031864891903</v>
      </c>
      <c r="AU87">
        <v>0.65098058838077999</v>
      </c>
      <c r="AV87">
        <v>1.8338630435835401E-2</v>
      </c>
      <c r="AW87">
        <v>0.34137847839729202</v>
      </c>
      <c r="AX87">
        <v>-8.8533886500235595E-2</v>
      </c>
      <c r="AY87">
        <v>-4.5006755778929097E-2</v>
      </c>
      <c r="AZ87">
        <v>0.32435318864353202</v>
      </c>
      <c r="BA87">
        <v>0.38078752476973299</v>
      </c>
      <c r="BB87">
        <v>0.47986978199823299</v>
      </c>
      <c r="BC87">
        <v>9.99201066582346E-2</v>
      </c>
      <c r="BD87">
        <v>-4.2646774765348498E-2</v>
      </c>
      <c r="BE87">
        <v>0.31384825944236</v>
      </c>
      <c r="BF87">
        <v>0.29684620266242601</v>
      </c>
      <c r="BI87">
        <f t="shared" si="7"/>
        <v>12.536591100717192</v>
      </c>
      <c r="BJ87">
        <v>0.13909501339829</v>
      </c>
      <c r="BK87" t="s">
        <v>162</v>
      </c>
      <c r="BL87" t="s">
        <v>162</v>
      </c>
      <c r="BM87">
        <v>0.25396202031119203</v>
      </c>
      <c r="BN87">
        <v>8.9269136741074104E-2</v>
      </c>
      <c r="BO87" t="s">
        <v>162</v>
      </c>
      <c r="BP87">
        <v>3.7946834763218099E-2</v>
      </c>
      <c r="BQ87">
        <v>0.223488678098194</v>
      </c>
      <c r="BR87">
        <v>0.130322091479115</v>
      </c>
      <c r="BS87">
        <v>0.41390438982061301</v>
      </c>
      <c r="BT87">
        <v>0.54419587623950305</v>
      </c>
      <c r="BU87">
        <v>0.33513531666829499</v>
      </c>
      <c r="BV87">
        <v>0.132150105325504</v>
      </c>
      <c r="BW87" t="s">
        <v>162</v>
      </c>
      <c r="BX87">
        <v>0.23432686787080401</v>
      </c>
      <c r="BY87" t="s">
        <v>162</v>
      </c>
      <c r="BZ87">
        <v>7.7812934953821702E-2</v>
      </c>
      <c r="CA87">
        <v>0.29355880116644401</v>
      </c>
      <c r="CB87">
        <v>-0.109597834662563</v>
      </c>
      <c r="CC87" t="s">
        <v>162</v>
      </c>
      <c r="CD87">
        <v>-6.4463797309819403E-3</v>
      </c>
      <c r="CE87" t="s">
        <v>162</v>
      </c>
      <c r="CF87">
        <v>-4.3803649149124699E-2</v>
      </c>
      <c r="CG87">
        <v>6.9112816321257195E-2</v>
      </c>
      <c r="CH87">
        <v>-4.4227174561489301E-2</v>
      </c>
      <c r="CI87">
        <v>-6.0363873326736199E-2</v>
      </c>
      <c r="CJ87">
        <v>0.40398002521112097</v>
      </c>
      <c r="CK87">
        <v>5.1915135812715799E-2</v>
      </c>
      <c r="CL87">
        <v>-1.73189239233804E-2</v>
      </c>
      <c r="CM87" t="s">
        <v>162</v>
      </c>
      <c r="CN87">
        <v>0.64472984617487605</v>
      </c>
      <c r="CO87">
        <v>-4.0508486966521297E-2</v>
      </c>
      <c r="CP87">
        <v>0.32709197432794901</v>
      </c>
      <c r="CQ87">
        <v>0.23900924638391199</v>
      </c>
      <c r="CR87">
        <v>-9.1078129241624096E-3</v>
      </c>
      <c r="CS87">
        <v>-6.3473503996174199E-2</v>
      </c>
      <c r="CT87">
        <v>3.7611041351192899E-2</v>
      </c>
      <c r="CU87">
        <v>7.2925256123536994E-2</v>
      </c>
      <c r="CV87">
        <v>0.109530234627553</v>
      </c>
      <c r="CW87">
        <v>-4.2895958979630701E-2</v>
      </c>
      <c r="CX87">
        <v>0.23782379459070599</v>
      </c>
      <c r="CY87">
        <v>-7.9835629236166397E-2</v>
      </c>
      <c r="CZ87">
        <v>-1.0303384339403801E-2</v>
      </c>
      <c r="DA87">
        <v>9.3756620895187895E-2</v>
      </c>
      <c r="DB87">
        <v>-2.62327395943809E-2</v>
      </c>
      <c r="DC87" t="s">
        <v>162</v>
      </c>
    </row>
    <row r="88" spans="1:107" x14ac:dyDescent="0.25">
      <c r="A88" s="139">
        <v>39264</v>
      </c>
      <c r="B88">
        <f t="shared" si="4"/>
        <v>82.506916656862373</v>
      </c>
      <c r="C88">
        <v>0.87999125664919597</v>
      </c>
      <c r="D88">
        <v>0.91211681782559495</v>
      </c>
      <c r="E88">
        <v>0.90489000718697898</v>
      </c>
      <c r="F88">
        <v>0.68959818490941804</v>
      </c>
      <c r="G88">
        <v>0.84307424080887705</v>
      </c>
      <c r="H88">
        <v>0.95872596050664904</v>
      </c>
      <c r="I88">
        <v>0.82684542647378001</v>
      </c>
      <c r="J88">
        <v>0.82662678438866699</v>
      </c>
      <c r="K88">
        <v>0.79610030490726003</v>
      </c>
      <c r="L88">
        <v>0.94393678582061902</v>
      </c>
      <c r="M88">
        <v>0.47568507099985302</v>
      </c>
      <c r="N88">
        <v>0.96968756001463896</v>
      </c>
      <c r="O88">
        <v>0.79278431043797104</v>
      </c>
      <c r="P88">
        <v>0.80795195718447599</v>
      </c>
      <c r="Q88">
        <v>0.74690695416480302</v>
      </c>
      <c r="R88">
        <v>0.93581495240712198</v>
      </c>
      <c r="S88">
        <v>0.71543925698069399</v>
      </c>
      <c r="W88">
        <f t="shared" si="5"/>
        <v>83.375003719332327</v>
      </c>
      <c r="X88">
        <v>0.79638533572830705</v>
      </c>
      <c r="Y88">
        <v>0.878110278088025</v>
      </c>
      <c r="Z88">
        <v>0.84379921280066505</v>
      </c>
      <c r="AA88">
        <v>0.69271679340159598</v>
      </c>
      <c r="AB88">
        <v>0.88235301912764297</v>
      </c>
      <c r="AC88">
        <v>0.90913558401370398</v>
      </c>
      <c r="AE88">
        <f t="shared" si="6"/>
        <v>44.271165283995558</v>
      </c>
      <c r="AF88">
        <v>0.74467429560437604</v>
      </c>
      <c r="AG88">
        <v>0.65438452235800404</v>
      </c>
      <c r="AH88">
        <v>3.12858165755776E-2</v>
      </c>
      <c r="AI88">
        <v>0.75924385656103399</v>
      </c>
      <c r="AJ88">
        <v>2.4706363445636801E-3</v>
      </c>
      <c r="AK88">
        <v>0.81090585826332195</v>
      </c>
      <c r="AL88">
        <v>0.66223343686966196</v>
      </c>
      <c r="AM88">
        <v>0.79171226145483897</v>
      </c>
      <c r="AN88">
        <v>0.66692015999487098</v>
      </c>
      <c r="AO88">
        <v>0.69597095703297496</v>
      </c>
      <c r="AP88">
        <v>0.840073261124475</v>
      </c>
      <c r="AQ88">
        <v>0.44984265116831001</v>
      </c>
      <c r="AR88">
        <v>-2.21603603761822E-2</v>
      </c>
      <c r="AS88">
        <v>5.2524645729764903E-2</v>
      </c>
      <c r="AT88">
        <v>7.9241080761182997E-2</v>
      </c>
      <c r="AU88">
        <v>0.82520368355778295</v>
      </c>
      <c r="AV88">
        <v>3.3394898370525297E-2</v>
      </c>
      <c r="AW88">
        <v>0.78966786634505404</v>
      </c>
      <c r="AX88">
        <v>0.117879573239293</v>
      </c>
      <c r="AY88">
        <v>-4.0582576213190596E-3</v>
      </c>
      <c r="AZ88">
        <v>0.64852933844447103</v>
      </c>
      <c r="BA88">
        <v>0.421017970486746</v>
      </c>
      <c r="BB88">
        <v>0.72942612816261598</v>
      </c>
      <c r="BC88">
        <v>0.11312862492451201</v>
      </c>
      <c r="BD88">
        <v>-0.19819657632686</v>
      </c>
      <c r="BE88">
        <v>0.51262398259555397</v>
      </c>
      <c r="BF88">
        <v>0.74527431503364905</v>
      </c>
      <c r="BI88">
        <f t="shared" si="7"/>
        <v>23.97208390504975</v>
      </c>
      <c r="BJ88">
        <v>0.230915990444956</v>
      </c>
      <c r="BK88" t="s">
        <v>162</v>
      </c>
      <c r="BL88" t="s">
        <v>162</v>
      </c>
      <c r="BM88">
        <v>0.440319932815667</v>
      </c>
      <c r="BN88">
        <v>0.13516675566245001</v>
      </c>
      <c r="BO88" t="s">
        <v>162</v>
      </c>
      <c r="BP88">
        <v>8.0672414321706007E-2</v>
      </c>
      <c r="BQ88">
        <v>8.9728814274606994E-2</v>
      </c>
      <c r="BR88">
        <v>0.29801760608509398</v>
      </c>
      <c r="BS88">
        <v>0.57264182407251496</v>
      </c>
      <c r="BT88">
        <v>0.76706622338151598</v>
      </c>
      <c r="BU88">
        <v>0.223773507007829</v>
      </c>
      <c r="BV88">
        <v>0.52227990260725199</v>
      </c>
      <c r="BW88" t="s">
        <v>162</v>
      </c>
      <c r="BX88">
        <v>4.4005055369689301E-2</v>
      </c>
      <c r="BY88" t="s">
        <v>162</v>
      </c>
      <c r="BZ88">
        <v>8.1548261593853394E-2</v>
      </c>
      <c r="CA88">
        <v>0.69717294561253795</v>
      </c>
      <c r="CB88">
        <v>-1.35811686124088E-2</v>
      </c>
      <c r="CC88" t="s">
        <v>162</v>
      </c>
      <c r="CD88">
        <v>0.420311362141015</v>
      </c>
      <c r="CE88" t="s">
        <v>162</v>
      </c>
      <c r="CF88">
        <v>0.33532789221869302</v>
      </c>
      <c r="CG88">
        <v>0.34041836712743201</v>
      </c>
      <c r="CH88">
        <v>7.1895695378460606E-2</v>
      </c>
      <c r="CI88">
        <v>3.3316510907426697E-2</v>
      </c>
      <c r="CJ88">
        <v>0.67071239694987494</v>
      </c>
      <c r="CK88">
        <v>1.9079686632489299E-2</v>
      </c>
      <c r="CL88">
        <v>0.20840189957390901</v>
      </c>
      <c r="CM88" t="s">
        <v>162</v>
      </c>
      <c r="CN88">
        <v>0.78938723192389004</v>
      </c>
      <c r="CO88">
        <v>7.9802191500577893E-2</v>
      </c>
      <c r="CP88">
        <v>0.516188299424992</v>
      </c>
      <c r="CQ88">
        <v>0.66633211663550096</v>
      </c>
      <c r="CR88">
        <v>-2.0241449911610601E-2</v>
      </c>
      <c r="CS88">
        <v>2.3378272194583102E-2</v>
      </c>
      <c r="CT88">
        <v>-4.48523467434871E-2</v>
      </c>
      <c r="CU88">
        <v>0.19062332410261201</v>
      </c>
      <c r="CV88">
        <v>0.23437508876254101</v>
      </c>
      <c r="CW88">
        <v>-2.0435144871374201E-2</v>
      </c>
      <c r="CX88">
        <v>9.6844156671434103E-2</v>
      </c>
      <c r="CY88">
        <v>0.135219680916703</v>
      </c>
      <c r="CZ88">
        <v>-4.8406264070836903E-2</v>
      </c>
      <c r="DA88">
        <v>2.5034138877677099E-2</v>
      </c>
      <c r="DB88">
        <v>-2.2770126111358001E-2</v>
      </c>
      <c r="DC88" t="s">
        <v>162</v>
      </c>
    </row>
    <row r="89" spans="1:107" x14ac:dyDescent="0.25">
      <c r="A89" s="139">
        <v>39356</v>
      </c>
      <c r="B89">
        <f t="shared" si="4"/>
        <v>75.139590993243132</v>
      </c>
      <c r="C89">
        <v>0.77800816538364603</v>
      </c>
      <c r="D89">
        <v>0.77076251453857503</v>
      </c>
      <c r="E89">
        <v>0.76087066948775095</v>
      </c>
      <c r="F89">
        <v>0.61365576387081999</v>
      </c>
      <c r="G89">
        <v>0.80971729654278202</v>
      </c>
      <c r="H89">
        <v>0.92825002489354003</v>
      </c>
      <c r="I89">
        <v>0.83217555941489396</v>
      </c>
      <c r="J89">
        <v>0.66776627510217401</v>
      </c>
      <c r="K89">
        <v>0.58447395221506504</v>
      </c>
      <c r="L89">
        <v>0.83542840216884995</v>
      </c>
      <c r="M89">
        <v>0.473690505252014</v>
      </c>
      <c r="N89">
        <v>0.89192511537510899</v>
      </c>
      <c r="O89">
        <v>0.786174047548576</v>
      </c>
      <c r="P89">
        <v>0.62504495052594899</v>
      </c>
      <c r="Q89">
        <v>0.82857986067039402</v>
      </c>
      <c r="R89">
        <v>0.91527629251240605</v>
      </c>
      <c r="S89">
        <v>0.67193107334878699</v>
      </c>
      <c r="W89">
        <f t="shared" si="5"/>
        <v>67.074305047512212</v>
      </c>
      <c r="X89">
        <v>0.61393231677365101</v>
      </c>
      <c r="Y89">
        <v>0.66468708326623205</v>
      </c>
      <c r="Z89">
        <v>0.65043053652654903</v>
      </c>
      <c r="AA89">
        <v>0.62242261360128204</v>
      </c>
      <c r="AB89">
        <v>0.67443894359031298</v>
      </c>
      <c r="AC89">
        <v>0.79854680909270503</v>
      </c>
      <c r="AE89">
        <f t="shared" si="6"/>
        <v>39.049507242173512</v>
      </c>
      <c r="AF89">
        <v>0.50338674037784803</v>
      </c>
      <c r="AG89">
        <v>0.61863020643078104</v>
      </c>
      <c r="AH89">
        <v>8.5888255954559095E-2</v>
      </c>
      <c r="AI89">
        <v>0.436114627398622</v>
      </c>
      <c r="AJ89">
        <v>0.11417549330035499</v>
      </c>
      <c r="AK89">
        <v>0.75222437339855497</v>
      </c>
      <c r="AL89">
        <v>0.82866740951312501</v>
      </c>
      <c r="AM89">
        <v>0.514689918877549</v>
      </c>
      <c r="AN89">
        <v>0.45550497762613701</v>
      </c>
      <c r="AO89">
        <v>0.22255498061933299</v>
      </c>
      <c r="AP89">
        <v>0.54481538598055601</v>
      </c>
      <c r="AQ89">
        <v>0.61004257363757697</v>
      </c>
      <c r="AR89">
        <v>-5.7257115205864101E-2</v>
      </c>
      <c r="AS89">
        <v>0.34418614471706899</v>
      </c>
      <c r="AT89">
        <v>0.18260006419653599</v>
      </c>
      <c r="AU89">
        <v>0.72346554837078303</v>
      </c>
      <c r="AV89">
        <v>0.38110705723834898</v>
      </c>
      <c r="AW89">
        <v>0.55087960697087701</v>
      </c>
      <c r="AX89">
        <v>3.6386318274546997E-2</v>
      </c>
      <c r="AY89">
        <v>-0.14355369845920099</v>
      </c>
      <c r="AZ89">
        <v>0.467805921391166</v>
      </c>
      <c r="BA89">
        <v>0.46009488446577401</v>
      </c>
      <c r="BB89">
        <v>0.54396452759963598</v>
      </c>
      <c r="BC89">
        <v>0.43667132112828499</v>
      </c>
      <c r="BD89">
        <v>-0.10504178376210099</v>
      </c>
      <c r="BE89">
        <v>0.35304168602664399</v>
      </c>
      <c r="BF89">
        <v>0.68232152931934997</v>
      </c>
      <c r="BI89">
        <f t="shared" si="7"/>
        <v>14.47014870787835</v>
      </c>
      <c r="BJ89">
        <v>2.5182293787496798E-2</v>
      </c>
      <c r="BK89" t="s">
        <v>162</v>
      </c>
      <c r="BL89" t="s">
        <v>162</v>
      </c>
      <c r="BM89">
        <v>0.26263237646300902</v>
      </c>
      <c r="BN89">
        <v>0.20708942810337899</v>
      </c>
      <c r="BO89" t="s">
        <v>162</v>
      </c>
      <c r="BP89">
        <v>5.5444526549131901E-2</v>
      </c>
      <c r="BQ89">
        <v>0.34487134492996702</v>
      </c>
      <c r="BR89">
        <v>0.23683805092476701</v>
      </c>
      <c r="BS89">
        <v>0.73097219237458599</v>
      </c>
      <c r="BT89">
        <v>0.52621554486039601</v>
      </c>
      <c r="BU89">
        <v>0.10841498525312999</v>
      </c>
      <c r="BV89">
        <v>0.124216157770295</v>
      </c>
      <c r="BW89" t="s">
        <v>162</v>
      </c>
      <c r="BX89">
        <v>0.27818587438539</v>
      </c>
      <c r="BY89" t="s">
        <v>162</v>
      </c>
      <c r="BZ89">
        <v>-8.6610852691662701E-2</v>
      </c>
      <c r="CA89">
        <v>0.31030916774054701</v>
      </c>
      <c r="CB89">
        <v>-5.4053670097788102E-2</v>
      </c>
      <c r="CC89" t="s">
        <v>162</v>
      </c>
      <c r="CD89">
        <v>-0.29827884315137299</v>
      </c>
      <c r="CE89" t="s">
        <v>162</v>
      </c>
      <c r="CF89">
        <v>4.8829850096441398E-2</v>
      </c>
      <c r="CG89">
        <v>0.42250294364049001</v>
      </c>
      <c r="CH89">
        <v>-9.28200515855848E-3</v>
      </c>
      <c r="CI89">
        <v>0.23303810496694699</v>
      </c>
      <c r="CJ89">
        <v>0.38171236240831702</v>
      </c>
      <c r="CK89">
        <v>-0.117471004594023</v>
      </c>
      <c r="CL89">
        <v>-8.0429140458157397E-2</v>
      </c>
      <c r="CM89" t="s">
        <v>162</v>
      </c>
      <c r="CN89">
        <v>0.51382110916712298</v>
      </c>
      <c r="CO89">
        <v>-0.13519651190297599</v>
      </c>
      <c r="CP89">
        <v>0.470864824122323</v>
      </c>
      <c r="CQ89">
        <v>0.49933315240043902</v>
      </c>
      <c r="CR89">
        <v>-0.18885834859259401</v>
      </c>
      <c r="CS89">
        <v>-1.44643813707435E-2</v>
      </c>
      <c r="CT89">
        <v>0.1130446277644</v>
      </c>
      <c r="CU89">
        <v>-8.3269058458430995E-2</v>
      </c>
      <c r="CV89">
        <v>0.43369298845500298</v>
      </c>
      <c r="CW89">
        <v>-0.13046337953082299</v>
      </c>
      <c r="CX89">
        <v>-6.9094323598551693E-2</v>
      </c>
      <c r="CY89">
        <v>1.8099161532033899E-2</v>
      </c>
      <c r="CZ89">
        <v>7.1147469450595996E-2</v>
      </c>
      <c r="DA89">
        <v>3.9698435749846599E-2</v>
      </c>
      <c r="DB89">
        <v>0.165269568624615</v>
      </c>
      <c r="DC89" t="s">
        <v>162</v>
      </c>
    </row>
    <row r="90" spans="1:107" x14ac:dyDescent="0.25">
      <c r="A90" s="139">
        <v>39448</v>
      </c>
      <c r="B90">
        <f t="shared" si="4"/>
        <v>79.515079771080437</v>
      </c>
      <c r="C90">
        <v>0.74897924279278705</v>
      </c>
      <c r="D90">
        <v>0.88824388731318205</v>
      </c>
      <c r="E90">
        <v>0.87115194392500095</v>
      </c>
      <c r="F90">
        <v>0.71778372863231799</v>
      </c>
      <c r="G90">
        <v>0.85793552622629099</v>
      </c>
      <c r="H90">
        <v>0.95867993222758596</v>
      </c>
      <c r="I90">
        <v>0.922362999901577</v>
      </c>
      <c r="J90">
        <v>0.74855749869399901</v>
      </c>
      <c r="K90">
        <v>0.73206475755627398</v>
      </c>
      <c r="L90">
        <v>0.91135339664589898</v>
      </c>
      <c r="M90">
        <v>0.56507108650945503</v>
      </c>
      <c r="N90">
        <v>0.94394559356202801</v>
      </c>
      <c r="O90">
        <v>0.75112422398010603</v>
      </c>
      <c r="P90">
        <v>0.682607471989498</v>
      </c>
      <c r="Q90">
        <v>0.85883833119186204</v>
      </c>
      <c r="R90">
        <v>0.88641835003121405</v>
      </c>
      <c r="S90">
        <v>0.47244558990459701</v>
      </c>
      <c r="W90">
        <f t="shared" si="5"/>
        <v>73.548029764057659</v>
      </c>
      <c r="X90">
        <v>0.68563410572703098</v>
      </c>
      <c r="Y90">
        <v>0.37172059030184101</v>
      </c>
      <c r="Z90">
        <v>0.81731306426681305</v>
      </c>
      <c r="AA90">
        <v>0.69952990963231998</v>
      </c>
      <c r="AB90">
        <v>0.90513015184073897</v>
      </c>
      <c r="AC90">
        <v>0.93355396407471503</v>
      </c>
      <c r="AE90">
        <f t="shared" si="6"/>
        <v>48.064659839181992</v>
      </c>
      <c r="AF90">
        <v>0.77605102328728703</v>
      </c>
      <c r="AG90">
        <v>0.70934334051953596</v>
      </c>
      <c r="AH90">
        <v>0.30124727999322798</v>
      </c>
      <c r="AI90">
        <v>0.54814972081648194</v>
      </c>
      <c r="AJ90">
        <v>6.0209857920978202E-2</v>
      </c>
      <c r="AK90">
        <v>0.88201951769888398</v>
      </c>
      <c r="AL90">
        <v>0.74915097068548198</v>
      </c>
      <c r="AM90">
        <v>0.70158213331633601</v>
      </c>
      <c r="AN90">
        <v>0.39077908093570701</v>
      </c>
      <c r="AO90">
        <v>0.65107944241620497</v>
      </c>
      <c r="AP90">
        <v>0.78533159021579402</v>
      </c>
      <c r="AQ90">
        <v>0.35543164421919199</v>
      </c>
      <c r="AR90">
        <v>0.170248575697762</v>
      </c>
      <c r="AS90">
        <v>7.2587102997330302E-2</v>
      </c>
      <c r="AT90">
        <v>0.54746278509263602</v>
      </c>
      <c r="AU90">
        <v>0.70086576183973004</v>
      </c>
      <c r="AV90">
        <v>0.42896290889544902</v>
      </c>
      <c r="AW90">
        <v>0.57330668961040598</v>
      </c>
      <c r="AX90">
        <v>-3.46926277207849E-3</v>
      </c>
      <c r="AY90">
        <v>-6.3561898884003196E-2</v>
      </c>
      <c r="AZ90">
        <v>0.59610064509614302</v>
      </c>
      <c r="BA90">
        <v>0.54239338756044397</v>
      </c>
      <c r="BB90">
        <v>0.81324044197825096</v>
      </c>
      <c r="BC90">
        <v>0.39178560097798598</v>
      </c>
      <c r="BD90">
        <v>0.18330367818210899</v>
      </c>
      <c r="BE90">
        <v>0.36147952631675101</v>
      </c>
      <c r="BF90">
        <v>0.75237661196510797</v>
      </c>
      <c r="BI90">
        <f t="shared" si="7"/>
        <v>27.35791479448843</v>
      </c>
      <c r="BJ90">
        <v>0.30193818409642798</v>
      </c>
      <c r="BK90" t="s">
        <v>162</v>
      </c>
      <c r="BL90" t="s">
        <v>162</v>
      </c>
      <c r="BM90">
        <v>0.28829252580063902</v>
      </c>
      <c r="BN90">
        <v>0.48625386944031601</v>
      </c>
      <c r="BO90" t="s">
        <v>162</v>
      </c>
      <c r="BP90">
        <v>0.45889491148056999</v>
      </c>
      <c r="BQ90">
        <v>0.518532989437406</v>
      </c>
      <c r="BR90">
        <v>0.49701799228225602</v>
      </c>
      <c r="BS90">
        <v>0.58293558455749395</v>
      </c>
      <c r="BT90">
        <v>0.75014429027538498</v>
      </c>
      <c r="BU90">
        <v>0.46163992738809201</v>
      </c>
      <c r="BV90">
        <v>0.65991802811073097</v>
      </c>
      <c r="BW90" t="s">
        <v>162</v>
      </c>
      <c r="BX90">
        <v>-0.163120309261333</v>
      </c>
      <c r="BY90" t="s">
        <v>162</v>
      </c>
      <c r="BZ90">
        <v>-0.118764348825403</v>
      </c>
      <c r="CA90">
        <v>-5.88736170194879E-2</v>
      </c>
      <c r="CB90">
        <v>-4.8509828900339801E-2</v>
      </c>
      <c r="CC90" t="s">
        <v>162</v>
      </c>
      <c r="CD90">
        <v>0.25347347728821901</v>
      </c>
      <c r="CE90" t="s">
        <v>162</v>
      </c>
      <c r="CF90">
        <v>8.2994293446587306E-2</v>
      </c>
      <c r="CG90">
        <v>0.35368772400578402</v>
      </c>
      <c r="CH90">
        <v>0.107556983565907</v>
      </c>
      <c r="CI90">
        <v>0.17168831258963699</v>
      </c>
      <c r="CJ90">
        <v>0.61325875028949095</v>
      </c>
      <c r="CK90">
        <v>-6.9999714298160806E-2</v>
      </c>
      <c r="CL90">
        <v>9.6608752801938896E-2</v>
      </c>
      <c r="CM90" t="s">
        <v>162</v>
      </c>
      <c r="CN90">
        <v>0.86467314440315302</v>
      </c>
      <c r="CO90">
        <v>0.28372571136565999</v>
      </c>
      <c r="CP90">
        <v>0.55695737530341605</v>
      </c>
      <c r="CQ90">
        <v>0.71431865047308496</v>
      </c>
      <c r="CR90">
        <v>0.182766124574058</v>
      </c>
      <c r="CS90">
        <v>-0.172436280993741</v>
      </c>
      <c r="CT90">
        <v>0.55858888185422595</v>
      </c>
      <c r="CU90">
        <v>-0.120358652249777</v>
      </c>
      <c r="CV90">
        <v>0.43985108266050499</v>
      </c>
      <c r="CW90">
        <v>-7.8433337963643907E-2</v>
      </c>
      <c r="CX90">
        <v>8.1400499986496205E-2</v>
      </c>
      <c r="CY90">
        <v>0.47883751128972801</v>
      </c>
      <c r="CZ90">
        <v>4.8423479564623203E-3</v>
      </c>
      <c r="DA90">
        <v>1.92226647166568E-2</v>
      </c>
      <c r="DB90">
        <v>8.2903972032277701E-2</v>
      </c>
      <c r="DC90" t="s">
        <v>162</v>
      </c>
    </row>
    <row r="91" spans="1:107" x14ac:dyDescent="0.25">
      <c r="A91" s="139">
        <v>39539</v>
      </c>
      <c r="B91">
        <f t="shared" si="4"/>
        <v>62.038028994275493</v>
      </c>
      <c r="C91">
        <v>0.47250350194982499</v>
      </c>
      <c r="D91">
        <v>0.77650153692444901</v>
      </c>
      <c r="E91">
        <v>0.67338269685204399</v>
      </c>
      <c r="F91">
        <v>0.45556073102002398</v>
      </c>
      <c r="G91">
        <v>0.43841195938813199</v>
      </c>
      <c r="H91">
        <v>0.84232010859170103</v>
      </c>
      <c r="I91">
        <v>0.85989135736064104</v>
      </c>
      <c r="J91">
        <v>0.43433429977436</v>
      </c>
      <c r="K91">
        <v>0.57423029779974699</v>
      </c>
      <c r="L91">
        <v>0.65234696488273103</v>
      </c>
      <c r="M91">
        <v>0.57952931838887101</v>
      </c>
      <c r="N91">
        <v>0.81536156854909903</v>
      </c>
      <c r="O91">
        <v>0.73981718787706896</v>
      </c>
      <c r="P91">
        <v>0.37614929868336799</v>
      </c>
      <c r="Q91">
        <v>0.48347678147529299</v>
      </c>
      <c r="R91">
        <v>0.74137788559418705</v>
      </c>
      <c r="S91">
        <v>0.631269433915297</v>
      </c>
      <c r="W91">
        <f t="shared" si="5"/>
        <v>55.346649792226067</v>
      </c>
      <c r="X91">
        <v>0.50142825425843296</v>
      </c>
      <c r="Y91">
        <v>3.8382010573634898E-2</v>
      </c>
      <c r="Z91">
        <v>0.60922580404209603</v>
      </c>
      <c r="AA91">
        <v>0.67185509564447599</v>
      </c>
      <c r="AB91">
        <v>0.77485139664396596</v>
      </c>
      <c r="AC91">
        <v>0.72505642637095802</v>
      </c>
      <c r="AE91">
        <f t="shared" si="6"/>
        <v>27.339241128870167</v>
      </c>
      <c r="AF91">
        <v>0.155800449386156</v>
      </c>
      <c r="AG91">
        <v>0.19255459845298301</v>
      </c>
      <c r="AH91">
        <v>0.142673179121211</v>
      </c>
      <c r="AI91">
        <v>0.47577514446497099</v>
      </c>
      <c r="AJ91">
        <v>0.118874535820089</v>
      </c>
      <c r="AK91">
        <v>0.59136443964681995</v>
      </c>
      <c r="AL91">
        <v>0.46928839040122899</v>
      </c>
      <c r="AM91">
        <v>0.29009981650010302</v>
      </c>
      <c r="AN91">
        <v>0.290855471951112</v>
      </c>
      <c r="AO91">
        <v>0.27055842008275399</v>
      </c>
      <c r="AP91">
        <v>-3.83077562168248E-2</v>
      </c>
      <c r="AQ91">
        <v>0.38759137971827901</v>
      </c>
      <c r="AR91">
        <v>-9.9375961813725801E-3</v>
      </c>
      <c r="AS91">
        <v>-3.2986832197466197E-2</v>
      </c>
      <c r="AT91">
        <v>0.28736682681409897</v>
      </c>
      <c r="AU91">
        <v>0.59047382115872504</v>
      </c>
      <c r="AV91">
        <v>0.49590441852755202</v>
      </c>
      <c r="AW91">
        <v>0.51878094146674103</v>
      </c>
      <c r="AX91">
        <v>-6.7685266039072501E-3</v>
      </c>
      <c r="AY91">
        <v>0.363619560579172</v>
      </c>
      <c r="AZ91">
        <v>0.106102470841723</v>
      </c>
      <c r="BA91">
        <v>0.15122678717025601</v>
      </c>
      <c r="BB91">
        <v>0.37246211191491202</v>
      </c>
      <c r="BC91">
        <v>0.38851144266647297</v>
      </c>
      <c r="BD91">
        <v>2.1216741539035202E-3</v>
      </c>
      <c r="BE91">
        <v>0.17583156322924001</v>
      </c>
      <c r="BF91">
        <v>0.63175837192601403</v>
      </c>
      <c r="BI91">
        <f t="shared" si="7"/>
        <v>18.180548578512997</v>
      </c>
      <c r="BJ91">
        <v>0.421934254892115</v>
      </c>
      <c r="BK91" t="s">
        <v>162</v>
      </c>
      <c r="BL91" t="s">
        <v>162</v>
      </c>
      <c r="BM91">
        <v>0.33000474650017497</v>
      </c>
      <c r="BN91">
        <v>0.15766906561647101</v>
      </c>
      <c r="BO91" t="s">
        <v>162</v>
      </c>
      <c r="BP91">
        <v>0.230498404892471</v>
      </c>
      <c r="BQ91">
        <v>0.33367919348659802</v>
      </c>
      <c r="BR91">
        <v>0.233084930647635</v>
      </c>
      <c r="BS91">
        <v>0.49552302637742202</v>
      </c>
      <c r="BT91">
        <v>0.51138234581173203</v>
      </c>
      <c r="BU91">
        <v>-0.101376923773522</v>
      </c>
      <c r="BV91">
        <v>0.386595346353165</v>
      </c>
      <c r="BW91" t="s">
        <v>162</v>
      </c>
      <c r="BX91">
        <v>-2.54049512783572E-2</v>
      </c>
      <c r="BY91" t="s">
        <v>162</v>
      </c>
      <c r="BZ91">
        <v>0.102390924818945</v>
      </c>
      <c r="CA91">
        <v>0.268175708701689</v>
      </c>
      <c r="CB91">
        <v>2.0532264862482799E-3</v>
      </c>
      <c r="CC91" t="s">
        <v>162</v>
      </c>
      <c r="CD91" t="s">
        <v>162</v>
      </c>
      <c r="CE91" t="s">
        <v>162</v>
      </c>
      <c r="CF91">
        <v>5.1981828915105902E-2</v>
      </c>
      <c r="CG91">
        <v>0.48131316157028398</v>
      </c>
      <c r="CH91">
        <v>5.4292140481396703E-2</v>
      </c>
      <c r="CI91">
        <v>-5.0807058709163603E-3</v>
      </c>
      <c r="CJ91">
        <v>0.66221792582585204</v>
      </c>
      <c r="CK91">
        <v>-8.9993563127802406E-2</v>
      </c>
      <c r="CL91">
        <v>-0.130208333702304</v>
      </c>
      <c r="CM91" t="s">
        <v>162</v>
      </c>
      <c r="CN91">
        <v>0.64115766523768503</v>
      </c>
      <c r="CO91">
        <v>5.8685236857243903E-2</v>
      </c>
      <c r="CP91">
        <v>0.39164109822149001</v>
      </c>
      <c r="CQ91">
        <v>0.274082837349717</v>
      </c>
      <c r="CR91">
        <v>-7.8569682480424494E-2</v>
      </c>
      <c r="CS91">
        <v>-4.97509461638335E-2</v>
      </c>
      <c r="CT91">
        <v>0.241918800021514</v>
      </c>
      <c r="CU91">
        <v>0.24457020649262901</v>
      </c>
      <c r="CV91">
        <v>8.36755626218839E-2</v>
      </c>
      <c r="CW91">
        <v>2.0097895041015799E-2</v>
      </c>
      <c r="CX91">
        <v>0.16411400817684299</v>
      </c>
      <c r="CY91">
        <v>0.13297168741024201</v>
      </c>
      <c r="CZ91">
        <v>5.9876276627418103E-2</v>
      </c>
      <c r="DA91">
        <v>-0.13060180320583001</v>
      </c>
      <c r="DB91">
        <v>0.12039689243268301</v>
      </c>
      <c r="DC91" t="s">
        <v>162</v>
      </c>
    </row>
    <row r="92" spans="1:107" x14ac:dyDescent="0.25">
      <c r="A92" s="139">
        <v>39630</v>
      </c>
      <c r="B92">
        <f t="shared" si="4"/>
        <v>77.060559641563486</v>
      </c>
      <c r="C92">
        <v>0.70949243976169596</v>
      </c>
      <c r="D92">
        <v>0.83133412641460602</v>
      </c>
      <c r="E92">
        <v>0.88233863237196997</v>
      </c>
      <c r="F92">
        <v>0.67168637567853695</v>
      </c>
      <c r="G92">
        <v>0.82244010855837002</v>
      </c>
      <c r="H92">
        <v>0.93511496695211205</v>
      </c>
      <c r="I92">
        <v>0.90116363402286404</v>
      </c>
      <c r="J92">
        <v>0.55686283899598799</v>
      </c>
      <c r="K92">
        <v>0.76485701803835704</v>
      </c>
      <c r="L92">
        <v>0.90631339869151395</v>
      </c>
      <c r="M92">
        <v>0.42584364667855501</v>
      </c>
      <c r="N92">
        <v>0.89483257269029604</v>
      </c>
      <c r="O92">
        <v>0.75543663923020898</v>
      </c>
      <c r="P92">
        <v>0.70241749701602896</v>
      </c>
      <c r="Q92">
        <v>0.80776578799438004</v>
      </c>
      <c r="R92">
        <v>0.902332101790847</v>
      </c>
      <c r="S92">
        <v>0.63006335417946302</v>
      </c>
      <c r="W92">
        <f t="shared" si="5"/>
        <v>70.861684559265598</v>
      </c>
      <c r="X92">
        <v>0.71476227060502495</v>
      </c>
      <c r="Y92">
        <v>0.406003365182036</v>
      </c>
      <c r="Z92">
        <v>0.78566585305301095</v>
      </c>
      <c r="AA92">
        <v>0.56312773351131196</v>
      </c>
      <c r="AB92">
        <v>0.872549749172286</v>
      </c>
      <c r="AC92">
        <v>0.90959210203226604</v>
      </c>
      <c r="AE92">
        <f t="shared" si="6"/>
        <v>42.628481712974036</v>
      </c>
      <c r="AF92">
        <v>0.67971084610264199</v>
      </c>
      <c r="AG92">
        <v>0.30517175123465201</v>
      </c>
      <c r="AH92">
        <v>0.358685332026349</v>
      </c>
      <c r="AI92">
        <v>0.30906705496983999</v>
      </c>
      <c r="AJ92">
        <v>-7.1924063484378698E-3</v>
      </c>
      <c r="AK92">
        <v>0.81889182742266997</v>
      </c>
      <c r="AL92">
        <v>0.71242819552671199</v>
      </c>
      <c r="AM92">
        <v>0.68704034805637404</v>
      </c>
      <c r="AN92">
        <v>0.63700782565436598</v>
      </c>
      <c r="AO92">
        <v>0.50101821562147297</v>
      </c>
      <c r="AP92">
        <v>0.29317368010390699</v>
      </c>
      <c r="AQ92">
        <v>0.52551851130734895</v>
      </c>
      <c r="AR92">
        <v>9.7509466316722193E-2</v>
      </c>
      <c r="AS92">
        <v>0.16761720976619399</v>
      </c>
      <c r="AT92">
        <v>0.28824865843794301</v>
      </c>
      <c r="AU92">
        <v>0.84997493663840595</v>
      </c>
      <c r="AV92">
        <v>0.48805070100924602</v>
      </c>
      <c r="AW92">
        <v>0.64632369350201702</v>
      </c>
      <c r="AX92">
        <v>-9.6864382103545296E-2</v>
      </c>
      <c r="AY92">
        <v>0.35668351943688298</v>
      </c>
      <c r="AZ92">
        <v>0.52860375551743599</v>
      </c>
      <c r="BA92">
        <v>0.57489464397172496</v>
      </c>
      <c r="BB92">
        <v>0.66079029833170899</v>
      </c>
      <c r="BC92">
        <v>0.24312591060170399</v>
      </c>
      <c r="BD92">
        <v>1.9562913960373001E-2</v>
      </c>
      <c r="BE92">
        <v>0.28828233537004799</v>
      </c>
      <c r="BF92">
        <v>0.57636522006823498</v>
      </c>
      <c r="BI92">
        <f t="shared" si="7"/>
        <v>26.378596253981335</v>
      </c>
      <c r="BJ92">
        <v>1.8795547687183101E-2</v>
      </c>
      <c r="BK92" t="s">
        <v>162</v>
      </c>
      <c r="BL92" t="s">
        <v>162</v>
      </c>
      <c r="BM92">
        <v>0.46038746663795099</v>
      </c>
      <c r="BN92">
        <v>0.43821022967224699</v>
      </c>
      <c r="BO92" t="s">
        <v>162</v>
      </c>
      <c r="BP92">
        <v>0.183861210559044</v>
      </c>
      <c r="BQ92">
        <v>0.580912789886189</v>
      </c>
      <c r="BR92">
        <v>0.499812292754304</v>
      </c>
      <c r="BS92">
        <v>0.69072672476275698</v>
      </c>
      <c r="BT92">
        <v>0.83427324389493795</v>
      </c>
      <c r="BU92">
        <v>0.22859906575088201</v>
      </c>
      <c r="BV92">
        <v>0.345765397505582</v>
      </c>
      <c r="BW92" t="s">
        <v>162</v>
      </c>
      <c r="BX92">
        <v>-1.15441343082678E-3</v>
      </c>
      <c r="BY92" t="s">
        <v>162</v>
      </c>
      <c r="BZ92">
        <v>0.207148045432614</v>
      </c>
      <c r="CA92">
        <v>0.34899283382599</v>
      </c>
      <c r="CB92">
        <v>7.76396956171512E-2</v>
      </c>
      <c r="CC92" t="s">
        <v>162</v>
      </c>
      <c r="CD92" t="s">
        <v>162</v>
      </c>
      <c r="CE92" t="s">
        <v>162</v>
      </c>
      <c r="CF92">
        <v>0.11445527110180299</v>
      </c>
      <c r="CG92">
        <v>0.31467292398982399</v>
      </c>
      <c r="CH92">
        <v>6.9363294210446999E-2</v>
      </c>
      <c r="CI92">
        <v>0.18580763662239499</v>
      </c>
      <c r="CJ92">
        <v>0.51211633915232502</v>
      </c>
      <c r="CK92">
        <v>-0.107902290873947</v>
      </c>
      <c r="CL92">
        <v>-4.09688143049027E-2</v>
      </c>
      <c r="CM92" t="s">
        <v>162</v>
      </c>
      <c r="CN92">
        <v>0.71446705867637295</v>
      </c>
      <c r="CO92">
        <v>5.8558934548135301E-2</v>
      </c>
      <c r="CP92">
        <v>0.65522447072478696</v>
      </c>
      <c r="CQ92">
        <v>0.63496041553749605</v>
      </c>
      <c r="CR92">
        <v>7.4634394248839206E-2</v>
      </c>
      <c r="CS92">
        <v>0.49272737421447799</v>
      </c>
      <c r="CT92">
        <v>0.60077886626441102</v>
      </c>
      <c r="CU92">
        <v>-9.5019897794776903E-2</v>
      </c>
      <c r="CV92">
        <v>0.18211469797607799</v>
      </c>
      <c r="CW92">
        <v>-5.8061867438202297E-2</v>
      </c>
      <c r="CX92">
        <v>0.20272565878624599</v>
      </c>
      <c r="CY92">
        <v>0.229290478275644</v>
      </c>
      <c r="CZ92">
        <v>-6.44048671325477E-2</v>
      </c>
      <c r="DA92">
        <v>-7.0434029092407299E-2</v>
      </c>
      <c r="DB92">
        <v>-2.2781526815222299E-2</v>
      </c>
      <c r="DC92" t="s">
        <v>162</v>
      </c>
    </row>
    <row r="93" spans="1:107" x14ac:dyDescent="0.25">
      <c r="A93" s="139">
        <v>39722</v>
      </c>
      <c r="B93">
        <f t="shared" si="4"/>
        <v>81.161581190718465</v>
      </c>
      <c r="C93">
        <v>0.80718706225808001</v>
      </c>
      <c r="D93">
        <v>0.78838282633706003</v>
      </c>
      <c r="E93">
        <v>0.79823709825098199</v>
      </c>
      <c r="F93">
        <v>0.64797706596590299</v>
      </c>
      <c r="G93">
        <v>0.91022831120329994</v>
      </c>
      <c r="H93">
        <v>0.97098949750347197</v>
      </c>
      <c r="I93">
        <v>0.86501836990793002</v>
      </c>
      <c r="J93">
        <v>0.662046865397526</v>
      </c>
      <c r="K93">
        <v>0.724241011287033</v>
      </c>
      <c r="L93">
        <v>0.94977146872729001</v>
      </c>
      <c r="M93">
        <v>0.60272943747204399</v>
      </c>
      <c r="N93">
        <v>0.95005095052525901</v>
      </c>
      <c r="O93">
        <v>0.76135744650117798</v>
      </c>
      <c r="P93">
        <v>0.76567046037983699</v>
      </c>
      <c r="Q93">
        <v>0.903314221889157</v>
      </c>
      <c r="R93">
        <v>0.92000923266864099</v>
      </c>
      <c r="S93">
        <v>0.77025747614744799</v>
      </c>
      <c r="W93">
        <f t="shared" si="5"/>
        <v>77.276488703930241</v>
      </c>
      <c r="X93">
        <v>0.71816362229490205</v>
      </c>
      <c r="Y93">
        <v>0.565852940254435</v>
      </c>
      <c r="Z93">
        <v>0.83303863516245502</v>
      </c>
      <c r="AA93">
        <v>0.68803680383267196</v>
      </c>
      <c r="AB93">
        <v>0.91790841071594997</v>
      </c>
      <c r="AC93">
        <v>0.91358890997540099</v>
      </c>
      <c r="AE93">
        <f t="shared" si="6"/>
        <v>52.058518686076717</v>
      </c>
      <c r="AF93">
        <v>0.55847147526275098</v>
      </c>
      <c r="AG93">
        <v>0.78609324246730705</v>
      </c>
      <c r="AH93">
        <v>0.226961445918437</v>
      </c>
      <c r="AI93">
        <v>0.70127574426684702</v>
      </c>
      <c r="AJ93">
        <v>0.10530154913885199</v>
      </c>
      <c r="AK93">
        <v>0.93584058982814999</v>
      </c>
      <c r="AL93">
        <v>0.76505634974009196</v>
      </c>
      <c r="AM93">
        <v>0.72090642288039097</v>
      </c>
      <c r="AN93">
        <v>0.30811533270895503</v>
      </c>
      <c r="AO93">
        <v>0.48861097511831703</v>
      </c>
      <c r="AP93">
        <v>0.62017716816477997</v>
      </c>
      <c r="AQ93">
        <v>0.41565816157049401</v>
      </c>
      <c r="AR93">
        <v>0.30361684556003499</v>
      </c>
      <c r="AS93">
        <v>9.4951834900477206E-2</v>
      </c>
      <c r="AT93">
        <v>0.61961910548980204</v>
      </c>
      <c r="AU93">
        <v>0.85410922170457404</v>
      </c>
      <c r="AV93">
        <v>0.514581554306345</v>
      </c>
      <c r="AW93">
        <v>0.82519927048211905</v>
      </c>
      <c r="AX93">
        <v>-9.6388972739630097E-2</v>
      </c>
      <c r="AY93">
        <v>-5.3625673405093499E-2</v>
      </c>
      <c r="AZ93">
        <v>0.70204987899325999</v>
      </c>
      <c r="BA93">
        <v>0.71903719728993798</v>
      </c>
      <c r="BB93">
        <v>0.71980646222244205</v>
      </c>
      <c r="BC93">
        <v>0.59190764504559101</v>
      </c>
      <c r="BD93">
        <v>0.28818411380618603</v>
      </c>
      <c r="BE93">
        <v>0.68974570590237905</v>
      </c>
      <c r="BF93">
        <v>0.65053739861691695</v>
      </c>
      <c r="BI93">
        <f t="shared" si="7"/>
        <v>38.797710538946525</v>
      </c>
      <c r="BJ93">
        <v>0.20083653101429899</v>
      </c>
      <c r="BK93">
        <v>-1.10740250550141E-2</v>
      </c>
      <c r="BL93" t="s">
        <v>162</v>
      </c>
      <c r="BM93">
        <v>0.570508575423744</v>
      </c>
      <c r="BN93">
        <v>0.52941588310020005</v>
      </c>
      <c r="BO93" t="s">
        <v>162</v>
      </c>
      <c r="BP93">
        <v>0.28422900157708397</v>
      </c>
      <c r="BQ93">
        <v>0.33392136804066502</v>
      </c>
      <c r="BR93">
        <v>0.72865952102910903</v>
      </c>
      <c r="BS93">
        <v>0.69074296532915302</v>
      </c>
      <c r="BT93">
        <v>0.78487194320351095</v>
      </c>
      <c r="BU93">
        <v>0.26853174508505701</v>
      </c>
      <c r="BV93">
        <v>0.61917566683178504</v>
      </c>
      <c r="BW93" t="s">
        <v>162</v>
      </c>
      <c r="BX93">
        <v>-0.109668039996855</v>
      </c>
      <c r="BY93" t="s">
        <v>162</v>
      </c>
      <c r="BZ93">
        <v>0.29422048762797598</v>
      </c>
      <c r="CA93">
        <v>0.56008769963976801</v>
      </c>
      <c r="CB93">
        <v>6.9398288939407402E-2</v>
      </c>
      <c r="CC93">
        <v>0.34317586954942297</v>
      </c>
      <c r="CD93">
        <v>0.36840430349928899</v>
      </c>
      <c r="CE93">
        <v>0.65234154275527401</v>
      </c>
      <c r="CF93">
        <v>0.29640254604335198</v>
      </c>
      <c r="CG93">
        <v>0.64445126378442597</v>
      </c>
      <c r="CH93">
        <v>0.41940757275347401</v>
      </c>
      <c r="CI93">
        <v>0.130689320650934</v>
      </c>
      <c r="CJ93">
        <v>0.73907076779229797</v>
      </c>
      <c r="CK93">
        <v>-5.4118270500589802E-2</v>
      </c>
      <c r="CL93">
        <v>0.280975970630372</v>
      </c>
      <c r="CM93" t="s">
        <v>162</v>
      </c>
      <c r="CN93">
        <v>0.88315432371604796</v>
      </c>
      <c r="CO93">
        <v>0.44198714012092899</v>
      </c>
      <c r="CP93">
        <v>0.73442021964371396</v>
      </c>
      <c r="CQ93">
        <v>0.74015559433941602</v>
      </c>
      <c r="CR93">
        <v>3.7808853897633998E-3</v>
      </c>
      <c r="CS93">
        <v>0.370041770702916</v>
      </c>
      <c r="CT93">
        <v>0.68096311901469597</v>
      </c>
      <c r="CU93">
        <v>0.19142563537771401</v>
      </c>
      <c r="CV93">
        <v>0.55361469006360897</v>
      </c>
      <c r="CW93">
        <v>8.1922690308461402E-2</v>
      </c>
      <c r="CX93">
        <v>0.37679706063318003</v>
      </c>
      <c r="CY93">
        <v>0.28030198365657699</v>
      </c>
      <c r="CZ93">
        <v>4.3305670741336101E-2</v>
      </c>
      <c r="DA93">
        <v>0.36597981070230701</v>
      </c>
      <c r="DB93">
        <v>0.13657512241980299</v>
      </c>
      <c r="DC93" t="s">
        <v>162</v>
      </c>
    </row>
    <row r="94" spans="1:107" x14ac:dyDescent="0.25">
      <c r="A94" s="139">
        <v>39814</v>
      </c>
      <c r="B94">
        <f t="shared" si="4"/>
        <v>74.367099405309304</v>
      </c>
      <c r="C94">
        <v>0.70014376105627796</v>
      </c>
      <c r="D94">
        <v>0.84085415075105696</v>
      </c>
      <c r="E94">
        <v>0.75979715276683402</v>
      </c>
      <c r="F94">
        <v>0.78477943691866403</v>
      </c>
      <c r="G94">
        <v>0.74380565704846902</v>
      </c>
      <c r="H94">
        <v>0.94261459606944797</v>
      </c>
      <c r="I94">
        <v>0.90569869679771098</v>
      </c>
      <c r="J94">
        <v>0.60415245173015497</v>
      </c>
      <c r="K94">
        <v>0.62532381405184101</v>
      </c>
      <c r="L94">
        <v>0.88219928151780802</v>
      </c>
      <c r="M94">
        <v>0.41855486337235998</v>
      </c>
      <c r="N94">
        <v>0.91677501557936403</v>
      </c>
      <c r="O94">
        <v>0.66466543238962905</v>
      </c>
      <c r="P94">
        <v>0.61168171269871996</v>
      </c>
      <c r="Q94">
        <v>0.75170820531939697</v>
      </c>
      <c r="R94">
        <v>0.83269921848728701</v>
      </c>
      <c r="S94">
        <v>0.65695345234755698</v>
      </c>
      <c r="W94">
        <f t="shared" si="5"/>
        <v>71.577895210764979</v>
      </c>
      <c r="X94">
        <v>0.79062532914723405</v>
      </c>
      <c r="Y94">
        <v>0.504696266628608</v>
      </c>
      <c r="Z94">
        <v>0.782777378711625</v>
      </c>
      <c r="AA94">
        <v>0.437852432168512</v>
      </c>
      <c r="AB94">
        <v>0.93469857942961299</v>
      </c>
      <c r="AC94">
        <v>0.844023726560306</v>
      </c>
      <c r="AE94">
        <f t="shared" si="6"/>
        <v>39.287595179959823</v>
      </c>
      <c r="AF94">
        <v>0.78284943743406499</v>
      </c>
      <c r="AG94">
        <v>0.58200513132408305</v>
      </c>
      <c r="AH94">
        <v>9.6468040430490495E-2</v>
      </c>
      <c r="AI94">
        <v>0.66606141760858395</v>
      </c>
      <c r="AJ94">
        <v>3.0621492920934301E-2</v>
      </c>
      <c r="AK94">
        <v>0.82048611775840197</v>
      </c>
      <c r="AL94">
        <v>0.71736365093047405</v>
      </c>
      <c r="AM94">
        <v>0.49664769181275598</v>
      </c>
      <c r="AN94">
        <v>0.21261173487104901</v>
      </c>
      <c r="AO94">
        <v>0.46422496701002802</v>
      </c>
      <c r="AP94">
        <v>0.50095747017567005</v>
      </c>
      <c r="AQ94">
        <v>0.42749726620279499</v>
      </c>
      <c r="AR94">
        <v>-2.1303250434606201E-2</v>
      </c>
      <c r="AS94">
        <v>0.13078210634322701</v>
      </c>
      <c r="AT94">
        <v>0.63884297042007199</v>
      </c>
      <c r="AU94">
        <v>0.72993742731594202</v>
      </c>
      <c r="AV94">
        <v>0.38851857466144901</v>
      </c>
      <c r="AW94">
        <v>0.74788149295430995</v>
      </c>
      <c r="AX94">
        <v>0.13154051936355701</v>
      </c>
      <c r="AY94">
        <v>-0.132009080367569</v>
      </c>
      <c r="AZ94">
        <v>0.41874615479843502</v>
      </c>
      <c r="BA94">
        <v>0.17855269185054101</v>
      </c>
      <c r="BB94">
        <v>0.46650857855358702</v>
      </c>
      <c r="BC94">
        <v>4.6661345610870701E-2</v>
      </c>
      <c r="BD94">
        <v>1.5986937452025202E-2</v>
      </c>
      <c r="BE94">
        <v>0.38717044804307399</v>
      </c>
      <c r="BF94">
        <v>0.68203936354490502</v>
      </c>
      <c r="BI94">
        <f t="shared" si="7"/>
        <v>29.461064070592897</v>
      </c>
      <c r="BJ94">
        <v>4.3363498107199097E-2</v>
      </c>
      <c r="BK94">
        <v>-8.3542541795651494E-3</v>
      </c>
      <c r="BL94" t="s">
        <v>162</v>
      </c>
      <c r="BM94">
        <v>0.57594434633092795</v>
      </c>
      <c r="BN94">
        <v>0.338152718092046</v>
      </c>
      <c r="BO94">
        <v>0.201883866126921</v>
      </c>
      <c r="BP94">
        <v>0.147360112436077</v>
      </c>
      <c r="BQ94">
        <v>0.71794173687414298</v>
      </c>
      <c r="BR94">
        <v>0.67965529927689905</v>
      </c>
      <c r="BS94">
        <v>0.54397646310477799</v>
      </c>
      <c r="BT94">
        <v>0.71906039229267604</v>
      </c>
      <c r="BU94">
        <v>0.44395271448116302</v>
      </c>
      <c r="BV94">
        <v>0.47137371663181499</v>
      </c>
      <c r="BW94">
        <v>0.21042677533176499</v>
      </c>
      <c r="BX94">
        <v>-0.12276133400070099</v>
      </c>
      <c r="BY94" t="s">
        <v>162</v>
      </c>
      <c r="BZ94">
        <v>-6.3168068136126396E-2</v>
      </c>
      <c r="CA94">
        <v>0.21077631481916301</v>
      </c>
      <c r="CB94">
        <v>0.15973232127781201</v>
      </c>
      <c r="CC94">
        <v>0.470584231393613</v>
      </c>
      <c r="CD94">
        <v>7.56349170548785E-2</v>
      </c>
      <c r="CE94">
        <v>0.55845371390141096</v>
      </c>
      <c r="CF94">
        <v>0.102456903037003</v>
      </c>
      <c r="CG94">
        <v>0.73238213727380197</v>
      </c>
      <c r="CH94">
        <v>-0.107462716163078</v>
      </c>
      <c r="CI94">
        <v>5.6615575132346399E-2</v>
      </c>
      <c r="CJ94">
        <v>0.67545296965226898</v>
      </c>
      <c r="CK94">
        <v>-0.107280687692627</v>
      </c>
      <c r="CL94">
        <v>0.16204517991144701</v>
      </c>
      <c r="CM94" t="s">
        <v>162</v>
      </c>
      <c r="CN94">
        <v>0.82449013427460704</v>
      </c>
      <c r="CO94">
        <v>8.3964315355116205E-3</v>
      </c>
      <c r="CP94">
        <v>0.36269648253220699</v>
      </c>
      <c r="CQ94">
        <v>0.44593055430550199</v>
      </c>
      <c r="CR94">
        <v>0.43958013537213603</v>
      </c>
      <c r="CS94">
        <v>0.44549750900120599</v>
      </c>
      <c r="CT94">
        <v>0.68477805985889595</v>
      </c>
      <c r="CU94">
        <v>4.1958242971383397E-2</v>
      </c>
      <c r="CV94">
        <v>0.76185449844992703</v>
      </c>
      <c r="CW94">
        <v>6.38552901988204E-2</v>
      </c>
      <c r="CX94">
        <v>-2.9373144570732999E-2</v>
      </c>
      <c r="CY94">
        <v>0.142621822240839</v>
      </c>
      <c r="CZ94">
        <v>-7.3761953850040501E-2</v>
      </c>
      <c r="DA94">
        <v>0.312071640670185</v>
      </c>
      <c r="DB94">
        <v>5.4852364290514502E-2</v>
      </c>
      <c r="DC94" t="s">
        <v>162</v>
      </c>
    </row>
    <row r="95" spans="1:107" x14ac:dyDescent="0.25">
      <c r="A95" s="139">
        <v>39904</v>
      </c>
      <c r="B95">
        <f t="shared" si="4"/>
        <v>76.028212220220965</v>
      </c>
      <c r="C95">
        <v>0.73339967292821795</v>
      </c>
      <c r="D95">
        <v>0.81840928879978803</v>
      </c>
      <c r="E95">
        <v>0.78760101925060799</v>
      </c>
      <c r="F95">
        <v>0.76903934404719199</v>
      </c>
      <c r="G95">
        <v>0.63982017429572402</v>
      </c>
      <c r="H95">
        <v>0.93407043055775996</v>
      </c>
      <c r="I95">
        <v>0.88806962913129295</v>
      </c>
      <c r="J95">
        <v>0.71105321994956805</v>
      </c>
      <c r="K95">
        <v>0.60983505206191502</v>
      </c>
      <c r="L95">
        <v>0.90718006934129702</v>
      </c>
      <c r="M95">
        <v>0.476462110124731</v>
      </c>
      <c r="N95">
        <v>0.91605356913385005</v>
      </c>
      <c r="O95">
        <v>0.71389160710481203</v>
      </c>
      <c r="P95">
        <v>0.67665213407816405</v>
      </c>
      <c r="Q95">
        <v>0.81124028020871497</v>
      </c>
      <c r="R95">
        <v>0.78463624216961103</v>
      </c>
      <c r="S95">
        <v>0.74738223425431705</v>
      </c>
      <c r="W95">
        <f t="shared" si="5"/>
        <v>73.394070397294215</v>
      </c>
      <c r="X95">
        <v>0.78475216650485902</v>
      </c>
      <c r="Y95">
        <v>0.66575285952212104</v>
      </c>
      <c r="Z95">
        <v>0.732473833179758</v>
      </c>
      <c r="AA95">
        <v>0.54351306742887195</v>
      </c>
      <c r="AB95">
        <v>0.89457974965824605</v>
      </c>
      <c r="AC95">
        <v>0.78257254754379602</v>
      </c>
      <c r="AE95">
        <f t="shared" si="6"/>
        <v>35.870325351209914</v>
      </c>
      <c r="AF95">
        <v>0.60483940766027999</v>
      </c>
      <c r="AG95">
        <v>0.53237589475507296</v>
      </c>
      <c r="AH95">
        <v>0.30932316167012802</v>
      </c>
      <c r="AI95">
        <v>0.32834985857522803</v>
      </c>
      <c r="AJ95">
        <v>5.7130585533800501E-2</v>
      </c>
      <c r="AK95">
        <v>0.79279668934550895</v>
      </c>
      <c r="AL95">
        <v>0.60900465188916497</v>
      </c>
      <c r="AM95">
        <v>0.58979007097083203</v>
      </c>
      <c r="AN95">
        <v>0.30185803001813999</v>
      </c>
      <c r="AO95">
        <v>0.29114777325334601</v>
      </c>
      <c r="AP95">
        <v>0.456584416995651</v>
      </c>
      <c r="AQ95">
        <v>0.51335209318332198</v>
      </c>
      <c r="AR95">
        <v>-0.17233120133138399</v>
      </c>
      <c r="AS95">
        <v>-5.4084280979678899E-2</v>
      </c>
      <c r="AT95">
        <v>0.30748430383863801</v>
      </c>
      <c r="AU95">
        <v>0.61634990525049704</v>
      </c>
      <c r="AV95">
        <v>0.22999820404728599</v>
      </c>
      <c r="AW95">
        <v>0.64730859750089498</v>
      </c>
      <c r="AX95">
        <v>2.8018098497354399E-2</v>
      </c>
      <c r="AY95">
        <v>8.1448276830674605E-3</v>
      </c>
      <c r="AZ95">
        <v>0.53270849970669698</v>
      </c>
      <c r="BA95">
        <v>0.42855846549401599</v>
      </c>
      <c r="BB95">
        <v>0.721562075388131</v>
      </c>
      <c r="BC95">
        <v>-5.9286168842729303E-3</v>
      </c>
      <c r="BD95">
        <v>4.66751939565676E-2</v>
      </c>
      <c r="BE95">
        <v>0.45910167283778502</v>
      </c>
      <c r="BF95">
        <v>0.504869465970605</v>
      </c>
      <c r="BI95">
        <f t="shared" si="7"/>
        <v>23.78956790142573</v>
      </c>
      <c r="BJ95">
        <v>-0.20286363136006599</v>
      </c>
      <c r="BK95">
        <v>-0.14654951921163201</v>
      </c>
      <c r="BL95" t="s">
        <v>162</v>
      </c>
      <c r="BM95">
        <v>0.469086008690487</v>
      </c>
      <c r="BN95">
        <v>0.53121894370670097</v>
      </c>
      <c r="BO95">
        <v>0.39682155802221603</v>
      </c>
      <c r="BP95">
        <v>0.28893569003983099</v>
      </c>
      <c r="BQ95">
        <v>0.359428192307509</v>
      </c>
      <c r="BR95">
        <v>0.62077577716379095</v>
      </c>
      <c r="BS95">
        <v>0.42763660182895102</v>
      </c>
      <c r="BT95">
        <v>0.65542803903194302</v>
      </c>
      <c r="BU95">
        <v>0.19512869855248899</v>
      </c>
      <c r="BV95">
        <v>0.48322109540847902</v>
      </c>
      <c r="BW95">
        <v>5.9458594592863801E-3</v>
      </c>
      <c r="BX95">
        <v>-7.6646791086328395E-2</v>
      </c>
      <c r="BY95" t="s">
        <v>162</v>
      </c>
      <c r="BZ95">
        <v>9.5293438773389506E-3</v>
      </c>
      <c r="CA95">
        <v>0.162733258938284</v>
      </c>
      <c r="CB95">
        <v>0.29658232111295901</v>
      </c>
      <c r="CC95">
        <v>0.22992543427517201</v>
      </c>
      <c r="CD95">
        <v>-0.14616883459440699</v>
      </c>
      <c r="CE95">
        <v>0.194706827510326</v>
      </c>
      <c r="CF95">
        <v>0.30579407704739697</v>
      </c>
      <c r="CG95">
        <v>0.22878217116583599</v>
      </c>
      <c r="CH95">
        <v>4.39559137211619E-2</v>
      </c>
      <c r="CI95">
        <v>-2.4506101070081599E-2</v>
      </c>
      <c r="CJ95">
        <v>0.678059265228525</v>
      </c>
      <c r="CK95">
        <v>-0.114715360119856</v>
      </c>
      <c r="CL95">
        <v>0.127553966096424</v>
      </c>
      <c r="CM95" t="s">
        <v>162</v>
      </c>
      <c r="CN95">
        <v>0.80590730615572204</v>
      </c>
      <c r="CO95">
        <v>0.261452714853254</v>
      </c>
      <c r="CP95">
        <v>0.44472949582010401</v>
      </c>
      <c r="CQ95">
        <v>0.58008249584342597</v>
      </c>
      <c r="CR95">
        <v>0.16669530097044999</v>
      </c>
      <c r="CS95">
        <v>0.22745360472249099</v>
      </c>
      <c r="CT95">
        <v>0.31804990932784899</v>
      </c>
      <c r="CU95">
        <v>-4.7324324859541002E-2</v>
      </c>
      <c r="CV95">
        <v>0.54843795578673404</v>
      </c>
      <c r="CW95">
        <v>9.57720102572822E-2</v>
      </c>
      <c r="CX95">
        <v>6.5553203465992096E-2</v>
      </c>
      <c r="CY95">
        <v>0.35902320901085999</v>
      </c>
      <c r="CZ95">
        <v>-0.15451063948166799</v>
      </c>
      <c r="DA95">
        <v>0.20209557155296901</v>
      </c>
      <c r="DB95">
        <v>0.11840189943014701</v>
      </c>
      <c r="DC95" t="s">
        <v>162</v>
      </c>
    </row>
    <row r="96" spans="1:107" x14ac:dyDescent="0.25">
      <c r="A96" s="139">
        <v>39995</v>
      </c>
      <c r="B96">
        <f t="shared" si="4"/>
        <v>77.351178675787494</v>
      </c>
      <c r="C96">
        <v>0.67605779244436104</v>
      </c>
      <c r="D96">
        <v>0.82171314977962595</v>
      </c>
      <c r="E96">
        <v>0.71696894330790795</v>
      </c>
      <c r="F96">
        <v>0.72835725259876305</v>
      </c>
      <c r="G96">
        <v>0.70471696062094902</v>
      </c>
      <c r="H96">
        <v>0.93859437792844302</v>
      </c>
      <c r="I96">
        <v>0.875526061705036</v>
      </c>
      <c r="J96">
        <v>0.67580608537355502</v>
      </c>
      <c r="K96">
        <v>0.68355285060266702</v>
      </c>
      <c r="L96">
        <v>0.884835210889099</v>
      </c>
      <c r="M96">
        <v>0.51085099191616101</v>
      </c>
      <c r="N96">
        <v>0.94033693253723205</v>
      </c>
      <c r="O96">
        <v>0.70101433324876805</v>
      </c>
      <c r="P96">
        <v>0.77126053437115805</v>
      </c>
      <c r="Q96">
        <v>0.88700465527519301</v>
      </c>
      <c r="R96">
        <v>0.87078847789243996</v>
      </c>
      <c r="S96">
        <v>0.76231576439251603</v>
      </c>
      <c r="W96">
        <f t="shared" si="5"/>
        <v>75.325266556265092</v>
      </c>
      <c r="X96">
        <v>0.71752983580169405</v>
      </c>
      <c r="Y96">
        <v>0.69556135352612602</v>
      </c>
      <c r="Z96">
        <v>0.876725662266715</v>
      </c>
      <c r="AA96">
        <v>0.56612567898263</v>
      </c>
      <c r="AB96">
        <v>0.825160209361398</v>
      </c>
      <c r="AC96">
        <v>0.83841325343734197</v>
      </c>
      <c r="AE96">
        <f t="shared" si="6"/>
        <v>40.338925238501339</v>
      </c>
      <c r="AF96">
        <v>0.588008289940118</v>
      </c>
      <c r="AG96">
        <v>0.572608792295493</v>
      </c>
      <c r="AH96">
        <v>0.23719703870853201</v>
      </c>
      <c r="AI96">
        <v>0.42458334606984399</v>
      </c>
      <c r="AJ96">
        <v>-1.10976048027056E-2</v>
      </c>
      <c r="AK96">
        <v>0.70885590761436101</v>
      </c>
      <c r="AL96">
        <v>0.54280701059684999</v>
      </c>
      <c r="AM96">
        <v>0.71184194177581095</v>
      </c>
      <c r="AN96">
        <v>0.44249815676348597</v>
      </c>
      <c r="AO96">
        <v>0.57139017521942403</v>
      </c>
      <c r="AP96">
        <v>0.52435706161413798</v>
      </c>
      <c r="AQ96">
        <v>0.45998589088748798</v>
      </c>
      <c r="AR96">
        <v>5.80662202713189E-2</v>
      </c>
      <c r="AS96">
        <v>0.20959790944190901</v>
      </c>
      <c r="AT96">
        <v>0.23774934218157501</v>
      </c>
      <c r="AU96">
        <v>0.75948562548574805</v>
      </c>
      <c r="AV96">
        <v>0.37250179467688099</v>
      </c>
      <c r="AW96">
        <v>0.54204763785610399</v>
      </c>
      <c r="AX96">
        <v>-5.6822808147180701E-2</v>
      </c>
      <c r="AY96">
        <v>1.2309599323374699E-2</v>
      </c>
      <c r="AZ96">
        <v>0.58022275139610102</v>
      </c>
      <c r="BA96">
        <v>0.46701359103726697</v>
      </c>
      <c r="BB96">
        <v>0.72771774423803903</v>
      </c>
      <c r="BC96">
        <v>0.25925855053097502</v>
      </c>
      <c r="BD96">
        <v>-4.8984325583258E-2</v>
      </c>
      <c r="BE96">
        <v>0.61500072778502701</v>
      </c>
      <c r="BF96">
        <v>0.38330944721864102</v>
      </c>
      <c r="BI96">
        <f t="shared" si="7"/>
        <v>26.705306133876956</v>
      </c>
      <c r="BJ96">
        <v>0.25008124069045701</v>
      </c>
      <c r="BK96">
        <v>0.123952562925894</v>
      </c>
      <c r="BL96" t="s">
        <v>162</v>
      </c>
      <c r="BM96">
        <v>0.26064000748663602</v>
      </c>
      <c r="BN96">
        <v>0.36615151967425302</v>
      </c>
      <c r="BO96">
        <v>0.17177261194945301</v>
      </c>
      <c r="BP96">
        <v>0.60998344743444299</v>
      </c>
      <c r="BQ96">
        <v>0.26359521945722703</v>
      </c>
      <c r="BR96">
        <v>0.47013582314520203</v>
      </c>
      <c r="BS96">
        <v>0.37893548729671001</v>
      </c>
      <c r="BT96">
        <v>0.60140827064166502</v>
      </c>
      <c r="BU96">
        <v>0.453658341448057</v>
      </c>
      <c r="BV96">
        <v>0.372073910935518</v>
      </c>
      <c r="BW96">
        <v>0.183020745652448</v>
      </c>
      <c r="BX96">
        <v>-4.4719904318949899E-2</v>
      </c>
      <c r="BY96" t="s">
        <v>162</v>
      </c>
      <c r="BZ96">
        <v>-8.6688958975689206E-2</v>
      </c>
      <c r="CA96">
        <v>0.51564022316371305</v>
      </c>
      <c r="CB96">
        <v>3.7021880114144201E-2</v>
      </c>
      <c r="CC96">
        <v>0.113626585062524</v>
      </c>
      <c r="CD96">
        <v>-0.15215955552918001</v>
      </c>
      <c r="CE96">
        <v>0.33204863076925101</v>
      </c>
      <c r="CF96">
        <v>0.22794900191478501</v>
      </c>
      <c r="CG96">
        <v>0.31948374657067002</v>
      </c>
      <c r="CH96">
        <v>6.7630040040855904E-2</v>
      </c>
      <c r="CI96">
        <v>1.57084947490372E-2</v>
      </c>
      <c r="CJ96">
        <v>0.41184506431161599</v>
      </c>
      <c r="CK96">
        <v>-0.10338625281146301</v>
      </c>
      <c r="CL96">
        <v>0.38561401537151702</v>
      </c>
      <c r="CM96" t="s">
        <v>162</v>
      </c>
      <c r="CN96">
        <v>0.81921204822611304</v>
      </c>
      <c r="CO96">
        <v>0.268458802612762</v>
      </c>
      <c r="CP96">
        <v>0.66481706861721401</v>
      </c>
      <c r="CQ96">
        <v>0.57119936899079105</v>
      </c>
      <c r="CR96">
        <v>0.26342933497825899</v>
      </c>
      <c r="CS96">
        <v>0.44446052813432202</v>
      </c>
      <c r="CT96">
        <v>0.62896112733349896</v>
      </c>
      <c r="CU96">
        <v>-3.0107489663497898E-3</v>
      </c>
      <c r="CV96">
        <v>0.42228462860716198</v>
      </c>
      <c r="CW96">
        <v>-8.9121944815368795E-2</v>
      </c>
      <c r="CX96">
        <v>0.18821882387588201</v>
      </c>
      <c r="CY96">
        <v>0.54108021878244605</v>
      </c>
      <c r="CZ96">
        <v>-4.5809519486563997E-2</v>
      </c>
      <c r="DA96">
        <v>-7.1387599437073802E-3</v>
      </c>
      <c r="DB96">
        <v>4.1654001110681396E-3</v>
      </c>
      <c r="DC96" t="s">
        <v>162</v>
      </c>
    </row>
    <row r="97" spans="1:107" x14ac:dyDescent="0.25">
      <c r="A97" s="139">
        <v>40087</v>
      </c>
      <c r="B97">
        <f t="shared" si="4"/>
        <v>80.471201607749919</v>
      </c>
      <c r="C97">
        <v>0.77454301301114503</v>
      </c>
      <c r="D97">
        <v>0.77854884085919795</v>
      </c>
      <c r="E97">
        <v>0.91672652819156597</v>
      </c>
      <c r="F97">
        <v>0.818814042613628</v>
      </c>
      <c r="G97">
        <v>0.73181936062359998</v>
      </c>
      <c r="H97">
        <v>0.97484091810165696</v>
      </c>
      <c r="I97">
        <v>0.95530546440524999</v>
      </c>
      <c r="J97">
        <v>0.74190033265316602</v>
      </c>
      <c r="K97">
        <v>0.72634201516724495</v>
      </c>
      <c r="L97">
        <v>0.95166364684522897</v>
      </c>
      <c r="M97">
        <v>0.34755948876919202</v>
      </c>
      <c r="N97">
        <v>0.95278528063857204</v>
      </c>
      <c r="O97">
        <v>0.67863336233677696</v>
      </c>
      <c r="P97">
        <v>0.79064279293639295</v>
      </c>
      <c r="Q97">
        <v>0.93043655305861395</v>
      </c>
      <c r="R97">
        <v>0.87062223642821601</v>
      </c>
      <c r="S97">
        <v>0.73892039667803699</v>
      </c>
      <c r="W97">
        <f t="shared" si="5"/>
        <v>72.102444054612576</v>
      </c>
      <c r="X97">
        <v>0.60843960430391997</v>
      </c>
      <c r="Y97">
        <v>0.46951252851657999</v>
      </c>
      <c r="Z97">
        <v>0.90598695734215196</v>
      </c>
      <c r="AA97">
        <v>0.57263668618206698</v>
      </c>
      <c r="AB97">
        <v>0.90423956297153896</v>
      </c>
      <c r="AC97">
        <v>0.86533130396049696</v>
      </c>
      <c r="AE97">
        <f t="shared" si="6"/>
        <v>35.262910080382341</v>
      </c>
      <c r="AF97">
        <v>0.63990937983239105</v>
      </c>
      <c r="AG97">
        <v>0.44833623765881397</v>
      </c>
      <c r="AH97">
        <v>0.25473664099440202</v>
      </c>
      <c r="AI97">
        <v>0.50126935242151804</v>
      </c>
      <c r="AJ97">
        <v>-0.10406063184058401</v>
      </c>
      <c r="AK97">
        <v>0.84769361674139398</v>
      </c>
      <c r="AL97">
        <v>0.40713497779706398</v>
      </c>
      <c r="AM97">
        <v>0.65603982880152101</v>
      </c>
      <c r="AN97">
        <v>7.06219427512811E-2</v>
      </c>
      <c r="AO97">
        <v>0.54334707663896897</v>
      </c>
      <c r="AP97">
        <v>0.42355292177514797</v>
      </c>
      <c r="AQ97">
        <v>0.58528911699689601</v>
      </c>
      <c r="AR97">
        <v>-4.3059950401765898E-2</v>
      </c>
      <c r="AS97">
        <v>-0.13635365601746499</v>
      </c>
      <c r="AT97">
        <v>0.25094141775892997</v>
      </c>
      <c r="AU97">
        <v>0.70495760255835604</v>
      </c>
      <c r="AV97">
        <v>0.29534315617607798</v>
      </c>
      <c r="AW97">
        <v>0.61454685486531602</v>
      </c>
      <c r="AX97">
        <v>-6.5229409710336306E-2</v>
      </c>
      <c r="AY97">
        <v>-2.68146489846877E-3</v>
      </c>
      <c r="AZ97">
        <v>0.58739051929215302</v>
      </c>
      <c r="BA97">
        <v>0.40429064478759003</v>
      </c>
      <c r="BB97">
        <v>0.71879746812509404</v>
      </c>
      <c r="BC97">
        <v>0.16114276091841501</v>
      </c>
      <c r="BD97">
        <v>-0.109567358511706</v>
      </c>
      <c r="BE97">
        <v>0.16527174496300701</v>
      </c>
      <c r="BF97">
        <v>0.70132493122922002</v>
      </c>
      <c r="BI97">
        <f t="shared" si="7"/>
        <v>22.386624695546264</v>
      </c>
      <c r="BJ97">
        <v>-0.27824903740074203</v>
      </c>
      <c r="BK97">
        <v>-4.4170117958807403E-2</v>
      </c>
      <c r="BL97" t="s">
        <v>162</v>
      </c>
      <c r="BM97">
        <v>0.39117918885924002</v>
      </c>
      <c r="BN97">
        <v>0.55240528155550905</v>
      </c>
      <c r="BO97">
        <v>-3.5412168226763602E-2</v>
      </c>
      <c r="BP97">
        <v>-4.5906164553299399E-2</v>
      </c>
      <c r="BQ97">
        <v>0.58706926577058705</v>
      </c>
      <c r="BR97">
        <v>0.487977410648397</v>
      </c>
      <c r="BS97">
        <v>0.27379454647763202</v>
      </c>
      <c r="BT97">
        <v>0.56638278229556205</v>
      </c>
      <c r="BU97">
        <v>0.124373454674893</v>
      </c>
      <c r="BV97">
        <v>0.51888443387789895</v>
      </c>
      <c r="BW97">
        <v>0.16699141995357</v>
      </c>
      <c r="BX97">
        <v>3.57104669988976E-2</v>
      </c>
      <c r="BY97" t="s">
        <v>162</v>
      </c>
      <c r="BZ97">
        <v>0.260038934436229</v>
      </c>
      <c r="CA97">
        <v>0.43457571993974597</v>
      </c>
      <c r="CB97">
        <v>0.114334407126868</v>
      </c>
      <c r="CC97">
        <v>-9.0362737336647098E-2</v>
      </c>
      <c r="CD97">
        <v>-3.2177866737211701E-2</v>
      </c>
      <c r="CE97">
        <v>0.42225533937524601</v>
      </c>
      <c r="CF97">
        <v>9.1365212532247303E-2</v>
      </c>
      <c r="CG97">
        <v>0.120496678674087</v>
      </c>
      <c r="CH97">
        <v>0.33566983487897201</v>
      </c>
      <c r="CI97">
        <v>-6.3494164121098207E-2</v>
      </c>
      <c r="CJ97">
        <v>0.73656248772923905</v>
      </c>
      <c r="CK97">
        <v>4.28091718287493E-3</v>
      </c>
      <c r="CL97">
        <v>-0.10445100708895499</v>
      </c>
      <c r="CM97" t="s">
        <v>162</v>
      </c>
      <c r="CN97">
        <v>0.92008109741431299</v>
      </c>
      <c r="CO97">
        <v>1.44631192069672E-2</v>
      </c>
      <c r="CP97">
        <v>0.55630914263361697</v>
      </c>
      <c r="CQ97">
        <v>0.56723507021835196</v>
      </c>
      <c r="CR97">
        <v>7.5085218429578604E-2</v>
      </c>
      <c r="CS97">
        <v>0.47666210117628799</v>
      </c>
      <c r="CT97">
        <v>0.53075489864039205</v>
      </c>
      <c r="CU97">
        <v>9.0777162395796501E-2</v>
      </c>
      <c r="CV97">
        <v>0.32106227684141903</v>
      </c>
      <c r="CW97">
        <v>-2.6978442779679299E-3</v>
      </c>
      <c r="CX97">
        <v>0.25454296383040098</v>
      </c>
      <c r="CY97">
        <v>-9.3446224368856107E-2</v>
      </c>
      <c r="CZ97">
        <v>0.13633857486370399</v>
      </c>
      <c r="DA97">
        <v>6.0389509496844899E-2</v>
      </c>
      <c r="DB97">
        <v>-3.5299213935591697E-2</v>
      </c>
      <c r="DC97" t="s">
        <v>162</v>
      </c>
    </row>
    <row r="98" spans="1:107" x14ac:dyDescent="0.25">
      <c r="A98" s="139">
        <v>40179</v>
      </c>
      <c r="B98">
        <f t="shared" si="4"/>
        <v>75.237063335477075</v>
      </c>
      <c r="C98">
        <v>0.71027587283103699</v>
      </c>
      <c r="D98">
        <v>0.76641976162287395</v>
      </c>
      <c r="E98">
        <v>0.84600080486021301</v>
      </c>
      <c r="F98">
        <v>0.62592894610950101</v>
      </c>
      <c r="G98">
        <v>0.67605811938274396</v>
      </c>
      <c r="H98">
        <v>0.94751997082033601</v>
      </c>
      <c r="I98">
        <v>0.92250553795158696</v>
      </c>
      <c r="J98">
        <v>0.60303714448255996</v>
      </c>
      <c r="K98">
        <v>0.72559262554855097</v>
      </c>
      <c r="L98">
        <v>0.92878319999807901</v>
      </c>
      <c r="M98">
        <v>0.458441965277122</v>
      </c>
      <c r="N98">
        <v>0.94197203367933202</v>
      </c>
      <c r="O98">
        <v>0.69136656688152998</v>
      </c>
      <c r="P98">
        <v>0.57267801214554603</v>
      </c>
      <c r="Q98">
        <v>0.88914880403975305</v>
      </c>
      <c r="R98">
        <v>0.878063526236595</v>
      </c>
      <c r="S98">
        <v>0.60650787516374105</v>
      </c>
      <c r="W98">
        <f t="shared" si="5"/>
        <v>72.354707101121988</v>
      </c>
      <c r="X98">
        <v>0.58790561644602402</v>
      </c>
      <c r="Y98">
        <v>0.55001715116340699</v>
      </c>
      <c r="Z98">
        <v>0.84835012745410299</v>
      </c>
      <c r="AA98">
        <v>0.71909392831261698</v>
      </c>
      <c r="AB98">
        <v>0.810811990156171</v>
      </c>
      <c r="AC98">
        <v>0.82510361253499798</v>
      </c>
      <c r="AE98">
        <f t="shared" si="6"/>
        <v>33.805753894333776</v>
      </c>
      <c r="AF98">
        <v>0.47845251018872098</v>
      </c>
      <c r="AG98">
        <v>0.219425063584712</v>
      </c>
      <c r="AH98">
        <v>0.147687352062434</v>
      </c>
      <c r="AI98">
        <v>0.64422552259966903</v>
      </c>
      <c r="AJ98">
        <v>1.92422249522614E-2</v>
      </c>
      <c r="AK98">
        <v>0.80031960280367498</v>
      </c>
      <c r="AL98">
        <v>0.35802913774054301</v>
      </c>
      <c r="AM98">
        <v>0.66098784209137296</v>
      </c>
      <c r="AN98">
        <v>0.208225839100874</v>
      </c>
      <c r="AO98">
        <v>0.51699782866111599</v>
      </c>
      <c r="AP98">
        <v>0.66141963410114502</v>
      </c>
      <c r="AQ98">
        <v>0.47099478588393201</v>
      </c>
      <c r="AR98">
        <v>-0.17475389905230501</v>
      </c>
      <c r="AS98">
        <v>-9.6144334394563796E-2</v>
      </c>
      <c r="AT98">
        <v>0.34401217885942098</v>
      </c>
      <c r="AU98">
        <v>0.74448996129566203</v>
      </c>
      <c r="AV98">
        <v>0.11745686915307001</v>
      </c>
      <c r="AW98">
        <v>0.61686944706466096</v>
      </c>
      <c r="AX98">
        <v>2.8251562566939298E-2</v>
      </c>
      <c r="AY98">
        <v>-0.11004876978183201</v>
      </c>
      <c r="AZ98">
        <v>0.54239621605168098</v>
      </c>
      <c r="BA98">
        <v>0.48519734523551999</v>
      </c>
      <c r="BB98">
        <v>0.70226751021565503</v>
      </c>
      <c r="BC98">
        <v>-5.8253546317384101E-2</v>
      </c>
      <c r="BD98">
        <v>8.0844226968025498E-2</v>
      </c>
      <c r="BE98">
        <v>0.28818442698421098</v>
      </c>
      <c r="BF98">
        <v>0.43077701285090397</v>
      </c>
      <c r="BI98">
        <f t="shared" si="7"/>
        <v>22.454466675810224</v>
      </c>
      <c r="BJ98">
        <v>-5.2841436678885599E-2</v>
      </c>
      <c r="BK98">
        <v>-0.15049195882631899</v>
      </c>
      <c r="BL98" t="s">
        <v>162</v>
      </c>
      <c r="BM98">
        <v>0.193613912506507</v>
      </c>
      <c r="BN98">
        <v>0.41495572909742301</v>
      </c>
      <c r="BO98">
        <v>0.83837875761540703</v>
      </c>
      <c r="BP98">
        <v>-1.6765985398139399E-3</v>
      </c>
      <c r="BQ98">
        <v>0.31582071921084798</v>
      </c>
      <c r="BR98">
        <v>0.46813059809945201</v>
      </c>
      <c r="BS98">
        <v>0.29703212648758098</v>
      </c>
      <c r="BT98">
        <v>0.708936899472555</v>
      </c>
      <c r="BU98">
        <v>-9.6776768607014195E-3</v>
      </c>
      <c r="BV98">
        <v>7.1131750259685697E-2</v>
      </c>
      <c r="BW98">
        <v>0.48213575302280398</v>
      </c>
      <c r="BX98">
        <v>-0.11977349738816299</v>
      </c>
      <c r="BY98" t="s">
        <v>162</v>
      </c>
      <c r="BZ98">
        <v>-9.8469992184173794E-2</v>
      </c>
      <c r="CA98">
        <v>0.262684100598371</v>
      </c>
      <c r="CB98">
        <v>-2.11054529103312E-2</v>
      </c>
      <c r="CC98">
        <v>0.12751924664331099</v>
      </c>
      <c r="CD98">
        <v>1.5104520200368499E-2</v>
      </c>
      <c r="CE98">
        <v>0.36496393379856001</v>
      </c>
      <c r="CF98">
        <v>0.230008997763539</v>
      </c>
      <c r="CG98">
        <v>0.239425583634925</v>
      </c>
      <c r="CH98">
        <v>-7.7284486428428098E-2</v>
      </c>
      <c r="CI98">
        <v>0.224691022663602</v>
      </c>
      <c r="CJ98">
        <v>0.55196194239719099</v>
      </c>
      <c r="CK98">
        <v>-4.3003237692930997E-2</v>
      </c>
      <c r="CL98">
        <v>7.6877164942001897E-4</v>
      </c>
      <c r="CM98" t="s">
        <v>162</v>
      </c>
      <c r="CN98">
        <v>0.83766213708437598</v>
      </c>
      <c r="CO98">
        <v>0.17881824915213701</v>
      </c>
      <c r="CP98">
        <v>0.51064708849445895</v>
      </c>
      <c r="CQ98">
        <v>0.61742142660363697</v>
      </c>
      <c r="CR98">
        <v>8.2763200579236806E-2</v>
      </c>
      <c r="CS98">
        <v>0.39667835768654403</v>
      </c>
      <c r="CT98">
        <v>0.47735462299433501</v>
      </c>
      <c r="CU98">
        <v>0.32969876651569902</v>
      </c>
      <c r="CV98">
        <v>0.40662895764614299</v>
      </c>
      <c r="CW98">
        <v>-6.9350898284088504E-3</v>
      </c>
      <c r="CX98">
        <v>4.8707701371170899E-2</v>
      </c>
      <c r="CY98">
        <v>4.2381331631846299E-2</v>
      </c>
      <c r="CZ98">
        <v>7.0739990746355702E-2</v>
      </c>
      <c r="DA98">
        <v>0.123313686343829</v>
      </c>
      <c r="DB98">
        <v>8.2055549207128306E-2</v>
      </c>
      <c r="DC98" t="s">
        <v>162</v>
      </c>
    </row>
    <row r="99" spans="1:107" x14ac:dyDescent="0.25">
      <c r="A99" s="139">
        <v>40269</v>
      </c>
      <c r="B99">
        <f t="shared" si="4"/>
        <v>86.092657673338991</v>
      </c>
      <c r="C99">
        <v>0.82744129523357302</v>
      </c>
      <c r="D99">
        <v>0.94503432140521404</v>
      </c>
      <c r="E99">
        <v>0.96859454522852695</v>
      </c>
      <c r="F99">
        <v>0.87930340486362502</v>
      </c>
      <c r="G99">
        <v>0.86415020960664701</v>
      </c>
      <c r="H99">
        <v>0.98636080873218601</v>
      </c>
      <c r="I99">
        <v>0.94452908513653699</v>
      </c>
      <c r="J99">
        <v>0.708986119534884</v>
      </c>
      <c r="K99">
        <v>0.91517401989630898</v>
      </c>
      <c r="L99">
        <v>0.954920924375809</v>
      </c>
      <c r="M99">
        <v>0.54659674541157399</v>
      </c>
      <c r="N99">
        <v>0.97264656784248904</v>
      </c>
      <c r="O99">
        <v>0.77009607993142104</v>
      </c>
      <c r="P99">
        <v>0.80161148484839595</v>
      </c>
      <c r="Q99">
        <v>0.85523515008833395</v>
      </c>
      <c r="R99">
        <v>0.92092975099788699</v>
      </c>
      <c r="S99">
        <v>0.77414129133421805</v>
      </c>
      <c r="W99">
        <f t="shared" si="5"/>
        <v>85.341919632037559</v>
      </c>
      <c r="X99">
        <v>0.85165688563413799</v>
      </c>
      <c r="Y99">
        <v>0.68656893192542201</v>
      </c>
      <c r="Z99">
        <v>0.92019216645964796</v>
      </c>
      <c r="AA99">
        <v>0.78857049446565997</v>
      </c>
      <c r="AB99">
        <v>0.92128622758508505</v>
      </c>
      <c r="AC99">
        <v>0.95224047185230098</v>
      </c>
      <c r="AE99">
        <f t="shared" si="6"/>
        <v>49.334711660886974</v>
      </c>
      <c r="AF99">
        <v>0.75814381932540398</v>
      </c>
      <c r="AG99">
        <v>0.82409465151070005</v>
      </c>
      <c r="AH99">
        <v>0.12133076176234001</v>
      </c>
      <c r="AI99">
        <v>0.81378751580373598</v>
      </c>
      <c r="AJ99">
        <v>-3.6768692804376398E-3</v>
      </c>
      <c r="AK99">
        <v>0.91694767089500895</v>
      </c>
      <c r="AL99">
        <v>0.61395939574690295</v>
      </c>
      <c r="AM99">
        <v>0.82221342928963204</v>
      </c>
      <c r="AN99">
        <v>0.36230117809512402</v>
      </c>
      <c r="AO99">
        <v>0.77878558398439102</v>
      </c>
      <c r="AP99">
        <v>0.71551858108266697</v>
      </c>
      <c r="AQ99">
        <v>0.60165827702547703</v>
      </c>
      <c r="AR99">
        <v>-8.0480604724397792E-3</v>
      </c>
      <c r="AS99">
        <v>3.2582930833135598E-2</v>
      </c>
      <c r="AT99">
        <v>0.45477981365104703</v>
      </c>
      <c r="AU99">
        <v>0.90252078155799897</v>
      </c>
      <c r="AV99">
        <v>0.52238244474694095</v>
      </c>
      <c r="AW99">
        <v>0.62432517597682402</v>
      </c>
      <c r="AX99">
        <v>6.76397268776174E-3</v>
      </c>
      <c r="AY99">
        <v>-7.5183631625063793E-2</v>
      </c>
      <c r="AZ99">
        <v>0.64681098798773395</v>
      </c>
      <c r="BA99">
        <v>0.62493402969819001</v>
      </c>
      <c r="BB99">
        <v>0.88609504781714599</v>
      </c>
      <c r="BC99">
        <v>0.12135369241631901</v>
      </c>
      <c r="BD99">
        <v>0.100041200842196</v>
      </c>
      <c r="BE99">
        <v>0.27817713404685201</v>
      </c>
      <c r="BF99">
        <v>0.87777263303389697</v>
      </c>
      <c r="BI99">
        <f t="shared" si="7"/>
        <v>40.130237537206106</v>
      </c>
      <c r="BJ99">
        <v>1.8951629587457899E-2</v>
      </c>
      <c r="BK99">
        <v>4.8233159508129203E-2</v>
      </c>
      <c r="BL99" t="s">
        <v>162</v>
      </c>
      <c r="BM99">
        <v>0.14841439168638401</v>
      </c>
      <c r="BN99">
        <v>0.58523341082542502</v>
      </c>
      <c r="BO99" t="s">
        <v>162</v>
      </c>
      <c r="BP99">
        <v>0.39170811374551301</v>
      </c>
      <c r="BQ99">
        <v>0.40870112484576698</v>
      </c>
      <c r="BR99">
        <v>0.73314196684495603</v>
      </c>
      <c r="BS99">
        <v>0.61488497715993196</v>
      </c>
      <c r="BT99">
        <v>0.81548590215001104</v>
      </c>
      <c r="BU99">
        <v>0.58847368958079804</v>
      </c>
      <c r="BV99">
        <v>0.631515921697134</v>
      </c>
      <c r="BW99">
        <v>0.48048239314485802</v>
      </c>
      <c r="BX99">
        <v>-0.14797959822328899</v>
      </c>
      <c r="BY99" t="s">
        <v>162</v>
      </c>
      <c r="BZ99">
        <v>7.6904114954432903E-2</v>
      </c>
      <c r="CA99">
        <v>0.58352890391559198</v>
      </c>
      <c r="CB99">
        <v>-0.12620422577856</v>
      </c>
      <c r="CC99">
        <v>0.22252815436316101</v>
      </c>
      <c r="CD99">
        <v>2.6490179493607401E-2</v>
      </c>
      <c r="CE99">
        <v>0.74268330801401405</v>
      </c>
      <c r="CF99">
        <v>0.44077239351379799</v>
      </c>
      <c r="CG99">
        <v>0.46286472700175701</v>
      </c>
      <c r="CH99">
        <v>0.14141971432612399</v>
      </c>
      <c r="CI99">
        <v>0.45983944864285498</v>
      </c>
      <c r="CJ99">
        <v>0.80473844274857098</v>
      </c>
      <c r="CK99">
        <v>0.29143602885093001</v>
      </c>
      <c r="CL99">
        <v>0.44811441356811299</v>
      </c>
      <c r="CM99" t="s">
        <v>162</v>
      </c>
      <c r="CN99">
        <v>0.89037495030309999</v>
      </c>
      <c r="CO99">
        <v>0.52309328499878605</v>
      </c>
      <c r="CP99">
        <v>0.64373508438095595</v>
      </c>
      <c r="CQ99">
        <v>0.84946961620861305</v>
      </c>
      <c r="CR99">
        <v>0.27683793077193097</v>
      </c>
      <c r="CS99">
        <v>0.56471271394678901</v>
      </c>
      <c r="CT99">
        <v>0.66067720850589495</v>
      </c>
      <c r="CU99">
        <v>6.5416220091689098E-2</v>
      </c>
      <c r="CV99">
        <v>0.58682516324600498</v>
      </c>
      <c r="CW99">
        <v>3.3037146387507099E-2</v>
      </c>
      <c r="CX99">
        <v>0.63875189944978406</v>
      </c>
      <c r="CY99">
        <v>0.40605877917202698</v>
      </c>
      <c r="CZ99">
        <v>-0.158840116323377</v>
      </c>
      <c r="DA99">
        <v>0.40171330917105902</v>
      </c>
      <c r="DB99">
        <v>0.179171513776263</v>
      </c>
      <c r="DC99" t="s">
        <v>162</v>
      </c>
    </row>
    <row r="100" spans="1:107" x14ac:dyDescent="0.25">
      <c r="A100" s="139">
        <v>40360</v>
      </c>
      <c r="B100">
        <f t="shared" si="4"/>
        <v>78.737329223781288</v>
      </c>
      <c r="C100">
        <v>0.82581760633865398</v>
      </c>
      <c r="D100">
        <v>0.87458903867986304</v>
      </c>
      <c r="E100">
        <v>0.88791933812735702</v>
      </c>
      <c r="F100">
        <v>0.66956975226484705</v>
      </c>
      <c r="G100">
        <v>0.82171378707604903</v>
      </c>
      <c r="H100">
        <v>0.97158795885680405</v>
      </c>
      <c r="I100">
        <v>0.94401276026706804</v>
      </c>
      <c r="J100">
        <v>0.49624381136474099</v>
      </c>
      <c r="K100">
        <v>0.77037535368006604</v>
      </c>
      <c r="L100">
        <v>0.94967303281089199</v>
      </c>
      <c r="M100">
        <v>0.435076444620836</v>
      </c>
      <c r="N100">
        <v>0.94186335616887096</v>
      </c>
      <c r="O100">
        <v>0.60911198816157597</v>
      </c>
      <c r="P100">
        <v>0.74325316518343698</v>
      </c>
      <c r="Q100">
        <v>0.73842972972669596</v>
      </c>
      <c r="R100">
        <v>0.86888419155242202</v>
      </c>
      <c r="S100">
        <v>0.83722465316264005</v>
      </c>
      <c r="W100">
        <f t="shared" si="5"/>
        <v>72.672177906129491</v>
      </c>
      <c r="X100">
        <v>0.52678138721546397</v>
      </c>
      <c r="Y100">
        <v>0.44212816076495798</v>
      </c>
      <c r="Z100">
        <v>0.889289626230788</v>
      </c>
      <c r="AA100">
        <v>0.73456528170416602</v>
      </c>
      <c r="AB100">
        <v>0.86415107603059904</v>
      </c>
      <c r="AC100">
        <v>0.90341514242179499</v>
      </c>
      <c r="AE100">
        <f t="shared" si="6"/>
        <v>39.490556235032926</v>
      </c>
      <c r="AF100">
        <v>0.59065484612819996</v>
      </c>
      <c r="AG100">
        <v>0.59315268930619602</v>
      </c>
      <c r="AH100">
        <v>0.13265253076834099</v>
      </c>
      <c r="AI100">
        <v>0.17738128910953699</v>
      </c>
      <c r="AJ100">
        <v>0.129280082755419</v>
      </c>
      <c r="AK100">
        <v>0.90079758578939995</v>
      </c>
      <c r="AL100">
        <v>0.60758783884479295</v>
      </c>
      <c r="AM100">
        <v>0.61874692600265702</v>
      </c>
      <c r="AN100">
        <v>0.31404843716786801</v>
      </c>
      <c r="AO100">
        <v>0.39128772746773999</v>
      </c>
      <c r="AP100">
        <v>0.13775310637688801</v>
      </c>
      <c r="AQ100">
        <v>0.56291851679206795</v>
      </c>
      <c r="AR100">
        <v>-5.2585243256619799E-2</v>
      </c>
      <c r="AS100">
        <v>0.20467858801906799</v>
      </c>
      <c r="AT100">
        <v>0.34681528744948298</v>
      </c>
      <c r="AU100">
        <v>0.783935176849333</v>
      </c>
      <c r="AV100">
        <v>0.59417788914125003</v>
      </c>
      <c r="AW100">
        <v>0.74816393223668198</v>
      </c>
      <c r="AX100">
        <v>-5.38482424987985E-2</v>
      </c>
      <c r="AY100">
        <v>0.29503277402957101</v>
      </c>
      <c r="AZ100">
        <v>0.37168247425935003</v>
      </c>
      <c r="BA100">
        <v>0.44338658614565402</v>
      </c>
      <c r="BB100">
        <v>0.78457855696733703</v>
      </c>
      <c r="BC100">
        <v>0.31314157423432898</v>
      </c>
      <c r="BD100">
        <v>-9.3316607102197399E-2</v>
      </c>
      <c r="BE100">
        <v>0.18067123569058499</v>
      </c>
      <c r="BF100">
        <v>0.63967462478475801</v>
      </c>
      <c r="BI100">
        <f t="shared" si="7"/>
        <v>28.896779927721084</v>
      </c>
      <c r="BJ100">
        <v>-1.4780548016174001E-2</v>
      </c>
      <c r="BK100">
        <v>5.8038718724383397E-2</v>
      </c>
      <c r="BL100" t="s">
        <v>162</v>
      </c>
      <c r="BM100">
        <v>0.420558633901151</v>
      </c>
      <c r="BN100">
        <v>0.53234685405558502</v>
      </c>
      <c r="BO100" t="s">
        <v>162</v>
      </c>
      <c r="BP100">
        <v>0.25506904193334701</v>
      </c>
      <c r="BQ100">
        <v>0.47996354435655397</v>
      </c>
      <c r="BR100">
        <v>0.46457050177091402</v>
      </c>
      <c r="BS100">
        <v>0.49094927637173902</v>
      </c>
      <c r="BT100">
        <v>0.69242337987982205</v>
      </c>
      <c r="BU100">
        <v>0.195604341962902</v>
      </c>
      <c r="BV100">
        <v>0.41027071524761399</v>
      </c>
      <c r="BW100">
        <v>0.23637294037308701</v>
      </c>
      <c r="BX100">
        <v>2.31133059870418E-2</v>
      </c>
      <c r="BY100" t="s">
        <v>162</v>
      </c>
      <c r="BZ100">
        <v>7.5637166217702306E-2</v>
      </c>
      <c r="CA100">
        <v>0.190205305447359</v>
      </c>
      <c r="CB100">
        <v>9.8421179580872001E-2</v>
      </c>
      <c r="CC100">
        <v>0.195168102368487</v>
      </c>
      <c r="CD100">
        <v>4.3385542663022102E-2</v>
      </c>
      <c r="CE100">
        <v>0.56804430163798303</v>
      </c>
      <c r="CF100">
        <v>0.13287401177591099</v>
      </c>
      <c r="CG100">
        <v>0.39831593223178802</v>
      </c>
      <c r="CH100">
        <v>5.35373157839742E-2</v>
      </c>
      <c r="CI100">
        <v>0.389852894448802</v>
      </c>
      <c r="CJ100">
        <v>0.51018955826594203</v>
      </c>
      <c r="CK100">
        <v>0.136643678924876</v>
      </c>
      <c r="CL100">
        <v>0.18902022596069401</v>
      </c>
      <c r="CM100" t="s">
        <v>162</v>
      </c>
      <c r="CN100">
        <v>0.83546040572008695</v>
      </c>
      <c r="CO100">
        <v>6.4948047594814207E-2</v>
      </c>
      <c r="CP100">
        <v>0.601319984791574</v>
      </c>
      <c r="CQ100">
        <v>0.73941336824647697</v>
      </c>
      <c r="CR100">
        <v>0.17419858228563301</v>
      </c>
      <c r="CS100">
        <v>0.38272187176323702</v>
      </c>
      <c r="CT100">
        <v>0.60505573151474801</v>
      </c>
      <c r="CU100">
        <v>-9.9932579193588097E-2</v>
      </c>
      <c r="CV100">
        <v>0.53822950368842004</v>
      </c>
      <c r="CW100">
        <v>0.14196107608305999</v>
      </c>
      <c r="CX100">
        <v>0.31342181227674099</v>
      </c>
      <c r="CY100">
        <v>0.19156966440004</v>
      </c>
      <c r="CZ100">
        <v>-5.9431512208471898E-2</v>
      </c>
      <c r="DA100">
        <v>-6.6802778284271697E-2</v>
      </c>
      <c r="DB100">
        <v>0.25975066983176298</v>
      </c>
      <c r="DC100" t="s">
        <v>162</v>
      </c>
    </row>
    <row r="101" spans="1:107" x14ac:dyDescent="0.25">
      <c r="A101" s="139">
        <v>40452</v>
      </c>
      <c r="B101">
        <f t="shared" si="4"/>
        <v>74.895985582657858</v>
      </c>
      <c r="C101">
        <v>0.77295886763185895</v>
      </c>
      <c r="D101">
        <v>0.85633485711983404</v>
      </c>
      <c r="E101">
        <v>0.92199063332342501</v>
      </c>
      <c r="F101">
        <v>0.75562334427845801</v>
      </c>
      <c r="G101">
        <v>0.60586923189340303</v>
      </c>
      <c r="H101">
        <v>0.96597868875999005</v>
      </c>
      <c r="I101">
        <v>0.92578155987440003</v>
      </c>
      <c r="J101">
        <v>0.61095078734542996</v>
      </c>
      <c r="K101">
        <v>0.71785359291996598</v>
      </c>
      <c r="L101">
        <v>0.93937232128813697</v>
      </c>
      <c r="M101">
        <v>0.29477114181079</v>
      </c>
      <c r="N101">
        <v>0.95120784823353799</v>
      </c>
      <c r="O101">
        <v>0.50638742074188903</v>
      </c>
      <c r="P101">
        <v>0.67069437058293502</v>
      </c>
      <c r="Q101">
        <v>0.77437970131035705</v>
      </c>
      <c r="R101">
        <v>0.80261913669430396</v>
      </c>
      <c r="S101">
        <v>0.65954404524312205</v>
      </c>
      <c r="W101">
        <f t="shared" si="5"/>
        <v>67.237507802605904</v>
      </c>
      <c r="X101">
        <v>0.61726873942160498</v>
      </c>
      <c r="Y101">
        <v>0.38677694614448099</v>
      </c>
      <c r="Z101">
        <v>0.85156834644934198</v>
      </c>
      <c r="AA101">
        <v>0.522936612697532</v>
      </c>
      <c r="AB101">
        <v>0.82527360328858601</v>
      </c>
      <c r="AC101">
        <v>0.83042622015480905</v>
      </c>
      <c r="AE101">
        <f t="shared" si="6"/>
        <v>37.679113429239095</v>
      </c>
      <c r="AF101">
        <v>0.46403618172719902</v>
      </c>
      <c r="AG101">
        <v>0.35329041108390502</v>
      </c>
      <c r="AH101">
        <v>0.25782108095051898</v>
      </c>
      <c r="AI101">
        <v>8.9112904880136207E-2</v>
      </c>
      <c r="AJ101">
        <v>-5.2613071075702497E-2</v>
      </c>
      <c r="AK101">
        <v>0.899479755127358</v>
      </c>
      <c r="AL101">
        <v>0.40728562289843301</v>
      </c>
      <c r="AM101">
        <v>0.69932547352796304</v>
      </c>
      <c r="AN101">
        <v>0.38902103486366602</v>
      </c>
      <c r="AO101">
        <v>0.34824578944559298</v>
      </c>
      <c r="AP101">
        <v>0.329981101529778</v>
      </c>
      <c r="AQ101">
        <v>0.46877170543137497</v>
      </c>
      <c r="AR101">
        <v>0.13703598013354901</v>
      </c>
      <c r="AS101">
        <v>0.148201609487011</v>
      </c>
      <c r="AT101">
        <v>0.30557630824430199</v>
      </c>
      <c r="AU101">
        <v>0.78712642097913499</v>
      </c>
      <c r="AV101">
        <v>0.51886506687061695</v>
      </c>
      <c r="AW101">
        <v>0.66690746234432297</v>
      </c>
      <c r="AX101">
        <v>3.3058962130202797E-2</v>
      </c>
      <c r="AY101">
        <v>-1.78707041027086E-2</v>
      </c>
      <c r="AZ101">
        <v>0.59148787641777401</v>
      </c>
      <c r="BA101">
        <v>0.33751287456962897</v>
      </c>
      <c r="BB101">
        <v>0.766837005092183</v>
      </c>
      <c r="BC101">
        <v>0.283653452523979</v>
      </c>
      <c r="BD101">
        <v>-3.9596280674669498E-2</v>
      </c>
      <c r="BE101">
        <v>0.49988691870409002</v>
      </c>
      <c r="BF101">
        <v>0.50091968278491505</v>
      </c>
      <c r="BI101">
        <f t="shared" si="7"/>
        <v>22.692641450879339</v>
      </c>
      <c r="BJ101">
        <v>-0.102788172636195</v>
      </c>
      <c r="BK101">
        <v>-0.20221563521644401</v>
      </c>
      <c r="BL101" t="s">
        <v>162</v>
      </c>
      <c r="BM101">
        <v>0.37416374933222701</v>
      </c>
      <c r="BN101">
        <v>0.15351213604118499</v>
      </c>
      <c r="BO101" t="s">
        <v>162</v>
      </c>
      <c r="BP101">
        <v>3.4683027316798502E-2</v>
      </c>
      <c r="BQ101">
        <v>0.58913071998255395</v>
      </c>
      <c r="BR101">
        <v>0.25271472063647799</v>
      </c>
      <c r="BS101">
        <v>0.30655985005758402</v>
      </c>
      <c r="BT101">
        <v>0.696660608340266</v>
      </c>
      <c r="BU101">
        <v>0.14275180186998401</v>
      </c>
      <c r="BV101">
        <v>0.51836655869413295</v>
      </c>
      <c r="BW101">
        <v>1.6806464661096799E-2</v>
      </c>
      <c r="BX101">
        <v>-4.6998008812466401E-2</v>
      </c>
      <c r="BY101" t="s">
        <v>162</v>
      </c>
      <c r="BZ101">
        <v>-0.11092967971206801</v>
      </c>
      <c r="CA101">
        <v>-1.14105798014321E-2</v>
      </c>
      <c r="CB101">
        <v>7.9718993199070498E-2</v>
      </c>
      <c r="CC101">
        <v>0.46975251533873402</v>
      </c>
      <c r="CD101">
        <v>0.170923495456973</v>
      </c>
      <c r="CE101">
        <v>0.64819668463017499</v>
      </c>
      <c r="CF101">
        <v>0.28056130851095501</v>
      </c>
      <c r="CG101">
        <v>0.47765042113136202</v>
      </c>
      <c r="CH101">
        <v>0.25322758176427901</v>
      </c>
      <c r="CI101">
        <v>0.51497021173886903</v>
      </c>
      <c r="CJ101">
        <v>0.71268659624804198</v>
      </c>
      <c r="CK101">
        <v>-0.10431728437237001</v>
      </c>
      <c r="CL101">
        <v>0.14356346057386399</v>
      </c>
      <c r="CM101" t="s">
        <v>162</v>
      </c>
      <c r="CN101">
        <v>0.836988992872163</v>
      </c>
      <c r="CO101">
        <v>3.7311822795197097E-2</v>
      </c>
      <c r="CP101">
        <v>0.62856285378552301</v>
      </c>
      <c r="CQ101">
        <v>0.57225944433923903</v>
      </c>
      <c r="CR101">
        <v>-9.0413927998526503E-2</v>
      </c>
      <c r="CS101">
        <v>0.360134372194582</v>
      </c>
      <c r="CT101" t="s">
        <v>162</v>
      </c>
      <c r="CU101">
        <v>-1.3045573385390701E-3</v>
      </c>
      <c r="CV101">
        <v>3.2561437079054199E-2</v>
      </c>
      <c r="CW101">
        <v>3.43855080636081E-2</v>
      </c>
      <c r="CX101">
        <v>0.10545645013765501</v>
      </c>
      <c r="CY101">
        <v>6.9644985336089302E-2</v>
      </c>
      <c r="CZ101">
        <v>2.1998675544151601E-2</v>
      </c>
      <c r="DA101">
        <v>0.12898471840721301</v>
      </c>
      <c r="DB101">
        <v>8.2544260160670499E-2</v>
      </c>
      <c r="DC101" t="s">
        <v>162</v>
      </c>
    </row>
    <row r="102" spans="1:107" x14ac:dyDescent="0.25">
      <c r="A102" s="139">
        <v>40544</v>
      </c>
      <c r="B102">
        <f t="shared" si="4"/>
        <v>68.498203541516773</v>
      </c>
      <c r="C102">
        <v>0.57602844363445205</v>
      </c>
      <c r="D102">
        <v>0.802143975341436</v>
      </c>
      <c r="E102">
        <v>0.81643262781938397</v>
      </c>
      <c r="F102">
        <v>0.62922062610377605</v>
      </c>
      <c r="G102">
        <v>0.483753344831993</v>
      </c>
      <c r="H102">
        <v>0.92481801578183898</v>
      </c>
      <c r="I102">
        <v>0.89174155778781605</v>
      </c>
      <c r="J102">
        <v>0.57256352130719801</v>
      </c>
      <c r="K102">
        <v>0.74673781957850704</v>
      </c>
      <c r="L102">
        <v>0.85280384865234804</v>
      </c>
      <c r="M102">
        <v>0.33989924977708902</v>
      </c>
      <c r="N102">
        <v>0.92008210178678895</v>
      </c>
      <c r="O102">
        <v>0.78275008948344005</v>
      </c>
      <c r="P102">
        <v>0.47338654721810303</v>
      </c>
      <c r="Q102">
        <v>0.59778038657969901</v>
      </c>
      <c r="R102">
        <v>0.60048471712399498</v>
      </c>
      <c r="S102">
        <v>0.634067729249988</v>
      </c>
      <c r="W102">
        <f t="shared" si="5"/>
        <v>59.313373154374219</v>
      </c>
      <c r="X102">
        <v>0.241734624665848</v>
      </c>
      <c r="Y102">
        <v>0.54047486200126804</v>
      </c>
      <c r="Z102">
        <v>0.71598135320477196</v>
      </c>
      <c r="AA102">
        <v>0.60540221390663496</v>
      </c>
      <c r="AB102">
        <v>0.773195500586917</v>
      </c>
      <c r="AC102">
        <v>0.68201383489701295</v>
      </c>
      <c r="AE102">
        <f t="shared" si="6"/>
        <v>28.404232636680639</v>
      </c>
      <c r="AF102">
        <v>0.44298846307399098</v>
      </c>
      <c r="AG102">
        <v>0.39382188911709598</v>
      </c>
      <c r="AH102">
        <v>-2.82245002489354E-2</v>
      </c>
      <c r="AI102">
        <v>0.25970404831669403</v>
      </c>
      <c r="AJ102">
        <v>-6.0237963868004004E-3</v>
      </c>
      <c r="AK102">
        <v>0.73481570419042597</v>
      </c>
      <c r="AL102">
        <v>0.35588683409329902</v>
      </c>
      <c r="AM102">
        <v>0.62069368128788105</v>
      </c>
      <c r="AN102">
        <v>8.6196598270769906E-2</v>
      </c>
      <c r="AO102">
        <v>0.13259518983523999</v>
      </c>
      <c r="AP102">
        <v>0.326367612004065</v>
      </c>
      <c r="AQ102">
        <v>0.29225122668685399</v>
      </c>
      <c r="AR102">
        <v>-7.9913527237996704E-2</v>
      </c>
      <c r="AS102">
        <v>-1.4808322281888201E-2</v>
      </c>
      <c r="AT102">
        <v>0.37712283578546701</v>
      </c>
      <c r="AU102">
        <v>0.61946018727180197</v>
      </c>
      <c r="AV102">
        <v>0.18076704636839999</v>
      </c>
      <c r="AW102">
        <v>0.54983274155961503</v>
      </c>
      <c r="AX102">
        <v>0.104153503991103</v>
      </c>
      <c r="AY102">
        <v>-3.7659516932960803E-2</v>
      </c>
      <c r="AZ102">
        <v>0.31448193153124199</v>
      </c>
      <c r="BA102">
        <v>0.40511599490856198</v>
      </c>
      <c r="BB102">
        <v>0.69252991660821595</v>
      </c>
      <c r="BC102">
        <v>0.25954220947982198</v>
      </c>
      <c r="BD102">
        <v>0.131983739418671</v>
      </c>
      <c r="BE102">
        <v>0.333197209300091</v>
      </c>
      <c r="BF102">
        <v>0.22226391189304601</v>
      </c>
      <c r="BI102">
        <f t="shared" si="7"/>
        <v>20.938141064002316</v>
      </c>
      <c r="BJ102">
        <v>-0.118459241840861</v>
      </c>
      <c r="BK102">
        <v>0.246130576000512</v>
      </c>
      <c r="BL102">
        <v>0.26549973540111899</v>
      </c>
      <c r="BM102">
        <v>0.29761025787704898</v>
      </c>
      <c r="BN102">
        <v>0.19824120367483899</v>
      </c>
      <c r="BO102" t="s">
        <v>162</v>
      </c>
      <c r="BP102">
        <v>0.28756431483025602</v>
      </c>
      <c r="BQ102">
        <v>7.7277304540902397E-2</v>
      </c>
      <c r="BR102">
        <v>0.39232510001465998</v>
      </c>
      <c r="BS102">
        <v>0.216316222273197</v>
      </c>
      <c r="BT102">
        <v>0.54614622015324898</v>
      </c>
      <c r="BU102">
        <v>1.6231201217225901E-2</v>
      </c>
      <c r="BV102">
        <v>0.51368865751002601</v>
      </c>
      <c r="BW102">
        <v>0.15994169153441101</v>
      </c>
      <c r="BX102">
        <v>-4.2595736781279897E-2</v>
      </c>
      <c r="BY102" t="s">
        <v>162</v>
      </c>
      <c r="BZ102">
        <v>3.2009047729213598E-2</v>
      </c>
      <c r="CA102">
        <v>3.2662721374057103E-2</v>
      </c>
      <c r="CB102">
        <v>-5.2959940581688299E-2</v>
      </c>
      <c r="CC102">
        <v>0.39849205970946899</v>
      </c>
      <c r="CD102">
        <v>4.7514701662510303E-2</v>
      </c>
      <c r="CE102">
        <v>0.68725470900552899</v>
      </c>
      <c r="CF102">
        <v>0.125761034708395</v>
      </c>
      <c r="CG102">
        <v>0.64489611406666303</v>
      </c>
      <c r="CH102">
        <v>7.4143826433360802E-2</v>
      </c>
      <c r="CI102">
        <v>0.270541352997336</v>
      </c>
      <c r="CJ102">
        <v>0.53019288432606404</v>
      </c>
      <c r="CK102">
        <v>0.19107249070164101</v>
      </c>
      <c r="CL102">
        <v>-2.64750165865211E-2</v>
      </c>
      <c r="CM102" t="s">
        <v>162</v>
      </c>
      <c r="CN102">
        <v>0.67483321811421604</v>
      </c>
      <c r="CO102">
        <v>-6.1438639730725601E-2</v>
      </c>
      <c r="CP102">
        <v>0.41751417647622202</v>
      </c>
      <c r="CQ102">
        <v>0.44777045006317101</v>
      </c>
      <c r="CR102">
        <v>-9.9665873573497002E-2</v>
      </c>
      <c r="CS102">
        <v>0.33757761036824702</v>
      </c>
      <c r="CT102" t="s">
        <v>162</v>
      </c>
      <c r="CU102">
        <v>1.3510260092954999E-2</v>
      </c>
      <c r="CV102">
        <v>0.17707347956356501</v>
      </c>
      <c r="CW102">
        <v>-0.12495832106892001</v>
      </c>
      <c r="CX102">
        <v>0.488983123482985</v>
      </c>
      <c r="CY102">
        <v>0.280776232838368</v>
      </c>
      <c r="CZ102">
        <v>-6.8958072637614904E-3</v>
      </c>
      <c r="DA102">
        <v>0.17142215026576699</v>
      </c>
      <c r="DB102">
        <v>8.8102482364124796E-2</v>
      </c>
      <c r="DC102">
        <v>-2.1608787063080101E-2</v>
      </c>
    </row>
    <row r="103" spans="1:107" x14ac:dyDescent="0.25">
      <c r="A103" s="139">
        <v>40634</v>
      </c>
      <c r="B103">
        <f t="shared" si="4"/>
        <v>78.67134443460661</v>
      </c>
      <c r="C103">
        <v>0.78583381592624102</v>
      </c>
      <c r="D103">
        <v>0.86332316879506399</v>
      </c>
      <c r="E103">
        <v>0.89620193542419402</v>
      </c>
      <c r="F103">
        <v>0.71909044842799796</v>
      </c>
      <c r="G103">
        <v>0.81337718727730102</v>
      </c>
      <c r="H103">
        <v>0.96879144202253897</v>
      </c>
      <c r="I103">
        <v>0.93034438919293705</v>
      </c>
      <c r="J103">
        <v>0.49128123033733101</v>
      </c>
      <c r="K103">
        <v>0.88036634473281605</v>
      </c>
      <c r="L103">
        <v>0.94966388568534599</v>
      </c>
      <c r="M103">
        <v>0.358067823893571</v>
      </c>
      <c r="N103">
        <v>0.954583932511744</v>
      </c>
      <c r="O103">
        <v>0.77949669606921801</v>
      </c>
      <c r="P103">
        <v>0.72766259691532398</v>
      </c>
      <c r="Q103">
        <v>0.75274540756368802</v>
      </c>
      <c r="R103">
        <v>0.89743608314302903</v>
      </c>
      <c r="S103">
        <v>0.60586216596478004</v>
      </c>
      <c r="W103">
        <f t="shared" si="5"/>
        <v>71.457027503182829</v>
      </c>
      <c r="X103">
        <v>0.45473263789745999</v>
      </c>
      <c r="Y103">
        <v>0.50514800612729804</v>
      </c>
      <c r="Z103">
        <v>0.89377040235063698</v>
      </c>
      <c r="AA103">
        <v>0.65903482608057595</v>
      </c>
      <c r="AB103">
        <v>0.90576561294888802</v>
      </c>
      <c r="AC103">
        <v>0.868970164786111</v>
      </c>
      <c r="AE103">
        <f t="shared" si="6"/>
        <v>38.767177710004042</v>
      </c>
      <c r="AF103">
        <v>0.46305788757285699</v>
      </c>
      <c r="AG103">
        <v>0.56951512863155895</v>
      </c>
      <c r="AH103">
        <v>0.12507879303802899</v>
      </c>
      <c r="AI103">
        <v>0.45331225296695798</v>
      </c>
      <c r="AJ103">
        <v>7.9908418916523304E-3</v>
      </c>
      <c r="AK103">
        <v>0.81169838425390295</v>
      </c>
      <c r="AL103">
        <v>0.47524774292932498</v>
      </c>
      <c r="AM103">
        <v>0.77323468417207397</v>
      </c>
      <c r="AN103">
        <v>0.52678279622381596</v>
      </c>
      <c r="AO103">
        <v>0.49262035570728302</v>
      </c>
      <c r="AP103">
        <v>0.70990919303713995</v>
      </c>
      <c r="AQ103">
        <v>0.58550116568278299</v>
      </c>
      <c r="AR103">
        <v>4.7032708372528598E-2</v>
      </c>
      <c r="AS103">
        <v>0.24575330236951301</v>
      </c>
      <c r="AT103">
        <v>0.64365717959997903</v>
      </c>
      <c r="AU103">
        <v>0.73832888718121703</v>
      </c>
      <c r="AV103">
        <v>0.17702514429827099</v>
      </c>
      <c r="AW103">
        <v>0.49566526837482</v>
      </c>
      <c r="AX103">
        <v>7.4086337252401699E-2</v>
      </c>
      <c r="AY103">
        <v>0.20260200157309299</v>
      </c>
      <c r="AZ103">
        <v>8.20290221567406E-2</v>
      </c>
      <c r="BA103">
        <v>0.30296864242989402</v>
      </c>
      <c r="BB103">
        <v>0.81273694695343801</v>
      </c>
      <c r="BC103">
        <v>0.27464765485432002</v>
      </c>
      <c r="BD103">
        <v>-0.16784402397196299</v>
      </c>
      <c r="BE103">
        <v>0.33994115750999299</v>
      </c>
      <c r="BF103">
        <v>0.204558526639468</v>
      </c>
      <c r="BI103">
        <f t="shared" si="7"/>
        <v>24.556322664347391</v>
      </c>
      <c r="BJ103">
        <v>-8.9617974931198496E-2</v>
      </c>
      <c r="BK103">
        <v>-1.54628974297786E-2</v>
      </c>
      <c r="BL103">
        <v>4.9100593572902598E-2</v>
      </c>
      <c r="BM103">
        <v>0.37166773887858201</v>
      </c>
      <c r="BN103">
        <v>0.71068689485562997</v>
      </c>
      <c r="BO103" t="s">
        <v>162</v>
      </c>
      <c r="BP103">
        <v>9.9114331341510806E-2</v>
      </c>
      <c r="BQ103">
        <v>0.26470742124598301</v>
      </c>
      <c r="BR103">
        <v>0.57632571847654401</v>
      </c>
      <c r="BS103">
        <v>0.37169841556143401</v>
      </c>
      <c r="BT103">
        <v>0.77465606591063296</v>
      </c>
      <c r="BU103">
        <v>-6.1289989174635497E-3</v>
      </c>
      <c r="BV103">
        <v>0.51418944432882396</v>
      </c>
      <c r="BW103">
        <v>0.26340358719467899</v>
      </c>
      <c r="BX103">
        <v>1.6854486559973E-2</v>
      </c>
      <c r="BY103" t="s">
        <v>162</v>
      </c>
      <c r="BZ103">
        <v>-0.11976282463905</v>
      </c>
      <c r="CA103">
        <v>0.466220230044539</v>
      </c>
      <c r="CB103">
        <v>0.101237554576296</v>
      </c>
      <c r="CC103">
        <v>0.42531498312175597</v>
      </c>
      <c r="CD103">
        <v>-8.72574174897678E-2</v>
      </c>
      <c r="CE103">
        <v>0.17734720846260901</v>
      </c>
      <c r="CF103">
        <v>0.27296274922970498</v>
      </c>
      <c r="CG103">
        <v>0.50004316174013497</v>
      </c>
      <c r="CH103">
        <v>0.114976078531913</v>
      </c>
      <c r="CI103">
        <v>0.14418836669697099</v>
      </c>
      <c r="CJ103">
        <v>0.21078035906607601</v>
      </c>
      <c r="CK103">
        <v>4.7730292637723201E-2</v>
      </c>
      <c r="CL103">
        <v>-2.2726073999222999E-2</v>
      </c>
      <c r="CM103" t="s">
        <v>162</v>
      </c>
      <c r="CN103">
        <v>0.84103787861729595</v>
      </c>
      <c r="CO103">
        <v>-5.7876417055268602E-2</v>
      </c>
      <c r="CP103">
        <v>0.67301373871260695</v>
      </c>
      <c r="CQ103">
        <v>0.71775157722868699</v>
      </c>
      <c r="CR103">
        <v>0.10711146110929901</v>
      </c>
      <c r="CS103">
        <v>0.50034980933222095</v>
      </c>
      <c r="CT103" t="s">
        <v>162</v>
      </c>
      <c r="CU103">
        <v>6.8579572294452801E-2</v>
      </c>
      <c r="CV103">
        <v>0.57235449120858395</v>
      </c>
      <c r="CW103">
        <v>-5.0546473830311002E-2</v>
      </c>
      <c r="CX103">
        <v>0.59254227865499498</v>
      </c>
      <c r="CY103">
        <v>0.12775755764316701</v>
      </c>
      <c r="CZ103">
        <v>-8.7842580994588595E-2</v>
      </c>
      <c r="DA103">
        <v>4.2181575702912803E-2</v>
      </c>
      <c r="DB103">
        <v>-1.8223006787585001E-2</v>
      </c>
      <c r="DC103">
        <v>0.15321456256149599</v>
      </c>
    </row>
    <row r="104" spans="1:107" x14ac:dyDescent="0.25">
      <c r="A104" s="139">
        <v>40725</v>
      </c>
      <c r="B104">
        <f t="shared" si="4"/>
        <v>84.401418100231197</v>
      </c>
      <c r="C104">
        <v>0.84723687343112297</v>
      </c>
      <c r="D104">
        <v>0.95660010333268997</v>
      </c>
      <c r="E104">
        <v>0.93898790906293395</v>
      </c>
      <c r="F104">
        <v>0.856021453870353</v>
      </c>
      <c r="G104">
        <v>0.81279174159155398</v>
      </c>
      <c r="H104">
        <v>0.98437628845567904</v>
      </c>
      <c r="I104">
        <v>0.93347118989218103</v>
      </c>
      <c r="J104">
        <v>0.73496233812795597</v>
      </c>
      <c r="K104">
        <v>0.90727747707246698</v>
      </c>
      <c r="L104">
        <v>0.95327399820257297</v>
      </c>
      <c r="M104">
        <v>0.53400499321412598</v>
      </c>
      <c r="N104">
        <v>0.97635438823547804</v>
      </c>
      <c r="O104">
        <v>0.73289709863364605</v>
      </c>
      <c r="P104">
        <v>0.76885288192724399</v>
      </c>
      <c r="Q104">
        <v>0.68924806929482096</v>
      </c>
      <c r="R104">
        <v>0.91469003308476404</v>
      </c>
      <c r="S104">
        <v>0.80719423960971404</v>
      </c>
      <c r="W104">
        <f t="shared" si="5"/>
        <v>80.526120270001883</v>
      </c>
      <c r="X104">
        <v>0.75297495885717702</v>
      </c>
      <c r="Y104">
        <v>0.68413465799696505</v>
      </c>
      <c r="Z104">
        <v>0.89971112382678198</v>
      </c>
      <c r="AA104">
        <v>0.65610305069097496</v>
      </c>
      <c r="AB104">
        <v>0.91049263911213396</v>
      </c>
      <c r="AC104">
        <v>0.92815078571608101</v>
      </c>
      <c r="AE104">
        <f t="shared" si="6"/>
        <v>48.328365490558618</v>
      </c>
      <c r="AF104">
        <v>0.85134590135228405</v>
      </c>
      <c r="AG104">
        <v>0.73046493255053202</v>
      </c>
      <c r="AH104">
        <v>0.237677209842559</v>
      </c>
      <c r="AI104">
        <v>0.60490941390748798</v>
      </c>
      <c r="AJ104">
        <v>-9.8782944229981906E-2</v>
      </c>
      <c r="AK104">
        <v>0.94660062366181097</v>
      </c>
      <c r="AL104">
        <v>0.26356590164878102</v>
      </c>
      <c r="AM104">
        <v>0.77957377221902202</v>
      </c>
      <c r="AN104">
        <v>0.473515595820034</v>
      </c>
      <c r="AO104">
        <v>0.57517290964456003</v>
      </c>
      <c r="AP104">
        <v>0.58686651989698801</v>
      </c>
      <c r="AQ104">
        <v>0.63259846922063601</v>
      </c>
      <c r="AR104">
        <v>9.6640661088982199E-2</v>
      </c>
      <c r="AS104">
        <v>4.8970787152126799E-2</v>
      </c>
      <c r="AT104">
        <v>0.68489987633556004</v>
      </c>
      <c r="AU104">
        <v>0.79208379298584297</v>
      </c>
      <c r="AV104">
        <v>0.35535253596446098</v>
      </c>
      <c r="AW104">
        <v>0.79395946653488203</v>
      </c>
      <c r="AX104">
        <v>0.43051574284267902</v>
      </c>
      <c r="AY104">
        <v>-0.187559707303983</v>
      </c>
      <c r="AZ104">
        <v>0.65548106675970697</v>
      </c>
      <c r="BA104">
        <v>0.55256852674379597</v>
      </c>
      <c r="BB104">
        <v>0.83784119937030599</v>
      </c>
      <c r="BC104">
        <v>0.398636163239034</v>
      </c>
      <c r="BD104">
        <v>-6.2856601978833193E-2</v>
      </c>
      <c r="BE104">
        <v>0.55470352966363601</v>
      </c>
      <c r="BF104">
        <v>0.51391333751791302</v>
      </c>
      <c r="BI104">
        <f t="shared" si="7"/>
        <v>31.40410067198961</v>
      </c>
      <c r="BJ104">
        <v>0.17327872723614601</v>
      </c>
      <c r="BK104">
        <v>-6.3540318641601701E-3</v>
      </c>
      <c r="BL104">
        <v>9.0150989803678694E-2</v>
      </c>
      <c r="BM104">
        <v>0.431220945377641</v>
      </c>
      <c r="BN104">
        <v>0.41472196419937302</v>
      </c>
      <c r="BO104" t="s">
        <v>162</v>
      </c>
      <c r="BP104">
        <v>0.25592985484694503</v>
      </c>
      <c r="BQ104">
        <v>0.50270009134595495</v>
      </c>
      <c r="BR104">
        <v>0.67508768635053096</v>
      </c>
      <c r="BS104">
        <v>0.21460876261606501</v>
      </c>
      <c r="BT104">
        <v>0.74335459049984998</v>
      </c>
      <c r="BU104">
        <v>0.25367287344164102</v>
      </c>
      <c r="BV104">
        <v>0.71254049724430801</v>
      </c>
      <c r="BW104">
        <v>0.177198886410387</v>
      </c>
      <c r="BX104">
        <v>-5.5229453942784203E-2</v>
      </c>
      <c r="BY104" t="s">
        <v>162</v>
      </c>
      <c r="BZ104">
        <v>-4.2550666466725E-2</v>
      </c>
      <c r="CA104">
        <v>0.46351382304335198</v>
      </c>
      <c r="CB104">
        <v>5.0111995803571001E-2</v>
      </c>
      <c r="CC104">
        <v>0.36342400127221902</v>
      </c>
      <c r="CD104">
        <v>-3.0913505358276701E-2</v>
      </c>
      <c r="CE104">
        <v>0.72402025598873498</v>
      </c>
      <c r="CF104">
        <v>0.56446794796605704</v>
      </c>
      <c r="CG104">
        <v>0.32237918275418398</v>
      </c>
      <c r="CH104">
        <v>0.42272406810786101</v>
      </c>
      <c r="CI104">
        <v>7.18782859548944E-2</v>
      </c>
      <c r="CJ104">
        <v>0.78441270217572001</v>
      </c>
      <c r="CK104">
        <v>0.107548144846097</v>
      </c>
      <c r="CL104">
        <v>0.27818821119378601</v>
      </c>
      <c r="CM104" t="s">
        <v>162</v>
      </c>
      <c r="CN104">
        <v>0.85464474840700799</v>
      </c>
      <c r="CO104">
        <v>0.190553031733528</v>
      </c>
      <c r="CP104">
        <v>0.73170146953823001</v>
      </c>
      <c r="CQ104">
        <v>0.77559697774014202</v>
      </c>
      <c r="CR104">
        <v>9.8131357261780905E-2</v>
      </c>
      <c r="CS104">
        <v>0.47237335994982899</v>
      </c>
      <c r="CT104" t="s">
        <v>162</v>
      </c>
      <c r="CU104">
        <v>-0.196313938952663</v>
      </c>
      <c r="CV104">
        <v>0.29756126625881402</v>
      </c>
      <c r="CW104">
        <v>7.7240927035329907E-2</v>
      </c>
      <c r="CX104">
        <v>0.73107554384088802</v>
      </c>
      <c r="CY104">
        <v>0.249221154432439</v>
      </c>
      <c r="CZ104">
        <v>5.7908681924128E-2</v>
      </c>
      <c r="DA104">
        <v>7.6074959248130306E-2</v>
      </c>
      <c r="DB104">
        <v>3.3831920418654002E-2</v>
      </c>
      <c r="DC104">
        <v>7.8033992552347706E-2</v>
      </c>
    </row>
    <row r="105" spans="1:107" x14ac:dyDescent="0.25">
      <c r="A105" s="139">
        <v>40817</v>
      </c>
      <c r="B105">
        <f t="shared" si="4"/>
        <v>86.423334844194684</v>
      </c>
      <c r="C105">
        <v>0.88161298444257896</v>
      </c>
      <c r="D105">
        <v>0.80755188947119305</v>
      </c>
      <c r="E105">
        <v>0.92110170850511697</v>
      </c>
      <c r="F105">
        <v>0.83277281041229101</v>
      </c>
      <c r="G105">
        <v>0.78342361792019899</v>
      </c>
      <c r="H105">
        <v>0.98123041927181898</v>
      </c>
      <c r="I105">
        <v>0.95505404277781403</v>
      </c>
      <c r="J105">
        <v>0.74430474677756198</v>
      </c>
      <c r="K105">
        <v>0.93596798866101905</v>
      </c>
      <c r="L105">
        <v>0.94616085971894603</v>
      </c>
      <c r="M105">
        <v>0.58164952133951897</v>
      </c>
      <c r="N105">
        <v>0.98170528555749104</v>
      </c>
      <c r="O105">
        <v>0.86224049169877304</v>
      </c>
      <c r="P105">
        <v>0.80194656690073496</v>
      </c>
      <c r="Q105">
        <v>0.92610779483484396</v>
      </c>
      <c r="R105">
        <v>0.93628291549684495</v>
      </c>
      <c r="S105">
        <v>0.81285327972635302</v>
      </c>
      <c r="W105">
        <f t="shared" si="5"/>
        <v>83.817970643572565</v>
      </c>
      <c r="X105">
        <v>0.81378470433435701</v>
      </c>
      <c r="Y105">
        <v>0.66512602097581397</v>
      </c>
      <c r="Z105">
        <v>0.907949907417685</v>
      </c>
      <c r="AA105">
        <v>0.75950952445143605</v>
      </c>
      <c r="AB105">
        <v>0.93897964534866496</v>
      </c>
      <c r="AC105">
        <v>0.94372843608639601</v>
      </c>
      <c r="AE105">
        <f t="shared" si="6"/>
        <v>45.745768270446021</v>
      </c>
      <c r="AF105">
        <v>0.61737743250871902</v>
      </c>
      <c r="AG105">
        <v>0.54940050117574502</v>
      </c>
      <c r="AH105">
        <v>0.200796213110395</v>
      </c>
      <c r="AI105">
        <v>0.54482887815910996</v>
      </c>
      <c r="AJ105">
        <v>-4.7442678452585901E-2</v>
      </c>
      <c r="AK105">
        <v>0.94600874335350704</v>
      </c>
      <c r="AL105">
        <v>0.57261490146829497</v>
      </c>
      <c r="AM105">
        <v>0.53944376923205295</v>
      </c>
      <c r="AN105">
        <v>0.31173448797233499</v>
      </c>
      <c r="AO105">
        <v>0.38179737964078497</v>
      </c>
      <c r="AP105">
        <v>0.71479641946892203</v>
      </c>
      <c r="AQ105">
        <v>0.55300796634586702</v>
      </c>
      <c r="AR105">
        <v>-0.15750129676823299</v>
      </c>
      <c r="AS105">
        <v>0.13013724538275201</v>
      </c>
      <c r="AT105">
        <v>0.66485880621292104</v>
      </c>
      <c r="AU105">
        <v>0.80802681172359103</v>
      </c>
      <c r="AV105">
        <v>0.41415562476627199</v>
      </c>
      <c r="AW105">
        <v>0.727620759790925</v>
      </c>
      <c r="AX105">
        <v>4.3561171567679101E-2</v>
      </c>
      <c r="AY105">
        <v>-4.7611540799255003E-2</v>
      </c>
      <c r="AZ105">
        <v>0.65295017539844702</v>
      </c>
      <c r="BA105">
        <v>0.61594218447923998</v>
      </c>
      <c r="BB105">
        <v>0.82889005365010604</v>
      </c>
      <c r="BC105">
        <v>0.45572394450498599</v>
      </c>
      <c r="BD105">
        <v>5.8032546490674103E-2</v>
      </c>
      <c r="BE105">
        <v>0.53296158617393297</v>
      </c>
      <c r="BF105">
        <v>0.73924534646324302</v>
      </c>
      <c r="BI105">
        <f t="shared" si="7"/>
        <v>28.460217397931348</v>
      </c>
      <c r="BJ105">
        <v>-0.11469147200300001</v>
      </c>
      <c r="BK105">
        <v>-6.6772603601291003E-2</v>
      </c>
      <c r="BL105">
        <v>0.49110340801203001</v>
      </c>
      <c r="BM105">
        <v>0.70674909628243698</v>
      </c>
      <c r="BN105">
        <v>0.52686925968503995</v>
      </c>
      <c r="BO105" t="s">
        <v>162</v>
      </c>
      <c r="BP105">
        <v>0.119228295061045</v>
      </c>
      <c r="BQ105">
        <v>0.33422715349471999</v>
      </c>
      <c r="BR105">
        <v>0.70944118484591501</v>
      </c>
      <c r="BS105">
        <v>0.38353543625984798</v>
      </c>
      <c r="BT105">
        <v>0.81788561343774302</v>
      </c>
      <c r="BU105">
        <v>0.13607484864403599</v>
      </c>
      <c r="BV105">
        <v>0.71401935689690099</v>
      </c>
      <c r="BW105">
        <v>3.2741578642806003E-2</v>
      </c>
      <c r="BX105">
        <v>-4.8787034709657999E-2</v>
      </c>
      <c r="BY105" t="s">
        <v>162</v>
      </c>
      <c r="BZ105">
        <v>3.6182523326964602E-2</v>
      </c>
      <c r="CA105">
        <v>0.16023565940311199</v>
      </c>
      <c r="CB105">
        <v>0.240864747430211</v>
      </c>
      <c r="CC105">
        <v>0.49535499302963598</v>
      </c>
      <c r="CD105">
        <v>-4.6311997946702203E-2</v>
      </c>
      <c r="CE105">
        <v>0.73544506960019596</v>
      </c>
      <c r="CF105">
        <v>0.57824926382865305</v>
      </c>
      <c r="CG105">
        <v>0.41718382062972797</v>
      </c>
      <c r="CH105">
        <v>4.1990253129980198E-2</v>
      </c>
      <c r="CI105">
        <v>3.7236377489980897E-2</v>
      </c>
      <c r="CJ105">
        <v>0.83420068015628901</v>
      </c>
      <c r="CK105">
        <v>0.108130004749443</v>
      </c>
      <c r="CL105">
        <v>-4.3772320079393398E-2</v>
      </c>
      <c r="CM105" t="s">
        <v>162</v>
      </c>
      <c r="CN105">
        <v>0.86845967167046401</v>
      </c>
      <c r="CO105">
        <v>0.22362067202777999</v>
      </c>
      <c r="CP105">
        <v>0.61340369115270699</v>
      </c>
      <c r="CQ105">
        <v>0.56506332610923105</v>
      </c>
      <c r="CR105">
        <v>-1.82052203680283E-2</v>
      </c>
      <c r="CS105">
        <v>0.47492739877696699</v>
      </c>
      <c r="CT105" t="s">
        <v>162</v>
      </c>
      <c r="CU105">
        <v>-7.7827788500661105E-2</v>
      </c>
      <c r="CV105">
        <v>0.13294915255360301</v>
      </c>
      <c r="CW105">
        <v>1.5186347863507799E-2</v>
      </c>
      <c r="CX105">
        <v>0.75574802778411898</v>
      </c>
      <c r="CY105">
        <v>5.8407335972690502E-2</v>
      </c>
      <c r="CZ105">
        <v>0.111342595372404</v>
      </c>
      <c r="DA105">
        <v>-3.0224308101575802E-2</v>
      </c>
      <c r="DB105">
        <v>8.6931967498380391E-3</v>
      </c>
      <c r="DC105">
        <v>-8.4865987628553394E-2</v>
      </c>
    </row>
    <row r="106" spans="1:107" x14ac:dyDescent="0.25">
      <c r="A106" s="139">
        <v>40909</v>
      </c>
      <c r="B106">
        <f t="shared" si="4"/>
        <v>74.979887039704181</v>
      </c>
      <c r="C106">
        <v>0.65231915574291999</v>
      </c>
      <c r="D106">
        <v>0.86874787083857596</v>
      </c>
      <c r="E106">
        <v>0.89130735037365705</v>
      </c>
      <c r="F106">
        <v>0.65615610805079305</v>
      </c>
      <c r="G106">
        <v>0.61899465842895696</v>
      </c>
      <c r="H106">
        <v>0.96417308784149103</v>
      </c>
      <c r="I106">
        <v>0.91186758966227699</v>
      </c>
      <c r="J106">
        <v>0.58531552210495996</v>
      </c>
      <c r="K106">
        <v>0.72687101419956202</v>
      </c>
      <c r="L106">
        <v>0.88227240163855003</v>
      </c>
      <c r="M106">
        <v>0.34584185775249898</v>
      </c>
      <c r="N106">
        <v>0.93412608024712496</v>
      </c>
      <c r="O106">
        <v>0.72970245101589604</v>
      </c>
      <c r="P106">
        <v>0.61426569843062395</v>
      </c>
      <c r="Q106">
        <v>0.84287245926828702</v>
      </c>
      <c r="R106">
        <v>0.83814904752881703</v>
      </c>
      <c r="S106">
        <v>0.68359844362472</v>
      </c>
      <c r="W106">
        <f t="shared" si="5"/>
        <v>73.504441937680525</v>
      </c>
      <c r="X106">
        <v>0.64868507745499604</v>
      </c>
      <c r="Y106">
        <v>0.49237478109939598</v>
      </c>
      <c r="Z106">
        <v>0.77784577186696102</v>
      </c>
      <c r="AA106">
        <v>0.744569354313523</v>
      </c>
      <c r="AB106">
        <v>0.81251133823926802</v>
      </c>
      <c r="AC106">
        <v>0.93428019328668799</v>
      </c>
      <c r="AE106">
        <f t="shared" si="6"/>
        <v>37.551931956901853</v>
      </c>
      <c r="AF106">
        <v>0.33124553622733099</v>
      </c>
      <c r="AG106">
        <v>0.56353144656977905</v>
      </c>
      <c r="AH106">
        <v>0.18896386702587001</v>
      </c>
      <c r="AI106">
        <v>0.33810390072788199</v>
      </c>
      <c r="AJ106">
        <v>3.27037212347931E-2</v>
      </c>
      <c r="AK106">
        <v>0.87702602637414895</v>
      </c>
      <c r="AL106">
        <v>0.30626679663596101</v>
      </c>
      <c r="AM106">
        <v>0.57795829711440605</v>
      </c>
      <c r="AN106">
        <v>0.222864591190264</v>
      </c>
      <c r="AO106">
        <v>0.40418876744397603</v>
      </c>
      <c r="AP106">
        <v>0.49909011564563599</v>
      </c>
      <c r="AQ106">
        <v>0.27895452316133101</v>
      </c>
      <c r="AR106">
        <v>0.16129169680968999</v>
      </c>
      <c r="AS106">
        <v>0.43178397004429397</v>
      </c>
      <c r="AT106">
        <v>0.61321194230560205</v>
      </c>
      <c r="AU106">
        <v>0.61752252175202405</v>
      </c>
      <c r="AV106">
        <v>0.537163654442115</v>
      </c>
      <c r="AW106">
        <v>0.487581861711681</v>
      </c>
      <c r="AX106">
        <v>-9.6373181878362003E-3</v>
      </c>
      <c r="AY106">
        <v>9.8655172321900603E-2</v>
      </c>
      <c r="AZ106">
        <v>0.480260546339078</v>
      </c>
      <c r="BA106">
        <v>0.36921973815669601</v>
      </c>
      <c r="BB106">
        <v>0.79812528110353897</v>
      </c>
      <c r="BC106" s="1">
        <v>2.4794440927955501E-5</v>
      </c>
      <c r="BD106">
        <v>-4.8587429410175999E-2</v>
      </c>
      <c r="BE106">
        <v>0.44756887094205999</v>
      </c>
      <c r="BF106">
        <v>0.53393873624052701</v>
      </c>
      <c r="BI106">
        <f t="shared" si="7"/>
        <v>21.844875279680174</v>
      </c>
      <c r="BJ106">
        <v>-3.9964439695311403E-2</v>
      </c>
      <c r="BK106">
        <v>-9.28975484548831E-2</v>
      </c>
      <c r="BL106">
        <v>0.22811108596619101</v>
      </c>
      <c r="BM106">
        <v>0.47216831266294901</v>
      </c>
      <c r="BN106">
        <v>0.48045295243629299</v>
      </c>
      <c r="BO106" t="s">
        <v>162</v>
      </c>
      <c r="BP106">
        <v>6.9142381227613195E-2</v>
      </c>
      <c r="BQ106">
        <v>0.53773369442214203</v>
      </c>
      <c r="BR106">
        <v>0.61834118169845498</v>
      </c>
      <c r="BS106">
        <v>8.7327916508249101E-2</v>
      </c>
      <c r="BT106">
        <v>0.76069385726684102</v>
      </c>
      <c r="BU106">
        <v>3.9612514624663801E-2</v>
      </c>
      <c r="BV106">
        <v>0.42667104996510802</v>
      </c>
      <c r="BW106">
        <v>-5.66726412899572E-2</v>
      </c>
      <c r="BX106">
        <v>-1.6025997000078701E-2</v>
      </c>
      <c r="BY106" t="s">
        <v>162</v>
      </c>
      <c r="BZ106">
        <v>-5.2608426491520997E-2</v>
      </c>
      <c r="CA106">
        <v>-0.114354854818507</v>
      </c>
      <c r="CB106">
        <v>-3.2073001295488603E-2</v>
      </c>
      <c r="CC106">
        <v>0.34661064879518499</v>
      </c>
      <c r="CD106">
        <v>-3.1993316392161103E-2</v>
      </c>
      <c r="CE106">
        <v>0.68294448560381305</v>
      </c>
      <c r="CF106">
        <v>0.31655533533552599</v>
      </c>
      <c r="CG106">
        <v>0.50518049555828304</v>
      </c>
      <c r="CH106">
        <v>4.3207327113920099E-2</v>
      </c>
      <c r="CI106">
        <v>0.349025249825065</v>
      </c>
      <c r="CJ106">
        <v>0.58566921311082198</v>
      </c>
      <c r="CK106">
        <v>-0.15627206540632699</v>
      </c>
      <c r="CL106">
        <v>-0.189282679898921</v>
      </c>
      <c r="CM106" t="s">
        <v>162</v>
      </c>
      <c r="CN106">
        <v>0.67379169309642395</v>
      </c>
      <c r="CO106">
        <v>1.8912872465358301E-2</v>
      </c>
      <c r="CP106">
        <v>0.52225133831424897</v>
      </c>
      <c r="CQ106">
        <v>0.52202812434740697</v>
      </c>
      <c r="CR106">
        <v>-0.105297919481772</v>
      </c>
      <c r="CS106">
        <v>0.130333508057072</v>
      </c>
      <c r="CT106" t="s">
        <v>162</v>
      </c>
      <c r="CU106">
        <v>0.20943851179931899</v>
      </c>
      <c r="CV106">
        <v>0.65259691489911398</v>
      </c>
      <c r="CW106">
        <v>0.24468597101926801</v>
      </c>
      <c r="CX106">
        <v>0.59847068259498903</v>
      </c>
      <c r="CY106">
        <v>7.3213069368576397E-2</v>
      </c>
      <c r="CZ106">
        <v>-8.2626684370912305E-4</v>
      </c>
      <c r="DA106">
        <v>-6.7827130857225096E-2</v>
      </c>
      <c r="DB106">
        <v>2.3716729884751701E-2</v>
      </c>
      <c r="DC106">
        <v>-8.79432125761095E-2</v>
      </c>
    </row>
    <row r="107" spans="1:107" x14ac:dyDescent="0.25">
      <c r="A107" s="139">
        <v>41000</v>
      </c>
      <c r="B107">
        <f t="shared" si="4"/>
        <v>79.019747174756318</v>
      </c>
      <c r="C107">
        <v>0.82246804406384599</v>
      </c>
      <c r="D107">
        <v>0.85379446637017098</v>
      </c>
      <c r="E107">
        <v>0.78688950447234896</v>
      </c>
      <c r="F107">
        <v>0.67287949958320303</v>
      </c>
      <c r="G107">
        <v>0.66160057398741001</v>
      </c>
      <c r="H107">
        <v>0.92326750236691202</v>
      </c>
      <c r="I107">
        <v>0.92151263478197398</v>
      </c>
      <c r="J107">
        <v>0.57697202166731398</v>
      </c>
      <c r="K107">
        <v>0.81948545641061199</v>
      </c>
      <c r="L107">
        <v>0.91338975685732904</v>
      </c>
      <c r="M107">
        <v>0.55066507878493098</v>
      </c>
      <c r="N107">
        <v>0.95526933541954595</v>
      </c>
      <c r="O107">
        <v>0.78526352575167202</v>
      </c>
      <c r="P107">
        <v>0.72754232106939698</v>
      </c>
      <c r="Q107">
        <v>0.89644879796573895</v>
      </c>
      <c r="R107">
        <v>0.90591180799337601</v>
      </c>
      <c r="S107">
        <v>0.659996692162793</v>
      </c>
      <c r="W107">
        <f t="shared" si="5"/>
        <v>69.987992138881594</v>
      </c>
      <c r="X107">
        <v>0.43276588332723098</v>
      </c>
      <c r="Y107">
        <v>0.74684553192366399</v>
      </c>
      <c r="Z107">
        <v>0.82211729608094097</v>
      </c>
      <c r="AA107">
        <v>0.63456827902420798</v>
      </c>
      <c r="AB107">
        <v>0.76234080405010896</v>
      </c>
      <c r="AC107">
        <v>0.80064173392674198</v>
      </c>
      <c r="AE107">
        <f t="shared" si="6"/>
        <v>36.944765702452138</v>
      </c>
      <c r="AF107">
        <v>0.28840468520698298</v>
      </c>
      <c r="AG107">
        <v>0.65549205918311004</v>
      </c>
      <c r="AH107">
        <v>0.170201025121894</v>
      </c>
      <c r="AI107">
        <v>0.43662831580442701</v>
      </c>
      <c r="AJ107">
        <v>1.6625343021717E-2</v>
      </c>
      <c r="AK107">
        <v>0.87760613838017898</v>
      </c>
      <c r="AL107">
        <v>0.14270444751671399</v>
      </c>
      <c r="AM107">
        <v>0.70280113446563297</v>
      </c>
      <c r="AN107">
        <v>0.41465598813974802</v>
      </c>
      <c r="AO107">
        <v>0.248591767031664</v>
      </c>
      <c r="AP107">
        <v>0.49082413306033101</v>
      </c>
      <c r="AQ107">
        <v>0.38119989249645497</v>
      </c>
      <c r="AR107">
        <v>1.3244573087859099E-2</v>
      </c>
      <c r="AS107">
        <v>-4.9465456372862503E-2</v>
      </c>
      <c r="AT107">
        <v>0.57089060843221395</v>
      </c>
      <c r="AU107">
        <v>0.62108132096241797</v>
      </c>
      <c r="AV107">
        <v>0.298637630660124</v>
      </c>
      <c r="AW107">
        <v>0.53515751170244297</v>
      </c>
      <c r="AX107">
        <v>0.16083460884372</v>
      </c>
      <c r="AY107">
        <v>6.5541274308879294E-2</v>
      </c>
      <c r="AZ107">
        <v>0.48988253915052898</v>
      </c>
      <c r="BA107">
        <v>0.50006657596374604</v>
      </c>
      <c r="BB107">
        <v>0.80027303891970503</v>
      </c>
      <c r="BC107">
        <v>0.204937080116148</v>
      </c>
      <c r="BD107">
        <v>-7.1315459488536801E-3</v>
      </c>
      <c r="BE107">
        <v>0.40066516340170399</v>
      </c>
      <c r="BF107">
        <v>0.54473688700544698</v>
      </c>
      <c r="BI107">
        <f t="shared" si="7"/>
        <v>24.482688217681542</v>
      </c>
      <c r="BJ107">
        <v>-1.8132187316541599E-2</v>
      </c>
      <c r="BK107">
        <v>-0.16143410026581401</v>
      </c>
      <c r="BL107">
        <v>0.32230593887679498</v>
      </c>
      <c r="BM107">
        <v>0.57630759770642004</v>
      </c>
      <c r="BN107">
        <v>0.32107484237700501</v>
      </c>
      <c r="BO107" t="s">
        <v>162</v>
      </c>
      <c r="BP107">
        <v>0.13182550630318099</v>
      </c>
      <c r="BQ107">
        <v>0.121224421221972</v>
      </c>
      <c r="BR107">
        <v>0.54846079258138303</v>
      </c>
      <c r="BS107">
        <v>6.4818192756050594E-2</v>
      </c>
      <c r="BT107">
        <v>0.62975346949582001</v>
      </c>
      <c r="BU107">
        <v>0.18951032068875201</v>
      </c>
      <c r="BV107">
        <v>0.69156331730729004</v>
      </c>
      <c r="BW107">
        <v>0.19101951405039699</v>
      </c>
      <c r="BX107">
        <v>-6.2761649089265695E-2</v>
      </c>
      <c r="BY107" t="s">
        <v>162</v>
      </c>
      <c r="BZ107">
        <v>0.13379609280058899</v>
      </c>
      <c r="CA107">
        <v>0.46743256512544801</v>
      </c>
      <c r="CB107">
        <v>2.4415120570232901E-2</v>
      </c>
      <c r="CC107">
        <v>0.38125638630748598</v>
      </c>
      <c r="CD107">
        <v>3.4813444769943601E-2</v>
      </c>
      <c r="CE107">
        <v>0.62871677468975895</v>
      </c>
      <c r="CF107">
        <v>0.15173339362225899</v>
      </c>
      <c r="CG107">
        <v>0.54719105436619597</v>
      </c>
      <c r="CH107">
        <v>2.3512505507526999E-2</v>
      </c>
      <c r="CI107">
        <v>5.7028343179896801E-2</v>
      </c>
      <c r="CJ107">
        <v>0.74215727486293603</v>
      </c>
      <c r="CK107">
        <v>0.15250276481955999</v>
      </c>
      <c r="CL107">
        <v>0.15325066410791499</v>
      </c>
      <c r="CM107" t="s">
        <v>162</v>
      </c>
      <c r="CN107">
        <v>0.63983293541038799</v>
      </c>
      <c r="CO107">
        <v>0.15572125604339501</v>
      </c>
      <c r="CP107">
        <v>0.52880745658897998</v>
      </c>
      <c r="CQ107">
        <v>0.589540484461478</v>
      </c>
      <c r="CR107">
        <v>0.118199123259282</v>
      </c>
      <c r="CS107">
        <v>0.42350398759411001</v>
      </c>
      <c r="CT107" t="s">
        <v>162</v>
      </c>
      <c r="CU107">
        <v>3.1880573935227002E-2</v>
      </c>
      <c r="CV107">
        <v>0.151467145972808</v>
      </c>
      <c r="CW107">
        <v>-1.45890003750027E-2</v>
      </c>
      <c r="CX107">
        <v>0.51777268992407999</v>
      </c>
      <c r="CY107">
        <v>0.25825247075819302</v>
      </c>
      <c r="CZ107">
        <v>-3.5425589265570601E-2</v>
      </c>
      <c r="DA107">
        <v>-1.2985570890266401E-2</v>
      </c>
      <c r="DB107">
        <v>-5.2496790468137301E-3</v>
      </c>
      <c r="DC107">
        <v>-0.10734159436723099</v>
      </c>
    </row>
    <row r="108" spans="1:107" x14ac:dyDescent="0.25">
      <c r="A108" s="139">
        <v>41091</v>
      </c>
      <c r="B108">
        <f t="shared" si="4"/>
        <v>79.799148773033494</v>
      </c>
      <c r="C108">
        <v>0.71713889284185905</v>
      </c>
      <c r="D108">
        <v>0.92390527925051802</v>
      </c>
      <c r="E108">
        <v>0.840403526077663</v>
      </c>
      <c r="F108">
        <v>0.70090622400725899</v>
      </c>
      <c r="G108">
        <v>0.75127869981433903</v>
      </c>
      <c r="H108">
        <v>0.96627982373601795</v>
      </c>
      <c r="I108">
        <v>0.93661921257654002</v>
      </c>
      <c r="J108">
        <v>0.75019274539296699</v>
      </c>
      <c r="K108">
        <v>0.74158136342793801</v>
      </c>
      <c r="L108">
        <v>0.94992465221133704</v>
      </c>
      <c r="M108">
        <v>0.55199021796342496</v>
      </c>
      <c r="N108">
        <v>0.96701194198126095</v>
      </c>
      <c r="O108">
        <v>0.56809506323868297</v>
      </c>
      <c r="P108">
        <v>0.68110682285868795</v>
      </c>
      <c r="Q108">
        <v>0.94423786662285203</v>
      </c>
      <c r="R108">
        <v>0.85773549567832996</v>
      </c>
      <c r="S108">
        <v>0.71744746373601698</v>
      </c>
      <c r="W108">
        <f t="shared" si="5"/>
        <v>68.542110099049538</v>
      </c>
      <c r="X108">
        <v>0.51528880295238</v>
      </c>
      <c r="Y108">
        <v>0.355818086023588</v>
      </c>
      <c r="Z108">
        <v>0.85432184761654195</v>
      </c>
      <c r="AA108">
        <v>0.74962069749115101</v>
      </c>
      <c r="AB108">
        <v>0.881008640535347</v>
      </c>
      <c r="AC108">
        <v>0.75646853132396397</v>
      </c>
      <c r="AE108">
        <f t="shared" si="6"/>
        <v>37.701120208562955</v>
      </c>
      <c r="AF108">
        <v>0.25827341208943899</v>
      </c>
      <c r="AG108">
        <v>0.59331911404586402</v>
      </c>
      <c r="AH108">
        <v>4.8964383928894503E-2</v>
      </c>
      <c r="AI108">
        <v>0.33477580350659603</v>
      </c>
      <c r="AJ108">
        <v>4.0651148466466301E-2</v>
      </c>
      <c r="AK108">
        <v>0.89504962152644696</v>
      </c>
      <c r="AL108">
        <v>0.22907447272779</v>
      </c>
      <c r="AM108">
        <v>0.73471951770385502</v>
      </c>
      <c r="AN108">
        <v>0.38098930898619299</v>
      </c>
      <c r="AO108">
        <v>0.50997287756244603</v>
      </c>
      <c r="AP108">
        <v>0.66722079952697699</v>
      </c>
      <c r="AQ108">
        <v>0.34974791498395003</v>
      </c>
      <c r="AR108">
        <v>-0.119335954191597</v>
      </c>
      <c r="AS108">
        <v>-3.5587062629875502E-2</v>
      </c>
      <c r="AT108">
        <v>0.72454901712277697</v>
      </c>
      <c r="AU108">
        <v>0.52148047499554395</v>
      </c>
      <c r="AV108">
        <v>0.16272376568636199</v>
      </c>
      <c r="AW108">
        <v>0.44711288521863302</v>
      </c>
      <c r="AX108">
        <v>8.8371826074106097E-2</v>
      </c>
      <c r="AY108">
        <v>-3.5608856100493497E-2</v>
      </c>
      <c r="AZ108">
        <v>0.68105184836177901</v>
      </c>
      <c r="BA108">
        <v>0.56506504892883502</v>
      </c>
      <c r="BB108">
        <v>0.81473508680930595</v>
      </c>
      <c r="BC108">
        <v>0.38329672253951602</v>
      </c>
      <c r="BD108">
        <v>-1.20852336593265E-2</v>
      </c>
      <c r="BE108">
        <v>0.44568600324712299</v>
      </c>
      <c r="BF108">
        <v>0.50508850885439205</v>
      </c>
      <c r="BI108">
        <f t="shared" si="7"/>
        <v>27.077984902228021</v>
      </c>
      <c r="BJ108">
        <v>0.165656063001835</v>
      </c>
      <c r="BK108">
        <v>2.11128074223326E-2</v>
      </c>
      <c r="BL108">
        <v>0.31644238460436702</v>
      </c>
      <c r="BM108">
        <v>0.70457385107033899</v>
      </c>
      <c r="BN108">
        <v>0.50333277869095805</v>
      </c>
      <c r="BO108" t="s">
        <v>162</v>
      </c>
      <c r="BP108">
        <v>0.165783502084696</v>
      </c>
      <c r="BQ108">
        <v>0.565217586693055</v>
      </c>
      <c r="BR108">
        <v>0.75043375572035698</v>
      </c>
      <c r="BS108">
        <v>-3.1763641242644997E-2</v>
      </c>
      <c r="BT108">
        <v>0.77672148399083696</v>
      </c>
      <c r="BU108">
        <v>9.9247521526301202E-2</v>
      </c>
      <c r="BV108">
        <v>0.56341837844897602</v>
      </c>
      <c r="BW108">
        <v>0.18919282098750401</v>
      </c>
      <c r="BX108">
        <v>7.9439096706727705E-2</v>
      </c>
      <c r="BY108" t="s">
        <v>162</v>
      </c>
      <c r="BZ108">
        <v>-2.9980152682932599E-2</v>
      </c>
      <c r="CA108">
        <v>0.120625110133994</v>
      </c>
      <c r="CB108">
        <v>-6.3358527465359901E-2</v>
      </c>
      <c r="CC108">
        <v>0.44983295824359298</v>
      </c>
      <c r="CD108">
        <v>5.9559631125840798E-2</v>
      </c>
      <c r="CE108">
        <v>0.73502259121707503</v>
      </c>
      <c r="CF108">
        <v>-2.0914588562033199E-2</v>
      </c>
      <c r="CG108">
        <v>0.36470419907947099</v>
      </c>
      <c r="CH108">
        <v>1.8388772247921299E-2</v>
      </c>
      <c r="CI108">
        <v>0.365058360081088</v>
      </c>
      <c r="CJ108">
        <v>0.75747329500930605</v>
      </c>
      <c r="CK108">
        <v>-1.8296527916571399E-2</v>
      </c>
      <c r="CL108">
        <v>-3.8403509897332301E-2</v>
      </c>
      <c r="CM108" t="s">
        <v>162</v>
      </c>
      <c r="CN108">
        <v>0.254837928185354</v>
      </c>
      <c r="CO108">
        <v>-2.6770000720070599E-2</v>
      </c>
      <c r="CP108">
        <v>0.61497463858424395</v>
      </c>
      <c r="CQ108">
        <v>0.78154317645722904</v>
      </c>
      <c r="CR108">
        <v>0.11007556395182901</v>
      </c>
      <c r="CS108">
        <v>0.52094923064283305</v>
      </c>
      <c r="CT108" t="s">
        <v>162</v>
      </c>
      <c r="CU108">
        <v>0.15338769857329401</v>
      </c>
      <c r="CV108">
        <v>0.27649692258223302</v>
      </c>
      <c r="CW108">
        <v>8.2972550805394799E-2</v>
      </c>
      <c r="CX108">
        <v>0.67416412924372904</v>
      </c>
      <c r="CY108">
        <v>0.21801038287444899</v>
      </c>
      <c r="CZ108">
        <v>1.5334533198276899E-2</v>
      </c>
      <c r="DA108">
        <v>-3.3623915022814602E-2</v>
      </c>
      <c r="DB108">
        <v>2.29194140102679E-2</v>
      </c>
      <c r="DC108">
        <v>0.13896140524982201</v>
      </c>
    </row>
    <row r="109" spans="1:107" x14ac:dyDescent="0.25">
      <c r="A109" s="139">
        <v>41183</v>
      </c>
      <c r="B109">
        <f t="shared" si="4"/>
        <v>62.2488648021979</v>
      </c>
      <c r="C109">
        <v>0.45454573568699302</v>
      </c>
      <c r="D109">
        <v>0.812937460659516</v>
      </c>
      <c r="E109">
        <v>0.79191626195637299</v>
      </c>
      <c r="F109">
        <v>0.58990839999744304</v>
      </c>
      <c r="G109">
        <v>0.14238223916503101</v>
      </c>
      <c r="H109">
        <v>0.94281684457813897</v>
      </c>
      <c r="I109">
        <v>0.93049423583413304</v>
      </c>
      <c r="J109">
        <v>0.21287917857215</v>
      </c>
      <c r="K109">
        <v>0.60622238593128897</v>
      </c>
      <c r="L109">
        <v>0.85944166172842495</v>
      </c>
      <c r="M109">
        <v>9.7512441852626405E-2</v>
      </c>
      <c r="N109">
        <v>0.89138104918026595</v>
      </c>
      <c r="O109">
        <v>0.53095308890889403</v>
      </c>
      <c r="P109">
        <v>0.37538335285854901</v>
      </c>
      <c r="Q109">
        <v>0.88066123123238704</v>
      </c>
      <c r="R109">
        <v>0.899606904474894</v>
      </c>
      <c r="S109">
        <v>0.56326454375653601</v>
      </c>
      <c r="W109">
        <f t="shared" si="5"/>
        <v>54.356237206481325</v>
      </c>
      <c r="X109">
        <v>0.42366631802633897</v>
      </c>
      <c r="Y109">
        <v>0.101907409916962</v>
      </c>
      <c r="Z109">
        <v>0.62851470472566395</v>
      </c>
      <c r="AA109">
        <v>0.51915947931401996</v>
      </c>
      <c r="AB109">
        <v>0.84590802551744104</v>
      </c>
      <c r="AC109">
        <v>0.74221829488845403</v>
      </c>
      <c r="AE109">
        <f t="shared" si="6"/>
        <v>21.31301765002215</v>
      </c>
      <c r="AF109">
        <v>0.16769959233015699</v>
      </c>
      <c r="AG109">
        <v>0.48779080268465302</v>
      </c>
      <c r="AH109">
        <v>0.162278131815252</v>
      </c>
      <c r="AI109">
        <v>-7.7796355556451396E-2</v>
      </c>
      <c r="AJ109">
        <v>-2.47472953392358E-3</v>
      </c>
      <c r="AK109">
        <v>0.86479414235824703</v>
      </c>
      <c r="AL109">
        <v>0.20662057952447199</v>
      </c>
      <c r="AM109">
        <v>0.431092863952244</v>
      </c>
      <c r="AN109">
        <v>0.29670926950160798</v>
      </c>
      <c r="AO109">
        <v>0.176069842757375</v>
      </c>
      <c r="AP109">
        <v>-4.3477135881813097E-3</v>
      </c>
      <c r="AQ109">
        <v>0.44149815008918403</v>
      </c>
      <c r="AR109">
        <v>-6.4609339950720601E-2</v>
      </c>
      <c r="AS109">
        <v>-9.2360212345005993E-2</v>
      </c>
      <c r="AT109">
        <v>0.52108642157683804</v>
      </c>
      <c r="AU109">
        <v>0.43361322704515698</v>
      </c>
      <c r="AV109">
        <v>0.181947404850344</v>
      </c>
      <c r="AW109">
        <v>0.366574152703802</v>
      </c>
      <c r="AX109">
        <v>-6.5501547642565494E-2</v>
      </c>
      <c r="AY109">
        <v>-0.11119576360946699</v>
      </c>
      <c r="AZ109">
        <v>0.34773108035647499</v>
      </c>
      <c r="BA109">
        <v>0.116650671240474</v>
      </c>
      <c r="BB109">
        <v>0.60996275364721697</v>
      </c>
      <c r="BC109">
        <v>7.2497982665140598E-2</v>
      </c>
      <c r="BD109">
        <v>-6.7331003095645506E-2</v>
      </c>
      <c r="BE109">
        <v>0.22939799798493099</v>
      </c>
      <c r="BF109">
        <v>0.12611636374437099</v>
      </c>
      <c r="BI109">
        <f t="shared" si="7"/>
        <v>11.939078004098628</v>
      </c>
      <c r="BJ109">
        <v>1.8956521705467098E-2</v>
      </c>
      <c r="BK109">
        <v>8.1600901527886696E-2</v>
      </c>
      <c r="BL109">
        <v>9.9161085147963096E-2</v>
      </c>
      <c r="BM109">
        <v>0.33182064961851299</v>
      </c>
      <c r="BN109">
        <v>4.7948704112238102E-2</v>
      </c>
      <c r="BO109" t="s">
        <v>162</v>
      </c>
      <c r="BP109">
        <v>-9.6498883607200006E-2</v>
      </c>
      <c r="BQ109">
        <v>1.7228301862332401E-2</v>
      </c>
      <c r="BR109">
        <v>0.32251586605329102</v>
      </c>
      <c r="BS109">
        <v>0.19024591621745501</v>
      </c>
      <c r="BT109">
        <v>0.59381116159609304</v>
      </c>
      <c r="BU109">
        <v>0.117086948491069</v>
      </c>
      <c r="BV109">
        <v>0.31927669499067801</v>
      </c>
      <c r="BW109">
        <v>0.15443668263157401</v>
      </c>
      <c r="BX109">
        <v>-0.15311699498207901</v>
      </c>
      <c r="BY109">
        <v>1.3903188635175E-2</v>
      </c>
      <c r="BZ109">
        <v>4.74755141632539E-2</v>
      </c>
      <c r="CA109">
        <v>-6.4562148721550403E-2</v>
      </c>
      <c r="CB109">
        <v>-7.7965681430868197E-2</v>
      </c>
      <c r="CC109">
        <v>0.25086062593808101</v>
      </c>
      <c r="CD109">
        <v>-8.2358469115447794E-2</v>
      </c>
      <c r="CE109">
        <v>0.59247314972169896</v>
      </c>
      <c r="CF109">
        <v>-8.2725387371263198E-2</v>
      </c>
      <c r="CG109">
        <v>0.170015669182636</v>
      </c>
      <c r="CH109">
        <v>-0.116369264953954</v>
      </c>
      <c r="CI109">
        <v>0.35820324310257201</v>
      </c>
      <c r="CJ109">
        <v>0.47482624505320398</v>
      </c>
      <c r="CK109">
        <v>5.4483474996515104E-3</v>
      </c>
      <c r="CL109">
        <v>4.9947430884143801E-2</v>
      </c>
      <c r="CM109" t="s">
        <v>162</v>
      </c>
      <c r="CN109">
        <v>0.73026833689836801</v>
      </c>
      <c r="CO109">
        <v>-2.9946552255216901E-2</v>
      </c>
      <c r="CP109">
        <v>0.515986516882047</v>
      </c>
      <c r="CQ109">
        <v>0.57331902985360295</v>
      </c>
      <c r="CR109">
        <v>-3.8462111028777897E-2</v>
      </c>
      <c r="CS109">
        <v>3.73862949928764E-2</v>
      </c>
      <c r="CT109" t="s">
        <v>162</v>
      </c>
      <c r="CU109">
        <v>4.01299459868538E-2</v>
      </c>
      <c r="CV109">
        <v>-3.9722765253086899E-2</v>
      </c>
      <c r="CW109">
        <v>-0.20142320695589799</v>
      </c>
      <c r="CX109">
        <v>0.46574122285972602</v>
      </c>
      <c r="CY109">
        <v>-0.12798602105113699</v>
      </c>
      <c r="CZ109">
        <v>7.10410571314017E-2</v>
      </c>
      <c r="DA109">
        <v>-0.19555882512630501</v>
      </c>
      <c r="DB109">
        <v>-0.12953255563597901</v>
      </c>
      <c r="DC109">
        <v>-0.121082843488679</v>
      </c>
    </row>
    <row r="110" spans="1:107" x14ac:dyDescent="0.25">
      <c r="A110" s="139">
        <v>41275</v>
      </c>
      <c r="B110">
        <f t="shared" si="4"/>
        <v>58.405542911884837</v>
      </c>
      <c r="C110">
        <v>0.59656393434602295</v>
      </c>
      <c r="D110">
        <v>0.88923766959211104</v>
      </c>
      <c r="E110">
        <v>0.54561618550550395</v>
      </c>
      <c r="F110">
        <v>0.49170252374891099</v>
      </c>
      <c r="G110">
        <v>0.31850350448145598</v>
      </c>
      <c r="H110">
        <v>0.93863428011109695</v>
      </c>
      <c r="I110">
        <v>0.914864923436151</v>
      </c>
      <c r="J110">
        <v>0.51180899174153005</v>
      </c>
      <c r="K110">
        <v>0.54784061995565403</v>
      </c>
      <c r="L110">
        <v>0.78211861616534595</v>
      </c>
      <c r="M110">
        <v>0.25765544536893797</v>
      </c>
      <c r="N110">
        <v>0.86546279073172006</v>
      </c>
      <c r="O110">
        <v>0.48498972186787298</v>
      </c>
      <c r="P110">
        <v>0.12108045998518201</v>
      </c>
      <c r="Q110">
        <v>0.53514812880015294</v>
      </c>
      <c r="R110">
        <v>0.75980815112316802</v>
      </c>
      <c r="S110">
        <v>0.36790634805960498</v>
      </c>
      <c r="W110">
        <f t="shared" si="5"/>
        <v>47.632244651006211</v>
      </c>
      <c r="X110">
        <v>0.26184195845469099</v>
      </c>
      <c r="Y110">
        <v>4.90245124381542E-2</v>
      </c>
      <c r="Z110">
        <v>0.64578197996842102</v>
      </c>
      <c r="AA110">
        <v>0.30715329413162401</v>
      </c>
      <c r="AB110">
        <v>0.78449132699894497</v>
      </c>
      <c r="AC110">
        <v>0.80964160706853705</v>
      </c>
      <c r="AE110">
        <f t="shared" si="6"/>
        <v>25.632336549772038</v>
      </c>
      <c r="AF110">
        <v>0.183605444714903</v>
      </c>
      <c r="AG110">
        <v>0.28643956416469801</v>
      </c>
      <c r="AH110">
        <v>2.34766599262765E-2</v>
      </c>
      <c r="AI110">
        <v>0.44963789116333902</v>
      </c>
      <c r="AJ110" t="s">
        <v>162</v>
      </c>
      <c r="AK110">
        <v>0.82182296361956098</v>
      </c>
      <c r="AL110">
        <v>0.20078683559614599</v>
      </c>
      <c r="AM110">
        <v>0.57417856226374997</v>
      </c>
      <c r="AN110">
        <v>0.150818602985622</v>
      </c>
      <c r="AO110">
        <v>0.24813788913558699</v>
      </c>
      <c r="AP110">
        <v>0.31146971982451899</v>
      </c>
      <c r="AQ110">
        <v>0.16150509687579501</v>
      </c>
      <c r="AR110">
        <v>-7.2420608450105103E-2</v>
      </c>
      <c r="AS110">
        <v>-0.14927760258345901</v>
      </c>
      <c r="AT110">
        <v>0.45092671395535699</v>
      </c>
      <c r="AU110">
        <v>0.38704693897300502</v>
      </c>
      <c r="AV110">
        <v>0.21273922338863999</v>
      </c>
      <c r="AW110">
        <v>0.34728058798362099</v>
      </c>
      <c r="AX110">
        <v>-2.05623322180635E-2</v>
      </c>
      <c r="AY110">
        <v>0.118781927307045</v>
      </c>
      <c r="AZ110">
        <v>0.22228633127194899</v>
      </c>
      <c r="BA110">
        <v>0.216388057808337</v>
      </c>
      <c r="BB110">
        <v>0.62784920147318102</v>
      </c>
      <c r="BC110">
        <v>0.39200065103395698</v>
      </c>
      <c r="BD110">
        <v>3.4964503236955498E-2</v>
      </c>
      <c r="BE110">
        <v>0.33464249391203399</v>
      </c>
      <c r="BF110">
        <v>0.149882185578081</v>
      </c>
      <c r="BI110">
        <f t="shared" si="7"/>
        <v>20.002218625352885</v>
      </c>
      <c r="BJ110">
        <v>0.100113741100155</v>
      </c>
      <c r="BK110">
        <v>-5.4565746543227697E-2</v>
      </c>
      <c r="BL110">
        <v>0.38921245207206101</v>
      </c>
      <c r="BM110">
        <v>0.25375344482774098</v>
      </c>
      <c r="BN110">
        <v>0.34722476505116401</v>
      </c>
      <c r="BO110" t="s">
        <v>162</v>
      </c>
      <c r="BP110">
        <v>0.12876839380775601</v>
      </c>
      <c r="BQ110">
        <v>0.20462754838997399</v>
      </c>
      <c r="BR110">
        <v>0.40405224608962798</v>
      </c>
      <c r="BS110">
        <v>5.5976284338167002E-2</v>
      </c>
      <c r="BT110">
        <v>0.65238731866461397</v>
      </c>
      <c r="BU110">
        <v>3.7676965222730598E-2</v>
      </c>
      <c r="BV110">
        <v>0.52726193540010802</v>
      </c>
      <c r="BW110">
        <v>0.46652865854039099</v>
      </c>
      <c r="BX110">
        <v>-1.40999532875368E-2</v>
      </c>
      <c r="BY110">
        <v>7.4839364175807596E-2</v>
      </c>
      <c r="BZ110">
        <v>-6.4256451012097801E-2</v>
      </c>
      <c r="CA110">
        <v>6.1292865978649198E-2</v>
      </c>
      <c r="CB110">
        <v>7.3589242678628194E-2</v>
      </c>
      <c r="CC110">
        <v>0.248426050149293</v>
      </c>
      <c r="CD110">
        <v>-0.133479927704969</v>
      </c>
      <c r="CE110">
        <v>0.57257213529059403</v>
      </c>
      <c r="CF110">
        <v>-1.3388996612984099E-2</v>
      </c>
      <c r="CG110">
        <v>0.39861407387661602</v>
      </c>
      <c r="CH110">
        <v>2.6790031164429799E-2</v>
      </c>
      <c r="CI110">
        <v>0.46291173138257002</v>
      </c>
      <c r="CJ110">
        <v>0.437137623587535</v>
      </c>
      <c r="CK110">
        <v>-9.2144383780285999E-2</v>
      </c>
      <c r="CL110">
        <v>-3.9218173304534899E-2</v>
      </c>
      <c r="CM110" t="s">
        <v>162</v>
      </c>
      <c r="CN110">
        <v>0.77418798304530101</v>
      </c>
      <c r="CO110">
        <v>0.213914662601705</v>
      </c>
      <c r="CP110">
        <v>0.29493460739087801</v>
      </c>
      <c r="CQ110">
        <v>0.29477390329117897</v>
      </c>
      <c r="CR110">
        <v>0.243411204084063</v>
      </c>
      <c r="CS110">
        <v>0.33251882986126102</v>
      </c>
      <c r="CT110" t="s">
        <v>162</v>
      </c>
      <c r="CU110">
        <v>-8.7078500362120795E-2</v>
      </c>
      <c r="CV110">
        <v>0.19395721122128201</v>
      </c>
      <c r="CW110">
        <v>-7.9026703959774999E-2</v>
      </c>
      <c r="CX110">
        <v>0.40748198103646199</v>
      </c>
      <c r="CY110">
        <v>-2.78593655371773E-2</v>
      </c>
      <c r="CZ110">
        <v>-3.5244831581310102E-2</v>
      </c>
      <c r="DA110">
        <v>0.25393839508042398</v>
      </c>
      <c r="DB110">
        <v>0.28471692754000699</v>
      </c>
      <c r="DC110">
        <v>2.3724465646588502E-2</v>
      </c>
    </row>
    <row r="111" spans="1:107" x14ac:dyDescent="0.25">
      <c r="A111" s="139">
        <v>41365</v>
      </c>
      <c r="B111">
        <f t="shared" si="4"/>
        <v>68.601046777571</v>
      </c>
      <c r="C111">
        <v>0.54006709948355502</v>
      </c>
      <c r="D111">
        <v>0.729729599799395</v>
      </c>
      <c r="E111">
        <v>0.80791101154838396</v>
      </c>
      <c r="F111">
        <v>0.63614720495328503</v>
      </c>
      <c r="G111">
        <v>0.61840502936894803</v>
      </c>
      <c r="H111">
        <v>0.935671126525637</v>
      </c>
      <c r="I111">
        <v>0.85148996191863802</v>
      </c>
      <c r="J111">
        <v>0.50861553242555901</v>
      </c>
      <c r="K111">
        <v>0.61210942655761902</v>
      </c>
      <c r="L111">
        <v>0.79526592664629903</v>
      </c>
      <c r="M111">
        <v>0.25649892703497801</v>
      </c>
      <c r="N111">
        <v>0.89988278249818099</v>
      </c>
      <c r="O111">
        <v>0.64637606018577498</v>
      </c>
      <c r="P111">
        <v>0.54344441056149995</v>
      </c>
      <c r="Q111">
        <v>0.82300976518318403</v>
      </c>
      <c r="R111">
        <v>0.84453737006114304</v>
      </c>
      <c r="S111">
        <v>0.61301671743498698</v>
      </c>
      <c r="W111">
        <f t="shared" si="5"/>
        <v>56.520075663373738</v>
      </c>
      <c r="X111">
        <v>0.333472655676819</v>
      </c>
      <c r="Y111">
        <v>0.23754689952174601</v>
      </c>
      <c r="Z111">
        <v>0.80548411385514596</v>
      </c>
      <c r="AA111">
        <v>0.39285153616351398</v>
      </c>
      <c r="AB111">
        <v>0.80597450438468798</v>
      </c>
      <c r="AC111">
        <v>0.81587483020051099</v>
      </c>
      <c r="AE111">
        <f t="shared" si="6"/>
        <v>29.363057774702035</v>
      </c>
      <c r="AF111">
        <v>0.153403885148402</v>
      </c>
      <c r="AG111">
        <v>0.55282204631951803</v>
      </c>
      <c r="AH111">
        <v>0.19519057639283199</v>
      </c>
      <c r="AI111">
        <v>0.35476617481522499</v>
      </c>
      <c r="AJ111" t="s">
        <v>162</v>
      </c>
      <c r="AK111">
        <v>0.74454546770920804</v>
      </c>
      <c r="AL111">
        <v>0.38605516771892201</v>
      </c>
      <c r="AM111">
        <v>0.37232694759701601</v>
      </c>
      <c r="AN111">
        <v>0.10585468274925899</v>
      </c>
      <c r="AO111">
        <v>0.396682103780646</v>
      </c>
      <c r="AP111">
        <v>0.442545671791231</v>
      </c>
      <c r="AQ111">
        <v>0.38642144207463203</v>
      </c>
      <c r="AR111">
        <v>-0.12666910198751799</v>
      </c>
      <c r="AS111">
        <v>-0.12362164584848299</v>
      </c>
      <c r="AT111">
        <v>0.34257650079359497</v>
      </c>
      <c r="AU111">
        <v>0.59748963506458597</v>
      </c>
      <c r="AV111">
        <v>0.20096191509133501</v>
      </c>
      <c r="AW111">
        <v>0.60607119335419801</v>
      </c>
      <c r="AX111">
        <v>-3.4337927369551699E-2</v>
      </c>
      <c r="AY111">
        <v>-7.8845990810175307E-2</v>
      </c>
      <c r="AZ111">
        <v>0.25839296008774598</v>
      </c>
      <c r="BA111">
        <v>0.44997302843526799</v>
      </c>
      <c r="BB111">
        <v>0.37477921707489198</v>
      </c>
      <c r="BC111">
        <v>2.5442236300424501E-2</v>
      </c>
      <c r="BD111">
        <v>0.182167826047853</v>
      </c>
      <c r="BE111">
        <v>0.46534033873716601</v>
      </c>
      <c r="BF111">
        <v>0.40406067035430299</v>
      </c>
      <c r="BI111">
        <f t="shared" si="7"/>
        <v>16.982599403792356</v>
      </c>
      <c r="BJ111">
        <v>1.13628486238552E-2</v>
      </c>
      <c r="BK111">
        <v>-0.13412051247957299</v>
      </c>
      <c r="BL111">
        <v>0.32542407966268</v>
      </c>
      <c r="BM111">
        <v>0.43865876207313298</v>
      </c>
      <c r="BN111">
        <v>0.28156514161910501</v>
      </c>
      <c r="BO111" t="s">
        <v>162</v>
      </c>
      <c r="BP111">
        <v>0.19431908321365399</v>
      </c>
      <c r="BQ111">
        <v>0.17603962569908799</v>
      </c>
      <c r="BR111">
        <v>0.323727455863762</v>
      </c>
      <c r="BS111">
        <v>0.182367185928307</v>
      </c>
      <c r="BT111">
        <v>0.71850804638103005</v>
      </c>
      <c r="BU111">
        <v>0.16951779622011501</v>
      </c>
      <c r="BV111">
        <v>0.29688751612023301</v>
      </c>
      <c r="BW111">
        <v>4.0257397388450099E-3</v>
      </c>
      <c r="BX111">
        <v>-1.99484165847237E-2</v>
      </c>
      <c r="BY111">
        <v>-2.6345307198981E-2</v>
      </c>
      <c r="BZ111">
        <v>-8.9938288397678007E-2</v>
      </c>
      <c r="CA111">
        <v>0.128745326316483</v>
      </c>
      <c r="CB111">
        <v>0.21388578153954699</v>
      </c>
      <c r="CC111">
        <v>0.147680129734516</v>
      </c>
      <c r="CD111">
        <v>5.4592754409380197E-2</v>
      </c>
      <c r="CE111">
        <v>0.379946649985755</v>
      </c>
      <c r="CF111">
        <v>0.228625174778087</v>
      </c>
      <c r="CG111">
        <v>0.42031000839103799</v>
      </c>
      <c r="CH111">
        <v>-4.4892174480887198E-2</v>
      </c>
      <c r="CI111">
        <v>0.11527850783811799</v>
      </c>
      <c r="CJ111">
        <v>0.544709264278463</v>
      </c>
      <c r="CK111">
        <v>0.105002545032997</v>
      </c>
      <c r="CL111">
        <v>5.9900124123776897E-2</v>
      </c>
      <c r="CM111" t="s">
        <v>162</v>
      </c>
      <c r="CN111">
        <v>0.61515188277284305</v>
      </c>
      <c r="CO111">
        <v>6.7113204519596306E-2</v>
      </c>
      <c r="CP111">
        <v>0.27820177898695397</v>
      </c>
      <c r="CQ111">
        <v>0.50371608298163895</v>
      </c>
      <c r="CR111">
        <v>-9.5735615774047003E-2</v>
      </c>
      <c r="CS111">
        <v>0.185918573092097</v>
      </c>
      <c r="CT111" t="s">
        <v>162</v>
      </c>
      <c r="CU111">
        <v>0.11920824584414499</v>
      </c>
      <c r="CV111">
        <v>0.157462805428775</v>
      </c>
      <c r="CW111">
        <v>-8.9358220359902193E-2</v>
      </c>
      <c r="CX111">
        <v>0.41328969842240598</v>
      </c>
      <c r="CY111">
        <v>0.17651539573396599</v>
      </c>
      <c r="CZ111">
        <v>-5.0554324528574897E-2</v>
      </c>
      <c r="DA111">
        <v>-7.6264664183077993E-2</v>
      </c>
      <c r="DB111">
        <v>-3.4867598727972299E-4</v>
      </c>
      <c r="DC111">
        <v>-0.107633271748951</v>
      </c>
    </row>
    <row r="112" spans="1:107" x14ac:dyDescent="0.25">
      <c r="A112" s="139">
        <v>41456</v>
      </c>
      <c r="B112">
        <f t="shared" si="4"/>
        <v>58.54655534099598</v>
      </c>
      <c r="C112">
        <v>0.41043129919575</v>
      </c>
      <c r="D112">
        <v>0.59574934854690997</v>
      </c>
      <c r="E112">
        <v>0.60286984369913599</v>
      </c>
      <c r="F112">
        <v>0.47938482527433202</v>
      </c>
      <c r="G112">
        <v>0.71210548262620499</v>
      </c>
      <c r="H112">
        <v>0.93851566874995695</v>
      </c>
      <c r="I112">
        <v>0.84293902577190205</v>
      </c>
      <c r="J112">
        <v>0.547675587625291</v>
      </c>
      <c r="K112">
        <v>0.34692933817715399</v>
      </c>
      <c r="L112">
        <v>0.666155778644969</v>
      </c>
      <c r="M112">
        <v>5.9644364905349002E-2</v>
      </c>
      <c r="N112">
        <v>0.89696932745295099</v>
      </c>
      <c r="O112">
        <v>0.71667395398640199</v>
      </c>
      <c r="P112">
        <v>0.440913025983805</v>
      </c>
      <c r="Q112">
        <v>0.68210523610400597</v>
      </c>
      <c r="R112">
        <v>0.76776340334891702</v>
      </c>
      <c r="S112">
        <v>0.246088897876278</v>
      </c>
      <c r="W112">
        <f t="shared" si="5"/>
        <v>55.182409173535397</v>
      </c>
      <c r="X112">
        <v>0.27566380894933101</v>
      </c>
      <c r="Y112">
        <v>0.53172717519830404</v>
      </c>
      <c r="Z112">
        <v>0.56609549505750001</v>
      </c>
      <c r="AA112">
        <v>0.54299268218658603</v>
      </c>
      <c r="AB112">
        <v>0.66904651130856396</v>
      </c>
      <c r="AC112">
        <v>0.72541887771183899</v>
      </c>
      <c r="AE112">
        <f t="shared" si="6"/>
        <v>29.921589054169743</v>
      </c>
      <c r="AF112">
        <v>0.133743531625515</v>
      </c>
      <c r="AG112">
        <v>0.28777191005622399</v>
      </c>
      <c r="AH112">
        <v>0.16735121920173399</v>
      </c>
      <c r="AI112">
        <v>0.14627001033054099</v>
      </c>
      <c r="AJ112" t="s">
        <v>162</v>
      </c>
      <c r="AK112">
        <v>0.72563355736625401</v>
      </c>
      <c r="AL112">
        <v>0.38609387716430099</v>
      </c>
      <c r="AM112">
        <v>0.26895640383363401</v>
      </c>
      <c r="AN112">
        <v>0.34732601725581902</v>
      </c>
      <c r="AO112">
        <v>0.49339124180421501</v>
      </c>
      <c r="AP112">
        <v>0.52722795367711095</v>
      </c>
      <c r="AQ112">
        <v>0.38454142375091499</v>
      </c>
      <c r="AR112">
        <v>-0.11090062897618599</v>
      </c>
      <c r="AS112">
        <v>6.8667591666993294E-2</v>
      </c>
      <c r="AT112">
        <v>0.19020146658929199</v>
      </c>
      <c r="AU112">
        <v>0.57386182449991696</v>
      </c>
      <c r="AV112">
        <v>0.28693381921656502</v>
      </c>
      <c r="AW112">
        <v>0.40807470474023599</v>
      </c>
      <c r="AX112">
        <v>7.8085847405616707E-2</v>
      </c>
      <c r="AY112">
        <v>2.4097302878167699E-2</v>
      </c>
      <c r="AZ112">
        <v>0.20677327745933199</v>
      </c>
      <c r="BA112">
        <v>0.32010044066213</v>
      </c>
      <c r="BB112">
        <v>0.45786440581705101</v>
      </c>
      <c r="BC112">
        <v>9.0438060521344593E-2</v>
      </c>
      <c r="BD112">
        <v>2.7523121098376499E-2</v>
      </c>
      <c r="BE112">
        <v>0.66708773561474299</v>
      </c>
      <c r="BF112">
        <v>0.62249703882429297</v>
      </c>
      <c r="BI112">
        <f t="shared" si="7"/>
        <v>23.074377726176508</v>
      </c>
      <c r="BJ112">
        <v>0.23684750150030001</v>
      </c>
      <c r="BK112">
        <v>0.261905639046844</v>
      </c>
      <c r="BL112">
        <v>0.44908920794650498</v>
      </c>
      <c r="BM112">
        <v>0.58136453966201795</v>
      </c>
      <c r="BN112">
        <v>0.252088894252463</v>
      </c>
      <c r="BO112" t="s">
        <v>162</v>
      </c>
      <c r="BP112">
        <v>0.26786600686553003</v>
      </c>
      <c r="BQ112">
        <v>0.324091983166579</v>
      </c>
      <c r="BR112">
        <v>0.416628982726723</v>
      </c>
      <c r="BS112">
        <v>0.55794093554268798</v>
      </c>
      <c r="BT112">
        <v>0.51086903242078796</v>
      </c>
      <c r="BU112">
        <v>0.19537280266971799</v>
      </c>
      <c r="BV112">
        <v>0.40612597251729998</v>
      </c>
      <c r="BW112">
        <v>0.15765771485597199</v>
      </c>
      <c r="BX112">
        <v>-4.4340030418860997E-2</v>
      </c>
      <c r="BY112">
        <v>6.3322162494807599E-2</v>
      </c>
      <c r="BZ112">
        <v>-0.10062029460154399</v>
      </c>
      <c r="CA112">
        <v>0.104534513329319</v>
      </c>
      <c r="CB112">
        <v>0.367452679671529</v>
      </c>
      <c r="CC112">
        <v>0.26358203978875799</v>
      </c>
      <c r="CD112">
        <v>-8.5026709443202494E-2</v>
      </c>
      <c r="CE112">
        <v>0.62696778380539298</v>
      </c>
      <c r="CF112">
        <v>-8.7140121663783293E-2</v>
      </c>
      <c r="CG112">
        <v>0.502265235691152</v>
      </c>
      <c r="CH112">
        <v>1.74842362890437E-3</v>
      </c>
      <c r="CI112">
        <v>3.5323136786233902E-2</v>
      </c>
      <c r="CJ112">
        <v>0.52924439550826896</v>
      </c>
      <c r="CK112">
        <v>2.1248540837827102E-3</v>
      </c>
      <c r="CL112">
        <v>1.89000955834326E-2</v>
      </c>
      <c r="CM112" t="s">
        <v>162</v>
      </c>
      <c r="CN112">
        <v>0.54769503520433405</v>
      </c>
      <c r="CO112">
        <v>8.03766861407074E-3</v>
      </c>
      <c r="CP112">
        <v>0.40279229366013503</v>
      </c>
      <c r="CQ112">
        <v>0.47342977532331199</v>
      </c>
      <c r="CR112">
        <v>0.22082636413971601</v>
      </c>
      <c r="CS112">
        <v>0.197572953183799</v>
      </c>
      <c r="CT112" t="s">
        <v>162</v>
      </c>
      <c r="CU112">
        <v>7.5427038271738099E-3</v>
      </c>
      <c r="CV112">
        <v>0.28247707910939202</v>
      </c>
      <c r="CW112">
        <v>3.9380564559202802E-2</v>
      </c>
      <c r="CX112">
        <v>0.33358150180917601</v>
      </c>
      <c r="CY112">
        <v>0.24301507931696101</v>
      </c>
      <c r="CZ112">
        <v>4.9581893148630797E-2</v>
      </c>
      <c r="DA112">
        <v>6.76073127030377E-2</v>
      </c>
      <c r="DB112">
        <v>0.28824017684347902</v>
      </c>
      <c r="DC112">
        <v>-5.5985356604136602E-2</v>
      </c>
    </row>
    <row r="113" spans="1:107" x14ac:dyDescent="0.25">
      <c r="A113" s="139">
        <v>41548</v>
      </c>
      <c r="B113">
        <f t="shared" si="4"/>
        <v>60.88960873160071</v>
      </c>
      <c r="C113">
        <v>0.393965214369637</v>
      </c>
      <c r="D113">
        <v>0.64604294606877299</v>
      </c>
      <c r="E113">
        <v>0.72296571386487396</v>
      </c>
      <c r="F113">
        <v>0.50966981292236002</v>
      </c>
      <c r="G113">
        <v>0.58654687572953002</v>
      </c>
      <c r="H113">
        <v>0.85314438088820499</v>
      </c>
      <c r="I113">
        <v>0.88601957038435397</v>
      </c>
      <c r="J113">
        <v>0.31289260517380602</v>
      </c>
      <c r="K113">
        <v>0.49157257184207198</v>
      </c>
      <c r="L113">
        <v>0.76068549512065398</v>
      </c>
      <c r="M113">
        <v>0.18306024588952899</v>
      </c>
      <c r="N113">
        <v>0.90020970426844704</v>
      </c>
      <c r="O113">
        <v>0.60238074242732398</v>
      </c>
      <c r="P113">
        <v>0.527276916540658</v>
      </c>
      <c r="Q113">
        <v>0.80898040361775403</v>
      </c>
      <c r="R113">
        <v>0.81985188812309095</v>
      </c>
      <c r="S113">
        <v>0.34596839714104999</v>
      </c>
      <c r="W113">
        <f t="shared" si="5"/>
        <v>51.706287868478015</v>
      </c>
      <c r="X113">
        <v>0.41018558025417101</v>
      </c>
      <c r="Y113">
        <v>0.15639655700636601</v>
      </c>
      <c r="Z113">
        <v>0.60050225664835599</v>
      </c>
      <c r="AA113">
        <v>0.46316400500334398</v>
      </c>
      <c r="AB113">
        <v>0.77604626485647499</v>
      </c>
      <c r="AC113">
        <v>0.69608260833996904</v>
      </c>
      <c r="AE113">
        <f t="shared" si="6"/>
        <v>22.334383873823143</v>
      </c>
      <c r="AF113">
        <v>4.4170519035516102E-2</v>
      </c>
      <c r="AG113">
        <v>0.41338529038835597</v>
      </c>
      <c r="AH113">
        <v>0.20545525836508799</v>
      </c>
      <c r="AI113">
        <v>0.47087806683387701</v>
      </c>
      <c r="AJ113" t="s">
        <v>162</v>
      </c>
      <c r="AK113">
        <v>0.75071743854616202</v>
      </c>
      <c r="AL113">
        <v>6.9170269206524096E-2</v>
      </c>
      <c r="AM113">
        <v>0.32468388517466201</v>
      </c>
      <c r="AN113">
        <v>0.13657623725422699</v>
      </c>
      <c r="AO113">
        <v>0.218538900352857</v>
      </c>
      <c r="AP113">
        <v>0.25685665217154102</v>
      </c>
      <c r="AQ113">
        <v>0.324031918174367</v>
      </c>
      <c r="AR113">
        <v>-6.5430710734792896E-3</v>
      </c>
      <c r="AS113">
        <v>3.2661684572929103E-2</v>
      </c>
      <c r="AT113">
        <v>0.28982621632426298</v>
      </c>
      <c r="AU113">
        <v>0.518933781398214</v>
      </c>
      <c r="AV113">
        <v>0.16642679095433399</v>
      </c>
      <c r="AW113">
        <v>0.113538407703057</v>
      </c>
      <c r="AX113">
        <v>-0.106483388823734</v>
      </c>
      <c r="AY113">
        <v>8.4611646024658996E-2</v>
      </c>
      <c r="AZ113">
        <v>0.17380163086996001</v>
      </c>
      <c r="BA113">
        <v>0.41862528714115199</v>
      </c>
      <c r="BB113">
        <v>0.47897965247505497</v>
      </c>
      <c r="BC113">
        <v>0.141690512997213</v>
      </c>
      <c r="BD113">
        <v>3.7317222944416903E-2</v>
      </c>
      <c r="BE113">
        <v>4.4057117056663E-2</v>
      </c>
      <c r="BF113">
        <v>0.20503188112613599</v>
      </c>
      <c r="BI113">
        <f t="shared" si="7"/>
        <v>14.216329436786173</v>
      </c>
      <c r="BJ113">
        <v>0.26109389049890702</v>
      </c>
      <c r="BK113">
        <v>0.10388938056684401</v>
      </c>
      <c r="BL113">
        <v>0.17927424413364501</v>
      </c>
      <c r="BM113">
        <v>0.25945339332525902</v>
      </c>
      <c r="BN113">
        <v>0.40826467927785998</v>
      </c>
      <c r="BO113" t="s">
        <v>162</v>
      </c>
      <c r="BP113">
        <v>-4.8304464168012401E-2</v>
      </c>
      <c r="BQ113">
        <v>4.8066682402774202E-2</v>
      </c>
      <c r="BR113">
        <v>0.20253134324961</v>
      </c>
      <c r="BS113">
        <v>0.114458486711198</v>
      </c>
      <c r="BT113">
        <v>0.64997128532651405</v>
      </c>
      <c r="BU113">
        <v>4.4017166518938201E-3</v>
      </c>
      <c r="BV113">
        <v>0.37305009944240197</v>
      </c>
      <c r="BW113">
        <v>-8.3714159548148495E-2</v>
      </c>
      <c r="BX113">
        <v>-1.55549334242668E-2</v>
      </c>
      <c r="BY113">
        <v>9.5732063725320699E-2</v>
      </c>
      <c r="BZ113">
        <v>-6.2230494928957603E-2</v>
      </c>
      <c r="CA113">
        <v>-9.7386149323211102E-2</v>
      </c>
      <c r="CB113">
        <v>2.87578313048561E-2</v>
      </c>
      <c r="CC113">
        <v>5.9876001985501401E-2</v>
      </c>
      <c r="CD113">
        <v>-2.20443696989032E-2</v>
      </c>
      <c r="CE113">
        <v>0.69482489619111598</v>
      </c>
      <c r="CF113">
        <v>0.12434334003349599</v>
      </c>
      <c r="CG113">
        <v>0.32154876522014297</v>
      </c>
      <c r="CH113">
        <v>-0.10917479295749</v>
      </c>
      <c r="CI113">
        <v>0.17568218767065799</v>
      </c>
      <c r="CJ113">
        <v>0.347835160584065</v>
      </c>
      <c r="CK113">
        <v>3.73486055992285E-2</v>
      </c>
      <c r="CL113">
        <v>-7.1501273125814196E-2</v>
      </c>
      <c r="CM113" t="s">
        <v>162</v>
      </c>
      <c r="CN113">
        <v>0.62157458698506696</v>
      </c>
      <c r="CO113">
        <v>-1.21623029754692E-2</v>
      </c>
      <c r="CP113">
        <v>0.433670478742192</v>
      </c>
      <c r="CQ113">
        <v>0.45063155802563998</v>
      </c>
      <c r="CR113">
        <v>-5.7989849861464403E-2</v>
      </c>
      <c r="CS113">
        <v>0.29430616570727502</v>
      </c>
      <c r="CT113" t="s">
        <v>162</v>
      </c>
      <c r="CU113">
        <v>3.72592110761421E-2</v>
      </c>
      <c r="CV113">
        <v>0.20472253895112899</v>
      </c>
      <c r="CW113">
        <v>1.8041569857278599E-2</v>
      </c>
      <c r="CX113">
        <v>0.16190218454435401</v>
      </c>
      <c r="CY113">
        <v>-3.30112757208256E-2</v>
      </c>
      <c r="CZ113">
        <v>-5.6014609494432002E-2</v>
      </c>
      <c r="DA113">
        <v>5.0577486788024401E-2</v>
      </c>
      <c r="DB113">
        <v>6.6854957920035499E-2</v>
      </c>
      <c r="DC113">
        <v>-4.7834459453379503E-2</v>
      </c>
    </row>
    <row r="114" spans="1:107" x14ac:dyDescent="0.25">
      <c r="A114" s="139">
        <v>41640</v>
      </c>
      <c r="B114">
        <f t="shared" si="4"/>
        <v>65.544161951622584</v>
      </c>
      <c r="C114">
        <v>0.46257486701726103</v>
      </c>
      <c r="D114">
        <v>0.68160694177037795</v>
      </c>
      <c r="E114">
        <v>0.75111376017389297</v>
      </c>
      <c r="F114">
        <v>0.405407407359206</v>
      </c>
      <c r="G114">
        <v>0.37930881733941502</v>
      </c>
      <c r="H114">
        <v>0.92250863512285397</v>
      </c>
      <c r="I114">
        <v>0.80841474631689303</v>
      </c>
      <c r="J114">
        <v>0.60478093859933602</v>
      </c>
      <c r="K114">
        <v>0.47367339496053901</v>
      </c>
      <c r="L114">
        <v>0.80220355238213803</v>
      </c>
      <c r="M114">
        <v>0.54481475668745005</v>
      </c>
      <c r="N114">
        <v>0.86787612551006899</v>
      </c>
      <c r="O114">
        <v>0.63325825575251304</v>
      </c>
      <c r="P114">
        <v>0.55219719732291705</v>
      </c>
      <c r="Q114">
        <v>0.82399372751604605</v>
      </c>
      <c r="R114">
        <v>0.82041512034274799</v>
      </c>
      <c r="S114">
        <v>0.60835928760218505</v>
      </c>
      <c r="W114">
        <f t="shared" si="5"/>
        <v>53.66542555802225</v>
      </c>
      <c r="X114">
        <v>0.157140354014777</v>
      </c>
      <c r="Y114">
        <v>0.55889287893255402</v>
      </c>
      <c r="Z114">
        <v>0.52884653357254896</v>
      </c>
      <c r="AA114">
        <v>0.567600991947106</v>
      </c>
      <c r="AB114">
        <v>0.770985721647926</v>
      </c>
      <c r="AC114">
        <v>0.63645905336642306</v>
      </c>
      <c r="AE114">
        <f t="shared" si="6"/>
        <v>29.001876506070595</v>
      </c>
      <c r="AF114">
        <v>0.32500142524619602</v>
      </c>
      <c r="AG114">
        <v>0.65246784606810204</v>
      </c>
      <c r="AH114">
        <v>0.16132622421836801</v>
      </c>
      <c r="AI114">
        <v>0.32542765096114401</v>
      </c>
      <c r="AJ114" t="s">
        <v>162</v>
      </c>
      <c r="AK114">
        <v>0.76178531340530797</v>
      </c>
      <c r="AL114">
        <v>4.5534052662180802E-2</v>
      </c>
      <c r="AM114">
        <v>0.43419505629076099</v>
      </c>
      <c r="AN114">
        <v>7.4242254561690202E-2</v>
      </c>
      <c r="AO114">
        <v>0.40909753872027499</v>
      </c>
      <c r="AP114">
        <v>0.19742194249831699</v>
      </c>
      <c r="AQ114">
        <v>0.37093542786124001</v>
      </c>
      <c r="AR114">
        <v>-5.1752283237303201E-2</v>
      </c>
      <c r="AS114">
        <v>-1.78561029191695E-2</v>
      </c>
      <c r="AT114">
        <v>0.44778339148572899</v>
      </c>
      <c r="AU114">
        <v>0.43772921462091002</v>
      </c>
      <c r="AV114">
        <v>0.24516631989812701</v>
      </c>
      <c r="AW114">
        <v>0.40077848465883498</v>
      </c>
      <c r="AX114">
        <v>0.14117386382232799</v>
      </c>
      <c r="AY114">
        <v>0.10517146041311801</v>
      </c>
      <c r="AZ114">
        <v>0.336379433464639</v>
      </c>
      <c r="BA114">
        <v>0.36906383540181398</v>
      </c>
      <c r="BB114">
        <v>0.57558779822535799</v>
      </c>
      <c r="BC114">
        <v>8.8785085014164503E-2</v>
      </c>
      <c r="BD114">
        <v>-9.1599654936364502E-2</v>
      </c>
      <c r="BE114">
        <v>0.17436066856458299</v>
      </c>
      <c r="BF114">
        <v>0.62228164460800395</v>
      </c>
      <c r="BI114">
        <f t="shared" si="7"/>
        <v>17.789843235544538</v>
      </c>
      <c r="BJ114">
        <v>9.4429497587649597E-2</v>
      </c>
      <c r="BK114">
        <v>-1.3589651122074799E-2</v>
      </c>
      <c r="BL114">
        <v>0.201114243670304</v>
      </c>
      <c r="BM114">
        <v>0.410294275347103</v>
      </c>
      <c r="BN114">
        <v>0.21078200515359799</v>
      </c>
      <c r="BO114" t="s">
        <v>162</v>
      </c>
      <c r="BP114">
        <v>1.9394330808045E-2</v>
      </c>
      <c r="BQ114">
        <v>-1.6097808372117502E-2</v>
      </c>
      <c r="BR114">
        <v>0.37979348786188799</v>
      </c>
      <c r="BS114">
        <v>0.13234487016767901</v>
      </c>
      <c r="BT114">
        <v>0.54369690487881295</v>
      </c>
      <c r="BU114">
        <v>-5.6752897806132199E-2</v>
      </c>
      <c r="BV114">
        <v>0.44563895339425802</v>
      </c>
      <c r="BW114">
        <v>0.29734443402646799</v>
      </c>
      <c r="BX114">
        <v>-0.119893186395296</v>
      </c>
      <c r="BY114">
        <v>-1.9137085869802801E-2</v>
      </c>
      <c r="BZ114">
        <v>0.24462890173958299</v>
      </c>
      <c r="CA114">
        <v>0.22040021006452901</v>
      </c>
      <c r="CB114">
        <v>0.22504844173378499</v>
      </c>
      <c r="CC114">
        <v>0.23566960934141201</v>
      </c>
      <c r="CD114">
        <v>1.22585274763863E-2</v>
      </c>
      <c r="CE114">
        <v>0.33110742547462901</v>
      </c>
      <c r="CF114">
        <v>0.20940243031243599</v>
      </c>
      <c r="CG114">
        <v>2.1244233722070401E-2</v>
      </c>
      <c r="CH114">
        <v>4.1304892960762597E-2</v>
      </c>
      <c r="CI114">
        <v>0.22310645170766499</v>
      </c>
      <c r="CJ114">
        <v>0.697459118712074</v>
      </c>
      <c r="CK114">
        <v>0.17817425388515701</v>
      </c>
      <c r="CL114">
        <v>7.9266085925501398E-2</v>
      </c>
      <c r="CM114">
        <v>0.10351895219877399</v>
      </c>
      <c r="CN114">
        <v>0.645633543307504</v>
      </c>
      <c r="CO114">
        <v>-4.10468459901938E-2</v>
      </c>
      <c r="CP114">
        <v>0.59795293195388699</v>
      </c>
      <c r="CQ114">
        <v>0.53274823653828196</v>
      </c>
      <c r="CR114">
        <v>0.14308051907577901</v>
      </c>
      <c r="CS114">
        <v>0.371985015701777</v>
      </c>
      <c r="CT114" t="s">
        <v>162</v>
      </c>
      <c r="CU114">
        <v>-9.0323786525843094E-2</v>
      </c>
      <c r="CV114">
        <v>0.12054886758351201</v>
      </c>
      <c r="CW114">
        <v>-7.79049499232354E-4</v>
      </c>
      <c r="CX114">
        <v>0.42055111984038202</v>
      </c>
      <c r="CY114">
        <v>5.7216363288961104E-3</v>
      </c>
      <c r="CZ114">
        <v>-0.135670394769841</v>
      </c>
      <c r="DA114">
        <v>-5.8536660388477803E-2</v>
      </c>
      <c r="DB114">
        <v>-5.15133760758202E-3</v>
      </c>
      <c r="DC114">
        <v>-1.11346804943999E-2</v>
      </c>
    </row>
    <row r="115" spans="1:107" x14ac:dyDescent="0.25">
      <c r="A115" s="139">
        <v>41730</v>
      </c>
      <c r="B115">
        <f t="shared" si="4"/>
        <v>51.296742452680242</v>
      </c>
      <c r="C115">
        <v>0.52977770111639999</v>
      </c>
      <c r="D115">
        <v>0.66201550633133099</v>
      </c>
      <c r="E115">
        <v>0.58687494314614996</v>
      </c>
      <c r="F115">
        <v>0.295048475938889</v>
      </c>
      <c r="G115">
        <v>0.47529432988625397</v>
      </c>
      <c r="H115">
        <v>0.84594093250889602</v>
      </c>
      <c r="I115">
        <v>0.75291578814974702</v>
      </c>
      <c r="J115">
        <v>0.30404229561854601</v>
      </c>
      <c r="K115">
        <v>0.54266393943884506</v>
      </c>
      <c r="L115">
        <v>0.65493467814089001</v>
      </c>
      <c r="M115">
        <v>0.226466641274295</v>
      </c>
      <c r="N115">
        <v>0.72824315153638997</v>
      </c>
      <c r="O115">
        <v>2.5878523460321701E-2</v>
      </c>
      <c r="P115">
        <v>0.53709972965844999</v>
      </c>
      <c r="Q115">
        <v>0.589186143499005</v>
      </c>
      <c r="R115">
        <v>0.708343701277243</v>
      </c>
      <c r="S115">
        <v>0.25571973597399</v>
      </c>
      <c r="W115">
        <f t="shared" si="5"/>
        <v>33.321764955881136</v>
      </c>
      <c r="X115">
        <v>0.120394752059959</v>
      </c>
      <c r="Y115">
        <v>0.184473526726672</v>
      </c>
      <c r="Z115">
        <v>0.44070367887754502</v>
      </c>
      <c r="AA115">
        <v>0.30356075445758601</v>
      </c>
      <c r="AB115">
        <v>0.69639444406925999</v>
      </c>
      <c r="AC115">
        <v>0.25377874116184601</v>
      </c>
      <c r="AE115">
        <f t="shared" si="6"/>
        <v>19.064594973494859</v>
      </c>
      <c r="AF115">
        <v>-0.111542147066097</v>
      </c>
      <c r="AG115">
        <v>0.445851840093407</v>
      </c>
      <c r="AH115">
        <v>-2.6059949768941101E-2</v>
      </c>
      <c r="AI115">
        <v>0.164906431145111</v>
      </c>
      <c r="AJ115" t="s">
        <v>162</v>
      </c>
      <c r="AK115">
        <v>0.66549979187613995</v>
      </c>
      <c r="AL115">
        <v>0.18055468253739099</v>
      </c>
      <c r="AM115">
        <v>0.203257701722314</v>
      </c>
      <c r="AN115">
        <v>0.166620030683749</v>
      </c>
      <c r="AO115">
        <v>1.43782893481462E-2</v>
      </c>
      <c r="AP115">
        <v>0.161421443836647</v>
      </c>
      <c r="AQ115">
        <v>0.403564471334456</v>
      </c>
      <c r="AR115">
        <v>5.1316478245754197E-3</v>
      </c>
      <c r="AS115">
        <v>6.6884077448442603E-2</v>
      </c>
      <c r="AT115">
        <v>0.173535920553786</v>
      </c>
      <c r="AU115">
        <v>0.60928813769450796</v>
      </c>
      <c r="AV115">
        <v>0.21174873200618899</v>
      </c>
      <c r="AW115">
        <v>0.32112485748498698</v>
      </c>
      <c r="AX115">
        <v>-7.6135255511021502E-2</v>
      </c>
      <c r="AY115">
        <v>1.8068800609018699E-2</v>
      </c>
      <c r="AZ115">
        <v>0.112504879501588</v>
      </c>
      <c r="BA115">
        <v>0.239282472308399</v>
      </c>
      <c r="BB115">
        <v>0.38185148799457103</v>
      </c>
      <c r="BC115">
        <v>0.203584165675463</v>
      </c>
      <c r="BD115">
        <v>7.9704237226077307E-2</v>
      </c>
      <c r="BE115">
        <v>2.9140159183309401E-2</v>
      </c>
      <c r="BF115">
        <v>0.31262778736644797</v>
      </c>
      <c r="BI115">
        <f t="shared" si="7"/>
        <v>5.4738713715627734</v>
      </c>
      <c r="BJ115">
        <v>2.4741057154846199E-2</v>
      </c>
      <c r="BK115">
        <v>5.5204452251681899E-2</v>
      </c>
      <c r="BL115">
        <v>5.66132144342366E-2</v>
      </c>
      <c r="BM115">
        <v>-3.8868764819004501E-3</v>
      </c>
      <c r="BN115">
        <v>-1.7680997531146301E-2</v>
      </c>
      <c r="BO115" t="s">
        <v>162</v>
      </c>
      <c r="BP115">
        <v>-5.1061694812708502E-2</v>
      </c>
      <c r="BQ115">
        <v>-2.43612041684147E-2</v>
      </c>
      <c r="BR115">
        <v>9.77332416017586E-2</v>
      </c>
      <c r="BS115">
        <v>-4.3827235088599099E-2</v>
      </c>
      <c r="BT115">
        <v>0.36166646993760299</v>
      </c>
      <c r="BU115">
        <v>-4.0840322522159002E-2</v>
      </c>
      <c r="BV115">
        <v>0.129751584405915</v>
      </c>
      <c r="BW115">
        <v>0.15574364614240399</v>
      </c>
      <c r="BX115">
        <v>-8.1201164393856801E-2</v>
      </c>
      <c r="BY115">
        <v>-0.14559554781313599</v>
      </c>
      <c r="BZ115">
        <v>-5.0939146113103503E-2</v>
      </c>
      <c r="CA115">
        <v>4.8505114305074301E-2</v>
      </c>
      <c r="CB115">
        <v>0.37019017568939899</v>
      </c>
      <c r="CC115">
        <v>0.140318833230971</v>
      </c>
      <c r="CD115">
        <v>-0.15408700073315401</v>
      </c>
      <c r="CE115">
        <v>0.35613662222576797</v>
      </c>
      <c r="CF115">
        <v>0.216057284159413</v>
      </c>
      <c r="CG115">
        <v>-8.0392547036636494E-2</v>
      </c>
      <c r="CH115">
        <v>-0.10213302887964799</v>
      </c>
      <c r="CI115">
        <v>-1.39255212076934E-2</v>
      </c>
      <c r="CJ115">
        <v>0.69691406942645395</v>
      </c>
      <c r="CK115">
        <v>-7.2053975029507902E-2</v>
      </c>
      <c r="CL115">
        <v>-4.8906762702800997E-2</v>
      </c>
      <c r="CM115">
        <v>0.13426010232543401</v>
      </c>
      <c r="CN115">
        <v>0.62059691492917302</v>
      </c>
      <c r="CO115">
        <v>2.8839672627487501E-3</v>
      </c>
      <c r="CP115">
        <v>1.8121983872737099E-2</v>
      </c>
      <c r="CQ115">
        <v>0.101204129232202</v>
      </c>
      <c r="CR115">
        <v>-0.145461702501024</v>
      </c>
      <c r="CS115">
        <v>-1.9595472021911999E-2</v>
      </c>
      <c r="CT115" t="s">
        <v>162</v>
      </c>
      <c r="CU115">
        <v>7.3070701082325398E-2</v>
      </c>
      <c r="CV115">
        <v>3.6804860992692597E-2</v>
      </c>
      <c r="CW115">
        <v>-1.9842055628631599E-2</v>
      </c>
      <c r="CX115">
        <v>0.16123794311029899</v>
      </c>
      <c r="CY115">
        <v>3.00729186730514E-2</v>
      </c>
      <c r="CZ115">
        <v>-0.187052771434709</v>
      </c>
      <c r="DA115">
        <v>-4.7536369264216997E-2</v>
      </c>
      <c r="DB115">
        <v>-8.36604217068595E-2</v>
      </c>
      <c r="DC115">
        <v>-4.5284065886749499E-2</v>
      </c>
    </row>
    <row r="116" spans="1:107" x14ac:dyDescent="0.25">
      <c r="A116" s="139">
        <v>41821</v>
      </c>
      <c r="B116">
        <f t="shared" si="4"/>
        <v>58.092736714799187</v>
      </c>
      <c r="C116">
        <v>0.45123439411215699</v>
      </c>
      <c r="D116">
        <v>0.63321700731727004</v>
      </c>
      <c r="E116">
        <v>0.72186357361352405</v>
      </c>
      <c r="F116">
        <v>0.51517388607862002</v>
      </c>
      <c r="G116">
        <v>0.50172860351510495</v>
      </c>
      <c r="H116">
        <v>0.89689029760670402</v>
      </c>
      <c r="I116">
        <v>0.81522256330953602</v>
      </c>
      <c r="J116">
        <v>0.41716058527709299</v>
      </c>
      <c r="K116">
        <v>0.55495773809216198</v>
      </c>
      <c r="L116">
        <v>0.761239718856625</v>
      </c>
      <c r="M116">
        <v>0.15148683543385699</v>
      </c>
      <c r="N116">
        <v>0.78341437419327198</v>
      </c>
      <c r="O116">
        <v>0.40435476863407899</v>
      </c>
      <c r="P116">
        <v>0.506983240874744</v>
      </c>
      <c r="Q116">
        <v>0.55451616872825704</v>
      </c>
      <c r="R116">
        <v>0.66582225217563495</v>
      </c>
      <c r="S116">
        <v>0.54049923369721997</v>
      </c>
      <c r="W116">
        <f t="shared" si="5"/>
        <v>48.13065479172532</v>
      </c>
      <c r="X116">
        <v>0.31394928750614998</v>
      </c>
      <c r="Y116">
        <v>0.40060650703976303</v>
      </c>
      <c r="Z116">
        <v>0.59693434368143306</v>
      </c>
      <c r="AA116">
        <v>4.3086861487379301E-2</v>
      </c>
      <c r="AB116">
        <v>0.81542345624731605</v>
      </c>
      <c r="AC116">
        <v>0.71783883154147798</v>
      </c>
      <c r="AE116">
        <f t="shared" si="6"/>
        <v>20.934951190831949</v>
      </c>
      <c r="AF116">
        <v>0.103905905858932</v>
      </c>
      <c r="AG116">
        <v>0.32312309746016399</v>
      </c>
      <c r="AH116">
        <v>1.5707543732139902E-2</v>
      </c>
      <c r="AI116">
        <v>0.55122968805374695</v>
      </c>
      <c r="AJ116" t="s">
        <v>162</v>
      </c>
      <c r="AK116">
        <v>0.70474270149756801</v>
      </c>
      <c r="AL116">
        <v>0.37817056110345498</v>
      </c>
      <c r="AM116">
        <v>0.32947826914206602</v>
      </c>
      <c r="AN116">
        <v>0.119014706268424</v>
      </c>
      <c r="AO116">
        <v>0.45856732463922201</v>
      </c>
      <c r="AP116">
        <v>0.18344002980018601</v>
      </c>
      <c r="AQ116">
        <v>0.32996731467150903</v>
      </c>
      <c r="AR116">
        <v>-2.6904599937617402E-2</v>
      </c>
      <c r="AS116">
        <v>-4.3855396202968397E-2</v>
      </c>
      <c r="AT116">
        <v>0.29648270602152899</v>
      </c>
      <c r="AU116">
        <v>0.56283014158845002</v>
      </c>
      <c r="AV116">
        <v>-3.3953335117347501E-2</v>
      </c>
      <c r="AW116">
        <v>4.2380854579604499E-2</v>
      </c>
      <c r="AX116">
        <v>-0.108679607865487</v>
      </c>
      <c r="AY116">
        <v>-0.125080800275986</v>
      </c>
      <c r="AZ116">
        <v>0.34250288134389201</v>
      </c>
      <c r="BA116">
        <v>0.19752264468146999</v>
      </c>
      <c r="BB116">
        <v>0.21983355679712999</v>
      </c>
      <c r="BC116">
        <v>0.117529986325838</v>
      </c>
      <c r="BD116">
        <v>1.1401655204928999E-2</v>
      </c>
      <c r="BE116">
        <v>0.23128129706492401</v>
      </c>
      <c r="BF116">
        <v>0.26244818318053498</v>
      </c>
      <c r="BI116">
        <f t="shared" si="7"/>
        <v>9.2136863700669469</v>
      </c>
      <c r="BJ116">
        <v>1.5750180537585E-2</v>
      </c>
      <c r="BK116">
        <v>9.5831676149912299E-3</v>
      </c>
      <c r="BL116">
        <v>-6.3466921630516995E-2</v>
      </c>
      <c r="BM116">
        <v>0.21395937311032001</v>
      </c>
      <c r="BN116">
        <v>7.4644197690358197E-2</v>
      </c>
      <c r="BO116" t="s">
        <v>162</v>
      </c>
      <c r="BP116">
        <v>-5.8596981846829502E-2</v>
      </c>
      <c r="BQ116">
        <v>-4.9610403922845298E-2</v>
      </c>
      <c r="BR116">
        <v>3.8759095917248999E-2</v>
      </c>
      <c r="BS116">
        <v>7.3094882978537695E-2</v>
      </c>
      <c r="BT116">
        <v>0.28490079816628799</v>
      </c>
      <c r="BU116">
        <v>8.7561846719689002E-2</v>
      </c>
      <c r="BV116">
        <v>0.22044354089805701</v>
      </c>
      <c r="BW116">
        <v>-3.19416987114884E-2</v>
      </c>
      <c r="BX116">
        <v>8.0860764321228601E-2</v>
      </c>
      <c r="BY116">
        <v>6.7690245711587493E-2</v>
      </c>
      <c r="BZ116">
        <v>-0.109482200392092</v>
      </c>
      <c r="CA116">
        <v>-8.4911508415781906E-2</v>
      </c>
      <c r="CB116">
        <v>0.45019271584104698</v>
      </c>
      <c r="CC116">
        <v>0.12569778197478501</v>
      </c>
      <c r="CD116">
        <v>5.7354756257033603E-2</v>
      </c>
      <c r="CE116">
        <v>4.1598752683977197E-2</v>
      </c>
      <c r="CF116">
        <v>4.7588351245206897E-2</v>
      </c>
      <c r="CG116">
        <v>8.42162746710318E-3</v>
      </c>
      <c r="CH116">
        <v>3.3657545682318803E-2</v>
      </c>
      <c r="CI116">
        <v>9.1790151629068603E-2</v>
      </c>
      <c r="CJ116">
        <v>0.45517509697140701</v>
      </c>
      <c r="CK116">
        <v>-9.8059922202982999E-2</v>
      </c>
      <c r="CL116">
        <v>2.65241211821775E-2</v>
      </c>
      <c r="CM116">
        <v>4.8139953299072599E-2</v>
      </c>
      <c r="CN116">
        <v>0.58916782942523505</v>
      </c>
      <c r="CO116">
        <v>8.2031760036541806E-2</v>
      </c>
      <c r="CP116">
        <v>0.497690001925019</v>
      </c>
      <c r="CQ116">
        <v>0.21497609889167199</v>
      </c>
      <c r="CR116">
        <v>4.4561990367821498E-2</v>
      </c>
      <c r="CS116">
        <v>0.24773693516216999</v>
      </c>
      <c r="CT116" t="s">
        <v>162</v>
      </c>
      <c r="CU116">
        <v>5.7477177183870003E-3</v>
      </c>
      <c r="CV116">
        <v>0.20672602911835899</v>
      </c>
      <c r="CW116">
        <v>1.07129643287281E-2</v>
      </c>
      <c r="CX116">
        <v>0.156219728302852</v>
      </c>
      <c r="CY116">
        <v>-3.2977400565768103E-2</v>
      </c>
      <c r="CZ116">
        <v>-9.6169267589685204E-4</v>
      </c>
      <c r="DA116">
        <v>-6.1415758914167701E-2</v>
      </c>
      <c r="DB116">
        <v>5.91294260465293E-2</v>
      </c>
      <c r="DC116">
        <v>-2.2642937114578002E-2</v>
      </c>
    </row>
    <row r="117" spans="1:107" x14ac:dyDescent="0.25">
      <c r="A117" s="139">
        <v>41913</v>
      </c>
      <c r="B117">
        <f t="shared" si="4"/>
        <v>64.373502341426899</v>
      </c>
      <c r="C117">
        <v>0.57005197014647202</v>
      </c>
      <c r="D117">
        <v>0.70111950893808095</v>
      </c>
      <c r="E117">
        <v>0.88892401546220101</v>
      </c>
      <c r="F117">
        <v>0.57961859010046901</v>
      </c>
      <c r="G117">
        <v>0.43451949946554602</v>
      </c>
      <c r="H117">
        <v>0.94478800909386995</v>
      </c>
      <c r="I117">
        <v>0.86772409606800005</v>
      </c>
      <c r="J117">
        <v>0.40723572236836098</v>
      </c>
      <c r="K117">
        <v>0.59926775768875795</v>
      </c>
      <c r="L117">
        <v>0.84476972508647796</v>
      </c>
      <c r="M117">
        <v>0.18245943479454399</v>
      </c>
      <c r="N117">
        <v>0.85404368030766997</v>
      </c>
      <c r="O117">
        <v>0.54292036250395204</v>
      </c>
      <c r="P117">
        <v>0.49662940177759801</v>
      </c>
      <c r="Q117">
        <v>0.82130452346876304</v>
      </c>
      <c r="R117">
        <v>0.856974488041506</v>
      </c>
      <c r="S117">
        <v>0.35114461273030301</v>
      </c>
      <c r="W117">
        <f t="shared" si="5"/>
        <v>47.547980627061321</v>
      </c>
      <c r="X117">
        <v>0.15472698355728001</v>
      </c>
      <c r="Y117">
        <v>0.38605143802160102</v>
      </c>
      <c r="Z117">
        <v>0.451671514708616</v>
      </c>
      <c r="AA117">
        <v>0.199269677645867</v>
      </c>
      <c r="AB117">
        <v>0.85626475480477504</v>
      </c>
      <c r="AC117">
        <v>0.80489446888553995</v>
      </c>
      <c r="AE117">
        <f t="shared" si="6"/>
        <v>28.868246956534033</v>
      </c>
      <c r="AF117">
        <v>0.33105875765035497</v>
      </c>
      <c r="AG117">
        <v>0.52630061400980299</v>
      </c>
      <c r="AH117">
        <v>-8.6492390559023399E-2</v>
      </c>
      <c r="AI117">
        <v>0.48973881084683002</v>
      </c>
      <c r="AJ117" t="s">
        <v>162</v>
      </c>
      <c r="AK117">
        <v>0.84129261658065002</v>
      </c>
      <c r="AL117">
        <v>0.138605814331173</v>
      </c>
      <c r="AM117">
        <v>0.15160038584138</v>
      </c>
      <c r="AN117">
        <v>0.179957692473009</v>
      </c>
      <c r="AO117">
        <v>0.55172670053794803</v>
      </c>
      <c r="AP117">
        <v>0.462081146400593</v>
      </c>
      <c r="AQ117">
        <v>5.8119137484734497E-2</v>
      </c>
      <c r="AR117">
        <v>1.1646270699391901E-2</v>
      </c>
      <c r="AS117">
        <v>-3.6939154795017498E-2</v>
      </c>
      <c r="AT117">
        <v>0.445324263131188</v>
      </c>
      <c r="AU117">
        <v>0.61598108369065696</v>
      </c>
      <c r="AV117">
        <v>0.47067967148471301</v>
      </c>
      <c r="AW117">
        <v>0.54917135286254504</v>
      </c>
      <c r="AX117">
        <v>3.5540590532386299E-2</v>
      </c>
      <c r="AY117">
        <v>-1.1471053703427001E-2</v>
      </c>
      <c r="AZ117">
        <v>7.7088156568903096E-2</v>
      </c>
      <c r="BA117">
        <v>0.231225284916387</v>
      </c>
      <c r="BB117">
        <v>0.396764257107033</v>
      </c>
      <c r="BC117">
        <v>2.5783541124980498E-2</v>
      </c>
      <c r="BD117">
        <v>0.11514786583829301</v>
      </c>
      <c r="BE117">
        <v>0.50611088947416505</v>
      </c>
      <c r="BF117">
        <v>0.42970190416919801</v>
      </c>
      <c r="BI117">
        <f t="shared" si="7"/>
        <v>23.858038320427941</v>
      </c>
      <c r="BJ117">
        <v>0.184094910486271</v>
      </c>
      <c r="BK117">
        <v>0.105856634554069</v>
      </c>
      <c r="BL117">
        <v>0.213086588723919</v>
      </c>
      <c r="BM117">
        <v>0.37936465492027499</v>
      </c>
      <c r="BN117">
        <v>0.37164853454534003</v>
      </c>
      <c r="BO117" t="s">
        <v>162</v>
      </c>
      <c r="BP117">
        <v>0.46480780456481302</v>
      </c>
      <c r="BQ117">
        <v>0.16576635475628401</v>
      </c>
      <c r="BR117">
        <v>0.23032487622088799</v>
      </c>
      <c r="BS117">
        <v>-0.12480798319704201</v>
      </c>
      <c r="BT117">
        <v>0.40515133103067102</v>
      </c>
      <c r="BU117">
        <v>0.23094291604833</v>
      </c>
      <c r="BV117">
        <v>0.31404466691703598</v>
      </c>
      <c r="BW117">
        <v>0.329599613372144</v>
      </c>
      <c r="BX117">
        <v>-0.121485106356225</v>
      </c>
      <c r="BY117">
        <v>3.5791703328847999E-2</v>
      </c>
      <c r="BZ117">
        <v>0.124534296094635</v>
      </c>
      <c r="CA117">
        <v>8.2889587259910205E-2</v>
      </c>
      <c r="CB117">
        <v>0.63918377219747702</v>
      </c>
      <c r="CC117">
        <v>0.26761923176262697</v>
      </c>
      <c r="CD117">
        <v>-1.5666555952607E-3</v>
      </c>
      <c r="CE117">
        <v>0.45994249415836003</v>
      </c>
      <c r="CF117">
        <v>0.17776589070841001</v>
      </c>
      <c r="CG117">
        <v>0.58550504780595003</v>
      </c>
      <c r="CH117">
        <v>1.8328116532669899E-3</v>
      </c>
      <c r="CI117">
        <v>0.30563838697351797</v>
      </c>
      <c r="CJ117">
        <v>0.38132646524583202</v>
      </c>
      <c r="CK117">
        <v>0.244457108176906</v>
      </c>
      <c r="CL117">
        <v>0.48985732524943998</v>
      </c>
      <c r="CM117">
        <v>-0.126347746658444</v>
      </c>
      <c r="CN117">
        <v>0.83494027349109801</v>
      </c>
      <c r="CO117">
        <v>0.221779395619983</v>
      </c>
      <c r="CP117">
        <v>0.47067804188349399</v>
      </c>
      <c r="CQ117">
        <v>0.549365026766505</v>
      </c>
      <c r="CR117">
        <v>0.54681047454791198</v>
      </c>
      <c r="CS117">
        <v>0.28236578407227497</v>
      </c>
      <c r="CT117" t="s">
        <v>162</v>
      </c>
      <c r="CU117">
        <v>-9.2038316636791503E-2</v>
      </c>
      <c r="CV117">
        <v>0.115747303885568</v>
      </c>
      <c r="CW117">
        <v>-0.111422970121292</v>
      </c>
      <c r="CX117">
        <v>0.22842951066132999</v>
      </c>
      <c r="CY117">
        <v>0.60904925846729296</v>
      </c>
      <c r="CZ117">
        <v>2.2030264135393801E-2</v>
      </c>
      <c r="DA117">
        <v>6.4193315953255101E-2</v>
      </c>
      <c r="DB117">
        <v>1.37649892316483E-2</v>
      </c>
      <c r="DC117">
        <v>-7.4981005917622606E-2</v>
      </c>
    </row>
    <row r="118" spans="1:107" x14ac:dyDescent="0.25">
      <c r="A118" s="139">
        <v>42005</v>
      </c>
      <c r="B118">
        <f t="shared" si="4"/>
        <v>60.174145536110792</v>
      </c>
      <c r="C118">
        <v>0.52149700180497005</v>
      </c>
      <c r="D118">
        <v>0.69643956191779</v>
      </c>
      <c r="E118">
        <v>0.80132201598248998</v>
      </c>
      <c r="F118">
        <v>0.56931454671901804</v>
      </c>
      <c r="G118">
        <v>0.44882518170601798</v>
      </c>
      <c r="H118">
        <v>0.94429989410174997</v>
      </c>
      <c r="I118">
        <v>0.85976580471203101</v>
      </c>
      <c r="J118">
        <v>0.16776843539305</v>
      </c>
      <c r="K118">
        <v>0.56752945668245702</v>
      </c>
      <c r="L118">
        <v>0.86223459474586195</v>
      </c>
      <c r="M118">
        <v>0.22848090487490499</v>
      </c>
      <c r="N118">
        <v>0.86388139290930599</v>
      </c>
      <c r="O118">
        <v>0.249643976518865</v>
      </c>
      <c r="P118">
        <v>0.61607432180809696</v>
      </c>
      <c r="Q118">
        <v>0.43561565964315502</v>
      </c>
      <c r="R118">
        <v>0.76381874865302402</v>
      </c>
      <c r="S118">
        <v>0.63309324296604597</v>
      </c>
      <c r="W118">
        <f t="shared" si="5"/>
        <v>54.474541449170964</v>
      </c>
      <c r="X118">
        <v>0.36081121575347802</v>
      </c>
      <c r="Y118">
        <v>0.49190846138581501</v>
      </c>
      <c r="Z118">
        <v>0.59310914707262596</v>
      </c>
      <c r="AA118">
        <v>0.62128727331309497</v>
      </c>
      <c r="AB118">
        <v>0.73922179655938403</v>
      </c>
      <c r="AC118">
        <v>0.46213459286586001</v>
      </c>
      <c r="AE118">
        <f t="shared" si="6"/>
        <v>27.668491750744924</v>
      </c>
      <c r="AF118">
        <v>0.32631862463251499</v>
      </c>
      <c r="AG118">
        <v>0.624552673339972</v>
      </c>
      <c r="AH118">
        <v>-2.25498406820179E-4</v>
      </c>
      <c r="AI118">
        <v>0.61442747410019705</v>
      </c>
      <c r="AJ118" t="s">
        <v>162</v>
      </c>
      <c r="AK118">
        <v>0.70499033988859106</v>
      </c>
      <c r="AL118">
        <v>0.197709621308398</v>
      </c>
      <c r="AM118">
        <v>0.372460126801405</v>
      </c>
      <c r="AN118">
        <v>9.0819119724127498E-2</v>
      </c>
      <c r="AO118">
        <v>0.27997716880044299</v>
      </c>
      <c r="AP118">
        <v>0.49576778147007999</v>
      </c>
      <c r="AQ118">
        <v>0.20877230210821901</v>
      </c>
      <c r="AR118">
        <v>3.6230999698696399E-2</v>
      </c>
      <c r="AS118">
        <v>-0.116301180806255</v>
      </c>
      <c r="AT118">
        <v>0.46482241147144299</v>
      </c>
      <c r="AU118">
        <v>0.65734275524885699</v>
      </c>
      <c r="AV118">
        <v>0.20566050751501599</v>
      </c>
      <c r="AW118">
        <v>0.46208718773359603</v>
      </c>
      <c r="AX118">
        <v>0.10676957349418</v>
      </c>
      <c r="AY118">
        <v>8.2169603989632398E-2</v>
      </c>
      <c r="AZ118">
        <v>9.1611910578717398E-2</v>
      </c>
      <c r="BA118">
        <v>0.26664578481360901</v>
      </c>
      <c r="BB118">
        <v>0.38083029268444601</v>
      </c>
      <c r="BC118">
        <v>0.15121951196077299</v>
      </c>
      <c r="BD118">
        <v>-6.0363572810664401E-2</v>
      </c>
      <c r="BE118">
        <v>0.25436689772133197</v>
      </c>
      <c r="BF118">
        <v>0.29514543813317301</v>
      </c>
      <c r="BI118">
        <f t="shared" si="7"/>
        <v>19.601091371258313</v>
      </c>
      <c r="BJ118">
        <v>-0.16833247437949</v>
      </c>
      <c r="BK118">
        <v>-2.63311240884294E-2</v>
      </c>
      <c r="BL118">
        <v>0.468744425570295</v>
      </c>
      <c r="BM118">
        <v>0.34237700977679802</v>
      </c>
      <c r="BN118">
        <v>0.32760004099968099</v>
      </c>
      <c r="BO118" t="s">
        <v>162</v>
      </c>
      <c r="BP118">
        <v>3.8808401315282202E-2</v>
      </c>
      <c r="BQ118">
        <v>0.42567493062961098</v>
      </c>
      <c r="BR118">
        <v>0.26007927200201802</v>
      </c>
      <c r="BS118">
        <v>0.105226566102119</v>
      </c>
      <c r="BT118">
        <v>0.55484616823946997</v>
      </c>
      <c r="BU118">
        <v>6.5287166477350903E-2</v>
      </c>
      <c r="BV118">
        <v>0.48900393686014998</v>
      </c>
      <c r="BW118">
        <v>3.9310401964466203E-2</v>
      </c>
      <c r="BX118">
        <v>5.9566859979664301E-2</v>
      </c>
      <c r="BY118">
        <v>4.5068268131898903E-2</v>
      </c>
      <c r="BZ118">
        <v>-4.5417890600960603E-2</v>
      </c>
      <c r="CA118">
        <v>0.20153906075971301</v>
      </c>
      <c r="CB118">
        <v>0.51345890400779504</v>
      </c>
      <c r="CC118">
        <v>0.311399819564948</v>
      </c>
      <c r="CD118">
        <v>-7.4423361873896296E-2</v>
      </c>
      <c r="CE118">
        <v>0.45384270705594998</v>
      </c>
      <c r="CF118">
        <v>0.24228992459325799</v>
      </c>
      <c r="CG118">
        <v>0.25466270088885501</v>
      </c>
      <c r="CH118">
        <v>7.0590600783785998E-2</v>
      </c>
      <c r="CI118">
        <v>0.15679197357123201</v>
      </c>
      <c r="CJ118">
        <v>0.439502895249055</v>
      </c>
      <c r="CK118">
        <v>3.8428820551812001E-2</v>
      </c>
      <c r="CL118">
        <v>0.16465460949642</v>
      </c>
      <c r="CM118">
        <v>-5.7406443612324498E-2</v>
      </c>
      <c r="CN118">
        <v>0.77898066196358795</v>
      </c>
      <c r="CO118">
        <v>0.174195760334692</v>
      </c>
      <c r="CP118">
        <v>0.28278681559624202</v>
      </c>
      <c r="CQ118">
        <v>0.52276243246131004</v>
      </c>
      <c r="CR118">
        <v>8.6578011836017904E-2</v>
      </c>
      <c r="CS118">
        <v>0.21055156689275301</v>
      </c>
      <c r="CT118" t="s">
        <v>162</v>
      </c>
      <c r="CU118">
        <v>-9.6422583373349899E-2</v>
      </c>
      <c r="CV118">
        <v>0.12509801646778901</v>
      </c>
      <c r="CW118">
        <v>0.20361193250286999</v>
      </c>
      <c r="CX118">
        <v>0.16966150031542099</v>
      </c>
      <c r="CY118">
        <v>0.151265180030761</v>
      </c>
      <c r="CZ118">
        <v>-4.0100854849758297E-2</v>
      </c>
      <c r="DA118">
        <v>0.209769743319945</v>
      </c>
      <c r="DB118">
        <v>-8.7781241435806595E-2</v>
      </c>
      <c r="DC118">
        <v>0.236679091274654</v>
      </c>
    </row>
    <row r="119" spans="1:107" x14ac:dyDescent="0.25">
      <c r="A119" s="139">
        <v>42095</v>
      </c>
      <c r="B119">
        <f t="shared" si="4"/>
        <v>64.69973199777165</v>
      </c>
      <c r="C119">
        <v>0.46689375469583</v>
      </c>
      <c r="D119">
        <v>0.84144819570917495</v>
      </c>
      <c r="E119">
        <v>0.86059804985347399</v>
      </c>
      <c r="F119">
        <v>0.49508872728047998</v>
      </c>
      <c r="G119">
        <v>0.64036059835639703</v>
      </c>
      <c r="H119">
        <v>0.95239564491270401</v>
      </c>
      <c r="I119">
        <v>0.87982550783714897</v>
      </c>
      <c r="J119">
        <v>6.8471745830824299E-2</v>
      </c>
      <c r="K119">
        <v>0.61316024651976797</v>
      </c>
      <c r="L119">
        <v>0.88881106988623104</v>
      </c>
      <c r="M119">
        <v>0.33146031350367999</v>
      </c>
      <c r="N119">
        <v>0.904231327129427</v>
      </c>
      <c r="O119">
        <v>0.58754756840186295</v>
      </c>
      <c r="P119">
        <v>0.581694803866312</v>
      </c>
      <c r="Q119">
        <v>0.66618276943874999</v>
      </c>
      <c r="R119">
        <v>0.67782491533501099</v>
      </c>
      <c r="S119">
        <v>0.542959201064105</v>
      </c>
      <c r="W119">
        <f t="shared" si="5"/>
        <v>54.673882138684448</v>
      </c>
      <c r="X119">
        <v>0.33600912755758799</v>
      </c>
      <c r="Y119">
        <v>0.42133381618402799</v>
      </c>
      <c r="Z119">
        <v>0.58085311121428296</v>
      </c>
      <c r="AA119">
        <v>0.31297623904625699</v>
      </c>
      <c r="AB119">
        <v>0.85345490848900096</v>
      </c>
      <c r="AC119">
        <v>0.77580572582991003</v>
      </c>
      <c r="AE119">
        <f t="shared" si="6"/>
        <v>30.15921143427278</v>
      </c>
      <c r="AF119">
        <v>0.50377668837938705</v>
      </c>
      <c r="AG119">
        <v>0.58526055744743999</v>
      </c>
      <c r="AH119">
        <v>0.106626594625005</v>
      </c>
      <c r="AI119">
        <v>0.55532305201689802</v>
      </c>
      <c r="AJ119" t="s">
        <v>162</v>
      </c>
      <c r="AK119">
        <v>0.84040177389167303</v>
      </c>
      <c r="AL119">
        <v>0.32886260573689502</v>
      </c>
      <c r="AM119">
        <v>0.26943987811128201</v>
      </c>
      <c r="AN119">
        <v>0.48838696929834802</v>
      </c>
      <c r="AO119">
        <v>0.20344063577812299</v>
      </c>
      <c r="AP119">
        <v>-4.3351696373048303E-2</v>
      </c>
      <c r="AQ119">
        <v>0.17372537833797599</v>
      </c>
      <c r="AR119">
        <v>-5.1641114752670997E-2</v>
      </c>
      <c r="AS119">
        <v>0.16756211660183601</v>
      </c>
      <c r="AT119">
        <v>0.58065060297633497</v>
      </c>
      <c r="AU119">
        <v>0.630840023619338</v>
      </c>
      <c r="AV119">
        <v>0.306104120445576</v>
      </c>
      <c r="AW119">
        <v>0.34806203488467902</v>
      </c>
      <c r="AX119">
        <v>0.26734860633254798</v>
      </c>
      <c r="AY119">
        <v>-0.154220231855628</v>
      </c>
      <c r="AZ119">
        <v>0.35359597523728198</v>
      </c>
      <c r="BA119">
        <v>0.158811717701103</v>
      </c>
      <c r="BB119">
        <v>0.57991685401900595</v>
      </c>
      <c r="BC119">
        <v>0.169460163931514</v>
      </c>
      <c r="BD119">
        <v>5.7203912133111198E-2</v>
      </c>
      <c r="BE119">
        <v>0.159862336276791</v>
      </c>
      <c r="BF119">
        <v>0.255945418110124</v>
      </c>
      <c r="BI119">
        <f t="shared" si="7"/>
        <v>26.176967034511467</v>
      </c>
      <c r="BJ119">
        <v>7.1177161676396594E-2</v>
      </c>
      <c r="BK119">
        <v>4.7325300307268003E-2</v>
      </c>
      <c r="BL119">
        <v>0.44471499299922401</v>
      </c>
      <c r="BM119">
        <v>0.39210413937364202</v>
      </c>
      <c r="BN119">
        <v>0.53617833740473397</v>
      </c>
      <c r="BO119" t="s">
        <v>162</v>
      </c>
      <c r="BP119">
        <v>0.206005942980927</v>
      </c>
      <c r="BQ119">
        <v>0.55048326021722405</v>
      </c>
      <c r="BR119">
        <v>0.65988558954009502</v>
      </c>
      <c r="BS119">
        <v>0.40007867569376798</v>
      </c>
      <c r="BT119">
        <v>0.49543175109663201</v>
      </c>
      <c r="BU119">
        <v>6.2618717394335693E-2</v>
      </c>
      <c r="BV119">
        <v>0.59582967876491999</v>
      </c>
      <c r="BW119">
        <v>-0.125708481462287</v>
      </c>
      <c r="BX119">
        <v>-1.4858981661926699E-2</v>
      </c>
      <c r="BY119">
        <v>9.9265603098562902E-2</v>
      </c>
      <c r="BZ119">
        <v>-2.9535618413603498E-2</v>
      </c>
      <c r="CA119">
        <v>0.1233319589669</v>
      </c>
      <c r="CB119">
        <v>0.56124562424693103</v>
      </c>
      <c r="CC119">
        <v>0.62573862018778603</v>
      </c>
      <c r="CD119">
        <v>-4.5497959648187702E-2</v>
      </c>
      <c r="CE119">
        <v>0.62575182229963</v>
      </c>
      <c r="CF119">
        <v>0.64706838717529702</v>
      </c>
      <c r="CG119">
        <v>0.58896923991116101</v>
      </c>
      <c r="CH119">
        <v>0.187464797758534</v>
      </c>
      <c r="CI119" t="s">
        <v>162</v>
      </c>
      <c r="CJ119">
        <v>0.32696113039893399</v>
      </c>
      <c r="CK119">
        <v>-1.4117754526487E-2</v>
      </c>
      <c r="CL119">
        <v>-0.12218360638513601</v>
      </c>
      <c r="CM119">
        <v>-2.7056322830460999E-3</v>
      </c>
      <c r="CN119">
        <v>0.750768232023584</v>
      </c>
      <c r="CO119">
        <v>-9.1845467114317608E-3</v>
      </c>
      <c r="CP119">
        <v>0.55830104931006497</v>
      </c>
      <c r="CQ119">
        <v>0.44223626129631299</v>
      </c>
      <c r="CR119">
        <v>0.168148021919724</v>
      </c>
      <c r="CS119">
        <v>0.46596353453134498</v>
      </c>
      <c r="CT119" t="s">
        <v>162</v>
      </c>
      <c r="CU119">
        <v>-8.6727359956515704E-2</v>
      </c>
      <c r="CV119">
        <v>0.69016544831473103</v>
      </c>
      <c r="CW119">
        <v>-3.2912386328990198E-2</v>
      </c>
      <c r="CX119">
        <v>0.22745130823752899</v>
      </c>
      <c r="CY119">
        <v>0.15097837616628701</v>
      </c>
      <c r="CZ119">
        <v>-8.1252099986868706E-2</v>
      </c>
      <c r="DA119">
        <v>-1.8135975564916602E-2</v>
      </c>
      <c r="DB119">
        <v>0.14724175784604801</v>
      </c>
      <c r="DC119">
        <v>-9.9684933692028004E-3</v>
      </c>
    </row>
    <row r="120" spans="1:107" x14ac:dyDescent="0.25">
      <c r="A120" s="139">
        <v>42186</v>
      </c>
      <c r="B120">
        <f t="shared" si="4"/>
        <v>71.36336755721031</v>
      </c>
      <c r="C120">
        <v>0.39390816682601898</v>
      </c>
      <c r="D120">
        <v>0.90451158653297103</v>
      </c>
      <c r="E120">
        <v>0.81028375102236405</v>
      </c>
      <c r="F120">
        <v>0.70159943999625396</v>
      </c>
      <c r="G120">
        <v>0.777397723038036</v>
      </c>
      <c r="H120">
        <v>0.96430818327428602</v>
      </c>
      <c r="I120">
        <v>0.91718178539542095</v>
      </c>
      <c r="J120">
        <v>0.45541836986006801</v>
      </c>
      <c r="K120">
        <v>0.73813468560375195</v>
      </c>
      <c r="L120">
        <v>0.90646291624787201</v>
      </c>
      <c r="M120">
        <v>0.374308067592724</v>
      </c>
      <c r="N120">
        <v>0.92165217911416297</v>
      </c>
      <c r="O120">
        <v>0.68182021868012099</v>
      </c>
      <c r="P120">
        <v>0.55161998301717097</v>
      </c>
      <c r="Q120">
        <v>0.80544879310829298</v>
      </c>
      <c r="R120">
        <v>0.82914634499245898</v>
      </c>
      <c r="S120">
        <v>0.39857029042377801</v>
      </c>
      <c r="W120">
        <f t="shared" si="5"/>
        <v>61.873574326849578</v>
      </c>
      <c r="X120">
        <v>0.53936734828787702</v>
      </c>
      <c r="Y120">
        <v>0.45763874957130701</v>
      </c>
      <c r="Z120">
        <v>0.58508568364859403</v>
      </c>
      <c r="AA120">
        <v>0.47262297192153901</v>
      </c>
      <c r="AB120">
        <v>0.87194669983453399</v>
      </c>
      <c r="AC120">
        <v>0.78575300634712297</v>
      </c>
      <c r="AE120">
        <f t="shared" si="6"/>
        <v>40.147410338040629</v>
      </c>
      <c r="AF120">
        <v>0.50738908462826404</v>
      </c>
      <c r="AG120">
        <v>0.56645302667170605</v>
      </c>
      <c r="AH120">
        <v>0.40829060875040502</v>
      </c>
      <c r="AI120">
        <v>0.47682711557001201</v>
      </c>
      <c r="AJ120" t="s">
        <v>162</v>
      </c>
      <c r="AK120">
        <v>0.88791034227335897</v>
      </c>
      <c r="AL120">
        <v>0.115408591349311</v>
      </c>
      <c r="AM120">
        <v>0.47418658064020802</v>
      </c>
      <c r="AN120">
        <v>0.21511775895158999</v>
      </c>
      <c r="AO120">
        <v>0.645429157195053</v>
      </c>
      <c r="AP120">
        <v>0.53783724600296201</v>
      </c>
      <c r="AQ120">
        <v>0.36896112215163301</v>
      </c>
      <c r="AR120">
        <v>0.16812238779625199</v>
      </c>
      <c r="AS120">
        <v>-4.0615376558115902E-2</v>
      </c>
      <c r="AT120">
        <v>0.60404437748105799</v>
      </c>
      <c r="AU120">
        <v>0.51831582011206601</v>
      </c>
      <c r="AV120">
        <v>0.33624743343060498</v>
      </c>
      <c r="AW120">
        <v>0.46377269490328399</v>
      </c>
      <c r="AX120">
        <v>0.56308766344436001</v>
      </c>
      <c r="AY120">
        <v>9.6853252342311305E-2</v>
      </c>
      <c r="AZ120">
        <v>0.501135684718924</v>
      </c>
      <c r="BA120">
        <v>0.54029257235220096</v>
      </c>
      <c r="BB120">
        <v>0.33605455296460801</v>
      </c>
      <c r="BC120">
        <v>0.24108877716220101</v>
      </c>
      <c r="BD120">
        <v>0.11249916783616699</v>
      </c>
      <c r="BE120">
        <v>0.54011926771338004</v>
      </c>
      <c r="BF120">
        <v>0.25349777800676099</v>
      </c>
      <c r="BI120">
        <f t="shared" si="7"/>
        <v>30.332920434983912</v>
      </c>
      <c r="BJ120">
        <v>-1.26483666861787E-2</v>
      </c>
      <c r="BK120">
        <v>-9.4916183347921998E-2</v>
      </c>
      <c r="BL120">
        <v>0.361132981095177</v>
      </c>
      <c r="BM120">
        <v>0.141113761140231</v>
      </c>
      <c r="BN120">
        <v>0.46928897178916001</v>
      </c>
      <c r="BO120" t="s">
        <v>162</v>
      </c>
      <c r="BP120">
        <v>0.49659321328322997</v>
      </c>
      <c r="BQ120">
        <v>0.40113254250352498</v>
      </c>
      <c r="BR120">
        <v>0.49632094688522599</v>
      </c>
      <c r="BS120">
        <v>0.38440368957019599</v>
      </c>
      <c r="BT120">
        <v>0.59983453347281701</v>
      </c>
      <c r="BU120">
        <v>0.23975833220880199</v>
      </c>
      <c r="BV120">
        <v>0.43489511198383601</v>
      </c>
      <c r="BW120" t="s">
        <v>162</v>
      </c>
      <c r="BX120">
        <v>-0.116060226789942</v>
      </c>
      <c r="BY120">
        <v>0.14165606751019699</v>
      </c>
      <c r="BZ120">
        <v>1.8079931372864299E-2</v>
      </c>
      <c r="CA120">
        <v>3.3266330027063098E-2</v>
      </c>
      <c r="CB120">
        <v>0.49820227015264301</v>
      </c>
      <c r="CC120">
        <v>0.178788462806246</v>
      </c>
      <c r="CD120">
        <v>0.238365133563857</v>
      </c>
      <c r="CE120">
        <v>0.41817980844367297</v>
      </c>
      <c r="CF120">
        <v>0.64321882679831899</v>
      </c>
      <c r="CG120">
        <v>0.66358867258698195</v>
      </c>
      <c r="CH120">
        <v>2.3805287396556599E-3</v>
      </c>
      <c r="CI120" t="s">
        <v>162</v>
      </c>
      <c r="CJ120">
        <v>0.40984744492612601</v>
      </c>
      <c r="CK120">
        <v>-0.14046568734547901</v>
      </c>
      <c r="CL120">
        <v>0.42289642083076601</v>
      </c>
      <c r="CM120">
        <v>0.28434936000182198</v>
      </c>
      <c r="CN120">
        <v>0.82545301806140703</v>
      </c>
      <c r="CO120">
        <v>0.288264552369912</v>
      </c>
      <c r="CP120">
        <v>0.47415030929933399</v>
      </c>
      <c r="CQ120">
        <v>0.70151440552756905</v>
      </c>
      <c r="CR120">
        <v>0.46552343526715101</v>
      </c>
      <c r="CS120">
        <v>0.50793044579481506</v>
      </c>
      <c r="CT120" t="s">
        <v>162</v>
      </c>
      <c r="CU120">
        <v>9.0553641129486103E-3</v>
      </c>
      <c r="CV120">
        <v>0.61521957252235904</v>
      </c>
      <c r="CW120">
        <v>0.36062649169189998</v>
      </c>
      <c r="CX120">
        <v>0.36768827655779002</v>
      </c>
      <c r="CY120">
        <v>0.47966266547598602</v>
      </c>
      <c r="CZ120">
        <v>-7.4693098857887802E-2</v>
      </c>
      <c r="DA120">
        <v>0.23595058250904299</v>
      </c>
      <c r="DB120">
        <v>-3.9682333844389503E-2</v>
      </c>
      <c r="DC120">
        <v>-9.0039981317582493E-2</v>
      </c>
    </row>
    <row r="121" spans="1:107" x14ac:dyDescent="0.25">
      <c r="A121" s="139">
        <v>42278</v>
      </c>
      <c r="B121">
        <f t="shared" si="4"/>
        <v>60.446360581872625</v>
      </c>
      <c r="C121">
        <v>0.59555861569415103</v>
      </c>
      <c r="D121">
        <v>0.44411178321418798</v>
      </c>
      <c r="E121">
        <v>0.59411840924885295</v>
      </c>
      <c r="F121">
        <v>0.66005352928986805</v>
      </c>
      <c r="G121">
        <v>0.37827703327991702</v>
      </c>
      <c r="H121">
        <v>0.915945030345237</v>
      </c>
      <c r="I121">
        <v>0.78323842673119703</v>
      </c>
      <c r="J121">
        <v>0.44093179240277902</v>
      </c>
      <c r="K121">
        <v>0.50990687431202297</v>
      </c>
      <c r="L121">
        <v>0.75998681871163598</v>
      </c>
      <c r="M121">
        <v>0.39151298800336298</v>
      </c>
      <c r="N121">
        <v>0.88796171422793402</v>
      </c>
      <c r="O121">
        <v>0.68722365734719104</v>
      </c>
      <c r="P121">
        <v>0.31642610309747299</v>
      </c>
      <c r="Q121">
        <v>0.67608110896643703</v>
      </c>
      <c r="R121">
        <v>0.787107131068568</v>
      </c>
      <c r="S121">
        <v>0.44744028297753002</v>
      </c>
      <c r="W121">
        <f t="shared" si="5"/>
        <v>56.998346449660588</v>
      </c>
      <c r="X121">
        <v>0.31160958932710198</v>
      </c>
      <c r="Y121">
        <v>0.44625712948516399</v>
      </c>
      <c r="Z121">
        <v>0.64923121218507596</v>
      </c>
      <c r="AA121">
        <v>0.49963092528434799</v>
      </c>
      <c r="AB121">
        <v>0.79484839451075495</v>
      </c>
      <c r="AC121">
        <v>0.71832353618719003</v>
      </c>
      <c r="AE121">
        <f t="shared" si="6"/>
        <v>31.528307219780437</v>
      </c>
      <c r="AF121">
        <v>0.135107414414775</v>
      </c>
      <c r="AG121">
        <v>0.55965038153764102</v>
      </c>
      <c r="AH121">
        <v>-3.36314959617936E-2</v>
      </c>
      <c r="AI121">
        <v>0.483712735031537</v>
      </c>
      <c r="AJ121" t="s">
        <v>162</v>
      </c>
      <c r="AK121">
        <v>0.68745920320390497</v>
      </c>
      <c r="AL121">
        <v>7.2585753390478597E-2</v>
      </c>
      <c r="AM121">
        <v>0.138781325439989</v>
      </c>
      <c r="AN121">
        <v>0.211011957038132</v>
      </c>
      <c r="AO121">
        <v>0.394186784877399</v>
      </c>
      <c r="AP121">
        <v>0.56016517843561997</v>
      </c>
      <c r="AQ121">
        <v>0.32686798869067202</v>
      </c>
      <c r="AR121">
        <v>4.9986293583239402E-2</v>
      </c>
      <c r="AS121">
        <v>3.0904595917091699E-4</v>
      </c>
      <c r="AT121">
        <v>0.52308351662193597</v>
      </c>
      <c r="AU121">
        <v>0.71252801532814702</v>
      </c>
      <c r="AV121">
        <v>0.280772740755383</v>
      </c>
      <c r="AW121">
        <v>0.456222333366052</v>
      </c>
      <c r="AX121">
        <v>0.19507454654478901</v>
      </c>
      <c r="AY121">
        <v>0.13407323076156399</v>
      </c>
      <c r="AZ121">
        <v>0.414003179909187</v>
      </c>
      <c r="BA121">
        <v>0.51850834538907697</v>
      </c>
      <c r="BB121">
        <v>0.326423998678811</v>
      </c>
      <c r="BC121">
        <v>0.222425681057692</v>
      </c>
      <c r="BD121">
        <v>5.4311475599355702E-2</v>
      </c>
      <c r="BE121">
        <v>0.53599675295556004</v>
      </c>
      <c r="BF121">
        <v>0.23774349453459401</v>
      </c>
      <c r="BI121">
        <f t="shared" si="7"/>
        <v>18.463678229787046</v>
      </c>
      <c r="BJ121">
        <v>9.4176360594737094E-2</v>
      </c>
      <c r="BK121">
        <v>-9.0161923938201702E-2</v>
      </c>
      <c r="BL121">
        <v>3.2777247963635299E-2</v>
      </c>
      <c r="BM121">
        <v>0.71202864232414298</v>
      </c>
      <c r="BN121">
        <v>0.147072159330808</v>
      </c>
      <c r="BO121" t="s">
        <v>162</v>
      </c>
      <c r="BP121">
        <v>0.170360656989271</v>
      </c>
      <c r="BQ121">
        <v>0.30827874007704598</v>
      </c>
      <c r="BR121">
        <v>0.42857865590724997</v>
      </c>
      <c r="BS121">
        <v>0.121656771959407</v>
      </c>
      <c r="BT121">
        <v>0.31873595994926002</v>
      </c>
      <c r="BU121">
        <v>3.9477909611634103E-2</v>
      </c>
      <c r="BV121">
        <v>0.46551294973688001</v>
      </c>
      <c r="BW121" t="s">
        <v>162</v>
      </c>
      <c r="BX121">
        <v>-8.9635311869316094E-3</v>
      </c>
      <c r="BY121">
        <v>-4.5130150696724498E-2</v>
      </c>
      <c r="BZ121">
        <v>-4.5760954807303501E-2</v>
      </c>
      <c r="CA121">
        <v>0.21499277039885201</v>
      </c>
      <c r="CB121">
        <v>0.32430241019008799</v>
      </c>
      <c r="CC121">
        <v>-0.14445125682762899</v>
      </c>
      <c r="CD121">
        <v>7.4465103902300503E-2</v>
      </c>
      <c r="CE121">
        <v>0.449770312334898</v>
      </c>
      <c r="CF121">
        <v>0.34283473058455599</v>
      </c>
      <c r="CG121">
        <v>0.51530154741136003</v>
      </c>
      <c r="CH121">
        <v>0.101189423728267</v>
      </c>
      <c r="CI121" t="s">
        <v>162</v>
      </c>
      <c r="CJ121">
        <v>0.58727173339526395</v>
      </c>
      <c r="CK121">
        <v>8.7697543435544797E-2</v>
      </c>
      <c r="CL121">
        <v>0.16772719010152401</v>
      </c>
      <c r="CM121">
        <v>-6.9197831662998199E-2</v>
      </c>
      <c r="CN121">
        <v>0.49283348273540101</v>
      </c>
      <c r="CO121">
        <v>0.20164479117479001</v>
      </c>
      <c r="CP121">
        <v>0.26007511808148998</v>
      </c>
      <c r="CQ121">
        <v>0.58947274863696397</v>
      </c>
      <c r="CR121">
        <v>9.9752274946328004E-2</v>
      </c>
      <c r="CS121">
        <v>0.39003350334258702</v>
      </c>
      <c r="CT121" t="s">
        <v>162</v>
      </c>
      <c r="CU121">
        <v>5.1531689091926298E-2</v>
      </c>
      <c r="CV121">
        <v>0.34390740218750199</v>
      </c>
      <c r="CW121">
        <v>-0.10948328989794499</v>
      </c>
      <c r="CX121">
        <v>0.120370045029233</v>
      </c>
      <c r="CY121">
        <v>0.20078366799258501</v>
      </c>
      <c r="CZ121">
        <v>-6.31375040532174E-2</v>
      </c>
      <c r="DA121">
        <v>4.5295888666034102E-2</v>
      </c>
      <c r="DB121">
        <v>-6.6284286908806694E-2</v>
      </c>
      <c r="DC121">
        <v>-0.10259384532125</v>
      </c>
    </row>
    <row r="122" spans="1:107" x14ac:dyDescent="0.25">
      <c r="A122" s="139">
        <v>42370</v>
      </c>
      <c r="B122">
        <f t="shared" si="4"/>
        <v>77.100599040387777</v>
      </c>
      <c r="C122">
        <v>0.67480458841933899</v>
      </c>
      <c r="D122">
        <v>0.785117184144417</v>
      </c>
      <c r="E122">
        <v>0.75959670978218996</v>
      </c>
      <c r="F122">
        <v>0.79805121843174598</v>
      </c>
      <c r="G122">
        <v>0.71648985627267703</v>
      </c>
      <c r="H122">
        <v>0.95324837719660005</v>
      </c>
      <c r="I122">
        <v>0.82996393904274401</v>
      </c>
      <c r="J122">
        <v>0.72936819909984096</v>
      </c>
      <c r="K122">
        <v>0.63644864280374702</v>
      </c>
      <c r="L122">
        <v>0.85863237916420299</v>
      </c>
      <c r="M122">
        <v>0.56152271738194004</v>
      </c>
      <c r="N122">
        <v>0.91039979885246303</v>
      </c>
      <c r="O122">
        <v>0.68446437041989805</v>
      </c>
      <c r="P122">
        <v>0.82220161614121201</v>
      </c>
      <c r="Q122">
        <v>0.83469755270578305</v>
      </c>
      <c r="R122">
        <v>0.86017029810859902</v>
      </c>
      <c r="S122">
        <v>0.69192438889852304</v>
      </c>
      <c r="W122">
        <f t="shared" si="5"/>
        <v>75.999935437280016</v>
      </c>
      <c r="X122">
        <v>0.492707030752291</v>
      </c>
      <c r="Y122">
        <v>0.756884027925397</v>
      </c>
      <c r="Z122">
        <v>0.81525363749106805</v>
      </c>
      <c r="AA122">
        <v>0.76410774172540696</v>
      </c>
      <c r="AB122">
        <v>0.878839254687379</v>
      </c>
      <c r="AC122">
        <v>0.852204433655259</v>
      </c>
      <c r="AE122">
        <f t="shared" si="6"/>
        <v>46.679868779485517</v>
      </c>
      <c r="AF122">
        <v>0.472257605026143</v>
      </c>
      <c r="AG122">
        <v>0.79359749243508904</v>
      </c>
      <c r="AH122">
        <v>0.38122266746106798</v>
      </c>
      <c r="AI122">
        <v>0.59685548781192899</v>
      </c>
      <c r="AJ122" t="s">
        <v>162</v>
      </c>
      <c r="AK122">
        <v>0.80905684265871303</v>
      </c>
      <c r="AL122">
        <v>0.44126633989865</v>
      </c>
      <c r="AM122">
        <v>0.58579694352308997</v>
      </c>
      <c r="AN122">
        <v>0.34404269728459103</v>
      </c>
      <c r="AO122">
        <v>0.59584386977488302</v>
      </c>
      <c r="AP122">
        <v>0.430460784038461</v>
      </c>
      <c r="AQ122">
        <v>0.553580056987373</v>
      </c>
      <c r="AR122">
        <v>8.2642242941973199E-2</v>
      </c>
      <c r="AS122">
        <v>1.78103342152292E-4</v>
      </c>
      <c r="AT122">
        <v>0.72871620651919999</v>
      </c>
      <c r="AU122">
        <v>0.80950351380353702</v>
      </c>
      <c r="AV122">
        <v>0.36476748462181502</v>
      </c>
      <c r="AW122">
        <v>0.59700034430918203</v>
      </c>
      <c r="AX122">
        <v>0.108907869846494</v>
      </c>
      <c r="AY122">
        <v>0.156363048554399</v>
      </c>
      <c r="AZ122">
        <v>0.61879872370375799</v>
      </c>
      <c r="BA122">
        <v>0.64316307821684604</v>
      </c>
      <c r="BB122">
        <v>0.69534949164403004</v>
      </c>
      <c r="BC122">
        <v>0.263281943836844</v>
      </c>
      <c r="BD122">
        <v>-8.5182771638859095E-2</v>
      </c>
      <c r="BE122">
        <v>0.53613282036199505</v>
      </c>
      <c r="BF122">
        <v>0.61316299570287602</v>
      </c>
      <c r="BI122">
        <f t="shared" si="7"/>
        <v>27.849961553854914</v>
      </c>
      <c r="BJ122" t="s">
        <v>162</v>
      </c>
      <c r="BK122">
        <v>-3.2829615966454301E-3</v>
      </c>
      <c r="BL122">
        <v>7.6912449073381906E-2</v>
      </c>
      <c r="BM122">
        <v>0.74065812233630302</v>
      </c>
      <c r="BN122">
        <v>0.66530761429973895</v>
      </c>
      <c r="BO122" t="s">
        <v>162</v>
      </c>
      <c r="BP122">
        <v>0.229845044670003</v>
      </c>
      <c r="BQ122">
        <v>0.258484200825844</v>
      </c>
      <c r="BR122">
        <v>0.535335758642836</v>
      </c>
      <c r="BS122">
        <v>0.23251064272743199</v>
      </c>
      <c r="BT122">
        <v>0.65539428380655596</v>
      </c>
      <c r="BU122">
        <v>-2.04697866247756E-2</v>
      </c>
      <c r="BV122">
        <v>0.58631128724059201</v>
      </c>
      <c r="BW122" t="s">
        <v>162</v>
      </c>
      <c r="BX122">
        <v>-6.4880855438007604E-2</v>
      </c>
      <c r="BY122">
        <v>0.213711241191539</v>
      </c>
      <c r="BZ122">
        <v>-0.14902715336477601</v>
      </c>
      <c r="CA122">
        <v>0.21494215527259899</v>
      </c>
      <c r="CB122">
        <v>0.246884226588338</v>
      </c>
      <c r="CC122">
        <v>0.241514042754775</v>
      </c>
      <c r="CD122">
        <v>0.14973235043209501</v>
      </c>
      <c r="CE122">
        <v>0.74776951981490403</v>
      </c>
      <c r="CF122">
        <v>0.51127200853780197</v>
      </c>
      <c r="CG122">
        <v>0.55061539430295903</v>
      </c>
      <c r="CH122">
        <v>0.121220233840429</v>
      </c>
      <c r="CI122" t="s">
        <v>162</v>
      </c>
      <c r="CJ122">
        <v>0.74070993146501196</v>
      </c>
      <c r="CK122">
        <v>-8.0156303394667297E-2</v>
      </c>
      <c r="CL122">
        <v>0.120107830122629</v>
      </c>
      <c r="CM122">
        <v>5.6145107134413501E-2</v>
      </c>
      <c r="CN122">
        <v>0.75336032488606997</v>
      </c>
      <c r="CO122">
        <v>0.36935563216553802</v>
      </c>
      <c r="CP122">
        <v>0.58315805272676202</v>
      </c>
      <c r="CQ122">
        <v>0.816659400304654</v>
      </c>
      <c r="CR122">
        <v>0.26136719019980498</v>
      </c>
      <c r="CS122">
        <v>0.44566131341826198</v>
      </c>
      <c r="CT122" t="s">
        <v>162</v>
      </c>
      <c r="CU122">
        <v>-1.90640560765916E-2</v>
      </c>
      <c r="CV122">
        <v>0.17071553873147399</v>
      </c>
      <c r="CW122">
        <v>0.125838271190086</v>
      </c>
      <c r="CX122">
        <v>0.21541969009276199</v>
      </c>
      <c r="CY122">
        <v>0.30961114601564699</v>
      </c>
      <c r="CZ122">
        <v>-0.109377980496094</v>
      </c>
      <c r="DA122">
        <v>7.7824339363607997E-2</v>
      </c>
      <c r="DB122">
        <v>-0.103712619110169</v>
      </c>
      <c r="DC122">
        <v>-5.5898390992604699E-2</v>
      </c>
    </row>
    <row r="123" spans="1:107" x14ac:dyDescent="0.25">
      <c r="A123" s="139">
        <v>42461</v>
      </c>
      <c r="B123">
        <f t="shared" si="4"/>
        <v>82.112578241086382</v>
      </c>
      <c r="C123">
        <v>0.61442970264787</v>
      </c>
      <c r="D123">
        <v>0.94467662639512395</v>
      </c>
      <c r="E123">
        <v>0.90461393526302203</v>
      </c>
      <c r="F123">
        <v>0.80563234853989896</v>
      </c>
      <c r="G123">
        <v>0.77804683662841001</v>
      </c>
      <c r="H123">
        <v>0.98088245350936198</v>
      </c>
      <c r="I123">
        <v>0.94696049543251204</v>
      </c>
      <c r="J123">
        <v>0.65777669664184002</v>
      </c>
      <c r="K123">
        <v>0.89463688974719002</v>
      </c>
      <c r="L123">
        <v>0.91679737634172997</v>
      </c>
      <c r="M123">
        <v>0.49866108402019799</v>
      </c>
      <c r="N123">
        <v>0.96332703010549003</v>
      </c>
      <c r="O123">
        <v>0.70678798157816503</v>
      </c>
      <c r="P123">
        <v>0.78447195681851201</v>
      </c>
      <c r="Q123">
        <v>0.88029124324724195</v>
      </c>
      <c r="R123">
        <v>0.94099333910239502</v>
      </c>
      <c r="S123">
        <v>0.74015230496572604</v>
      </c>
      <c r="W123">
        <f t="shared" si="5"/>
        <v>74.363896349391325</v>
      </c>
      <c r="X123">
        <v>0.48827928592049502</v>
      </c>
      <c r="Y123">
        <v>0.57884225602349104</v>
      </c>
      <c r="Z123">
        <v>0.85119853248961097</v>
      </c>
      <c r="AA123">
        <v>0.76081831298948799</v>
      </c>
      <c r="AB123">
        <v>0.92264605334883798</v>
      </c>
      <c r="AC123">
        <v>0.86004934019155599</v>
      </c>
      <c r="AE123">
        <f t="shared" si="6"/>
        <v>43.761575478156793</v>
      </c>
      <c r="AF123">
        <v>0.55548658683002805</v>
      </c>
      <c r="AG123">
        <v>0.55595580976212</v>
      </c>
      <c r="AH123">
        <v>0.10811368794552401</v>
      </c>
      <c r="AI123">
        <v>0.60359376680986798</v>
      </c>
      <c r="AJ123" t="s">
        <v>162</v>
      </c>
      <c r="AK123">
        <v>0.83605460964021505</v>
      </c>
      <c r="AL123">
        <v>0.65779547289817797</v>
      </c>
      <c r="AM123">
        <v>0.78117385029904696</v>
      </c>
      <c r="AN123">
        <v>0.60293066836320097</v>
      </c>
      <c r="AO123">
        <v>0.420922065043418</v>
      </c>
      <c r="AP123">
        <v>0.33067530336808798</v>
      </c>
      <c r="AQ123">
        <v>0.566005869870295</v>
      </c>
      <c r="AR123">
        <v>3.6907125177898299E-2</v>
      </c>
      <c r="AS123">
        <v>0.26347440873411498</v>
      </c>
      <c r="AT123">
        <v>0.690250412277995</v>
      </c>
      <c r="AU123">
        <v>0.82241073748472204</v>
      </c>
      <c r="AV123">
        <v>0.30018340070199601</v>
      </c>
      <c r="AW123">
        <v>0.65942889061808696</v>
      </c>
      <c r="AX123">
        <v>0.11086814822417</v>
      </c>
      <c r="AY123">
        <v>0.16329843388099399</v>
      </c>
      <c r="AZ123">
        <v>0.25732243634651197</v>
      </c>
      <c r="BA123">
        <v>0.108299221199809</v>
      </c>
      <c r="BB123">
        <v>0.75523478291609503</v>
      </c>
      <c r="BC123">
        <v>0.26957354529427902</v>
      </c>
      <c r="BD123">
        <v>3.7711957752202402E-2</v>
      </c>
      <c r="BE123">
        <v>0.38865141973060502</v>
      </c>
      <c r="BF123">
        <v>0.49568701315130398</v>
      </c>
      <c r="BI123">
        <f t="shared" si="7"/>
        <v>28.70269969032508</v>
      </c>
      <c r="BJ123" t="s">
        <v>162</v>
      </c>
      <c r="BK123">
        <v>0.14870885003987599</v>
      </c>
      <c r="BL123">
        <v>-4.5329790918303497E-2</v>
      </c>
      <c r="BM123">
        <v>0.80943986799918999</v>
      </c>
      <c r="BN123">
        <v>0.59857586631784598</v>
      </c>
      <c r="BO123" t="s">
        <v>162</v>
      </c>
      <c r="BP123">
        <v>0.18987030601235899</v>
      </c>
      <c r="BQ123">
        <v>0.28777297801949397</v>
      </c>
      <c r="BR123">
        <v>0.70530295935542697</v>
      </c>
      <c r="BS123">
        <v>0.72520303762437999</v>
      </c>
      <c r="BT123">
        <v>0.77097894287700897</v>
      </c>
      <c r="BU123">
        <v>0.127798280901394</v>
      </c>
      <c r="BV123">
        <v>0.51682621426120301</v>
      </c>
      <c r="BW123" t="s">
        <v>162</v>
      </c>
      <c r="BX123">
        <v>-5.53806327933348E-2</v>
      </c>
      <c r="BY123">
        <v>7.6061171841604894E-2</v>
      </c>
      <c r="BZ123">
        <v>-5.4686488303022703E-2</v>
      </c>
      <c r="CA123">
        <v>0.113091718119016</v>
      </c>
      <c r="CB123">
        <v>0.280452019493935</v>
      </c>
      <c r="CC123">
        <v>0.13567330798185001</v>
      </c>
      <c r="CD123">
        <v>0.106001738699203</v>
      </c>
      <c r="CE123">
        <v>0.667068728149812</v>
      </c>
      <c r="CF123">
        <v>0.48504662171063601</v>
      </c>
      <c r="CG123">
        <v>0.66159362161658197</v>
      </c>
      <c r="CH123">
        <v>-1.6698342282054399E-2</v>
      </c>
      <c r="CI123" t="s">
        <v>162</v>
      </c>
      <c r="CJ123">
        <v>0.81531061669847404</v>
      </c>
      <c r="CK123">
        <v>2.7445683663009E-2</v>
      </c>
      <c r="CL123">
        <v>7.9106553083891307E-2</v>
      </c>
      <c r="CM123">
        <v>-9.8294233829126804E-2</v>
      </c>
      <c r="CN123">
        <v>0.90768477775116596</v>
      </c>
      <c r="CO123">
        <v>0.22301149410613699</v>
      </c>
      <c r="CP123">
        <v>0.66519363823569899</v>
      </c>
      <c r="CQ123">
        <v>0.70591261993624199</v>
      </c>
      <c r="CR123">
        <v>5.3114338397165497E-3</v>
      </c>
      <c r="CS123">
        <v>0.39224649497710201</v>
      </c>
      <c r="CT123" t="s">
        <v>162</v>
      </c>
      <c r="CU123">
        <v>4.8365618205723201E-2</v>
      </c>
      <c r="CV123">
        <v>0.25903574749665997</v>
      </c>
      <c r="CW123">
        <v>-0.12395331981606</v>
      </c>
      <c r="CX123">
        <v>0.49920389068015297</v>
      </c>
      <c r="CY123">
        <v>0.31789971578270199</v>
      </c>
      <c r="CZ123">
        <v>-0.15607638565482901</v>
      </c>
      <c r="DA123">
        <v>8.7492191491714194E-2</v>
      </c>
      <c r="DB123">
        <v>-9.7017278565557905E-2</v>
      </c>
      <c r="DC123">
        <v>-2.3143361773635601E-2</v>
      </c>
    </row>
    <row r="124" spans="1:107" x14ac:dyDescent="0.25">
      <c r="A124" s="139">
        <v>42552</v>
      </c>
      <c r="B124">
        <f t="shared" si="4"/>
        <v>65.186167197719271</v>
      </c>
      <c r="C124">
        <v>0.61056151493359501</v>
      </c>
      <c r="D124">
        <v>0.69741403332747098</v>
      </c>
      <c r="E124">
        <v>0.68742317320283797</v>
      </c>
      <c r="F124">
        <v>0.65602712627126103</v>
      </c>
      <c r="G124">
        <v>0.317064847735264</v>
      </c>
      <c r="H124">
        <v>0.92534154158911697</v>
      </c>
      <c r="I124">
        <v>0.85295093936403599</v>
      </c>
      <c r="J124">
        <v>0.67269504977127503</v>
      </c>
      <c r="K124">
        <v>0.70430671380173404</v>
      </c>
      <c r="L124">
        <v>0.82626003016615002</v>
      </c>
      <c r="M124">
        <v>9.8035989636678894E-2</v>
      </c>
      <c r="N124">
        <v>0.92773212769716495</v>
      </c>
      <c r="O124">
        <v>0.39598128756698803</v>
      </c>
      <c r="P124">
        <v>0.57423579604972896</v>
      </c>
      <c r="Q124">
        <v>0.80767358619126695</v>
      </c>
      <c r="R124">
        <v>0.76168241510123602</v>
      </c>
      <c r="S124">
        <v>0.566262251206471</v>
      </c>
      <c r="W124">
        <f t="shared" si="5"/>
        <v>64.066189589603468</v>
      </c>
      <c r="X124">
        <v>0.646738958410635</v>
      </c>
      <c r="Y124">
        <v>0.31981260209355999</v>
      </c>
      <c r="Z124">
        <v>0.57812611694193405</v>
      </c>
      <c r="AA124">
        <v>0.57219708210314202</v>
      </c>
      <c r="AB124">
        <v>0.883159731391714</v>
      </c>
      <c r="AC124">
        <v>0.84393688443522297</v>
      </c>
      <c r="AE124">
        <f t="shared" si="6"/>
        <v>28.862800664113227</v>
      </c>
      <c r="AF124">
        <v>0.368930475240063</v>
      </c>
      <c r="AG124">
        <v>0.50776569473579503</v>
      </c>
      <c r="AH124">
        <v>3.7423056146075898E-2</v>
      </c>
      <c r="AI124">
        <v>0.64263240873074401</v>
      </c>
      <c r="AJ124" t="s">
        <v>162</v>
      </c>
      <c r="AK124">
        <v>0.84771538639212296</v>
      </c>
      <c r="AL124">
        <v>0.38929021823202697</v>
      </c>
      <c r="AM124">
        <v>0.33537844577972498</v>
      </c>
      <c r="AN124">
        <v>0.19858404300525301</v>
      </c>
      <c r="AO124">
        <v>0.350006487923544</v>
      </c>
      <c r="AP124">
        <v>0.45335876846169598</v>
      </c>
      <c r="AQ124">
        <v>0.55394218728705702</v>
      </c>
      <c r="AR124">
        <v>0.177923975097392</v>
      </c>
      <c r="AS124">
        <v>-1.27599615366445E-2</v>
      </c>
      <c r="AT124">
        <v>0.41226391056084299</v>
      </c>
      <c r="AU124">
        <v>0.58683864025816801</v>
      </c>
      <c r="AV124">
        <v>9.8701064607092701E-2</v>
      </c>
      <c r="AW124">
        <v>0.43698683107473002</v>
      </c>
      <c r="AX124">
        <v>-7.3031210488186504E-2</v>
      </c>
      <c r="AY124">
        <v>-2.1219612292156902E-2</v>
      </c>
      <c r="AZ124">
        <v>0.45496519940543101</v>
      </c>
      <c r="BA124">
        <v>0.19937948744513101</v>
      </c>
      <c r="BB124">
        <v>0.35239538575245299</v>
      </c>
      <c r="BC124">
        <v>8.1167003884007993E-2</v>
      </c>
      <c r="BD124">
        <v>-1.26727824377997E-2</v>
      </c>
      <c r="BE124">
        <v>5.7691759070759199E-2</v>
      </c>
      <c r="BF124">
        <v>8.06713103341163E-2</v>
      </c>
      <c r="BI124">
        <f t="shared" si="7"/>
        <v>17.921890470704774</v>
      </c>
      <c r="BJ124" t="s">
        <v>162</v>
      </c>
      <c r="BK124">
        <v>-9.1228326983165298E-2</v>
      </c>
      <c r="BL124">
        <v>7.8171159156299005E-2</v>
      </c>
      <c r="BM124">
        <v>0.43972114989509598</v>
      </c>
      <c r="BN124">
        <v>0.15669221458022001</v>
      </c>
      <c r="BO124">
        <v>0.115379220818823</v>
      </c>
      <c r="BP124">
        <v>8.4509221006506499E-2</v>
      </c>
      <c r="BQ124">
        <v>0.16238972837913601</v>
      </c>
      <c r="BR124">
        <v>0.39050285595728801</v>
      </c>
      <c r="BS124">
        <v>0.115692657967756</v>
      </c>
      <c r="BT124">
        <v>0.16716332944715301</v>
      </c>
      <c r="BU124">
        <v>-4.5584584150021999E-2</v>
      </c>
      <c r="BV124">
        <v>0.16810655385267201</v>
      </c>
      <c r="BW124">
        <v>0.59242175554100096</v>
      </c>
      <c r="BX124">
        <v>4.4057075318100797E-2</v>
      </c>
      <c r="BY124">
        <v>9.4202377966406098E-2</v>
      </c>
      <c r="BZ124">
        <v>0.148685395952</v>
      </c>
      <c r="CA124">
        <v>5.0420597436686497E-2</v>
      </c>
      <c r="CB124">
        <v>8.81247240487677E-2</v>
      </c>
      <c r="CC124">
        <v>0.14942180496388699</v>
      </c>
      <c r="CD124">
        <v>-7.29894631699297E-2</v>
      </c>
      <c r="CE124">
        <v>0.24978995640871801</v>
      </c>
      <c r="CF124">
        <v>0.25364812758863298</v>
      </c>
      <c r="CG124">
        <v>0.491641198135643</v>
      </c>
      <c r="CH124">
        <v>3.87160133151657E-2</v>
      </c>
      <c r="CI124" t="s">
        <v>162</v>
      </c>
      <c r="CJ124">
        <v>0.78130230826873603</v>
      </c>
      <c r="CK124">
        <v>-0.103800488435789</v>
      </c>
      <c r="CL124">
        <v>0.16854101795918</v>
      </c>
      <c r="CM124">
        <v>-0.15148274995782701</v>
      </c>
      <c r="CN124">
        <v>0.81754962127197095</v>
      </c>
      <c r="CO124">
        <v>-4.7905399608430002E-2</v>
      </c>
      <c r="CP124">
        <v>0.45302693524854898</v>
      </c>
      <c r="CQ124">
        <v>0.71890799741552303</v>
      </c>
      <c r="CR124">
        <v>-0.10545903935662</v>
      </c>
      <c r="CS124">
        <v>0.22534454994849101</v>
      </c>
      <c r="CT124" t="s">
        <v>162</v>
      </c>
      <c r="CU124">
        <v>-7.1316730610101506E-2</v>
      </c>
      <c r="CV124">
        <v>0.49125166069262899</v>
      </c>
      <c r="CW124">
        <v>0.12597894278532701</v>
      </c>
      <c r="CX124">
        <v>0.277320057904549</v>
      </c>
      <c r="CY124">
        <v>8.2950659022700005E-2</v>
      </c>
      <c r="CZ124">
        <v>0.213086795932557</v>
      </c>
      <c r="DA124">
        <v>-7.9538891208986703E-2</v>
      </c>
      <c r="DB124">
        <v>-8.10952157996674E-2</v>
      </c>
      <c r="DC124">
        <v>0.12209612749742101</v>
      </c>
    </row>
    <row r="125" spans="1:107" x14ac:dyDescent="0.25">
      <c r="A125" s="139">
        <v>42644</v>
      </c>
      <c r="B125">
        <f t="shared" si="4"/>
        <v>53.873142995711497</v>
      </c>
      <c r="C125">
        <v>0.42306444725494302</v>
      </c>
      <c r="D125">
        <v>0.58637704457718298</v>
      </c>
      <c r="E125">
        <v>0.62228672585217504</v>
      </c>
      <c r="F125">
        <v>0.47265134635746597</v>
      </c>
      <c r="G125">
        <v>0.200417150328523</v>
      </c>
      <c r="H125">
        <v>0.88993496490887702</v>
      </c>
      <c r="I125">
        <v>0.701757656737788</v>
      </c>
      <c r="J125">
        <v>0.61536046602876604</v>
      </c>
      <c r="K125">
        <v>0.31953629720323501</v>
      </c>
      <c r="L125">
        <v>0.67143153045903903</v>
      </c>
      <c r="M125">
        <v>0.29371704429211998</v>
      </c>
      <c r="N125">
        <v>0.83067166250897495</v>
      </c>
      <c r="O125">
        <v>0.49244630463543398</v>
      </c>
      <c r="P125">
        <v>0.64757722705207099</v>
      </c>
      <c r="Q125">
        <v>0.49438962002595799</v>
      </c>
      <c r="R125">
        <v>0.51713998417773999</v>
      </c>
      <c r="S125">
        <v>0.379674836870662</v>
      </c>
      <c r="W125">
        <f t="shared" si="5"/>
        <v>52.499969760605715</v>
      </c>
      <c r="X125">
        <v>0.36646884351366499</v>
      </c>
      <c r="Y125">
        <v>0.37301555030863698</v>
      </c>
      <c r="Z125">
        <v>0.48731524472738702</v>
      </c>
      <c r="AA125">
        <v>0.58808583965606198</v>
      </c>
      <c r="AB125">
        <v>0.714375071949507</v>
      </c>
      <c r="AC125">
        <v>0.62073763548108496</v>
      </c>
      <c r="AE125">
        <f t="shared" si="6"/>
        <v>26.042142450984944</v>
      </c>
      <c r="AF125">
        <v>0.42986410154473798</v>
      </c>
      <c r="AG125">
        <v>0.36489575544368302</v>
      </c>
      <c r="AH125">
        <v>-9.03052231828139E-3</v>
      </c>
      <c r="AI125">
        <v>0.219032226233248</v>
      </c>
      <c r="AJ125" t="s">
        <v>162</v>
      </c>
      <c r="AK125">
        <v>0.55677804593943203</v>
      </c>
      <c r="AL125">
        <v>0.15357503111732601</v>
      </c>
      <c r="AM125">
        <v>0.366718524949044</v>
      </c>
      <c r="AN125">
        <v>0.34935811325236699</v>
      </c>
      <c r="AO125">
        <v>0.32979758533362202</v>
      </c>
      <c r="AP125">
        <v>0.37555456850296998</v>
      </c>
      <c r="AQ125">
        <v>0.20679475585889601</v>
      </c>
      <c r="AR125">
        <v>1.6026507378405701E-2</v>
      </c>
      <c r="AS125">
        <v>-3.8170680240858602E-2</v>
      </c>
      <c r="AT125">
        <v>0.407512492228573</v>
      </c>
      <c r="AU125">
        <v>0.58253136906549796</v>
      </c>
      <c r="AV125">
        <v>0.20526880109176601</v>
      </c>
      <c r="AW125">
        <v>0.42549803927352697</v>
      </c>
      <c r="AX125">
        <v>1.48885546419811E-2</v>
      </c>
      <c r="AY125">
        <v>8.1835482897436307E-2</v>
      </c>
      <c r="AZ125">
        <v>0.13897657942719299</v>
      </c>
      <c r="BA125">
        <v>0.27876440937077901</v>
      </c>
      <c r="BB125">
        <v>0.519317997499124</v>
      </c>
      <c r="BC125">
        <v>0.239560642266023</v>
      </c>
      <c r="BD125">
        <v>-2.3284286219551299E-2</v>
      </c>
      <c r="BE125">
        <v>0.23782070478848399</v>
      </c>
      <c r="BF125">
        <v>0.34107223793066199</v>
      </c>
      <c r="BI125">
        <f t="shared" si="7"/>
        <v>22.166120794796864</v>
      </c>
      <c r="BJ125" t="s">
        <v>162</v>
      </c>
      <c r="BK125">
        <v>-0.10101029412774699</v>
      </c>
      <c r="BL125">
        <v>0.29579938249961801</v>
      </c>
      <c r="BM125">
        <v>0.54650298692053001</v>
      </c>
      <c r="BN125">
        <v>0.53836881445182705</v>
      </c>
      <c r="BO125">
        <v>-1.1947955880996701E-2</v>
      </c>
      <c r="BP125">
        <v>0.22784903333134399</v>
      </c>
      <c r="BQ125">
        <v>0.191735249530681</v>
      </c>
      <c r="BR125">
        <v>0.548056545277954</v>
      </c>
      <c r="BS125">
        <v>0.39108703266795802</v>
      </c>
      <c r="BT125">
        <v>0.44298047526720402</v>
      </c>
      <c r="BU125">
        <v>-7.5159929477264506E-2</v>
      </c>
      <c r="BV125">
        <v>0.51890590728637798</v>
      </c>
      <c r="BW125">
        <v>0.19536271897285201</v>
      </c>
      <c r="BX125">
        <v>-0.10648294261095601</v>
      </c>
      <c r="BY125">
        <v>-2.0325375154022201E-2</v>
      </c>
      <c r="BZ125">
        <v>0.25322771197928901</v>
      </c>
      <c r="CA125">
        <v>-0.13904394251550301</v>
      </c>
      <c r="CB125">
        <v>0.30156036067880698</v>
      </c>
      <c r="CC125">
        <v>0.27079384537651202</v>
      </c>
      <c r="CD125">
        <v>-0.13377873853363001</v>
      </c>
      <c r="CE125">
        <v>0.29746761530829302</v>
      </c>
      <c r="CF125">
        <v>0.12714345036519201</v>
      </c>
      <c r="CG125">
        <v>0.54163978494679299</v>
      </c>
      <c r="CH125">
        <v>3.4215105571658098E-2</v>
      </c>
      <c r="CI125" t="s">
        <v>162</v>
      </c>
      <c r="CJ125">
        <v>0.69461115172680998</v>
      </c>
      <c r="CK125">
        <v>-0.12927888171059601</v>
      </c>
      <c r="CL125">
        <v>-9.4186044479359896E-2</v>
      </c>
      <c r="CM125">
        <v>3.0804018966230601E-2</v>
      </c>
      <c r="CN125">
        <v>0.76643374201977199</v>
      </c>
      <c r="CO125">
        <v>0.15823310157214601</v>
      </c>
      <c r="CP125">
        <v>0.58670511082477195</v>
      </c>
      <c r="CQ125">
        <v>0.47081330921032799</v>
      </c>
      <c r="CR125">
        <v>3.2228442198597801E-2</v>
      </c>
      <c r="CS125">
        <v>0.27328430741520199</v>
      </c>
      <c r="CT125" t="s">
        <v>162</v>
      </c>
      <c r="CU125">
        <v>3.3177903666275599E-2</v>
      </c>
      <c r="CV125">
        <v>0.64958068449260598</v>
      </c>
      <c r="CW125">
        <v>9.2431731004652296E-2</v>
      </c>
      <c r="CX125">
        <v>0.26851675288492199</v>
      </c>
      <c r="CY125">
        <v>0.27294118133881601</v>
      </c>
      <c r="CZ125">
        <v>0.153484334308993</v>
      </c>
      <c r="DA125">
        <v>-5.6117901229708602E-3</v>
      </c>
      <c r="DB125">
        <v>6.2315552171059198E-2</v>
      </c>
      <c r="DC125">
        <v>8.0000492141629201E-2</v>
      </c>
    </row>
    <row r="126" spans="1:107" x14ac:dyDescent="0.25">
      <c r="A126" s="139">
        <v>42736</v>
      </c>
      <c r="B126">
        <f t="shared" si="4"/>
        <v>62.020791322389535</v>
      </c>
      <c r="C126">
        <v>0.43005781297462697</v>
      </c>
      <c r="D126">
        <v>0.79693320229963305</v>
      </c>
      <c r="E126">
        <v>0.79672108291904897</v>
      </c>
      <c r="F126">
        <v>0.52295590431878503</v>
      </c>
      <c r="G126">
        <v>0.47376427062784199</v>
      </c>
      <c r="H126">
        <v>0.87640234261813899</v>
      </c>
      <c r="I126">
        <v>0.76601791864421098</v>
      </c>
      <c r="J126">
        <v>0.45256108977897702</v>
      </c>
      <c r="K126">
        <v>0.642449378205462</v>
      </c>
      <c r="L126">
        <v>0.73584538136241895</v>
      </c>
      <c r="M126">
        <v>0.52075409151457996</v>
      </c>
      <c r="N126">
        <v>0.84698110664319104</v>
      </c>
      <c r="O126">
        <v>0.48873866084999901</v>
      </c>
      <c r="P126">
        <v>0.41859401793603601</v>
      </c>
      <c r="Q126">
        <v>0.60639389773559704</v>
      </c>
      <c r="R126">
        <v>0.66492579488954995</v>
      </c>
      <c r="S126">
        <v>0.50343857148812599</v>
      </c>
      <c r="W126">
        <f t="shared" si="5"/>
        <v>49.107426862493057</v>
      </c>
      <c r="X126">
        <v>0.28664053987550903</v>
      </c>
      <c r="Y126">
        <v>0.39418040128737603</v>
      </c>
      <c r="Z126">
        <v>0.55111477679193199</v>
      </c>
      <c r="AA126">
        <v>0.22770456353049701</v>
      </c>
      <c r="AB126">
        <v>0.78029965713870497</v>
      </c>
      <c r="AC126">
        <v>0.706505673125564</v>
      </c>
      <c r="AE126">
        <f t="shared" si="6"/>
        <v>29.604588130335468</v>
      </c>
      <c r="AF126">
        <v>0.31582960587133602</v>
      </c>
      <c r="AG126">
        <v>0.62332332907771903</v>
      </c>
      <c r="AH126">
        <v>0.17845064094186799</v>
      </c>
      <c r="AI126">
        <v>0.51793281228616594</v>
      </c>
      <c r="AJ126" t="s">
        <v>162</v>
      </c>
      <c r="AK126">
        <v>0.75555796088266802</v>
      </c>
      <c r="AL126">
        <v>0.24238663858239801</v>
      </c>
      <c r="AM126">
        <v>0.46173307459281199</v>
      </c>
      <c r="AN126">
        <v>0.107365957938058</v>
      </c>
      <c r="AO126">
        <v>5.7452031757047398E-2</v>
      </c>
      <c r="AP126">
        <v>0.45693033446966702</v>
      </c>
      <c r="AQ126">
        <v>0.13112585317182399</v>
      </c>
      <c r="AR126">
        <v>0.18193734966219399</v>
      </c>
      <c r="AS126">
        <v>5.9097355362941499E-3</v>
      </c>
      <c r="AT126">
        <v>0.45927276245792897</v>
      </c>
      <c r="AU126">
        <v>0.22201988413750401</v>
      </c>
      <c r="AV126">
        <v>0.150906636715474</v>
      </c>
      <c r="AW126">
        <v>0.39993537054802503</v>
      </c>
      <c r="AX126">
        <v>-5.0708090034539403E-2</v>
      </c>
      <c r="AY126">
        <v>0.45652448222415198</v>
      </c>
      <c r="AZ126">
        <v>0.46481065450884201</v>
      </c>
      <c r="BA126">
        <v>0.15711033828353799</v>
      </c>
      <c r="BB126">
        <v>0.50096370106580801</v>
      </c>
      <c r="BC126">
        <v>0.239294753932944</v>
      </c>
      <c r="BD126">
        <v>4.587428597781E-2</v>
      </c>
      <c r="BE126">
        <v>0.33741202640941498</v>
      </c>
      <c r="BF126">
        <v>0.27784078289026898</v>
      </c>
      <c r="BI126">
        <f t="shared" si="7"/>
        <v>23.305189853800144</v>
      </c>
      <c r="BJ126" t="s">
        <v>162</v>
      </c>
      <c r="BK126">
        <v>-0.12436782446594399</v>
      </c>
      <c r="BL126">
        <v>0.11768662163346701</v>
      </c>
      <c r="BM126">
        <v>0.54684566730094997</v>
      </c>
      <c r="BN126">
        <v>0.32094172825969403</v>
      </c>
      <c r="BO126">
        <v>0.21673382628224699</v>
      </c>
      <c r="BP126">
        <v>5.26495621726683E-2</v>
      </c>
      <c r="BQ126">
        <v>0.324026221473177</v>
      </c>
      <c r="BR126">
        <v>0.15151157615260699</v>
      </c>
      <c r="BS126">
        <v>0.306386938622348</v>
      </c>
      <c r="BT126">
        <v>0.64764313839547505</v>
      </c>
      <c r="BU126">
        <v>0.18712143698957701</v>
      </c>
      <c r="BV126">
        <v>0.64331048630819598</v>
      </c>
      <c r="BW126">
        <v>0.21446999878310499</v>
      </c>
      <c r="BX126">
        <v>6.8283503741772798E-3</v>
      </c>
      <c r="BY126">
        <v>0.16161265531796301</v>
      </c>
      <c r="BZ126">
        <v>-1.5134574660542899E-2</v>
      </c>
      <c r="CA126">
        <v>0.18168406198513501</v>
      </c>
      <c r="CB126">
        <v>0.67936279543948497</v>
      </c>
      <c r="CC126">
        <v>0.371011729285735</v>
      </c>
      <c r="CD126">
        <v>-6.7006207313475397E-2</v>
      </c>
      <c r="CE126">
        <v>0.53970250379164197</v>
      </c>
      <c r="CF126">
        <v>0.49102033531281303</v>
      </c>
      <c r="CG126">
        <v>0.80076063744714798</v>
      </c>
      <c r="CH126">
        <v>0.102076428203833</v>
      </c>
      <c r="CI126" t="s">
        <v>162</v>
      </c>
      <c r="CJ126">
        <v>0.64677314541486697</v>
      </c>
      <c r="CK126">
        <v>-4.5919018967850903E-2</v>
      </c>
      <c r="CL126">
        <v>0.236207883891172</v>
      </c>
      <c r="CM126">
        <v>-9.6927823607904307E-2</v>
      </c>
      <c r="CN126">
        <v>0.63553736361826996</v>
      </c>
      <c r="CO126">
        <v>-2.724986117427E-3</v>
      </c>
      <c r="CP126">
        <v>0.19330433422287199</v>
      </c>
      <c r="CQ126">
        <v>0.38179746973113698</v>
      </c>
      <c r="CR126">
        <v>8.2941965563427394E-2</v>
      </c>
      <c r="CS126">
        <v>0.43580032075103098</v>
      </c>
      <c r="CT126" t="s">
        <v>162</v>
      </c>
      <c r="CU126">
        <v>-2.2294158489938501E-2</v>
      </c>
      <c r="CV126">
        <v>0.48591113483112802</v>
      </c>
      <c r="CW126">
        <v>2.75373934843537E-2</v>
      </c>
      <c r="CX126">
        <v>0.38838430252919198</v>
      </c>
      <c r="CY126">
        <v>2.76899138711467E-2</v>
      </c>
      <c r="CZ126">
        <v>-0.108838625559281</v>
      </c>
      <c r="DA126">
        <v>-0.155524903669224</v>
      </c>
      <c r="DB126">
        <v>-1.2612357337101501E-2</v>
      </c>
      <c r="DC126">
        <v>6.7310189882711105E-2</v>
      </c>
    </row>
    <row r="127" spans="1:107" x14ac:dyDescent="0.25">
      <c r="A127" s="139">
        <v>42826</v>
      </c>
      <c r="B127">
        <f t="shared" si="4"/>
        <v>55.711116348942724</v>
      </c>
      <c r="C127">
        <v>0.30555717184578601</v>
      </c>
      <c r="D127">
        <v>0.60012653164793095</v>
      </c>
      <c r="E127">
        <v>0.75034788723746204</v>
      </c>
      <c r="F127">
        <v>0.31943704667877498</v>
      </c>
      <c r="G127">
        <v>0.57797722293059595</v>
      </c>
      <c r="H127">
        <v>0.92090250731126699</v>
      </c>
      <c r="I127">
        <v>0.88880957207307199</v>
      </c>
      <c r="J127">
        <v>0.36149409211828898</v>
      </c>
      <c r="K127">
        <v>0.50889379191787998</v>
      </c>
      <c r="L127">
        <v>0.82379074198437496</v>
      </c>
      <c r="M127">
        <v>0.257600822385327</v>
      </c>
      <c r="N127">
        <v>0.90861865546012099</v>
      </c>
      <c r="O127">
        <v>0.15587898590556101</v>
      </c>
      <c r="P127">
        <v>0.42225969976116801</v>
      </c>
      <c r="Q127">
        <v>0.60743271370046603</v>
      </c>
      <c r="R127">
        <v>0.57912574683964602</v>
      </c>
      <c r="S127">
        <v>0.48263658952254301</v>
      </c>
      <c r="W127">
        <f t="shared" si="5"/>
        <v>50.557229917541932</v>
      </c>
      <c r="X127">
        <v>0.17224132857674701</v>
      </c>
      <c r="Y127">
        <v>0.33980005943448799</v>
      </c>
      <c r="Z127">
        <v>0.46915385041788898</v>
      </c>
      <c r="AA127">
        <v>0.40252799818717</v>
      </c>
      <c r="AB127">
        <v>0.85047979402103102</v>
      </c>
      <c r="AC127">
        <v>0.79923076441519103</v>
      </c>
      <c r="AE127">
        <f t="shared" si="6"/>
        <v>24.634374246800274</v>
      </c>
      <c r="AF127">
        <v>0.345987332383001</v>
      </c>
      <c r="AG127">
        <v>0.3882595799095</v>
      </c>
      <c r="AH127">
        <v>7.5800716937544796E-2</v>
      </c>
      <c r="AI127">
        <v>0.35602813532345601</v>
      </c>
      <c r="AJ127" t="s">
        <v>162</v>
      </c>
      <c r="AK127">
        <v>0.81261539481385203</v>
      </c>
      <c r="AL127">
        <v>0.33866315128939001</v>
      </c>
      <c r="AM127">
        <v>0.44870946288666702</v>
      </c>
      <c r="AN127">
        <v>0.26009259067145002</v>
      </c>
      <c r="AO127">
        <v>0.28642065297020097</v>
      </c>
      <c r="AP127">
        <v>-9.72762776339888E-2</v>
      </c>
      <c r="AQ127">
        <v>0.48691609277827702</v>
      </c>
      <c r="AR127">
        <v>-0.11760389475481101</v>
      </c>
      <c r="AS127">
        <v>-9.9171503799501806E-2</v>
      </c>
      <c r="AT127">
        <v>0.129811183526021</v>
      </c>
      <c r="AU127">
        <v>0.54244501660842903</v>
      </c>
      <c r="AV127">
        <v>0.15087571610435099</v>
      </c>
      <c r="AW127">
        <v>0.383544843405483</v>
      </c>
      <c r="AX127">
        <v>8.6553016690344695E-2</v>
      </c>
      <c r="AY127">
        <v>-6.4999771633574802E-2</v>
      </c>
      <c r="AZ127">
        <v>0.380155204757816</v>
      </c>
      <c r="BA127">
        <v>6.8993708956488806E-2</v>
      </c>
      <c r="BB127">
        <v>0.40822096379439898</v>
      </c>
      <c r="BC127">
        <v>0.145214825013324</v>
      </c>
      <c r="BD127">
        <v>-8.2672914083938606E-2</v>
      </c>
      <c r="BE127">
        <v>0.365297148900744</v>
      </c>
      <c r="BF127">
        <v>0.406056928353147</v>
      </c>
      <c r="BI127">
        <f t="shared" si="7"/>
        <v>16.108100735511044</v>
      </c>
      <c r="BJ127" t="s">
        <v>162</v>
      </c>
      <c r="BK127">
        <v>-0.12564563091487399</v>
      </c>
      <c r="BL127">
        <v>0.20510002464409599</v>
      </c>
      <c r="BM127">
        <v>0.64179166526264297</v>
      </c>
      <c r="BN127">
        <v>0.26709223598404802</v>
      </c>
      <c r="BO127">
        <v>-4.6252391707369403E-2</v>
      </c>
      <c r="BP127">
        <v>2.64789457902024E-2</v>
      </c>
      <c r="BQ127">
        <v>0.11859319390638499</v>
      </c>
      <c r="BR127">
        <v>6.2001419774711498E-2</v>
      </c>
      <c r="BS127">
        <v>0.44382865360791601</v>
      </c>
      <c r="BT127">
        <v>0.58959647409468197</v>
      </c>
      <c r="BU127">
        <v>-2.4837241399001699E-2</v>
      </c>
      <c r="BV127">
        <v>0.393041250142311</v>
      </c>
      <c r="BW127">
        <v>0.25864044892985</v>
      </c>
      <c r="BX127">
        <v>7.0879988891673198E-2</v>
      </c>
      <c r="BY127">
        <v>-8.2508093766309396E-2</v>
      </c>
      <c r="BZ127">
        <v>-4.9955762340781099E-2</v>
      </c>
      <c r="CA127">
        <v>1.24318010628377E-3</v>
      </c>
      <c r="CB127">
        <v>0.165802699957111</v>
      </c>
      <c r="CC127">
        <v>0.18040461123680199</v>
      </c>
      <c r="CD127">
        <v>0.205826168240104</v>
      </c>
      <c r="CE127">
        <v>0.44946757087969402</v>
      </c>
      <c r="CF127">
        <v>0.29516993135719</v>
      </c>
      <c r="CG127">
        <v>0.47588957081774702</v>
      </c>
      <c r="CH127">
        <v>2.6332409788853999E-4</v>
      </c>
      <c r="CI127" t="s">
        <v>162</v>
      </c>
      <c r="CJ127">
        <v>0.64571682550760201</v>
      </c>
      <c r="CK127">
        <v>-1.2673837534150899E-2</v>
      </c>
      <c r="CL127">
        <v>0.14854000273500101</v>
      </c>
      <c r="CM127">
        <v>5.2568301854050105E-4</v>
      </c>
      <c r="CN127">
        <v>0.79615543671899203</v>
      </c>
      <c r="CO127">
        <v>-0.14951465066168801</v>
      </c>
      <c r="CP127">
        <v>0.395528684871984</v>
      </c>
      <c r="CQ127">
        <v>0.31916010574562598</v>
      </c>
      <c r="CR127">
        <v>-7.5752346001899395E-2</v>
      </c>
      <c r="CS127">
        <v>0.328808821225478</v>
      </c>
      <c r="CT127" t="s">
        <v>162</v>
      </c>
      <c r="CU127">
        <v>-2.3831908387601502E-3</v>
      </c>
      <c r="CV127">
        <v>-6.0436612762975201E-3</v>
      </c>
      <c r="CW127">
        <v>5.6417837157007903E-3</v>
      </c>
      <c r="CX127">
        <v>0.18660251687811899</v>
      </c>
      <c r="CY127">
        <v>-0.17081021969716001</v>
      </c>
      <c r="CZ127">
        <v>-8.8768025303162398E-2</v>
      </c>
      <c r="DA127">
        <v>-0.128698356656616</v>
      </c>
      <c r="DB127">
        <v>0.22729599631108799</v>
      </c>
      <c r="DC127">
        <v>-1.4760490081648901E-2</v>
      </c>
    </row>
    <row r="128" spans="1:107" x14ac:dyDescent="0.25">
      <c r="A128" s="139">
        <v>42917</v>
      </c>
      <c r="B128">
        <f t="shared" si="4"/>
        <v>51.072734575946868</v>
      </c>
      <c r="C128">
        <v>0.37307429658595898</v>
      </c>
      <c r="D128">
        <v>0.69232499360594701</v>
      </c>
      <c r="E128">
        <v>0.451718133740801</v>
      </c>
      <c r="F128">
        <v>0.290956515480016</v>
      </c>
      <c r="G128">
        <v>0.25393186334024798</v>
      </c>
      <c r="H128">
        <v>0.85637796422389101</v>
      </c>
      <c r="I128">
        <v>0.67155716603671201</v>
      </c>
      <c r="J128">
        <v>0.42127894342394701</v>
      </c>
      <c r="K128">
        <v>0.28918745545665497</v>
      </c>
      <c r="L128">
        <v>0.73626839542889599</v>
      </c>
      <c r="M128">
        <v>0.29544324479204298</v>
      </c>
      <c r="N128">
        <v>0.804678462604837</v>
      </c>
      <c r="O128">
        <v>0.430771680683395</v>
      </c>
      <c r="P128">
        <v>0.469581884538183</v>
      </c>
      <c r="Q128">
        <v>0.49899623498571299</v>
      </c>
      <c r="R128">
        <v>0.67288631102039598</v>
      </c>
      <c r="S128">
        <v>0.47333133196332899</v>
      </c>
      <c r="W128">
        <f t="shared" si="5"/>
        <v>44.128818471310552</v>
      </c>
      <c r="X128">
        <v>0.30435074019952102</v>
      </c>
      <c r="Y128">
        <v>0.14651407779807499</v>
      </c>
      <c r="Z128">
        <v>0.50398455557549704</v>
      </c>
      <c r="AA128">
        <v>0.29108119225917001</v>
      </c>
      <c r="AB128">
        <v>0.75196191980687699</v>
      </c>
      <c r="AC128">
        <v>0.64983662263949304</v>
      </c>
      <c r="AE128">
        <f t="shared" si="6"/>
        <v>18.352049316597039</v>
      </c>
      <c r="AF128">
        <v>0.109082782627518</v>
      </c>
      <c r="AG128">
        <v>0.50068837728756799</v>
      </c>
      <c r="AH128">
        <v>4.9567554790571698E-2</v>
      </c>
      <c r="AI128">
        <v>0.50953502200894796</v>
      </c>
      <c r="AJ128" t="s">
        <v>162</v>
      </c>
      <c r="AK128">
        <v>0.63319713679502099</v>
      </c>
      <c r="AL128">
        <v>0.22443537593894899</v>
      </c>
      <c r="AM128">
        <v>0.31481370559475003</v>
      </c>
      <c r="AN128">
        <v>4.9426365977779801E-2</v>
      </c>
      <c r="AO128">
        <v>0.30838748730814802</v>
      </c>
      <c r="AP128">
        <v>7.83712570568421E-2</v>
      </c>
      <c r="AQ128">
        <v>0.24829502158342101</v>
      </c>
      <c r="AR128">
        <v>-0.18962982780999299</v>
      </c>
      <c r="AS128">
        <v>3.9020545960383603E-2</v>
      </c>
      <c r="AT128">
        <v>3.8066904095123297E-2</v>
      </c>
      <c r="AU128">
        <v>0.29801520209211602</v>
      </c>
      <c r="AV128">
        <v>9.5817975268602404E-2</v>
      </c>
      <c r="AW128">
        <v>0.39079226463718503</v>
      </c>
      <c r="AX128">
        <v>3.1816165442850902E-2</v>
      </c>
      <c r="AY128">
        <v>-7.9907131427222194E-2</v>
      </c>
      <c r="AZ128">
        <v>0.11852618123422901</v>
      </c>
      <c r="BA128">
        <v>4.7283029249361702E-2</v>
      </c>
      <c r="BB128">
        <v>0.35505841968629698</v>
      </c>
      <c r="BC128">
        <v>0.237497306185837</v>
      </c>
      <c r="BD128">
        <v>-0.116892749314481</v>
      </c>
      <c r="BE128">
        <v>3.4950765637986402E-2</v>
      </c>
      <c r="BF128">
        <v>0.44531768440743702</v>
      </c>
      <c r="BI128">
        <f t="shared" si="7"/>
        <v>17.464738457781245</v>
      </c>
      <c r="BJ128" t="s">
        <v>162</v>
      </c>
      <c r="BK128">
        <v>9.0862275829254005E-2</v>
      </c>
      <c r="BL128">
        <v>0.22393819350748401</v>
      </c>
      <c r="BM128">
        <v>0.63962139951863495</v>
      </c>
      <c r="BN128">
        <v>0.43737490391037798</v>
      </c>
      <c r="BO128">
        <v>4.5681852875079303E-2</v>
      </c>
      <c r="BP128">
        <v>-3.8414239734830602E-2</v>
      </c>
      <c r="BQ128">
        <v>0.26202306486391502</v>
      </c>
      <c r="BR128">
        <v>0.47755846723298201</v>
      </c>
      <c r="BS128">
        <v>0.346647318503989</v>
      </c>
      <c r="BT128">
        <v>0.46080927673463901</v>
      </c>
      <c r="BU128">
        <v>-6.6336441723225906E-2</v>
      </c>
      <c r="BV128">
        <v>0.45173657019732499</v>
      </c>
      <c r="BW128">
        <v>0.25627782801814702</v>
      </c>
      <c r="BX128">
        <v>-4.6969790117048903E-2</v>
      </c>
      <c r="BY128">
        <v>2.47863912370654E-2</v>
      </c>
      <c r="BZ128">
        <v>0.24900706978277701</v>
      </c>
      <c r="CA128">
        <v>-0.142415134679789</v>
      </c>
      <c r="CB128">
        <v>0.24958370826870399</v>
      </c>
      <c r="CC128">
        <v>0.28670584584095898</v>
      </c>
      <c r="CD128">
        <v>3.6443967766171197E-2</v>
      </c>
      <c r="CE128">
        <v>0.25270313032878899</v>
      </c>
      <c r="CF128">
        <v>0.34042601696744601</v>
      </c>
      <c r="CG128">
        <v>0.358370528031488</v>
      </c>
      <c r="CH128">
        <v>-9.0748273053238293E-2</v>
      </c>
      <c r="CI128" t="s">
        <v>162</v>
      </c>
      <c r="CJ128">
        <v>0.68431962925863798</v>
      </c>
      <c r="CK128">
        <v>1.7494525007021301E-2</v>
      </c>
      <c r="CL128">
        <v>5.5832178841981897E-2</v>
      </c>
      <c r="CM128">
        <v>-9.0844791381358106E-2</v>
      </c>
      <c r="CN128">
        <v>0.53761123589712201</v>
      </c>
      <c r="CO128">
        <v>-4.3122229291827401E-2</v>
      </c>
      <c r="CP128">
        <v>0.23637473984451501</v>
      </c>
      <c r="CQ128">
        <v>0.29763533459091301</v>
      </c>
      <c r="CR128">
        <v>0.17792262206228199</v>
      </c>
      <c r="CS128">
        <v>0.21606310765402101</v>
      </c>
      <c r="CT128" t="s">
        <v>162</v>
      </c>
      <c r="CU128">
        <v>-7.8560011784607003E-2</v>
      </c>
      <c r="CV128">
        <v>0.13720799362004099</v>
      </c>
      <c r="CW128">
        <v>2.69402063641534E-2</v>
      </c>
      <c r="CX128">
        <v>0.33081233554313</v>
      </c>
      <c r="CY128">
        <v>2.5970826568626999E-2</v>
      </c>
      <c r="CZ128">
        <v>4.4199983568136897E-2</v>
      </c>
      <c r="DA128">
        <v>-0.15177797213652</v>
      </c>
      <c r="DB128">
        <v>5.9210904034569203E-2</v>
      </c>
      <c r="DC128">
        <v>-7.9127011521995999E-2</v>
      </c>
    </row>
    <row r="129" spans="1:107" x14ac:dyDescent="0.25">
      <c r="A129" s="139">
        <v>43009</v>
      </c>
      <c r="B129">
        <f t="shared" si="4"/>
        <v>42.920923468243956</v>
      </c>
      <c r="C129">
        <v>0.32710676636519198</v>
      </c>
      <c r="D129">
        <v>0.54038568281127797</v>
      </c>
      <c r="E129">
        <v>0.50711762461349597</v>
      </c>
      <c r="F129">
        <v>0.149040848707445</v>
      </c>
      <c r="G129">
        <v>0.28452282971440002</v>
      </c>
      <c r="H129">
        <v>0.83599412864907197</v>
      </c>
      <c r="I129">
        <v>0.54055244962585303</v>
      </c>
      <c r="J129">
        <v>0.34727174581085002</v>
      </c>
      <c r="K129">
        <v>0.245626895691823</v>
      </c>
      <c r="L129">
        <v>0.70322815711966802</v>
      </c>
      <c r="M129">
        <v>0.35019724153206599</v>
      </c>
      <c r="N129">
        <v>0.725895418266575</v>
      </c>
      <c r="O129">
        <v>0.31263124090000199</v>
      </c>
      <c r="P129">
        <v>0.42063671892018401</v>
      </c>
      <c r="Q129">
        <v>0.42530170021127001</v>
      </c>
      <c r="R129">
        <v>0.45492330018444899</v>
      </c>
      <c r="S129">
        <v>0.12612424047785101</v>
      </c>
      <c r="W129">
        <f t="shared" si="5"/>
        <v>36.242175593423518</v>
      </c>
      <c r="X129">
        <v>0.21769158219016299</v>
      </c>
      <c r="Y129">
        <v>0.25178676731751498</v>
      </c>
      <c r="Z129">
        <v>0.42226046130093497</v>
      </c>
      <c r="AA129">
        <v>0.24934037862366201</v>
      </c>
      <c r="AB129">
        <v>0.37554533747158603</v>
      </c>
      <c r="AC129">
        <v>0.65790600870155003</v>
      </c>
      <c r="AE129">
        <f t="shared" si="6"/>
        <v>10.261378646658088</v>
      </c>
      <c r="AF129">
        <v>-3.0884845961548901E-2</v>
      </c>
      <c r="AG129">
        <v>0.181267343486581</v>
      </c>
      <c r="AH129">
        <v>0.212217582844829</v>
      </c>
      <c r="AI129">
        <v>3.0397230481345201E-2</v>
      </c>
      <c r="AJ129" t="s">
        <v>162</v>
      </c>
      <c r="AK129">
        <v>0.35083442045177199</v>
      </c>
      <c r="AL129">
        <v>0.23558267111346201</v>
      </c>
      <c r="AM129">
        <v>7.9283946699018795E-2</v>
      </c>
      <c r="AN129">
        <v>-1.2748597149134799E-3</v>
      </c>
      <c r="AO129">
        <v>0.19448509208724199</v>
      </c>
      <c r="AP129">
        <v>0.18049813886976701</v>
      </c>
      <c r="AQ129">
        <v>0.16288345008032701</v>
      </c>
      <c r="AR129">
        <v>0.164797222228978</v>
      </c>
      <c r="AS129">
        <v>-6.2615797596942593E-2</v>
      </c>
      <c r="AT129">
        <v>0.115336105603791</v>
      </c>
      <c r="AU129">
        <v>0.31869046012329899</v>
      </c>
      <c r="AV129">
        <v>-7.2732386752998104E-2</v>
      </c>
      <c r="AW129">
        <v>6.12604322979498E-2</v>
      </c>
      <c r="AX129">
        <v>-0.165292482325088</v>
      </c>
      <c r="AY129">
        <v>-4.3526829720840897E-2</v>
      </c>
      <c r="AZ129">
        <v>0.137035025254891</v>
      </c>
      <c r="BA129">
        <v>0.16730026081028701</v>
      </c>
      <c r="BB129">
        <v>0.28634049242919102</v>
      </c>
      <c r="BC129">
        <v>-6.7832025813239896E-2</v>
      </c>
      <c r="BD129">
        <v>2.21324272906098E-2</v>
      </c>
      <c r="BE129">
        <v>0.16646030342930901</v>
      </c>
      <c r="BF129">
        <v>4.5315070434025197E-2</v>
      </c>
      <c r="BI129">
        <f t="shared" si="7"/>
        <v>11.990070247890806</v>
      </c>
      <c r="BJ129" t="s">
        <v>162</v>
      </c>
      <c r="BK129">
        <v>-0.118316707739565</v>
      </c>
      <c r="BL129">
        <v>0.120083973404189</v>
      </c>
      <c r="BM129">
        <v>0.64579995342019703</v>
      </c>
      <c r="BN129">
        <v>0.17613590100587501</v>
      </c>
      <c r="BO129">
        <v>2.08967199909856E-2</v>
      </c>
      <c r="BP129">
        <v>0.183713613890854</v>
      </c>
      <c r="BQ129">
        <v>-4.89066983723263E-2</v>
      </c>
      <c r="BR129">
        <v>0.16253983504678399</v>
      </c>
      <c r="BS129">
        <v>0.29086524439441402</v>
      </c>
      <c r="BT129">
        <v>0.20980138187167899</v>
      </c>
      <c r="BU129">
        <v>-8.0486030897505501E-2</v>
      </c>
      <c r="BV129">
        <v>0.33094630752228199</v>
      </c>
      <c r="BW129">
        <v>1.8371946459819499E-2</v>
      </c>
      <c r="BX129">
        <v>-2.48136886500347E-2</v>
      </c>
      <c r="BY129">
        <v>8.4468788593026894E-2</v>
      </c>
      <c r="BZ129">
        <v>-7.6651167189389904E-3</v>
      </c>
      <c r="CA129">
        <v>1.3055046380974799E-2</v>
      </c>
      <c r="CB129">
        <v>0.16966650521769999</v>
      </c>
      <c r="CC129">
        <v>0.100618814813735</v>
      </c>
      <c r="CD129">
        <v>6.0306153925245897E-3</v>
      </c>
      <c r="CE129">
        <v>0.26841861012828</v>
      </c>
      <c r="CF129">
        <v>0.258438030583442</v>
      </c>
      <c r="CG129">
        <v>0.170214508262827</v>
      </c>
      <c r="CH129">
        <v>2.1792705246168598E-2</v>
      </c>
      <c r="CI129" t="s">
        <v>162</v>
      </c>
      <c r="CJ129">
        <v>0.72508509079105998</v>
      </c>
      <c r="CK129">
        <v>-5.1268347124100701E-2</v>
      </c>
      <c r="CL129">
        <v>-2.2233924420254101E-2</v>
      </c>
      <c r="CM129">
        <v>-0.24112175052729601</v>
      </c>
      <c r="CN129">
        <v>0.49099429423678298</v>
      </c>
      <c r="CO129">
        <v>0.112985315545669</v>
      </c>
      <c r="CP129">
        <v>0.16946794036510501</v>
      </c>
      <c r="CQ129">
        <v>0.24568341030017199</v>
      </c>
      <c r="CR129">
        <v>-6.6942609680082296E-2</v>
      </c>
      <c r="CS129">
        <v>0.501073559994623</v>
      </c>
      <c r="CT129" t="s">
        <v>162</v>
      </c>
      <c r="CU129">
        <v>-9.0906618182221594E-2</v>
      </c>
      <c r="CV129">
        <v>0.16243653738084299</v>
      </c>
      <c r="CW129">
        <v>6.06387125243752E-2</v>
      </c>
      <c r="CX129">
        <v>0.118299840045785</v>
      </c>
      <c r="CY129">
        <v>0.115860025661746</v>
      </c>
      <c r="CZ129">
        <v>-2.3077698579720099E-2</v>
      </c>
      <c r="DA129">
        <v>0.102139366306794</v>
      </c>
      <c r="DB129">
        <v>-4.6919422188650202E-2</v>
      </c>
      <c r="DC129">
        <v>-7.81337751049727E-2</v>
      </c>
    </row>
    <row r="130" spans="1:107" x14ac:dyDescent="0.25">
      <c r="A130" s="139">
        <v>43101</v>
      </c>
      <c r="B130">
        <f t="shared" si="4"/>
        <v>68.026456597031441</v>
      </c>
      <c r="C130">
        <v>0.70485268394791301</v>
      </c>
      <c r="D130">
        <v>0.75723549672538604</v>
      </c>
      <c r="E130">
        <v>0.79051852510084697</v>
      </c>
      <c r="F130">
        <v>0.73422581435685297</v>
      </c>
      <c r="G130">
        <v>0.45889386817961197</v>
      </c>
      <c r="H130">
        <v>0.94322845915641695</v>
      </c>
      <c r="I130">
        <v>0.78272800536749498</v>
      </c>
      <c r="J130">
        <v>0.57212260670277104</v>
      </c>
      <c r="K130">
        <v>0.27733547820676302</v>
      </c>
      <c r="L130">
        <v>0.80429610795097595</v>
      </c>
      <c r="M130">
        <v>0.52108196738261803</v>
      </c>
      <c r="N130">
        <v>0.90229705486905198</v>
      </c>
      <c r="O130">
        <v>0.79630790968931697</v>
      </c>
      <c r="P130">
        <v>0.45933226433915803</v>
      </c>
      <c r="Q130">
        <v>0.75728850119739899</v>
      </c>
      <c r="R130">
        <v>0.80620514160006096</v>
      </c>
      <c r="S130">
        <v>0.49654773672270602</v>
      </c>
      <c r="W130">
        <f t="shared" si="5"/>
        <v>60.576491597134726</v>
      </c>
      <c r="X130">
        <v>0.188488379163049</v>
      </c>
      <c r="Y130">
        <v>0.425513768808094</v>
      </c>
      <c r="Z130">
        <v>0.75352244207863694</v>
      </c>
      <c r="AA130">
        <v>0.61660666338441195</v>
      </c>
      <c r="AB130">
        <v>0.826594013091008</v>
      </c>
      <c r="AC130">
        <v>0.82386422930288405</v>
      </c>
      <c r="AE130">
        <f t="shared" si="6"/>
        <v>33.444703714776118</v>
      </c>
      <c r="AF130">
        <v>0.55196949198761203</v>
      </c>
      <c r="AG130">
        <v>0.64168389368201895</v>
      </c>
      <c r="AH130">
        <v>0.363401850589468</v>
      </c>
      <c r="AI130">
        <v>0.57674966296018504</v>
      </c>
      <c r="AJ130" t="s">
        <v>162</v>
      </c>
      <c r="AK130">
        <v>0.76941878225236704</v>
      </c>
      <c r="AL130">
        <v>0.45046916039196899</v>
      </c>
      <c r="AM130">
        <v>0.58116307965512304</v>
      </c>
      <c r="AN130">
        <v>0.12395157121124099</v>
      </c>
      <c r="AO130">
        <v>0.35351604685909699</v>
      </c>
      <c r="AP130">
        <v>0.32726216342935899</v>
      </c>
      <c r="AQ130">
        <v>0.57699207731469804</v>
      </c>
      <c r="AR130">
        <v>-8.0222430438679201E-2</v>
      </c>
      <c r="AS130">
        <v>0.31362837882866101</v>
      </c>
      <c r="AT130">
        <v>7.6457216140025805E-2</v>
      </c>
      <c r="AU130">
        <v>0.46546848756432002</v>
      </c>
      <c r="AV130">
        <v>0.18582765954731301</v>
      </c>
      <c r="AW130">
        <v>0.27740822213667099</v>
      </c>
      <c r="AX130">
        <v>9.2795553637195202E-2</v>
      </c>
      <c r="AY130">
        <v>2.6549162689876601E-2</v>
      </c>
      <c r="AZ130">
        <v>0.66570371660061101</v>
      </c>
      <c r="BA130">
        <v>-5.6603796052550103E-3</v>
      </c>
      <c r="BB130">
        <v>0.46132631563383197</v>
      </c>
      <c r="BC130">
        <v>0.148325440941104</v>
      </c>
      <c r="BD130">
        <v>0.105244020587846</v>
      </c>
      <c r="BE130">
        <v>0.30261162806145803</v>
      </c>
      <c r="BF130">
        <v>0.343582193183673</v>
      </c>
      <c r="BI130">
        <f t="shared" si="7"/>
        <v>24.27525034732448</v>
      </c>
      <c r="BJ130" t="s">
        <v>162</v>
      </c>
      <c r="BK130">
        <v>0.159802310466859</v>
      </c>
      <c r="BL130">
        <v>2.3020779790715401E-2</v>
      </c>
      <c r="BM130">
        <v>0.48672887019130801</v>
      </c>
      <c r="BN130">
        <v>0.49259784549973801</v>
      </c>
      <c r="BO130">
        <v>0.33035434958889698</v>
      </c>
      <c r="BP130">
        <v>0.116420336302427</v>
      </c>
      <c r="BQ130">
        <v>4.4842663317165E-2</v>
      </c>
      <c r="BR130">
        <v>0.50736128966266603</v>
      </c>
      <c r="BS130">
        <v>5.1299462167668002E-2</v>
      </c>
      <c r="BT130">
        <v>0.66283749589518903</v>
      </c>
      <c r="BU130">
        <v>0.177977522058126</v>
      </c>
      <c r="BV130">
        <v>0.38226641671106898</v>
      </c>
      <c r="BW130">
        <v>0.38197371997387902</v>
      </c>
      <c r="BX130">
        <v>-4.1876846451154102E-2</v>
      </c>
      <c r="BY130">
        <v>0.10910796374429101</v>
      </c>
      <c r="BZ130">
        <v>-9.35339830886526E-2</v>
      </c>
      <c r="CA130">
        <v>4.4904357707519198E-3</v>
      </c>
      <c r="CB130">
        <v>0.44262496322810602</v>
      </c>
      <c r="CC130">
        <v>0.46398858739429899</v>
      </c>
      <c r="CD130">
        <v>-5.2828710293250099E-2</v>
      </c>
      <c r="CE130">
        <v>0.45559340831495998</v>
      </c>
      <c r="CF130">
        <v>0.196892366299182</v>
      </c>
      <c r="CG130">
        <v>0.32407756089065898</v>
      </c>
      <c r="CH130">
        <v>0.25270837301274701</v>
      </c>
      <c r="CI130" t="s">
        <v>162</v>
      </c>
      <c r="CJ130">
        <v>0.62735377722290098</v>
      </c>
      <c r="CK130">
        <v>0.15840001076546001</v>
      </c>
      <c r="CL130">
        <v>8.2370299282824605E-2</v>
      </c>
      <c r="CM130">
        <v>-3.5223493127884802E-2</v>
      </c>
      <c r="CN130">
        <v>0.73650145916757204</v>
      </c>
      <c r="CO130">
        <v>7.6324897722223298E-2</v>
      </c>
      <c r="CP130">
        <v>0.446698245688953</v>
      </c>
      <c r="CQ130">
        <v>0.54098087570231801</v>
      </c>
      <c r="CR130">
        <v>0.27613466120858499</v>
      </c>
      <c r="CS130">
        <v>0.194105148037715</v>
      </c>
      <c r="CT130" t="s">
        <v>162</v>
      </c>
      <c r="CU130">
        <v>7.2392366394149796E-2</v>
      </c>
      <c r="CV130">
        <v>0.122975479376483</v>
      </c>
      <c r="CW130">
        <v>-0.11330719777223</v>
      </c>
      <c r="CX130">
        <v>0.43949803208809701</v>
      </c>
      <c r="CY130">
        <v>0.149166967962195</v>
      </c>
      <c r="CZ130">
        <v>0.41800368088182599</v>
      </c>
      <c r="DA130">
        <v>0.329596232970713</v>
      </c>
      <c r="DB130">
        <v>0.14855343257464701</v>
      </c>
      <c r="DC130">
        <v>-0.11089440724466899</v>
      </c>
    </row>
    <row r="131" spans="1:107" x14ac:dyDescent="0.25">
      <c r="A131" s="139">
        <v>43191</v>
      </c>
      <c r="B131">
        <f t="shared" ref="B131:B139" si="8">AVERAGE(C131:S131)*100</f>
        <v>59.944701137529592</v>
      </c>
      <c r="C131">
        <v>0.48197919101124798</v>
      </c>
      <c r="D131">
        <v>0.65946932989836704</v>
      </c>
      <c r="E131">
        <v>0.56433000643201403</v>
      </c>
      <c r="F131">
        <v>0.59850452912404195</v>
      </c>
      <c r="G131">
        <v>0.41059619560474597</v>
      </c>
      <c r="H131">
        <v>0.83825222621251705</v>
      </c>
      <c r="I131">
        <v>0.83643820246163403</v>
      </c>
      <c r="J131">
        <v>0.419828427026887</v>
      </c>
      <c r="K131">
        <v>0.42718778936652302</v>
      </c>
      <c r="L131">
        <v>0.70872357727211499</v>
      </c>
      <c r="M131">
        <v>0.35940590591987698</v>
      </c>
      <c r="N131">
        <v>0.88386791086108096</v>
      </c>
      <c r="O131">
        <v>0.60077058397844896</v>
      </c>
      <c r="P131">
        <v>0.66157369006715305</v>
      </c>
      <c r="Q131">
        <v>0.75499459166250904</v>
      </c>
      <c r="R131">
        <v>0.75391277537812695</v>
      </c>
      <c r="S131">
        <v>0.23076426110274201</v>
      </c>
      <c r="W131">
        <f t="shared" ref="W131:W139" si="9">AVERAGE(X131:AC131)*100</f>
        <v>46.974149919263134</v>
      </c>
      <c r="X131">
        <v>0.11367128786398201</v>
      </c>
      <c r="Y131">
        <v>0.44770836096019101</v>
      </c>
      <c r="Z131">
        <v>0.493819658231817</v>
      </c>
      <c r="AA131">
        <v>0.38202023065785201</v>
      </c>
      <c r="AB131">
        <v>0.74701370394053901</v>
      </c>
      <c r="AC131">
        <v>0.63421575350140702</v>
      </c>
      <c r="AE131">
        <f t="shared" ref="AE131:AE139" si="10">AVERAGE(AF131:BF131)*100</f>
        <v>25.907367438324254</v>
      </c>
      <c r="AF131">
        <v>-3.5221671228731197E-2</v>
      </c>
      <c r="AG131">
        <v>0.56691881602181804</v>
      </c>
      <c r="AH131">
        <v>0.26369676899561201</v>
      </c>
      <c r="AI131">
        <v>0.45062010440481898</v>
      </c>
      <c r="AJ131" t="s">
        <v>162</v>
      </c>
      <c r="AK131">
        <v>0.71985453535145205</v>
      </c>
      <c r="AL131">
        <v>0.25635221763170202</v>
      </c>
      <c r="AM131">
        <v>0.458301128843424</v>
      </c>
      <c r="AN131">
        <v>6.0490351025444103E-2</v>
      </c>
      <c r="AO131">
        <v>0.40890980280898298</v>
      </c>
      <c r="AP131">
        <v>0.29639419077157397</v>
      </c>
      <c r="AQ131">
        <v>0.37400513564218102</v>
      </c>
      <c r="AR131">
        <v>0.110496037842037</v>
      </c>
      <c r="AS131">
        <v>-7.9594826060027393E-2</v>
      </c>
      <c r="AT131">
        <v>0.22190402361349201</v>
      </c>
      <c r="AU131">
        <v>0.446310196807153</v>
      </c>
      <c r="AV131">
        <v>0.35524017727471702</v>
      </c>
      <c r="AW131">
        <v>0.41284290196967799</v>
      </c>
      <c r="AX131">
        <v>-6.4966763839290106E-2</v>
      </c>
      <c r="AY131">
        <v>-7.5538882958303896E-2</v>
      </c>
      <c r="AZ131">
        <v>0.35017253089481198</v>
      </c>
      <c r="BA131">
        <v>0.25229201424979403</v>
      </c>
      <c r="BB131">
        <v>0.487810811378384</v>
      </c>
      <c r="BC131">
        <v>9.8311499146950795E-2</v>
      </c>
      <c r="BD131">
        <v>3.1476627440217501E-2</v>
      </c>
      <c r="BE131">
        <v>0.35419436416633598</v>
      </c>
      <c r="BF131">
        <v>1.4643441770075901E-2</v>
      </c>
      <c r="BI131">
        <f t="shared" ref="BI131:BI139" si="11">AVERAGE(BJ131:DC131)*100</f>
        <v>16.860768425877747</v>
      </c>
      <c r="BJ131" t="s">
        <v>162</v>
      </c>
      <c r="BK131">
        <v>-6.6023133641117407E-2</v>
      </c>
      <c r="BL131">
        <v>0.20729178643867499</v>
      </c>
      <c r="BM131">
        <v>0.37079487342651002</v>
      </c>
      <c r="BN131">
        <v>0.35279279977616401</v>
      </c>
      <c r="BO131">
        <v>0.20420793151059</v>
      </c>
      <c r="BP131">
        <v>4.4691461500533498E-2</v>
      </c>
      <c r="BQ131">
        <v>0.18980848186304</v>
      </c>
      <c r="BR131">
        <v>0.43532241958075601</v>
      </c>
      <c r="BS131">
        <v>0.236881133622005</v>
      </c>
      <c r="BT131">
        <v>0.53025900843764096</v>
      </c>
      <c r="BU131">
        <v>-0.141047597065032</v>
      </c>
      <c r="BV131">
        <v>0.21967565357115801</v>
      </c>
      <c r="BW131">
        <v>0.44822486377571302</v>
      </c>
      <c r="BX131">
        <v>0.21654201352964</v>
      </c>
      <c r="BY131">
        <v>3.9743099864019901E-2</v>
      </c>
      <c r="BZ131">
        <v>-4.2112334931659397E-2</v>
      </c>
      <c r="CA131">
        <v>-1.49136086354029E-3</v>
      </c>
      <c r="CB131">
        <v>0.32764919982718899</v>
      </c>
      <c r="CC131">
        <v>0.31943836320133101</v>
      </c>
      <c r="CD131">
        <v>0.15258453083225301</v>
      </c>
      <c r="CE131">
        <v>0.26402872852585701</v>
      </c>
      <c r="CF131">
        <v>8.2237349589458705E-2</v>
      </c>
      <c r="CG131">
        <v>0.26362204265421002</v>
      </c>
      <c r="CH131">
        <v>9.7612585750351102E-2</v>
      </c>
      <c r="CI131" t="s">
        <v>162</v>
      </c>
      <c r="CJ131">
        <v>0.68501542622348799</v>
      </c>
      <c r="CK131">
        <v>5.5994105865439597E-2</v>
      </c>
      <c r="CL131">
        <v>-6.2670319873342498E-2</v>
      </c>
      <c r="CM131">
        <v>-1.49078129317781E-2</v>
      </c>
      <c r="CN131">
        <v>0.64560316399192597</v>
      </c>
      <c r="CO131">
        <v>-6.3195470723339101E-2</v>
      </c>
      <c r="CP131">
        <v>0.178538126957937</v>
      </c>
      <c r="CQ131">
        <v>0.26894253622005598</v>
      </c>
      <c r="CR131">
        <v>-5.8258596158343903E-2</v>
      </c>
      <c r="CS131">
        <v>0.32296888954474101</v>
      </c>
      <c r="CT131" t="s">
        <v>162</v>
      </c>
      <c r="CU131">
        <v>-9.3006612910113501E-2</v>
      </c>
      <c r="CV131">
        <v>0.13409167286884499</v>
      </c>
      <c r="CW131">
        <v>8.8002919990053899E-2</v>
      </c>
      <c r="CX131">
        <v>0.47745058100549997</v>
      </c>
      <c r="CY131">
        <v>3.4298156810878298E-2</v>
      </c>
      <c r="CZ131">
        <v>-1.7333578593964099E-2</v>
      </c>
      <c r="DA131">
        <v>-7.6802266444427905E-2</v>
      </c>
      <c r="DB131">
        <v>-0.125175130138415</v>
      </c>
      <c r="DC131">
        <v>0.117840730646543</v>
      </c>
    </row>
    <row r="132" spans="1:107" x14ac:dyDescent="0.25">
      <c r="A132" s="139">
        <v>43282</v>
      </c>
      <c r="B132">
        <f t="shared" si="8"/>
        <v>57.835445788003213</v>
      </c>
      <c r="C132">
        <v>0.48414570372323901</v>
      </c>
      <c r="D132">
        <v>0.63312321251749204</v>
      </c>
      <c r="E132">
        <v>0.67501768595768596</v>
      </c>
      <c r="F132">
        <v>0.39268379600122799</v>
      </c>
      <c r="G132">
        <v>0.50312147958259501</v>
      </c>
      <c r="H132">
        <v>0.91530060236812405</v>
      </c>
      <c r="I132">
        <v>0.85672713265643496</v>
      </c>
      <c r="J132">
        <v>0.387843402071396</v>
      </c>
      <c r="K132">
        <v>0.45542817232905097</v>
      </c>
      <c r="L132">
        <v>0.59569413338656396</v>
      </c>
      <c r="M132">
        <v>0.31445049146346299</v>
      </c>
      <c r="N132">
        <v>0.815802147118593</v>
      </c>
      <c r="O132">
        <v>0.554674071201814</v>
      </c>
      <c r="P132">
        <v>0.60151252277093503</v>
      </c>
      <c r="Q132">
        <v>0.71508748002361999</v>
      </c>
      <c r="R132">
        <v>0.81897137887921601</v>
      </c>
      <c r="S132">
        <v>0.11244237190909701</v>
      </c>
      <c r="W132">
        <f t="shared" si="9"/>
        <v>47.33024024004844</v>
      </c>
      <c r="X132">
        <v>0.20311807288091299</v>
      </c>
      <c r="Y132">
        <v>0.338485041475729</v>
      </c>
      <c r="Z132">
        <v>0.37211747445590199</v>
      </c>
      <c r="AA132">
        <v>0.32257356206570897</v>
      </c>
      <c r="AB132">
        <v>0.860007947111458</v>
      </c>
      <c r="AC132">
        <v>0.74351231641319504</v>
      </c>
      <c r="AE132">
        <f t="shared" si="10"/>
        <v>30.027342523276307</v>
      </c>
      <c r="AF132">
        <v>0.344289289643473</v>
      </c>
      <c r="AG132">
        <v>0.57302318262415497</v>
      </c>
      <c r="AH132">
        <v>0.45983809429511602</v>
      </c>
      <c r="AI132">
        <v>0.48125406167309298</v>
      </c>
      <c r="AJ132" t="s">
        <v>162</v>
      </c>
      <c r="AK132">
        <v>0.76832544450759299</v>
      </c>
      <c r="AL132">
        <v>0.43459391910214801</v>
      </c>
      <c r="AM132">
        <v>0.349414572703725</v>
      </c>
      <c r="AN132">
        <v>7.9352684099265894E-2</v>
      </c>
      <c r="AO132">
        <v>0.185061644205603</v>
      </c>
      <c r="AP132">
        <v>0.46443301699213102</v>
      </c>
      <c r="AQ132">
        <v>0.40534743305586701</v>
      </c>
      <c r="AR132">
        <v>-1.6757252616740301E-2</v>
      </c>
      <c r="AS132">
        <v>2.0927411208416499E-2</v>
      </c>
      <c r="AT132">
        <v>0.32199130969248002</v>
      </c>
      <c r="AU132">
        <v>0.48992850162914198</v>
      </c>
      <c r="AV132">
        <v>0.38424752779474303</v>
      </c>
      <c r="AW132">
        <v>0.36184994547698601</v>
      </c>
      <c r="AX132">
        <v>-8.0189168090130505E-2</v>
      </c>
      <c r="AY132">
        <v>3.4076650327951499E-2</v>
      </c>
      <c r="AZ132">
        <v>0.53217475681434001</v>
      </c>
      <c r="BA132">
        <v>0.124496591133975</v>
      </c>
      <c r="BB132">
        <v>0.531967068532887</v>
      </c>
      <c r="BC132">
        <v>8.6190591823719201E-2</v>
      </c>
      <c r="BD132">
        <v>-9.5739532860000601E-2</v>
      </c>
      <c r="BE132">
        <v>0.29166262885654298</v>
      </c>
      <c r="BF132">
        <v>0.27534868342535601</v>
      </c>
      <c r="BI132">
        <f t="shared" si="11"/>
        <v>18.698655762417744</v>
      </c>
      <c r="BJ132" t="s">
        <v>162</v>
      </c>
      <c r="BK132">
        <v>-0.12488721870951</v>
      </c>
      <c r="BL132">
        <v>-4.32352521386958E-2</v>
      </c>
      <c r="BM132">
        <v>0.49819137475502401</v>
      </c>
      <c r="BN132">
        <v>0.44019332089708602</v>
      </c>
      <c r="BO132">
        <v>0.15699126591950099</v>
      </c>
      <c r="BP132">
        <v>2.8706285127179099E-3</v>
      </c>
      <c r="BQ132">
        <v>0.41518749716450298</v>
      </c>
      <c r="BR132">
        <v>0.45960566818088999</v>
      </c>
      <c r="BS132">
        <v>3.2928541725789101E-2</v>
      </c>
      <c r="BT132">
        <v>0.70151311027608898</v>
      </c>
      <c r="BU132">
        <v>-0.117024664371604</v>
      </c>
      <c r="BV132">
        <v>0.427089358414102</v>
      </c>
      <c r="BW132">
        <v>0.135107721791767</v>
      </c>
      <c r="BX132">
        <v>0.119333557116699</v>
      </c>
      <c r="BY132">
        <v>4.9300759753415101E-2</v>
      </c>
      <c r="BZ132">
        <v>-4.9226829304016605E-4</v>
      </c>
      <c r="CA132">
        <v>0.120343481248983</v>
      </c>
      <c r="CB132">
        <v>0.14256337317482801</v>
      </c>
      <c r="CC132">
        <v>0.36554702730354399</v>
      </c>
      <c r="CD132">
        <v>-8.3275249428259104E-2</v>
      </c>
      <c r="CE132">
        <v>0.58496009595934595</v>
      </c>
      <c r="CF132">
        <v>0.144342417079038</v>
      </c>
      <c r="CG132">
        <v>0.246843519778674</v>
      </c>
      <c r="CH132">
        <v>0.241166432055199</v>
      </c>
      <c r="CI132" t="s">
        <v>162</v>
      </c>
      <c r="CJ132">
        <v>0.76648362634674405</v>
      </c>
      <c r="CK132">
        <v>-1.28759743588627E-2</v>
      </c>
      <c r="CL132">
        <v>-3.4192564826134302E-2</v>
      </c>
      <c r="CM132">
        <v>9.3783480139497698E-4</v>
      </c>
      <c r="CN132">
        <v>0.63227704100924198</v>
      </c>
      <c r="CO132">
        <v>3.4578232942164701E-2</v>
      </c>
      <c r="CP132">
        <v>0.27875211402085498</v>
      </c>
      <c r="CQ132">
        <v>0.39839880469480199</v>
      </c>
      <c r="CR132">
        <v>0.36892560650953199</v>
      </c>
      <c r="CS132">
        <v>0.36484177520734701</v>
      </c>
      <c r="CT132" t="s">
        <v>162</v>
      </c>
      <c r="CU132">
        <v>4.1162810792302801E-2</v>
      </c>
      <c r="CV132">
        <v>6.9345746315199505E-2</v>
      </c>
      <c r="CW132">
        <v>-0.123390996230406</v>
      </c>
      <c r="CX132">
        <v>0.35632652172284002</v>
      </c>
      <c r="CY132">
        <v>0.13434509112873</v>
      </c>
      <c r="CZ132">
        <v>-0.14217121902402</v>
      </c>
      <c r="DA132">
        <v>0.111342189776481</v>
      </c>
      <c r="DB132">
        <v>-9.5081174727386794E-2</v>
      </c>
      <c r="DC132">
        <v>-2.4747986427280998E-2</v>
      </c>
    </row>
    <row r="133" spans="1:107" x14ac:dyDescent="0.25">
      <c r="A133" s="139">
        <v>43374</v>
      </c>
      <c r="B133">
        <f t="shared" si="8"/>
        <v>65.713939060360389</v>
      </c>
      <c r="C133">
        <v>0.54553299559838597</v>
      </c>
      <c r="D133">
        <v>0.73944835772247497</v>
      </c>
      <c r="E133">
        <v>0.59782253352093495</v>
      </c>
      <c r="F133">
        <v>0.59094140603738199</v>
      </c>
      <c r="G133">
        <v>0.49366774269185199</v>
      </c>
      <c r="H133">
        <v>0.88673462285328197</v>
      </c>
      <c r="I133">
        <v>0.84728056269500496</v>
      </c>
      <c r="J133">
        <v>0.68224299256723997</v>
      </c>
      <c r="K133">
        <v>0.55691173540176298</v>
      </c>
      <c r="L133">
        <v>0.78132890658871701</v>
      </c>
      <c r="M133">
        <v>0.50617903420744403</v>
      </c>
      <c r="N133">
        <v>0.87002541448778703</v>
      </c>
      <c r="O133">
        <v>0.66884838206459996</v>
      </c>
      <c r="P133">
        <v>0.67364429159754402</v>
      </c>
      <c r="Q133">
        <v>0.72235244066549198</v>
      </c>
      <c r="R133">
        <v>0.79935768748359204</v>
      </c>
      <c r="S133">
        <v>0.20905053407777099</v>
      </c>
      <c r="W133">
        <f t="shared" si="9"/>
        <v>59.47571135555512</v>
      </c>
      <c r="X133">
        <v>9.4052621490285093E-2</v>
      </c>
      <c r="Y133">
        <v>0.51567992425181997</v>
      </c>
      <c r="Z133">
        <v>0.54764891524229997</v>
      </c>
      <c r="AA133">
        <v>0.70209176654601002</v>
      </c>
      <c r="AB133">
        <v>0.84582281766167899</v>
      </c>
      <c r="AC133">
        <v>0.863246636141213</v>
      </c>
      <c r="AE133">
        <f t="shared" si="10"/>
        <v>30.056477040888886</v>
      </c>
      <c r="AF133">
        <v>0.56005647415200399</v>
      </c>
      <c r="AG133">
        <v>0.58598176036377003</v>
      </c>
      <c r="AH133">
        <v>0.44588189925003402</v>
      </c>
      <c r="AI133">
        <v>0.33716154327645897</v>
      </c>
      <c r="AJ133" t="s">
        <v>162</v>
      </c>
      <c r="AK133">
        <v>0.66161152101647502</v>
      </c>
      <c r="AL133">
        <v>0.41778971159738398</v>
      </c>
      <c r="AM133">
        <v>0.55030913032294704</v>
      </c>
      <c r="AN133">
        <v>-0.15848677454013499</v>
      </c>
      <c r="AO133">
        <v>0.31591985703851599</v>
      </c>
      <c r="AP133">
        <v>0.48398826020706798</v>
      </c>
      <c r="AQ133">
        <v>0.457019752211059</v>
      </c>
      <c r="AR133">
        <v>-5.0455286418195099E-2</v>
      </c>
      <c r="AS133">
        <v>-7.75685997389641E-2</v>
      </c>
      <c r="AT133">
        <v>0.339986899099048</v>
      </c>
      <c r="AU133">
        <v>0.20874347330047999</v>
      </c>
      <c r="AV133">
        <v>0.137905081970815</v>
      </c>
      <c r="AW133">
        <v>0.57049520068231896</v>
      </c>
      <c r="AX133">
        <v>-3.3573914981502903E-2</v>
      </c>
      <c r="AY133">
        <v>1.9555502568637501E-2</v>
      </c>
      <c r="AZ133">
        <v>0.47481860323953401</v>
      </c>
      <c r="BA133">
        <v>0.28943094452068502</v>
      </c>
      <c r="BB133">
        <v>0.54993733042128301</v>
      </c>
      <c r="BC133">
        <v>0.13590838255620999</v>
      </c>
      <c r="BD133">
        <v>-4.5505507489936398E-2</v>
      </c>
      <c r="BE133">
        <v>0.34175061554335401</v>
      </c>
      <c r="BF133">
        <v>0.29602217046176099</v>
      </c>
      <c r="BI133">
        <f t="shared" si="11"/>
        <v>16.791258505910651</v>
      </c>
      <c r="BJ133" t="s">
        <v>162</v>
      </c>
      <c r="BK133">
        <v>-0.14977090478214899</v>
      </c>
      <c r="BL133">
        <v>0.271026898916856</v>
      </c>
      <c r="BM133">
        <v>0.46613958574278302</v>
      </c>
      <c r="BN133">
        <v>0.40898657105334402</v>
      </c>
      <c r="BO133">
        <v>0.56926559194868698</v>
      </c>
      <c r="BP133">
        <v>0.277256269432613</v>
      </c>
      <c r="BQ133">
        <v>4.2567608513707798E-2</v>
      </c>
      <c r="BR133">
        <v>0.23437206795089899</v>
      </c>
      <c r="BS133">
        <v>0.14887511796622299</v>
      </c>
      <c r="BT133">
        <v>0.41177413051156497</v>
      </c>
      <c r="BU133">
        <v>9.9230248126473998E-3</v>
      </c>
      <c r="BV133">
        <v>0.223342561357986</v>
      </c>
      <c r="BW133">
        <v>0.25977317313757498</v>
      </c>
      <c r="BX133">
        <v>-1.1213032734274099E-2</v>
      </c>
      <c r="BY133">
        <v>-0.13741612555740601</v>
      </c>
      <c r="BZ133">
        <v>-6.9738020925671898E-2</v>
      </c>
      <c r="CA133">
        <v>-9.0777223143192906E-2</v>
      </c>
      <c r="CB133">
        <v>0.14850074467891899</v>
      </c>
      <c r="CC133">
        <v>0.25138285946882999</v>
      </c>
      <c r="CD133">
        <v>-2.2962855496240001E-2</v>
      </c>
      <c r="CE133">
        <v>0.48802261735649699</v>
      </c>
      <c r="CF133">
        <v>-2.4754928132716798E-2</v>
      </c>
      <c r="CG133">
        <v>0.282052840503071</v>
      </c>
      <c r="CH133">
        <v>0.43827764386145601</v>
      </c>
      <c r="CI133" t="s">
        <v>162</v>
      </c>
      <c r="CJ133">
        <v>0.50386893535883404</v>
      </c>
      <c r="CK133">
        <v>-5.7764282961263499E-2</v>
      </c>
      <c r="CL133">
        <v>7.4236254736017901E-2</v>
      </c>
      <c r="CM133">
        <v>-0.17463004845454599</v>
      </c>
      <c r="CN133">
        <v>0.71407175693524105</v>
      </c>
      <c r="CO133">
        <v>0.121780076992842</v>
      </c>
      <c r="CP133">
        <v>-6.3177223123040305E-2</v>
      </c>
      <c r="CQ133">
        <v>0.42621827995101502</v>
      </c>
      <c r="CR133">
        <v>0.261503389782058</v>
      </c>
      <c r="CS133">
        <v>-5.5658113342972097E-2</v>
      </c>
      <c r="CT133" t="s">
        <v>162</v>
      </c>
      <c r="CU133">
        <v>-9.3224936894752905E-2</v>
      </c>
      <c r="CV133">
        <v>0.329765744523704</v>
      </c>
      <c r="CW133">
        <v>-9.4522355074231304E-2</v>
      </c>
      <c r="CX133">
        <v>0.26200568450253298</v>
      </c>
      <c r="CY133">
        <v>0.24921031317179901</v>
      </c>
      <c r="CZ133">
        <v>2.7182814446408701E-2</v>
      </c>
      <c r="DA133">
        <v>0.36062837628226802</v>
      </c>
      <c r="DB133">
        <v>-0.12006055638296199</v>
      </c>
      <c r="DC133">
        <v>0.123900830650621</v>
      </c>
    </row>
    <row r="134" spans="1:107" x14ac:dyDescent="0.25">
      <c r="A134" s="139">
        <v>43466</v>
      </c>
      <c r="B134">
        <f t="shared" si="8"/>
        <v>65.919333715513503</v>
      </c>
      <c r="C134">
        <v>0.39729006349072599</v>
      </c>
      <c r="D134">
        <v>0.64475780673387195</v>
      </c>
      <c r="E134">
        <v>0.61275841582205304</v>
      </c>
      <c r="F134">
        <v>0.67334416605412795</v>
      </c>
      <c r="G134">
        <v>0.476918098794331</v>
      </c>
      <c r="H134">
        <v>0.84419818884256004</v>
      </c>
      <c r="I134">
        <v>0.82942926548547002</v>
      </c>
      <c r="J134">
        <v>0.65751228549533602</v>
      </c>
      <c r="K134">
        <v>0.56900012989542403</v>
      </c>
      <c r="L134">
        <v>0.82296642133267595</v>
      </c>
      <c r="M134">
        <v>0.47597588536134</v>
      </c>
      <c r="N134">
        <v>0.86509763060344602</v>
      </c>
      <c r="O134">
        <v>0.55492617799765998</v>
      </c>
      <c r="P134">
        <v>0.59537487174776405</v>
      </c>
      <c r="Q134">
        <v>0.76165030362358599</v>
      </c>
      <c r="R134">
        <v>0.69279327587992501</v>
      </c>
      <c r="S134">
        <v>0.73229374447699702</v>
      </c>
      <c r="W134">
        <f t="shared" si="9"/>
        <v>59.60311159239351</v>
      </c>
      <c r="X134">
        <v>0.26487490875396102</v>
      </c>
      <c r="Y134">
        <v>0.30913495372826899</v>
      </c>
      <c r="Z134">
        <v>0.71388248379949204</v>
      </c>
      <c r="AA134">
        <v>0.63704236077532295</v>
      </c>
      <c r="AB134">
        <v>0.80005868568748695</v>
      </c>
      <c r="AC134">
        <v>0.85119330279907801</v>
      </c>
      <c r="AE134">
        <f t="shared" si="10"/>
        <v>25.977221725864407</v>
      </c>
      <c r="AF134">
        <v>0.41737532254133403</v>
      </c>
      <c r="AG134">
        <v>0.60640007138056795</v>
      </c>
      <c r="AH134">
        <v>0.230574994437136</v>
      </c>
      <c r="AI134">
        <v>0.66145496563468997</v>
      </c>
      <c r="AJ134" t="s">
        <v>162</v>
      </c>
      <c r="AK134">
        <v>0.58323833358412003</v>
      </c>
      <c r="AL134">
        <v>0.32659415579802098</v>
      </c>
      <c r="AM134">
        <v>0.35304100043211101</v>
      </c>
      <c r="AN134">
        <v>-5.07387042703085E-2</v>
      </c>
      <c r="AO134">
        <v>0.141000363100064</v>
      </c>
      <c r="AP134">
        <v>0.33806311281759399</v>
      </c>
      <c r="AQ134">
        <v>0.559672314390259</v>
      </c>
      <c r="AR134">
        <v>-9.9548627018113803E-2</v>
      </c>
      <c r="AS134">
        <v>-8.8187468912710506E-3</v>
      </c>
      <c r="AT134">
        <v>0.47039422041783502</v>
      </c>
      <c r="AU134">
        <v>0.29785369924215799</v>
      </c>
      <c r="AV134">
        <v>-9.9807274560663503E-2</v>
      </c>
      <c r="AW134">
        <v>0.29618115051316501</v>
      </c>
      <c r="AX134">
        <v>0.137756343684836</v>
      </c>
      <c r="AY134">
        <v>-2.3541579870511399E-2</v>
      </c>
      <c r="AZ134">
        <v>0.39099739502865999</v>
      </c>
      <c r="BA134">
        <v>0.247682958729108</v>
      </c>
      <c r="BB134">
        <v>0.52946181994210995</v>
      </c>
      <c r="BC134">
        <v>0.11862198676185701</v>
      </c>
      <c r="BD134">
        <v>-6.9397343974610698E-2</v>
      </c>
      <c r="BE134">
        <v>1.5614925310771501E-2</v>
      </c>
      <c r="BF134">
        <v>0.383950791563827</v>
      </c>
      <c r="BI134">
        <f t="shared" si="11"/>
        <v>12.08426900584317</v>
      </c>
      <c r="BJ134" t="s">
        <v>162</v>
      </c>
      <c r="BK134">
        <v>5.3543852518440703E-2</v>
      </c>
      <c r="BL134">
        <v>-8.1358522533974104E-2</v>
      </c>
      <c r="BM134">
        <v>0.13437040193941199</v>
      </c>
      <c r="BN134">
        <v>0.14627545991552601</v>
      </c>
      <c r="BO134">
        <v>0.24271598641371001</v>
      </c>
      <c r="BP134">
        <v>0.23760522623525501</v>
      </c>
      <c r="BQ134">
        <v>4.85412922004511E-2</v>
      </c>
      <c r="BR134">
        <v>0.26443239830078002</v>
      </c>
      <c r="BS134">
        <v>0.124511549785565</v>
      </c>
      <c r="BT134">
        <v>0.55124958496740795</v>
      </c>
      <c r="BU134">
        <v>-6.93184924737489E-3</v>
      </c>
      <c r="BV134">
        <v>0.12536150128454199</v>
      </c>
      <c r="BW134">
        <v>0.29736942908998898</v>
      </c>
      <c r="BX134">
        <v>1.9935246921471601E-2</v>
      </c>
      <c r="BY134">
        <v>-1.9729002193943801E-2</v>
      </c>
      <c r="BZ134">
        <v>-3.5286191072588798E-2</v>
      </c>
      <c r="CA134">
        <v>-2.6353767132715599E-2</v>
      </c>
      <c r="CB134">
        <v>6.0766905889308998E-2</v>
      </c>
      <c r="CC134">
        <v>0.21369803283598099</v>
      </c>
      <c r="CD134">
        <v>-0.16645045294878499</v>
      </c>
      <c r="CE134">
        <v>0.40939074476853499</v>
      </c>
      <c r="CF134">
        <v>0.109525496630343</v>
      </c>
      <c r="CG134">
        <v>-9.3882805609346406E-2</v>
      </c>
      <c r="CH134">
        <v>5.5333615852808701E-2</v>
      </c>
      <c r="CI134" t="s">
        <v>162</v>
      </c>
      <c r="CJ134">
        <v>0.67645011387049403</v>
      </c>
      <c r="CK134">
        <v>0.126597488789159</v>
      </c>
      <c r="CL134">
        <v>-8.3517003169965895E-2</v>
      </c>
      <c r="CM134">
        <v>-6.5067516937055994E-2</v>
      </c>
      <c r="CN134">
        <v>0.602226936848407</v>
      </c>
      <c r="CO134">
        <v>2.4848616091646299E-2</v>
      </c>
      <c r="CP134">
        <v>0.16049235664792999</v>
      </c>
      <c r="CQ134">
        <v>0.57590436518949595</v>
      </c>
      <c r="CR134">
        <v>0.1005476622874</v>
      </c>
      <c r="CS134">
        <v>3.6356690732492002E-2</v>
      </c>
      <c r="CT134" t="s">
        <v>162</v>
      </c>
      <c r="CU134">
        <v>-0.124412832836929</v>
      </c>
      <c r="CV134">
        <v>5.1199140294759402E-2</v>
      </c>
      <c r="CW134">
        <v>7.7615560792280202E-3</v>
      </c>
      <c r="CX134">
        <v>0.24948639590119101</v>
      </c>
      <c r="CY134">
        <v>9.6781384156431303E-3</v>
      </c>
      <c r="CZ134">
        <v>-9.8326816146201396E-2</v>
      </c>
      <c r="DA134">
        <v>0.360606497344515</v>
      </c>
      <c r="DB134">
        <v>1.0282454291132699E-2</v>
      </c>
      <c r="DC134">
        <v>-8.9512705991577499E-2</v>
      </c>
    </row>
    <row r="135" spans="1:107" x14ac:dyDescent="0.25">
      <c r="A135" s="139">
        <v>43556</v>
      </c>
      <c r="B135">
        <f t="shared" si="8"/>
        <v>63.17158251008145</v>
      </c>
      <c r="C135">
        <v>0.27825243636022401</v>
      </c>
      <c r="D135">
        <v>0.79257939415898704</v>
      </c>
      <c r="E135">
        <v>0.72282858741082001</v>
      </c>
      <c r="F135">
        <v>0.69657934017428702</v>
      </c>
      <c r="G135">
        <v>0.257722060331536</v>
      </c>
      <c r="H135">
        <v>0.87811672042169997</v>
      </c>
      <c r="I135">
        <v>0.87882566330649403</v>
      </c>
      <c r="J135">
        <v>0.48662506498299102</v>
      </c>
      <c r="K135">
        <v>0.68492837139681695</v>
      </c>
      <c r="L135">
        <v>0.78788928781604095</v>
      </c>
      <c r="M135">
        <v>0.33532703972244998</v>
      </c>
      <c r="N135">
        <v>0.930923410918709</v>
      </c>
      <c r="O135">
        <v>0.53600021434122902</v>
      </c>
      <c r="P135">
        <v>0.38150390706294901</v>
      </c>
      <c r="Q135">
        <v>0.65922117085057597</v>
      </c>
      <c r="R135">
        <v>0.80191990011172498</v>
      </c>
      <c r="S135">
        <v>0.62992645734631003</v>
      </c>
      <c r="W135">
        <f t="shared" si="9"/>
        <v>49.660554483862576</v>
      </c>
      <c r="X135">
        <v>0.124703465408079</v>
      </c>
      <c r="Y135">
        <v>0.18224425998793101</v>
      </c>
      <c r="Z135">
        <v>0.63514482642243197</v>
      </c>
      <c r="AA135">
        <v>0.44263157143376503</v>
      </c>
      <c r="AB135">
        <v>0.76315807781747402</v>
      </c>
      <c r="AC135">
        <v>0.83175106796207399</v>
      </c>
      <c r="AE135">
        <f t="shared" si="10"/>
        <v>20.125021311907688</v>
      </c>
      <c r="AF135">
        <v>5.8770483152621199E-2</v>
      </c>
      <c r="AG135">
        <v>0.47229082078759499</v>
      </c>
      <c r="AH135">
        <v>0.41274217833111299</v>
      </c>
      <c r="AI135">
        <v>0.448414042759059</v>
      </c>
      <c r="AJ135" t="s">
        <v>162</v>
      </c>
      <c r="AK135">
        <v>0.684533623775887</v>
      </c>
      <c r="AL135">
        <v>0.15617431744079599</v>
      </c>
      <c r="AM135">
        <v>0.108380157219368</v>
      </c>
      <c r="AN135">
        <v>3.6011345362477902E-2</v>
      </c>
      <c r="AO135">
        <v>4.9542737304444397E-2</v>
      </c>
      <c r="AP135">
        <v>0.31047107716962402</v>
      </c>
      <c r="AQ135">
        <v>0.34851762880046</v>
      </c>
      <c r="AR135">
        <v>0.17748829596371099</v>
      </c>
      <c r="AS135">
        <v>1.5756600534858299E-2</v>
      </c>
      <c r="AT135">
        <v>0.31665518453892899</v>
      </c>
      <c r="AU135">
        <v>0.297582431396683</v>
      </c>
      <c r="AV135">
        <v>-3.7181381703194301E-2</v>
      </c>
      <c r="AW135">
        <v>0.13226569020432899</v>
      </c>
      <c r="AX135">
        <v>-9.5841741066668096E-2</v>
      </c>
      <c r="AY135">
        <v>-0.142639731422259</v>
      </c>
      <c r="AZ135">
        <v>0.39927809326393598</v>
      </c>
      <c r="BA135">
        <v>0.325334051913233</v>
      </c>
      <c r="BB135">
        <v>0.46385245797651597</v>
      </c>
      <c r="BC135">
        <v>-0.130040850384189</v>
      </c>
      <c r="BD135">
        <v>5.0267997007995197E-2</v>
      </c>
      <c r="BE135">
        <v>0.25937357539955003</v>
      </c>
      <c r="BF135">
        <v>0.114506455369122</v>
      </c>
      <c r="BI135">
        <f t="shared" si="11"/>
        <v>12.439184518983183</v>
      </c>
      <c r="BJ135" t="s">
        <v>162</v>
      </c>
      <c r="BK135">
        <v>-3.1651361456274799E-2</v>
      </c>
      <c r="BL135">
        <v>0.144491692255513</v>
      </c>
      <c r="BM135">
        <v>0.45705666239305898</v>
      </c>
      <c r="BN135">
        <v>-0.105565200222229</v>
      </c>
      <c r="BO135">
        <v>-3.1515452372409901E-2</v>
      </c>
      <c r="BP135">
        <v>0.10644855081273399</v>
      </c>
      <c r="BQ135">
        <v>1.7591423740085599E-2</v>
      </c>
      <c r="BR135">
        <v>0.23712880664557001</v>
      </c>
      <c r="BS135">
        <v>0.16719690013010699</v>
      </c>
      <c r="BT135">
        <v>0.32398557883884399</v>
      </c>
      <c r="BU135">
        <v>-1.8188266609670399E-2</v>
      </c>
      <c r="BV135">
        <v>0.23228307930271699</v>
      </c>
      <c r="BW135">
        <v>0.22943210865737701</v>
      </c>
      <c r="BX135">
        <v>-1.75413779046414E-2</v>
      </c>
      <c r="BY135">
        <v>0.220015123942955</v>
      </c>
      <c r="BZ135">
        <v>-8.1840404539183606E-2</v>
      </c>
      <c r="CA135">
        <v>-1.4647812422867699E-3</v>
      </c>
      <c r="CB135">
        <v>0.32985661026351099</v>
      </c>
      <c r="CC135">
        <v>-1.71379659055888E-2</v>
      </c>
      <c r="CD135">
        <v>-0.11686826657098801</v>
      </c>
      <c r="CE135">
        <v>0.178883469845213</v>
      </c>
      <c r="CF135">
        <v>0.21035072794036599</v>
      </c>
      <c r="CG135">
        <v>-6.2278111370546799E-2</v>
      </c>
      <c r="CH135">
        <v>3.7161359795862901E-2</v>
      </c>
      <c r="CI135" t="s">
        <v>162</v>
      </c>
      <c r="CJ135">
        <v>0.57734637834571401</v>
      </c>
      <c r="CK135">
        <v>4.2380154549792597E-2</v>
      </c>
      <c r="CL135">
        <v>5.98624401714574E-2</v>
      </c>
      <c r="CM135">
        <v>-0.16086173980768501</v>
      </c>
      <c r="CN135">
        <v>0.705625087717351</v>
      </c>
      <c r="CO135">
        <v>7.6566976032422601E-2</v>
      </c>
      <c r="CP135">
        <v>0.29140777142749502</v>
      </c>
      <c r="CQ135">
        <v>0.31247932505367898</v>
      </c>
      <c r="CR135">
        <v>0.36873760330831301</v>
      </c>
      <c r="CS135">
        <v>0.207728112836504</v>
      </c>
      <c r="CT135" t="s">
        <v>162</v>
      </c>
      <c r="CU135">
        <v>0.102563778806363</v>
      </c>
      <c r="CV135">
        <v>0.26165429231291598</v>
      </c>
      <c r="CW135">
        <v>1.55647420914252E-2</v>
      </c>
      <c r="CX135">
        <v>0.10299748766259501</v>
      </c>
      <c r="CY135">
        <v>0.14337854054389401</v>
      </c>
      <c r="CZ135">
        <v>-0.10769876099893599</v>
      </c>
      <c r="DA135">
        <v>-4.64873462609616E-3</v>
      </c>
      <c r="DB135">
        <v>9.0157164279294193E-3</v>
      </c>
      <c r="DC135">
        <v>-6.3080735062461105E-2</v>
      </c>
    </row>
    <row r="136" spans="1:107" x14ac:dyDescent="0.25">
      <c r="A136" s="139">
        <v>43647</v>
      </c>
      <c r="B136">
        <f t="shared" si="8"/>
        <v>64.317002985067347</v>
      </c>
      <c r="C136">
        <v>0.62954664165061203</v>
      </c>
      <c r="D136">
        <v>0.59523860946629303</v>
      </c>
      <c r="E136">
        <v>0.46768881654773198</v>
      </c>
      <c r="F136">
        <v>0.58265452140523899</v>
      </c>
      <c r="G136">
        <v>0.50661158457279298</v>
      </c>
      <c r="H136">
        <v>0.87031966797795102</v>
      </c>
      <c r="I136">
        <v>0.85379028855321704</v>
      </c>
      <c r="J136">
        <v>0.54613161741622795</v>
      </c>
      <c r="K136">
        <v>0.61517017831814302</v>
      </c>
      <c r="L136">
        <v>0.70167056077533196</v>
      </c>
      <c r="M136">
        <v>0.54607856228110296</v>
      </c>
      <c r="N136">
        <v>0.81972388470907898</v>
      </c>
      <c r="O136">
        <v>0.66563090293648397</v>
      </c>
      <c r="P136">
        <v>0.491756967576996</v>
      </c>
      <c r="Q136">
        <v>0.55322458986631395</v>
      </c>
      <c r="R136">
        <v>0.85045446808070202</v>
      </c>
      <c r="S136">
        <v>0.63819864532722903</v>
      </c>
      <c r="W136">
        <f t="shared" si="9"/>
        <v>60.129916939570137</v>
      </c>
      <c r="X136">
        <v>0.41974087564726598</v>
      </c>
      <c r="Y136">
        <v>0.42985820350132897</v>
      </c>
      <c r="Z136">
        <v>0.540554099385813</v>
      </c>
      <c r="AA136">
        <v>0.55563504944782005</v>
      </c>
      <c r="AB136">
        <v>0.80193745758009305</v>
      </c>
      <c r="AC136">
        <v>0.86006933081188697</v>
      </c>
      <c r="AE136">
        <f t="shared" si="10"/>
        <v>25.091163041498397</v>
      </c>
      <c r="AF136">
        <v>1.45494978305045E-2</v>
      </c>
      <c r="AG136">
        <v>0.65771215348755296</v>
      </c>
      <c r="AH136">
        <v>0.383843392621737</v>
      </c>
      <c r="AI136">
        <v>0.73170002987504801</v>
      </c>
      <c r="AJ136" t="s">
        <v>162</v>
      </c>
      <c r="AK136">
        <v>0.72183988767129903</v>
      </c>
      <c r="AL136">
        <v>0.26487143920553902</v>
      </c>
      <c r="AM136">
        <v>0.28724232012394901</v>
      </c>
      <c r="AN136">
        <v>8.5120348019113501E-2</v>
      </c>
      <c r="AO136">
        <v>3.4218211731326303E-2</v>
      </c>
      <c r="AP136">
        <v>0.40289580638945999</v>
      </c>
      <c r="AQ136">
        <v>0.41789267021065202</v>
      </c>
      <c r="AR136">
        <v>5.0740016921320803E-2</v>
      </c>
      <c r="AS136">
        <v>-2.6238806225557399E-2</v>
      </c>
      <c r="AT136">
        <v>0.39826369435798098</v>
      </c>
      <c r="AU136">
        <v>0.34091676230441598</v>
      </c>
      <c r="AV136">
        <v>-2.32898324863633E-2</v>
      </c>
      <c r="AW136">
        <v>0.26091526994573899</v>
      </c>
      <c r="AX136">
        <v>1.12648485205946E-2</v>
      </c>
      <c r="AY136">
        <v>-0.124230049823014</v>
      </c>
      <c r="AZ136">
        <v>0.47013520737894399</v>
      </c>
      <c r="BA136">
        <v>0.28219882372181698</v>
      </c>
      <c r="BB136">
        <v>0.44208154517628001</v>
      </c>
      <c r="BC136">
        <v>6.3587100222080598E-2</v>
      </c>
      <c r="BD136">
        <v>3.0355432726706599E-2</v>
      </c>
      <c r="BE136">
        <v>0.22828680934517701</v>
      </c>
      <c r="BF136">
        <v>0.116829811537279</v>
      </c>
      <c r="BI136">
        <f t="shared" si="11"/>
        <v>9.4392183733439907</v>
      </c>
      <c r="BJ136" t="s">
        <v>162</v>
      </c>
      <c r="BK136">
        <v>-0.15731515826254899</v>
      </c>
      <c r="BL136">
        <v>0.110787148861597</v>
      </c>
      <c r="BM136">
        <v>0.24155126150946399</v>
      </c>
      <c r="BN136">
        <v>0.111185199456604</v>
      </c>
      <c r="BO136">
        <v>0.38214300631392401</v>
      </c>
      <c r="BP136">
        <v>9.4723890940650493E-2</v>
      </c>
      <c r="BQ136">
        <v>1.10717012355789E-2</v>
      </c>
      <c r="BR136">
        <v>0.11034370035940901</v>
      </c>
      <c r="BS136">
        <v>0.145181708683016</v>
      </c>
      <c r="BT136">
        <v>0.24175428319366901</v>
      </c>
      <c r="BU136">
        <v>-0.122762690209038</v>
      </c>
      <c r="BV136">
        <v>8.3258405670972299E-2</v>
      </c>
      <c r="BW136">
        <v>-5.1399090528587002E-2</v>
      </c>
      <c r="BX136">
        <v>4.7803807092313501E-2</v>
      </c>
      <c r="BY136">
        <v>3.40455858487076E-4</v>
      </c>
      <c r="BZ136">
        <v>0.10267465689241</v>
      </c>
      <c r="CA136">
        <v>8.9849137759557794E-3</v>
      </c>
      <c r="CB136">
        <v>0.26302964756601599</v>
      </c>
      <c r="CC136">
        <v>-7.6695839726961895E-2</v>
      </c>
      <c r="CD136">
        <v>-0.16331962409838099</v>
      </c>
      <c r="CE136">
        <v>1.5206112068456601E-2</v>
      </c>
      <c r="CF136">
        <v>9.1401348203966906E-2</v>
      </c>
      <c r="CG136">
        <v>8.9706885106721396E-2</v>
      </c>
      <c r="CH136">
        <v>3.2398288361431798E-2</v>
      </c>
      <c r="CI136" t="s">
        <v>162</v>
      </c>
      <c r="CJ136">
        <v>0.368530116814415</v>
      </c>
      <c r="CK136">
        <v>6.58915671716193E-2</v>
      </c>
      <c r="CL136">
        <v>-0.156549306112098</v>
      </c>
      <c r="CM136">
        <v>-5.2804212294719197E-2</v>
      </c>
      <c r="CN136">
        <v>0.59256830942000305</v>
      </c>
      <c r="CO136">
        <v>0.18452907495718801</v>
      </c>
      <c r="CP136">
        <v>7.5233689913089305E-2</v>
      </c>
      <c r="CQ136">
        <v>0.50703922127668899</v>
      </c>
      <c r="CR136">
        <v>0.215516696103941</v>
      </c>
      <c r="CS136">
        <v>4.7914111205921303E-2</v>
      </c>
      <c r="CT136" t="s">
        <v>162</v>
      </c>
      <c r="CU136">
        <v>4.4098554193401099E-2</v>
      </c>
      <c r="CV136">
        <v>0.24059742995074801</v>
      </c>
      <c r="CW136">
        <v>-8.3611398891820805E-3</v>
      </c>
      <c r="CX136">
        <v>0.21014904086269301</v>
      </c>
      <c r="CY136">
        <v>0.101998272903926</v>
      </c>
      <c r="CZ136">
        <v>-5.6292931608566299E-2</v>
      </c>
      <c r="DA136">
        <v>0.29075613837775399</v>
      </c>
      <c r="DB136">
        <v>-0.1050736609872</v>
      </c>
      <c r="DC136">
        <v>-0.118931090046832</v>
      </c>
    </row>
    <row r="137" spans="1:107" x14ac:dyDescent="0.25">
      <c r="A137" s="139">
        <v>43739</v>
      </c>
      <c r="B137">
        <f t="shared" si="8"/>
        <v>58.899165637039843</v>
      </c>
      <c r="C137">
        <v>0.25024082425129002</v>
      </c>
      <c r="D137">
        <v>0.62783104986181004</v>
      </c>
      <c r="E137">
        <v>0.41296756025296399</v>
      </c>
      <c r="F137">
        <v>0.60834663442344705</v>
      </c>
      <c r="G137">
        <v>0.49134831479267799</v>
      </c>
      <c r="H137">
        <v>0.84279746085809404</v>
      </c>
      <c r="I137">
        <v>0.84770217429872596</v>
      </c>
      <c r="J137">
        <v>0.53170318221889601</v>
      </c>
      <c r="K137">
        <v>0.659497851164902</v>
      </c>
      <c r="L137">
        <v>0.72464545652792001</v>
      </c>
      <c r="M137">
        <v>0.39917824516852302</v>
      </c>
      <c r="N137">
        <v>0.86370288576776399</v>
      </c>
      <c r="O137">
        <v>0.34351043493893901</v>
      </c>
      <c r="P137">
        <v>0.28611567913793201</v>
      </c>
      <c r="Q137">
        <v>0.75635907466825503</v>
      </c>
      <c r="R137">
        <v>0.65031277683100097</v>
      </c>
      <c r="S137">
        <v>0.71659855313363097</v>
      </c>
      <c r="W137">
        <f t="shared" si="9"/>
        <v>55.337032477419527</v>
      </c>
      <c r="X137">
        <v>0.19879093056442301</v>
      </c>
      <c r="Y137">
        <v>0.507481928902207</v>
      </c>
      <c r="Z137">
        <v>0.57922450855475605</v>
      </c>
      <c r="AA137">
        <v>0.50267140208613403</v>
      </c>
      <c r="AB137">
        <v>0.77714453831600405</v>
      </c>
      <c r="AC137">
        <v>0.75490864022164705</v>
      </c>
      <c r="AE137">
        <f t="shared" si="10"/>
        <v>14.601037269270916</v>
      </c>
      <c r="AF137">
        <v>0.21332885226984299</v>
      </c>
      <c r="AG137">
        <v>5.07879615981832E-3</v>
      </c>
      <c r="AH137">
        <v>1.7028503584335102E-2</v>
      </c>
      <c r="AI137">
        <v>0.14483927206014299</v>
      </c>
      <c r="AJ137" t="s">
        <v>162</v>
      </c>
      <c r="AK137">
        <v>0.59163572498991501</v>
      </c>
      <c r="AL137">
        <v>0.19700711704166499</v>
      </c>
      <c r="AM137">
        <v>0.327030209993173</v>
      </c>
      <c r="AN137">
        <v>8.2043301381554801E-2</v>
      </c>
      <c r="AO137">
        <v>1.2524557353874999E-2</v>
      </c>
      <c r="AP137">
        <v>0.33015408499788901</v>
      </c>
      <c r="AQ137">
        <v>0.112020831187023</v>
      </c>
      <c r="AR137">
        <v>2.7957205517071999E-2</v>
      </c>
      <c r="AS137">
        <v>-9.3207021430112801E-3</v>
      </c>
      <c r="AT137">
        <v>0.17990264531009001</v>
      </c>
      <c r="AU137">
        <v>0.39585809748499501</v>
      </c>
      <c r="AV137">
        <v>3.6709306065811201E-2</v>
      </c>
      <c r="AW137">
        <v>5.3996053598027498E-2</v>
      </c>
      <c r="AX137">
        <v>-6.7313287578556896E-2</v>
      </c>
      <c r="AY137">
        <v>2.2689735336811099E-2</v>
      </c>
      <c r="AZ137">
        <v>0.25550110003611998</v>
      </c>
      <c r="BA137">
        <v>0.27292972390206099</v>
      </c>
      <c r="BB137">
        <v>0.35359731769456298</v>
      </c>
      <c r="BC137">
        <v>0.221147650965348</v>
      </c>
      <c r="BD137">
        <v>-0.113347924519402</v>
      </c>
      <c r="BE137">
        <v>0.27364360018009098</v>
      </c>
      <c r="BF137">
        <v>-0.140372082858815</v>
      </c>
      <c r="BI137">
        <f t="shared" si="11"/>
        <v>10.110066813651635</v>
      </c>
      <c r="BJ137" t="s">
        <v>162</v>
      </c>
      <c r="BK137">
        <v>-3.5699409517132102E-2</v>
      </c>
      <c r="BL137">
        <v>6.0094130790583497E-2</v>
      </c>
      <c r="BM137">
        <v>0.350436414337297</v>
      </c>
      <c r="BN137">
        <v>-4.3476501673019599E-2</v>
      </c>
      <c r="BO137">
        <v>0.23840397588878601</v>
      </c>
      <c r="BP137">
        <v>1.65209790858655E-2</v>
      </c>
      <c r="BQ137">
        <v>5.8233946193797504E-4</v>
      </c>
      <c r="BR137">
        <v>0.101380204568968</v>
      </c>
      <c r="BS137">
        <v>2.7688580589894801E-2</v>
      </c>
      <c r="BT137">
        <v>0.43424416094652102</v>
      </c>
      <c r="BU137">
        <v>0.15319217830381399</v>
      </c>
      <c r="BV137">
        <v>0.31437662995138799</v>
      </c>
      <c r="BW137">
        <v>0.282925294438787</v>
      </c>
      <c r="BX137">
        <v>7.16138344285141E-2</v>
      </c>
      <c r="BY137">
        <v>0.12693304341280601</v>
      </c>
      <c r="BZ137">
        <v>-7.3940273563692302E-2</v>
      </c>
      <c r="CA137">
        <v>-2.7080893541176199E-2</v>
      </c>
      <c r="CB137">
        <v>0.30828093228207198</v>
      </c>
      <c r="CC137">
        <v>7.0904105301855494E-2</v>
      </c>
      <c r="CD137">
        <v>-5.2983329489819E-2</v>
      </c>
      <c r="CE137">
        <v>0.26477733243276103</v>
      </c>
      <c r="CF137">
        <v>-8.8763093138694196E-2</v>
      </c>
      <c r="CG137">
        <v>7.0358394679409103E-2</v>
      </c>
      <c r="CH137">
        <v>7.8527646715751392E-3</v>
      </c>
      <c r="CI137" t="s">
        <v>162</v>
      </c>
      <c r="CJ137">
        <v>0.52874774932719704</v>
      </c>
      <c r="CK137">
        <v>-0.10583730486685999</v>
      </c>
      <c r="CL137">
        <v>-0.102241942888598</v>
      </c>
      <c r="CM137">
        <v>-0.19378667949822501</v>
      </c>
      <c r="CN137">
        <v>0.61119765594652598</v>
      </c>
      <c r="CO137">
        <v>-0.13681342725541101</v>
      </c>
      <c r="CP137">
        <v>0.36503634674061602</v>
      </c>
      <c r="CQ137">
        <v>0.42333963579046502</v>
      </c>
      <c r="CR137">
        <v>0.26433671633509198</v>
      </c>
      <c r="CS137">
        <v>-1.33077960541976E-2</v>
      </c>
      <c r="CT137" t="s">
        <v>162</v>
      </c>
      <c r="CU137">
        <v>3.8838605326637098E-2</v>
      </c>
      <c r="CV137">
        <v>9.7222787891356202E-2</v>
      </c>
      <c r="CW137">
        <v>-1.36586510920236E-2</v>
      </c>
      <c r="CX137">
        <v>0.243323471886284</v>
      </c>
      <c r="CY137">
        <v>4.4250849616234197E-2</v>
      </c>
      <c r="CZ137">
        <v>-0.11036777351754801</v>
      </c>
      <c r="DA137">
        <v>1.5321172965116E-2</v>
      </c>
      <c r="DB137">
        <v>-5.0216615521554202E-2</v>
      </c>
      <c r="DC137">
        <v>-0.136677865910205</v>
      </c>
    </row>
    <row r="138" spans="1:107" x14ac:dyDescent="0.25">
      <c r="A138" s="139">
        <v>43831</v>
      </c>
      <c r="B138">
        <f t="shared" si="8"/>
        <v>88.072399284955765</v>
      </c>
      <c r="C138">
        <v>0.83622630306383505</v>
      </c>
      <c r="D138">
        <v>0.934832367779454</v>
      </c>
      <c r="E138">
        <v>0.89780386944789103</v>
      </c>
      <c r="F138">
        <v>0.93511202965740103</v>
      </c>
      <c r="G138">
        <v>0.84589965692647495</v>
      </c>
      <c r="H138">
        <v>0.97517900230105903</v>
      </c>
      <c r="I138">
        <v>0.96772209550945099</v>
      </c>
      <c r="J138">
        <v>0.78901729564527601</v>
      </c>
      <c r="K138">
        <v>0.92830037704798796</v>
      </c>
      <c r="L138">
        <v>0.89172379615265895</v>
      </c>
      <c r="M138">
        <v>0.63133410411696</v>
      </c>
      <c r="N138">
        <v>0.96957767959334595</v>
      </c>
      <c r="O138">
        <v>0.90302811020585805</v>
      </c>
      <c r="P138">
        <v>0.83402907083484701</v>
      </c>
      <c r="Q138">
        <v>0.88110926685109503</v>
      </c>
      <c r="R138">
        <v>0.95497145605790001</v>
      </c>
      <c r="S138">
        <v>0.79644139725098495</v>
      </c>
      <c r="W138">
        <f t="shared" si="9"/>
        <v>87.834144680231418</v>
      </c>
      <c r="X138">
        <v>0.85730757907163502</v>
      </c>
      <c r="Y138">
        <v>0.78741569338402695</v>
      </c>
      <c r="Z138">
        <v>0.907540278056438</v>
      </c>
      <c r="AA138">
        <v>0.83336729293761502</v>
      </c>
      <c r="AB138">
        <v>0.93087880888365304</v>
      </c>
      <c r="AC138">
        <v>0.95353902848051797</v>
      </c>
      <c r="AE138">
        <f t="shared" si="10"/>
        <v>65.340475489914311</v>
      </c>
      <c r="AF138">
        <v>0.59816456334767998</v>
      </c>
      <c r="AG138">
        <v>0.81398414874477298</v>
      </c>
      <c r="AH138">
        <v>0.31035827634164098</v>
      </c>
      <c r="AI138">
        <v>0.888676688594635</v>
      </c>
      <c r="AJ138" t="s">
        <v>162</v>
      </c>
      <c r="AK138">
        <v>0.92301864025543101</v>
      </c>
      <c r="AL138">
        <v>0.83729094816741501</v>
      </c>
      <c r="AM138">
        <v>0.80999001307640905</v>
      </c>
      <c r="AN138">
        <v>0.67629368782473398</v>
      </c>
      <c r="AO138">
        <v>0.72240925224840402</v>
      </c>
      <c r="AP138">
        <v>0.74282554574315696</v>
      </c>
      <c r="AQ138">
        <v>0.77026754483969195</v>
      </c>
      <c r="AR138">
        <v>6.9171465221979006E-2</v>
      </c>
      <c r="AS138">
        <v>0.57146374870853101</v>
      </c>
      <c r="AT138">
        <v>0.65268297807655495</v>
      </c>
      <c r="AU138">
        <v>0.84106741725922496</v>
      </c>
      <c r="AV138">
        <v>0.55771487504803496</v>
      </c>
      <c r="AW138">
        <v>0.82028602434213904</v>
      </c>
      <c r="AX138">
        <v>0.40370993697090102</v>
      </c>
      <c r="AY138">
        <v>0.43703208990049702</v>
      </c>
      <c r="AZ138">
        <v>0.887789229788992</v>
      </c>
      <c r="BA138">
        <v>0.545310029992496</v>
      </c>
      <c r="BB138">
        <v>0.78475230033871801</v>
      </c>
      <c r="BC138">
        <v>0.52592577766788096</v>
      </c>
      <c r="BD138">
        <v>0.35858489658111398</v>
      </c>
      <c r="BE138">
        <v>0.75098147769783896</v>
      </c>
      <c r="BF138">
        <v>0.68877207059885304</v>
      </c>
      <c r="BI138">
        <f t="shared" si="11"/>
        <v>51.556037150100451</v>
      </c>
      <c r="BJ138" t="s">
        <v>162</v>
      </c>
      <c r="BK138">
        <v>0.37624041824125698</v>
      </c>
      <c r="BL138">
        <v>0.35872277858276103</v>
      </c>
      <c r="BM138">
        <v>0.47765052723564899</v>
      </c>
      <c r="BN138">
        <v>0.57450990998373797</v>
      </c>
      <c r="BO138">
        <v>0.572123594191706</v>
      </c>
      <c r="BP138">
        <v>0.734170780270468</v>
      </c>
      <c r="BQ138">
        <v>0.294214885342581</v>
      </c>
      <c r="BR138">
        <v>0.80187500584929905</v>
      </c>
      <c r="BS138">
        <v>0.79117558473540595</v>
      </c>
      <c r="BT138">
        <v>0.88308014420888004</v>
      </c>
      <c r="BU138">
        <v>0.32059301283371699</v>
      </c>
      <c r="BV138">
        <v>0.82770654005053101</v>
      </c>
      <c r="BW138">
        <v>0.712651866558633</v>
      </c>
      <c r="BX138">
        <v>0.26288976583374801</v>
      </c>
      <c r="BY138">
        <v>0.37520501138094697</v>
      </c>
      <c r="BZ138">
        <v>0.367346651880399</v>
      </c>
      <c r="CA138">
        <v>0.70656655593866302</v>
      </c>
      <c r="CB138">
        <v>0.486577137790902</v>
      </c>
      <c r="CC138">
        <v>0.41414593988793202</v>
      </c>
      <c r="CD138">
        <v>-0.101031471858631</v>
      </c>
      <c r="CE138">
        <v>0.88282552527719105</v>
      </c>
      <c r="CF138">
        <v>0.70174979506767599</v>
      </c>
      <c r="CG138">
        <v>0.64089729272061502</v>
      </c>
      <c r="CH138">
        <v>0.389135175623742</v>
      </c>
      <c r="CI138" t="s">
        <v>162</v>
      </c>
      <c r="CJ138">
        <v>0.69728484174361705</v>
      </c>
      <c r="CK138">
        <v>0.397567805816819</v>
      </c>
      <c r="CL138">
        <v>0.47334193491497001</v>
      </c>
      <c r="CM138">
        <v>0.44227002428439299</v>
      </c>
      <c r="CN138">
        <v>0.888939182640063</v>
      </c>
      <c r="CO138">
        <v>0.54167996891083303</v>
      </c>
      <c r="CP138">
        <v>0.78285157526820703</v>
      </c>
      <c r="CQ138">
        <v>0.70398705864008904</v>
      </c>
      <c r="CR138">
        <v>0.55675168269248299</v>
      </c>
      <c r="CS138">
        <v>0.76691613003914105</v>
      </c>
      <c r="CT138" t="s">
        <v>162</v>
      </c>
      <c r="CU138">
        <v>0.131900992434412</v>
      </c>
      <c r="CV138">
        <v>0.37124727512942401</v>
      </c>
      <c r="CW138">
        <v>0.32372499666583898</v>
      </c>
      <c r="CX138">
        <v>0.75012033177271997</v>
      </c>
      <c r="CY138">
        <v>0.78549700266327505</v>
      </c>
      <c r="CZ138">
        <v>-4.6548979817307302E-2</v>
      </c>
      <c r="DA138">
        <v>0.59372916755402105</v>
      </c>
      <c r="DB138">
        <v>8.5294387253371906E-2</v>
      </c>
      <c r="DC138">
        <v>7.1518168309016597E-2</v>
      </c>
    </row>
    <row r="139" spans="1:107" x14ac:dyDescent="0.25">
      <c r="A139" s="139">
        <v>43922</v>
      </c>
      <c r="B139">
        <f t="shared" si="8"/>
        <v>76.289376294214264</v>
      </c>
      <c r="C139">
        <v>0.49377205746027197</v>
      </c>
      <c r="D139">
        <v>0.862541580199507</v>
      </c>
      <c r="E139">
        <v>0.85720884116998697</v>
      </c>
      <c r="F139">
        <v>0.78801277648154799</v>
      </c>
      <c r="G139">
        <v>0.58873948474816096</v>
      </c>
      <c r="H139">
        <v>0.96364721868737102</v>
      </c>
      <c r="I139">
        <v>0.93266584776782602</v>
      </c>
      <c r="J139">
        <v>0.62251899487995999</v>
      </c>
      <c r="K139">
        <v>0.76490175916735703</v>
      </c>
      <c r="L139">
        <v>0.89965959857646305</v>
      </c>
      <c r="M139">
        <v>0.63593728809096595</v>
      </c>
      <c r="N139">
        <v>0.85221706625639004</v>
      </c>
      <c r="O139">
        <v>0.69262598194759795</v>
      </c>
      <c r="P139">
        <v>0.64181822414109901</v>
      </c>
      <c r="Q139">
        <v>0.72698232342145297</v>
      </c>
      <c r="R139">
        <v>0.88053640120635501</v>
      </c>
      <c r="S139">
        <v>0.76540852581411101</v>
      </c>
      <c r="W139">
        <f t="shared" si="9"/>
        <v>69.347724940605957</v>
      </c>
      <c r="X139">
        <v>0.451149652787176</v>
      </c>
      <c r="Y139">
        <v>0.433635179992376</v>
      </c>
      <c r="Z139">
        <v>0.77376744115155305</v>
      </c>
      <c r="AA139">
        <v>0.69394157004356205</v>
      </c>
      <c r="AB139">
        <v>0.91095059214910601</v>
      </c>
      <c r="AC139">
        <v>0.897419060312585</v>
      </c>
      <c r="AE139">
        <f t="shared" si="10"/>
        <v>39.108422174395074</v>
      </c>
      <c r="AF139">
        <v>0.16584099875942601</v>
      </c>
      <c r="AG139">
        <v>0.57205961540055195</v>
      </c>
      <c r="AH139">
        <v>0.33591810509508202</v>
      </c>
      <c r="AI139">
        <v>0.62884978744364295</v>
      </c>
      <c r="AJ139" t="s">
        <v>162</v>
      </c>
      <c r="AK139">
        <v>0.871222446325286</v>
      </c>
      <c r="AL139">
        <v>0.69717011217538905</v>
      </c>
      <c r="AM139">
        <v>0.748493743833202</v>
      </c>
      <c r="AN139">
        <v>0.40687630346817599</v>
      </c>
      <c r="AO139">
        <v>0.46450503637246598</v>
      </c>
      <c r="AP139">
        <v>0.44699907966225899</v>
      </c>
      <c r="AQ139">
        <v>0.48831790034196898</v>
      </c>
      <c r="AR139">
        <v>-7.4322483927415903E-2</v>
      </c>
      <c r="AS139">
        <v>-7.1927093891121605E-2</v>
      </c>
      <c r="AT139">
        <v>0.65187085811912204</v>
      </c>
      <c r="AU139">
        <v>0.72052513549297903</v>
      </c>
      <c r="AV139">
        <v>9.5170975963156795E-2</v>
      </c>
      <c r="AW139">
        <v>0.47590409712666598</v>
      </c>
      <c r="AX139">
        <v>0.13413704618738301</v>
      </c>
      <c r="AY139">
        <v>-9.4124506319802806E-2</v>
      </c>
      <c r="AZ139">
        <v>0.58000667219156199</v>
      </c>
      <c r="BA139">
        <v>0.29393785114866899</v>
      </c>
      <c r="BB139">
        <v>0.69806928969919402</v>
      </c>
      <c r="BC139">
        <v>8.4736072428411996E-2</v>
      </c>
      <c r="BD139">
        <v>-2.0390495805286998E-2</v>
      </c>
      <c r="BE139">
        <v>0.47905855839163097</v>
      </c>
      <c r="BF139">
        <v>0.38928465966012099</v>
      </c>
      <c r="BI139">
        <f t="shared" si="11"/>
        <v>26.7487102838721</v>
      </c>
      <c r="BJ139" t="s">
        <v>162</v>
      </c>
      <c r="BK139">
        <v>0.20059226968642299</v>
      </c>
      <c r="BL139">
        <v>0.20538665732618</v>
      </c>
      <c r="BM139">
        <v>0.48140904997913098</v>
      </c>
      <c r="BN139">
        <v>0.38489336213978997</v>
      </c>
      <c r="BO139">
        <v>0.40059914585831802</v>
      </c>
      <c r="BP139">
        <v>0.33082242639271903</v>
      </c>
      <c r="BQ139">
        <v>9.2958642410379502E-2</v>
      </c>
      <c r="BR139">
        <v>0.39286555336899198</v>
      </c>
      <c r="BS139">
        <v>0.43593073796998499</v>
      </c>
      <c r="BT139">
        <v>0.76415686392738802</v>
      </c>
      <c r="BU139">
        <v>0.29316406858984301</v>
      </c>
      <c r="BV139">
        <v>0.32242128329418801</v>
      </c>
      <c r="BW139">
        <v>0.62131008820243505</v>
      </c>
      <c r="BX139">
        <v>0.117617410317051</v>
      </c>
      <c r="BY139">
        <v>0.104460808634772</v>
      </c>
      <c r="BZ139">
        <v>-8.1563668061637604E-2</v>
      </c>
      <c r="CA139">
        <v>0.39996731143076802</v>
      </c>
      <c r="CB139">
        <v>-1.2811174123292799E-3</v>
      </c>
      <c r="CC139">
        <v>0.44458531827811998</v>
      </c>
      <c r="CD139">
        <v>-3.43534144831876E-2</v>
      </c>
      <c r="CE139">
        <v>0.50287849205923596</v>
      </c>
      <c r="CF139">
        <v>0.29524140460287202</v>
      </c>
      <c r="CG139">
        <v>0.21752774443581199</v>
      </c>
      <c r="CH139">
        <v>-5.2716410610795803E-3</v>
      </c>
      <c r="CI139" t="s">
        <v>162</v>
      </c>
      <c r="CJ139">
        <v>0.29009021021068199</v>
      </c>
      <c r="CK139">
        <v>0.115846802131631</v>
      </c>
      <c r="CL139">
        <v>0.15884744694258501</v>
      </c>
      <c r="CM139">
        <v>0.351586498469591</v>
      </c>
      <c r="CN139">
        <v>0.70130996201347096</v>
      </c>
      <c r="CO139">
        <v>0.245777273510526</v>
      </c>
      <c r="CP139">
        <v>0.55601815829589796</v>
      </c>
      <c r="CQ139">
        <v>0.59820752810355404</v>
      </c>
      <c r="CR139">
        <v>0.16353737733930601</v>
      </c>
      <c r="CS139">
        <v>0.141304920314796</v>
      </c>
      <c r="CT139" t="s">
        <v>162</v>
      </c>
      <c r="CU139">
        <v>5.2034244314717003E-2</v>
      </c>
      <c r="CV139">
        <v>7.7490028374377795E-2</v>
      </c>
      <c r="CW139">
        <v>-3.72153198982206E-4</v>
      </c>
      <c r="CX139">
        <v>0.549903437218076</v>
      </c>
      <c r="CY139">
        <v>0.41951865497857699</v>
      </c>
      <c r="CZ139">
        <v>-1.4984068828700599E-3</v>
      </c>
      <c r="DA139">
        <v>0.307394989908299</v>
      </c>
      <c r="DB139">
        <v>-3.5217782860376599E-2</v>
      </c>
      <c r="DC139">
        <v>-7.6152565005025E-2</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BL139"/>
  <sheetViews>
    <sheetView workbookViewId="0">
      <selection activeCell="C6" sqref="C6"/>
    </sheetView>
  </sheetViews>
  <sheetFormatPr defaultColWidth="8.85546875" defaultRowHeight="15" x14ac:dyDescent="0.25"/>
  <cols>
    <col min="1" max="1" width="11.7109375" bestFit="1" customWidth="1"/>
    <col min="3" max="3" width="12.140625" bestFit="1" customWidth="1"/>
    <col min="4" max="4" width="12.85546875" bestFit="1" customWidth="1"/>
    <col min="5" max="7" width="12.140625" bestFit="1" customWidth="1"/>
    <col min="8" max="8" width="12.85546875" bestFit="1" customWidth="1"/>
    <col min="9" max="9" width="13.7109375" bestFit="1" customWidth="1"/>
    <col min="10" max="10" width="12.140625" bestFit="1" customWidth="1"/>
    <col min="11" max="11" width="12.85546875" bestFit="1" customWidth="1"/>
    <col min="14" max="16" width="12.140625" bestFit="1" customWidth="1"/>
    <col min="17" max="17" width="12.85546875" bestFit="1" customWidth="1"/>
    <col min="18" max="18" width="12.140625" bestFit="1" customWidth="1"/>
    <col min="19" max="19" width="13.85546875" bestFit="1" customWidth="1"/>
    <col min="20" max="20" width="14.42578125" bestFit="1" customWidth="1"/>
    <col min="21" max="23" width="12.140625" bestFit="1" customWidth="1"/>
    <col min="24" max="24" width="12.85546875" bestFit="1" customWidth="1"/>
    <col min="25" max="25" width="12.140625" bestFit="1" customWidth="1"/>
    <col min="26" max="26" width="12.85546875" bestFit="1" customWidth="1"/>
    <col min="27" max="29" width="12.140625" bestFit="1" customWidth="1"/>
    <col min="30" max="30" width="12.85546875" bestFit="1" customWidth="1"/>
    <col min="31" max="31" width="13.7109375" bestFit="1" customWidth="1"/>
    <col min="32" max="32" width="12.140625" bestFit="1" customWidth="1"/>
    <col min="33" max="33" width="12.85546875" bestFit="1" customWidth="1"/>
    <col min="34" max="34" width="12.85546875" customWidth="1"/>
    <col min="35" max="35" width="9.7109375" customWidth="1"/>
    <col min="36" max="36" width="12.85546875" bestFit="1" customWidth="1"/>
    <col min="37" max="37" width="12.28515625" bestFit="1" customWidth="1"/>
    <col min="38" max="38" width="12.85546875" bestFit="1" customWidth="1"/>
    <col min="39" max="39" width="12.140625" bestFit="1" customWidth="1"/>
    <col min="40" max="42" width="12.85546875" bestFit="1" customWidth="1"/>
    <col min="43" max="43" width="13.85546875" bestFit="1" customWidth="1"/>
    <col min="44" max="44" width="13.7109375" bestFit="1" customWidth="1"/>
    <col min="45" max="47" width="12.140625" bestFit="1" customWidth="1"/>
    <col min="48" max="48" width="12.85546875" bestFit="1" customWidth="1"/>
    <col min="49" max="49" width="12.140625" bestFit="1" customWidth="1"/>
    <col min="50" max="50" width="13.85546875" bestFit="1" customWidth="1"/>
    <col min="51" max="51" width="14.42578125" bestFit="1" customWidth="1"/>
    <col min="52" max="54" width="12.140625" bestFit="1" customWidth="1"/>
    <col min="55" max="55" width="12.85546875" bestFit="1" customWidth="1"/>
    <col min="56" max="56" width="12.140625" bestFit="1" customWidth="1"/>
    <col min="57" max="57" width="12.85546875" bestFit="1" customWidth="1"/>
    <col min="58" max="60" width="12.140625" bestFit="1" customWidth="1"/>
    <col min="61" max="61" width="12.85546875" bestFit="1" customWidth="1"/>
    <col min="62" max="62" width="13.7109375" bestFit="1" customWidth="1"/>
    <col min="63" max="63" width="12.140625" bestFit="1" customWidth="1"/>
    <col min="64" max="64" width="12.85546875" bestFit="1" customWidth="1"/>
  </cols>
  <sheetData>
    <row r="1" spans="1:64" x14ac:dyDescent="0.25">
      <c r="A1" s="140"/>
      <c r="B1" t="s">
        <v>90</v>
      </c>
      <c r="C1" t="s">
        <v>1265</v>
      </c>
      <c r="D1" t="s">
        <v>1267</v>
      </c>
      <c r="E1" t="s">
        <v>1272</v>
      </c>
      <c r="F1" t="s">
        <v>1273</v>
      </c>
      <c r="G1" t="s">
        <v>1278</v>
      </c>
      <c r="H1" t="s">
        <v>1279</v>
      </c>
      <c r="I1" t="s">
        <v>1290</v>
      </c>
      <c r="J1" t="s">
        <v>1291</v>
      </c>
      <c r="K1" t="s">
        <v>1292</v>
      </c>
      <c r="M1" t="s">
        <v>91</v>
      </c>
      <c r="N1" t="s">
        <v>1264</v>
      </c>
      <c r="O1" t="s">
        <v>1266</v>
      </c>
      <c r="P1" t="s">
        <v>1270</v>
      </c>
      <c r="Q1" t="s">
        <v>1271</v>
      </c>
      <c r="R1" t="s">
        <v>1277</v>
      </c>
      <c r="S1" t="s">
        <v>1281</v>
      </c>
      <c r="T1" t="s">
        <v>1282</v>
      </c>
      <c r="U1" t="s">
        <v>1283</v>
      </c>
      <c r="V1" t="s">
        <v>1285</v>
      </c>
      <c r="W1" t="s">
        <v>1288</v>
      </c>
      <c r="X1" t="s">
        <v>1289</v>
      </c>
      <c r="Y1" t="s">
        <v>1265</v>
      </c>
      <c r="Z1" t="s">
        <v>1267</v>
      </c>
      <c r="AA1" t="s">
        <v>1272</v>
      </c>
      <c r="AB1" t="s">
        <v>1273</v>
      </c>
      <c r="AC1" t="s">
        <v>1278</v>
      </c>
      <c r="AD1" t="s">
        <v>1279</v>
      </c>
      <c r="AE1" t="s">
        <v>1290</v>
      </c>
      <c r="AF1" t="s">
        <v>1291</v>
      </c>
      <c r="AG1" t="s">
        <v>1292</v>
      </c>
      <c r="AI1" t="s">
        <v>92</v>
      </c>
      <c r="AJ1" t="s">
        <v>1268</v>
      </c>
      <c r="AK1" t="s">
        <v>1269</v>
      </c>
      <c r="AL1" t="s">
        <v>1274</v>
      </c>
      <c r="AM1" t="s">
        <v>1275</v>
      </c>
      <c r="AN1" t="s">
        <v>1276</v>
      </c>
      <c r="AO1" t="s">
        <v>1280</v>
      </c>
      <c r="AP1" t="s">
        <v>1284</v>
      </c>
      <c r="AQ1" t="s">
        <v>1286</v>
      </c>
      <c r="AR1" t="s">
        <v>1287</v>
      </c>
      <c r="AS1" t="s">
        <v>1264</v>
      </c>
      <c r="AT1" t="s">
        <v>1266</v>
      </c>
      <c r="AU1" t="s">
        <v>1270</v>
      </c>
      <c r="AV1" t="s">
        <v>1271</v>
      </c>
      <c r="AW1" t="s">
        <v>1277</v>
      </c>
      <c r="AX1" t="s">
        <v>1281</v>
      </c>
      <c r="AY1" t="s">
        <v>1282</v>
      </c>
      <c r="AZ1" t="s">
        <v>1283</v>
      </c>
      <c r="BA1" t="s">
        <v>1285</v>
      </c>
      <c r="BB1" t="s">
        <v>1288</v>
      </c>
      <c r="BC1" t="s">
        <v>1289</v>
      </c>
      <c r="BD1" t="s">
        <v>1265</v>
      </c>
      <c r="BE1" t="s">
        <v>1267</v>
      </c>
      <c r="BF1" t="s">
        <v>1272</v>
      </c>
      <c r="BG1" t="s">
        <v>1273</v>
      </c>
      <c r="BH1" t="s">
        <v>1278</v>
      </c>
      <c r="BI1" t="s">
        <v>1279</v>
      </c>
      <c r="BJ1" t="s">
        <v>1290</v>
      </c>
      <c r="BK1" t="s">
        <v>1291</v>
      </c>
      <c r="BL1" t="s">
        <v>1292</v>
      </c>
    </row>
    <row r="2" spans="1:64" x14ac:dyDescent="0.25">
      <c r="A2" s="139">
        <v>31413</v>
      </c>
      <c r="B2">
        <f>AVERAGE(C2:K2)*100</f>
        <v>43.616920048363177</v>
      </c>
      <c r="C2">
        <v>0.56349081693738101</v>
      </c>
      <c r="D2">
        <v>-3.0370220151820799E-3</v>
      </c>
      <c r="E2">
        <v>0.57922321934302701</v>
      </c>
      <c r="F2">
        <v>0.70248017108843097</v>
      </c>
      <c r="G2">
        <v>0.47902499518776398</v>
      </c>
      <c r="H2">
        <v>0.62994212237998704</v>
      </c>
      <c r="I2">
        <v>0.59559608072097103</v>
      </c>
      <c r="J2">
        <v>0.363668636328774</v>
      </c>
      <c r="K2">
        <v>1.5133784381533301E-2</v>
      </c>
      <c r="M2">
        <f>AVERAGE(N2:AG2)*100</f>
        <v>43.616920048363177</v>
      </c>
      <c r="N2" t="s">
        <v>162</v>
      </c>
      <c r="O2" t="s">
        <v>162</v>
      </c>
      <c r="P2" t="s">
        <v>162</v>
      </c>
      <c r="Q2" t="s">
        <v>162</v>
      </c>
      <c r="R2" t="s">
        <v>162</v>
      </c>
      <c r="S2" t="s">
        <v>162</v>
      </c>
      <c r="T2" t="s">
        <v>162</v>
      </c>
      <c r="U2" t="s">
        <v>162</v>
      </c>
      <c r="V2" t="s">
        <v>162</v>
      </c>
      <c r="W2" t="s">
        <v>162</v>
      </c>
      <c r="X2" t="s">
        <v>162</v>
      </c>
      <c r="Y2">
        <v>0.56349081693738101</v>
      </c>
      <c r="Z2">
        <v>-3.0370220151820799E-3</v>
      </c>
      <c r="AA2">
        <v>0.57922321934302701</v>
      </c>
      <c r="AB2">
        <v>0.70248017108843097</v>
      </c>
      <c r="AC2">
        <v>0.47902499518776398</v>
      </c>
      <c r="AD2">
        <v>0.62994212237998704</v>
      </c>
      <c r="AE2">
        <v>0.59559608072097103</v>
      </c>
      <c r="AF2">
        <v>0.363668636328774</v>
      </c>
      <c r="AG2">
        <v>1.5133784381533301E-2</v>
      </c>
      <c r="AI2">
        <f>AVERAGE(AJ2:BL2)*100</f>
        <v>43.616920048363177</v>
      </c>
      <c r="AJ2" t="s">
        <v>162</v>
      </c>
      <c r="AK2" t="s">
        <v>162</v>
      </c>
      <c r="AL2" t="s">
        <v>162</v>
      </c>
      <c r="AM2" t="s">
        <v>162</v>
      </c>
      <c r="AN2" t="s">
        <v>162</v>
      </c>
      <c r="AO2" t="s">
        <v>162</v>
      </c>
      <c r="AP2" t="s">
        <v>162</v>
      </c>
      <c r="AQ2" t="s">
        <v>162</v>
      </c>
      <c r="AR2" t="s">
        <v>162</v>
      </c>
      <c r="AS2" t="s">
        <v>162</v>
      </c>
      <c r="AT2" t="s">
        <v>162</v>
      </c>
      <c r="AU2" t="s">
        <v>162</v>
      </c>
      <c r="AV2" t="s">
        <v>162</v>
      </c>
      <c r="AW2" t="s">
        <v>162</v>
      </c>
      <c r="AX2" t="s">
        <v>162</v>
      </c>
      <c r="AY2" t="s">
        <v>162</v>
      </c>
      <c r="AZ2" t="s">
        <v>162</v>
      </c>
      <c r="BA2" t="s">
        <v>162</v>
      </c>
      <c r="BB2" t="s">
        <v>162</v>
      </c>
      <c r="BC2" t="s">
        <v>162</v>
      </c>
      <c r="BD2">
        <v>0.56349081693738101</v>
      </c>
      <c r="BE2">
        <v>-3.0370220151820799E-3</v>
      </c>
      <c r="BF2">
        <v>0.57922321934302701</v>
      </c>
      <c r="BG2">
        <v>0.70248017108843097</v>
      </c>
      <c r="BH2">
        <v>0.47902499518776398</v>
      </c>
      <c r="BI2">
        <v>0.62994212237998704</v>
      </c>
      <c r="BJ2">
        <v>0.59559608072097103</v>
      </c>
      <c r="BK2">
        <v>0.363668636328774</v>
      </c>
      <c r="BL2">
        <v>1.5133784381533301E-2</v>
      </c>
    </row>
    <row r="3" spans="1:64" x14ac:dyDescent="0.25">
      <c r="A3" s="139">
        <v>31503</v>
      </c>
      <c r="B3">
        <f t="shared" ref="B3:B66" si="0">AVERAGE(C3:K3)*100</f>
        <v>45.64609958572629</v>
      </c>
      <c r="C3">
        <v>0.60741548949506496</v>
      </c>
      <c r="D3">
        <v>-0.104914738396441</v>
      </c>
      <c r="E3">
        <v>0.54928981245432495</v>
      </c>
      <c r="F3">
        <v>0.63867990094221605</v>
      </c>
      <c r="G3">
        <v>0.67525189989614598</v>
      </c>
      <c r="H3">
        <v>0.35810299189453099</v>
      </c>
      <c r="I3">
        <v>0.72309072635944005</v>
      </c>
      <c r="J3">
        <v>0.53347556472151803</v>
      </c>
      <c r="K3">
        <v>0.12775731534856599</v>
      </c>
      <c r="M3">
        <f t="shared" ref="M3:M66" si="1">AVERAGE(N3:AG3)*100</f>
        <v>45.64609958572629</v>
      </c>
      <c r="N3" t="s">
        <v>162</v>
      </c>
      <c r="O3" t="s">
        <v>162</v>
      </c>
      <c r="P3" t="s">
        <v>162</v>
      </c>
      <c r="Q3" t="s">
        <v>162</v>
      </c>
      <c r="R3" t="s">
        <v>162</v>
      </c>
      <c r="S3" t="s">
        <v>162</v>
      </c>
      <c r="T3" t="s">
        <v>162</v>
      </c>
      <c r="U3" t="s">
        <v>162</v>
      </c>
      <c r="V3" t="s">
        <v>162</v>
      </c>
      <c r="W3" t="s">
        <v>162</v>
      </c>
      <c r="X3" t="s">
        <v>162</v>
      </c>
      <c r="Y3">
        <v>0.60741548949506496</v>
      </c>
      <c r="Z3">
        <v>-0.104914738396441</v>
      </c>
      <c r="AA3">
        <v>0.54928981245432495</v>
      </c>
      <c r="AB3">
        <v>0.63867990094221605</v>
      </c>
      <c r="AC3">
        <v>0.67525189989614598</v>
      </c>
      <c r="AD3">
        <v>0.35810299189453099</v>
      </c>
      <c r="AE3">
        <v>0.72309072635944005</v>
      </c>
      <c r="AF3">
        <v>0.53347556472151803</v>
      </c>
      <c r="AG3">
        <v>0.12775731534856599</v>
      </c>
      <c r="AI3">
        <f t="shared" ref="AI3:AI66" si="2">AVERAGE(AJ3:BL3)*100</f>
        <v>45.64609958572629</v>
      </c>
      <c r="AJ3" t="s">
        <v>162</v>
      </c>
      <c r="AK3" t="s">
        <v>162</v>
      </c>
      <c r="AL3" t="s">
        <v>162</v>
      </c>
      <c r="AM3" t="s">
        <v>162</v>
      </c>
      <c r="AN3" t="s">
        <v>162</v>
      </c>
      <c r="AO3" t="s">
        <v>162</v>
      </c>
      <c r="AP3" t="s">
        <v>162</v>
      </c>
      <c r="AQ3" t="s">
        <v>162</v>
      </c>
      <c r="AR3" t="s">
        <v>162</v>
      </c>
      <c r="AS3" t="s">
        <v>162</v>
      </c>
      <c r="AT3" t="s">
        <v>162</v>
      </c>
      <c r="AU3" t="s">
        <v>162</v>
      </c>
      <c r="AV3" t="s">
        <v>162</v>
      </c>
      <c r="AW3" t="s">
        <v>162</v>
      </c>
      <c r="AX3" t="s">
        <v>162</v>
      </c>
      <c r="AY3" t="s">
        <v>162</v>
      </c>
      <c r="AZ3" t="s">
        <v>162</v>
      </c>
      <c r="BA3" t="s">
        <v>162</v>
      </c>
      <c r="BB3" t="s">
        <v>162</v>
      </c>
      <c r="BC3" t="s">
        <v>162</v>
      </c>
      <c r="BD3">
        <v>0.60741548949506496</v>
      </c>
      <c r="BE3">
        <v>-0.104914738396441</v>
      </c>
      <c r="BF3">
        <v>0.54928981245432495</v>
      </c>
      <c r="BG3">
        <v>0.63867990094221605</v>
      </c>
      <c r="BH3">
        <v>0.67525189989614598</v>
      </c>
      <c r="BI3">
        <v>0.35810299189453099</v>
      </c>
      <c r="BJ3">
        <v>0.72309072635944005</v>
      </c>
      <c r="BK3">
        <v>0.53347556472151803</v>
      </c>
      <c r="BL3">
        <v>0.12775731534856599</v>
      </c>
    </row>
    <row r="4" spans="1:64" x14ac:dyDescent="0.25">
      <c r="A4" s="139">
        <v>31594</v>
      </c>
      <c r="B4">
        <f t="shared" si="0"/>
        <v>43.545764796040245</v>
      </c>
      <c r="C4">
        <v>0.59037932269861104</v>
      </c>
      <c r="D4">
        <v>4.2041535987412303E-2</v>
      </c>
      <c r="E4">
        <v>0.70670804959497302</v>
      </c>
      <c r="F4">
        <v>0.78186483429770104</v>
      </c>
      <c r="G4">
        <v>0.25301252689145798</v>
      </c>
      <c r="H4">
        <v>0.57560078739438603</v>
      </c>
      <c r="I4">
        <v>0.61364115439531897</v>
      </c>
      <c r="J4">
        <v>0.31385804569171399</v>
      </c>
      <c r="K4">
        <v>4.2012574692046903E-2</v>
      </c>
      <c r="M4">
        <f t="shared" si="1"/>
        <v>43.545764796040245</v>
      </c>
      <c r="N4" t="s">
        <v>162</v>
      </c>
      <c r="O4" t="s">
        <v>162</v>
      </c>
      <c r="P4" t="s">
        <v>162</v>
      </c>
      <c r="Q4" t="s">
        <v>162</v>
      </c>
      <c r="R4" t="s">
        <v>162</v>
      </c>
      <c r="S4" t="s">
        <v>162</v>
      </c>
      <c r="T4" t="s">
        <v>162</v>
      </c>
      <c r="U4" t="s">
        <v>162</v>
      </c>
      <c r="V4" t="s">
        <v>162</v>
      </c>
      <c r="W4" t="s">
        <v>162</v>
      </c>
      <c r="X4" t="s">
        <v>162</v>
      </c>
      <c r="Y4">
        <v>0.59037932269861104</v>
      </c>
      <c r="Z4">
        <v>4.2041535987412303E-2</v>
      </c>
      <c r="AA4">
        <v>0.70670804959497302</v>
      </c>
      <c r="AB4">
        <v>0.78186483429770104</v>
      </c>
      <c r="AC4">
        <v>0.25301252689145798</v>
      </c>
      <c r="AD4">
        <v>0.57560078739438603</v>
      </c>
      <c r="AE4">
        <v>0.61364115439531897</v>
      </c>
      <c r="AF4">
        <v>0.31385804569171399</v>
      </c>
      <c r="AG4">
        <v>4.2012574692046903E-2</v>
      </c>
      <c r="AI4">
        <f t="shared" si="2"/>
        <v>43.545764796040245</v>
      </c>
      <c r="AJ4" t="s">
        <v>162</v>
      </c>
      <c r="AK4" t="s">
        <v>162</v>
      </c>
      <c r="AL4" t="s">
        <v>162</v>
      </c>
      <c r="AM4" t="s">
        <v>162</v>
      </c>
      <c r="AN4" t="s">
        <v>162</v>
      </c>
      <c r="AO4" t="s">
        <v>162</v>
      </c>
      <c r="AP4" t="s">
        <v>162</v>
      </c>
      <c r="AQ4" t="s">
        <v>162</v>
      </c>
      <c r="AR4" t="s">
        <v>162</v>
      </c>
      <c r="AS4" t="s">
        <v>162</v>
      </c>
      <c r="AT4" t="s">
        <v>162</v>
      </c>
      <c r="AU4" t="s">
        <v>162</v>
      </c>
      <c r="AV4" t="s">
        <v>162</v>
      </c>
      <c r="AW4" t="s">
        <v>162</v>
      </c>
      <c r="AX4" t="s">
        <v>162</v>
      </c>
      <c r="AY4" t="s">
        <v>162</v>
      </c>
      <c r="AZ4" t="s">
        <v>162</v>
      </c>
      <c r="BA4" t="s">
        <v>162</v>
      </c>
      <c r="BB4" t="s">
        <v>162</v>
      </c>
      <c r="BC4" t="s">
        <v>162</v>
      </c>
      <c r="BD4">
        <v>0.59037932269861104</v>
      </c>
      <c r="BE4">
        <v>4.2041535987412303E-2</v>
      </c>
      <c r="BF4">
        <v>0.70670804959497302</v>
      </c>
      <c r="BG4">
        <v>0.78186483429770104</v>
      </c>
      <c r="BH4">
        <v>0.25301252689145798</v>
      </c>
      <c r="BI4">
        <v>0.57560078739438603</v>
      </c>
      <c r="BJ4">
        <v>0.61364115439531897</v>
      </c>
      <c r="BK4">
        <v>0.31385804569171399</v>
      </c>
      <c r="BL4">
        <v>4.2012574692046903E-2</v>
      </c>
    </row>
    <row r="5" spans="1:64" x14ac:dyDescent="0.25">
      <c r="A5" s="139">
        <v>31686</v>
      </c>
      <c r="B5">
        <f t="shared" si="0"/>
        <v>35.142264853521162</v>
      </c>
      <c r="C5">
        <v>0.54445350222272904</v>
      </c>
      <c r="D5">
        <v>0.26661652001632002</v>
      </c>
      <c r="E5">
        <v>0.46683601614739301</v>
      </c>
      <c r="F5">
        <v>0.66837146693857896</v>
      </c>
      <c r="G5">
        <v>0.426152401428956</v>
      </c>
      <c r="H5">
        <v>0.165873667981005</v>
      </c>
      <c r="I5">
        <v>0.59590284624741297</v>
      </c>
      <c r="J5">
        <v>0.14648889400043999</v>
      </c>
      <c r="K5">
        <v>-0.117891478165931</v>
      </c>
      <c r="M5">
        <f t="shared" si="1"/>
        <v>35.142264853521162</v>
      </c>
      <c r="N5" t="s">
        <v>162</v>
      </c>
      <c r="O5" t="s">
        <v>162</v>
      </c>
      <c r="P5" t="s">
        <v>162</v>
      </c>
      <c r="Q5" t="s">
        <v>162</v>
      </c>
      <c r="R5" t="s">
        <v>162</v>
      </c>
      <c r="S5" t="s">
        <v>162</v>
      </c>
      <c r="T5" t="s">
        <v>162</v>
      </c>
      <c r="U5" t="s">
        <v>162</v>
      </c>
      <c r="V5" t="s">
        <v>162</v>
      </c>
      <c r="W5" t="s">
        <v>162</v>
      </c>
      <c r="X5" t="s">
        <v>162</v>
      </c>
      <c r="Y5">
        <v>0.54445350222272904</v>
      </c>
      <c r="Z5">
        <v>0.26661652001632002</v>
      </c>
      <c r="AA5">
        <v>0.46683601614739301</v>
      </c>
      <c r="AB5">
        <v>0.66837146693857896</v>
      </c>
      <c r="AC5">
        <v>0.426152401428956</v>
      </c>
      <c r="AD5">
        <v>0.165873667981005</v>
      </c>
      <c r="AE5">
        <v>0.59590284624741297</v>
      </c>
      <c r="AF5">
        <v>0.14648889400043999</v>
      </c>
      <c r="AG5">
        <v>-0.117891478165931</v>
      </c>
      <c r="AI5">
        <f t="shared" si="2"/>
        <v>35.142264853521162</v>
      </c>
      <c r="AJ5" t="s">
        <v>162</v>
      </c>
      <c r="AK5" t="s">
        <v>162</v>
      </c>
      <c r="AL5" t="s">
        <v>162</v>
      </c>
      <c r="AM5" t="s">
        <v>162</v>
      </c>
      <c r="AN5" t="s">
        <v>162</v>
      </c>
      <c r="AO5" t="s">
        <v>162</v>
      </c>
      <c r="AP5" t="s">
        <v>162</v>
      </c>
      <c r="AQ5" t="s">
        <v>162</v>
      </c>
      <c r="AR5" t="s">
        <v>162</v>
      </c>
      <c r="AS5" t="s">
        <v>162</v>
      </c>
      <c r="AT5" t="s">
        <v>162</v>
      </c>
      <c r="AU5" t="s">
        <v>162</v>
      </c>
      <c r="AV5" t="s">
        <v>162</v>
      </c>
      <c r="AW5" t="s">
        <v>162</v>
      </c>
      <c r="AX5" t="s">
        <v>162</v>
      </c>
      <c r="AY5" t="s">
        <v>162</v>
      </c>
      <c r="AZ5" t="s">
        <v>162</v>
      </c>
      <c r="BA5" t="s">
        <v>162</v>
      </c>
      <c r="BB5" t="s">
        <v>162</v>
      </c>
      <c r="BC5" t="s">
        <v>162</v>
      </c>
      <c r="BD5">
        <v>0.54445350222272904</v>
      </c>
      <c r="BE5">
        <v>0.26661652001632002</v>
      </c>
      <c r="BF5">
        <v>0.46683601614739301</v>
      </c>
      <c r="BG5">
        <v>0.66837146693857896</v>
      </c>
      <c r="BH5">
        <v>0.426152401428956</v>
      </c>
      <c r="BI5">
        <v>0.165873667981005</v>
      </c>
      <c r="BJ5">
        <v>0.59590284624741297</v>
      </c>
      <c r="BK5">
        <v>0.14648889400043999</v>
      </c>
      <c r="BL5">
        <v>-0.117891478165931</v>
      </c>
    </row>
    <row r="6" spans="1:64" x14ac:dyDescent="0.25">
      <c r="A6" s="139">
        <v>31778</v>
      </c>
      <c r="B6">
        <f t="shared" si="0"/>
        <v>50.062413298622978</v>
      </c>
      <c r="C6">
        <v>0.69865184338991804</v>
      </c>
      <c r="D6">
        <v>8.1861973956404599E-2</v>
      </c>
      <c r="E6">
        <v>0.62311620205947904</v>
      </c>
      <c r="F6">
        <v>0.75847155507313802</v>
      </c>
      <c r="G6">
        <v>0.68522029588766098</v>
      </c>
      <c r="H6">
        <v>0.66992055361938796</v>
      </c>
      <c r="I6">
        <v>0.78282906455461398</v>
      </c>
      <c r="J6">
        <v>0.22426187377505999</v>
      </c>
      <c r="K6">
        <v>-1.87161654395946E-2</v>
      </c>
      <c r="M6">
        <f t="shared" si="1"/>
        <v>50.062413298622978</v>
      </c>
      <c r="N6" t="s">
        <v>162</v>
      </c>
      <c r="O6" t="s">
        <v>162</v>
      </c>
      <c r="P6" t="s">
        <v>162</v>
      </c>
      <c r="Q6" t="s">
        <v>162</v>
      </c>
      <c r="R6" t="s">
        <v>162</v>
      </c>
      <c r="S6" t="s">
        <v>162</v>
      </c>
      <c r="T6" t="s">
        <v>162</v>
      </c>
      <c r="U6" t="s">
        <v>162</v>
      </c>
      <c r="V6" t="s">
        <v>162</v>
      </c>
      <c r="W6" t="s">
        <v>162</v>
      </c>
      <c r="X6" t="s">
        <v>162</v>
      </c>
      <c r="Y6">
        <v>0.69865184338991804</v>
      </c>
      <c r="Z6">
        <v>8.1861973956404599E-2</v>
      </c>
      <c r="AA6">
        <v>0.62311620205947904</v>
      </c>
      <c r="AB6">
        <v>0.75847155507313802</v>
      </c>
      <c r="AC6">
        <v>0.68522029588766098</v>
      </c>
      <c r="AD6">
        <v>0.66992055361938796</v>
      </c>
      <c r="AE6">
        <v>0.78282906455461398</v>
      </c>
      <c r="AF6">
        <v>0.22426187377505999</v>
      </c>
      <c r="AG6">
        <v>-1.87161654395946E-2</v>
      </c>
      <c r="AI6">
        <f t="shared" si="2"/>
        <v>50.062413298622978</v>
      </c>
      <c r="AJ6" t="s">
        <v>162</v>
      </c>
      <c r="AK6" t="s">
        <v>162</v>
      </c>
      <c r="AL6" t="s">
        <v>162</v>
      </c>
      <c r="AM6" t="s">
        <v>162</v>
      </c>
      <c r="AN6" t="s">
        <v>162</v>
      </c>
      <c r="AO6" t="s">
        <v>162</v>
      </c>
      <c r="AP6" t="s">
        <v>162</v>
      </c>
      <c r="AQ6" t="s">
        <v>162</v>
      </c>
      <c r="AR6" t="s">
        <v>162</v>
      </c>
      <c r="AS6" t="s">
        <v>162</v>
      </c>
      <c r="AT6" t="s">
        <v>162</v>
      </c>
      <c r="AU6" t="s">
        <v>162</v>
      </c>
      <c r="AV6" t="s">
        <v>162</v>
      </c>
      <c r="AW6" t="s">
        <v>162</v>
      </c>
      <c r="AX6" t="s">
        <v>162</v>
      </c>
      <c r="AY6" t="s">
        <v>162</v>
      </c>
      <c r="AZ6" t="s">
        <v>162</v>
      </c>
      <c r="BA6" t="s">
        <v>162</v>
      </c>
      <c r="BB6" t="s">
        <v>162</v>
      </c>
      <c r="BC6" t="s">
        <v>162</v>
      </c>
      <c r="BD6">
        <v>0.69865184338991804</v>
      </c>
      <c r="BE6">
        <v>8.1861973956404599E-2</v>
      </c>
      <c r="BF6">
        <v>0.62311620205947904</v>
      </c>
      <c r="BG6">
        <v>0.75847155507313802</v>
      </c>
      <c r="BH6">
        <v>0.68522029588766098</v>
      </c>
      <c r="BI6">
        <v>0.66992055361938796</v>
      </c>
      <c r="BJ6">
        <v>0.78282906455461398</v>
      </c>
      <c r="BK6">
        <v>0.22426187377505999</v>
      </c>
      <c r="BL6">
        <v>-1.87161654395946E-2</v>
      </c>
    </row>
    <row r="7" spans="1:64" x14ac:dyDescent="0.25">
      <c r="A7" s="139">
        <v>31868</v>
      </c>
      <c r="B7">
        <f t="shared" si="0"/>
        <v>49.143466218788276</v>
      </c>
      <c r="C7">
        <v>0.77134296610281905</v>
      </c>
      <c r="D7">
        <v>0.28236702630597299</v>
      </c>
      <c r="E7">
        <v>0.29196040836399501</v>
      </c>
      <c r="F7">
        <v>0.644332747940904</v>
      </c>
      <c r="G7">
        <v>0.453314506291498</v>
      </c>
      <c r="H7">
        <v>0.55979855829012803</v>
      </c>
      <c r="I7">
        <v>0.71486350307750002</v>
      </c>
      <c r="J7">
        <v>0.47817364292714598</v>
      </c>
      <c r="K7">
        <v>0.226758600390982</v>
      </c>
      <c r="M7">
        <f t="shared" si="1"/>
        <v>47.027562924683373</v>
      </c>
      <c r="N7">
        <v>0.27984433277739301</v>
      </c>
      <c r="O7" t="s">
        <v>162</v>
      </c>
      <c r="P7" t="s">
        <v>162</v>
      </c>
      <c r="Q7" t="s">
        <v>162</v>
      </c>
      <c r="R7" t="s">
        <v>162</v>
      </c>
      <c r="S7" t="s">
        <v>162</v>
      </c>
      <c r="T7" t="s">
        <v>162</v>
      </c>
      <c r="U7" t="s">
        <v>162</v>
      </c>
      <c r="V7" t="s">
        <v>162</v>
      </c>
      <c r="W7" t="s">
        <v>162</v>
      </c>
      <c r="X7" t="s">
        <v>162</v>
      </c>
      <c r="Y7">
        <v>0.77134296610281905</v>
      </c>
      <c r="Z7">
        <v>0.28236702630597299</v>
      </c>
      <c r="AA7">
        <v>0.29196040836399501</v>
      </c>
      <c r="AB7">
        <v>0.644332747940904</v>
      </c>
      <c r="AC7">
        <v>0.453314506291498</v>
      </c>
      <c r="AD7">
        <v>0.55979855829012803</v>
      </c>
      <c r="AE7">
        <v>0.71486350307750002</v>
      </c>
      <c r="AF7">
        <v>0.47817364292714598</v>
      </c>
      <c r="AG7">
        <v>0.226758600390982</v>
      </c>
      <c r="AI7">
        <f t="shared" si="2"/>
        <v>47.027562924683373</v>
      </c>
      <c r="AJ7" t="s">
        <v>162</v>
      </c>
      <c r="AK7" t="s">
        <v>162</v>
      </c>
      <c r="AL7" t="s">
        <v>162</v>
      </c>
      <c r="AM7" t="s">
        <v>162</v>
      </c>
      <c r="AN7" t="s">
        <v>162</v>
      </c>
      <c r="AO7" t="s">
        <v>162</v>
      </c>
      <c r="AP7" t="s">
        <v>162</v>
      </c>
      <c r="AQ7" t="s">
        <v>162</v>
      </c>
      <c r="AR7" t="s">
        <v>162</v>
      </c>
      <c r="AS7">
        <v>0.27984433277739301</v>
      </c>
      <c r="AT7" t="s">
        <v>162</v>
      </c>
      <c r="AU7" t="s">
        <v>162</v>
      </c>
      <c r="AV7" t="s">
        <v>162</v>
      </c>
      <c r="AW7" t="s">
        <v>162</v>
      </c>
      <c r="AX7" t="s">
        <v>162</v>
      </c>
      <c r="AY7" t="s">
        <v>162</v>
      </c>
      <c r="AZ7" t="s">
        <v>162</v>
      </c>
      <c r="BA7" t="s">
        <v>162</v>
      </c>
      <c r="BB7" t="s">
        <v>162</v>
      </c>
      <c r="BC7" t="s">
        <v>162</v>
      </c>
      <c r="BD7">
        <v>0.77134296610281905</v>
      </c>
      <c r="BE7">
        <v>0.28236702630597299</v>
      </c>
      <c r="BF7">
        <v>0.29196040836399501</v>
      </c>
      <c r="BG7">
        <v>0.644332747940904</v>
      </c>
      <c r="BH7">
        <v>0.453314506291498</v>
      </c>
      <c r="BI7">
        <v>0.55979855829012803</v>
      </c>
      <c r="BJ7">
        <v>0.71486350307750002</v>
      </c>
      <c r="BK7">
        <v>0.47817364292714598</v>
      </c>
      <c r="BL7">
        <v>0.226758600390982</v>
      </c>
    </row>
    <row r="8" spans="1:64" x14ac:dyDescent="0.25">
      <c r="A8" s="139">
        <v>31959</v>
      </c>
      <c r="B8">
        <f t="shared" si="0"/>
        <v>39.857342765569811</v>
      </c>
      <c r="C8">
        <v>0.60166685916401397</v>
      </c>
      <c r="D8">
        <v>1.8871920438083899E-2</v>
      </c>
      <c r="E8">
        <v>0.51861500857359999</v>
      </c>
      <c r="F8">
        <v>0.50438484719210197</v>
      </c>
      <c r="G8">
        <v>0.30254487974047201</v>
      </c>
      <c r="H8">
        <v>0.36782798434999298</v>
      </c>
      <c r="I8">
        <v>0.672564310789316</v>
      </c>
      <c r="J8">
        <v>0.39856421650135898</v>
      </c>
      <c r="K8">
        <v>0.202120822152343</v>
      </c>
      <c r="M8">
        <f t="shared" si="1"/>
        <v>39.616604180342527</v>
      </c>
      <c r="N8">
        <v>0.374499569132969</v>
      </c>
      <c r="O8" t="s">
        <v>162</v>
      </c>
      <c r="P8" t="s">
        <v>162</v>
      </c>
      <c r="Q8" t="s">
        <v>162</v>
      </c>
      <c r="R8" t="s">
        <v>162</v>
      </c>
      <c r="S8" t="s">
        <v>162</v>
      </c>
      <c r="T8" t="s">
        <v>162</v>
      </c>
      <c r="U8" t="s">
        <v>162</v>
      </c>
      <c r="V8" t="s">
        <v>162</v>
      </c>
      <c r="W8" t="s">
        <v>162</v>
      </c>
      <c r="X8" t="s">
        <v>162</v>
      </c>
      <c r="Y8">
        <v>0.60166685916401397</v>
      </c>
      <c r="Z8">
        <v>1.8871920438083899E-2</v>
      </c>
      <c r="AA8">
        <v>0.51861500857359999</v>
      </c>
      <c r="AB8">
        <v>0.50438484719210197</v>
      </c>
      <c r="AC8">
        <v>0.30254487974047201</v>
      </c>
      <c r="AD8">
        <v>0.36782798434999298</v>
      </c>
      <c r="AE8">
        <v>0.672564310789316</v>
      </c>
      <c r="AF8">
        <v>0.39856421650135898</v>
      </c>
      <c r="AG8">
        <v>0.202120822152343</v>
      </c>
      <c r="AI8">
        <f t="shared" si="2"/>
        <v>39.616604180342527</v>
      </c>
      <c r="AJ8" t="s">
        <v>162</v>
      </c>
      <c r="AK8" t="s">
        <v>162</v>
      </c>
      <c r="AL8" t="s">
        <v>162</v>
      </c>
      <c r="AM8" t="s">
        <v>162</v>
      </c>
      <c r="AN8" t="s">
        <v>162</v>
      </c>
      <c r="AO8" t="s">
        <v>162</v>
      </c>
      <c r="AP8" t="s">
        <v>162</v>
      </c>
      <c r="AQ8" t="s">
        <v>162</v>
      </c>
      <c r="AR8" t="s">
        <v>162</v>
      </c>
      <c r="AS8">
        <v>0.374499569132969</v>
      </c>
      <c r="AT8" t="s">
        <v>162</v>
      </c>
      <c r="AU8" t="s">
        <v>162</v>
      </c>
      <c r="AV8" t="s">
        <v>162</v>
      </c>
      <c r="AW8" t="s">
        <v>162</v>
      </c>
      <c r="AX8" t="s">
        <v>162</v>
      </c>
      <c r="AY8" t="s">
        <v>162</v>
      </c>
      <c r="AZ8" t="s">
        <v>162</v>
      </c>
      <c r="BA8" t="s">
        <v>162</v>
      </c>
      <c r="BB8" t="s">
        <v>162</v>
      </c>
      <c r="BC8" t="s">
        <v>162</v>
      </c>
      <c r="BD8">
        <v>0.60166685916401397</v>
      </c>
      <c r="BE8">
        <v>1.8871920438083899E-2</v>
      </c>
      <c r="BF8">
        <v>0.51861500857359999</v>
      </c>
      <c r="BG8">
        <v>0.50438484719210197</v>
      </c>
      <c r="BH8">
        <v>0.30254487974047201</v>
      </c>
      <c r="BI8">
        <v>0.36782798434999298</v>
      </c>
      <c r="BJ8">
        <v>0.672564310789316</v>
      </c>
      <c r="BK8">
        <v>0.39856421650135898</v>
      </c>
      <c r="BL8">
        <v>0.202120822152343</v>
      </c>
    </row>
    <row r="9" spans="1:64" x14ac:dyDescent="0.25">
      <c r="A9" s="139">
        <v>32051</v>
      </c>
      <c r="B9">
        <f t="shared" si="0"/>
        <v>45.585037201671483</v>
      </c>
      <c r="C9">
        <v>0.524794468676966</v>
      </c>
      <c r="D9">
        <v>5.8296674459491403E-2</v>
      </c>
      <c r="E9">
        <v>0.50567102078742399</v>
      </c>
      <c r="F9">
        <v>0.61160099536309398</v>
      </c>
      <c r="G9">
        <v>0.69783696431614195</v>
      </c>
      <c r="H9">
        <v>0.33555868348850798</v>
      </c>
      <c r="I9">
        <v>0.50322983889017403</v>
      </c>
      <c r="J9">
        <v>0.50277134341192498</v>
      </c>
      <c r="K9">
        <v>0.36289335875671003</v>
      </c>
      <c r="M9">
        <f t="shared" si="1"/>
        <v>46.752148626063438</v>
      </c>
      <c r="N9">
        <v>0.57256151445590997</v>
      </c>
      <c r="O9" t="s">
        <v>162</v>
      </c>
      <c r="P9" t="s">
        <v>162</v>
      </c>
      <c r="Q9" t="s">
        <v>162</v>
      </c>
      <c r="R9" t="s">
        <v>162</v>
      </c>
      <c r="S9" t="s">
        <v>162</v>
      </c>
      <c r="T9" t="s">
        <v>162</v>
      </c>
      <c r="U9" t="s">
        <v>162</v>
      </c>
      <c r="V9" t="s">
        <v>162</v>
      </c>
      <c r="W9" t="s">
        <v>162</v>
      </c>
      <c r="X9" t="s">
        <v>162</v>
      </c>
      <c r="Y9">
        <v>0.524794468676966</v>
      </c>
      <c r="Z9">
        <v>5.8296674459491403E-2</v>
      </c>
      <c r="AA9">
        <v>0.50567102078742399</v>
      </c>
      <c r="AB9">
        <v>0.61160099536309398</v>
      </c>
      <c r="AC9">
        <v>0.69783696431614195</v>
      </c>
      <c r="AD9">
        <v>0.33555868348850798</v>
      </c>
      <c r="AE9">
        <v>0.50322983889017403</v>
      </c>
      <c r="AF9">
        <v>0.50277134341192498</v>
      </c>
      <c r="AG9">
        <v>0.36289335875671003</v>
      </c>
      <c r="AI9">
        <f t="shared" si="2"/>
        <v>46.752148626063438</v>
      </c>
      <c r="AJ9" t="s">
        <v>162</v>
      </c>
      <c r="AK9" t="s">
        <v>162</v>
      </c>
      <c r="AL9" t="s">
        <v>162</v>
      </c>
      <c r="AM9" t="s">
        <v>162</v>
      </c>
      <c r="AN9" t="s">
        <v>162</v>
      </c>
      <c r="AO9" t="s">
        <v>162</v>
      </c>
      <c r="AP9" t="s">
        <v>162</v>
      </c>
      <c r="AQ9" t="s">
        <v>162</v>
      </c>
      <c r="AR9" t="s">
        <v>162</v>
      </c>
      <c r="AS9">
        <v>0.57256151445590997</v>
      </c>
      <c r="AT9" t="s">
        <v>162</v>
      </c>
      <c r="AU9" t="s">
        <v>162</v>
      </c>
      <c r="AV9" t="s">
        <v>162</v>
      </c>
      <c r="AW9" t="s">
        <v>162</v>
      </c>
      <c r="AX9" t="s">
        <v>162</v>
      </c>
      <c r="AY9" t="s">
        <v>162</v>
      </c>
      <c r="AZ9" t="s">
        <v>162</v>
      </c>
      <c r="BA9" t="s">
        <v>162</v>
      </c>
      <c r="BB9" t="s">
        <v>162</v>
      </c>
      <c r="BC9" t="s">
        <v>162</v>
      </c>
      <c r="BD9">
        <v>0.524794468676966</v>
      </c>
      <c r="BE9">
        <v>5.8296674459491403E-2</v>
      </c>
      <c r="BF9">
        <v>0.50567102078742399</v>
      </c>
      <c r="BG9">
        <v>0.61160099536309398</v>
      </c>
      <c r="BH9">
        <v>0.69783696431614195</v>
      </c>
      <c r="BI9">
        <v>0.33555868348850798</v>
      </c>
      <c r="BJ9">
        <v>0.50322983889017403</v>
      </c>
      <c r="BK9">
        <v>0.50277134341192498</v>
      </c>
      <c r="BL9">
        <v>0.36289335875671003</v>
      </c>
    </row>
    <row r="10" spans="1:64" x14ac:dyDescent="0.25">
      <c r="A10" s="139">
        <v>32143</v>
      </c>
      <c r="B10">
        <f t="shared" si="0"/>
        <v>45.764974191015654</v>
      </c>
      <c r="C10">
        <v>0.59236447329995101</v>
      </c>
      <c r="D10">
        <v>3.7908736540316998E-2</v>
      </c>
      <c r="E10">
        <v>0.58344173399642696</v>
      </c>
      <c r="F10">
        <v>0.67625293339665904</v>
      </c>
      <c r="G10">
        <v>0.554180587888781</v>
      </c>
      <c r="H10">
        <v>0.51032963335411596</v>
      </c>
      <c r="I10">
        <v>0.66612027070371604</v>
      </c>
      <c r="J10">
        <v>0.55442346967035205</v>
      </c>
      <c r="K10">
        <v>-5.6174161658910898E-2</v>
      </c>
      <c r="M10">
        <f t="shared" si="1"/>
        <v>44.333232019620731</v>
      </c>
      <c r="N10">
        <v>0.31447552477066398</v>
      </c>
      <c r="O10" t="s">
        <v>162</v>
      </c>
      <c r="P10" t="s">
        <v>162</v>
      </c>
      <c r="Q10" t="s">
        <v>162</v>
      </c>
      <c r="R10" t="s">
        <v>162</v>
      </c>
      <c r="S10" t="s">
        <v>162</v>
      </c>
      <c r="T10" t="s">
        <v>162</v>
      </c>
      <c r="U10" t="s">
        <v>162</v>
      </c>
      <c r="V10" t="s">
        <v>162</v>
      </c>
      <c r="W10" t="s">
        <v>162</v>
      </c>
      <c r="X10" t="s">
        <v>162</v>
      </c>
      <c r="Y10">
        <v>0.59236447329995101</v>
      </c>
      <c r="Z10">
        <v>3.7908736540316998E-2</v>
      </c>
      <c r="AA10">
        <v>0.58344173399642696</v>
      </c>
      <c r="AB10">
        <v>0.67625293339665904</v>
      </c>
      <c r="AC10">
        <v>0.554180587888781</v>
      </c>
      <c r="AD10">
        <v>0.51032963335411596</v>
      </c>
      <c r="AE10">
        <v>0.66612027070371604</v>
      </c>
      <c r="AF10">
        <v>0.55442346967035205</v>
      </c>
      <c r="AG10">
        <v>-5.6174161658910898E-2</v>
      </c>
      <c r="AI10">
        <f t="shared" si="2"/>
        <v>44.333232019620731</v>
      </c>
      <c r="AJ10" t="s">
        <v>162</v>
      </c>
      <c r="AK10" t="s">
        <v>162</v>
      </c>
      <c r="AL10" t="s">
        <v>162</v>
      </c>
      <c r="AM10" t="s">
        <v>162</v>
      </c>
      <c r="AN10" t="s">
        <v>162</v>
      </c>
      <c r="AO10" t="s">
        <v>162</v>
      </c>
      <c r="AP10" t="s">
        <v>162</v>
      </c>
      <c r="AQ10" t="s">
        <v>162</v>
      </c>
      <c r="AR10" t="s">
        <v>162</v>
      </c>
      <c r="AS10">
        <v>0.31447552477066398</v>
      </c>
      <c r="AT10" t="s">
        <v>162</v>
      </c>
      <c r="AU10" t="s">
        <v>162</v>
      </c>
      <c r="AV10" t="s">
        <v>162</v>
      </c>
      <c r="AW10" t="s">
        <v>162</v>
      </c>
      <c r="AX10" t="s">
        <v>162</v>
      </c>
      <c r="AY10" t="s">
        <v>162</v>
      </c>
      <c r="AZ10" t="s">
        <v>162</v>
      </c>
      <c r="BA10" t="s">
        <v>162</v>
      </c>
      <c r="BB10" t="s">
        <v>162</v>
      </c>
      <c r="BC10" t="s">
        <v>162</v>
      </c>
      <c r="BD10">
        <v>0.59236447329995101</v>
      </c>
      <c r="BE10">
        <v>3.7908736540316998E-2</v>
      </c>
      <c r="BF10">
        <v>0.58344173399642696</v>
      </c>
      <c r="BG10">
        <v>0.67625293339665904</v>
      </c>
      <c r="BH10">
        <v>0.554180587888781</v>
      </c>
      <c r="BI10">
        <v>0.51032963335411596</v>
      </c>
      <c r="BJ10">
        <v>0.66612027070371604</v>
      </c>
      <c r="BK10">
        <v>0.55442346967035205</v>
      </c>
      <c r="BL10">
        <v>-5.6174161658910898E-2</v>
      </c>
    </row>
    <row r="11" spans="1:64" x14ac:dyDescent="0.25">
      <c r="A11" s="139">
        <v>32234</v>
      </c>
      <c r="B11">
        <f t="shared" si="0"/>
        <v>45.070898608397478</v>
      </c>
      <c r="C11">
        <v>0.65356668783124605</v>
      </c>
      <c r="D11">
        <v>6.2460675177196598E-2</v>
      </c>
      <c r="E11">
        <v>0.62955517426775698</v>
      </c>
      <c r="F11">
        <v>0.54244840104568404</v>
      </c>
      <c r="G11">
        <v>0.67990160989719595</v>
      </c>
      <c r="H11">
        <v>0.52473809017484996</v>
      </c>
      <c r="I11">
        <v>0.59688813169189603</v>
      </c>
      <c r="J11">
        <v>0.38874704531826099</v>
      </c>
      <c r="K11">
        <v>-2.19249406483129E-2</v>
      </c>
      <c r="M11">
        <f t="shared" si="1"/>
        <v>47.301437764789483</v>
      </c>
      <c r="N11">
        <v>0.44774084249094698</v>
      </c>
      <c r="O11" t="s">
        <v>162</v>
      </c>
      <c r="P11" t="s">
        <v>162</v>
      </c>
      <c r="Q11" t="s">
        <v>162</v>
      </c>
      <c r="R11" t="s">
        <v>162</v>
      </c>
      <c r="S11">
        <v>0.69903643688012296</v>
      </c>
      <c r="T11" t="s">
        <v>162</v>
      </c>
      <c r="U11" t="s">
        <v>162</v>
      </c>
      <c r="V11" t="s">
        <v>162</v>
      </c>
      <c r="W11" t="s">
        <v>162</v>
      </c>
      <c r="X11" t="s">
        <v>162</v>
      </c>
      <c r="Y11">
        <v>0.65356668783124605</v>
      </c>
      <c r="Z11">
        <v>6.2460675177196598E-2</v>
      </c>
      <c r="AA11">
        <v>0.62955517426775698</v>
      </c>
      <c r="AB11">
        <v>0.54244840104568404</v>
      </c>
      <c r="AC11">
        <v>0.67990160989719595</v>
      </c>
      <c r="AD11">
        <v>0.52473809017484996</v>
      </c>
      <c r="AE11">
        <v>0.59688813169189603</v>
      </c>
      <c r="AF11">
        <v>0.38874704531826099</v>
      </c>
      <c r="AG11">
        <v>-2.19249406483129E-2</v>
      </c>
      <c r="AI11">
        <f t="shared" si="2"/>
        <v>47.301437764789483</v>
      </c>
      <c r="AJ11" t="s">
        <v>162</v>
      </c>
      <c r="AK11" t="s">
        <v>162</v>
      </c>
      <c r="AL11" t="s">
        <v>162</v>
      </c>
      <c r="AM11" t="s">
        <v>162</v>
      </c>
      <c r="AN11" t="s">
        <v>162</v>
      </c>
      <c r="AO11" t="s">
        <v>162</v>
      </c>
      <c r="AP11" t="s">
        <v>162</v>
      </c>
      <c r="AQ11" t="s">
        <v>162</v>
      </c>
      <c r="AR11" t="s">
        <v>162</v>
      </c>
      <c r="AS11">
        <v>0.44774084249094698</v>
      </c>
      <c r="AT11" t="s">
        <v>162</v>
      </c>
      <c r="AU11" t="s">
        <v>162</v>
      </c>
      <c r="AV11" t="s">
        <v>162</v>
      </c>
      <c r="AW11" t="s">
        <v>162</v>
      </c>
      <c r="AX11">
        <v>0.69903643688012296</v>
      </c>
      <c r="AY11" t="s">
        <v>162</v>
      </c>
      <c r="AZ11" t="s">
        <v>162</v>
      </c>
      <c r="BA11" t="s">
        <v>162</v>
      </c>
      <c r="BB11" t="s">
        <v>162</v>
      </c>
      <c r="BC11" t="s">
        <v>162</v>
      </c>
      <c r="BD11">
        <v>0.65356668783124605</v>
      </c>
      <c r="BE11">
        <v>6.2460675177196598E-2</v>
      </c>
      <c r="BF11">
        <v>0.62955517426775698</v>
      </c>
      <c r="BG11">
        <v>0.54244840104568404</v>
      </c>
      <c r="BH11">
        <v>0.67990160989719595</v>
      </c>
      <c r="BI11">
        <v>0.52473809017484996</v>
      </c>
      <c r="BJ11">
        <v>0.59688813169189603</v>
      </c>
      <c r="BK11">
        <v>0.38874704531826099</v>
      </c>
      <c r="BL11">
        <v>-2.19249406483129E-2</v>
      </c>
    </row>
    <row r="12" spans="1:64" x14ac:dyDescent="0.25">
      <c r="A12" s="139">
        <v>32325</v>
      </c>
      <c r="B12">
        <f t="shared" si="0"/>
        <v>57.39210852846832</v>
      </c>
      <c r="C12">
        <v>0.73275070639837203</v>
      </c>
      <c r="D12">
        <v>0.18279511858637301</v>
      </c>
      <c r="E12">
        <v>0.74089029033199105</v>
      </c>
      <c r="F12">
        <v>0.80532228845380205</v>
      </c>
      <c r="G12">
        <v>0.81987653572188401</v>
      </c>
      <c r="H12">
        <v>0.31053377866469101</v>
      </c>
      <c r="I12">
        <v>0.66141909888514705</v>
      </c>
      <c r="J12">
        <v>0.72996129809670596</v>
      </c>
      <c r="K12">
        <v>0.18174065242318299</v>
      </c>
      <c r="M12">
        <f t="shared" si="1"/>
        <v>61.008065785758134</v>
      </c>
      <c r="N12">
        <v>0.706636837793856</v>
      </c>
      <c r="O12" t="s">
        <v>162</v>
      </c>
      <c r="P12" t="s">
        <v>162</v>
      </c>
      <c r="Q12" t="s">
        <v>162</v>
      </c>
      <c r="R12" t="s">
        <v>162</v>
      </c>
      <c r="S12">
        <v>0.83896063107739105</v>
      </c>
      <c r="T12" t="s">
        <v>162</v>
      </c>
      <c r="U12" t="s">
        <v>162</v>
      </c>
      <c r="V12" t="s">
        <v>162</v>
      </c>
      <c r="W12" t="s">
        <v>162</v>
      </c>
      <c r="X12" t="s">
        <v>162</v>
      </c>
      <c r="Y12">
        <v>0.73275070639837203</v>
      </c>
      <c r="Z12">
        <v>0.18279511858637301</v>
      </c>
      <c r="AA12">
        <v>0.74089029033199105</v>
      </c>
      <c r="AB12">
        <v>0.80532228845380205</v>
      </c>
      <c r="AC12">
        <v>0.81987653572188401</v>
      </c>
      <c r="AD12">
        <v>0.31053377866469101</v>
      </c>
      <c r="AE12">
        <v>0.66141909888514705</v>
      </c>
      <c r="AF12">
        <v>0.72996129809670596</v>
      </c>
      <c r="AG12">
        <v>0.18174065242318299</v>
      </c>
      <c r="AI12">
        <f t="shared" si="2"/>
        <v>61.008065785758134</v>
      </c>
      <c r="AJ12" t="s">
        <v>162</v>
      </c>
      <c r="AK12" t="s">
        <v>162</v>
      </c>
      <c r="AL12" t="s">
        <v>162</v>
      </c>
      <c r="AM12" t="s">
        <v>162</v>
      </c>
      <c r="AN12" t="s">
        <v>162</v>
      </c>
      <c r="AO12" t="s">
        <v>162</v>
      </c>
      <c r="AP12" t="s">
        <v>162</v>
      </c>
      <c r="AQ12" t="s">
        <v>162</v>
      </c>
      <c r="AR12" t="s">
        <v>162</v>
      </c>
      <c r="AS12">
        <v>0.706636837793856</v>
      </c>
      <c r="AT12" t="s">
        <v>162</v>
      </c>
      <c r="AU12" t="s">
        <v>162</v>
      </c>
      <c r="AV12" t="s">
        <v>162</v>
      </c>
      <c r="AW12" t="s">
        <v>162</v>
      </c>
      <c r="AX12">
        <v>0.83896063107739105</v>
      </c>
      <c r="AY12" t="s">
        <v>162</v>
      </c>
      <c r="AZ12" t="s">
        <v>162</v>
      </c>
      <c r="BA12" t="s">
        <v>162</v>
      </c>
      <c r="BB12" t="s">
        <v>162</v>
      </c>
      <c r="BC12" t="s">
        <v>162</v>
      </c>
      <c r="BD12">
        <v>0.73275070639837203</v>
      </c>
      <c r="BE12">
        <v>0.18279511858637301</v>
      </c>
      <c r="BF12">
        <v>0.74089029033199105</v>
      </c>
      <c r="BG12">
        <v>0.80532228845380205</v>
      </c>
      <c r="BH12">
        <v>0.81987653572188401</v>
      </c>
      <c r="BI12">
        <v>0.31053377866469101</v>
      </c>
      <c r="BJ12">
        <v>0.66141909888514705</v>
      </c>
      <c r="BK12">
        <v>0.72996129809670596</v>
      </c>
      <c r="BL12">
        <v>0.18174065242318299</v>
      </c>
    </row>
    <row r="13" spans="1:64" x14ac:dyDescent="0.25">
      <c r="A13" s="139">
        <v>32417</v>
      </c>
      <c r="B13">
        <f t="shared" si="0"/>
        <v>55.777896614972768</v>
      </c>
      <c r="C13">
        <v>0.67051880601927305</v>
      </c>
      <c r="D13">
        <v>6.0771056032420398E-3</v>
      </c>
      <c r="E13">
        <v>0.71738418719970398</v>
      </c>
      <c r="F13">
        <v>0.84950095390041303</v>
      </c>
      <c r="G13">
        <v>0.69683958630560905</v>
      </c>
      <c r="H13">
        <v>0.60812564505492905</v>
      </c>
      <c r="I13">
        <v>0.84675237401608805</v>
      </c>
      <c r="J13">
        <v>0.50843552958824201</v>
      </c>
      <c r="K13">
        <v>0.11637650766004801</v>
      </c>
      <c r="M13">
        <f t="shared" si="1"/>
        <v>58.601672667444724</v>
      </c>
      <c r="N13">
        <v>0.54047871288581695</v>
      </c>
      <c r="O13" t="s">
        <v>162</v>
      </c>
      <c r="P13" t="s">
        <v>162</v>
      </c>
      <c r="Q13" t="s">
        <v>162</v>
      </c>
      <c r="R13" t="s">
        <v>162</v>
      </c>
      <c r="S13">
        <v>0.88569458518555499</v>
      </c>
      <c r="T13" t="s">
        <v>162</v>
      </c>
      <c r="U13" t="s">
        <v>162</v>
      </c>
      <c r="V13" t="s">
        <v>162</v>
      </c>
      <c r="W13" t="s">
        <v>162</v>
      </c>
      <c r="X13" t="s">
        <v>162</v>
      </c>
      <c r="Y13">
        <v>0.67051880601927305</v>
      </c>
      <c r="Z13">
        <v>6.0771056032420398E-3</v>
      </c>
      <c r="AA13">
        <v>0.71738418719970398</v>
      </c>
      <c r="AB13">
        <v>0.84950095390041303</v>
      </c>
      <c r="AC13">
        <v>0.69683958630560905</v>
      </c>
      <c r="AD13">
        <v>0.60812564505492905</v>
      </c>
      <c r="AE13">
        <v>0.84675237401608805</v>
      </c>
      <c r="AF13">
        <v>0.50843552958824201</v>
      </c>
      <c r="AG13">
        <v>0.11637650766004801</v>
      </c>
      <c r="AI13">
        <f t="shared" si="2"/>
        <v>58.601672667444724</v>
      </c>
      <c r="AJ13" t="s">
        <v>162</v>
      </c>
      <c r="AK13" t="s">
        <v>162</v>
      </c>
      <c r="AL13" t="s">
        <v>162</v>
      </c>
      <c r="AM13" t="s">
        <v>162</v>
      </c>
      <c r="AN13" t="s">
        <v>162</v>
      </c>
      <c r="AO13" t="s">
        <v>162</v>
      </c>
      <c r="AP13" t="s">
        <v>162</v>
      </c>
      <c r="AQ13" t="s">
        <v>162</v>
      </c>
      <c r="AR13" t="s">
        <v>162</v>
      </c>
      <c r="AS13">
        <v>0.54047871288581695</v>
      </c>
      <c r="AT13" t="s">
        <v>162</v>
      </c>
      <c r="AU13" t="s">
        <v>162</v>
      </c>
      <c r="AV13" t="s">
        <v>162</v>
      </c>
      <c r="AW13" t="s">
        <v>162</v>
      </c>
      <c r="AX13">
        <v>0.88569458518555499</v>
      </c>
      <c r="AY13" t="s">
        <v>162</v>
      </c>
      <c r="AZ13" t="s">
        <v>162</v>
      </c>
      <c r="BA13" t="s">
        <v>162</v>
      </c>
      <c r="BB13" t="s">
        <v>162</v>
      </c>
      <c r="BC13" t="s">
        <v>162</v>
      </c>
      <c r="BD13">
        <v>0.67051880601927305</v>
      </c>
      <c r="BE13">
        <v>6.0771056032420398E-3</v>
      </c>
      <c r="BF13">
        <v>0.71738418719970398</v>
      </c>
      <c r="BG13">
        <v>0.84950095390041303</v>
      </c>
      <c r="BH13">
        <v>0.69683958630560905</v>
      </c>
      <c r="BI13">
        <v>0.60812564505492905</v>
      </c>
      <c r="BJ13">
        <v>0.84675237401608805</v>
      </c>
      <c r="BK13">
        <v>0.50843552958824201</v>
      </c>
      <c r="BL13">
        <v>0.11637650766004801</v>
      </c>
    </row>
    <row r="14" spans="1:64" x14ac:dyDescent="0.25">
      <c r="A14" s="139">
        <v>32509</v>
      </c>
      <c r="B14">
        <f t="shared" si="0"/>
        <v>55.67760460038226</v>
      </c>
      <c r="C14">
        <v>0.85474580233691799</v>
      </c>
      <c r="D14">
        <v>0.17345913026104301</v>
      </c>
      <c r="E14">
        <v>0.65005390692256204</v>
      </c>
      <c r="F14">
        <v>0.79363432240599896</v>
      </c>
      <c r="G14">
        <v>0.64158057533839896</v>
      </c>
      <c r="H14">
        <v>0.46797060413879998</v>
      </c>
      <c r="I14">
        <v>0.69229092838426898</v>
      </c>
      <c r="J14">
        <v>0.53308865950675999</v>
      </c>
      <c r="K14">
        <v>0.20416048473965401</v>
      </c>
      <c r="M14">
        <f t="shared" si="1"/>
        <v>58.287502675279015</v>
      </c>
      <c r="N14">
        <v>0.59174484806855798</v>
      </c>
      <c r="O14" t="s">
        <v>162</v>
      </c>
      <c r="P14" t="s">
        <v>162</v>
      </c>
      <c r="Q14" t="s">
        <v>162</v>
      </c>
      <c r="R14" t="s">
        <v>162</v>
      </c>
      <c r="S14">
        <v>0.80889603217772998</v>
      </c>
      <c r="T14" t="s">
        <v>162</v>
      </c>
      <c r="U14" t="s">
        <v>162</v>
      </c>
      <c r="V14" t="s">
        <v>162</v>
      </c>
      <c r="W14" t="s">
        <v>162</v>
      </c>
      <c r="X14" t="s">
        <v>162</v>
      </c>
      <c r="Y14">
        <v>0.85474580233691799</v>
      </c>
      <c r="Z14">
        <v>0.17345913026104301</v>
      </c>
      <c r="AA14">
        <v>0.65005390692256204</v>
      </c>
      <c r="AB14">
        <v>0.79363432240599896</v>
      </c>
      <c r="AC14">
        <v>0.64158057533839896</v>
      </c>
      <c r="AD14">
        <v>0.46797060413879998</v>
      </c>
      <c r="AE14">
        <v>0.69229092838426898</v>
      </c>
      <c r="AF14">
        <v>0.53308865950675999</v>
      </c>
      <c r="AG14">
        <v>0.20416048473965401</v>
      </c>
      <c r="AI14">
        <f t="shared" si="2"/>
        <v>58.287502675279015</v>
      </c>
      <c r="AJ14" t="s">
        <v>162</v>
      </c>
      <c r="AK14" t="s">
        <v>162</v>
      </c>
      <c r="AL14" t="s">
        <v>162</v>
      </c>
      <c r="AM14" t="s">
        <v>162</v>
      </c>
      <c r="AN14" t="s">
        <v>162</v>
      </c>
      <c r="AO14" t="s">
        <v>162</v>
      </c>
      <c r="AP14" t="s">
        <v>162</v>
      </c>
      <c r="AQ14" t="s">
        <v>162</v>
      </c>
      <c r="AR14" t="s">
        <v>162</v>
      </c>
      <c r="AS14">
        <v>0.59174484806855798</v>
      </c>
      <c r="AT14" t="s">
        <v>162</v>
      </c>
      <c r="AU14" t="s">
        <v>162</v>
      </c>
      <c r="AV14" t="s">
        <v>162</v>
      </c>
      <c r="AW14" t="s">
        <v>162</v>
      </c>
      <c r="AX14">
        <v>0.80889603217772998</v>
      </c>
      <c r="AY14" t="s">
        <v>162</v>
      </c>
      <c r="AZ14" t="s">
        <v>162</v>
      </c>
      <c r="BA14" t="s">
        <v>162</v>
      </c>
      <c r="BB14" t="s">
        <v>162</v>
      </c>
      <c r="BC14" t="s">
        <v>162</v>
      </c>
      <c r="BD14">
        <v>0.85474580233691799</v>
      </c>
      <c r="BE14">
        <v>0.17345913026104301</v>
      </c>
      <c r="BF14">
        <v>0.65005390692256204</v>
      </c>
      <c r="BG14">
        <v>0.79363432240599896</v>
      </c>
      <c r="BH14">
        <v>0.64158057533839896</v>
      </c>
      <c r="BI14">
        <v>0.46797060413879998</v>
      </c>
      <c r="BJ14">
        <v>0.69229092838426898</v>
      </c>
      <c r="BK14">
        <v>0.53308865950675999</v>
      </c>
      <c r="BL14">
        <v>0.20416048473965401</v>
      </c>
    </row>
    <row r="15" spans="1:64" x14ac:dyDescent="0.25">
      <c r="A15" s="139">
        <v>32599</v>
      </c>
      <c r="B15">
        <f t="shared" si="0"/>
        <v>62.79734958981679</v>
      </c>
      <c r="C15">
        <v>0.864033843180668</v>
      </c>
      <c r="D15">
        <v>0.16509574818651301</v>
      </c>
      <c r="E15">
        <v>0.85492494650912798</v>
      </c>
      <c r="F15">
        <v>0.90604250956133603</v>
      </c>
      <c r="G15">
        <v>0.78916324552810901</v>
      </c>
      <c r="H15">
        <v>0.69181269577635596</v>
      </c>
      <c r="I15">
        <v>0.56725242853055002</v>
      </c>
      <c r="J15">
        <v>0.53120691717271895</v>
      </c>
      <c r="K15">
        <v>0.28222912863813099</v>
      </c>
      <c r="M15">
        <f t="shared" si="1"/>
        <v>67.189927497466442</v>
      </c>
      <c r="N15">
        <v>0.64435029108818498</v>
      </c>
      <c r="O15" t="s">
        <v>162</v>
      </c>
      <c r="P15">
        <v>0.86604530227165799</v>
      </c>
      <c r="Q15" t="s">
        <v>162</v>
      </c>
      <c r="R15" t="s">
        <v>162</v>
      </c>
      <c r="S15">
        <v>0.90023841021491102</v>
      </c>
      <c r="T15" t="s">
        <v>162</v>
      </c>
      <c r="U15" t="s">
        <v>162</v>
      </c>
      <c r="V15" t="s">
        <v>162</v>
      </c>
      <c r="W15" t="s">
        <v>162</v>
      </c>
      <c r="X15">
        <v>0.67229510801237202</v>
      </c>
      <c r="Y15">
        <v>0.864033843180668</v>
      </c>
      <c r="Z15">
        <v>0.16509574818651301</v>
      </c>
      <c r="AA15">
        <v>0.85492494650912798</v>
      </c>
      <c r="AB15">
        <v>0.90604250956133603</v>
      </c>
      <c r="AC15">
        <v>0.78916324552810901</v>
      </c>
      <c r="AD15">
        <v>0.69181269577635596</v>
      </c>
      <c r="AE15">
        <v>0.56725242853055002</v>
      </c>
      <c r="AF15">
        <v>0.53120691717271895</v>
      </c>
      <c r="AG15">
        <v>0.28222912863813099</v>
      </c>
      <c r="AI15">
        <f t="shared" si="2"/>
        <v>67.189927497466442</v>
      </c>
      <c r="AJ15" t="s">
        <v>162</v>
      </c>
      <c r="AK15" t="s">
        <v>162</v>
      </c>
      <c r="AL15" t="s">
        <v>162</v>
      </c>
      <c r="AM15" t="s">
        <v>162</v>
      </c>
      <c r="AN15" t="s">
        <v>162</v>
      </c>
      <c r="AO15" t="s">
        <v>162</v>
      </c>
      <c r="AP15" t="s">
        <v>162</v>
      </c>
      <c r="AQ15" t="s">
        <v>162</v>
      </c>
      <c r="AR15" t="s">
        <v>162</v>
      </c>
      <c r="AS15">
        <v>0.64435029108818498</v>
      </c>
      <c r="AT15" t="s">
        <v>162</v>
      </c>
      <c r="AU15">
        <v>0.86604530227165799</v>
      </c>
      <c r="AV15" t="s">
        <v>162</v>
      </c>
      <c r="AW15" t="s">
        <v>162</v>
      </c>
      <c r="AX15">
        <v>0.90023841021491102</v>
      </c>
      <c r="AY15" t="s">
        <v>162</v>
      </c>
      <c r="AZ15" t="s">
        <v>162</v>
      </c>
      <c r="BA15" t="s">
        <v>162</v>
      </c>
      <c r="BB15" t="s">
        <v>162</v>
      </c>
      <c r="BC15">
        <v>0.67229510801237202</v>
      </c>
      <c r="BD15">
        <v>0.864033843180668</v>
      </c>
      <c r="BE15">
        <v>0.16509574818651301</v>
      </c>
      <c r="BF15">
        <v>0.85492494650912798</v>
      </c>
      <c r="BG15">
        <v>0.90604250956133603</v>
      </c>
      <c r="BH15">
        <v>0.78916324552810901</v>
      </c>
      <c r="BI15">
        <v>0.69181269577635596</v>
      </c>
      <c r="BJ15">
        <v>0.56725242853055002</v>
      </c>
      <c r="BK15">
        <v>0.53120691717271895</v>
      </c>
      <c r="BL15">
        <v>0.28222912863813099</v>
      </c>
    </row>
    <row r="16" spans="1:64" x14ac:dyDescent="0.25">
      <c r="A16" s="139">
        <v>32690</v>
      </c>
      <c r="B16">
        <f t="shared" si="0"/>
        <v>69.547153075366097</v>
      </c>
      <c r="C16">
        <v>0.86845111597323699</v>
      </c>
      <c r="D16">
        <v>0.20490969602565001</v>
      </c>
      <c r="E16">
        <v>0.908047883359278</v>
      </c>
      <c r="F16">
        <v>0.94674897148647097</v>
      </c>
      <c r="G16">
        <v>0.853736654880771</v>
      </c>
      <c r="H16">
        <v>0.80302992607688695</v>
      </c>
      <c r="I16">
        <v>0.90878828804566003</v>
      </c>
      <c r="J16">
        <v>0.81174796839303998</v>
      </c>
      <c r="K16">
        <v>-4.6216727458045198E-2</v>
      </c>
      <c r="M16">
        <f t="shared" si="1"/>
        <v>72.807103888059615</v>
      </c>
      <c r="N16">
        <v>0.66065555194790104</v>
      </c>
      <c r="O16" t="s">
        <v>162</v>
      </c>
      <c r="P16">
        <v>0.80991340491356201</v>
      </c>
      <c r="Q16" t="s">
        <v>162</v>
      </c>
      <c r="R16" t="s">
        <v>162</v>
      </c>
      <c r="S16">
        <v>0.90688448868975702</v>
      </c>
      <c r="T16" t="s">
        <v>162</v>
      </c>
      <c r="U16" t="s">
        <v>162</v>
      </c>
      <c r="V16" t="s">
        <v>162</v>
      </c>
      <c r="W16" t="s">
        <v>162</v>
      </c>
      <c r="X16">
        <v>0.82822628311358004</v>
      </c>
      <c r="Y16">
        <v>0.86845111597323699</v>
      </c>
      <c r="Z16">
        <v>0.20490969602565001</v>
      </c>
      <c r="AA16">
        <v>0.908047883359278</v>
      </c>
      <c r="AB16">
        <v>0.94674897148647097</v>
      </c>
      <c r="AC16">
        <v>0.853736654880771</v>
      </c>
      <c r="AD16">
        <v>0.80302992607688695</v>
      </c>
      <c r="AE16">
        <v>0.90878828804566003</v>
      </c>
      <c r="AF16">
        <v>0.81174796839303998</v>
      </c>
      <c r="AG16">
        <v>-4.6216727458045198E-2</v>
      </c>
      <c r="AI16">
        <f t="shared" si="2"/>
        <v>72.807103888059615</v>
      </c>
      <c r="AJ16" t="s">
        <v>162</v>
      </c>
      <c r="AK16" t="s">
        <v>162</v>
      </c>
      <c r="AL16" t="s">
        <v>162</v>
      </c>
      <c r="AM16" t="s">
        <v>162</v>
      </c>
      <c r="AN16" t="s">
        <v>162</v>
      </c>
      <c r="AO16" t="s">
        <v>162</v>
      </c>
      <c r="AP16" t="s">
        <v>162</v>
      </c>
      <c r="AQ16" t="s">
        <v>162</v>
      </c>
      <c r="AR16" t="s">
        <v>162</v>
      </c>
      <c r="AS16">
        <v>0.66065555194790104</v>
      </c>
      <c r="AT16" t="s">
        <v>162</v>
      </c>
      <c r="AU16">
        <v>0.80991340491356201</v>
      </c>
      <c r="AV16" t="s">
        <v>162</v>
      </c>
      <c r="AW16" t="s">
        <v>162</v>
      </c>
      <c r="AX16">
        <v>0.90688448868975702</v>
      </c>
      <c r="AY16" t="s">
        <v>162</v>
      </c>
      <c r="AZ16" t="s">
        <v>162</v>
      </c>
      <c r="BA16" t="s">
        <v>162</v>
      </c>
      <c r="BB16" t="s">
        <v>162</v>
      </c>
      <c r="BC16">
        <v>0.82822628311358004</v>
      </c>
      <c r="BD16">
        <v>0.86845111597323699</v>
      </c>
      <c r="BE16">
        <v>0.20490969602565001</v>
      </c>
      <c r="BF16">
        <v>0.908047883359278</v>
      </c>
      <c r="BG16">
        <v>0.94674897148647097</v>
      </c>
      <c r="BH16">
        <v>0.853736654880771</v>
      </c>
      <c r="BI16">
        <v>0.80302992607688695</v>
      </c>
      <c r="BJ16">
        <v>0.90878828804566003</v>
      </c>
      <c r="BK16">
        <v>0.81174796839303998</v>
      </c>
      <c r="BL16">
        <v>-4.6216727458045198E-2</v>
      </c>
    </row>
    <row r="17" spans="1:64" x14ac:dyDescent="0.25">
      <c r="A17" s="139">
        <v>32782</v>
      </c>
      <c r="B17">
        <f t="shared" si="0"/>
        <v>37.045240879628963</v>
      </c>
      <c r="C17">
        <v>0.64163642167064305</v>
      </c>
      <c r="D17">
        <v>0.220215118836604</v>
      </c>
      <c r="E17">
        <v>0.50785663652396595</v>
      </c>
      <c r="F17">
        <v>0.65434222434558498</v>
      </c>
      <c r="G17">
        <v>0.48611182074297898</v>
      </c>
      <c r="H17">
        <v>0.43429897957418001</v>
      </c>
      <c r="I17">
        <v>0.418408885992408</v>
      </c>
      <c r="J17">
        <v>1.19293179993654E-2</v>
      </c>
      <c r="K17">
        <v>-4.0727726519123299E-2</v>
      </c>
      <c r="M17">
        <f t="shared" si="1"/>
        <v>41.06691085448287</v>
      </c>
      <c r="N17">
        <v>0.43352991899335902</v>
      </c>
      <c r="O17">
        <v>0.64348107533001897</v>
      </c>
      <c r="P17">
        <v>0.67432698675296798</v>
      </c>
      <c r="Q17" t="s">
        <v>162</v>
      </c>
      <c r="R17" t="s">
        <v>162</v>
      </c>
      <c r="S17">
        <v>0.69527318746505096</v>
      </c>
      <c r="T17" t="s">
        <v>162</v>
      </c>
      <c r="U17" t="s">
        <v>162</v>
      </c>
      <c r="V17" t="s">
        <v>162</v>
      </c>
      <c r="W17" t="s">
        <v>162</v>
      </c>
      <c r="X17">
        <v>-3.1315328080402202E-2</v>
      </c>
      <c r="Y17">
        <v>0.64163642167064305</v>
      </c>
      <c r="Z17">
        <v>0.220215118836604</v>
      </c>
      <c r="AA17">
        <v>0.50785663652396595</v>
      </c>
      <c r="AB17">
        <v>0.65434222434558498</v>
      </c>
      <c r="AC17">
        <v>0.48611182074297898</v>
      </c>
      <c r="AD17">
        <v>0.43429897957418001</v>
      </c>
      <c r="AE17">
        <v>0.418408885992408</v>
      </c>
      <c r="AF17">
        <v>1.19293179993654E-2</v>
      </c>
      <c r="AG17">
        <v>-4.0727726519123299E-2</v>
      </c>
      <c r="AI17">
        <f t="shared" si="2"/>
        <v>41.06691085448287</v>
      </c>
      <c r="AJ17" t="s">
        <v>162</v>
      </c>
      <c r="AK17" t="s">
        <v>162</v>
      </c>
      <c r="AL17" t="s">
        <v>162</v>
      </c>
      <c r="AM17" t="s">
        <v>162</v>
      </c>
      <c r="AN17" t="s">
        <v>162</v>
      </c>
      <c r="AO17" t="s">
        <v>162</v>
      </c>
      <c r="AP17" t="s">
        <v>162</v>
      </c>
      <c r="AQ17" t="s">
        <v>162</v>
      </c>
      <c r="AR17" t="s">
        <v>162</v>
      </c>
      <c r="AS17">
        <v>0.43352991899335902</v>
      </c>
      <c r="AT17">
        <v>0.64348107533001897</v>
      </c>
      <c r="AU17">
        <v>0.67432698675296798</v>
      </c>
      <c r="AV17" t="s">
        <v>162</v>
      </c>
      <c r="AW17" t="s">
        <v>162</v>
      </c>
      <c r="AX17">
        <v>0.69527318746505096</v>
      </c>
      <c r="AY17" t="s">
        <v>162</v>
      </c>
      <c r="AZ17" t="s">
        <v>162</v>
      </c>
      <c r="BA17" t="s">
        <v>162</v>
      </c>
      <c r="BB17" t="s">
        <v>162</v>
      </c>
      <c r="BC17">
        <v>-3.1315328080402202E-2</v>
      </c>
      <c r="BD17">
        <v>0.64163642167064305</v>
      </c>
      <c r="BE17">
        <v>0.220215118836604</v>
      </c>
      <c r="BF17">
        <v>0.50785663652396595</v>
      </c>
      <c r="BG17">
        <v>0.65434222434558498</v>
      </c>
      <c r="BH17">
        <v>0.48611182074297898</v>
      </c>
      <c r="BI17">
        <v>0.43429897957418001</v>
      </c>
      <c r="BJ17">
        <v>0.418408885992408</v>
      </c>
      <c r="BK17">
        <v>1.19293179993654E-2</v>
      </c>
      <c r="BL17">
        <v>-4.0727726519123299E-2</v>
      </c>
    </row>
    <row r="18" spans="1:64" x14ac:dyDescent="0.25">
      <c r="A18" s="139">
        <v>32874</v>
      </c>
      <c r="B18">
        <f t="shared" si="0"/>
        <v>44.588937894630853</v>
      </c>
      <c r="C18">
        <v>0.70358780863106296</v>
      </c>
      <c r="D18">
        <v>-3.3951550177314702E-2</v>
      </c>
      <c r="E18">
        <v>0.73491435001400196</v>
      </c>
      <c r="F18">
        <v>0.80021656270910102</v>
      </c>
      <c r="G18">
        <v>0.72084838851459698</v>
      </c>
      <c r="H18">
        <v>3.4564175464707199E-2</v>
      </c>
      <c r="I18">
        <v>0.572475069329208</v>
      </c>
      <c r="J18">
        <v>0.19102419437624499</v>
      </c>
      <c r="K18">
        <v>0.28932541165516801</v>
      </c>
      <c r="M18">
        <f t="shared" si="1"/>
        <v>47.275243824579938</v>
      </c>
      <c r="N18">
        <v>0.18459961493008301</v>
      </c>
      <c r="O18">
        <v>0.68153032783532197</v>
      </c>
      <c r="P18">
        <v>0.544538677773587</v>
      </c>
      <c r="Q18" t="s">
        <v>162</v>
      </c>
      <c r="R18" t="s">
        <v>162</v>
      </c>
      <c r="S18">
        <v>0.86053444715185301</v>
      </c>
      <c r="T18" t="s">
        <v>162</v>
      </c>
      <c r="U18" t="s">
        <v>162</v>
      </c>
      <c r="V18" t="s">
        <v>162</v>
      </c>
      <c r="W18" t="s">
        <v>162</v>
      </c>
      <c r="X18">
        <v>0.33432665723356902</v>
      </c>
      <c r="Y18">
        <v>0.70358780863106296</v>
      </c>
      <c r="Z18">
        <v>-3.3951550177314702E-2</v>
      </c>
      <c r="AA18">
        <v>0.73491435001400196</v>
      </c>
      <c r="AB18">
        <v>0.80021656270910102</v>
      </c>
      <c r="AC18">
        <v>0.72084838851459698</v>
      </c>
      <c r="AD18">
        <v>3.4564175464707199E-2</v>
      </c>
      <c r="AE18">
        <v>0.572475069329208</v>
      </c>
      <c r="AF18">
        <v>0.19102419437624499</v>
      </c>
      <c r="AG18">
        <v>0.28932541165516801</v>
      </c>
      <c r="AI18">
        <f t="shared" si="2"/>
        <v>47.275243824579938</v>
      </c>
      <c r="AJ18" t="s">
        <v>162</v>
      </c>
      <c r="AK18" t="s">
        <v>162</v>
      </c>
      <c r="AL18" t="s">
        <v>162</v>
      </c>
      <c r="AM18" t="s">
        <v>162</v>
      </c>
      <c r="AN18" t="s">
        <v>162</v>
      </c>
      <c r="AO18" t="s">
        <v>162</v>
      </c>
      <c r="AP18" t="s">
        <v>162</v>
      </c>
      <c r="AQ18" t="s">
        <v>162</v>
      </c>
      <c r="AR18" t="s">
        <v>162</v>
      </c>
      <c r="AS18">
        <v>0.18459961493008301</v>
      </c>
      <c r="AT18">
        <v>0.68153032783532197</v>
      </c>
      <c r="AU18">
        <v>0.544538677773587</v>
      </c>
      <c r="AV18" t="s">
        <v>162</v>
      </c>
      <c r="AW18" t="s">
        <v>162</v>
      </c>
      <c r="AX18">
        <v>0.86053444715185301</v>
      </c>
      <c r="AY18" t="s">
        <v>162</v>
      </c>
      <c r="AZ18" t="s">
        <v>162</v>
      </c>
      <c r="BA18" t="s">
        <v>162</v>
      </c>
      <c r="BB18" t="s">
        <v>162</v>
      </c>
      <c r="BC18">
        <v>0.33432665723356902</v>
      </c>
      <c r="BD18">
        <v>0.70358780863106296</v>
      </c>
      <c r="BE18">
        <v>-3.3951550177314702E-2</v>
      </c>
      <c r="BF18">
        <v>0.73491435001400196</v>
      </c>
      <c r="BG18">
        <v>0.80021656270910102</v>
      </c>
      <c r="BH18">
        <v>0.72084838851459698</v>
      </c>
      <c r="BI18">
        <v>3.4564175464707199E-2</v>
      </c>
      <c r="BJ18">
        <v>0.572475069329208</v>
      </c>
      <c r="BK18">
        <v>0.19102419437624499</v>
      </c>
      <c r="BL18">
        <v>0.28932541165516801</v>
      </c>
    </row>
    <row r="19" spans="1:64" x14ac:dyDescent="0.25">
      <c r="A19" s="139">
        <v>32964</v>
      </c>
      <c r="B19">
        <f t="shared" si="0"/>
        <v>36.444394644632141</v>
      </c>
      <c r="C19">
        <v>0.69160251431144504</v>
      </c>
      <c r="D19">
        <v>-0.139950233016266</v>
      </c>
      <c r="E19">
        <v>0.670414471272887</v>
      </c>
      <c r="F19">
        <v>0.73029579826200797</v>
      </c>
      <c r="G19">
        <v>0.70397482544912904</v>
      </c>
      <c r="H19">
        <v>5.6356445209624698E-2</v>
      </c>
      <c r="I19">
        <v>0.389085350861826</v>
      </c>
      <c r="J19">
        <v>0.146577805299026</v>
      </c>
      <c r="K19">
        <v>3.1638540367212802E-2</v>
      </c>
      <c r="M19">
        <f t="shared" si="1"/>
        <v>43.851451355412877</v>
      </c>
      <c r="N19">
        <v>0.26403378652431297</v>
      </c>
      <c r="O19">
        <v>0.71827928879649305</v>
      </c>
      <c r="P19">
        <v>0.667550754869217</v>
      </c>
      <c r="Q19" t="s">
        <v>162</v>
      </c>
      <c r="R19" t="s">
        <v>162</v>
      </c>
      <c r="S19">
        <v>0.777031795700031</v>
      </c>
      <c r="T19" t="s">
        <v>162</v>
      </c>
      <c r="U19" t="s">
        <v>162</v>
      </c>
      <c r="V19" t="s">
        <v>162</v>
      </c>
      <c r="W19" t="s">
        <v>162</v>
      </c>
      <c r="X19">
        <v>0.43231204585085498</v>
      </c>
      <c r="Y19">
        <v>0.69160251431144504</v>
      </c>
      <c r="Z19">
        <v>-0.139950233016266</v>
      </c>
      <c r="AA19">
        <v>0.670414471272887</v>
      </c>
      <c r="AB19">
        <v>0.73029579826200797</v>
      </c>
      <c r="AC19">
        <v>0.70397482544912904</v>
      </c>
      <c r="AD19">
        <v>5.6356445209624698E-2</v>
      </c>
      <c r="AE19">
        <v>0.389085350861826</v>
      </c>
      <c r="AF19">
        <v>0.146577805299026</v>
      </c>
      <c r="AG19">
        <v>3.1638540367212802E-2</v>
      </c>
      <c r="AI19">
        <f t="shared" si="2"/>
        <v>43.851451355412877</v>
      </c>
      <c r="AJ19" t="s">
        <v>162</v>
      </c>
      <c r="AK19" t="s">
        <v>162</v>
      </c>
      <c r="AL19" t="s">
        <v>162</v>
      </c>
      <c r="AM19" t="s">
        <v>162</v>
      </c>
      <c r="AN19" t="s">
        <v>162</v>
      </c>
      <c r="AO19" t="s">
        <v>162</v>
      </c>
      <c r="AP19" t="s">
        <v>162</v>
      </c>
      <c r="AQ19" t="s">
        <v>162</v>
      </c>
      <c r="AR19" t="s">
        <v>162</v>
      </c>
      <c r="AS19">
        <v>0.26403378652431297</v>
      </c>
      <c r="AT19">
        <v>0.71827928879649305</v>
      </c>
      <c r="AU19">
        <v>0.667550754869217</v>
      </c>
      <c r="AV19" t="s">
        <v>162</v>
      </c>
      <c r="AW19" t="s">
        <v>162</v>
      </c>
      <c r="AX19">
        <v>0.777031795700031</v>
      </c>
      <c r="AY19" t="s">
        <v>162</v>
      </c>
      <c r="AZ19" t="s">
        <v>162</v>
      </c>
      <c r="BA19" t="s">
        <v>162</v>
      </c>
      <c r="BB19" t="s">
        <v>162</v>
      </c>
      <c r="BC19">
        <v>0.43231204585085498</v>
      </c>
      <c r="BD19">
        <v>0.69160251431144504</v>
      </c>
      <c r="BE19">
        <v>-0.139950233016266</v>
      </c>
      <c r="BF19">
        <v>0.670414471272887</v>
      </c>
      <c r="BG19">
        <v>0.73029579826200797</v>
      </c>
      <c r="BH19">
        <v>0.70397482544912904</v>
      </c>
      <c r="BI19">
        <v>5.6356445209624698E-2</v>
      </c>
      <c r="BJ19">
        <v>0.389085350861826</v>
      </c>
      <c r="BK19">
        <v>0.146577805299026</v>
      </c>
      <c r="BL19">
        <v>3.1638540367212802E-2</v>
      </c>
    </row>
    <row r="20" spans="1:64" x14ac:dyDescent="0.25">
      <c r="A20" s="139">
        <v>33055</v>
      </c>
      <c r="B20">
        <f t="shared" si="0"/>
        <v>46.508730908076195</v>
      </c>
      <c r="C20">
        <v>0.53018104305964198</v>
      </c>
      <c r="D20">
        <v>0.31094499191060998</v>
      </c>
      <c r="E20">
        <v>0.68151806754633704</v>
      </c>
      <c r="F20">
        <v>0.70651882412563805</v>
      </c>
      <c r="G20">
        <v>0.58146896943243598</v>
      </c>
      <c r="H20">
        <v>0.18685968647328399</v>
      </c>
      <c r="I20">
        <v>0.46166726081857101</v>
      </c>
      <c r="J20">
        <v>0.32935495403402498</v>
      </c>
      <c r="K20">
        <v>0.397271984326314</v>
      </c>
      <c r="M20">
        <f t="shared" si="1"/>
        <v>45.552268769859417</v>
      </c>
      <c r="N20">
        <v>0.31350705052814598</v>
      </c>
      <c r="O20">
        <v>0.345457545927843</v>
      </c>
      <c r="P20">
        <v>0.46830953984254797</v>
      </c>
      <c r="Q20" t="s">
        <v>162</v>
      </c>
      <c r="R20" t="s">
        <v>162</v>
      </c>
      <c r="S20">
        <v>0.53500018410797401</v>
      </c>
      <c r="T20" t="s">
        <v>162</v>
      </c>
      <c r="U20" t="s">
        <v>162</v>
      </c>
      <c r="V20" t="s">
        <v>162</v>
      </c>
      <c r="W20" t="s">
        <v>162</v>
      </c>
      <c r="X20">
        <v>0.52925752564695205</v>
      </c>
      <c r="Y20">
        <v>0.53018104305964198</v>
      </c>
      <c r="Z20">
        <v>0.31094499191060998</v>
      </c>
      <c r="AA20">
        <v>0.68151806754633704</v>
      </c>
      <c r="AB20">
        <v>0.70651882412563805</v>
      </c>
      <c r="AC20">
        <v>0.58146896943243598</v>
      </c>
      <c r="AD20">
        <v>0.18685968647328399</v>
      </c>
      <c r="AE20">
        <v>0.46166726081857101</v>
      </c>
      <c r="AF20">
        <v>0.32935495403402498</v>
      </c>
      <c r="AG20">
        <v>0.397271984326314</v>
      </c>
      <c r="AI20">
        <f t="shared" si="2"/>
        <v>45.552268769859417</v>
      </c>
      <c r="AJ20" t="s">
        <v>162</v>
      </c>
      <c r="AK20" t="s">
        <v>162</v>
      </c>
      <c r="AL20" t="s">
        <v>162</v>
      </c>
      <c r="AM20" t="s">
        <v>162</v>
      </c>
      <c r="AN20" t="s">
        <v>162</v>
      </c>
      <c r="AO20" t="s">
        <v>162</v>
      </c>
      <c r="AP20" t="s">
        <v>162</v>
      </c>
      <c r="AQ20" t="s">
        <v>162</v>
      </c>
      <c r="AR20" t="s">
        <v>162</v>
      </c>
      <c r="AS20">
        <v>0.31350705052814598</v>
      </c>
      <c r="AT20">
        <v>0.345457545927843</v>
      </c>
      <c r="AU20">
        <v>0.46830953984254797</v>
      </c>
      <c r="AV20" t="s">
        <v>162</v>
      </c>
      <c r="AW20" t="s">
        <v>162</v>
      </c>
      <c r="AX20">
        <v>0.53500018410797401</v>
      </c>
      <c r="AY20" t="s">
        <v>162</v>
      </c>
      <c r="AZ20" t="s">
        <v>162</v>
      </c>
      <c r="BA20" t="s">
        <v>162</v>
      </c>
      <c r="BB20" t="s">
        <v>162</v>
      </c>
      <c r="BC20">
        <v>0.52925752564695205</v>
      </c>
      <c r="BD20">
        <v>0.53018104305964198</v>
      </c>
      <c r="BE20">
        <v>0.31094499191060998</v>
      </c>
      <c r="BF20">
        <v>0.68151806754633704</v>
      </c>
      <c r="BG20">
        <v>0.70651882412563805</v>
      </c>
      <c r="BH20">
        <v>0.58146896943243598</v>
      </c>
      <c r="BI20">
        <v>0.18685968647328399</v>
      </c>
      <c r="BJ20">
        <v>0.46166726081857101</v>
      </c>
      <c r="BK20">
        <v>0.32935495403402498</v>
      </c>
      <c r="BL20">
        <v>0.397271984326314</v>
      </c>
    </row>
    <row r="21" spans="1:64" x14ac:dyDescent="0.25">
      <c r="A21" s="139">
        <v>33147</v>
      </c>
      <c r="B21">
        <f t="shared" si="0"/>
        <v>42.367262812428649</v>
      </c>
      <c r="C21">
        <v>0.54175685217151803</v>
      </c>
      <c r="D21">
        <v>3.7416626072613798E-2</v>
      </c>
      <c r="E21">
        <v>0.71845681673219997</v>
      </c>
      <c r="F21">
        <v>0.66569565224344596</v>
      </c>
      <c r="G21">
        <v>0.56617770710977799</v>
      </c>
      <c r="H21">
        <v>0.38476197748964502</v>
      </c>
      <c r="I21">
        <v>0.52089643430943899</v>
      </c>
      <c r="J21">
        <v>0.22766899833871301</v>
      </c>
      <c r="K21">
        <v>0.15022258865122601</v>
      </c>
      <c r="M21">
        <f t="shared" si="1"/>
        <v>48.095041011507419</v>
      </c>
      <c r="N21">
        <v>0.47274072070365403</v>
      </c>
      <c r="O21">
        <v>0.61598154640570102</v>
      </c>
      <c r="P21">
        <v>0.54141523717829498</v>
      </c>
      <c r="Q21" t="s">
        <v>162</v>
      </c>
      <c r="R21" t="s">
        <v>162</v>
      </c>
      <c r="S21">
        <v>0.73923892599074104</v>
      </c>
      <c r="T21" t="s">
        <v>162</v>
      </c>
      <c r="U21" t="s">
        <v>162</v>
      </c>
      <c r="V21" t="s">
        <v>162</v>
      </c>
      <c r="W21" t="s">
        <v>162</v>
      </c>
      <c r="X21">
        <v>0.55087565821406703</v>
      </c>
      <c r="Y21">
        <v>0.54175685217151803</v>
      </c>
      <c r="Z21">
        <v>3.7416626072613798E-2</v>
      </c>
      <c r="AA21">
        <v>0.71845681673219997</v>
      </c>
      <c r="AB21">
        <v>0.66569565224344596</v>
      </c>
      <c r="AC21">
        <v>0.56617770710977799</v>
      </c>
      <c r="AD21">
        <v>0.38476197748964502</v>
      </c>
      <c r="AE21">
        <v>0.52089643430943899</v>
      </c>
      <c r="AF21">
        <v>0.22766899833871301</v>
      </c>
      <c r="AG21">
        <v>0.15022258865122601</v>
      </c>
      <c r="AI21">
        <f t="shared" si="2"/>
        <v>48.095041011507419</v>
      </c>
      <c r="AJ21" t="s">
        <v>162</v>
      </c>
      <c r="AK21" t="s">
        <v>162</v>
      </c>
      <c r="AL21" t="s">
        <v>162</v>
      </c>
      <c r="AM21" t="s">
        <v>162</v>
      </c>
      <c r="AN21" t="s">
        <v>162</v>
      </c>
      <c r="AO21" t="s">
        <v>162</v>
      </c>
      <c r="AP21" t="s">
        <v>162</v>
      </c>
      <c r="AQ21" t="s">
        <v>162</v>
      </c>
      <c r="AR21" t="s">
        <v>162</v>
      </c>
      <c r="AS21">
        <v>0.47274072070365403</v>
      </c>
      <c r="AT21">
        <v>0.61598154640570102</v>
      </c>
      <c r="AU21">
        <v>0.54141523717829498</v>
      </c>
      <c r="AV21" t="s">
        <v>162</v>
      </c>
      <c r="AW21" t="s">
        <v>162</v>
      </c>
      <c r="AX21">
        <v>0.73923892599074104</v>
      </c>
      <c r="AY21" t="s">
        <v>162</v>
      </c>
      <c r="AZ21" t="s">
        <v>162</v>
      </c>
      <c r="BA21" t="s">
        <v>162</v>
      </c>
      <c r="BB21" t="s">
        <v>162</v>
      </c>
      <c r="BC21">
        <v>0.55087565821406703</v>
      </c>
      <c r="BD21">
        <v>0.54175685217151803</v>
      </c>
      <c r="BE21">
        <v>3.7416626072613798E-2</v>
      </c>
      <c r="BF21">
        <v>0.71845681673219997</v>
      </c>
      <c r="BG21">
        <v>0.66569565224344596</v>
      </c>
      <c r="BH21">
        <v>0.56617770710977799</v>
      </c>
      <c r="BI21">
        <v>0.38476197748964502</v>
      </c>
      <c r="BJ21">
        <v>0.52089643430943899</v>
      </c>
      <c r="BK21">
        <v>0.22766899833871301</v>
      </c>
      <c r="BL21">
        <v>0.15022258865122601</v>
      </c>
    </row>
    <row r="22" spans="1:64" x14ac:dyDescent="0.25">
      <c r="A22" s="139">
        <v>33239</v>
      </c>
      <c r="B22">
        <f t="shared" si="0"/>
        <v>64.993475487550825</v>
      </c>
      <c r="C22">
        <v>0.76427420436310101</v>
      </c>
      <c r="D22">
        <v>0.14530055138635201</v>
      </c>
      <c r="E22">
        <v>0.89930771516553698</v>
      </c>
      <c r="F22">
        <v>0.84978983694893295</v>
      </c>
      <c r="G22">
        <v>0.86244583329188296</v>
      </c>
      <c r="H22">
        <v>0.59087961065300698</v>
      </c>
      <c r="I22">
        <v>0.53676170494360997</v>
      </c>
      <c r="J22">
        <v>0.82876212168543195</v>
      </c>
      <c r="K22">
        <v>0.37189121544171899</v>
      </c>
      <c r="M22">
        <f t="shared" si="1"/>
        <v>66.324026331983305</v>
      </c>
      <c r="N22">
        <v>0.158455471760345</v>
      </c>
      <c r="O22">
        <v>0.75797442557765604</v>
      </c>
      <c r="P22">
        <v>0.85149963130680595</v>
      </c>
      <c r="Q22" t="s">
        <v>162</v>
      </c>
      <c r="R22" t="s">
        <v>162</v>
      </c>
      <c r="S22">
        <v>0.90065567897469201</v>
      </c>
      <c r="T22" t="s">
        <v>162</v>
      </c>
      <c r="U22" t="s">
        <v>162</v>
      </c>
      <c r="V22" t="s">
        <v>162</v>
      </c>
      <c r="W22">
        <v>0.70836368516775206</v>
      </c>
      <c r="X22">
        <v>0.72224226313067097</v>
      </c>
      <c r="Y22">
        <v>0.76427420436310101</v>
      </c>
      <c r="Z22">
        <v>0.14530055138635201</v>
      </c>
      <c r="AA22">
        <v>0.89930771516553698</v>
      </c>
      <c r="AB22">
        <v>0.84978983694893295</v>
      </c>
      <c r="AC22">
        <v>0.86244583329188296</v>
      </c>
      <c r="AD22">
        <v>0.59087961065300698</v>
      </c>
      <c r="AE22">
        <v>0.53676170494360997</v>
      </c>
      <c r="AF22">
        <v>0.82876212168543195</v>
      </c>
      <c r="AG22">
        <v>0.37189121544171899</v>
      </c>
      <c r="AI22">
        <f t="shared" si="2"/>
        <v>66.324026331983305</v>
      </c>
      <c r="AJ22" t="s">
        <v>162</v>
      </c>
      <c r="AK22" t="s">
        <v>162</v>
      </c>
      <c r="AL22" t="s">
        <v>162</v>
      </c>
      <c r="AM22" t="s">
        <v>162</v>
      </c>
      <c r="AN22" t="s">
        <v>162</v>
      </c>
      <c r="AO22" t="s">
        <v>162</v>
      </c>
      <c r="AP22" t="s">
        <v>162</v>
      </c>
      <c r="AQ22" t="s">
        <v>162</v>
      </c>
      <c r="AR22" t="s">
        <v>162</v>
      </c>
      <c r="AS22">
        <v>0.158455471760345</v>
      </c>
      <c r="AT22">
        <v>0.75797442557765604</v>
      </c>
      <c r="AU22">
        <v>0.85149963130680595</v>
      </c>
      <c r="AV22" t="s">
        <v>162</v>
      </c>
      <c r="AW22" t="s">
        <v>162</v>
      </c>
      <c r="AX22">
        <v>0.90065567897469201</v>
      </c>
      <c r="AY22" t="s">
        <v>162</v>
      </c>
      <c r="AZ22" t="s">
        <v>162</v>
      </c>
      <c r="BA22" t="s">
        <v>162</v>
      </c>
      <c r="BB22">
        <v>0.70836368516775206</v>
      </c>
      <c r="BC22">
        <v>0.72224226313067097</v>
      </c>
      <c r="BD22">
        <v>0.76427420436310101</v>
      </c>
      <c r="BE22">
        <v>0.14530055138635201</v>
      </c>
      <c r="BF22">
        <v>0.89930771516553698</v>
      </c>
      <c r="BG22">
        <v>0.84978983694893295</v>
      </c>
      <c r="BH22">
        <v>0.86244583329188296</v>
      </c>
      <c r="BI22">
        <v>0.59087961065300698</v>
      </c>
      <c r="BJ22">
        <v>0.53676170494360997</v>
      </c>
      <c r="BK22">
        <v>0.82876212168543195</v>
      </c>
      <c r="BL22">
        <v>0.37189121544171899</v>
      </c>
    </row>
    <row r="23" spans="1:64" x14ac:dyDescent="0.25">
      <c r="A23" s="139">
        <v>33329</v>
      </c>
      <c r="B23">
        <f t="shared" si="0"/>
        <v>66.883590002447647</v>
      </c>
      <c r="C23">
        <v>0.84521651706322698</v>
      </c>
      <c r="D23">
        <v>0.21578581823463</v>
      </c>
      <c r="E23">
        <v>0.942958494130263</v>
      </c>
      <c r="F23">
        <v>0.95276985124163704</v>
      </c>
      <c r="G23">
        <v>0.92337609171957402</v>
      </c>
      <c r="H23">
        <v>0.45281452557145402</v>
      </c>
      <c r="I23">
        <v>0.78420157665838297</v>
      </c>
      <c r="J23">
        <v>0.88795947215898496</v>
      </c>
      <c r="K23">
        <v>1.44407534421349E-2</v>
      </c>
      <c r="M23">
        <f t="shared" si="1"/>
        <v>71.06799297471278</v>
      </c>
      <c r="N23">
        <v>0.381937276350304</v>
      </c>
      <c r="O23">
        <v>0.87242397852703402</v>
      </c>
      <c r="P23">
        <v>0.91446872309899596</v>
      </c>
      <c r="Q23" t="s">
        <v>162</v>
      </c>
      <c r="R23" t="s">
        <v>162</v>
      </c>
      <c r="S23">
        <v>0.95812970132233799</v>
      </c>
      <c r="T23" t="s">
        <v>162</v>
      </c>
      <c r="U23" t="s">
        <v>162</v>
      </c>
      <c r="V23" t="s">
        <v>162</v>
      </c>
      <c r="W23">
        <v>0.74870776377512005</v>
      </c>
      <c r="X23">
        <v>0.765008402912839</v>
      </c>
      <c r="Y23">
        <v>0.84521651706322698</v>
      </c>
      <c r="Z23">
        <v>0.21578581823463</v>
      </c>
      <c r="AA23">
        <v>0.942958494130263</v>
      </c>
      <c r="AB23">
        <v>0.95276985124163704</v>
      </c>
      <c r="AC23">
        <v>0.92337609171957402</v>
      </c>
      <c r="AD23">
        <v>0.45281452557145402</v>
      </c>
      <c r="AE23">
        <v>0.78420157665838297</v>
      </c>
      <c r="AF23">
        <v>0.88795947215898496</v>
      </c>
      <c r="AG23">
        <v>1.44407534421349E-2</v>
      </c>
      <c r="AI23">
        <f t="shared" si="2"/>
        <v>71.06799297471278</v>
      </c>
      <c r="AJ23" t="s">
        <v>162</v>
      </c>
      <c r="AK23" t="s">
        <v>162</v>
      </c>
      <c r="AL23" t="s">
        <v>162</v>
      </c>
      <c r="AM23" t="s">
        <v>162</v>
      </c>
      <c r="AN23" t="s">
        <v>162</v>
      </c>
      <c r="AO23" t="s">
        <v>162</v>
      </c>
      <c r="AP23" t="s">
        <v>162</v>
      </c>
      <c r="AQ23" t="s">
        <v>162</v>
      </c>
      <c r="AR23" t="s">
        <v>162</v>
      </c>
      <c r="AS23">
        <v>0.381937276350304</v>
      </c>
      <c r="AT23">
        <v>0.87242397852703402</v>
      </c>
      <c r="AU23">
        <v>0.91446872309899596</v>
      </c>
      <c r="AV23" t="s">
        <v>162</v>
      </c>
      <c r="AW23" t="s">
        <v>162</v>
      </c>
      <c r="AX23">
        <v>0.95812970132233799</v>
      </c>
      <c r="AY23" t="s">
        <v>162</v>
      </c>
      <c r="AZ23" t="s">
        <v>162</v>
      </c>
      <c r="BA23" t="s">
        <v>162</v>
      </c>
      <c r="BB23">
        <v>0.74870776377512005</v>
      </c>
      <c r="BC23">
        <v>0.765008402912839</v>
      </c>
      <c r="BD23">
        <v>0.84521651706322698</v>
      </c>
      <c r="BE23">
        <v>0.21578581823463</v>
      </c>
      <c r="BF23">
        <v>0.942958494130263</v>
      </c>
      <c r="BG23">
        <v>0.95276985124163704</v>
      </c>
      <c r="BH23">
        <v>0.92337609171957402</v>
      </c>
      <c r="BI23">
        <v>0.45281452557145402</v>
      </c>
      <c r="BJ23">
        <v>0.78420157665838297</v>
      </c>
      <c r="BK23">
        <v>0.88795947215898496</v>
      </c>
      <c r="BL23">
        <v>1.44407534421349E-2</v>
      </c>
    </row>
    <row r="24" spans="1:64" x14ac:dyDescent="0.25">
      <c r="A24" s="139">
        <v>33420</v>
      </c>
      <c r="B24">
        <f t="shared" si="0"/>
        <v>64.481337750846137</v>
      </c>
      <c r="C24">
        <v>0.88581284721947595</v>
      </c>
      <c r="D24">
        <v>3.5794395522010199E-2</v>
      </c>
      <c r="E24">
        <v>0.88273773767610797</v>
      </c>
      <c r="F24">
        <v>0.94192143266216699</v>
      </c>
      <c r="G24">
        <v>0.88004688339996495</v>
      </c>
      <c r="H24">
        <v>0.71296663267508797</v>
      </c>
      <c r="I24">
        <v>0.60918288261258502</v>
      </c>
      <c r="J24">
        <v>0.798738506031753</v>
      </c>
      <c r="K24">
        <v>5.6119079776999502E-2</v>
      </c>
      <c r="M24">
        <f t="shared" si="1"/>
        <v>69.251296500115231</v>
      </c>
      <c r="N24">
        <v>0.41654200568302802</v>
      </c>
      <c r="O24">
        <v>0.89701219388710596</v>
      </c>
      <c r="P24">
        <v>0.90917293400274501</v>
      </c>
      <c r="Q24" t="s">
        <v>162</v>
      </c>
      <c r="R24">
        <v>0.86437555241546604</v>
      </c>
      <c r="S24">
        <v>0.93604085221241196</v>
      </c>
      <c r="T24">
        <v>0.33105010135157598</v>
      </c>
      <c r="U24" t="s">
        <v>162</v>
      </c>
      <c r="V24" t="s">
        <v>162</v>
      </c>
      <c r="W24">
        <v>0.77492261475652102</v>
      </c>
      <c r="X24">
        <v>0.84028375313458403</v>
      </c>
      <c r="Y24">
        <v>0.88581284721947595</v>
      </c>
      <c r="Z24">
        <v>3.5794395522010199E-2</v>
      </c>
      <c r="AA24">
        <v>0.88273773767610797</v>
      </c>
      <c r="AB24">
        <v>0.94192143266216699</v>
      </c>
      <c r="AC24">
        <v>0.88004688339996495</v>
      </c>
      <c r="AD24">
        <v>0.71296663267508797</v>
      </c>
      <c r="AE24">
        <v>0.60918288261258502</v>
      </c>
      <c r="AF24">
        <v>0.798738506031753</v>
      </c>
      <c r="AG24">
        <v>5.6119079776999502E-2</v>
      </c>
      <c r="AI24">
        <f t="shared" si="2"/>
        <v>69.251296500115231</v>
      </c>
      <c r="AJ24" t="s">
        <v>162</v>
      </c>
      <c r="AK24" t="s">
        <v>162</v>
      </c>
      <c r="AL24" t="s">
        <v>162</v>
      </c>
      <c r="AM24" t="s">
        <v>162</v>
      </c>
      <c r="AN24" t="s">
        <v>162</v>
      </c>
      <c r="AO24" t="s">
        <v>162</v>
      </c>
      <c r="AP24" t="s">
        <v>162</v>
      </c>
      <c r="AQ24" t="s">
        <v>162</v>
      </c>
      <c r="AR24" t="s">
        <v>162</v>
      </c>
      <c r="AS24">
        <v>0.41654200568302802</v>
      </c>
      <c r="AT24">
        <v>0.89701219388710596</v>
      </c>
      <c r="AU24">
        <v>0.90917293400274501</v>
      </c>
      <c r="AV24" t="s">
        <v>162</v>
      </c>
      <c r="AW24">
        <v>0.86437555241546604</v>
      </c>
      <c r="AX24">
        <v>0.93604085221241196</v>
      </c>
      <c r="AY24">
        <v>0.33105010135157598</v>
      </c>
      <c r="AZ24" t="s">
        <v>162</v>
      </c>
      <c r="BA24" t="s">
        <v>162</v>
      </c>
      <c r="BB24">
        <v>0.77492261475652102</v>
      </c>
      <c r="BC24">
        <v>0.84028375313458403</v>
      </c>
      <c r="BD24">
        <v>0.88581284721947595</v>
      </c>
      <c r="BE24">
        <v>3.5794395522010199E-2</v>
      </c>
      <c r="BF24">
        <v>0.88273773767610797</v>
      </c>
      <c r="BG24">
        <v>0.94192143266216699</v>
      </c>
      <c r="BH24">
        <v>0.88004688339996495</v>
      </c>
      <c r="BI24">
        <v>0.71296663267508797</v>
      </c>
      <c r="BJ24">
        <v>0.60918288261258502</v>
      </c>
      <c r="BK24">
        <v>0.798738506031753</v>
      </c>
      <c r="BL24">
        <v>5.6119079776999502E-2</v>
      </c>
    </row>
    <row r="25" spans="1:64" x14ac:dyDescent="0.25">
      <c r="A25" s="139">
        <v>33512</v>
      </c>
      <c r="B25">
        <f t="shared" si="0"/>
        <v>56.708031896432097</v>
      </c>
      <c r="C25">
        <v>0.82651987218525402</v>
      </c>
      <c r="D25">
        <v>0.13867824420080399</v>
      </c>
      <c r="E25">
        <v>0.87983141721426295</v>
      </c>
      <c r="F25">
        <v>0.87780442995414698</v>
      </c>
      <c r="G25">
        <v>0.77626450981363404</v>
      </c>
      <c r="H25">
        <v>0.219348376530213</v>
      </c>
      <c r="I25">
        <v>0.48801561283378603</v>
      </c>
      <c r="J25">
        <v>0.63988446770819196</v>
      </c>
      <c r="K25">
        <v>0.257375940238596</v>
      </c>
      <c r="M25">
        <f t="shared" si="1"/>
        <v>58.376852814608647</v>
      </c>
      <c r="N25">
        <v>0.220420286974359</v>
      </c>
      <c r="O25">
        <v>0.81558344354670798</v>
      </c>
      <c r="P25">
        <v>0.79573037823431003</v>
      </c>
      <c r="Q25">
        <v>0.31599710644552398</v>
      </c>
      <c r="R25">
        <v>0.88720884104393805</v>
      </c>
      <c r="S25">
        <v>0.89224147681200605</v>
      </c>
      <c r="T25">
        <v>0.100779496007704</v>
      </c>
      <c r="U25" t="s">
        <v>162</v>
      </c>
      <c r="V25" t="s">
        <v>162</v>
      </c>
      <c r="W25">
        <v>0.69888579504386905</v>
      </c>
      <c r="X25">
        <v>0.67726381184224804</v>
      </c>
      <c r="Y25">
        <v>0.82651987218525402</v>
      </c>
      <c r="Z25">
        <v>0.13867824420080399</v>
      </c>
      <c r="AA25">
        <v>0.87983141721426295</v>
      </c>
      <c r="AB25">
        <v>0.87780442995414698</v>
      </c>
      <c r="AC25">
        <v>0.77626450981363404</v>
      </c>
      <c r="AD25">
        <v>0.219348376530213</v>
      </c>
      <c r="AE25">
        <v>0.48801561283378603</v>
      </c>
      <c r="AF25">
        <v>0.63988446770819196</v>
      </c>
      <c r="AG25">
        <v>0.257375940238596</v>
      </c>
      <c r="AI25">
        <f t="shared" si="2"/>
        <v>58.376852814608647</v>
      </c>
      <c r="AJ25" t="s">
        <v>162</v>
      </c>
      <c r="AK25" t="s">
        <v>162</v>
      </c>
      <c r="AL25" t="s">
        <v>162</v>
      </c>
      <c r="AM25" t="s">
        <v>162</v>
      </c>
      <c r="AN25" t="s">
        <v>162</v>
      </c>
      <c r="AO25" t="s">
        <v>162</v>
      </c>
      <c r="AP25" t="s">
        <v>162</v>
      </c>
      <c r="AQ25" t="s">
        <v>162</v>
      </c>
      <c r="AR25" t="s">
        <v>162</v>
      </c>
      <c r="AS25">
        <v>0.220420286974359</v>
      </c>
      <c r="AT25">
        <v>0.81558344354670798</v>
      </c>
      <c r="AU25">
        <v>0.79573037823431003</v>
      </c>
      <c r="AV25">
        <v>0.31599710644552398</v>
      </c>
      <c r="AW25">
        <v>0.88720884104393805</v>
      </c>
      <c r="AX25">
        <v>0.89224147681200605</v>
      </c>
      <c r="AY25">
        <v>0.100779496007704</v>
      </c>
      <c r="AZ25" t="s">
        <v>162</v>
      </c>
      <c r="BA25" t="s">
        <v>162</v>
      </c>
      <c r="BB25">
        <v>0.69888579504386905</v>
      </c>
      <c r="BC25">
        <v>0.67726381184224804</v>
      </c>
      <c r="BD25">
        <v>0.82651987218525402</v>
      </c>
      <c r="BE25">
        <v>0.13867824420080399</v>
      </c>
      <c r="BF25">
        <v>0.87983141721426295</v>
      </c>
      <c r="BG25">
        <v>0.87780442995414698</v>
      </c>
      <c r="BH25">
        <v>0.77626450981363404</v>
      </c>
      <c r="BI25">
        <v>0.219348376530213</v>
      </c>
      <c r="BJ25">
        <v>0.48801561283378603</v>
      </c>
      <c r="BK25">
        <v>0.63988446770819196</v>
      </c>
      <c r="BL25">
        <v>0.257375940238596</v>
      </c>
    </row>
    <row r="26" spans="1:64" x14ac:dyDescent="0.25">
      <c r="A26" s="139">
        <v>33604</v>
      </c>
      <c r="B26">
        <f t="shared" si="0"/>
        <v>66.19989131547905</v>
      </c>
      <c r="C26">
        <v>0.90321974961975404</v>
      </c>
      <c r="D26">
        <v>0.13479500364699401</v>
      </c>
      <c r="E26">
        <v>0.91100389414890903</v>
      </c>
      <c r="F26">
        <v>0.93432602850889901</v>
      </c>
      <c r="G26">
        <v>0.86845632197887401</v>
      </c>
      <c r="H26">
        <v>0.30614400951308102</v>
      </c>
      <c r="I26">
        <v>0.80079240029994903</v>
      </c>
      <c r="J26">
        <v>0.84547574685519</v>
      </c>
      <c r="K26">
        <v>0.25377706382146498</v>
      </c>
      <c r="M26">
        <f t="shared" si="1"/>
        <v>72.954244955942698</v>
      </c>
      <c r="N26">
        <v>0.58215011958533702</v>
      </c>
      <c r="O26">
        <v>0.79529677013844502</v>
      </c>
      <c r="P26">
        <v>0.81048515412729605</v>
      </c>
      <c r="Q26">
        <v>0.74124863459795898</v>
      </c>
      <c r="R26">
        <v>0.95051766001033799</v>
      </c>
      <c r="S26">
        <v>0.95126580066301003</v>
      </c>
      <c r="T26">
        <v>0.599911722001638</v>
      </c>
      <c r="U26" t="s">
        <v>162</v>
      </c>
      <c r="V26" t="s">
        <v>162</v>
      </c>
      <c r="W26">
        <v>0.86047236866369503</v>
      </c>
      <c r="X26">
        <v>0.88242564388885503</v>
      </c>
      <c r="Y26">
        <v>0.90321974961975404</v>
      </c>
      <c r="Z26">
        <v>0.13479500364699401</v>
      </c>
      <c r="AA26">
        <v>0.91100389414890903</v>
      </c>
      <c r="AB26">
        <v>0.93432602850889901</v>
      </c>
      <c r="AC26">
        <v>0.86845632197887401</v>
      </c>
      <c r="AD26">
        <v>0.30614400951308102</v>
      </c>
      <c r="AE26">
        <v>0.80079240029994903</v>
      </c>
      <c r="AF26">
        <v>0.84547574685519</v>
      </c>
      <c r="AG26">
        <v>0.25377706382146498</v>
      </c>
      <c r="AI26">
        <f t="shared" si="2"/>
        <v>72.954244955942698</v>
      </c>
      <c r="AJ26" t="s">
        <v>162</v>
      </c>
      <c r="AK26" t="s">
        <v>162</v>
      </c>
      <c r="AL26" t="s">
        <v>162</v>
      </c>
      <c r="AM26" t="s">
        <v>162</v>
      </c>
      <c r="AN26" t="s">
        <v>162</v>
      </c>
      <c r="AO26" t="s">
        <v>162</v>
      </c>
      <c r="AP26" t="s">
        <v>162</v>
      </c>
      <c r="AQ26" t="s">
        <v>162</v>
      </c>
      <c r="AR26" t="s">
        <v>162</v>
      </c>
      <c r="AS26">
        <v>0.58215011958533702</v>
      </c>
      <c r="AT26">
        <v>0.79529677013844502</v>
      </c>
      <c r="AU26">
        <v>0.81048515412729605</v>
      </c>
      <c r="AV26">
        <v>0.74124863459795898</v>
      </c>
      <c r="AW26">
        <v>0.95051766001033799</v>
      </c>
      <c r="AX26">
        <v>0.95126580066301003</v>
      </c>
      <c r="AY26">
        <v>0.599911722001638</v>
      </c>
      <c r="AZ26" t="s">
        <v>162</v>
      </c>
      <c r="BA26" t="s">
        <v>162</v>
      </c>
      <c r="BB26">
        <v>0.86047236866369503</v>
      </c>
      <c r="BC26">
        <v>0.88242564388885503</v>
      </c>
      <c r="BD26">
        <v>0.90321974961975404</v>
      </c>
      <c r="BE26">
        <v>0.13479500364699401</v>
      </c>
      <c r="BF26">
        <v>0.91100389414890903</v>
      </c>
      <c r="BG26">
        <v>0.93432602850889901</v>
      </c>
      <c r="BH26">
        <v>0.86845632197887401</v>
      </c>
      <c r="BI26">
        <v>0.30614400951308102</v>
      </c>
      <c r="BJ26">
        <v>0.80079240029994903</v>
      </c>
      <c r="BK26">
        <v>0.84547574685519</v>
      </c>
      <c r="BL26">
        <v>0.25377706382146498</v>
      </c>
    </row>
    <row r="27" spans="1:64" x14ac:dyDescent="0.25">
      <c r="A27" s="139">
        <v>33695</v>
      </c>
      <c r="B27">
        <f t="shared" si="0"/>
        <v>52.528081921828985</v>
      </c>
      <c r="C27">
        <v>0.73158681381604795</v>
      </c>
      <c r="D27">
        <v>1.9043767364103799E-2</v>
      </c>
      <c r="E27">
        <v>0.84922980777895596</v>
      </c>
      <c r="F27">
        <v>0.857425211580916</v>
      </c>
      <c r="G27">
        <v>0.73605235115939205</v>
      </c>
      <c r="H27">
        <v>0.35698390933774699</v>
      </c>
      <c r="I27">
        <v>0.62792192261507096</v>
      </c>
      <c r="J27">
        <v>0.40454762080914097</v>
      </c>
      <c r="K27">
        <v>0.144735968503234</v>
      </c>
      <c r="M27">
        <f t="shared" si="1"/>
        <v>55.822297046158575</v>
      </c>
      <c r="N27">
        <v>0.236635191051183</v>
      </c>
      <c r="O27">
        <v>0.76563956000101896</v>
      </c>
      <c r="P27">
        <v>0.758535590312306</v>
      </c>
      <c r="Q27">
        <v>0.49731854135004999</v>
      </c>
      <c r="R27">
        <v>0.64347865604993604</v>
      </c>
      <c r="S27">
        <v>0.89582491573691603</v>
      </c>
      <c r="T27">
        <v>0.20088960022730901</v>
      </c>
      <c r="U27" t="s">
        <v>162</v>
      </c>
      <c r="V27" t="s">
        <v>162</v>
      </c>
      <c r="W27">
        <v>0.53711394765509102</v>
      </c>
      <c r="X27">
        <v>0.78505009296012396</v>
      </c>
      <c r="Y27">
        <v>0.73158681381604795</v>
      </c>
      <c r="Z27">
        <v>1.9043767364103799E-2</v>
      </c>
      <c r="AA27">
        <v>0.84922980777895596</v>
      </c>
      <c r="AB27">
        <v>0.857425211580916</v>
      </c>
      <c r="AC27">
        <v>0.73605235115939205</v>
      </c>
      <c r="AD27">
        <v>0.35698390933774699</v>
      </c>
      <c r="AE27">
        <v>0.62792192261507096</v>
      </c>
      <c r="AF27">
        <v>0.40454762080914097</v>
      </c>
      <c r="AG27">
        <v>0.144735968503234</v>
      </c>
      <c r="AI27">
        <f t="shared" si="2"/>
        <v>55.822297046158575</v>
      </c>
      <c r="AJ27" t="s">
        <v>162</v>
      </c>
      <c r="AK27" t="s">
        <v>162</v>
      </c>
      <c r="AL27" t="s">
        <v>162</v>
      </c>
      <c r="AM27" t="s">
        <v>162</v>
      </c>
      <c r="AN27" t="s">
        <v>162</v>
      </c>
      <c r="AO27" t="s">
        <v>162</v>
      </c>
      <c r="AP27" t="s">
        <v>162</v>
      </c>
      <c r="AQ27" t="s">
        <v>162</v>
      </c>
      <c r="AR27" t="s">
        <v>162</v>
      </c>
      <c r="AS27">
        <v>0.236635191051183</v>
      </c>
      <c r="AT27">
        <v>0.76563956000101896</v>
      </c>
      <c r="AU27">
        <v>0.758535590312306</v>
      </c>
      <c r="AV27">
        <v>0.49731854135004999</v>
      </c>
      <c r="AW27">
        <v>0.64347865604993604</v>
      </c>
      <c r="AX27">
        <v>0.89582491573691603</v>
      </c>
      <c r="AY27">
        <v>0.20088960022730901</v>
      </c>
      <c r="AZ27" t="s">
        <v>162</v>
      </c>
      <c r="BA27" t="s">
        <v>162</v>
      </c>
      <c r="BB27">
        <v>0.53711394765509102</v>
      </c>
      <c r="BC27">
        <v>0.78505009296012396</v>
      </c>
      <c r="BD27">
        <v>0.73158681381604795</v>
      </c>
      <c r="BE27">
        <v>1.9043767364103799E-2</v>
      </c>
      <c r="BF27">
        <v>0.84922980777895596</v>
      </c>
      <c r="BG27">
        <v>0.857425211580916</v>
      </c>
      <c r="BH27">
        <v>0.73605235115939205</v>
      </c>
      <c r="BI27">
        <v>0.35698390933774699</v>
      </c>
      <c r="BJ27">
        <v>0.62792192261507096</v>
      </c>
      <c r="BK27">
        <v>0.40454762080914097</v>
      </c>
      <c r="BL27">
        <v>0.144735968503234</v>
      </c>
    </row>
    <row r="28" spans="1:64" x14ac:dyDescent="0.25">
      <c r="A28" s="139">
        <v>33786</v>
      </c>
      <c r="B28">
        <f t="shared" si="0"/>
        <v>56.979790210103097</v>
      </c>
      <c r="C28">
        <v>0.83803971886804096</v>
      </c>
      <c r="D28">
        <v>0.21728501105169701</v>
      </c>
      <c r="E28">
        <v>0.73072650355249003</v>
      </c>
      <c r="F28">
        <v>0.89616625401680094</v>
      </c>
      <c r="G28">
        <v>0.52525546419817903</v>
      </c>
      <c r="H28">
        <v>0.28332486362456</v>
      </c>
      <c r="I28">
        <v>0.80201490841339795</v>
      </c>
      <c r="J28">
        <v>0.61691768607703401</v>
      </c>
      <c r="K28">
        <v>0.21845070910707901</v>
      </c>
      <c r="M28">
        <f t="shared" si="1"/>
        <v>59.442566341186023</v>
      </c>
      <c r="N28">
        <v>0.73424139559601598</v>
      </c>
      <c r="O28">
        <v>0.85896344634287403</v>
      </c>
      <c r="P28">
        <v>0.85094670582937904</v>
      </c>
      <c r="Q28">
        <v>-2.0893216415263101E-2</v>
      </c>
      <c r="R28">
        <v>0.74333367362624703</v>
      </c>
      <c r="S28">
        <v>0.91787911683113999</v>
      </c>
      <c r="T28">
        <v>0.488691680797049</v>
      </c>
      <c r="U28" t="s">
        <v>162</v>
      </c>
      <c r="V28" t="s">
        <v>162</v>
      </c>
      <c r="W28">
        <v>0.49632242464972498</v>
      </c>
      <c r="X28">
        <v>0.50199559524703496</v>
      </c>
      <c r="Y28">
        <v>0.83803971886804096</v>
      </c>
      <c r="Z28">
        <v>0.21728501105169701</v>
      </c>
      <c r="AA28">
        <v>0.73072650355249003</v>
      </c>
      <c r="AB28">
        <v>0.89616625401680094</v>
      </c>
      <c r="AC28">
        <v>0.52525546419817903</v>
      </c>
      <c r="AD28">
        <v>0.28332486362456</v>
      </c>
      <c r="AE28">
        <v>0.80201490841339795</v>
      </c>
      <c r="AF28">
        <v>0.61691768607703401</v>
      </c>
      <c r="AG28">
        <v>0.21845070910707901</v>
      </c>
      <c r="AI28">
        <f t="shared" si="2"/>
        <v>59.442566341186023</v>
      </c>
      <c r="AJ28" t="s">
        <v>162</v>
      </c>
      <c r="AK28" t="s">
        <v>162</v>
      </c>
      <c r="AL28" t="s">
        <v>162</v>
      </c>
      <c r="AM28" t="s">
        <v>162</v>
      </c>
      <c r="AN28" t="s">
        <v>162</v>
      </c>
      <c r="AO28" t="s">
        <v>162</v>
      </c>
      <c r="AP28" t="s">
        <v>162</v>
      </c>
      <c r="AQ28" t="s">
        <v>162</v>
      </c>
      <c r="AR28" t="s">
        <v>162</v>
      </c>
      <c r="AS28">
        <v>0.73424139559601598</v>
      </c>
      <c r="AT28">
        <v>0.85896344634287403</v>
      </c>
      <c r="AU28">
        <v>0.85094670582937904</v>
      </c>
      <c r="AV28">
        <v>-2.0893216415263101E-2</v>
      </c>
      <c r="AW28">
        <v>0.74333367362624703</v>
      </c>
      <c r="AX28">
        <v>0.91787911683113999</v>
      </c>
      <c r="AY28">
        <v>0.488691680797049</v>
      </c>
      <c r="AZ28" t="s">
        <v>162</v>
      </c>
      <c r="BA28" t="s">
        <v>162</v>
      </c>
      <c r="BB28">
        <v>0.49632242464972498</v>
      </c>
      <c r="BC28">
        <v>0.50199559524703496</v>
      </c>
      <c r="BD28">
        <v>0.83803971886804096</v>
      </c>
      <c r="BE28">
        <v>0.21728501105169701</v>
      </c>
      <c r="BF28">
        <v>0.73072650355249003</v>
      </c>
      <c r="BG28">
        <v>0.89616625401680094</v>
      </c>
      <c r="BH28">
        <v>0.52525546419817903</v>
      </c>
      <c r="BI28">
        <v>0.28332486362456</v>
      </c>
      <c r="BJ28">
        <v>0.80201490841339795</v>
      </c>
      <c r="BK28">
        <v>0.61691768607703401</v>
      </c>
      <c r="BL28">
        <v>0.21845070910707901</v>
      </c>
    </row>
    <row r="29" spans="1:64" x14ac:dyDescent="0.25">
      <c r="A29" s="139">
        <v>33878</v>
      </c>
      <c r="B29">
        <f t="shared" si="0"/>
        <v>54.915416478149027</v>
      </c>
      <c r="C29">
        <v>0.81927651870833795</v>
      </c>
      <c r="D29">
        <v>0.234372860338695</v>
      </c>
      <c r="E29">
        <v>0.74636240455470904</v>
      </c>
      <c r="F29">
        <v>0.90936061639280197</v>
      </c>
      <c r="G29">
        <v>0.73501864086456203</v>
      </c>
      <c r="H29">
        <v>0.36660922669670498</v>
      </c>
      <c r="I29">
        <v>0.63414773399589097</v>
      </c>
      <c r="J29">
        <v>0.347316782044432</v>
      </c>
      <c r="K29">
        <v>0.14992269943727901</v>
      </c>
      <c r="M29">
        <f t="shared" si="1"/>
        <v>53.823610050043477</v>
      </c>
      <c r="N29">
        <v>0.478327521665666</v>
      </c>
      <c r="O29">
        <v>0.82155821713150701</v>
      </c>
      <c r="P29">
        <v>0.67314974980725795</v>
      </c>
      <c r="Q29">
        <v>0.44021796023792797</v>
      </c>
      <c r="R29">
        <v>0.34791054734639498</v>
      </c>
      <c r="S29">
        <v>0.88950049111863905</v>
      </c>
      <c r="T29">
        <v>0.349010606009584</v>
      </c>
      <c r="U29" t="s">
        <v>162</v>
      </c>
      <c r="V29" t="s">
        <v>162</v>
      </c>
      <c r="W29">
        <v>0.46551686565786798</v>
      </c>
      <c r="X29">
        <v>0.28067036699956799</v>
      </c>
      <c r="Y29">
        <v>0.81927651870833795</v>
      </c>
      <c r="Z29">
        <v>0.234372860338695</v>
      </c>
      <c r="AA29">
        <v>0.74636240455470904</v>
      </c>
      <c r="AB29">
        <v>0.90936061639280197</v>
      </c>
      <c r="AC29">
        <v>0.73501864086456203</v>
      </c>
      <c r="AD29">
        <v>0.36660922669670498</v>
      </c>
      <c r="AE29">
        <v>0.63414773399589097</v>
      </c>
      <c r="AF29">
        <v>0.347316782044432</v>
      </c>
      <c r="AG29">
        <v>0.14992269943727901</v>
      </c>
      <c r="AI29">
        <f t="shared" si="2"/>
        <v>53.823610050043477</v>
      </c>
      <c r="AJ29" t="s">
        <v>162</v>
      </c>
      <c r="AK29" t="s">
        <v>162</v>
      </c>
      <c r="AL29" t="s">
        <v>162</v>
      </c>
      <c r="AM29" t="s">
        <v>162</v>
      </c>
      <c r="AN29" t="s">
        <v>162</v>
      </c>
      <c r="AO29" t="s">
        <v>162</v>
      </c>
      <c r="AP29" t="s">
        <v>162</v>
      </c>
      <c r="AQ29" t="s">
        <v>162</v>
      </c>
      <c r="AR29" t="s">
        <v>162</v>
      </c>
      <c r="AS29">
        <v>0.478327521665666</v>
      </c>
      <c r="AT29">
        <v>0.82155821713150701</v>
      </c>
      <c r="AU29">
        <v>0.67314974980725795</v>
      </c>
      <c r="AV29">
        <v>0.44021796023792797</v>
      </c>
      <c r="AW29">
        <v>0.34791054734639498</v>
      </c>
      <c r="AX29">
        <v>0.88950049111863905</v>
      </c>
      <c r="AY29">
        <v>0.349010606009584</v>
      </c>
      <c r="AZ29" t="s">
        <v>162</v>
      </c>
      <c r="BA29" t="s">
        <v>162</v>
      </c>
      <c r="BB29">
        <v>0.46551686565786798</v>
      </c>
      <c r="BC29">
        <v>0.28067036699956799</v>
      </c>
      <c r="BD29">
        <v>0.81927651870833795</v>
      </c>
      <c r="BE29">
        <v>0.234372860338695</v>
      </c>
      <c r="BF29">
        <v>0.74636240455470904</v>
      </c>
      <c r="BG29">
        <v>0.90936061639280197</v>
      </c>
      <c r="BH29">
        <v>0.73501864086456203</v>
      </c>
      <c r="BI29">
        <v>0.36660922669670498</v>
      </c>
      <c r="BJ29">
        <v>0.63414773399589097</v>
      </c>
      <c r="BK29">
        <v>0.347316782044432</v>
      </c>
      <c r="BL29">
        <v>0.14992269943727901</v>
      </c>
    </row>
    <row r="30" spans="1:64" x14ac:dyDescent="0.25">
      <c r="A30" s="139">
        <v>33970</v>
      </c>
      <c r="B30">
        <f t="shared" si="0"/>
        <v>49.560386436225173</v>
      </c>
      <c r="C30">
        <v>0.76281088025690702</v>
      </c>
      <c r="D30">
        <v>-4.7743443380767699E-2</v>
      </c>
      <c r="E30">
        <v>0.73144826359089699</v>
      </c>
      <c r="F30">
        <v>0.85658984144677397</v>
      </c>
      <c r="G30">
        <v>0.63261709766808505</v>
      </c>
      <c r="H30">
        <v>0.14671036085671399</v>
      </c>
      <c r="I30">
        <v>0.67505882901092695</v>
      </c>
      <c r="J30">
        <v>0.61109242214171899</v>
      </c>
      <c r="K30">
        <v>9.1850527669010695E-2</v>
      </c>
      <c r="M30">
        <f t="shared" si="1"/>
        <v>55.451157487205307</v>
      </c>
      <c r="N30">
        <v>0.67486980094681104</v>
      </c>
      <c r="O30">
        <v>0.69192141865114898</v>
      </c>
      <c r="P30">
        <v>0.72842441925788903</v>
      </c>
      <c r="Q30">
        <v>0.41639267553201997</v>
      </c>
      <c r="R30">
        <v>0.40163507028030498</v>
      </c>
      <c r="S30">
        <v>0.80486285183661899</v>
      </c>
      <c r="T30">
        <v>0.57568160161496795</v>
      </c>
      <c r="U30">
        <v>0.64054176252684303</v>
      </c>
      <c r="V30" t="s">
        <v>162</v>
      </c>
      <c r="W30">
        <v>0.61463864157841697</v>
      </c>
      <c r="X30">
        <v>0.52631690108372198</v>
      </c>
      <c r="Y30">
        <v>0.76281088025690702</v>
      </c>
      <c r="Z30">
        <v>-4.7743443380767699E-2</v>
      </c>
      <c r="AA30">
        <v>0.73144826359089699</v>
      </c>
      <c r="AB30">
        <v>0.85658984144677397</v>
      </c>
      <c r="AC30">
        <v>0.63261709766808505</v>
      </c>
      <c r="AD30">
        <v>0.14671036085671399</v>
      </c>
      <c r="AE30">
        <v>0.67505882901092695</v>
      </c>
      <c r="AF30">
        <v>0.61109242214171899</v>
      </c>
      <c r="AG30">
        <v>9.1850527669010695E-2</v>
      </c>
      <c r="AI30">
        <f t="shared" si="2"/>
        <v>55.451157487205307</v>
      </c>
      <c r="AJ30" t="s">
        <v>162</v>
      </c>
      <c r="AK30" t="s">
        <v>162</v>
      </c>
      <c r="AL30" t="s">
        <v>162</v>
      </c>
      <c r="AM30" t="s">
        <v>162</v>
      </c>
      <c r="AN30" t="s">
        <v>162</v>
      </c>
      <c r="AO30" t="s">
        <v>162</v>
      </c>
      <c r="AP30" t="s">
        <v>162</v>
      </c>
      <c r="AQ30" t="s">
        <v>162</v>
      </c>
      <c r="AR30" t="s">
        <v>162</v>
      </c>
      <c r="AS30">
        <v>0.67486980094681104</v>
      </c>
      <c r="AT30">
        <v>0.69192141865114898</v>
      </c>
      <c r="AU30">
        <v>0.72842441925788903</v>
      </c>
      <c r="AV30">
        <v>0.41639267553201997</v>
      </c>
      <c r="AW30">
        <v>0.40163507028030498</v>
      </c>
      <c r="AX30">
        <v>0.80486285183661899</v>
      </c>
      <c r="AY30">
        <v>0.57568160161496795</v>
      </c>
      <c r="AZ30">
        <v>0.64054176252684303</v>
      </c>
      <c r="BA30" t="s">
        <v>162</v>
      </c>
      <c r="BB30">
        <v>0.61463864157841697</v>
      </c>
      <c r="BC30">
        <v>0.52631690108372198</v>
      </c>
      <c r="BD30">
        <v>0.76281088025690702</v>
      </c>
      <c r="BE30">
        <v>-4.7743443380767699E-2</v>
      </c>
      <c r="BF30">
        <v>0.73144826359089699</v>
      </c>
      <c r="BG30">
        <v>0.85658984144677397</v>
      </c>
      <c r="BH30">
        <v>0.63261709766808505</v>
      </c>
      <c r="BI30">
        <v>0.14671036085671399</v>
      </c>
      <c r="BJ30">
        <v>0.67505882901092695</v>
      </c>
      <c r="BK30">
        <v>0.61109242214171899</v>
      </c>
      <c r="BL30">
        <v>9.1850527669010695E-2</v>
      </c>
    </row>
    <row r="31" spans="1:64" x14ac:dyDescent="0.25">
      <c r="A31" s="139">
        <v>34060</v>
      </c>
      <c r="B31">
        <f t="shared" si="0"/>
        <v>56.689603207284513</v>
      </c>
      <c r="C31">
        <v>0.89277599378939498</v>
      </c>
      <c r="D31">
        <v>2.0877227855619601E-2</v>
      </c>
      <c r="E31">
        <v>0.85657362667427195</v>
      </c>
      <c r="F31">
        <v>0.88957148498865102</v>
      </c>
      <c r="G31">
        <v>0.79869567926127205</v>
      </c>
      <c r="H31">
        <v>0.28091946565261899</v>
      </c>
      <c r="I31">
        <v>0.80696250541761005</v>
      </c>
      <c r="J31">
        <v>0.57496285555812299</v>
      </c>
      <c r="K31">
        <v>-1.9274550541956498E-2</v>
      </c>
      <c r="M31">
        <f t="shared" si="1"/>
        <v>61.649895659958446</v>
      </c>
      <c r="N31">
        <v>0.71534059902089298</v>
      </c>
      <c r="O31">
        <v>0.90439833706796202</v>
      </c>
      <c r="P31">
        <v>0.83315899768302004</v>
      </c>
      <c r="Q31">
        <v>0.58390665164859201</v>
      </c>
      <c r="R31">
        <v>0.51118559417149201</v>
      </c>
      <c r="S31">
        <v>0.91273126837292395</v>
      </c>
      <c r="T31">
        <v>0.411419042633276</v>
      </c>
      <c r="U31">
        <v>0.80350138998542397</v>
      </c>
      <c r="V31" t="s">
        <v>162</v>
      </c>
      <c r="W31">
        <v>0.37748602204843101</v>
      </c>
      <c r="X31">
        <v>0.55828798410448499</v>
      </c>
      <c r="Y31">
        <v>0.89277599378939498</v>
      </c>
      <c r="Z31">
        <v>2.0877227855619601E-2</v>
      </c>
      <c r="AA31">
        <v>0.85657362667427195</v>
      </c>
      <c r="AB31">
        <v>0.88957148498865102</v>
      </c>
      <c r="AC31">
        <v>0.79869567926127205</v>
      </c>
      <c r="AD31">
        <v>0.28091946565261899</v>
      </c>
      <c r="AE31">
        <v>0.80696250541761005</v>
      </c>
      <c r="AF31">
        <v>0.57496285555812299</v>
      </c>
      <c r="AG31">
        <v>-1.9274550541956498E-2</v>
      </c>
      <c r="AI31">
        <f t="shared" si="2"/>
        <v>61.649895659958446</v>
      </c>
      <c r="AJ31" t="s">
        <v>162</v>
      </c>
      <c r="AK31" t="s">
        <v>162</v>
      </c>
      <c r="AL31" t="s">
        <v>162</v>
      </c>
      <c r="AM31" t="s">
        <v>162</v>
      </c>
      <c r="AN31" t="s">
        <v>162</v>
      </c>
      <c r="AO31" t="s">
        <v>162</v>
      </c>
      <c r="AP31" t="s">
        <v>162</v>
      </c>
      <c r="AQ31" t="s">
        <v>162</v>
      </c>
      <c r="AR31" t="s">
        <v>162</v>
      </c>
      <c r="AS31">
        <v>0.71534059902089298</v>
      </c>
      <c r="AT31">
        <v>0.90439833706796202</v>
      </c>
      <c r="AU31">
        <v>0.83315899768302004</v>
      </c>
      <c r="AV31">
        <v>0.58390665164859201</v>
      </c>
      <c r="AW31">
        <v>0.51118559417149201</v>
      </c>
      <c r="AX31">
        <v>0.91273126837292395</v>
      </c>
      <c r="AY31">
        <v>0.411419042633276</v>
      </c>
      <c r="AZ31">
        <v>0.80350138998542397</v>
      </c>
      <c r="BA31" t="s">
        <v>162</v>
      </c>
      <c r="BB31">
        <v>0.37748602204843101</v>
      </c>
      <c r="BC31">
        <v>0.55828798410448499</v>
      </c>
      <c r="BD31">
        <v>0.89277599378939498</v>
      </c>
      <c r="BE31">
        <v>2.0877227855619601E-2</v>
      </c>
      <c r="BF31">
        <v>0.85657362667427195</v>
      </c>
      <c r="BG31">
        <v>0.88957148498865102</v>
      </c>
      <c r="BH31">
        <v>0.79869567926127205</v>
      </c>
      <c r="BI31">
        <v>0.28091946565261899</v>
      </c>
      <c r="BJ31">
        <v>0.80696250541761005</v>
      </c>
      <c r="BK31">
        <v>0.57496285555812299</v>
      </c>
      <c r="BL31">
        <v>-1.9274550541956498E-2</v>
      </c>
    </row>
    <row r="32" spans="1:64" x14ac:dyDescent="0.25">
      <c r="A32" s="139">
        <v>34151</v>
      </c>
      <c r="B32">
        <f t="shared" si="0"/>
        <v>42.318566612144828</v>
      </c>
      <c r="C32">
        <v>0.70206987092296702</v>
      </c>
      <c r="D32">
        <v>0.28782362018811602</v>
      </c>
      <c r="E32">
        <v>0.54851983835280205</v>
      </c>
      <c r="F32">
        <v>0.80762955792200497</v>
      </c>
      <c r="G32">
        <v>0.44706201069172902</v>
      </c>
      <c r="H32">
        <v>6.1172690643066501E-3</v>
      </c>
      <c r="I32">
        <v>0.68373417343134602</v>
      </c>
      <c r="J32">
        <v>0.48114994550641299</v>
      </c>
      <c r="K32">
        <v>-0.15543529098664999</v>
      </c>
      <c r="M32">
        <f t="shared" si="1"/>
        <v>50.406092888077971</v>
      </c>
      <c r="N32">
        <v>0.63650547594326301</v>
      </c>
      <c r="O32">
        <v>0.31980220869987902</v>
      </c>
      <c r="P32">
        <v>0.62250744194878405</v>
      </c>
      <c r="Q32">
        <v>0.56053051537915599</v>
      </c>
      <c r="R32">
        <v>0.47395898852081503</v>
      </c>
      <c r="S32">
        <v>0.84859323954590604</v>
      </c>
      <c r="T32">
        <v>0.54393499505910803</v>
      </c>
      <c r="U32">
        <v>0.72830827982856305</v>
      </c>
      <c r="V32" t="s">
        <v>162</v>
      </c>
      <c r="W32">
        <v>0.46580642158232699</v>
      </c>
      <c r="X32">
        <v>0.56853908713397605</v>
      </c>
      <c r="Y32">
        <v>0.70206987092296702</v>
      </c>
      <c r="Z32">
        <v>0.28782362018811602</v>
      </c>
      <c r="AA32">
        <v>0.54851983835280205</v>
      </c>
      <c r="AB32">
        <v>0.80762955792200497</v>
      </c>
      <c r="AC32">
        <v>0.44706201069172902</v>
      </c>
      <c r="AD32">
        <v>6.1172690643066501E-3</v>
      </c>
      <c r="AE32">
        <v>0.68373417343134602</v>
      </c>
      <c r="AF32">
        <v>0.48114994550641299</v>
      </c>
      <c r="AG32">
        <v>-0.15543529098664999</v>
      </c>
      <c r="AI32">
        <f t="shared" si="2"/>
        <v>50.406092888077971</v>
      </c>
      <c r="AJ32" t="s">
        <v>162</v>
      </c>
      <c r="AK32" t="s">
        <v>162</v>
      </c>
      <c r="AL32" t="s">
        <v>162</v>
      </c>
      <c r="AM32" t="s">
        <v>162</v>
      </c>
      <c r="AN32" t="s">
        <v>162</v>
      </c>
      <c r="AO32" t="s">
        <v>162</v>
      </c>
      <c r="AP32" t="s">
        <v>162</v>
      </c>
      <c r="AQ32" t="s">
        <v>162</v>
      </c>
      <c r="AR32" t="s">
        <v>162</v>
      </c>
      <c r="AS32">
        <v>0.63650547594326301</v>
      </c>
      <c r="AT32">
        <v>0.31980220869987902</v>
      </c>
      <c r="AU32">
        <v>0.62250744194878405</v>
      </c>
      <c r="AV32">
        <v>0.56053051537915599</v>
      </c>
      <c r="AW32">
        <v>0.47395898852081503</v>
      </c>
      <c r="AX32">
        <v>0.84859323954590604</v>
      </c>
      <c r="AY32">
        <v>0.54393499505910803</v>
      </c>
      <c r="AZ32">
        <v>0.72830827982856305</v>
      </c>
      <c r="BA32" t="s">
        <v>162</v>
      </c>
      <c r="BB32">
        <v>0.46580642158232699</v>
      </c>
      <c r="BC32">
        <v>0.56853908713397605</v>
      </c>
      <c r="BD32">
        <v>0.70206987092296702</v>
      </c>
      <c r="BE32">
        <v>0.28782362018811602</v>
      </c>
      <c r="BF32">
        <v>0.54851983835280205</v>
      </c>
      <c r="BG32">
        <v>0.80762955792200497</v>
      </c>
      <c r="BH32">
        <v>0.44706201069172902</v>
      </c>
      <c r="BI32">
        <v>6.1172690643066501E-3</v>
      </c>
      <c r="BJ32">
        <v>0.68373417343134602</v>
      </c>
      <c r="BK32">
        <v>0.48114994550641299</v>
      </c>
      <c r="BL32">
        <v>-0.15543529098664999</v>
      </c>
    </row>
    <row r="33" spans="1:64" x14ac:dyDescent="0.25">
      <c r="A33" s="139">
        <v>34243</v>
      </c>
      <c r="B33">
        <f t="shared" si="0"/>
        <v>46.166004269059307</v>
      </c>
      <c r="C33">
        <v>0.63883816933343396</v>
      </c>
      <c r="D33">
        <v>-5.2932780978208499E-2</v>
      </c>
      <c r="E33">
        <v>0.76711464861647105</v>
      </c>
      <c r="F33">
        <v>0.76584178678048198</v>
      </c>
      <c r="G33">
        <v>0.63866107643137604</v>
      </c>
      <c r="H33">
        <v>0.17041254391621</v>
      </c>
      <c r="I33">
        <v>0.69179696839695104</v>
      </c>
      <c r="J33">
        <v>0.426619650037112</v>
      </c>
      <c r="K33">
        <v>0.10858832168151</v>
      </c>
      <c r="M33">
        <f t="shared" si="1"/>
        <v>48.662723544473181</v>
      </c>
      <c r="N33">
        <v>0.42724220072790398</v>
      </c>
      <c r="O33">
        <v>0.57658132536356999</v>
      </c>
      <c r="P33">
        <v>0.66176457628336605</v>
      </c>
      <c r="Q33">
        <v>0.44044647438668699</v>
      </c>
      <c r="R33">
        <v>0.43567596569230899</v>
      </c>
      <c r="S33">
        <v>0.69558696683244103</v>
      </c>
      <c r="T33">
        <v>0.11936799498580999</v>
      </c>
      <c r="U33">
        <v>0.71731083939168805</v>
      </c>
      <c r="V33">
        <v>0.46849211895008602</v>
      </c>
      <c r="W33">
        <v>0.40102809071745599</v>
      </c>
      <c r="X33">
        <v>0.63410777134798202</v>
      </c>
      <c r="Y33">
        <v>0.63883816933343396</v>
      </c>
      <c r="Z33">
        <v>-5.2932780978208499E-2</v>
      </c>
      <c r="AA33">
        <v>0.76711464861647105</v>
      </c>
      <c r="AB33">
        <v>0.76584178678048198</v>
      </c>
      <c r="AC33">
        <v>0.63866107643137604</v>
      </c>
      <c r="AD33">
        <v>0.17041254391621</v>
      </c>
      <c r="AE33">
        <v>0.69179696839695104</v>
      </c>
      <c r="AF33">
        <v>0.426619650037112</v>
      </c>
      <c r="AG33">
        <v>0.10858832168151</v>
      </c>
      <c r="AI33">
        <f t="shared" si="2"/>
        <v>48.662723544473181</v>
      </c>
      <c r="AJ33" t="s">
        <v>162</v>
      </c>
      <c r="AK33" t="s">
        <v>162</v>
      </c>
      <c r="AL33" t="s">
        <v>162</v>
      </c>
      <c r="AM33" t="s">
        <v>162</v>
      </c>
      <c r="AN33" t="s">
        <v>162</v>
      </c>
      <c r="AO33" t="s">
        <v>162</v>
      </c>
      <c r="AP33" t="s">
        <v>162</v>
      </c>
      <c r="AQ33" t="s">
        <v>162</v>
      </c>
      <c r="AR33" t="s">
        <v>162</v>
      </c>
      <c r="AS33">
        <v>0.42724220072790398</v>
      </c>
      <c r="AT33">
        <v>0.57658132536356999</v>
      </c>
      <c r="AU33">
        <v>0.66176457628336605</v>
      </c>
      <c r="AV33">
        <v>0.44044647438668699</v>
      </c>
      <c r="AW33">
        <v>0.43567596569230899</v>
      </c>
      <c r="AX33">
        <v>0.69558696683244103</v>
      </c>
      <c r="AY33">
        <v>0.11936799498580999</v>
      </c>
      <c r="AZ33">
        <v>0.71731083939168805</v>
      </c>
      <c r="BA33">
        <v>0.46849211895008602</v>
      </c>
      <c r="BB33">
        <v>0.40102809071745599</v>
      </c>
      <c r="BC33">
        <v>0.63410777134798202</v>
      </c>
      <c r="BD33">
        <v>0.63883816933343396</v>
      </c>
      <c r="BE33">
        <v>-5.2932780978208499E-2</v>
      </c>
      <c r="BF33">
        <v>0.76711464861647105</v>
      </c>
      <c r="BG33">
        <v>0.76584178678048198</v>
      </c>
      <c r="BH33">
        <v>0.63866107643137604</v>
      </c>
      <c r="BI33">
        <v>0.17041254391621</v>
      </c>
      <c r="BJ33">
        <v>0.69179696839695104</v>
      </c>
      <c r="BK33">
        <v>0.426619650037112</v>
      </c>
      <c r="BL33">
        <v>0.10858832168151</v>
      </c>
    </row>
    <row r="34" spans="1:64" x14ac:dyDescent="0.25">
      <c r="A34" s="139">
        <v>34335</v>
      </c>
      <c r="B34">
        <f t="shared" si="0"/>
        <v>43.618498392294988</v>
      </c>
      <c r="C34">
        <v>0.49422890546194198</v>
      </c>
      <c r="D34">
        <v>0.23382489161645101</v>
      </c>
      <c r="E34">
        <v>0.72730158360616004</v>
      </c>
      <c r="F34">
        <v>0.54031354837071499</v>
      </c>
      <c r="G34">
        <v>0.54747817011378597</v>
      </c>
      <c r="H34">
        <v>3.0229162916872301E-2</v>
      </c>
      <c r="I34">
        <v>0.52320946507823496</v>
      </c>
      <c r="J34">
        <v>0.50857992015919895</v>
      </c>
      <c r="K34">
        <v>0.32049920798318898</v>
      </c>
      <c r="M34">
        <f t="shared" si="1"/>
        <v>51.073674819139605</v>
      </c>
      <c r="N34">
        <v>0.56736121106445703</v>
      </c>
      <c r="O34">
        <v>0.73040945625848597</v>
      </c>
      <c r="P34">
        <v>0.61697999870165698</v>
      </c>
      <c r="Q34">
        <v>0.66407201343632605</v>
      </c>
      <c r="R34">
        <v>0.53938909367229504</v>
      </c>
      <c r="S34">
        <v>0.76448331137036096</v>
      </c>
      <c r="T34">
        <v>0.52309770638585396</v>
      </c>
      <c r="U34">
        <v>0.64879795368156401</v>
      </c>
      <c r="V34">
        <v>0.46863900560920402</v>
      </c>
      <c r="W34">
        <v>0.24736900463021999</v>
      </c>
      <c r="X34">
        <v>0.51847135371094399</v>
      </c>
      <c r="Y34">
        <v>0.49422890546194198</v>
      </c>
      <c r="Z34">
        <v>0.23382489161645101</v>
      </c>
      <c r="AA34">
        <v>0.72730158360616004</v>
      </c>
      <c r="AB34">
        <v>0.54031354837071499</v>
      </c>
      <c r="AC34">
        <v>0.54747817011378597</v>
      </c>
      <c r="AD34">
        <v>3.0229162916872301E-2</v>
      </c>
      <c r="AE34">
        <v>0.52320946507823496</v>
      </c>
      <c r="AF34">
        <v>0.50857992015919895</v>
      </c>
      <c r="AG34">
        <v>0.32049920798318898</v>
      </c>
      <c r="AI34">
        <f t="shared" si="2"/>
        <v>51.073674819139605</v>
      </c>
      <c r="AJ34" t="s">
        <v>162</v>
      </c>
      <c r="AK34" t="s">
        <v>162</v>
      </c>
      <c r="AL34" t="s">
        <v>162</v>
      </c>
      <c r="AM34" t="s">
        <v>162</v>
      </c>
      <c r="AN34" t="s">
        <v>162</v>
      </c>
      <c r="AO34" t="s">
        <v>162</v>
      </c>
      <c r="AP34" t="s">
        <v>162</v>
      </c>
      <c r="AQ34" t="s">
        <v>162</v>
      </c>
      <c r="AR34" t="s">
        <v>162</v>
      </c>
      <c r="AS34">
        <v>0.56736121106445703</v>
      </c>
      <c r="AT34">
        <v>0.73040945625848597</v>
      </c>
      <c r="AU34">
        <v>0.61697999870165698</v>
      </c>
      <c r="AV34">
        <v>0.66407201343632605</v>
      </c>
      <c r="AW34">
        <v>0.53938909367229504</v>
      </c>
      <c r="AX34">
        <v>0.76448331137036096</v>
      </c>
      <c r="AY34">
        <v>0.52309770638585396</v>
      </c>
      <c r="AZ34">
        <v>0.64879795368156401</v>
      </c>
      <c r="BA34">
        <v>0.46863900560920402</v>
      </c>
      <c r="BB34">
        <v>0.24736900463021999</v>
      </c>
      <c r="BC34">
        <v>0.51847135371094399</v>
      </c>
      <c r="BD34">
        <v>0.49422890546194198</v>
      </c>
      <c r="BE34">
        <v>0.23382489161645101</v>
      </c>
      <c r="BF34">
        <v>0.72730158360616004</v>
      </c>
      <c r="BG34">
        <v>0.54031354837071499</v>
      </c>
      <c r="BH34">
        <v>0.54747817011378597</v>
      </c>
      <c r="BI34">
        <v>3.0229162916872301E-2</v>
      </c>
      <c r="BJ34">
        <v>0.52320946507823496</v>
      </c>
      <c r="BK34">
        <v>0.50857992015919895</v>
      </c>
      <c r="BL34">
        <v>0.32049920798318898</v>
      </c>
    </row>
    <row r="35" spans="1:64" x14ac:dyDescent="0.25">
      <c r="A35" s="139">
        <v>34425</v>
      </c>
      <c r="B35">
        <f t="shared" si="0"/>
        <v>44.963270807881486</v>
      </c>
      <c r="C35">
        <v>0.57233533439417605</v>
      </c>
      <c r="D35">
        <v>0.35589344655486399</v>
      </c>
      <c r="E35">
        <v>0.42542097873761098</v>
      </c>
      <c r="F35">
        <v>0.60491000578877596</v>
      </c>
      <c r="G35">
        <v>0.60008624516373399</v>
      </c>
      <c r="H35">
        <v>0.36873209274823598</v>
      </c>
      <c r="I35">
        <v>0.30890881894440703</v>
      </c>
      <c r="J35">
        <v>0.46252162220902399</v>
      </c>
      <c r="K35">
        <v>0.34788582816850599</v>
      </c>
      <c r="M35">
        <f t="shared" si="1"/>
        <v>48.525111208115746</v>
      </c>
      <c r="N35">
        <v>0.56179420078673203</v>
      </c>
      <c r="O35">
        <v>0.48451449348391701</v>
      </c>
      <c r="P35">
        <v>0.49873994430396801</v>
      </c>
      <c r="Q35">
        <v>0.52701804014423603</v>
      </c>
      <c r="R35">
        <v>0.448954073740154</v>
      </c>
      <c r="S35">
        <v>0.55289406306051403</v>
      </c>
      <c r="T35">
        <v>0.58568809467551597</v>
      </c>
      <c r="U35">
        <v>0.48259331185957799</v>
      </c>
      <c r="V35">
        <v>0.51669173771044397</v>
      </c>
      <c r="W35">
        <v>0.56336025903814102</v>
      </c>
      <c r="X35">
        <v>0.436079650110616</v>
      </c>
      <c r="Y35">
        <v>0.57233533439417605</v>
      </c>
      <c r="Z35">
        <v>0.35589344655486399</v>
      </c>
      <c r="AA35">
        <v>0.42542097873761098</v>
      </c>
      <c r="AB35">
        <v>0.60491000578877596</v>
      </c>
      <c r="AC35">
        <v>0.60008624516373399</v>
      </c>
      <c r="AD35">
        <v>0.36873209274823598</v>
      </c>
      <c r="AE35">
        <v>0.30890881894440703</v>
      </c>
      <c r="AF35">
        <v>0.46252162220902399</v>
      </c>
      <c r="AG35">
        <v>0.34788582816850599</v>
      </c>
      <c r="AI35">
        <f t="shared" si="2"/>
        <v>48.525111208115746</v>
      </c>
      <c r="AJ35" t="s">
        <v>162</v>
      </c>
      <c r="AK35" t="s">
        <v>162</v>
      </c>
      <c r="AL35" t="s">
        <v>162</v>
      </c>
      <c r="AM35" t="s">
        <v>162</v>
      </c>
      <c r="AN35" t="s">
        <v>162</v>
      </c>
      <c r="AO35" t="s">
        <v>162</v>
      </c>
      <c r="AP35" t="s">
        <v>162</v>
      </c>
      <c r="AQ35" t="s">
        <v>162</v>
      </c>
      <c r="AR35" t="s">
        <v>162</v>
      </c>
      <c r="AS35">
        <v>0.56179420078673203</v>
      </c>
      <c r="AT35">
        <v>0.48451449348391701</v>
      </c>
      <c r="AU35">
        <v>0.49873994430396801</v>
      </c>
      <c r="AV35">
        <v>0.52701804014423603</v>
      </c>
      <c r="AW35">
        <v>0.448954073740154</v>
      </c>
      <c r="AX35">
        <v>0.55289406306051403</v>
      </c>
      <c r="AY35">
        <v>0.58568809467551597</v>
      </c>
      <c r="AZ35">
        <v>0.48259331185957799</v>
      </c>
      <c r="BA35">
        <v>0.51669173771044397</v>
      </c>
      <c r="BB35">
        <v>0.56336025903814102</v>
      </c>
      <c r="BC35">
        <v>0.436079650110616</v>
      </c>
      <c r="BD35">
        <v>0.57233533439417605</v>
      </c>
      <c r="BE35">
        <v>0.35589344655486399</v>
      </c>
      <c r="BF35">
        <v>0.42542097873761098</v>
      </c>
      <c r="BG35">
        <v>0.60491000578877596</v>
      </c>
      <c r="BH35">
        <v>0.60008624516373399</v>
      </c>
      <c r="BI35">
        <v>0.36873209274823598</v>
      </c>
      <c r="BJ35">
        <v>0.30890881894440703</v>
      </c>
      <c r="BK35">
        <v>0.46252162220902399</v>
      </c>
      <c r="BL35">
        <v>0.34788582816850599</v>
      </c>
    </row>
    <row r="36" spans="1:64" x14ac:dyDescent="0.25">
      <c r="A36" s="139">
        <v>34516</v>
      </c>
      <c r="B36">
        <f t="shared" si="0"/>
        <v>52.820985623577265</v>
      </c>
      <c r="C36">
        <v>0.63746046952033497</v>
      </c>
      <c r="D36">
        <v>0.23438920869667701</v>
      </c>
      <c r="E36">
        <v>0.74505069216403996</v>
      </c>
      <c r="F36">
        <v>0.76521127640277198</v>
      </c>
      <c r="G36">
        <v>0.59333003624252001</v>
      </c>
      <c r="H36">
        <v>0.18240925325968799</v>
      </c>
      <c r="I36">
        <v>0.73883758545544898</v>
      </c>
      <c r="J36">
        <v>0.59426586472923604</v>
      </c>
      <c r="K36">
        <v>0.26293431965123698</v>
      </c>
      <c r="M36">
        <f t="shared" si="1"/>
        <v>53.955928371062825</v>
      </c>
      <c r="N36">
        <v>0.33092606803070701</v>
      </c>
      <c r="O36">
        <v>0.69437311462311002</v>
      </c>
      <c r="P36">
        <v>0.64033435873808398</v>
      </c>
      <c r="Q36">
        <v>0.41808377530344898</v>
      </c>
      <c r="R36">
        <v>0.390180950753381</v>
      </c>
      <c r="S36">
        <v>0.85430308849010095</v>
      </c>
      <c r="T36">
        <v>0.36203179091701998</v>
      </c>
      <c r="U36">
        <v>0.76010293956750397</v>
      </c>
      <c r="V36">
        <v>0.48269746398049801</v>
      </c>
      <c r="W36">
        <v>0.59040146754970502</v>
      </c>
      <c r="X36">
        <v>0.51386195013705205</v>
      </c>
      <c r="Y36">
        <v>0.63746046952033497</v>
      </c>
      <c r="Z36">
        <v>0.23438920869667701</v>
      </c>
      <c r="AA36">
        <v>0.74505069216403996</v>
      </c>
      <c r="AB36">
        <v>0.76521127640277198</v>
      </c>
      <c r="AC36">
        <v>0.59333003624252001</v>
      </c>
      <c r="AD36">
        <v>0.18240925325968799</v>
      </c>
      <c r="AE36">
        <v>0.73883758545544898</v>
      </c>
      <c r="AF36">
        <v>0.59426586472923604</v>
      </c>
      <c r="AG36">
        <v>0.26293431965123698</v>
      </c>
      <c r="AI36">
        <f t="shared" si="2"/>
        <v>53.955928371062825</v>
      </c>
      <c r="AJ36" t="s">
        <v>162</v>
      </c>
      <c r="AK36" t="s">
        <v>162</v>
      </c>
      <c r="AL36" t="s">
        <v>162</v>
      </c>
      <c r="AM36" t="s">
        <v>162</v>
      </c>
      <c r="AN36" t="s">
        <v>162</v>
      </c>
      <c r="AO36" t="s">
        <v>162</v>
      </c>
      <c r="AP36" t="s">
        <v>162</v>
      </c>
      <c r="AQ36" t="s">
        <v>162</v>
      </c>
      <c r="AR36" t="s">
        <v>162</v>
      </c>
      <c r="AS36">
        <v>0.33092606803070701</v>
      </c>
      <c r="AT36">
        <v>0.69437311462311002</v>
      </c>
      <c r="AU36">
        <v>0.64033435873808398</v>
      </c>
      <c r="AV36">
        <v>0.41808377530344898</v>
      </c>
      <c r="AW36">
        <v>0.390180950753381</v>
      </c>
      <c r="AX36">
        <v>0.85430308849010095</v>
      </c>
      <c r="AY36">
        <v>0.36203179091701998</v>
      </c>
      <c r="AZ36">
        <v>0.76010293956750397</v>
      </c>
      <c r="BA36">
        <v>0.48269746398049801</v>
      </c>
      <c r="BB36">
        <v>0.59040146754970502</v>
      </c>
      <c r="BC36">
        <v>0.51386195013705205</v>
      </c>
      <c r="BD36">
        <v>0.63746046952033497</v>
      </c>
      <c r="BE36">
        <v>0.23438920869667701</v>
      </c>
      <c r="BF36">
        <v>0.74505069216403996</v>
      </c>
      <c r="BG36">
        <v>0.76521127640277198</v>
      </c>
      <c r="BH36">
        <v>0.59333003624252001</v>
      </c>
      <c r="BI36">
        <v>0.18240925325968799</v>
      </c>
      <c r="BJ36">
        <v>0.73883758545544898</v>
      </c>
      <c r="BK36">
        <v>0.59426586472923604</v>
      </c>
      <c r="BL36">
        <v>0.26293431965123698</v>
      </c>
    </row>
    <row r="37" spans="1:64" x14ac:dyDescent="0.25">
      <c r="A37" s="139">
        <v>34608</v>
      </c>
      <c r="B37">
        <f t="shared" si="0"/>
        <v>42.322639209798488</v>
      </c>
      <c r="C37">
        <v>0.74932829957976799</v>
      </c>
      <c r="D37">
        <v>0.108175132541736</v>
      </c>
      <c r="E37">
        <v>0.53680112471130803</v>
      </c>
      <c r="F37">
        <v>0.78116390237121403</v>
      </c>
      <c r="G37">
        <v>0.34522447726268402</v>
      </c>
      <c r="H37">
        <v>0.47219695338583101</v>
      </c>
      <c r="I37">
        <v>0.65675216017189098</v>
      </c>
      <c r="J37">
        <v>9.1944055797559598E-2</v>
      </c>
      <c r="K37">
        <v>6.7451423059872007E-2</v>
      </c>
      <c r="M37">
        <f t="shared" si="1"/>
        <v>47.397752397151471</v>
      </c>
      <c r="N37">
        <v>0.11671354685419</v>
      </c>
      <c r="O37">
        <v>0.77082050658267098</v>
      </c>
      <c r="P37">
        <v>0.72132672776318496</v>
      </c>
      <c r="Q37">
        <v>0.30540185299496397</v>
      </c>
      <c r="R37">
        <v>0.50527583946076104</v>
      </c>
      <c r="S37">
        <v>0.77849025786238302</v>
      </c>
      <c r="T37">
        <v>8.6482043789463905E-2</v>
      </c>
      <c r="U37">
        <v>0.41185443474060401</v>
      </c>
      <c r="V37">
        <v>0.75630491351887497</v>
      </c>
      <c r="W37">
        <v>0.68057075859821703</v>
      </c>
      <c r="X37">
        <v>0.53727206838311703</v>
      </c>
      <c r="Y37">
        <v>0.74932829957976799</v>
      </c>
      <c r="Z37">
        <v>0.108175132541736</v>
      </c>
      <c r="AA37">
        <v>0.53680112471130803</v>
      </c>
      <c r="AB37">
        <v>0.78116390237121403</v>
      </c>
      <c r="AC37">
        <v>0.34522447726268402</v>
      </c>
      <c r="AD37">
        <v>0.47219695338583101</v>
      </c>
      <c r="AE37">
        <v>0.65675216017189098</v>
      </c>
      <c r="AF37">
        <v>9.1944055797559598E-2</v>
      </c>
      <c r="AG37">
        <v>6.7451423059872007E-2</v>
      </c>
      <c r="AI37">
        <f t="shared" si="2"/>
        <v>47.397752397151471</v>
      </c>
      <c r="AJ37" t="s">
        <v>162</v>
      </c>
      <c r="AK37" t="s">
        <v>162</v>
      </c>
      <c r="AL37" t="s">
        <v>162</v>
      </c>
      <c r="AM37" t="s">
        <v>162</v>
      </c>
      <c r="AN37" t="s">
        <v>162</v>
      </c>
      <c r="AO37" t="s">
        <v>162</v>
      </c>
      <c r="AP37" t="s">
        <v>162</v>
      </c>
      <c r="AQ37" t="s">
        <v>162</v>
      </c>
      <c r="AR37" t="s">
        <v>162</v>
      </c>
      <c r="AS37">
        <v>0.11671354685419</v>
      </c>
      <c r="AT37">
        <v>0.77082050658267098</v>
      </c>
      <c r="AU37">
        <v>0.72132672776318496</v>
      </c>
      <c r="AV37">
        <v>0.30540185299496397</v>
      </c>
      <c r="AW37">
        <v>0.50527583946076104</v>
      </c>
      <c r="AX37">
        <v>0.77849025786238302</v>
      </c>
      <c r="AY37">
        <v>8.6482043789463905E-2</v>
      </c>
      <c r="AZ37">
        <v>0.41185443474060401</v>
      </c>
      <c r="BA37">
        <v>0.75630491351887497</v>
      </c>
      <c r="BB37">
        <v>0.68057075859821703</v>
      </c>
      <c r="BC37">
        <v>0.53727206838311703</v>
      </c>
      <c r="BD37">
        <v>0.74932829957976799</v>
      </c>
      <c r="BE37">
        <v>0.108175132541736</v>
      </c>
      <c r="BF37">
        <v>0.53680112471130803</v>
      </c>
      <c r="BG37">
        <v>0.78116390237121403</v>
      </c>
      <c r="BH37">
        <v>0.34522447726268402</v>
      </c>
      <c r="BI37">
        <v>0.47219695338583101</v>
      </c>
      <c r="BJ37">
        <v>0.65675216017189098</v>
      </c>
      <c r="BK37">
        <v>9.1944055797559598E-2</v>
      </c>
      <c r="BL37">
        <v>6.7451423059872007E-2</v>
      </c>
    </row>
    <row r="38" spans="1:64" x14ac:dyDescent="0.25">
      <c r="A38" s="139">
        <v>34700</v>
      </c>
      <c r="B38">
        <f t="shared" si="0"/>
        <v>50.607584876107836</v>
      </c>
      <c r="C38">
        <v>0.82727162349287098</v>
      </c>
      <c r="D38">
        <v>6.3049531318775101E-3</v>
      </c>
      <c r="E38">
        <v>0.54517458577162003</v>
      </c>
      <c r="F38">
        <v>0.822956212662174</v>
      </c>
      <c r="G38">
        <v>0.57605774873367099</v>
      </c>
      <c r="H38">
        <v>0.48864525192172298</v>
      </c>
      <c r="I38">
        <v>0.81117054576742698</v>
      </c>
      <c r="J38">
        <v>0.42692152490165702</v>
      </c>
      <c r="K38">
        <v>5.0180192466684502E-2</v>
      </c>
      <c r="M38">
        <f t="shared" si="1"/>
        <v>54.516679353418219</v>
      </c>
      <c r="N38">
        <v>0.40203777318471601</v>
      </c>
      <c r="O38">
        <v>0.84755532835826397</v>
      </c>
      <c r="P38">
        <v>0.68496011756386999</v>
      </c>
      <c r="Q38">
        <v>0.515370637724064</v>
      </c>
      <c r="R38">
        <v>0.63151373746851802</v>
      </c>
      <c r="S38">
        <v>0.82393197993980305</v>
      </c>
      <c r="T38">
        <v>0.251258304137775</v>
      </c>
      <c r="U38">
        <v>0.66679827948732995</v>
      </c>
      <c r="V38">
        <v>0.63181914413990803</v>
      </c>
      <c r="W38">
        <v>0.42611308110760898</v>
      </c>
      <c r="X38">
        <v>0.46729484872208099</v>
      </c>
      <c r="Y38">
        <v>0.82727162349287098</v>
      </c>
      <c r="Z38">
        <v>6.3049531318775101E-3</v>
      </c>
      <c r="AA38">
        <v>0.54517458577162003</v>
      </c>
      <c r="AB38">
        <v>0.822956212662174</v>
      </c>
      <c r="AC38">
        <v>0.57605774873367099</v>
      </c>
      <c r="AD38">
        <v>0.48864525192172298</v>
      </c>
      <c r="AE38">
        <v>0.81117054576742698</v>
      </c>
      <c r="AF38">
        <v>0.42692152490165702</v>
      </c>
      <c r="AG38">
        <v>5.0180192466684502E-2</v>
      </c>
      <c r="AI38">
        <f t="shared" si="2"/>
        <v>54.516679353418219</v>
      </c>
      <c r="AJ38" t="s">
        <v>162</v>
      </c>
      <c r="AK38" t="s">
        <v>162</v>
      </c>
      <c r="AL38" t="s">
        <v>162</v>
      </c>
      <c r="AM38" t="s">
        <v>162</v>
      </c>
      <c r="AN38" t="s">
        <v>162</v>
      </c>
      <c r="AO38" t="s">
        <v>162</v>
      </c>
      <c r="AP38" t="s">
        <v>162</v>
      </c>
      <c r="AQ38" t="s">
        <v>162</v>
      </c>
      <c r="AR38" t="s">
        <v>162</v>
      </c>
      <c r="AS38">
        <v>0.40203777318471601</v>
      </c>
      <c r="AT38">
        <v>0.84755532835826397</v>
      </c>
      <c r="AU38">
        <v>0.68496011756386999</v>
      </c>
      <c r="AV38">
        <v>0.515370637724064</v>
      </c>
      <c r="AW38">
        <v>0.63151373746851802</v>
      </c>
      <c r="AX38">
        <v>0.82393197993980305</v>
      </c>
      <c r="AY38">
        <v>0.251258304137775</v>
      </c>
      <c r="AZ38">
        <v>0.66679827948732995</v>
      </c>
      <c r="BA38">
        <v>0.63181914413990803</v>
      </c>
      <c r="BB38">
        <v>0.42611308110760898</v>
      </c>
      <c r="BC38">
        <v>0.46729484872208099</v>
      </c>
      <c r="BD38">
        <v>0.82727162349287098</v>
      </c>
      <c r="BE38">
        <v>6.3049531318775101E-3</v>
      </c>
      <c r="BF38">
        <v>0.54517458577162003</v>
      </c>
      <c r="BG38">
        <v>0.822956212662174</v>
      </c>
      <c r="BH38">
        <v>0.57605774873367099</v>
      </c>
      <c r="BI38">
        <v>0.48864525192172298</v>
      </c>
      <c r="BJ38">
        <v>0.81117054576742698</v>
      </c>
      <c r="BK38">
        <v>0.42692152490165702</v>
      </c>
      <c r="BL38">
        <v>5.0180192466684502E-2</v>
      </c>
    </row>
    <row r="39" spans="1:64" x14ac:dyDescent="0.25">
      <c r="A39" s="139">
        <v>34790</v>
      </c>
      <c r="B39">
        <f t="shared" si="0"/>
        <v>57.413645879619409</v>
      </c>
      <c r="C39">
        <v>0.90324295154129397</v>
      </c>
      <c r="D39">
        <v>0.127270297581312</v>
      </c>
      <c r="E39">
        <v>0.71598488891202205</v>
      </c>
      <c r="F39">
        <v>0.88801269317857001</v>
      </c>
      <c r="G39">
        <v>0.66747312153194405</v>
      </c>
      <c r="H39">
        <v>0.45015675220900803</v>
      </c>
      <c r="I39">
        <v>0.919722580324839</v>
      </c>
      <c r="J39">
        <v>0.46185312955492602</v>
      </c>
      <c r="K39">
        <v>3.3511714331830998E-2</v>
      </c>
      <c r="M39">
        <f t="shared" si="1"/>
        <v>62.237573862733676</v>
      </c>
      <c r="N39">
        <v>0.391211893079488</v>
      </c>
      <c r="O39">
        <v>0.79655273852867203</v>
      </c>
      <c r="P39">
        <v>0.87778788968723898</v>
      </c>
      <c r="Q39">
        <v>0.74956738251719601</v>
      </c>
      <c r="R39">
        <v>0.67096471394978796</v>
      </c>
      <c r="S39">
        <v>0.897861309924464</v>
      </c>
      <c r="T39">
        <v>0.29833707905874901</v>
      </c>
      <c r="U39">
        <v>0.83818068676426805</v>
      </c>
      <c r="V39">
        <v>0.72172227596776495</v>
      </c>
      <c r="W39">
        <v>0.59216550713177096</v>
      </c>
      <c r="X39">
        <v>0.44593516677158901</v>
      </c>
      <c r="Y39">
        <v>0.90324295154129397</v>
      </c>
      <c r="Z39">
        <v>0.127270297581312</v>
      </c>
      <c r="AA39">
        <v>0.71598488891202205</v>
      </c>
      <c r="AB39">
        <v>0.88801269317857001</v>
      </c>
      <c r="AC39">
        <v>0.66747312153194405</v>
      </c>
      <c r="AD39">
        <v>0.45015675220900803</v>
      </c>
      <c r="AE39">
        <v>0.919722580324839</v>
      </c>
      <c r="AF39">
        <v>0.46185312955492602</v>
      </c>
      <c r="AG39">
        <v>3.3511714331830998E-2</v>
      </c>
      <c r="AI39">
        <f t="shared" si="2"/>
        <v>62.237573862733676</v>
      </c>
      <c r="AJ39" t="s">
        <v>162</v>
      </c>
      <c r="AK39" t="s">
        <v>162</v>
      </c>
      <c r="AL39" t="s">
        <v>162</v>
      </c>
      <c r="AM39" t="s">
        <v>162</v>
      </c>
      <c r="AN39" t="s">
        <v>162</v>
      </c>
      <c r="AO39" t="s">
        <v>162</v>
      </c>
      <c r="AP39" t="s">
        <v>162</v>
      </c>
      <c r="AQ39" t="s">
        <v>162</v>
      </c>
      <c r="AR39" t="s">
        <v>162</v>
      </c>
      <c r="AS39">
        <v>0.391211893079488</v>
      </c>
      <c r="AT39">
        <v>0.79655273852867203</v>
      </c>
      <c r="AU39">
        <v>0.87778788968723898</v>
      </c>
      <c r="AV39">
        <v>0.74956738251719601</v>
      </c>
      <c r="AW39">
        <v>0.67096471394978796</v>
      </c>
      <c r="AX39">
        <v>0.897861309924464</v>
      </c>
      <c r="AY39">
        <v>0.29833707905874901</v>
      </c>
      <c r="AZ39">
        <v>0.83818068676426805</v>
      </c>
      <c r="BA39">
        <v>0.72172227596776495</v>
      </c>
      <c r="BB39">
        <v>0.59216550713177096</v>
      </c>
      <c r="BC39">
        <v>0.44593516677158901</v>
      </c>
      <c r="BD39">
        <v>0.90324295154129397</v>
      </c>
      <c r="BE39">
        <v>0.127270297581312</v>
      </c>
      <c r="BF39">
        <v>0.71598488891202205</v>
      </c>
      <c r="BG39">
        <v>0.88801269317857001</v>
      </c>
      <c r="BH39">
        <v>0.66747312153194405</v>
      </c>
      <c r="BI39">
        <v>0.45015675220900803</v>
      </c>
      <c r="BJ39">
        <v>0.919722580324839</v>
      </c>
      <c r="BK39">
        <v>0.46185312955492602</v>
      </c>
      <c r="BL39">
        <v>3.3511714331830998E-2</v>
      </c>
    </row>
    <row r="40" spans="1:64" x14ac:dyDescent="0.25">
      <c r="A40" s="139">
        <v>34881</v>
      </c>
      <c r="B40">
        <f t="shared" si="0"/>
        <v>58.344598422915375</v>
      </c>
      <c r="C40">
        <v>0.92362223321928605</v>
      </c>
      <c r="D40">
        <v>-4.4374515517231303E-2</v>
      </c>
      <c r="E40">
        <v>0.69398332621879799</v>
      </c>
      <c r="F40">
        <v>0.92513033841171199</v>
      </c>
      <c r="G40">
        <v>0.72845085027202705</v>
      </c>
      <c r="H40">
        <v>0.57606351624094299</v>
      </c>
      <c r="I40">
        <v>0.84952560365032603</v>
      </c>
      <c r="J40">
        <v>0.57443119386936603</v>
      </c>
      <c r="K40">
        <v>2.4181311697156101E-2</v>
      </c>
      <c r="M40">
        <f t="shared" si="1"/>
        <v>61.581643062147847</v>
      </c>
      <c r="N40">
        <v>0.36572864907205599</v>
      </c>
      <c r="O40">
        <v>0.93858361974746796</v>
      </c>
      <c r="P40">
        <v>0.91210100197891497</v>
      </c>
      <c r="Q40">
        <v>0.50685199689102101</v>
      </c>
      <c r="R40">
        <v>0.617526904299878</v>
      </c>
      <c r="S40">
        <v>0.90487305862059098</v>
      </c>
      <c r="T40">
        <v>0.15084229226854301</v>
      </c>
      <c r="U40">
        <v>0.86327766838122599</v>
      </c>
      <c r="V40">
        <v>0.78877954385652504</v>
      </c>
      <c r="W40">
        <v>0.67989742034156597</v>
      </c>
      <c r="X40">
        <v>0.336852598909398</v>
      </c>
      <c r="Y40">
        <v>0.92362223321928605</v>
      </c>
      <c r="Z40">
        <v>-4.4374515517231303E-2</v>
      </c>
      <c r="AA40">
        <v>0.69398332621879799</v>
      </c>
      <c r="AB40">
        <v>0.92513033841171199</v>
      </c>
      <c r="AC40">
        <v>0.72845085027202705</v>
      </c>
      <c r="AD40">
        <v>0.57606351624094299</v>
      </c>
      <c r="AE40">
        <v>0.84952560365032603</v>
      </c>
      <c r="AF40">
        <v>0.57443119386936603</v>
      </c>
      <c r="AG40">
        <v>2.4181311697156101E-2</v>
      </c>
      <c r="AI40">
        <f t="shared" si="2"/>
        <v>61.581643062147847</v>
      </c>
      <c r="AJ40" t="s">
        <v>162</v>
      </c>
      <c r="AK40" t="s">
        <v>162</v>
      </c>
      <c r="AL40" t="s">
        <v>162</v>
      </c>
      <c r="AM40" t="s">
        <v>162</v>
      </c>
      <c r="AN40" t="s">
        <v>162</v>
      </c>
      <c r="AO40" t="s">
        <v>162</v>
      </c>
      <c r="AP40" t="s">
        <v>162</v>
      </c>
      <c r="AQ40" t="s">
        <v>162</v>
      </c>
      <c r="AR40" t="s">
        <v>162</v>
      </c>
      <c r="AS40">
        <v>0.36572864907205599</v>
      </c>
      <c r="AT40">
        <v>0.93858361974746796</v>
      </c>
      <c r="AU40">
        <v>0.91210100197891497</v>
      </c>
      <c r="AV40">
        <v>0.50685199689102101</v>
      </c>
      <c r="AW40">
        <v>0.617526904299878</v>
      </c>
      <c r="AX40">
        <v>0.90487305862059098</v>
      </c>
      <c r="AY40">
        <v>0.15084229226854301</v>
      </c>
      <c r="AZ40">
        <v>0.86327766838122599</v>
      </c>
      <c r="BA40">
        <v>0.78877954385652504</v>
      </c>
      <c r="BB40">
        <v>0.67989742034156597</v>
      </c>
      <c r="BC40">
        <v>0.336852598909398</v>
      </c>
      <c r="BD40">
        <v>0.92362223321928605</v>
      </c>
      <c r="BE40">
        <v>-4.4374515517231303E-2</v>
      </c>
      <c r="BF40">
        <v>0.69398332621879799</v>
      </c>
      <c r="BG40">
        <v>0.92513033841171199</v>
      </c>
      <c r="BH40">
        <v>0.72845085027202705</v>
      </c>
      <c r="BI40">
        <v>0.57606351624094299</v>
      </c>
      <c r="BJ40">
        <v>0.84952560365032603</v>
      </c>
      <c r="BK40">
        <v>0.57443119386936603</v>
      </c>
      <c r="BL40">
        <v>2.4181311697156101E-2</v>
      </c>
    </row>
    <row r="41" spans="1:64" x14ac:dyDescent="0.25">
      <c r="A41" s="139">
        <v>34973</v>
      </c>
      <c r="B41">
        <f t="shared" si="0"/>
        <v>44.899839618566659</v>
      </c>
      <c r="C41">
        <v>0.79571598521979003</v>
      </c>
      <c r="D41">
        <v>0.36106191000645499</v>
      </c>
      <c r="E41">
        <v>0.32583417024100197</v>
      </c>
      <c r="F41">
        <v>0.81128688769886104</v>
      </c>
      <c r="G41">
        <v>0.26853340309503698</v>
      </c>
      <c r="H41">
        <v>0.373397574238235</v>
      </c>
      <c r="I41">
        <v>0.59984922977666899</v>
      </c>
      <c r="J41">
        <v>0.14990161232584201</v>
      </c>
      <c r="K41">
        <v>0.35540479306910799</v>
      </c>
      <c r="M41">
        <f t="shared" si="1"/>
        <v>48.068971440097819</v>
      </c>
      <c r="N41">
        <v>0.39976370656349802</v>
      </c>
      <c r="O41">
        <v>0.75584372200597605</v>
      </c>
      <c r="P41">
        <v>0.73550930529563296</v>
      </c>
      <c r="Q41">
        <v>0.41178298235160399</v>
      </c>
      <c r="R41">
        <v>0.33757203271658798</v>
      </c>
      <c r="S41">
        <v>0.84794330486565195</v>
      </c>
      <c r="T41">
        <v>8.9036029413133294E-2</v>
      </c>
      <c r="U41">
        <v>0.71358112429132303</v>
      </c>
      <c r="V41">
        <v>0.60415758060313296</v>
      </c>
      <c r="W41">
        <v>0.51237287591965597</v>
      </c>
      <c r="X41">
        <v>0.16524605832237099</v>
      </c>
      <c r="Y41">
        <v>0.79571598521979003</v>
      </c>
      <c r="Z41">
        <v>0.36106191000645499</v>
      </c>
      <c r="AA41">
        <v>0.32583417024100197</v>
      </c>
      <c r="AB41">
        <v>0.81128688769886104</v>
      </c>
      <c r="AC41">
        <v>0.26853340309503698</v>
      </c>
      <c r="AD41">
        <v>0.373397574238235</v>
      </c>
      <c r="AE41">
        <v>0.59984922977666899</v>
      </c>
      <c r="AF41">
        <v>0.14990161232584201</v>
      </c>
      <c r="AG41">
        <v>0.35540479306910799</v>
      </c>
      <c r="AI41">
        <f t="shared" si="2"/>
        <v>48.068971440097819</v>
      </c>
      <c r="AJ41" t="s">
        <v>162</v>
      </c>
      <c r="AK41" t="s">
        <v>162</v>
      </c>
      <c r="AL41" t="s">
        <v>162</v>
      </c>
      <c r="AM41" t="s">
        <v>162</v>
      </c>
      <c r="AN41" t="s">
        <v>162</v>
      </c>
      <c r="AO41" t="s">
        <v>162</v>
      </c>
      <c r="AP41" t="s">
        <v>162</v>
      </c>
      <c r="AQ41" t="s">
        <v>162</v>
      </c>
      <c r="AR41" t="s">
        <v>162</v>
      </c>
      <c r="AS41">
        <v>0.39976370656349802</v>
      </c>
      <c r="AT41">
        <v>0.75584372200597605</v>
      </c>
      <c r="AU41">
        <v>0.73550930529563296</v>
      </c>
      <c r="AV41">
        <v>0.41178298235160399</v>
      </c>
      <c r="AW41">
        <v>0.33757203271658798</v>
      </c>
      <c r="AX41">
        <v>0.84794330486565195</v>
      </c>
      <c r="AY41">
        <v>8.9036029413133294E-2</v>
      </c>
      <c r="AZ41">
        <v>0.71358112429132303</v>
      </c>
      <c r="BA41">
        <v>0.60415758060313296</v>
      </c>
      <c r="BB41">
        <v>0.51237287591965597</v>
      </c>
      <c r="BC41">
        <v>0.16524605832237099</v>
      </c>
      <c r="BD41">
        <v>0.79571598521979003</v>
      </c>
      <c r="BE41">
        <v>0.36106191000645499</v>
      </c>
      <c r="BF41">
        <v>0.32583417024100197</v>
      </c>
      <c r="BG41">
        <v>0.81128688769886104</v>
      </c>
      <c r="BH41">
        <v>0.26853340309503698</v>
      </c>
      <c r="BI41">
        <v>0.373397574238235</v>
      </c>
      <c r="BJ41">
        <v>0.59984922977666899</v>
      </c>
      <c r="BK41">
        <v>0.14990161232584201</v>
      </c>
      <c r="BL41">
        <v>0.35540479306910799</v>
      </c>
    </row>
    <row r="42" spans="1:64" x14ac:dyDescent="0.25">
      <c r="A42" s="139">
        <v>35065</v>
      </c>
      <c r="B42">
        <f t="shared" si="0"/>
        <v>46.174170013597553</v>
      </c>
      <c r="C42">
        <v>0.71780117125752296</v>
      </c>
      <c r="D42">
        <v>0.37880762153502801</v>
      </c>
      <c r="E42">
        <v>0.50753451988541498</v>
      </c>
      <c r="F42">
        <v>0.66330083870398504</v>
      </c>
      <c r="G42">
        <v>0.45283267798066601</v>
      </c>
      <c r="H42">
        <v>0.325698114927925</v>
      </c>
      <c r="I42">
        <v>0.42484293210540502</v>
      </c>
      <c r="J42">
        <v>0.28359081580108397</v>
      </c>
      <c r="K42">
        <v>0.40126660902674899</v>
      </c>
      <c r="M42">
        <f t="shared" si="1"/>
        <v>49.577076825435242</v>
      </c>
      <c r="N42">
        <v>0.58039862778842699</v>
      </c>
      <c r="O42">
        <v>0.73076341604860395</v>
      </c>
      <c r="P42">
        <v>0.75233094716121895</v>
      </c>
      <c r="Q42">
        <v>0.28812037374057797</v>
      </c>
      <c r="R42">
        <v>0.46590655344972198</v>
      </c>
      <c r="S42">
        <v>0.60420993780537302</v>
      </c>
      <c r="T42">
        <v>0.30087631107162499</v>
      </c>
      <c r="U42">
        <v>0.58170208436855497</v>
      </c>
      <c r="V42">
        <v>0.50523712343608096</v>
      </c>
      <c r="W42">
        <v>0.53436623282124096</v>
      </c>
      <c r="X42">
        <v>0.415828456171843</v>
      </c>
      <c r="Y42">
        <v>0.71780117125752296</v>
      </c>
      <c r="Z42">
        <v>0.37880762153502801</v>
      </c>
      <c r="AA42">
        <v>0.50753451988541498</v>
      </c>
      <c r="AB42">
        <v>0.66330083870398504</v>
      </c>
      <c r="AC42">
        <v>0.45283267798066601</v>
      </c>
      <c r="AD42">
        <v>0.325698114927925</v>
      </c>
      <c r="AE42">
        <v>0.42484293210540502</v>
      </c>
      <c r="AF42">
        <v>0.28359081580108397</v>
      </c>
      <c r="AG42">
        <v>0.40126660902674899</v>
      </c>
      <c r="AI42">
        <f t="shared" si="2"/>
        <v>49.577076825435242</v>
      </c>
      <c r="AJ42" t="s">
        <v>162</v>
      </c>
      <c r="AK42" t="s">
        <v>162</v>
      </c>
      <c r="AL42" t="s">
        <v>162</v>
      </c>
      <c r="AM42" t="s">
        <v>162</v>
      </c>
      <c r="AN42" t="s">
        <v>162</v>
      </c>
      <c r="AO42" t="s">
        <v>162</v>
      </c>
      <c r="AP42" t="s">
        <v>162</v>
      </c>
      <c r="AQ42" t="s">
        <v>162</v>
      </c>
      <c r="AR42" t="s">
        <v>162</v>
      </c>
      <c r="AS42">
        <v>0.58039862778842699</v>
      </c>
      <c r="AT42">
        <v>0.73076341604860395</v>
      </c>
      <c r="AU42">
        <v>0.75233094716121895</v>
      </c>
      <c r="AV42">
        <v>0.28812037374057797</v>
      </c>
      <c r="AW42">
        <v>0.46590655344972198</v>
      </c>
      <c r="AX42">
        <v>0.60420993780537302</v>
      </c>
      <c r="AY42">
        <v>0.30087631107162499</v>
      </c>
      <c r="AZ42">
        <v>0.58170208436855497</v>
      </c>
      <c r="BA42">
        <v>0.50523712343608096</v>
      </c>
      <c r="BB42">
        <v>0.53436623282124096</v>
      </c>
      <c r="BC42">
        <v>0.415828456171843</v>
      </c>
      <c r="BD42">
        <v>0.71780117125752296</v>
      </c>
      <c r="BE42">
        <v>0.37880762153502801</v>
      </c>
      <c r="BF42">
        <v>0.50753451988541498</v>
      </c>
      <c r="BG42">
        <v>0.66330083870398504</v>
      </c>
      <c r="BH42">
        <v>0.45283267798066601</v>
      </c>
      <c r="BI42">
        <v>0.325698114927925</v>
      </c>
      <c r="BJ42">
        <v>0.42484293210540502</v>
      </c>
      <c r="BK42">
        <v>0.28359081580108397</v>
      </c>
      <c r="BL42">
        <v>0.40126660902674899</v>
      </c>
    </row>
    <row r="43" spans="1:64" x14ac:dyDescent="0.25">
      <c r="A43" s="139">
        <v>35156</v>
      </c>
      <c r="B43">
        <f t="shared" si="0"/>
        <v>45.877061089423712</v>
      </c>
      <c r="C43">
        <v>0.82528042931064904</v>
      </c>
      <c r="D43">
        <v>0.17166082357711099</v>
      </c>
      <c r="E43">
        <v>0.63291498864106799</v>
      </c>
      <c r="F43">
        <v>0.77407747300674401</v>
      </c>
      <c r="G43">
        <v>0.55924554737006105</v>
      </c>
      <c r="H43">
        <v>0.234292004913177</v>
      </c>
      <c r="I43">
        <v>0.46497218951427499</v>
      </c>
      <c r="J43">
        <v>0.41099482606158699</v>
      </c>
      <c r="K43">
        <v>5.5497215653462599E-2</v>
      </c>
      <c r="M43">
        <f t="shared" si="1"/>
        <v>45.102054384691151</v>
      </c>
      <c r="N43">
        <v>0.32555156439138</v>
      </c>
      <c r="O43">
        <v>0.74095855414882805</v>
      </c>
      <c r="P43">
        <v>0.54570372875019502</v>
      </c>
      <c r="Q43">
        <v>0.40189673415282601</v>
      </c>
      <c r="R43">
        <v>0.60330477118024095</v>
      </c>
      <c r="S43">
        <v>0.68596260810854903</v>
      </c>
      <c r="T43">
        <v>1.3996496415342501E-2</v>
      </c>
      <c r="U43">
        <v>0.61734465291171803</v>
      </c>
      <c r="V43">
        <v>0.342080289254167</v>
      </c>
      <c r="W43">
        <v>0.34790261796736299</v>
      </c>
      <c r="X43">
        <v>0.266773361609487</v>
      </c>
      <c r="Y43">
        <v>0.82528042931064904</v>
      </c>
      <c r="Z43">
        <v>0.17166082357711099</v>
      </c>
      <c r="AA43">
        <v>0.63291498864106799</v>
      </c>
      <c r="AB43">
        <v>0.77407747300674401</v>
      </c>
      <c r="AC43">
        <v>0.55924554737006105</v>
      </c>
      <c r="AD43">
        <v>0.234292004913177</v>
      </c>
      <c r="AE43">
        <v>0.46497218951427499</v>
      </c>
      <c r="AF43">
        <v>0.41099482606158699</v>
      </c>
      <c r="AG43">
        <v>5.5497215653462599E-2</v>
      </c>
      <c r="AI43">
        <f t="shared" si="2"/>
        <v>45.102054384691151</v>
      </c>
      <c r="AJ43" t="s">
        <v>162</v>
      </c>
      <c r="AK43" t="s">
        <v>162</v>
      </c>
      <c r="AL43" t="s">
        <v>162</v>
      </c>
      <c r="AM43" t="s">
        <v>162</v>
      </c>
      <c r="AN43" t="s">
        <v>162</v>
      </c>
      <c r="AO43" t="s">
        <v>162</v>
      </c>
      <c r="AP43" t="s">
        <v>162</v>
      </c>
      <c r="AQ43" t="s">
        <v>162</v>
      </c>
      <c r="AR43" t="s">
        <v>162</v>
      </c>
      <c r="AS43">
        <v>0.32555156439138</v>
      </c>
      <c r="AT43">
        <v>0.74095855414882805</v>
      </c>
      <c r="AU43">
        <v>0.54570372875019502</v>
      </c>
      <c r="AV43">
        <v>0.40189673415282601</v>
      </c>
      <c r="AW43">
        <v>0.60330477118024095</v>
      </c>
      <c r="AX43">
        <v>0.68596260810854903</v>
      </c>
      <c r="AY43">
        <v>1.3996496415342501E-2</v>
      </c>
      <c r="AZ43">
        <v>0.61734465291171803</v>
      </c>
      <c r="BA43">
        <v>0.342080289254167</v>
      </c>
      <c r="BB43">
        <v>0.34790261796736299</v>
      </c>
      <c r="BC43">
        <v>0.266773361609487</v>
      </c>
      <c r="BD43">
        <v>0.82528042931064904</v>
      </c>
      <c r="BE43">
        <v>0.17166082357711099</v>
      </c>
      <c r="BF43">
        <v>0.63291498864106799</v>
      </c>
      <c r="BG43">
        <v>0.77407747300674401</v>
      </c>
      <c r="BH43">
        <v>0.55924554737006105</v>
      </c>
      <c r="BI43">
        <v>0.234292004913177</v>
      </c>
      <c r="BJ43">
        <v>0.46497218951427499</v>
      </c>
      <c r="BK43">
        <v>0.41099482606158699</v>
      </c>
      <c r="BL43">
        <v>5.5497215653462599E-2</v>
      </c>
    </row>
    <row r="44" spans="1:64" x14ac:dyDescent="0.25">
      <c r="A44" s="139">
        <v>35247</v>
      </c>
      <c r="B44">
        <f t="shared" si="0"/>
        <v>45.087753591350499</v>
      </c>
      <c r="C44">
        <v>0.698475946261497</v>
      </c>
      <c r="D44">
        <v>0.58115230834561404</v>
      </c>
      <c r="E44">
        <v>0.49978211110092802</v>
      </c>
      <c r="F44">
        <v>0.68172956235593296</v>
      </c>
      <c r="G44">
        <v>0.32362383120118898</v>
      </c>
      <c r="H44">
        <v>0.10838628459416801</v>
      </c>
      <c r="I44">
        <v>0.54040281273405499</v>
      </c>
      <c r="J44">
        <v>6.33534421809024E-2</v>
      </c>
      <c r="K44">
        <v>0.56099152444725897</v>
      </c>
      <c r="M44">
        <f t="shared" si="1"/>
        <v>48.180167867474019</v>
      </c>
      <c r="N44">
        <v>0.55900547356322094</v>
      </c>
      <c r="O44">
        <v>0.768226934386537</v>
      </c>
      <c r="P44">
        <v>0.83308647854429396</v>
      </c>
      <c r="Q44">
        <v>0.41995685584164</v>
      </c>
      <c r="R44">
        <v>0.45219241061603999</v>
      </c>
      <c r="S44">
        <v>0.80758874577800599</v>
      </c>
      <c r="T44">
        <v>4.6238055607362702E-2</v>
      </c>
      <c r="U44">
        <v>0.58624850809467699</v>
      </c>
      <c r="V44">
        <v>0.51250542583654302</v>
      </c>
      <c r="W44">
        <v>0.34389118326800699</v>
      </c>
      <c r="X44">
        <v>0.24919567873692999</v>
      </c>
      <c r="Y44">
        <v>0.698475946261497</v>
      </c>
      <c r="Z44">
        <v>0.58115230834561404</v>
      </c>
      <c r="AA44">
        <v>0.49978211110092802</v>
      </c>
      <c r="AB44">
        <v>0.68172956235593296</v>
      </c>
      <c r="AC44">
        <v>0.32362383120118898</v>
      </c>
      <c r="AD44">
        <v>0.10838628459416801</v>
      </c>
      <c r="AE44">
        <v>0.54040281273405499</v>
      </c>
      <c r="AF44">
        <v>6.33534421809024E-2</v>
      </c>
      <c r="AG44">
        <v>0.56099152444725897</v>
      </c>
      <c r="AI44">
        <f t="shared" si="2"/>
        <v>48.180167867474019</v>
      </c>
      <c r="AJ44" t="s">
        <v>162</v>
      </c>
      <c r="AK44" t="s">
        <v>162</v>
      </c>
      <c r="AL44" t="s">
        <v>162</v>
      </c>
      <c r="AM44" t="s">
        <v>162</v>
      </c>
      <c r="AN44" t="s">
        <v>162</v>
      </c>
      <c r="AO44" t="s">
        <v>162</v>
      </c>
      <c r="AP44" t="s">
        <v>162</v>
      </c>
      <c r="AQ44" t="s">
        <v>162</v>
      </c>
      <c r="AR44" t="s">
        <v>162</v>
      </c>
      <c r="AS44">
        <v>0.55900547356322094</v>
      </c>
      <c r="AT44">
        <v>0.768226934386537</v>
      </c>
      <c r="AU44">
        <v>0.83308647854429396</v>
      </c>
      <c r="AV44">
        <v>0.41995685584164</v>
      </c>
      <c r="AW44">
        <v>0.45219241061603999</v>
      </c>
      <c r="AX44">
        <v>0.80758874577800599</v>
      </c>
      <c r="AY44">
        <v>4.6238055607362702E-2</v>
      </c>
      <c r="AZ44">
        <v>0.58624850809467699</v>
      </c>
      <c r="BA44">
        <v>0.51250542583654302</v>
      </c>
      <c r="BB44">
        <v>0.34389118326800699</v>
      </c>
      <c r="BC44">
        <v>0.24919567873692999</v>
      </c>
      <c r="BD44">
        <v>0.698475946261497</v>
      </c>
      <c r="BE44">
        <v>0.58115230834561404</v>
      </c>
      <c r="BF44">
        <v>0.49978211110092802</v>
      </c>
      <c r="BG44">
        <v>0.68172956235593296</v>
      </c>
      <c r="BH44">
        <v>0.32362383120118898</v>
      </c>
      <c r="BI44">
        <v>0.10838628459416801</v>
      </c>
      <c r="BJ44">
        <v>0.54040281273405499</v>
      </c>
      <c r="BK44">
        <v>6.33534421809024E-2</v>
      </c>
      <c r="BL44">
        <v>0.56099152444725897</v>
      </c>
    </row>
    <row r="45" spans="1:64" x14ac:dyDescent="0.25">
      <c r="A45" s="139">
        <v>35339</v>
      </c>
      <c r="B45">
        <f t="shared" si="0"/>
        <v>41.471752341156495</v>
      </c>
      <c r="C45">
        <v>0.800075728538991</v>
      </c>
      <c r="D45">
        <v>0.27544055582778698</v>
      </c>
      <c r="E45">
        <v>0.57606978209264403</v>
      </c>
      <c r="F45">
        <v>0.76651257072910195</v>
      </c>
      <c r="G45">
        <v>0.386843252630236</v>
      </c>
      <c r="H45">
        <v>1.1585337666197799E-2</v>
      </c>
      <c r="I45">
        <v>0.405783901544015</v>
      </c>
      <c r="J45">
        <v>0.18243507339694301</v>
      </c>
      <c r="K45">
        <v>0.32771150827816897</v>
      </c>
      <c r="M45">
        <f t="shared" si="1"/>
        <v>46.465696819548832</v>
      </c>
      <c r="N45">
        <v>0.51382789176621602</v>
      </c>
      <c r="O45">
        <v>0.83504564108122403</v>
      </c>
      <c r="P45">
        <v>0.72793822577787903</v>
      </c>
      <c r="Q45">
        <v>0.33341086702976602</v>
      </c>
      <c r="R45">
        <v>0.57261538155469605</v>
      </c>
      <c r="S45">
        <v>0.72690038970966098</v>
      </c>
      <c r="T45">
        <v>3.6921550746471403E-2</v>
      </c>
      <c r="U45">
        <v>0.57289306820236696</v>
      </c>
      <c r="V45">
        <v>0.58544539367697701</v>
      </c>
      <c r="W45">
        <v>0.56073840217551396</v>
      </c>
      <c r="X45">
        <v>9.49448414849101E-2</v>
      </c>
      <c r="Y45">
        <v>0.800075728538991</v>
      </c>
      <c r="Z45">
        <v>0.27544055582778698</v>
      </c>
      <c r="AA45">
        <v>0.57606978209264403</v>
      </c>
      <c r="AB45">
        <v>0.76651257072910195</v>
      </c>
      <c r="AC45">
        <v>0.386843252630236</v>
      </c>
      <c r="AD45">
        <v>1.1585337666197799E-2</v>
      </c>
      <c r="AE45">
        <v>0.405783901544015</v>
      </c>
      <c r="AF45">
        <v>0.18243507339694301</v>
      </c>
      <c r="AG45">
        <v>0.32771150827816897</v>
      </c>
      <c r="AI45">
        <f t="shared" si="2"/>
        <v>46.465696819548832</v>
      </c>
      <c r="AJ45" t="s">
        <v>162</v>
      </c>
      <c r="AK45" t="s">
        <v>162</v>
      </c>
      <c r="AL45" t="s">
        <v>162</v>
      </c>
      <c r="AM45" t="s">
        <v>162</v>
      </c>
      <c r="AN45" t="s">
        <v>162</v>
      </c>
      <c r="AO45" t="s">
        <v>162</v>
      </c>
      <c r="AP45" t="s">
        <v>162</v>
      </c>
      <c r="AQ45" t="s">
        <v>162</v>
      </c>
      <c r="AR45" t="s">
        <v>162</v>
      </c>
      <c r="AS45">
        <v>0.51382789176621602</v>
      </c>
      <c r="AT45">
        <v>0.83504564108122403</v>
      </c>
      <c r="AU45">
        <v>0.72793822577787903</v>
      </c>
      <c r="AV45">
        <v>0.33341086702976602</v>
      </c>
      <c r="AW45">
        <v>0.57261538155469605</v>
      </c>
      <c r="AX45">
        <v>0.72690038970966098</v>
      </c>
      <c r="AY45">
        <v>3.6921550746471403E-2</v>
      </c>
      <c r="AZ45">
        <v>0.57289306820236696</v>
      </c>
      <c r="BA45">
        <v>0.58544539367697701</v>
      </c>
      <c r="BB45">
        <v>0.56073840217551396</v>
      </c>
      <c r="BC45">
        <v>9.49448414849101E-2</v>
      </c>
      <c r="BD45">
        <v>0.800075728538991</v>
      </c>
      <c r="BE45">
        <v>0.27544055582778698</v>
      </c>
      <c r="BF45">
        <v>0.57606978209264403</v>
      </c>
      <c r="BG45">
        <v>0.76651257072910195</v>
      </c>
      <c r="BH45">
        <v>0.386843252630236</v>
      </c>
      <c r="BI45">
        <v>1.1585337666197799E-2</v>
      </c>
      <c r="BJ45">
        <v>0.405783901544015</v>
      </c>
      <c r="BK45">
        <v>0.18243507339694301</v>
      </c>
      <c r="BL45">
        <v>0.32771150827816897</v>
      </c>
    </row>
    <row r="46" spans="1:64" x14ac:dyDescent="0.25">
      <c r="A46" s="139">
        <v>35431</v>
      </c>
      <c r="B46">
        <f t="shared" si="0"/>
        <v>52.276183010751446</v>
      </c>
      <c r="C46">
        <v>0.74473921575781499</v>
      </c>
      <c r="D46">
        <v>0.36267021945799799</v>
      </c>
      <c r="E46">
        <v>0.79643732541658996</v>
      </c>
      <c r="F46">
        <v>0.78141898033653201</v>
      </c>
      <c r="G46">
        <v>0.45646548917999302</v>
      </c>
      <c r="H46">
        <v>0.23423899965461101</v>
      </c>
      <c r="I46">
        <v>0.53245621435963297</v>
      </c>
      <c r="J46">
        <v>0.39283732988276798</v>
      </c>
      <c r="K46">
        <v>0.40359269692168998</v>
      </c>
      <c r="M46">
        <f t="shared" si="1"/>
        <v>51.612522437190322</v>
      </c>
      <c r="N46">
        <v>0.488546871127571</v>
      </c>
      <c r="O46">
        <v>0.81583330216113004</v>
      </c>
      <c r="P46">
        <v>0.809806355928953</v>
      </c>
      <c r="Q46">
        <v>0.42816356175646703</v>
      </c>
      <c r="R46">
        <v>0.41543706265354102</v>
      </c>
      <c r="S46">
        <v>0.79534763994367397</v>
      </c>
      <c r="T46">
        <v>0.29627121373911802</v>
      </c>
      <c r="U46">
        <v>0.24716683836727699</v>
      </c>
      <c r="V46">
        <v>0.59089952591054495</v>
      </c>
      <c r="W46">
        <v>0.55139048180780703</v>
      </c>
      <c r="X46">
        <v>0.17878516307435299</v>
      </c>
      <c r="Y46">
        <v>0.74473921575781499</v>
      </c>
      <c r="Z46">
        <v>0.36267021945799799</v>
      </c>
      <c r="AA46">
        <v>0.79643732541658996</v>
      </c>
      <c r="AB46">
        <v>0.78141898033653201</v>
      </c>
      <c r="AC46">
        <v>0.45646548917999302</v>
      </c>
      <c r="AD46">
        <v>0.23423899965461101</v>
      </c>
      <c r="AE46">
        <v>0.53245621435963297</v>
      </c>
      <c r="AF46">
        <v>0.39283732988276798</v>
      </c>
      <c r="AG46">
        <v>0.40359269692168998</v>
      </c>
      <c r="AI46">
        <f t="shared" si="2"/>
        <v>51.612522437190322</v>
      </c>
      <c r="AJ46" t="s">
        <v>162</v>
      </c>
      <c r="AK46" t="s">
        <v>162</v>
      </c>
      <c r="AL46" t="s">
        <v>162</v>
      </c>
      <c r="AM46" t="s">
        <v>162</v>
      </c>
      <c r="AN46" t="s">
        <v>162</v>
      </c>
      <c r="AO46" t="s">
        <v>162</v>
      </c>
      <c r="AP46" t="s">
        <v>162</v>
      </c>
      <c r="AQ46" t="s">
        <v>162</v>
      </c>
      <c r="AR46" t="s">
        <v>162</v>
      </c>
      <c r="AS46">
        <v>0.488546871127571</v>
      </c>
      <c r="AT46">
        <v>0.81583330216113004</v>
      </c>
      <c r="AU46">
        <v>0.809806355928953</v>
      </c>
      <c r="AV46">
        <v>0.42816356175646703</v>
      </c>
      <c r="AW46">
        <v>0.41543706265354102</v>
      </c>
      <c r="AX46">
        <v>0.79534763994367397</v>
      </c>
      <c r="AY46">
        <v>0.29627121373911802</v>
      </c>
      <c r="AZ46">
        <v>0.24716683836727699</v>
      </c>
      <c r="BA46">
        <v>0.59089952591054495</v>
      </c>
      <c r="BB46">
        <v>0.55139048180780703</v>
      </c>
      <c r="BC46">
        <v>0.17878516307435299</v>
      </c>
      <c r="BD46">
        <v>0.74473921575781499</v>
      </c>
      <c r="BE46">
        <v>0.36267021945799799</v>
      </c>
      <c r="BF46">
        <v>0.79643732541658996</v>
      </c>
      <c r="BG46">
        <v>0.78141898033653201</v>
      </c>
      <c r="BH46">
        <v>0.45646548917999302</v>
      </c>
      <c r="BI46">
        <v>0.23423899965461101</v>
      </c>
      <c r="BJ46">
        <v>0.53245621435963297</v>
      </c>
      <c r="BK46">
        <v>0.39283732988276798</v>
      </c>
      <c r="BL46">
        <v>0.40359269692168998</v>
      </c>
    </row>
    <row r="47" spans="1:64" x14ac:dyDescent="0.25">
      <c r="A47" s="139">
        <v>35521</v>
      </c>
      <c r="B47">
        <f t="shared" si="0"/>
        <v>40.871452012874641</v>
      </c>
      <c r="C47">
        <v>0.842409457682191</v>
      </c>
      <c r="D47">
        <v>0.29573166011993401</v>
      </c>
      <c r="E47">
        <v>0.47091134298315701</v>
      </c>
      <c r="F47">
        <v>0.80568803824181401</v>
      </c>
      <c r="G47">
        <v>0.10036121518942499</v>
      </c>
      <c r="H47">
        <v>0.23707164784729401</v>
      </c>
      <c r="I47">
        <v>0.51703081239628002</v>
      </c>
      <c r="J47">
        <v>0.16269689271729201</v>
      </c>
      <c r="K47">
        <v>0.246529613981331</v>
      </c>
      <c r="M47">
        <f t="shared" si="1"/>
        <v>48.600883993727159</v>
      </c>
      <c r="N47">
        <v>0.33588736049566598</v>
      </c>
      <c r="O47">
        <v>0.87148373584240502</v>
      </c>
      <c r="P47">
        <v>0.78927153074874501</v>
      </c>
      <c r="Q47">
        <v>0.64016839246996404</v>
      </c>
      <c r="R47">
        <v>0.406863351663939</v>
      </c>
      <c r="S47">
        <v>0.77794353209827005</v>
      </c>
      <c r="T47">
        <v>0.13807729230701399</v>
      </c>
      <c r="U47">
        <v>0.45473629545140698</v>
      </c>
      <c r="V47">
        <v>0.744054194333307</v>
      </c>
      <c r="W47">
        <v>0.61223345862535605</v>
      </c>
      <c r="X47">
        <v>0.27102697355064298</v>
      </c>
      <c r="Y47">
        <v>0.842409457682191</v>
      </c>
      <c r="Z47">
        <v>0.29573166011993401</v>
      </c>
      <c r="AA47">
        <v>0.47091134298315701</v>
      </c>
      <c r="AB47">
        <v>0.80568803824181401</v>
      </c>
      <c r="AC47">
        <v>0.10036121518942499</v>
      </c>
      <c r="AD47">
        <v>0.23707164784729401</v>
      </c>
      <c r="AE47">
        <v>0.51703081239628002</v>
      </c>
      <c r="AF47">
        <v>0.16269689271729201</v>
      </c>
      <c r="AG47">
        <v>0.246529613981331</v>
      </c>
      <c r="AI47">
        <f t="shared" si="2"/>
        <v>48.600883993727159</v>
      </c>
      <c r="AJ47" t="s">
        <v>162</v>
      </c>
      <c r="AK47" t="s">
        <v>162</v>
      </c>
      <c r="AL47" t="s">
        <v>162</v>
      </c>
      <c r="AM47" t="s">
        <v>162</v>
      </c>
      <c r="AN47" t="s">
        <v>162</v>
      </c>
      <c r="AO47" t="s">
        <v>162</v>
      </c>
      <c r="AP47" t="s">
        <v>162</v>
      </c>
      <c r="AQ47" t="s">
        <v>162</v>
      </c>
      <c r="AR47" t="s">
        <v>162</v>
      </c>
      <c r="AS47">
        <v>0.33588736049566598</v>
      </c>
      <c r="AT47">
        <v>0.87148373584240502</v>
      </c>
      <c r="AU47">
        <v>0.78927153074874501</v>
      </c>
      <c r="AV47">
        <v>0.64016839246996404</v>
      </c>
      <c r="AW47">
        <v>0.406863351663939</v>
      </c>
      <c r="AX47">
        <v>0.77794353209827005</v>
      </c>
      <c r="AY47">
        <v>0.13807729230701399</v>
      </c>
      <c r="AZ47">
        <v>0.45473629545140698</v>
      </c>
      <c r="BA47">
        <v>0.744054194333307</v>
      </c>
      <c r="BB47">
        <v>0.61223345862535605</v>
      </c>
      <c r="BC47">
        <v>0.27102697355064298</v>
      </c>
      <c r="BD47">
        <v>0.842409457682191</v>
      </c>
      <c r="BE47">
        <v>0.29573166011993401</v>
      </c>
      <c r="BF47">
        <v>0.47091134298315701</v>
      </c>
      <c r="BG47">
        <v>0.80568803824181401</v>
      </c>
      <c r="BH47">
        <v>0.10036121518942499</v>
      </c>
      <c r="BI47">
        <v>0.23707164784729401</v>
      </c>
      <c r="BJ47">
        <v>0.51703081239628002</v>
      </c>
      <c r="BK47">
        <v>0.16269689271729201</v>
      </c>
      <c r="BL47">
        <v>0.246529613981331</v>
      </c>
    </row>
    <row r="48" spans="1:64" x14ac:dyDescent="0.25">
      <c r="A48" s="139">
        <v>35612</v>
      </c>
      <c r="B48">
        <f t="shared" si="0"/>
        <v>52.446196621992691</v>
      </c>
      <c r="C48">
        <v>0.83060863801692997</v>
      </c>
      <c r="D48">
        <v>0.22273224479940101</v>
      </c>
      <c r="E48">
        <v>0.83738162667096405</v>
      </c>
      <c r="F48">
        <v>0.78258112609431396</v>
      </c>
      <c r="G48">
        <v>0.49592205223083702</v>
      </c>
      <c r="H48">
        <v>8.5004384146130402E-2</v>
      </c>
      <c r="I48">
        <v>0.69573183233409097</v>
      </c>
      <c r="J48">
        <v>0.40725233826190899</v>
      </c>
      <c r="K48">
        <v>0.36294345342476497</v>
      </c>
      <c r="M48">
        <f t="shared" si="1"/>
        <v>60.98145202938732</v>
      </c>
      <c r="N48">
        <v>0.25051731246026798</v>
      </c>
      <c r="O48">
        <v>0.87099666750240701</v>
      </c>
      <c r="P48">
        <v>0.88761194747157701</v>
      </c>
      <c r="Q48">
        <v>0.76186071623980101</v>
      </c>
      <c r="R48">
        <v>0.73210713966653596</v>
      </c>
      <c r="S48">
        <v>0.86785343317236896</v>
      </c>
      <c r="T48">
        <v>0.172282534129448</v>
      </c>
      <c r="U48">
        <v>0.65251036691258202</v>
      </c>
      <c r="V48">
        <v>0.881799653224416</v>
      </c>
      <c r="W48">
        <v>0.85788672997257898</v>
      </c>
      <c r="X48">
        <v>0.54070620914613798</v>
      </c>
      <c r="Y48">
        <v>0.83060863801692997</v>
      </c>
      <c r="Z48">
        <v>0.22273224479940101</v>
      </c>
      <c r="AA48">
        <v>0.83738162667096405</v>
      </c>
      <c r="AB48">
        <v>0.78258112609431396</v>
      </c>
      <c r="AC48">
        <v>0.49592205223083702</v>
      </c>
      <c r="AD48">
        <v>8.5004384146130402E-2</v>
      </c>
      <c r="AE48">
        <v>0.69573183233409097</v>
      </c>
      <c r="AF48">
        <v>0.40725233826190899</v>
      </c>
      <c r="AG48">
        <v>0.36294345342476497</v>
      </c>
      <c r="AI48">
        <f t="shared" si="2"/>
        <v>60.98145202938732</v>
      </c>
      <c r="AJ48" t="s">
        <v>162</v>
      </c>
      <c r="AK48" t="s">
        <v>162</v>
      </c>
      <c r="AL48" t="s">
        <v>162</v>
      </c>
      <c r="AM48" t="s">
        <v>162</v>
      </c>
      <c r="AN48" t="s">
        <v>162</v>
      </c>
      <c r="AO48" t="s">
        <v>162</v>
      </c>
      <c r="AP48" t="s">
        <v>162</v>
      </c>
      <c r="AQ48" t="s">
        <v>162</v>
      </c>
      <c r="AR48" t="s">
        <v>162</v>
      </c>
      <c r="AS48">
        <v>0.25051731246026798</v>
      </c>
      <c r="AT48">
        <v>0.87099666750240701</v>
      </c>
      <c r="AU48">
        <v>0.88761194747157701</v>
      </c>
      <c r="AV48">
        <v>0.76186071623980101</v>
      </c>
      <c r="AW48">
        <v>0.73210713966653596</v>
      </c>
      <c r="AX48">
        <v>0.86785343317236896</v>
      </c>
      <c r="AY48">
        <v>0.172282534129448</v>
      </c>
      <c r="AZ48">
        <v>0.65251036691258202</v>
      </c>
      <c r="BA48">
        <v>0.881799653224416</v>
      </c>
      <c r="BB48">
        <v>0.85788672997257898</v>
      </c>
      <c r="BC48">
        <v>0.54070620914613798</v>
      </c>
      <c r="BD48">
        <v>0.83060863801692997</v>
      </c>
      <c r="BE48">
        <v>0.22273224479940101</v>
      </c>
      <c r="BF48">
        <v>0.83738162667096405</v>
      </c>
      <c r="BG48">
        <v>0.78258112609431396</v>
      </c>
      <c r="BH48">
        <v>0.49592205223083702</v>
      </c>
      <c r="BI48">
        <v>8.5004384146130402E-2</v>
      </c>
      <c r="BJ48">
        <v>0.69573183233409097</v>
      </c>
      <c r="BK48">
        <v>0.40725233826190899</v>
      </c>
      <c r="BL48">
        <v>0.36294345342476497</v>
      </c>
    </row>
    <row r="49" spans="1:64" x14ac:dyDescent="0.25">
      <c r="A49" s="139">
        <v>35704</v>
      </c>
      <c r="B49">
        <f t="shared" si="0"/>
        <v>52.597138957958855</v>
      </c>
      <c r="C49">
        <v>0.85468496924473203</v>
      </c>
      <c r="D49">
        <v>0.207859222577333</v>
      </c>
      <c r="E49">
        <v>0.80664945926557696</v>
      </c>
      <c r="F49">
        <v>0.85578755230828896</v>
      </c>
      <c r="G49">
        <v>0.56744381261005294</v>
      </c>
      <c r="H49">
        <v>-6.13075347354834E-2</v>
      </c>
      <c r="I49">
        <v>0.82070564805117296</v>
      </c>
      <c r="J49">
        <v>0.39097586620472202</v>
      </c>
      <c r="K49">
        <v>0.29094351068990099</v>
      </c>
      <c r="M49">
        <f t="shared" si="1"/>
        <v>61.371697377308507</v>
      </c>
      <c r="N49">
        <v>0.25964295434801099</v>
      </c>
      <c r="O49">
        <v>0.84640887391089403</v>
      </c>
      <c r="P49">
        <v>0.89372554855836395</v>
      </c>
      <c r="Q49">
        <v>0.886316394545689</v>
      </c>
      <c r="R49">
        <v>0.67397903058700004</v>
      </c>
      <c r="S49">
        <v>0.90455177562838696</v>
      </c>
      <c r="T49">
        <v>0.206721048907128</v>
      </c>
      <c r="U49">
        <v>0.57617591192076301</v>
      </c>
      <c r="V49">
        <v>0.87872325571082399</v>
      </c>
      <c r="W49">
        <v>0.79257471335529694</v>
      </c>
      <c r="X49">
        <v>0.62177746177304904</v>
      </c>
      <c r="Y49">
        <v>0.85468496924473203</v>
      </c>
      <c r="Z49">
        <v>0.207859222577333</v>
      </c>
      <c r="AA49">
        <v>0.80664945926557696</v>
      </c>
      <c r="AB49">
        <v>0.85578755230828896</v>
      </c>
      <c r="AC49">
        <v>0.56744381261005294</v>
      </c>
      <c r="AD49">
        <v>-6.13075347354834E-2</v>
      </c>
      <c r="AE49">
        <v>0.82070564805117296</v>
      </c>
      <c r="AF49">
        <v>0.39097586620472202</v>
      </c>
      <c r="AG49">
        <v>0.29094351068990099</v>
      </c>
      <c r="AI49">
        <f t="shared" si="2"/>
        <v>61.371697377308507</v>
      </c>
      <c r="AJ49" t="s">
        <v>162</v>
      </c>
      <c r="AK49" t="s">
        <v>162</v>
      </c>
      <c r="AL49" t="s">
        <v>162</v>
      </c>
      <c r="AM49" t="s">
        <v>162</v>
      </c>
      <c r="AN49" t="s">
        <v>162</v>
      </c>
      <c r="AO49" t="s">
        <v>162</v>
      </c>
      <c r="AP49" t="s">
        <v>162</v>
      </c>
      <c r="AQ49" t="s">
        <v>162</v>
      </c>
      <c r="AR49" t="s">
        <v>162</v>
      </c>
      <c r="AS49">
        <v>0.25964295434801099</v>
      </c>
      <c r="AT49">
        <v>0.84640887391089403</v>
      </c>
      <c r="AU49">
        <v>0.89372554855836395</v>
      </c>
      <c r="AV49">
        <v>0.886316394545689</v>
      </c>
      <c r="AW49">
        <v>0.67397903058700004</v>
      </c>
      <c r="AX49">
        <v>0.90455177562838696</v>
      </c>
      <c r="AY49">
        <v>0.206721048907128</v>
      </c>
      <c r="AZ49">
        <v>0.57617591192076301</v>
      </c>
      <c r="BA49">
        <v>0.87872325571082399</v>
      </c>
      <c r="BB49">
        <v>0.79257471335529694</v>
      </c>
      <c r="BC49">
        <v>0.62177746177304904</v>
      </c>
      <c r="BD49">
        <v>0.85468496924473203</v>
      </c>
      <c r="BE49">
        <v>0.207859222577333</v>
      </c>
      <c r="BF49">
        <v>0.80664945926557696</v>
      </c>
      <c r="BG49">
        <v>0.85578755230828896</v>
      </c>
      <c r="BH49">
        <v>0.56744381261005294</v>
      </c>
      <c r="BI49">
        <v>-6.13075347354834E-2</v>
      </c>
      <c r="BJ49">
        <v>0.82070564805117296</v>
      </c>
      <c r="BK49">
        <v>0.39097586620472202</v>
      </c>
      <c r="BL49">
        <v>0.29094351068990099</v>
      </c>
    </row>
    <row r="50" spans="1:64" x14ac:dyDescent="0.25">
      <c r="A50" s="139">
        <v>35796</v>
      </c>
      <c r="B50">
        <f t="shared" si="0"/>
        <v>51.992467812188856</v>
      </c>
      <c r="C50">
        <v>0.83792862259764</v>
      </c>
      <c r="D50">
        <v>-1.7970726080256402E-2</v>
      </c>
      <c r="E50">
        <v>0.79334573863169999</v>
      </c>
      <c r="F50">
        <v>0.83826312558186999</v>
      </c>
      <c r="G50">
        <v>0.55065910000058305</v>
      </c>
      <c r="H50">
        <v>0.38774904312959801</v>
      </c>
      <c r="I50">
        <v>0.68353356275031996</v>
      </c>
      <c r="J50">
        <v>0.53954804196194495</v>
      </c>
      <c r="K50">
        <v>6.6265594523598106E-2</v>
      </c>
      <c r="M50">
        <f t="shared" si="1"/>
        <v>63.612794314606425</v>
      </c>
      <c r="N50">
        <v>0.29876188613516202</v>
      </c>
      <c r="O50">
        <v>0.86816907995783998</v>
      </c>
      <c r="P50">
        <v>0.90233722842599196</v>
      </c>
      <c r="Q50">
        <v>0.88412321435714203</v>
      </c>
      <c r="R50">
        <v>0.91181451203646702</v>
      </c>
      <c r="S50">
        <v>0.88069128128826701</v>
      </c>
      <c r="T50">
        <v>0.278610364736947</v>
      </c>
      <c r="U50">
        <v>0.66417564982969901</v>
      </c>
      <c r="V50">
        <v>0.88475496029413803</v>
      </c>
      <c r="W50">
        <v>0.85653930682185297</v>
      </c>
      <c r="X50">
        <v>0.613259275940779</v>
      </c>
      <c r="Y50">
        <v>0.83792862259764</v>
      </c>
      <c r="Z50">
        <v>-1.7970726080256402E-2</v>
      </c>
      <c r="AA50">
        <v>0.79334573863169999</v>
      </c>
      <c r="AB50">
        <v>0.83826312558186999</v>
      </c>
      <c r="AC50">
        <v>0.55065910000058305</v>
      </c>
      <c r="AD50">
        <v>0.38774904312959801</v>
      </c>
      <c r="AE50">
        <v>0.68353356275031996</v>
      </c>
      <c r="AF50">
        <v>0.53954804196194495</v>
      </c>
      <c r="AG50">
        <v>6.6265594523598106E-2</v>
      </c>
      <c r="AI50">
        <f t="shared" si="2"/>
        <v>63.612794314606425</v>
      </c>
      <c r="AJ50" t="s">
        <v>162</v>
      </c>
      <c r="AK50" t="s">
        <v>162</v>
      </c>
      <c r="AL50" t="s">
        <v>162</v>
      </c>
      <c r="AM50" t="s">
        <v>162</v>
      </c>
      <c r="AN50" t="s">
        <v>162</v>
      </c>
      <c r="AO50" t="s">
        <v>162</v>
      </c>
      <c r="AP50" t="s">
        <v>162</v>
      </c>
      <c r="AQ50" t="s">
        <v>162</v>
      </c>
      <c r="AR50" t="s">
        <v>162</v>
      </c>
      <c r="AS50">
        <v>0.29876188613516202</v>
      </c>
      <c r="AT50">
        <v>0.86816907995783998</v>
      </c>
      <c r="AU50">
        <v>0.90233722842599196</v>
      </c>
      <c r="AV50">
        <v>0.88412321435714203</v>
      </c>
      <c r="AW50">
        <v>0.91181451203646702</v>
      </c>
      <c r="AX50">
        <v>0.88069128128826701</v>
      </c>
      <c r="AY50">
        <v>0.278610364736947</v>
      </c>
      <c r="AZ50">
        <v>0.66417564982969901</v>
      </c>
      <c r="BA50">
        <v>0.88475496029413803</v>
      </c>
      <c r="BB50">
        <v>0.85653930682185297</v>
      </c>
      <c r="BC50">
        <v>0.613259275940779</v>
      </c>
      <c r="BD50">
        <v>0.83792862259764</v>
      </c>
      <c r="BE50">
        <v>-1.7970726080256402E-2</v>
      </c>
      <c r="BF50">
        <v>0.79334573863169999</v>
      </c>
      <c r="BG50">
        <v>0.83826312558186999</v>
      </c>
      <c r="BH50">
        <v>0.55065910000058305</v>
      </c>
      <c r="BI50">
        <v>0.38774904312959801</v>
      </c>
      <c r="BJ50">
        <v>0.68353356275031996</v>
      </c>
      <c r="BK50">
        <v>0.53954804196194495</v>
      </c>
      <c r="BL50">
        <v>6.6265594523598106E-2</v>
      </c>
    </row>
    <row r="51" spans="1:64" x14ac:dyDescent="0.25">
      <c r="A51" s="139">
        <v>35886</v>
      </c>
      <c r="B51">
        <f t="shared" si="0"/>
        <v>38.982710061786605</v>
      </c>
      <c r="C51">
        <v>0.65319139755705202</v>
      </c>
      <c r="D51">
        <v>0.20285017201109101</v>
      </c>
      <c r="E51">
        <v>0.69304140055561403</v>
      </c>
      <c r="F51">
        <v>0.66268293658278998</v>
      </c>
      <c r="G51">
        <v>0.52760628005016097</v>
      </c>
      <c r="H51">
        <v>0.50235152898669599</v>
      </c>
      <c r="I51">
        <v>0.18381682039250599</v>
      </c>
      <c r="J51">
        <v>4.4889283743681004E-3</v>
      </c>
      <c r="K51">
        <v>7.8414441050516301E-2</v>
      </c>
      <c r="M51">
        <f t="shared" si="1"/>
        <v>53.527564868761445</v>
      </c>
      <c r="N51">
        <v>0.58456906400191999</v>
      </c>
      <c r="O51">
        <v>0.75141960796262897</v>
      </c>
      <c r="P51">
        <v>0.73875748696808397</v>
      </c>
      <c r="Q51">
        <v>0.73716080614422896</v>
      </c>
      <c r="R51">
        <v>0.78798818639811696</v>
      </c>
      <c r="S51">
        <v>0.62685592624440301</v>
      </c>
      <c r="T51">
        <v>0.41525118808162098</v>
      </c>
      <c r="U51">
        <v>0.62643130553182302</v>
      </c>
      <c r="V51">
        <v>0.702776626399923</v>
      </c>
      <c r="W51">
        <v>0.68457268173471197</v>
      </c>
      <c r="X51">
        <v>0.541286188724034</v>
      </c>
      <c r="Y51">
        <v>0.65319139755705202</v>
      </c>
      <c r="Z51">
        <v>0.20285017201109101</v>
      </c>
      <c r="AA51">
        <v>0.69304140055561403</v>
      </c>
      <c r="AB51">
        <v>0.66268293658278998</v>
      </c>
      <c r="AC51">
        <v>0.52760628005016097</v>
      </c>
      <c r="AD51">
        <v>0.50235152898669599</v>
      </c>
      <c r="AE51">
        <v>0.18381682039250599</v>
      </c>
      <c r="AF51">
        <v>4.4889283743681004E-3</v>
      </c>
      <c r="AG51">
        <v>7.8414441050516301E-2</v>
      </c>
      <c r="AI51">
        <f t="shared" si="2"/>
        <v>53.527564868761445</v>
      </c>
      <c r="AJ51" t="s">
        <v>162</v>
      </c>
      <c r="AK51" t="s">
        <v>162</v>
      </c>
      <c r="AL51" t="s">
        <v>162</v>
      </c>
      <c r="AM51" t="s">
        <v>162</v>
      </c>
      <c r="AN51" t="s">
        <v>162</v>
      </c>
      <c r="AO51" t="s">
        <v>162</v>
      </c>
      <c r="AP51" t="s">
        <v>162</v>
      </c>
      <c r="AQ51" t="s">
        <v>162</v>
      </c>
      <c r="AR51" t="s">
        <v>162</v>
      </c>
      <c r="AS51">
        <v>0.58456906400191999</v>
      </c>
      <c r="AT51">
        <v>0.75141960796262897</v>
      </c>
      <c r="AU51">
        <v>0.73875748696808397</v>
      </c>
      <c r="AV51">
        <v>0.73716080614422896</v>
      </c>
      <c r="AW51">
        <v>0.78798818639811696</v>
      </c>
      <c r="AX51">
        <v>0.62685592624440301</v>
      </c>
      <c r="AY51">
        <v>0.41525118808162098</v>
      </c>
      <c r="AZ51">
        <v>0.62643130553182302</v>
      </c>
      <c r="BA51">
        <v>0.702776626399923</v>
      </c>
      <c r="BB51">
        <v>0.68457268173471197</v>
      </c>
      <c r="BC51">
        <v>0.541286188724034</v>
      </c>
      <c r="BD51">
        <v>0.65319139755705202</v>
      </c>
      <c r="BE51">
        <v>0.20285017201109101</v>
      </c>
      <c r="BF51">
        <v>0.69304140055561403</v>
      </c>
      <c r="BG51">
        <v>0.66268293658278998</v>
      </c>
      <c r="BH51">
        <v>0.52760628005016097</v>
      </c>
      <c r="BI51">
        <v>0.50235152898669599</v>
      </c>
      <c r="BJ51">
        <v>0.18381682039250599</v>
      </c>
      <c r="BK51">
        <v>4.4889283743681004E-3</v>
      </c>
      <c r="BL51">
        <v>7.8414441050516301E-2</v>
      </c>
    </row>
    <row r="52" spans="1:64" x14ac:dyDescent="0.25">
      <c r="A52" s="139">
        <v>35977</v>
      </c>
      <c r="B52">
        <f t="shared" si="0"/>
        <v>48.949997291100559</v>
      </c>
      <c r="C52">
        <v>0.535790130471271</v>
      </c>
      <c r="D52">
        <v>0.25461480739365</v>
      </c>
      <c r="E52">
        <v>0.53487893987154</v>
      </c>
      <c r="F52">
        <v>0.53827044808521296</v>
      </c>
      <c r="G52">
        <v>0.54060606921290899</v>
      </c>
      <c r="H52">
        <v>0.37577841337062001</v>
      </c>
      <c r="I52">
        <v>0.62253654838769801</v>
      </c>
      <c r="J52">
        <v>0.63852445321208895</v>
      </c>
      <c r="K52">
        <v>0.36449994619406001</v>
      </c>
      <c r="M52">
        <f t="shared" si="1"/>
        <v>53.943786976848983</v>
      </c>
      <c r="N52">
        <v>0.648139092678228</v>
      </c>
      <c r="O52">
        <v>0.58614965352665804</v>
      </c>
      <c r="P52">
        <v>0.60627108908393501</v>
      </c>
      <c r="Q52">
        <v>0.60271396880156902</v>
      </c>
      <c r="R52">
        <v>0.64691697027628403</v>
      </c>
      <c r="S52">
        <v>0.59552008426491598</v>
      </c>
      <c r="T52">
        <v>0.63344604858886</v>
      </c>
      <c r="U52">
        <v>0.38230447518761401</v>
      </c>
      <c r="V52">
        <v>0.62973284535579399</v>
      </c>
      <c r="W52">
        <v>0.69536660088268698</v>
      </c>
      <c r="X52">
        <v>0.35669681052420299</v>
      </c>
      <c r="Y52">
        <v>0.535790130471271</v>
      </c>
      <c r="Z52">
        <v>0.25461480739365</v>
      </c>
      <c r="AA52">
        <v>0.53487893987154</v>
      </c>
      <c r="AB52">
        <v>0.53827044808521296</v>
      </c>
      <c r="AC52">
        <v>0.54060606921290899</v>
      </c>
      <c r="AD52">
        <v>0.37577841337062001</v>
      </c>
      <c r="AE52">
        <v>0.62253654838769801</v>
      </c>
      <c r="AF52">
        <v>0.63852445321208895</v>
      </c>
      <c r="AG52">
        <v>0.36449994619406001</v>
      </c>
      <c r="AI52">
        <f t="shared" si="2"/>
        <v>53.943786976848983</v>
      </c>
      <c r="AJ52" t="s">
        <v>162</v>
      </c>
      <c r="AK52" t="s">
        <v>162</v>
      </c>
      <c r="AL52" t="s">
        <v>162</v>
      </c>
      <c r="AM52" t="s">
        <v>162</v>
      </c>
      <c r="AN52" t="s">
        <v>162</v>
      </c>
      <c r="AO52" t="s">
        <v>162</v>
      </c>
      <c r="AP52" t="s">
        <v>162</v>
      </c>
      <c r="AQ52" t="s">
        <v>162</v>
      </c>
      <c r="AR52" t="s">
        <v>162</v>
      </c>
      <c r="AS52">
        <v>0.648139092678228</v>
      </c>
      <c r="AT52">
        <v>0.58614965352665804</v>
      </c>
      <c r="AU52">
        <v>0.60627108908393501</v>
      </c>
      <c r="AV52">
        <v>0.60271396880156902</v>
      </c>
      <c r="AW52">
        <v>0.64691697027628403</v>
      </c>
      <c r="AX52">
        <v>0.59552008426491598</v>
      </c>
      <c r="AY52">
        <v>0.63344604858886</v>
      </c>
      <c r="AZ52">
        <v>0.38230447518761401</v>
      </c>
      <c r="BA52">
        <v>0.62973284535579399</v>
      </c>
      <c r="BB52">
        <v>0.69536660088268698</v>
      </c>
      <c r="BC52">
        <v>0.35669681052420299</v>
      </c>
      <c r="BD52">
        <v>0.535790130471271</v>
      </c>
      <c r="BE52">
        <v>0.25461480739365</v>
      </c>
      <c r="BF52">
        <v>0.53487893987154</v>
      </c>
      <c r="BG52">
        <v>0.53827044808521296</v>
      </c>
      <c r="BH52">
        <v>0.54060606921290899</v>
      </c>
      <c r="BI52">
        <v>0.37577841337062001</v>
      </c>
      <c r="BJ52">
        <v>0.62253654838769801</v>
      </c>
      <c r="BK52">
        <v>0.63852445321208895</v>
      </c>
      <c r="BL52">
        <v>0.36449994619406001</v>
      </c>
    </row>
    <row r="53" spans="1:64" x14ac:dyDescent="0.25">
      <c r="A53" s="139">
        <v>36069</v>
      </c>
      <c r="B53">
        <f t="shared" si="0"/>
        <v>59.640938415159603</v>
      </c>
      <c r="C53">
        <v>0.83391079670312995</v>
      </c>
      <c r="D53">
        <v>0.27482898999753402</v>
      </c>
      <c r="E53">
        <v>0.75824224649454497</v>
      </c>
      <c r="F53">
        <v>0.81985657047723104</v>
      </c>
      <c r="G53">
        <v>0.87057429848289702</v>
      </c>
      <c r="H53">
        <v>0.31660247620416698</v>
      </c>
      <c r="I53">
        <v>0.81786574232598297</v>
      </c>
      <c r="J53">
        <v>0.46553309138343102</v>
      </c>
      <c r="K53">
        <v>0.21027024529544699</v>
      </c>
      <c r="M53">
        <f t="shared" si="1"/>
        <v>67.976074435562822</v>
      </c>
      <c r="N53">
        <v>0.60994872902432795</v>
      </c>
      <c r="O53">
        <v>0.88586907049479202</v>
      </c>
      <c r="P53">
        <v>0.87303444287915499</v>
      </c>
      <c r="Q53">
        <v>0.88759746237508097</v>
      </c>
      <c r="R53">
        <v>0.88219407422339002</v>
      </c>
      <c r="S53">
        <v>0.91050621424354705</v>
      </c>
      <c r="T53">
        <v>0.39657838139899299</v>
      </c>
      <c r="U53">
        <v>0.64275378123944404</v>
      </c>
      <c r="V53">
        <v>0.89546456789739604</v>
      </c>
      <c r="W53">
        <v>0.80447948625892196</v>
      </c>
      <c r="X53">
        <v>0.43910421971315</v>
      </c>
      <c r="Y53">
        <v>0.83391079670312995</v>
      </c>
      <c r="Z53">
        <v>0.27482898999753402</v>
      </c>
      <c r="AA53">
        <v>0.75824224649454497</v>
      </c>
      <c r="AB53">
        <v>0.81985657047723104</v>
      </c>
      <c r="AC53">
        <v>0.87057429848289702</v>
      </c>
      <c r="AD53">
        <v>0.31660247620416698</v>
      </c>
      <c r="AE53">
        <v>0.81786574232598297</v>
      </c>
      <c r="AF53">
        <v>0.46553309138343102</v>
      </c>
      <c r="AG53">
        <v>0.21027024529544699</v>
      </c>
      <c r="AI53">
        <f t="shared" si="2"/>
        <v>67.976074435562822</v>
      </c>
      <c r="AJ53" t="s">
        <v>162</v>
      </c>
      <c r="AK53" t="s">
        <v>162</v>
      </c>
      <c r="AL53" t="s">
        <v>162</v>
      </c>
      <c r="AM53" t="s">
        <v>162</v>
      </c>
      <c r="AN53" t="s">
        <v>162</v>
      </c>
      <c r="AO53" t="s">
        <v>162</v>
      </c>
      <c r="AP53" t="s">
        <v>162</v>
      </c>
      <c r="AQ53" t="s">
        <v>162</v>
      </c>
      <c r="AR53" t="s">
        <v>162</v>
      </c>
      <c r="AS53">
        <v>0.60994872902432795</v>
      </c>
      <c r="AT53">
        <v>0.88586907049479202</v>
      </c>
      <c r="AU53">
        <v>0.87303444287915499</v>
      </c>
      <c r="AV53">
        <v>0.88759746237508097</v>
      </c>
      <c r="AW53">
        <v>0.88219407422339002</v>
      </c>
      <c r="AX53">
        <v>0.91050621424354705</v>
      </c>
      <c r="AY53">
        <v>0.39657838139899299</v>
      </c>
      <c r="AZ53">
        <v>0.64275378123944404</v>
      </c>
      <c r="BA53">
        <v>0.89546456789739604</v>
      </c>
      <c r="BB53">
        <v>0.80447948625892196</v>
      </c>
      <c r="BC53">
        <v>0.43910421971315</v>
      </c>
      <c r="BD53">
        <v>0.83391079670312995</v>
      </c>
      <c r="BE53">
        <v>0.27482898999753402</v>
      </c>
      <c r="BF53">
        <v>0.75824224649454497</v>
      </c>
      <c r="BG53">
        <v>0.81985657047723104</v>
      </c>
      <c r="BH53">
        <v>0.87057429848289702</v>
      </c>
      <c r="BI53">
        <v>0.31660247620416698</v>
      </c>
      <c r="BJ53">
        <v>0.81786574232598297</v>
      </c>
      <c r="BK53">
        <v>0.46553309138343102</v>
      </c>
      <c r="BL53">
        <v>0.21027024529544699</v>
      </c>
    </row>
    <row r="54" spans="1:64" x14ac:dyDescent="0.25">
      <c r="A54" s="139">
        <v>36161</v>
      </c>
      <c r="B54">
        <f t="shared" si="0"/>
        <v>47.960641831752071</v>
      </c>
      <c r="C54">
        <v>0.770286699963041</v>
      </c>
      <c r="D54">
        <v>1.03733819476314E-2</v>
      </c>
      <c r="E54">
        <v>0.869936707715111</v>
      </c>
      <c r="F54">
        <v>0.76957388252230696</v>
      </c>
      <c r="G54">
        <v>0.87264439750282197</v>
      </c>
      <c r="H54">
        <v>3.9844616449656298E-2</v>
      </c>
      <c r="I54">
        <v>0.753393092328839</v>
      </c>
      <c r="J54">
        <v>0.31316736097081399</v>
      </c>
      <c r="K54">
        <v>-8.2762374542535003E-2</v>
      </c>
      <c r="M54">
        <f t="shared" si="1"/>
        <v>59.578947225955069</v>
      </c>
      <c r="N54">
        <v>0.33584505728950198</v>
      </c>
      <c r="O54">
        <v>0.86278589649523296</v>
      </c>
      <c r="P54">
        <v>0.81731901413353403</v>
      </c>
      <c r="Q54">
        <v>0.840340836399045</v>
      </c>
      <c r="R54">
        <v>0.86095866803605103</v>
      </c>
      <c r="S54">
        <v>0.87623612491738601</v>
      </c>
      <c r="T54">
        <v>0.360161862508592</v>
      </c>
      <c r="U54">
        <v>0.57773637367097597</v>
      </c>
      <c r="V54">
        <v>0.564439073851562</v>
      </c>
      <c r="W54">
        <v>0.84730940946226996</v>
      </c>
      <c r="X54">
        <v>0.65619936356917297</v>
      </c>
      <c r="Y54">
        <v>0.770286699963041</v>
      </c>
      <c r="Z54">
        <v>1.03733819476314E-2</v>
      </c>
      <c r="AA54">
        <v>0.869936707715111</v>
      </c>
      <c r="AB54">
        <v>0.76957388252230696</v>
      </c>
      <c r="AC54">
        <v>0.87264439750282197</v>
      </c>
      <c r="AD54">
        <v>3.9844616449656298E-2</v>
      </c>
      <c r="AE54">
        <v>0.753393092328839</v>
      </c>
      <c r="AF54">
        <v>0.31316736097081399</v>
      </c>
      <c r="AG54">
        <v>-8.2762374542535003E-2</v>
      </c>
      <c r="AI54">
        <f t="shared" si="2"/>
        <v>59.578947225955069</v>
      </c>
      <c r="AJ54" t="s">
        <v>162</v>
      </c>
      <c r="AK54" t="s">
        <v>162</v>
      </c>
      <c r="AL54" t="s">
        <v>162</v>
      </c>
      <c r="AM54" t="s">
        <v>162</v>
      </c>
      <c r="AN54" t="s">
        <v>162</v>
      </c>
      <c r="AO54" t="s">
        <v>162</v>
      </c>
      <c r="AP54" t="s">
        <v>162</v>
      </c>
      <c r="AQ54" t="s">
        <v>162</v>
      </c>
      <c r="AR54" t="s">
        <v>162</v>
      </c>
      <c r="AS54">
        <v>0.33584505728950198</v>
      </c>
      <c r="AT54">
        <v>0.86278589649523296</v>
      </c>
      <c r="AU54">
        <v>0.81731901413353403</v>
      </c>
      <c r="AV54">
        <v>0.840340836399045</v>
      </c>
      <c r="AW54">
        <v>0.86095866803605103</v>
      </c>
      <c r="AX54">
        <v>0.87623612491738601</v>
      </c>
      <c r="AY54">
        <v>0.360161862508592</v>
      </c>
      <c r="AZ54">
        <v>0.57773637367097597</v>
      </c>
      <c r="BA54">
        <v>0.564439073851562</v>
      </c>
      <c r="BB54">
        <v>0.84730940946226996</v>
      </c>
      <c r="BC54">
        <v>0.65619936356917297</v>
      </c>
      <c r="BD54">
        <v>0.770286699963041</v>
      </c>
      <c r="BE54">
        <v>1.03733819476314E-2</v>
      </c>
      <c r="BF54">
        <v>0.869936707715111</v>
      </c>
      <c r="BG54">
        <v>0.76957388252230696</v>
      </c>
      <c r="BH54">
        <v>0.87264439750282197</v>
      </c>
      <c r="BI54">
        <v>3.9844616449656298E-2</v>
      </c>
      <c r="BJ54">
        <v>0.753393092328839</v>
      </c>
      <c r="BK54">
        <v>0.31316736097081399</v>
      </c>
      <c r="BL54">
        <v>-8.2762374542535003E-2</v>
      </c>
    </row>
    <row r="55" spans="1:64" x14ac:dyDescent="0.25">
      <c r="A55" s="139">
        <v>36251</v>
      </c>
      <c r="B55">
        <f t="shared" si="0"/>
        <v>43.862593778203681</v>
      </c>
      <c r="C55">
        <v>0.67818454534324801</v>
      </c>
      <c r="D55">
        <v>-0.12850734419896601</v>
      </c>
      <c r="E55">
        <v>0.68990123825405603</v>
      </c>
      <c r="F55">
        <v>0.72989665005248106</v>
      </c>
      <c r="G55">
        <v>0.73498570679595698</v>
      </c>
      <c r="H55">
        <v>0.19227456522999201</v>
      </c>
      <c r="I55">
        <v>0.73016556780985897</v>
      </c>
      <c r="J55">
        <v>0.30774816182728498</v>
      </c>
      <c r="K55">
        <v>1.2984348924419201E-2</v>
      </c>
      <c r="M55">
        <f t="shared" si="1"/>
        <v>54.259491391963863</v>
      </c>
      <c r="N55">
        <v>0.40279529041259798</v>
      </c>
      <c r="O55">
        <v>0.82158556471085098</v>
      </c>
      <c r="P55">
        <v>0.81549900871427605</v>
      </c>
      <c r="Q55">
        <v>0.80102605890786305</v>
      </c>
      <c r="R55">
        <v>0.76331477736147002</v>
      </c>
      <c r="S55">
        <v>0.80531564567649505</v>
      </c>
      <c r="T55">
        <v>0.30306002709239999</v>
      </c>
      <c r="U55">
        <v>0.53478136192786496</v>
      </c>
      <c r="V55">
        <v>0.52033273873312202</v>
      </c>
      <c r="W55">
        <v>0.69471477326509701</v>
      </c>
      <c r="X55">
        <v>0.44183959155240399</v>
      </c>
      <c r="Y55">
        <v>0.67818454534324801</v>
      </c>
      <c r="Z55">
        <v>-0.12850734419896601</v>
      </c>
      <c r="AA55">
        <v>0.68990123825405603</v>
      </c>
      <c r="AB55">
        <v>0.72989665005248106</v>
      </c>
      <c r="AC55">
        <v>0.73498570679595698</v>
      </c>
      <c r="AD55">
        <v>0.19227456522999201</v>
      </c>
      <c r="AE55">
        <v>0.73016556780985897</v>
      </c>
      <c r="AF55">
        <v>0.30774816182728498</v>
      </c>
      <c r="AG55">
        <v>1.2984348924419201E-2</v>
      </c>
      <c r="AI55">
        <f t="shared" si="2"/>
        <v>51.997245397143452</v>
      </c>
      <c r="AJ55" t="s">
        <v>162</v>
      </c>
      <c r="AK55" t="s">
        <v>162</v>
      </c>
      <c r="AL55" t="s">
        <v>162</v>
      </c>
      <c r="AM55">
        <v>6.7523255007354302E-2</v>
      </c>
      <c r="AN55" t="s">
        <v>162</v>
      </c>
      <c r="AO55" t="s">
        <v>162</v>
      </c>
      <c r="AP55" t="s">
        <v>162</v>
      </c>
      <c r="AQ55" t="s">
        <v>162</v>
      </c>
      <c r="AR55" t="s">
        <v>162</v>
      </c>
      <c r="AS55">
        <v>0.40279529041259798</v>
      </c>
      <c r="AT55">
        <v>0.82158556471085098</v>
      </c>
      <c r="AU55">
        <v>0.81549900871427605</v>
      </c>
      <c r="AV55">
        <v>0.80102605890786305</v>
      </c>
      <c r="AW55">
        <v>0.76331477736147002</v>
      </c>
      <c r="AX55">
        <v>0.80531564567649505</v>
      </c>
      <c r="AY55">
        <v>0.30306002709239999</v>
      </c>
      <c r="AZ55">
        <v>0.53478136192786496</v>
      </c>
      <c r="BA55">
        <v>0.52033273873312202</v>
      </c>
      <c r="BB55">
        <v>0.69471477326509701</v>
      </c>
      <c r="BC55">
        <v>0.44183959155240399</v>
      </c>
      <c r="BD55">
        <v>0.67818454534324801</v>
      </c>
      <c r="BE55">
        <v>-0.12850734419896601</v>
      </c>
      <c r="BF55">
        <v>0.68990123825405603</v>
      </c>
      <c r="BG55">
        <v>0.72989665005248106</v>
      </c>
      <c r="BH55">
        <v>0.73498570679595698</v>
      </c>
      <c r="BI55">
        <v>0.19227456522999201</v>
      </c>
      <c r="BJ55">
        <v>0.73016556780985897</v>
      </c>
      <c r="BK55">
        <v>0.30774816182728498</v>
      </c>
      <c r="BL55">
        <v>1.2984348924419201E-2</v>
      </c>
    </row>
    <row r="56" spans="1:64" x14ac:dyDescent="0.25">
      <c r="A56" s="139">
        <v>36342</v>
      </c>
      <c r="B56">
        <f t="shared" si="0"/>
        <v>47.941791343305759</v>
      </c>
      <c r="C56">
        <v>0.65883610053880104</v>
      </c>
      <c r="D56">
        <v>0.236254389150553</v>
      </c>
      <c r="E56">
        <v>0.71316346855455004</v>
      </c>
      <c r="F56">
        <v>0.69839459579596297</v>
      </c>
      <c r="G56">
        <v>0.67937226161746</v>
      </c>
      <c r="H56">
        <v>0.28313715522653499</v>
      </c>
      <c r="I56">
        <v>0.76598349118060105</v>
      </c>
      <c r="J56">
        <v>0.28005346955557497</v>
      </c>
      <c r="K56">
        <v>-4.3371072251896498E-4</v>
      </c>
      <c r="M56">
        <f t="shared" si="1"/>
        <v>55.547256488519338</v>
      </c>
      <c r="N56">
        <v>0.20428703731707401</v>
      </c>
      <c r="O56">
        <v>0.68833987950031505</v>
      </c>
      <c r="P56">
        <v>0.76349427471905196</v>
      </c>
      <c r="Q56">
        <v>0.75721112073992403</v>
      </c>
      <c r="R56">
        <v>0.80629183402179005</v>
      </c>
      <c r="S56">
        <v>0.76338916080714203</v>
      </c>
      <c r="T56">
        <v>9.7229878131054895E-2</v>
      </c>
      <c r="U56">
        <v>0.57553253764147705</v>
      </c>
      <c r="V56">
        <v>0.730081369717553</v>
      </c>
      <c r="W56">
        <v>0.83122913963607004</v>
      </c>
      <c r="X56">
        <v>0.577603844574895</v>
      </c>
      <c r="Y56">
        <v>0.65883610053880104</v>
      </c>
      <c r="Z56">
        <v>0.236254389150553</v>
      </c>
      <c r="AA56">
        <v>0.71316346855455004</v>
      </c>
      <c r="AB56">
        <v>0.69839459579596297</v>
      </c>
      <c r="AC56">
        <v>0.67937226161746</v>
      </c>
      <c r="AD56">
        <v>0.28313715522653499</v>
      </c>
      <c r="AE56">
        <v>0.76598349118060105</v>
      </c>
      <c r="AF56">
        <v>0.28005346955557497</v>
      </c>
      <c r="AG56">
        <v>-4.3371072251896498E-4</v>
      </c>
      <c r="AI56">
        <f t="shared" si="2"/>
        <v>55.854947190718171</v>
      </c>
      <c r="AJ56" t="s">
        <v>162</v>
      </c>
      <c r="AK56" t="s">
        <v>162</v>
      </c>
      <c r="AL56">
        <v>0.71222436662933697</v>
      </c>
      <c r="AM56">
        <v>0.46641271762479602</v>
      </c>
      <c r="AN56" t="s">
        <v>162</v>
      </c>
      <c r="AO56" t="s">
        <v>162</v>
      </c>
      <c r="AP56" t="s">
        <v>162</v>
      </c>
      <c r="AQ56" t="s">
        <v>162</v>
      </c>
      <c r="AR56" t="s">
        <v>162</v>
      </c>
      <c r="AS56">
        <v>0.20428703731707401</v>
      </c>
      <c r="AT56">
        <v>0.68833987950031505</v>
      </c>
      <c r="AU56">
        <v>0.76349427471905196</v>
      </c>
      <c r="AV56">
        <v>0.75721112073992403</v>
      </c>
      <c r="AW56">
        <v>0.80629183402179005</v>
      </c>
      <c r="AX56">
        <v>0.76338916080714203</v>
      </c>
      <c r="AY56">
        <v>9.7229878131054895E-2</v>
      </c>
      <c r="AZ56">
        <v>0.57553253764147705</v>
      </c>
      <c r="BA56">
        <v>0.730081369717553</v>
      </c>
      <c r="BB56">
        <v>0.83122913963607004</v>
      </c>
      <c r="BC56">
        <v>0.577603844574895</v>
      </c>
      <c r="BD56">
        <v>0.65883610053880104</v>
      </c>
      <c r="BE56">
        <v>0.236254389150553</v>
      </c>
      <c r="BF56">
        <v>0.71316346855455004</v>
      </c>
      <c r="BG56">
        <v>0.69839459579596297</v>
      </c>
      <c r="BH56">
        <v>0.67937226161746</v>
      </c>
      <c r="BI56">
        <v>0.28313715522653499</v>
      </c>
      <c r="BJ56">
        <v>0.76598349118060105</v>
      </c>
      <c r="BK56">
        <v>0.28005346955557497</v>
      </c>
      <c r="BL56">
        <v>-4.3371072251896498E-4</v>
      </c>
    </row>
    <row r="57" spans="1:64" x14ac:dyDescent="0.25">
      <c r="A57" s="139">
        <v>36434</v>
      </c>
      <c r="B57">
        <f t="shared" si="0"/>
        <v>50.521087900999163</v>
      </c>
      <c r="C57">
        <v>0.83753436485849597</v>
      </c>
      <c r="D57">
        <v>0.17247223427848801</v>
      </c>
      <c r="E57">
        <v>0.641684938621222</v>
      </c>
      <c r="F57">
        <v>0.80811957709964799</v>
      </c>
      <c r="G57">
        <v>0.72234426514682004</v>
      </c>
      <c r="H57">
        <v>7.1855257668670403E-3</v>
      </c>
      <c r="I57">
        <v>0.65226465506575704</v>
      </c>
      <c r="J57">
        <v>0.381016853824511</v>
      </c>
      <c r="K57">
        <v>0.32427549642811598</v>
      </c>
      <c r="M57">
        <f t="shared" si="1"/>
        <v>58.042618398095691</v>
      </c>
      <c r="N57">
        <v>0.16529730531435799</v>
      </c>
      <c r="O57">
        <v>0.87691690274372502</v>
      </c>
      <c r="P57">
        <v>0.89732228692526295</v>
      </c>
      <c r="Q57">
        <v>0.85058939949456203</v>
      </c>
      <c r="R57">
        <v>0.90759293954522002</v>
      </c>
      <c r="S57">
        <v>0.82865560149925799</v>
      </c>
      <c r="T57">
        <v>3.3692700878176697E-2</v>
      </c>
      <c r="U57">
        <v>0.735855353305639</v>
      </c>
      <c r="V57">
        <v>0.30021494556206602</v>
      </c>
      <c r="W57">
        <v>0.75457815795368999</v>
      </c>
      <c r="X57">
        <v>0.71091017530725797</v>
      </c>
      <c r="Y57">
        <v>0.83753436485849597</v>
      </c>
      <c r="Z57">
        <v>0.17247223427848801</v>
      </c>
      <c r="AA57">
        <v>0.641684938621222</v>
      </c>
      <c r="AB57">
        <v>0.80811957709964799</v>
      </c>
      <c r="AC57">
        <v>0.72234426514682004</v>
      </c>
      <c r="AD57">
        <v>7.1855257668670403E-3</v>
      </c>
      <c r="AE57">
        <v>0.65226465506575704</v>
      </c>
      <c r="AF57">
        <v>0.381016853824511</v>
      </c>
      <c r="AG57">
        <v>0.32427549642811598</v>
      </c>
      <c r="AI57">
        <f t="shared" si="2"/>
        <v>57.154995222846885</v>
      </c>
      <c r="AJ57" t="s">
        <v>162</v>
      </c>
      <c r="AK57" t="s">
        <v>162</v>
      </c>
      <c r="AL57">
        <v>0.70280091009274603</v>
      </c>
      <c r="AM57">
        <v>0.26277435931443099</v>
      </c>
      <c r="AN57" t="s">
        <v>162</v>
      </c>
      <c r="AO57" t="s">
        <v>162</v>
      </c>
      <c r="AP57" t="s">
        <v>162</v>
      </c>
      <c r="AQ57" t="s">
        <v>162</v>
      </c>
      <c r="AR57" t="s">
        <v>162</v>
      </c>
      <c r="AS57">
        <v>0.16529730531435799</v>
      </c>
      <c r="AT57">
        <v>0.87691690274372502</v>
      </c>
      <c r="AU57">
        <v>0.89732228692526295</v>
      </c>
      <c r="AV57">
        <v>0.85058939949456203</v>
      </c>
      <c r="AW57">
        <v>0.90759293954522002</v>
      </c>
      <c r="AX57">
        <v>0.82865560149925799</v>
      </c>
      <c r="AY57">
        <v>3.3692700878176697E-2</v>
      </c>
      <c r="AZ57">
        <v>0.735855353305639</v>
      </c>
      <c r="BA57">
        <v>0.30021494556206602</v>
      </c>
      <c r="BB57">
        <v>0.75457815795368999</v>
      </c>
      <c r="BC57">
        <v>0.71091017530725797</v>
      </c>
      <c r="BD57">
        <v>0.83753436485849597</v>
      </c>
      <c r="BE57">
        <v>0.17247223427848801</v>
      </c>
      <c r="BF57">
        <v>0.641684938621222</v>
      </c>
      <c r="BG57">
        <v>0.80811957709964799</v>
      </c>
      <c r="BH57">
        <v>0.72234426514682004</v>
      </c>
      <c r="BI57">
        <v>7.1855257668670403E-3</v>
      </c>
      <c r="BJ57">
        <v>0.65226465506575704</v>
      </c>
      <c r="BK57">
        <v>0.381016853824511</v>
      </c>
      <c r="BL57">
        <v>0.32427549642811598</v>
      </c>
    </row>
    <row r="58" spans="1:64" x14ac:dyDescent="0.25">
      <c r="A58" s="139">
        <v>36526</v>
      </c>
      <c r="B58">
        <f t="shared" si="0"/>
        <v>46.831315037629572</v>
      </c>
      <c r="C58">
        <v>0.79037714756249999</v>
      </c>
      <c r="D58">
        <v>0.25769101353354201</v>
      </c>
      <c r="E58">
        <v>0.48838738914319002</v>
      </c>
      <c r="F58">
        <v>0.80891419524749097</v>
      </c>
      <c r="G58">
        <v>0.76340548625555704</v>
      </c>
      <c r="H58">
        <v>8.4694964017917401E-2</v>
      </c>
      <c r="I58">
        <v>0.71852899967167005</v>
      </c>
      <c r="J58">
        <v>0.239480245748069</v>
      </c>
      <c r="K58">
        <v>6.3338912206725495E-2</v>
      </c>
      <c r="M58">
        <f t="shared" si="1"/>
        <v>59.420271415520034</v>
      </c>
      <c r="N58">
        <v>0.20953293476211901</v>
      </c>
      <c r="O58">
        <v>0.84734310775240995</v>
      </c>
      <c r="P58">
        <v>0.85644910095986504</v>
      </c>
      <c r="Q58">
        <v>0.83323884770602397</v>
      </c>
      <c r="R58">
        <v>0.86800774225180799</v>
      </c>
      <c r="S58">
        <v>0.83843683840619698</v>
      </c>
      <c r="T58">
        <v>0.17366937316268</v>
      </c>
      <c r="U58">
        <v>0.67619151921915199</v>
      </c>
      <c r="V58">
        <v>0.83627988951380505</v>
      </c>
      <c r="W58">
        <v>0.86918044218107804</v>
      </c>
      <c r="X58">
        <v>0.66090613380220598</v>
      </c>
      <c r="Y58">
        <v>0.79037714756249999</v>
      </c>
      <c r="Z58">
        <v>0.25769101353354201</v>
      </c>
      <c r="AA58">
        <v>0.48838738914319002</v>
      </c>
      <c r="AB58">
        <v>0.80891419524749097</v>
      </c>
      <c r="AC58">
        <v>0.76340548625555704</v>
      </c>
      <c r="AD58">
        <v>8.4694964017917401E-2</v>
      </c>
      <c r="AE58">
        <v>0.71852899967167005</v>
      </c>
      <c r="AF58">
        <v>0.239480245748069</v>
      </c>
      <c r="AG58">
        <v>6.3338912206725495E-2</v>
      </c>
      <c r="AI58">
        <f t="shared" si="2"/>
        <v>58.504730896872061</v>
      </c>
      <c r="AJ58" t="s">
        <v>162</v>
      </c>
      <c r="AK58" t="s">
        <v>162</v>
      </c>
      <c r="AL58">
        <v>0.86538822736432297</v>
      </c>
      <c r="AM58">
        <v>0.121598286843523</v>
      </c>
      <c r="AN58" t="s">
        <v>162</v>
      </c>
      <c r="AO58" t="s">
        <v>162</v>
      </c>
      <c r="AP58" t="s">
        <v>162</v>
      </c>
      <c r="AQ58" t="s">
        <v>162</v>
      </c>
      <c r="AR58" t="s">
        <v>162</v>
      </c>
      <c r="AS58">
        <v>0.20953293476211901</v>
      </c>
      <c r="AT58">
        <v>0.84734310775240995</v>
      </c>
      <c r="AU58">
        <v>0.85644910095986504</v>
      </c>
      <c r="AV58">
        <v>0.83323884770602397</v>
      </c>
      <c r="AW58">
        <v>0.86800774225180799</v>
      </c>
      <c r="AX58">
        <v>0.83843683840619698</v>
      </c>
      <c r="AY58">
        <v>0.17366937316268</v>
      </c>
      <c r="AZ58">
        <v>0.67619151921915199</v>
      </c>
      <c r="BA58">
        <v>0.83627988951380505</v>
      </c>
      <c r="BB58">
        <v>0.86918044218107804</v>
      </c>
      <c r="BC58">
        <v>0.66090613380220598</v>
      </c>
      <c r="BD58">
        <v>0.79037714756249999</v>
      </c>
      <c r="BE58">
        <v>0.25769101353354201</v>
      </c>
      <c r="BF58">
        <v>0.48838738914319002</v>
      </c>
      <c r="BG58">
        <v>0.80891419524749097</v>
      </c>
      <c r="BH58">
        <v>0.76340548625555704</v>
      </c>
      <c r="BI58">
        <v>8.4694964017917401E-2</v>
      </c>
      <c r="BJ58">
        <v>0.71852899967167005</v>
      </c>
      <c r="BK58">
        <v>0.239480245748069</v>
      </c>
      <c r="BL58">
        <v>6.3338912206725495E-2</v>
      </c>
    </row>
    <row r="59" spans="1:64" x14ac:dyDescent="0.25">
      <c r="A59" s="139">
        <v>36617</v>
      </c>
      <c r="B59">
        <f t="shared" si="0"/>
        <v>54.405713165247896</v>
      </c>
      <c r="C59">
        <v>0.79795564670055896</v>
      </c>
      <c r="D59">
        <v>0.31900115730198397</v>
      </c>
      <c r="E59">
        <v>0.568557551264812</v>
      </c>
      <c r="F59">
        <v>0.79441441777148003</v>
      </c>
      <c r="G59">
        <v>0.85175913939038805</v>
      </c>
      <c r="H59">
        <v>0.178595149381817</v>
      </c>
      <c r="I59">
        <v>0.69146028453241504</v>
      </c>
      <c r="J59">
        <v>0.33869112651286798</v>
      </c>
      <c r="K59">
        <v>0.35607971201598798</v>
      </c>
      <c r="M59">
        <f t="shared" si="1"/>
        <v>64.34462843625829</v>
      </c>
      <c r="N59">
        <v>0.51835426247101202</v>
      </c>
      <c r="O59">
        <v>0.82497238578590504</v>
      </c>
      <c r="P59">
        <v>0.84931056839814001</v>
      </c>
      <c r="Q59">
        <v>0.82862504747945898</v>
      </c>
      <c r="R59">
        <v>0.84731570270208301</v>
      </c>
      <c r="S59">
        <v>0.86211535156696495</v>
      </c>
      <c r="T59">
        <v>0.27229900105674798</v>
      </c>
      <c r="U59">
        <v>0.80028335922549598</v>
      </c>
      <c r="V59">
        <v>0.738220072436932</v>
      </c>
      <c r="W59">
        <v>0.836752821436068</v>
      </c>
      <c r="X59">
        <v>0.59416292982053698</v>
      </c>
      <c r="Y59">
        <v>0.79795564670055896</v>
      </c>
      <c r="Z59">
        <v>0.31900115730198397</v>
      </c>
      <c r="AA59">
        <v>0.568557551264812</v>
      </c>
      <c r="AB59">
        <v>0.79441441777148003</v>
      </c>
      <c r="AC59">
        <v>0.85175913939038805</v>
      </c>
      <c r="AD59">
        <v>0.178595149381817</v>
      </c>
      <c r="AE59">
        <v>0.69146028453241504</v>
      </c>
      <c r="AF59">
        <v>0.33869112651286798</v>
      </c>
      <c r="AG59">
        <v>0.35607971201598798</v>
      </c>
      <c r="AI59">
        <f t="shared" si="2"/>
        <v>63.660773100194149</v>
      </c>
      <c r="AJ59" t="s">
        <v>162</v>
      </c>
      <c r="AK59" t="s">
        <v>162</v>
      </c>
      <c r="AL59">
        <v>0.82597859489071201</v>
      </c>
      <c r="AM59">
        <v>0.31046579990034401</v>
      </c>
      <c r="AN59" t="s">
        <v>162</v>
      </c>
      <c r="AO59" t="s">
        <v>162</v>
      </c>
      <c r="AP59" t="s">
        <v>162</v>
      </c>
      <c r="AQ59" t="s">
        <v>162</v>
      </c>
      <c r="AR59" t="s">
        <v>162</v>
      </c>
      <c r="AS59">
        <v>0.51835426247101202</v>
      </c>
      <c r="AT59">
        <v>0.82497238578590504</v>
      </c>
      <c r="AU59">
        <v>0.84931056839814001</v>
      </c>
      <c r="AV59">
        <v>0.82862504747945898</v>
      </c>
      <c r="AW59">
        <v>0.84731570270208301</v>
      </c>
      <c r="AX59">
        <v>0.86211535156696495</v>
      </c>
      <c r="AY59">
        <v>0.27229900105674798</v>
      </c>
      <c r="AZ59">
        <v>0.80028335922549598</v>
      </c>
      <c r="BA59">
        <v>0.738220072436932</v>
      </c>
      <c r="BB59">
        <v>0.836752821436068</v>
      </c>
      <c r="BC59">
        <v>0.59416292982053698</v>
      </c>
      <c r="BD59">
        <v>0.79795564670055896</v>
      </c>
      <c r="BE59">
        <v>0.31900115730198397</v>
      </c>
      <c r="BF59">
        <v>0.568557551264812</v>
      </c>
      <c r="BG59">
        <v>0.79441441777148003</v>
      </c>
      <c r="BH59">
        <v>0.85175913939038805</v>
      </c>
      <c r="BI59">
        <v>0.178595149381817</v>
      </c>
      <c r="BJ59">
        <v>0.69146028453241504</v>
      </c>
      <c r="BK59">
        <v>0.33869112651286798</v>
      </c>
      <c r="BL59">
        <v>0.35607971201598798</v>
      </c>
    </row>
    <row r="60" spans="1:64" x14ac:dyDescent="0.25">
      <c r="A60" s="139">
        <v>36708</v>
      </c>
      <c r="B60">
        <f t="shared" si="0"/>
        <v>51.338554575704833</v>
      </c>
      <c r="C60">
        <v>0.88695101081977901</v>
      </c>
      <c r="D60">
        <v>-2.0532784763927201E-2</v>
      </c>
      <c r="E60">
        <v>0.84269542101555295</v>
      </c>
      <c r="F60">
        <v>0.91512384750095199</v>
      </c>
      <c r="G60">
        <v>0.91301894325131205</v>
      </c>
      <c r="H60">
        <v>-3.1166481822315399E-2</v>
      </c>
      <c r="I60">
        <v>0.79694774692890302</v>
      </c>
      <c r="J60">
        <v>0.46206312512058201</v>
      </c>
      <c r="K60">
        <v>-0.14463091623740401</v>
      </c>
      <c r="M60">
        <f t="shared" si="1"/>
        <v>69.286359698375165</v>
      </c>
      <c r="N60">
        <v>0.55345285797672705</v>
      </c>
      <c r="O60">
        <v>0.94763432022485095</v>
      </c>
      <c r="P60">
        <v>0.94918550113016598</v>
      </c>
      <c r="Q60">
        <v>0.94452705642664703</v>
      </c>
      <c r="R60">
        <v>0.95079684431859701</v>
      </c>
      <c r="S60">
        <v>0.94339670220635197</v>
      </c>
      <c r="T60">
        <v>0.34736677038892</v>
      </c>
      <c r="U60">
        <v>0.88312135143426895</v>
      </c>
      <c r="V60">
        <v>0.93732736353186896</v>
      </c>
      <c r="W60">
        <v>0.96099267451194403</v>
      </c>
      <c r="X60">
        <v>0.819000585711258</v>
      </c>
      <c r="Y60">
        <v>0.88695101081977901</v>
      </c>
      <c r="Z60">
        <v>-2.0532784763927201E-2</v>
      </c>
      <c r="AA60">
        <v>0.84269542101555295</v>
      </c>
      <c r="AB60">
        <v>0.91512384750095199</v>
      </c>
      <c r="AC60">
        <v>0.91301894325131205</v>
      </c>
      <c r="AD60">
        <v>-3.1166481822315399E-2</v>
      </c>
      <c r="AE60">
        <v>0.79694774692890302</v>
      </c>
      <c r="AF60">
        <v>0.46206312512058201</v>
      </c>
      <c r="AG60">
        <v>-0.14463091623740401</v>
      </c>
      <c r="AI60">
        <f t="shared" si="2"/>
        <v>70.265608282214174</v>
      </c>
      <c r="AJ60" t="s">
        <v>162</v>
      </c>
      <c r="AK60">
        <v>0.75966957188819495</v>
      </c>
      <c r="AL60">
        <v>0.94942256506140199</v>
      </c>
      <c r="AM60">
        <v>0.59472582828462905</v>
      </c>
      <c r="AN60" t="s">
        <v>162</v>
      </c>
      <c r="AO60" t="s">
        <v>162</v>
      </c>
      <c r="AP60" t="s">
        <v>162</v>
      </c>
      <c r="AQ60" t="s">
        <v>162</v>
      </c>
      <c r="AR60" t="s">
        <v>162</v>
      </c>
      <c r="AS60">
        <v>0.55345285797672705</v>
      </c>
      <c r="AT60">
        <v>0.94763432022485095</v>
      </c>
      <c r="AU60">
        <v>0.94918550113016598</v>
      </c>
      <c r="AV60">
        <v>0.94452705642664703</v>
      </c>
      <c r="AW60">
        <v>0.95079684431859701</v>
      </c>
      <c r="AX60">
        <v>0.94339670220635197</v>
      </c>
      <c r="AY60">
        <v>0.34736677038892</v>
      </c>
      <c r="AZ60">
        <v>0.88312135143426895</v>
      </c>
      <c r="BA60">
        <v>0.93732736353186896</v>
      </c>
      <c r="BB60">
        <v>0.96099267451194403</v>
      </c>
      <c r="BC60">
        <v>0.819000585711258</v>
      </c>
      <c r="BD60">
        <v>0.88695101081977901</v>
      </c>
      <c r="BE60">
        <v>-2.0532784763927201E-2</v>
      </c>
      <c r="BF60">
        <v>0.84269542101555295</v>
      </c>
      <c r="BG60">
        <v>0.91512384750095199</v>
      </c>
      <c r="BH60">
        <v>0.91301894325131205</v>
      </c>
      <c r="BI60">
        <v>-3.1166481822315399E-2</v>
      </c>
      <c r="BJ60">
        <v>0.79694774692890302</v>
      </c>
      <c r="BK60">
        <v>0.46206312512058201</v>
      </c>
      <c r="BL60">
        <v>-0.14463091623740401</v>
      </c>
    </row>
    <row r="61" spans="1:64" x14ac:dyDescent="0.25">
      <c r="A61" s="139">
        <v>36800</v>
      </c>
      <c r="B61">
        <f t="shared" si="0"/>
        <v>52.156904840252572</v>
      </c>
      <c r="C61">
        <v>0.88080485049727297</v>
      </c>
      <c r="D61">
        <v>5.4372598283495303E-3</v>
      </c>
      <c r="E61">
        <v>0.86102238148340005</v>
      </c>
      <c r="F61">
        <v>0.90290126899353396</v>
      </c>
      <c r="G61">
        <v>0.67658261198844705</v>
      </c>
      <c r="H61">
        <v>0.29636351865229499</v>
      </c>
      <c r="I61">
        <v>0.77880404143952697</v>
      </c>
      <c r="J61">
        <v>0.28116723793738602</v>
      </c>
      <c r="K61">
        <v>1.1038264802519199E-2</v>
      </c>
      <c r="M61">
        <f t="shared" si="1"/>
        <v>66.900097092325964</v>
      </c>
      <c r="N61">
        <v>0.50903283266252797</v>
      </c>
      <c r="O61">
        <v>0.93411208356544195</v>
      </c>
      <c r="P61">
        <v>0.92061314479722101</v>
      </c>
      <c r="Q61">
        <v>0.926091337784407</v>
      </c>
      <c r="R61">
        <v>0.91402471956384101</v>
      </c>
      <c r="S61">
        <v>0.93002842252909301</v>
      </c>
      <c r="T61">
        <v>0.50106783768813101</v>
      </c>
      <c r="U61">
        <v>0.64869436698772898</v>
      </c>
      <c r="V61">
        <v>0.88785321392309802</v>
      </c>
      <c r="W61">
        <v>0.90361860049154397</v>
      </c>
      <c r="X61">
        <v>0.61076142284943002</v>
      </c>
      <c r="Y61">
        <v>0.88080485049727297</v>
      </c>
      <c r="Z61">
        <v>5.4372598283495303E-3</v>
      </c>
      <c r="AA61">
        <v>0.86102238148340005</v>
      </c>
      <c r="AB61">
        <v>0.90290126899353396</v>
      </c>
      <c r="AC61">
        <v>0.67658261198844705</v>
      </c>
      <c r="AD61">
        <v>0.29636351865229499</v>
      </c>
      <c r="AE61">
        <v>0.77880404143952697</v>
      </c>
      <c r="AF61">
        <v>0.28116723793738602</v>
      </c>
      <c r="AG61">
        <v>1.1038264802519199E-2</v>
      </c>
      <c r="AI61">
        <f t="shared" si="2"/>
        <v>64.895286940812952</v>
      </c>
      <c r="AJ61" t="s">
        <v>162</v>
      </c>
      <c r="AK61">
        <v>0.536311729194345</v>
      </c>
      <c r="AL61">
        <v>0.90126882809783604</v>
      </c>
      <c r="AM61">
        <v>0.44773684776325401</v>
      </c>
      <c r="AN61" t="s">
        <v>162</v>
      </c>
      <c r="AO61" t="s">
        <v>162</v>
      </c>
      <c r="AP61" t="s">
        <v>162</v>
      </c>
      <c r="AQ61">
        <v>0.30953204227448</v>
      </c>
      <c r="AR61" t="s">
        <v>162</v>
      </c>
      <c r="AS61">
        <v>0.50903283266252797</v>
      </c>
      <c r="AT61">
        <v>0.93411208356544195</v>
      </c>
      <c r="AU61">
        <v>0.92061314479722101</v>
      </c>
      <c r="AV61">
        <v>0.926091337784407</v>
      </c>
      <c r="AW61">
        <v>0.91402471956384101</v>
      </c>
      <c r="AX61">
        <v>0.93002842252909301</v>
      </c>
      <c r="AY61">
        <v>0.50106783768813101</v>
      </c>
      <c r="AZ61">
        <v>0.64869436698772898</v>
      </c>
      <c r="BA61">
        <v>0.88785321392309802</v>
      </c>
      <c r="BB61">
        <v>0.90361860049154397</v>
      </c>
      <c r="BC61">
        <v>0.61076142284943002</v>
      </c>
      <c r="BD61">
        <v>0.88080485049727297</v>
      </c>
      <c r="BE61">
        <v>5.4372598283495303E-3</v>
      </c>
      <c r="BF61">
        <v>0.86102238148340005</v>
      </c>
      <c r="BG61">
        <v>0.90290126899353396</v>
      </c>
      <c r="BH61">
        <v>0.67658261198844705</v>
      </c>
      <c r="BI61">
        <v>0.29636351865229499</v>
      </c>
      <c r="BJ61">
        <v>0.77880404143952697</v>
      </c>
      <c r="BK61">
        <v>0.28116723793738602</v>
      </c>
      <c r="BL61">
        <v>1.1038264802519199E-2</v>
      </c>
    </row>
    <row r="62" spans="1:64" x14ac:dyDescent="0.25">
      <c r="A62" s="139">
        <v>36892</v>
      </c>
      <c r="B62">
        <f t="shared" si="0"/>
        <v>61.765936182065019</v>
      </c>
      <c r="C62">
        <v>0.93913998970863599</v>
      </c>
      <c r="D62">
        <v>0.17952006181555</v>
      </c>
      <c r="E62">
        <v>0.93650218253636297</v>
      </c>
      <c r="F62">
        <v>0.93882771191161496</v>
      </c>
      <c r="G62">
        <v>0.93086221916130096</v>
      </c>
      <c r="H62">
        <v>-1.2395910480771599E-2</v>
      </c>
      <c r="I62">
        <v>0.82323126696820004</v>
      </c>
      <c r="J62">
        <v>0.48267789356690399</v>
      </c>
      <c r="K62">
        <v>0.34056884119805497</v>
      </c>
      <c r="M62">
        <f t="shared" si="1"/>
        <v>74.76424050900269</v>
      </c>
      <c r="N62">
        <v>0.611359675576721</v>
      </c>
      <c r="O62">
        <v>0.95379548496820699</v>
      </c>
      <c r="P62">
        <v>0.94170809553397095</v>
      </c>
      <c r="Q62">
        <v>0.95647766726726102</v>
      </c>
      <c r="R62">
        <v>0.94487824731537795</v>
      </c>
      <c r="S62">
        <v>0.95576956858086803</v>
      </c>
      <c r="T62">
        <v>0.430908132216059</v>
      </c>
      <c r="U62">
        <v>0.86006180932562204</v>
      </c>
      <c r="V62">
        <v>0.95319657068379804</v>
      </c>
      <c r="W62">
        <v>0.95445118718253996</v>
      </c>
      <c r="X62">
        <v>0.83130740676425796</v>
      </c>
      <c r="Y62">
        <v>0.93913998970863599</v>
      </c>
      <c r="Z62">
        <v>0.17952006181555</v>
      </c>
      <c r="AA62">
        <v>0.93650218253636297</v>
      </c>
      <c r="AB62">
        <v>0.93882771191161496</v>
      </c>
      <c r="AC62">
        <v>0.93086221916130096</v>
      </c>
      <c r="AD62">
        <v>-1.2395910480771599E-2</v>
      </c>
      <c r="AE62">
        <v>0.82323126696820004</v>
      </c>
      <c r="AF62">
        <v>0.48267789356690399</v>
      </c>
      <c r="AG62">
        <v>0.34056884119805497</v>
      </c>
      <c r="AI62">
        <f t="shared" si="2"/>
        <v>74.320908174481701</v>
      </c>
      <c r="AJ62" t="s">
        <v>162</v>
      </c>
      <c r="AK62">
        <v>0.66747079777416396</v>
      </c>
      <c r="AL62">
        <v>0.93492280716969001</v>
      </c>
      <c r="AM62">
        <v>0.93422640408348301</v>
      </c>
      <c r="AN62" t="s">
        <v>162</v>
      </c>
      <c r="AO62" t="s">
        <v>162</v>
      </c>
      <c r="AP62" t="s">
        <v>162</v>
      </c>
      <c r="AQ62">
        <v>0.347549851047737</v>
      </c>
      <c r="AR62" t="s">
        <v>162</v>
      </c>
      <c r="AS62">
        <v>0.611359675576721</v>
      </c>
      <c r="AT62">
        <v>0.95379548496820699</v>
      </c>
      <c r="AU62">
        <v>0.94170809553397095</v>
      </c>
      <c r="AV62">
        <v>0.95647766726726102</v>
      </c>
      <c r="AW62">
        <v>0.94487824731537795</v>
      </c>
      <c r="AX62">
        <v>0.95576956858086803</v>
      </c>
      <c r="AY62">
        <v>0.430908132216059</v>
      </c>
      <c r="AZ62">
        <v>0.86006180932562204</v>
      </c>
      <c r="BA62">
        <v>0.95319657068379804</v>
      </c>
      <c r="BB62">
        <v>0.95445118718253996</v>
      </c>
      <c r="BC62">
        <v>0.83130740676425796</v>
      </c>
      <c r="BD62">
        <v>0.93913998970863599</v>
      </c>
      <c r="BE62">
        <v>0.17952006181555</v>
      </c>
      <c r="BF62">
        <v>0.93650218253636297</v>
      </c>
      <c r="BG62">
        <v>0.93882771191161496</v>
      </c>
      <c r="BH62">
        <v>0.93086221916130096</v>
      </c>
      <c r="BI62">
        <v>-1.2395910480771599E-2</v>
      </c>
      <c r="BJ62">
        <v>0.82323126696820004</v>
      </c>
      <c r="BK62">
        <v>0.48267789356690399</v>
      </c>
      <c r="BL62">
        <v>0.34056884119805497</v>
      </c>
    </row>
    <row r="63" spans="1:64" x14ac:dyDescent="0.25">
      <c r="A63" s="139">
        <v>36982</v>
      </c>
      <c r="B63">
        <f t="shared" si="0"/>
        <v>62.515964777124168</v>
      </c>
      <c r="C63">
        <v>0.87709000215850896</v>
      </c>
      <c r="D63">
        <v>0.36111902721275602</v>
      </c>
      <c r="E63">
        <v>0.889968125793696</v>
      </c>
      <c r="F63">
        <v>0.88400603772626596</v>
      </c>
      <c r="G63">
        <v>0.89658815148103599</v>
      </c>
      <c r="H63">
        <v>0.120810071323827</v>
      </c>
      <c r="I63">
        <v>0.83089398712471296</v>
      </c>
      <c r="J63">
        <v>0.42312870096705901</v>
      </c>
      <c r="K63">
        <v>0.34283272615331301</v>
      </c>
      <c r="M63">
        <f t="shared" si="1"/>
        <v>70.501192821276888</v>
      </c>
      <c r="N63">
        <v>0.584337569131541</v>
      </c>
      <c r="O63">
        <v>0.91791613963907803</v>
      </c>
      <c r="P63">
        <v>0.857129585131295</v>
      </c>
      <c r="Q63">
        <v>0.91323959603134597</v>
      </c>
      <c r="R63">
        <v>0.85778041028428098</v>
      </c>
      <c r="S63">
        <v>0.91091934542401598</v>
      </c>
      <c r="T63">
        <v>0.33448181193432303</v>
      </c>
      <c r="U63">
        <v>0.62165576252982002</v>
      </c>
      <c r="V63">
        <v>0.90857974472723202</v>
      </c>
      <c r="W63">
        <v>0.91440084232165497</v>
      </c>
      <c r="X63">
        <v>0.65336092715961303</v>
      </c>
      <c r="Y63">
        <v>0.87709000215850896</v>
      </c>
      <c r="Z63">
        <v>0.36111902721275602</v>
      </c>
      <c r="AA63">
        <v>0.889968125793696</v>
      </c>
      <c r="AB63">
        <v>0.88400603772626596</v>
      </c>
      <c r="AC63">
        <v>0.89658815148103599</v>
      </c>
      <c r="AD63">
        <v>0.120810071323827</v>
      </c>
      <c r="AE63">
        <v>0.83089398712471296</v>
      </c>
      <c r="AF63">
        <v>0.42312870096705901</v>
      </c>
      <c r="AG63">
        <v>0.34283272615331301</v>
      </c>
      <c r="AI63">
        <f t="shared" si="2"/>
        <v>66.264992851407101</v>
      </c>
      <c r="AJ63" t="s">
        <v>162</v>
      </c>
      <c r="AK63">
        <v>0.68545047436058804</v>
      </c>
      <c r="AL63">
        <v>0.91488723199684996</v>
      </c>
      <c r="AM63">
        <v>0.46365115607248197</v>
      </c>
      <c r="AN63" t="s">
        <v>162</v>
      </c>
      <c r="AO63" t="s">
        <v>162</v>
      </c>
      <c r="AP63">
        <v>6.8159778894271203E-2</v>
      </c>
      <c r="AQ63">
        <v>0.33386100727221302</v>
      </c>
      <c r="AR63" t="s">
        <v>162</v>
      </c>
      <c r="AS63">
        <v>0.584337569131541</v>
      </c>
      <c r="AT63">
        <v>0.91791613963907803</v>
      </c>
      <c r="AU63">
        <v>0.857129585131295</v>
      </c>
      <c r="AV63">
        <v>0.91323959603134597</v>
      </c>
      <c r="AW63">
        <v>0.85778041028428098</v>
      </c>
      <c r="AX63">
        <v>0.91091934542401598</v>
      </c>
      <c r="AY63">
        <v>0.33448181193432303</v>
      </c>
      <c r="AZ63">
        <v>0.62165576252982002</v>
      </c>
      <c r="BA63">
        <v>0.90857974472723202</v>
      </c>
      <c r="BB63">
        <v>0.91440084232165497</v>
      </c>
      <c r="BC63">
        <v>0.65336092715961303</v>
      </c>
      <c r="BD63">
        <v>0.87709000215850896</v>
      </c>
      <c r="BE63">
        <v>0.36111902721275602</v>
      </c>
      <c r="BF63">
        <v>0.889968125793696</v>
      </c>
      <c r="BG63">
        <v>0.88400603772626596</v>
      </c>
      <c r="BH63">
        <v>0.89658815148103599</v>
      </c>
      <c r="BI63">
        <v>0.120810071323827</v>
      </c>
      <c r="BJ63">
        <v>0.83089398712471296</v>
      </c>
      <c r="BK63">
        <v>0.42312870096705901</v>
      </c>
      <c r="BL63">
        <v>0.34283272615331301</v>
      </c>
    </row>
    <row r="64" spans="1:64" x14ac:dyDescent="0.25">
      <c r="A64" s="139">
        <v>37073</v>
      </c>
      <c r="B64">
        <f t="shared" si="0"/>
        <v>68.232575495992222</v>
      </c>
      <c r="C64">
        <v>0.93573896104972099</v>
      </c>
      <c r="D64">
        <v>0.39889545977211099</v>
      </c>
      <c r="E64">
        <v>0.93208088436002601</v>
      </c>
      <c r="F64">
        <v>0.93002783934770605</v>
      </c>
      <c r="G64">
        <v>0.93768518020832203</v>
      </c>
      <c r="H64">
        <v>0.211207785216805</v>
      </c>
      <c r="I64">
        <v>0.74707876318021305</v>
      </c>
      <c r="J64">
        <v>0.67012540259829501</v>
      </c>
      <c r="K64">
        <v>0.37809151890610099</v>
      </c>
      <c r="M64">
        <f t="shared" si="1"/>
        <v>75.92585597973769</v>
      </c>
      <c r="N64">
        <v>0.39362264100726801</v>
      </c>
      <c r="O64">
        <v>0.95410550095507995</v>
      </c>
      <c r="P64">
        <v>0.89942708858897202</v>
      </c>
      <c r="Q64">
        <v>0.95371463921525501</v>
      </c>
      <c r="R64">
        <v>0.87226797960407698</v>
      </c>
      <c r="S64">
        <v>0.95268799575435303</v>
      </c>
      <c r="T64">
        <v>0.56329088889870205</v>
      </c>
      <c r="U64">
        <v>0.753038602537346</v>
      </c>
      <c r="V64">
        <v>0.95052644528706398</v>
      </c>
      <c r="W64">
        <v>0.95366914597788699</v>
      </c>
      <c r="X64">
        <v>0.79788847348223302</v>
      </c>
      <c r="Y64">
        <v>0.93573896104972099</v>
      </c>
      <c r="Z64">
        <v>0.39889545977211099</v>
      </c>
      <c r="AA64">
        <v>0.93208088436002601</v>
      </c>
      <c r="AB64">
        <v>0.93002783934770605</v>
      </c>
      <c r="AC64">
        <v>0.93768518020832203</v>
      </c>
      <c r="AD64">
        <v>0.211207785216805</v>
      </c>
      <c r="AE64">
        <v>0.74707876318021305</v>
      </c>
      <c r="AF64">
        <v>0.67012540259829501</v>
      </c>
      <c r="AG64">
        <v>0.37809151890610099</v>
      </c>
      <c r="AI64">
        <f t="shared" si="2"/>
        <v>68.608271030354871</v>
      </c>
      <c r="AJ64" t="s">
        <v>162</v>
      </c>
      <c r="AK64">
        <v>0.56921562518461799</v>
      </c>
      <c r="AL64">
        <v>0.95298212587097597</v>
      </c>
      <c r="AM64">
        <v>0.34367557333619703</v>
      </c>
      <c r="AN64" t="s">
        <v>162</v>
      </c>
      <c r="AO64" t="s">
        <v>162</v>
      </c>
      <c r="AP64">
        <v>-0.102506338094435</v>
      </c>
      <c r="AQ64">
        <v>0.20352957534382499</v>
      </c>
      <c r="AR64" t="s">
        <v>162</v>
      </c>
      <c r="AS64">
        <v>0.39362264100726801</v>
      </c>
      <c r="AT64">
        <v>0.95410550095507995</v>
      </c>
      <c r="AU64">
        <v>0.89942708858897202</v>
      </c>
      <c r="AV64">
        <v>0.95371463921525501</v>
      </c>
      <c r="AW64">
        <v>0.87226797960407698</v>
      </c>
      <c r="AX64">
        <v>0.95268799575435303</v>
      </c>
      <c r="AY64">
        <v>0.56329088889870205</v>
      </c>
      <c r="AZ64">
        <v>0.753038602537346</v>
      </c>
      <c r="BA64">
        <v>0.95052644528706398</v>
      </c>
      <c r="BB64">
        <v>0.95366914597788699</v>
      </c>
      <c r="BC64">
        <v>0.79788847348223302</v>
      </c>
      <c r="BD64">
        <v>0.93573896104972099</v>
      </c>
      <c r="BE64">
        <v>0.39889545977211099</v>
      </c>
      <c r="BF64">
        <v>0.93208088436002601</v>
      </c>
      <c r="BG64">
        <v>0.93002783934770605</v>
      </c>
      <c r="BH64">
        <v>0.93768518020832203</v>
      </c>
      <c r="BI64">
        <v>0.211207785216805</v>
      </c>
      <c r="BJ64">
        <v>0.74707876318021305</v>
      </c>
      <c r="BK64">
        <v>0.67012540259829501</v>
      </c>
      <c r="BL64">
        <v>0.37809151890610099</v>
      </c>
    </row>
    <row r="65" spans="1:64" x14ac:dyDescent="0.25">
      <c r="A65" s="139">
        <v>37165</v>
      </c>
      <c r="B65">
        <f t="shared" si="0"/>
        <v>64.091827915520128</v>
      </c>
      <c r="C65">
        <v>0.86680736830581695</v>
      </c>
      <c r="D65">
        <v>0.16812908078775299</v>
      </c>
      <c r="E65">
        <v>0.86563445390225102</v>
      </c>
      <c r="F65">
        <v>0.86410850723260002</v>
      </c>
      <c r="G65">
        <v>0.869691985963851</v>
      </c>
      <c r="H65">
        <v>0.38215575560360598</v>
      </c>
      <c r="I65">
        <v>0.76801390497706701</v>
      </c>
      <c r="J65">
        <v>0.56943299087969101</v>
      </c>
      <c r="K65">
        <v>0.41429046474417502</v>
      </c>
      <c r="M65">
        <f t="shared" si="1"/>
        <v>69.852651572468886</v>
      </c>
      <c r="N65">
        <v>0.53342898908108305</v>
      </c>
      <c r="O65">
        <v>0.89394198658428903</v>
      </c>
      <c r="P65">
        <v>0.81185093397016705</v>
      </c>
      <c r="Q65">
        <v>0.902769692423535</v>
      </c>
      <c r="R65">
        <v>0.79873333776379096</v>
      </c>
      <c r="S65">
        <v>0.90233906672770303</v>
      </c>
      <c r="T65">
        <v>0.31211299827720701</v>
      </c>
      <c r="U65">
        <v>0.71383083002430003</v>
      </c>
      <c r="V65">
        <v>0.89770672491200598</v>
      </c>
      <c r="W65">
        <v>0.88551143355411199</v>
      </c>
      <c r="X65">
        <v>0.55003980877877501</v>
      </c>
      <c r="Y65">
        <v>0.86680736830581695</v>
      </c>
      <c r="Z65">
        <v>0.16812908078775299</v>
      </c>
      <c r="AA65">
        <v>0.86563445390225102</v>
      </c>
      <c r="AB65">
        <v>0.86410850723260002</v>
      </c>
      <c r="AC65">
        <v>0.869691985963851</v>
      </c>
      <c r="AD65">
        <v>0.38215575560360598</v>
      </c>
      <c r="AE65">
        <v>0.76801390497706701</v>
      </c>
      <c r="AF65">
        <v>0.56943299087969101</v>
      </c>
      <c r="AG65">
        <v>0.41429046474417502</v>
      </c>
      <c r="AI65">
        <f t="shared" si="2"/>
        <v>64.801167071958474</v>
      </c>
      <c r="AJ65" t="s">
        <v>162</v>
      </c>
      <c r="AK65">
        <v>0.45468347678971099</v>
      </c>
      <c r="AL65">
        <v>0.89856419948558897</v>
      </c>
      <c r="AM65">
        <v>0.174931622184825</v>
      </c>
      <c r="AN65" t="s">
        <v>162</v>
      </c>
      <c r="AO65" t="s">
        <v>162</v>
      </c>
      <c r="AP65">
        <v>0.18782873669729999</v>
      </c>
      <c r="AQ65">
        <v>0.51375341833841504</v>
      </c>
      <c r="AR65" t="s">
        <v>162</v>
      </c>
      <c r="AS65">
        <v>0.53342898908108305</v>
      </c>
      <c r="AT65">
        <v>0.89394198658428903</v>
      </c>
      <c r="AU65">
        <v>0.81185093397016705</v>
      </c>
      <c r="AV65">
        <v>0.902769692423535</v>
      </c>
      <c r="AW65">
        <v>0.79873333776379096</v>
      </c>
      <c r="AX65">
        <v>0.90233906672770303</v>
      </c>
      <c r="AY65">
        <v>0.31211299827720701</v>
      </c>
      <c r="AZ65">
        <v>0.71383083002430003</v>
      </c>
      <c r="BA65">
        <v>0.89770672491200598</v>
      </c>
      <c r="BB65">
        <v>0.88551143355411199</v>
      </c>
      <c r="BC65">
        <v>0.55003980877877501</v>
      </c>
      <c r="BD65">
        <v>0.86680736830581695</v>
      </c>
      <c r="BE65">
        <v>0.16812908078775299</v>
      </c>
      <c r="BF65">
        <v>0.86563445390225102</v>
      </c>
      <c r="BG65">
        <v>0.86410850723260002</v>
      </c>
      <c r="BH65">
        <v>0.869691985963851</v>
      </c>
      <c r="BI65">
        <v>0.38215575560360598</v>
      </c>
      <c r="BJ65">
        <v>0.76801390497706701</v>
      </c>
      <c r="BK65">
        <v>0.56943299087969101</v>
      </c>
      <c r="BL65">
        <v>0.41429046474417502</v>
      </c>
    </row>
    <row r="66" spans="1:64" x14ac:dyDescent="0.25">
      <c r="A66" s="139">
        <v>37257</v>
      </c>
      <c r="B66">
        <f t="shared" si="0"/>
        <v>58.686741253019491</v>
      </c>
      <c r="C66">
        <v>0.93445398488715103</v>
      </c>
      <c r="D66">
        <v>-1.1306814860569499E-2</v>
      </c>
      <c r="E66">
        <v>0.93043491401271905</v>
      </c>
      <c r="F66">
        <v>0.90282413813712303</v>
      </c>
      <c r="G66">
        <v>0.92576764434261705</v>
      </c>
      <c r="H66">
        <v>0.185501090611879</v>
      </c>
      <c r="I66">
        <v>0.70866754356761896</v>
      </c>
      <c r="J66">
        <v>0.62339218301809796</v>
      </c>
      <c r="K66">
        <v>8.2072029055117804E-2</v>
      </c>
      <c r="M66">
        <f t="shared" si="1"/>
        <v>67.541373586812711</v>
      </c>
      <c r="N66">
        <v>0.25759754494541798</v>
      </c>
      <c r="O66">
        <v>0.95294092432200805</v>
      </c>
      <c r="P66">
        <v>0.84593862953668497</v>
      </c>
      <c r="Q66">
        <v>0.95202792344579101</v>
      </c>
      <c r="R66">
        <v>0.80142447294887198</v>
      </c>
      <c r="S66">
        <v>0.95228781888531999</v>
      </c>
      <c r="T66">
        <v>0.134480991410308</v>
      </c>
      <c r="U66">
        <v>0.77116580157218395</v>
      </c>
      <c r="V66">
        <v>0.95582868446193203</v>
      </c>
      <c r="W66">
        <v>0.95488150123887405</v>
      </c>
      <c r="X66">
        <v>0.64789371182339595</v>
      </c>
      <c r="Y66">
        <v>0.93445398488715103</v>
      </c>
      <c r="Z66">
        <v>-1.1306814860569499E-2</v>
      </c>
      <c r="AA66">
        <v>0.93043491401271905</v>
      </c>
      <c r="AB66">
        <v>0.90282413813712303</v>
      </c>
      <c r="AC66">
        <v>0.92576764434261705</v>
      </c>
      <c r="AD66">
        <v>0.185501090611879</v>
      </c>
      <c r="AE66">
        <v>0.70866754356761896</v>
      </c>
      <c r="AF66">
        <v>0.62339218301809796</v>
      </c>
      <c r="AG66">
        <v>8.2072029055117804E-2</v>
      </c>
      <c r="AI66">
        <f t="shared" si="2"/>
        <v>63.894503650384607</v>
      </c>
      <c r="AJ66" t="s">
        <v>162</v>
      </c>
      <c r="AK66">
        <v>0.45416192005897099</v>
      </c>
      <c r="AL66">
        <v>0.95228322141652</v>
      </c>
      <c r="AM66">
        <v>0.301807061073324</v>
      </c>
      <c r="AN66" t="s">
        <v>162</v>
      </c>
      <c r="AO66" t="s">
        <v>162</v>
      </c>
      <c r="AP66">
        <v>0.12151317484909201</v>
      </c>
      <c r="AQ66">
        <v>0.63558581783569701</v>
      </c>
      <c r="AR66" t="s">
        <v>162</v>
      </c>
      <c r="AS66">
        <v>0.25759754494541798</v>
      </c>
      <c r="AT66">
        <v>0.95294092432200805</v>
      </c>
      <c r="AU66">
        <v>0.84593862953668497</v>
      </c>
      <c r="AV66">
        <v>0.95202792344579101</v>
      </c>
      <c r="AW66">
        <v>0.80142447294887198</v>
      </c>
      <c r="AX66">
        <v>0.95228781888531999</v>
      </c>
      <c r="AY66">
        <v>0.134480991410308</v>
      </c>
      <c r="AZ66">
        <v>0.77116580157218395</v>
      </c>
      <c r="BA66">
        <v>0.95582868446193203</v>
      </c>
      <c r="BB66">
        <v>0.95488150123887405</v>
      </c>
      <c r="BC66">
        <v>0.64789371182339595</v>
      </c>
      <c r="BD66">
        <v>0.93445398488715103</v>
      </c>
      <c r="BE66">
        <v>-1.1306814860569499E-2</v>
      </c>
      <c r="BF66">
        <v>0.93043491401271905</v>
      </c>
      <c r="BG66">
        <v>0.90282413813712303</v>
      </c>
      <c r="BH66">
        <v>0.92576764434261705</v>
      </c>
      <c r="BI66">
        <v>0.185501090611879</v>
      </c>
      <c r="BJ66">
        <v>0.70866754356761896</v>
      </c>
      <c r="BK66">
        <v>0.62339218301809796</v>
      </c>
      <c r="BL66">
        <v>8.2072029055117804E-2</v>
      </c>
    </row>
    <row r="67" spans="1:64" x14ac:dyDescent="0.25">
      <c r="A67" s="139">
        <v>37347</v>
      </c>
      <c r="B67">
        <f t="shared" ref="B67:B130" si="3">AVERAGE(C67:K67)*100</f>
        <v>67.925051745364499</v>
      </c>
      <c r="C67">
        <v>0.87936302578595105</v>
      </c>
      <c r="D67">
        <v>0.28691401302008701</v>
      </c>
      <c r="E67">
        <v>0.89672720901799097</v>
      </c>
      <c r="F67">
        <v>0.90407356061008803</v>
      </c>
      <c r="G67">
        <v>0.88736674736731702</v>
      </c>
      <c r="H67">
        <v>0.40185233444916402</v>
      </c>
      <c r="I67">
        <v>0.85829557850278004</v>
      </c>
      <c r="J67">
        <v>0.64477517979640198</v>
      </c>
      <c r="K67">
        <v>0.35388700853302402</v>
      </c>
      <c r="M67">
        <f t="shared" ref="M67:M130" si="4">AVERAGE(N67:AG67)*100</f>
        <v>74.110332515743124</v>
      </c>
      <c r="N67">
        <v>0.50587816336690505</v>
      </c>
      <c r="O67">
        <v>0.92926400515594398</v>
      </c>
      <c r="P67">
        <v>0.88489264109891796</v>
      </c>
      <c r="Q67">
        <v>0.930136800744221</v>
      </c>
      <c r="R67">
        <v>0.92847436585738896</v>
      </c>
      <c r="S67">
        <v>0.92597898068052598</v>
      </c>
      <c r="T67">
        <v>0.42531319825111802</v>
      </c>
      <c r="U67">
        <v>0.73281555540362298</v>
      </c>
      <c r="V67">
        <v>0.93055202267202097</v>
      </c>
      <c r="W67">
        <v>0.92733594842370703</v>
      </c>
      <c r="X67">
        <v>0.58817016441144698</v>
      </c>
      <c r="Y67">
        <v>0.87936302578595105</v>
      </c>
      <c r="Z67">
        <v>0.28691401302008701</v>
      </c>
      <c r="AA67">
        <v>0.89672720901799097</v>
      </c>
      <c r="AB67">
        <v>0.90407356061008803</v>
      </c>
      <c r="AC67">
        <v>0.88736674736731702</v>
      </c>
      <c r="AD67">
        <v>0.40185233444916402</v>
      </c>
      <c r="AE67">
        <v>0.85829557850278004</v>
      </c>
      <c r="AF67">
        <v>0.64477517979640198</v>
      </c>
      <c r="AG67">
        <v>0.35388700853302402</v>
      </c>
      <c r="AI67">
        <f t="shared" ref="AI67:AI130" si="5">AVERAGE(AJ67:BL67)*100</f>
        <v>69.962851837263372</v>
      </c>
      <c r="AJ67" t="s">
        <v>162</v>
      </c>
      <c r="AK67">
        <v>0.47021377347927501</v>
      </c>
      <c r="AL67">
        <v>0.93121633699114903</v>
      </c>
      <c r="AM67">
        <v>0.63730882864625504</v>
      </c>
      <c r="AN67" t="s">
        <v>162</v>
      </c>
      <c r="AO67" t="s">
        <v>162</v>
      </c>
      <c r="AP67">
        <v>0.19345620486479601</v>
      </c>
      <c r="AQ67">
        <v>0.43645131218574201</v>
      </c>
      <c r="AR67" t="s">
        <v>162</v>
      </c>
      <c r="AS67">
        <v>0.50587816336690505</v>
      </c>
      <c r="AT67">
        <v>0.92926400515594398</v>
      </c>
      <c r="AU67">
        <v>0.88489264109891796</v>
      </c>
      <c r="AV67">
        <v>0.930136800744221</v>
      </c>
      <c r="AW67">
        <v>0.92847436585738896</v>
      </c>
      <c r="AX67">
        <v>0.92597898068052598</v>
      </c>
      <c r="AY67">
        <v>0.42531319825111802</v>
      </c>
      <c r="AZ67">
        <v>0.73281555540362298</v>
      </c>
      <c r="BA67">
        <v>0.93055202267202097</v>
      </c>
      <c r="BB67">
        <v>0.92733594842370703</v>
      </c>
      <c r="BC67">
        <v>0.58817016441144698</v>
      </c>
      <c r="BD67">
        <v>0.87936302578595105</v>
      </c>
      <c r="BE67">
        <v>0.28691401302008701</v>
      </c>
      <c r="BF67">
        <v>0.89672720901799097</v>
      </c>
      <c r="BG67">
        <v>0.90407356061008803</v>
      </c>
      <c r="BH67">
        <v>0.88736674736731702</v>
      </c>
      <c r="BI67">
        <v>0.40185233444916402</v>
      </c>
      <c r="BJ67">
        <v>0.85829557850278004</v>
      </c>
      <c r="BK67">
        <v>0.64477517979640198</v>
      </c>
      <c r="BL67">
        <v>0.35388700853302402</v>
      </c>
    </row>
    <row r="68" spans="1:64" x14ac:dyDescent="0.25">
      <c r="A68" s="139">
        <v>37438</v>
      </c>
      <c r="B68">
        <f t="shared" si="3"/>
        <v>75.82294092592258</v>
      </c>
      <c r="C68">
        <v>0.94625084180770302</v>
      </c>
      <c r="D68">
        <v>0.38677791364576503</v>
      </c>
      <c r="E68">
        <v>0.93372440972575499</v>
      </c>
      <c r="F68">
        <v>0.93499348909908198</v>
      </c>
      <c r="G68">
        <v>0.92583837610808395</v>
      </c>
      <c r="H68">
        <v>0.39282824038283098</v>
      </c>
      <c r="I68">
        <v>0.88232190684116296</v>
      </c>
      <c r="J68">
        <v>0.853520251871696</v>
      </c>
      <c r="K68">
        <v>0.56780925385095204</v>
      </c>
      <c r="M68">
        <f t="shared" si="4"/>
        <v>76.51553440196966</v>
      </c>
      <c r="N68">
        <v>0.31719840513629399</v>
      </c>
      <c r="O68">
        <v>0.95503858935206798</v>
      </c>
      <c r="P68">
        <v>0.90817077080141395</v>
      </c>
      <c r="Q68">
        <v>0.956464748937364</v>
      </c>
      <c r="R68">
        <v>0.95649371432800501</v>
      </c>
      <c r="S68">
        <v>0.95195094599335695</v>
      </c>
      <c r="T68">
        <v>0.17115164767668001</v>
      </c>
      <c r="U68">
        <v>0.73870697494895199</v>
      </c>
      <c r="V68">
        <v>0.95331609063530598</v>
      </c>
      <c r="W68">
        <v>0.95496169226758298</v>
      </c>
      <c r="X68">
        <v>0.61558861698387501</v>
      </c>
      <c r="Y68">
        <v>0.94625084180770302</v>
      </c>
      <c r="Z68">
        <v>0.38677791364576503</v>
      </c>
      <c r="AA68">
        <v>0.93372440972575499</v>
      </c>
      <c r="AB68">
        <v>0.93499348909908198</v>
      </c>
      <c r="AC68">
        <v>0.92583837610808395</v>
      </c>
      <c r="AD68">
        <v>0.39282824038283098</v>
      </c>
      <c r="AE68">
        <v>0.88232190684116296</v>
      </c>
      <c r="AF68">
        <v>0.853520251871696</v>
      </c>
      <c r="AG68">
        <v>0.56780925385095204</v>
      </c>
      <c r="AI68">
        <f t="shared" si="5"/>
        <v>71.942394272414177</v>
      </c>
      <c r="AJ68" t="s">
        <v>162</v>
      </c>
      <c r="AK68">
        <v>0.30131311100247699</v>
      </c>
      <c r="AL68">
        <v>0.95613268427581999</v>
      </c>
      <c r="AM68">
        <v>0.72449114069242604</v>
      </c>
      <c r="AN68" t="s">
        <v>162</v>
      </c>
      <c r="AO68" t="s">
        <v>162</v>
      </c>
      <c r="AP68">
        <v>0.19978220322429499</v>
      </c>
      <c r="AQ68">
        <v>0.50077254851459496</v>
      </c>
      <c r="AR68" t="s">
        <v>162</v>
      </c>
      <c r="AS68">
        <v>0.31719840513629399</v>
      </c>
      <c r="AT68">
        <v>0.95503858935206798</v>
      </c>
      <c r="AU68">
        <v>0.90817077080141395</v>
      </c>
      <c r="AV68">
        <v>0.956464748937364</v>
      </c>
      <c r="AW68">
        <v>0.95649371432800501</v>
      </c>
      <c r="AX68">
        <v>0.95195094599335695</v>
      </c>
      <c r="AY68">
        <v>0.17115164767668001</v>
      </c>
      <c r="AZ68">
        <v>0.73870697494895199</v>
      </c>
      <c r="BA68">
        <v>0.95331609063530598</v>
      </c>
      <c r="BB68">
        <v>0.95496169226758298</v>
      </c>
      <c r="BC68">
        <v>0.61558861698387501</v>
      </c>
      <c r="BD68">
        <v>0.94625084180770302</v>
      </c>
      <c r="BE68">
        <v>0.38677791364576503</v>
      </c>
      <c r="BF68">
        <v>0.93372440972575499</v>
      </c>
      <c r="BG68">
        <v>0.93499348909908198</v>
      </c>
      <c r="BH68">
        <v>0.92583837610808395</v>
      </c>
      <c r="BI68">
        <v>0.39282824038283098</v>
      </c>
      <c r="BJ68">
        <v>0.88232190684116296</v>
      </c>
      <c r="BK68">
        <v>0.853520251871696</v>
      </c>
      <c r="BL68">
        <v>0.56780925385095204</v>
      </c>
    </row>
    <row r="69" spans="1:64" x14ac:dyDescent="0.25">
      <c r="A69" s="139">
        <v>37530</v>
      </c>
      <c r="B69">
        <f t="shared" si="3"/>
        <v>68.023599422178847</v>
      </c>
      <c r="C69">
        <v>0.91757921918487495</v>
      </c>
      <c r="D69">
        <v>0.33667873522304398</v>
      </c>
      <c r="E69">
        <v>0.91187834199972495</v>
      </c>
      <c r="F69">
        <v>0.90778814860060397</v>
      </c>
      <c r="G69">
        <v>0.90430038058423301</v>
      </c>
      <c r="H69">
        <v>0.11230853387738</v>
      </c>
      <c r="I69">
        <v>0.81372651186754996</v>
      </c>
      <c r="J69">
        <v>0.58140230687462902</v>
      </c>
      <c r="K69">
        <v>0.636461769784056</v>
      </c>
      <c r="M69">
        <f t="shared" si="4"/>
        <v>72.984128977920321</v>
      </c>
      <c r="N69">
        <v>0.54955976924912397</v>
      </c>
      <c r="O69">
        <v>0.93610687999217401</v>
      </c>
      <c r="P69">
        <v>0.73965155478794198</v>
      </c>
      <c r="Q69">
        <v>0.94139147408143298</v>
      </c>
      <c r="R69">
        <v>0.935716177726999</v>
      </c>
      <c r="S69">
        <v>0.94005198457621297</v>
      </c>
      <c r="T69">
        <v>0.275324341340139</v>
      </c>
      <c r="U69">
        <v>0.623614713257159</v>
      </c>
      <c r="V69">
        <v>0.94260438440800598</v>
      </c>
      <c r="W69">
        <v>0.93654094418913403</v>
      </c>
      <c r="X69">
        <v>0.65413962397964698</v>
      </c>
      <c r="Y69">
        <v>0.91757921918487495</v>
      </c>
      <c r="Z69">
        <v>0.33667873522304398</v>
      </c>
      <c r="AA69">
        <v>0.91187834199972495</v>
      </c>
      <c r="AB69">
        <v>0.90778814860060397</v>
      </c>
      <c r="AC69">
        <v>0.90430038058423301</v>
      </c>
      <c r="AD69">
        <v>0.11230853387738</v>
      </c>
      <c r="AE69">
        <v>0.81372651186754996</v>
      </c>
      <c r="AF69">
        <v>0.58140230687462902</v>
      </c>
      <c r="AG69">
        <v>0.636461769784056</v>
      </c>
      <c r="AI69">
        <f t="shared" si="5"/>
        <v>66.8506369452722</v>
      </c>
      <c r="AJ69" t="s">
        <v>162</v>
      </c>
      <c r="AK69">
        <v>0.52245900877239604</v>
      </c>
      <c r="AL69">
        <v>0.93436506336849501</v>
      </c>
      <c r="AM69">
        <v>0.25608982474181102</v>
      </c>
      <c r="AN69" t="s">
        <v>162</v>
      </c>
      <c r="AO69" t="s">
        <v>162</v>
      </c>
      <c r="AP69">
        <v>0.24334167065687301</v>
      </c>
      <c r="AQ69">
        <v>0.159577873194409</v>
      </c>
      <c r="AR69" t="s">
        <v>162</v>
      </c>
      <c r="AS69">
        <v>0.54955976924912397</v>
      </c>
      <c r="AT69">
        <v>0.93610687999217401</v>
      </c>
      <c r="AU69">
        <v>0.73965155478794198</v>
      </c>
      <c r="AV69">
        <v>0.94139147408143298</v>
      </c>
      <c r="AW69">
        <v>0.935716177726999</v>
      </c>
      <c r="AX69">
        <v>0.94005198457621297</v>
      </c>
      <c r="AY69">
        <v>0.275324341340139</v>
      </c>
      <c r="AZ69">
        <v>0.623614713257159</v>
      </c>
      <c r="BA69">
        <v>0.94260438440800598</v>
      </c>
      <c r="BB69">
        <v>0.93654094418913403</v>
      </c>
      <c r="BC69">
        <v>0.65413962397964698</v>
      </c>
      <c r="BD69">
        <v>0.91757921918487495</v>
      </c>
      <c r="BE69">
        <v>0.33667873522304398</v>
      </c>
      <c r="BF69">
        <v>0.91187834199972495</v>
      </c>
      <c r="BG69">
        <v>0.90778814860060397</v>
      </c>
      <c r="BH69">
        <v>0.90430038058423301</v>
      </c>
      <c r="BI69">
        <v>0.11230853387738</v>
      </c>
      <c r="BJ69">
        <v>0.81372651186754996</v>
      </c>
      <c r="BK69">
        <v>0.58140230687462902</v>
      </c>
      <c r="BL69">
        <v>0.636461769784056</v>
      </c>
    </row>
    <row r="70" spans="1:64" x14ac:dyDescent="0.25">
      <c r="A70" s="139">
        <v>37622</v>
      </c>
      <c r="B70">
        <f t="shared" si="3"/>
        <v>70.139430511865086</v>
      </c>
      <c r="C70">
        <v>0.94155998462555901</v>
      </c>
      <c r="D70">
        <v>0.30142906041649697</v>
      </c>
      <c r="E70">
        <v>0.95115129426416101</v>
      </c>
      <c r="F70">
        <v>0.94880431168832202</v>
      </c>
      <c r="G70">
        <v>0.95440822675855297</v>
      </c>
      <c r="H70">
        <v>0.18903393438197599</v>
      </c>
      <c r="I70">
        <v>0.83108057729014595</v>
      </c>
      <c r="J70">
        <v>0.71578313355346201</v>
      </c>
      <c r="K70">
        <v>0.47929822308918302</v>
      </c>
      <c r="M70">
        <f t="shared" si="4"/>
        <v>75.016564537259399</v>
      </c>
      <c r="N70">
        <v>0.40308946662484901</v>
      </c>
      <c r="O70">
        <v>0.96499551716543397</v>
      </c>
      <c r="P70">
        <v>0.88112091851407204</v>
      </c>
      <c r="Q70">
        <v>0.96498389780509797</v>
      </c>
      <c r="R70">
        <v>0.96310595739321703</v>
      </c>
      <c r="S70">
        <v>0.96473592077869097</v>
      </c>
      <c r="T70">
        <v>0.35589202349611598</v>
      </c>
      <c r="U70">
        <v>0.51551449513700698</v>
      </c>
      <c r="V70">
        <v>0.96491144233484905</v>
      </c>
      <c r="W70">
        <v>0.96510707290196096</v>
      </c>
      <c r="X70">
        <v>0.74730744923272796</v>
      </c>
      <c r="Y70">
        <v>0.94155998462555901</v>
      </c>
      <c r="Z70">
        <v>0.30142906041649697</v>
      </c>
      <c r="AA70">
        <v>0.95115129426416101</v>
      </c>
      <c r="AB70">
        <v>0.94880431168832202</v>
      </c>
      <c r="AC70">
        <v>0.95440822675855297</v>
      </c>
      <c r="AD70">
        <v>0.18903393438197599</v>
      </c>
      <c r="AE70">
        <v>0.83108057729014595</v>
      </c>
      <c r="AF70">
        <v>0.71578313355346201</v>
      </c>
      <c r="AG70">
        <v>0.47929822308918302</v>
      </c>
      <c r="AI70">
        <f t="shared" si="5"/>
        <v>69.11029154001811</v>
      </c>
      <c r="AJ70" t="s">
        <v>162</v>
      </c>
      <c r="AK70">
        <v>0.73456704118582306</v>
      </c>
      <c r="AL70">
        <v>0.96391724079065899</v>
      </c>
      <c r="AM70">
        <v>0.199768259344758</v>
      </c>
      <c r="AN70" t="s">
        <v>162</v>
      </c>
      <c r="AO70" t="s">
        <v>162</v>
      </c>
      <c r="AP70">
        <v>-5.46480217402594E-2</v>
      </c>
      <c r="AQ70">
        <v>0.43065545797166499</v>
      </c>
      <c r="AR70" t="s">
        <v>162</v>
      </c>
      <c r="AS70">
        <v>0.40308946662484901</v>
      </c>
      <c r="AT70">
        <v>0.96499551716543397</v>
      </c>
      <c r="AU70">
        <v>0.88112091851407204</v>
      </c>
      <c r="AV70">
        <v>0.96498389780509797</v>
      </c>
      <c r="AW70">
        <v>0.96310595739321703</v>
      </c>
      <c r="AX70">
        <v>0.96473592077869097</v>
      </c>
      <c r="AY70">
        <v>0.35589202349611598</v>
      </c>
      <c r="AZ70">
        <v>0.51551449513700698</v>
      </c>
      <c r="BA70">
        <v>0.96491144233484905</v>
      </c>
      <c r="BB70">
        <v>0.96510707290196096</v>
      </c>
      <c r="BC70">
        <v>0.74730744923272796</v>
      </c>
      <c r="BD70">
        <v>0.94155998462555901</v>
      </c>
      <c r="BE70">
        <v>0.30142906041649697</v>
      </c>
      <c r="BF70">
        <v>0.95115129426416101</v>
      </c>
      <c r="BG70">
        <v>0.94880431168832202</v>
      </c>
      <c r="BH70">
        <v>0.95440822675855297</v>
      </c>
      <c r="BI70">
        <v>0.18903393438197599</v>
      </c>
      <c r="BJ70">
        <v>0.83108057729014595</v>
      </c>
      <c r="BK70">
        <v>0.71578313355346201</v>
      </c>
      <c r="BL70">
        <v>0.47929822308918302</v>
      </c>
    </row>
    <row r="71" spans="1:64" x14ac:dyDescent="0.25">
      <c r="A71" s="139">
        <v>37712</v>
      </c>
      <c r="B71">
        <f t="shared" si="3"/>
        <v>70.770455856638193</v>
      </c>
      <c r="C71">
        <v>0.93999079697631105</v>
      </c>
      <c r="D71">
        <v>0.36139631165866898</v>
      </c>
      <c r="E71">
        <v>0.93732166867863098</v>
      </c>
      <c r="F71">
        <v>0.93772056772772705</v>
      </c>
      <c r="G71">
        <v>0.93654131852820699</v>
      </c>
      <c r="H71">
        <v>0.49382778431722701</v>
      </c>
      <c r="I71">
        <v>0.80556673658772304</v>
      </c>
      <c r="J71">
        <v>0.55889824603230998</v>
      </c>
      <c r="K71">
        <v>0.39807759659063302</v>
      </c>
      <c r="M71">
        <f t="shared" si="4"/>
        <v>77.504202244585628</v>
      </c>
      <c r="N71">
        <v>0.585379547301624</v>
      </c>
      <c r="O71">
        <v>0.956382887409988</v>
      </c>
      <c r="P71">
        <v>0.878147021961869</v>
      </c>
      <c r="Q71">
        <v>0.95498461909256704</v>
      </c>
      <c r="R71">
        <v>0.95534163550353401</v>
      </c>
      <c r="S71">
        <v>0.95301232381966205</v>
      </c>
      <c r="T71">
        <v>0.43992518576939199</v>
      </c>
      <c r="U71">
        <v>0.67399946034476599</v>
      </c>
      <c r="V71">
        <v>0.95588993000392097</v>
      </c>
      <c r="W71">
        <v>0.95566744578045304</v>
      </c>
      <c r="X71">
        <v>0.82276936483191099</v>
      </c>
      <c r="Y71">
        <v>0.93999079697631105</v>
      </c>
      <c r="Z71">
        <v>0.36139631165866898</v>
      </c>
      <c r="AA71">
        <v>0.93732166867863098</v>
      </c>
      <c r="AB71">
        <v>0.93772056772772705</v>
      </c>
      <c r="AC71">
        <v>0.93654131852820699</v>
      </c>
      <c r="AD71">
        <v>0.49382778431722701</v>
      </c>
      <c r="AE71">
        <v>0.80556673658772304</v>
      </c>
      <c r="AF71">
        <v>0.55889824603230998</v>
      </c>
      <c r="AG71">
        <v>0.39807759659063302</v>
      </c>
      <c r="AI71">
        <f t="shared" si="5"/>
        <v>72.759036497201819</v>
      </c>
      <c r="AJ71" t="s">
        <v>162</v>
      </c>
      <c r="AK71">
        <v>0.79478738302825302</v>
      </c>
      <c r="AL71">
        <v>0.953888520069755</v>
      </c>
      <c r="AM71">
        <v>0.18807904753826099</v>
      </c>
      <c r="AN71" t="s">
        <v>162</v>
      </c>
      <c r="AO71" t="s">
        <v>162</v>
      </c>
      <c r="AP71">
        <v>0.28498917879631303</v>
      </c>
      <c r="AQ71">
        <v>0.46717454595074898</v>
      </c>
      <c r="AR71" t="s">
        <v>162</v>
      </c>
      <c r="AS71">
        <v>0.585379547301624</v>
      </c>
      <c r="AT71">
        <v>0.956382887409988</v>
      </c>
      <c r="AU71">
        <v>0.878147021961869</v>
      </c>
      <c r="AV71">
        <v>0.95498461909256704</v>
      </c>
      <c r="AW71">
        <v>0.95534163550353401</v>
      </c>
      <c r="AX71">
        <v>0.95301232381966205</v>
      </c>
      <c r="AY71">
        <v>0.43992518576939199</v>
      </c>
      <c r="AZ71">
        <v>0.67399946034476599</v>
      </c>
      <c r="BA71">
        <v>0.95588993000392097</v>
      </c>
      <c r="BB71">
        <v>0.95566744578045304</v>
      </c>
      <c r="BC71">
        <v>0.82276936483191099</v>
      </c>
      <c r="BD71">
        <v>0.93999079697631105</v>
      </c>
      <c r="BE71">
        <v>0.36139631165866898</v>
      </c>
      <c r="BF71">
        <v>0.93732166867863098</v>
      </c>
      <c r="BG71">
        <v>0.93772056772772705</v>
      </c>
      <c r="BH71">
        <v>0.93654131852820699</v>
      </c>
      <c r="BI71">
        <v>0.49382778431722701</v>
      </c>
      <c r="BJ71">
        <v>0.80556673658772304</v>
      </c>
      <c r="BK71">
        <v>0.55889824603230998</v>
      </c>
      <c r="BL71">
        <v>0.39807759659063302</v>
      </c>
    </row>
    <row r="72" spans="1:64" x14ac:dyDescent="0.25">
      <c r="A72" s="139">
        <v>37803</v>
      </c>
      <c r="B72">
        <f t="shared" si="3"/>
        <v>62.072427259053441</v>
      </c>
      <c r="C72">
        <v>0.93576983666708202</v>
      </c>
      <c r="D72">
        <v>0.26786911030902399</v>
      </c>
      <c r="E72">
        <v>0.93851037408382398</v>
      </c>
      <c r="F72">
        <v>0.93876264245687702</v>
      </c>
      <c r="G72">
        <v>0.94324100450207105</v>
      </c>
      <c r="H72">
        <v>6.7974943673138596E-2</v>
      </c>
      <c r="I72">
        <v>0.76290817732702398</v>
      </c>
      <c r="J72">
        <v>0.65407497041991403</v>
      </c>
      <c r="K72">
        <v>7.7407393875855907E-2</v>
      </c>
      <c r="M72">
        <f t="shared" si="4"/>
        <v>73.875752505253317</v>
      </c>
      <c r="N72">
        <v>0.65811260444887298</v>
      </c>
      <c r="O72">
        <v>0.95427962207406403</v>
      </c>
      <c r="P72">
        <v>0.82985148588830104</v>
      </c>
      <c r="Q72">
        <v>0.95744184261415799</v>
      </c>
      <c r="R72">
        <v>0.95365867088487599</v>
      </c>
      <c r="S72">
        <v>0.95515499740158905</v>
      </c>
      <c r="T72">
        <v>0.49757305435529697</v>
      </c>
      <c r="U72">
        <v>0.71688585523060699</v>
      </c>
      <c r="V72">
        <v>0.956559701280288</v>
      </c>
      <c r="W72">
        <v>0.95612755091518498</v>
      </c>
      <c r="X72">
        <v>0.75298666264261505</v>
      </c>
      <c r="Y72">
        <v>0.93576983666708202</v>
      </c>
      <c r="Z72">
        <v>0.26786911030902399</v>
      </c>
      <c r="AA72">
        <v>0.93851037408382398</v>
      </c>
      <c r="AB72">
        <v>0.93876264245687702</v>
      </c>
      <c r="AC72">
        <v>0.94324100450207105</v>
      </c>
      <c r="AD72">
        <v>6.7974943673138596E-2</v>
      </c>
      <c r="AE72">
        <v>0.76290817732702398</v>
      </c>
      <c r="AF72">
        <v>0.65407497041991403</v>
      </c>
      <c r="AG72">
        <v>7.7407393875855907E-2</v>
      </c>
      <c r="AI72">
        <f t="shared" si="5"/>
        <v>70.926118562957996</v>
      </c>
      <c r="AJ72" t="s">
        <v>162</v>
      </c>
      <c r="AK72">
        <v>0.71370465904097202</v>
      </c>
      <c r="AL72">
        <v>0.95423953004106599</v>
      </c>
      <c r="AM72">
        <v>0.40240679303916699</v>
      </c>
      <c r="AN72" t="s">
        <v>162</v>
      </c>
      <c r="AO72" t="s">
        <v>162</v>
      </c>
      <c r="AP72">
        <v>0.50957456890243302</v>
      </c>
      <c r="AQ72">
        <v>0.37645358866519801</v>
      </c>
      <c r="AR72" t="s">
        <v>162</v>
      </c>
      <c r="AS72">
        <v>0.65811260444887298</v>
      </c>
      <c r="AT72">
        <v>0.95427962207406403</v>
      </c>
      <c r="AU72">
        <v>0.82985148588830104</v>
      </c>
      <c r="AV72">
        <v>0.95744184261415799</v>
      </c>
      <c r="AW72">
        <v>0.95365867088487599</v>
      </c>
      <c r="AX72">
        <v>0.95515499740158905</v>
      </c>
      <c r="AY72">
        <v>0.49757305435529697</v>
      </c>
      <c r="AZ72">
        <v>0.71688585523060699</v>
      </c>
      <c r="BA72">
        <v>0.956559701280288</v>
      </c>
      <c r="BB72">
        <v>0.95612755091518498</v>
      </c>
      <c r="BC72">
        <v>0.75298666264261505</v>
      </c>
      <c r="BD72">
        <v>0.93576983666708202</v>
      </c>
      <c r="BE72">
        <v>0.26786911030902399</v>
      </c>
      <c r="BF72">
        <v>0.93851037408382398</v>
      </c>
      <c r="BG72">
        <v>0.93876264245687702</v>
      </c>
      <c r="BH72">
        <v>0.94324100450207105</v>
      </c>
      <c r="BI72">
        <v>6.7974943673138596E-2</v>
      </c>
      <c r="BJ72">
        <v>0.76290817732702398</v>
      </c>
      <c r="BK72">
        <v>0.65407497041991403</v>
      </c>
      <c r="BL72">
        <v>7.7407393875855907E-2</v>
      </c>
    </row>
    <row r="73" spans="1:64" x14ac:dyDescent="0.25">
      <c r="A73" s="139">
        <v>37895</v>
      </c>
      <c r="B73">
        <f t="shared" si="3"/>
        <v>70.271532248064972</v>
      </c>
      <c r="C73">
        <v>0.96927181973019805</v>
      </c>
      <c r="D73">
        <v>0.58920035171887297</v>
      </c>
      <c r="E73">
        <v>0.97086912021350202</v>
      </c>
      <c r="F73">
        <v>0.975559021849701</v>
      </c>
      <c r="G73">
        <v>0.97361178200689102</v>
      </c>
      <c r="H73">
        <v>6.3253758184709394E-2</v>
      </c>
      <c r="I73">
        <v>0.87610385196328999</v>
      </c>
      <c r="J73">
        <v>0.56582622627680201</v>
      </c>
      <c r="K73">
        <v>0.34074197038188098</v>
      </c>
      <c r="M73">
        <f t="shared" si="4"/>
        <v>78.820716396396108</v>
      </c>
      <c r="N73">
        <v>0.62004311848106597</v>
      </c>
      <c r="O73">
        <v>0.980247704840714</v>
      </c>
      <c r="P73">
        <v>0.93147890692536595</v>
      </c>
      <c r="Q73">
        <v>0.98091758000485496</v>
      </c>
      <c r="R73">
        <v>0.980067570273362</v>
      </c>
      <c r="S73">
        <v>0.97974505225970299</v>
      </c>
      <c r="T73">
        <v>0.50752424333003199</v>
      </c>
      <c r="U73">
        <v>0.72917773333053304</v>
      </c>
      <c r="V73">
        <v>0.98092526090154897</v>
      </c>
      <c r="W73">
        <v>0.98202812426632902</v>
      </c>
      <c r="X73">
        <v>0.76755008233986599</v>
      </c>
      <c r="Y73">
        <v>0.96927181973019805</v>
      </c>
      <c r="Z73">
        <v>0.58920035171887297</v>
      </c>
      <c r="AA73">
        <v>0.97086912021350202</v>
      </c>
      <c r="AB73">
        <v>0.975559021849701</v>
      </c>
      <c r="AC73">
        <v>0.97361178200689102</v>
      </c>
      <c r="AD73">
        <v>6.3253758184709394E-2</v>
      </c>
      <c r="AE73">
        <v>0.87610385196328999</v>
      </c>
      <c r="AF73">
        <v>0.56582622627680201</v>
      </c>
      <c r="AG73">
        <v>0.34074197038188098</v>
      </c>
      <c r="AI73">
        <f t="shared" si="5"/>
        <v>72.285426378264219</v>
      </c>
      <c r="AJ73" t="s">
        <v>162</v>
      </c>
      <c r="AK73">
        <v>0.71336378580827298</v>
      </c>
      <c r="AL73">
        <v>0.98039254777566598</v>
      </c>
      <c r="AM73">
        <v>4.4097244597240598E-2</v>
      </c>
      <c r="AN73" t="s">
        <v>162</v>
      </c>
      <c r="AO73" t="s">
        <v>162</v>
      </c>
      <c r="AP73">
        <v>0.108756013265062</v>
      </c>
      <c r="AQ73">
        <v>0.46060372384059201</v>
      </c>
      <c r="AR73" t="s">
        <v>162</v>
      </c>
      <c r="AS73">
        <v>0.62004311848106597</v>
      </c>
      <c r="AT73">
        <v>0.980247704840714</v>
      </c>
      <c r="AU73">
        <v>0.93147890692536595</v>
      </c>
      <c r="AV73">
        <v>0.98091758000485496</v>
      </c>
      <c r="AW73">
        <v>0.980067570273362</v>
      </c>
      <c r="AX73">
        <v>0.97974505225970299</v>
      </c>
      <c r="AY73">
        <v>0.50752424333003199</v>
      </c>
      <c r="AZ73">
        <v>0.72917773333053304</v>
      </c>
      <c r="BA73">
        <v>0.98092526090154897</v>
      </c>
      <c r="BB73">
        <v>0.98202812426632902</v>
      </c>
      <c r="BC73">
        <v>0.76755008233986599</v>
      </c>
      <c r="BD73">
        <v>0.96927181973019805</v>
      </c>
      <c r="BE73">
        <v>0.58920035171887297</v>
      </c>
      <c r="BF73">
        <v>0.97086912021350202</v>
      </c>
      <c r="BG73">
        <v>0.975559021849701</v>
      </c>
      <c r="BH73">
        <v>0.97361178200689102</v>
      </c>
      <c r="BI73">
        <v>6.3253758184709394E-2</v>
      </c>
      <c r="BJ73">
        <v>0.87610385196328999</v>
      </c>
      <c r="BK73">
        <v>0.56582622627680201</v>
      </c>
      <c r="BL73">
        <v>0.34074197038188098</v>
      </c>
    </row>
    <row r="74" spans="1:64" x14ac:dyDescent="0.25">
      <c r="A74" s="139">
        <v>37987</v>
      </c>
      <c r="B74">
        <f t="shared" si="3"/>
        <v>73.36177560125364</v>
      </c>
      <c r="C74">
        <v>0.97417489198395002</v>
      </c>
      <c r="D74">
        <v>0.49044805010968501</v>
      </c>
      <c r="E74">
        <v>0.97359905516273604</v>
      </c>
      <c r="F74">
        <v>0.97368424833260703</v>
      </c>
      <c r="G74">
        <v>0.978608476856624</v>
      </c>
      <c r="H74">
        <v>0.25560384799561803</v>
      </c>
      <c r="I74">
        <v>0.84204652837582705</v>
      </c>
      <c r="J74">
        <v>0.87442065748513997</v>
      </c>
      <c r="K74">
        <v>0.23997404781064</v>
      </c>
      <c r="M74">
        <f t="shared" si="4"/>
        <v>82.894418265463017</v>
      </c>
      <c r="N74">
        <v>0.78562531801418101</v>
      </c>
      <c r="O74">
        <v>0.98118659714707901</v>
      </c>
      <c r="P74">
        <v>0.956570092298063</v>
      </c>
      <c r="Q74">
        <v>0.98167085906957896</v>
      </c>
      <c r="R74">
        <v>0.98102162700804396</v>
      </c>
      <c r="S74">
        <v>0.98091554804365499</v>
      </c>
      <c r="T74">
        <v>0.74852806922960502</v>
      </c>
      <c r="U74">
        <v>0.72133399393952802</v>
      </c>
      <c r="V74">
        <v>0.98118115782944604</v>
      </c>
      <c r="W74">
        <v>0.98085346470138102</v>
      </c>
      <c r="X74">
        <v>0.87743712169921695</v>
      </c>
      <c r="Y74">
        <v>0.97417489198395002</v>
      </c>
      <c r="Z74">
        <v>0.49044805010968501</v>
      </c>
      <c r="AA74">
        <v>0.97359905516273604</v>
      </c>
      <c r="AB74">
        <v>0.97368424833260703</v>
      </c>
      <c r="AC74">
        <v>0.978608476856624</v>
      </c>
      <c r="AD74">
        <v>0.25560384799561803</v>
      </c>
      <c r="AE74">
        <v>0.84204652837582705</v>
      </c>
      <c r="AF74">
        <v>0.87442065748513997</v>
      </c>
      <c r="AG74">
        <v>0.23997404781064</v>
      </c>
      <c r="AI74">
        <f t="shared" si="5"/>
        <v>79.335850622700377</v>
      </c>
      <c r="AJ74" t="s">
        <v>162</v>
      </c>
      <c r="AK74">
        <v>0.78880562726996295</v>
      </c>
      <c r="AL74">
        <v>0.98130426567944495</v>
      </c>
      <c r="AM74">
        <v>0.35342543752880201</v>
      </c>
      <c r="AN74" t="s">
        <v>162</v>
      </c>
      <c r="AO74" t="s">
        <v>162</v>
      </c>
      <c r="AP74">
        <v>0.386021921700342</v>
      </c>
      <c r="AQ74">
        <v>0.74552175040393298</v>
      </c>
      <c r="AR74" t="s">
        <v>162</v>
      </c>
      <c r="AS74">
        <v>0.78562531801418101</v>
      </c>
      <c r="AT74">
        <v>0.98118659714707901</v>
      </c>
      <c r="AU74">
        <v>0.956570092298063</v>
      </c>
      <c r="AV74">
        <v>0.98167085906957896</v>
      </c>
      <c r="AW74">
        <v>0.98102162700804396</v>
      </c>
      <c r="AX74">
        <v>0.98091554804365499</v>
      </c>
      <c r="AY74">
        <v>0.74852806922960502</v>
      </c>
      <c r="AZ74">
        <v>0.72133399393952802</v>
      </c>
      <c r="BA74">
        <v>0.98118115782944604</v>
      </c>
      <c r="BB74">
        <v>0.98085346470138102</v>
      </c>
      <c r="BC74">
        <v>0.87743712169921695</v>
      </c>
      <c r="BD74">
        <v>0.97417489198395002</v>
      </c>
      <c r="BE74">
        <v>0.49044805010968501</v>
      </c>
      <c r="BF74">
        <v>0.97359905516273604</v>
      </c>
      <c r="BG74">
        <v>0.97368424833260703</v>
      </c>
      <c r="BH74">
        <v>0.978608476856624</v>
      </c>
      <c r="BI74">
        <v>0.25560384799561803</v>
      </c>
      <c r="BJ74">
        <v>0.84204652837582705</v>
      </c>
      <c r="BK74">
        <v>0.87442065748513997</v>
      </c>
      <c r="BL74">
        <v>0.23997404781064</v>
      </c>
    </row>
    <row r="75" spans="1:64" x14ac:dyDescent="0.25">
      <c r="A75" s="139">
        <v>38078</v>
      </c>
      <c r="B75">
        <f t="shared" si="3"/>
        <v>76.150266160784867</v>
      </c>
      <c r="C75">
        <v>0.977043760092142</v>
      </c>
      <c r="D75">
        <v>0.40309367756054598</v>
      </c>
      <c r="E75">
        <v>0.97610056289230296</v>
      </c>
      <c r="F75">
        <v>0.97658313886912795</v>
      </c>
      <c r="G75">
        <v>0.97676504795087205</v>
      </c>
      <c r="H75">
        <v>0.55935084995679296</v>
      </c>
      <c r="I75">
        <v>0.88250973904173402</v>
      </c>
      <c r="J75">
        <v>0.74972091916795902</v>
      </c>
      <c r="K75">
        <v>0.352356258939161</v>
      </c>
      <c r="M75">
        <f t="shared" si="4"/>
        <v>84.32433795753731</v>
      </c>
      <c r="N75">
        <v>0.84408249221036002</v>
      </c>
      <c r="O75">
        <v>0.98315498451754402</v>
      </c>
      <c r="P75">
        <v>0.92085722676542803</v>
      </c>
      <c r="Q75">
        <v>0.98313624232122199</v>
      </c>
      <c r="R75">
        <v>0.98386645301993703</v>
      </c>
      <c r="S75">
        <v>0.98257137092543601</v>
      </c>
      <c r="T75">
        <v>0.79362540905291201</v>
      </c>
      <c r="U75">
        <v>0.63812271895209005</v>
      </c>
      <c r="V75">
        <v>0.982626561166977</v>
      </c>
      <c r="W75">
        <v>0.98312538924332105</v>
      </c>
      <c r="X75">
        <v>0.91617478886159998</v>
      </c>
      <c r="Y75">
        <v>0.977043760092142</v>
      </c>
      <c r="Z75">
        <v>0.40309367756054598</v>
      </c>
      <c r="AA75">
        <v>0.97610056289230296</v>
      </c>
      <c r="AB75">
        <v>0.97658313886912795</v>
      </c>
      <c r="AC75">
        <v>0.97676504795087205</v>
      </c>
      <c r="AD75">
        <v>0.55935084995679296</v>
      </c>
      <c r="AE75">
        <v>0.88250973904173402</v>
      </c>
      <c r="AF75">
        <v>0.74972091916795902</v>
      </c>
      <c r="AG75">
        <v>0.352356258939161</v>
      </c>
      <c r="AI75">
        <f t="shared" si="5"/>
        <v>80.829333519886916</v>
      </c>
      <c r="AJ75" t="s">
        <v>162</v>
      </c>
      <c r="AK75">
        <v>0.680904906839085</v>
      </c>
      <c r="AL75">
        <v>0.98335310640670803</v>
      </c>
      <c r="AM75">
        <v>0.45943968437871502</v>
      </c>
      <c r="AN75" t="s">
        <v>162</v>
      </c>
      <c r="AO75" t="s">
        <v>162</v>
      </c>
      <c r="AP75">
        <v>0.48734664475670703</v>
      </c>
      <c r="AQ75">
        <v>0.73142144608304405</v>
      </c>
      <c r="AR75" t="s">
        <v>162</v>
      </c>
      <c r="AS75">
        <v>0.84408249221036002</v>
      </c>
      <c r="AT75">
        <v>0.98315498451754402</v>
      </c>
      <c r="AU75">
        <v>0.92085722676542803</v>
      </c>
      <c r="AV75">
        <v>0.98313624232122199</v>
      </c>
      <c r="AW75">
        <v>0.98386645301993703</v>
      </c>
      <c r="AX75">
        <v>0.98257137092543601</v>
      </c>
      <c r="AY75">
        <v>0.79362540905291201</v>
      </c>
      <c r="AZ75">
        <v>0.63812271895209005</v>
      </c>
      <c r="BA75">
        <v>0.982626561166977</v>
      </c>
      <c r="BB75">
        <v>0.98312538924332105</v>
      </c>
      <c r="BC75">
        <v>0.91617478886159998</v>
      </c>
      <c r="BD75">
        <v>0.977043760092142</v>
      </c>
      <c r="BE75">
        <v>0.40309367756054598</v>
      </c>
      <c r="BF75">
        <v>0.97610056289230296</v>
      </c>
      <c r="BG75">
        <v>0.97658313886912795</v>
      </c>
      <c r="BH75">
        <v>0.97676504795087205</v>
      </c>
      <c r="BI75">
        <v>0.55935084995679296</v>
      </c>
      <c r="BJ75">
        <v>0.88250973904173402</v>
      </c>
      <c r="BK75">
        <v>0.74972091916795902</v>
      </c>
      <c r="BL75">
        <v>0.352356258939161</v>
      </c>
    </row>
    <row r="76" spans="1:64" x14ac:dyDescent="0.25">
      <c r="A76" s="139">
        <v>38169</v>
      </c>
      <c r="B76">
        <f t="shared" si="3"/>
        <v>76.694831054804325</v>
      </c>
      <c r="C76">
        <v>0.95074644928394003</v>
      </c>
      <c r="D76">
        <v>0.40147107498860501</v>
      </c>
      <c r="E76">
        <v>0.94751171731789796</v>
      </c>
      <c r="F76">
        <v>0.94804044020837797</v>
      </c>
      <c r="G76">
        <v>0.95168935660967702</v>
      </c>
      <c r="H76">
        <v>0.57656532312275599</v>
      </c>
      <c r="I76">
        <v>0.88704741867852699</v>
      </c>
      <c r="J76">
        <v>0.78250394415644497</v>
      </c>
      <c r="K76">
        <v>0.45695907056616403</v>
      </c>
      <c r="M76">
        <f t="shared" si="4"/>
        <v>83.790437660098277</v>
      </c>
      <c r="N76">
        <v>0.80251479316899599</v>
      </c>
      <c r="O76">
        <v>0.96225567701217296</v>
      </c>
      <c r="P76">
        <v>0.91946053169919595</v>
      </c>
      <c r="Q76">
        <v>0.96563355838560805</v>
      </c>
      <c r="R76">
        <v>0.96243563053205405</v>
      </c>
      <c r="S76">
        <v>0.96278454959521698</v>
      </c>
      <c r="T76">
        <v>0.73239832389717396</v>
      </c>
      <c r="U76">
        <v>0.71428854212522297</v>
      </c>
      <c r="V76">
        <v>0.96241433452681102</v>
      </c>
      <c r="W76">
        <v>0.96356039390550297</v>
      </c>
      <c r="X76">
        <v>0.90780640223931297</v>
      </c>
      <c r="Y76">
        <v>0.95074644928394003</v>
      </c>
      <c r="Z76">
        <v>0.40147107498860501</v>
      </c>
      <c r="AA76">
        <v>0.94751171731789796</v>
      </c>
      <c r="AB76">
        <v>0.94804044020837797</v>
      </c>
      <c r="AC76">
        <v>0.95168935660967702</v>
      </c>
      <c r="AD76">
        <v>0.57656532312275599</v>
      </c>
      <c r="AE76">
        <v>0.88704741867852699</v>
      </c>
      <c r="AF76">
        <v>0.78250394415644497</v>
      </c>
      <c r="AG76">
        <v>0.45695907056616403</v>
      </c>
      <c r="AI76">
        <f t="shared" si="5"/>
        <v>79.780719372074813</v>
      </c>
      <c r="AJ76" t="s">
        <v>162</v>
      </c>
      <c r="AK76">
        <v>0.77619538254930298</v>
      </c>
      <c r="AL76">
        <v>0.96388278382060999</v>
      </c>
      <c r="AM76">
        <v>0.68286070891158801</v>
      </c>
      <c r="AN76" t="s">
        <v>162</v>
      </c>
      <c r="AO76" t="s">
        <v>162</v>
      </c>
      <c r="AP76">
        <v>0.17273828575807301</v>
      </c>
      <c r="AQ76">
        <v>0.59141514995946898</v>
      </c>
      <c r="AR76" t="s">
        <v>162</v>
      </c>
      <c r="AS76">
        <v>0.80251479316899599</v>
      </c>
      <c r="AT76">
        <v>0.96225567701217296</v>
      </c>
      <c r="AU76">
        <v>0.91946053169919595</v>
      </c>
      <c r="AV76">
        <v>0.96563355838560805</v>
      </c>
      <c r="AW76">
        <v>0.96243563053205405</v>
      </c>
      <c r="AX76">
        <v>0.96278454959521698</v>
      </c>
      <c r="AY76">
        <v>0.73239832389717396</v>
      </c>
      <c r="AZ76">
        <v>0.71428854212522297</v>
      </c>
      <c r="BA76">
        <v>0.96241433452681102</v>
      </c>
      <c r="BB76">
        <v>0.96356039390550297</v>
      </c>
      <c r="BC76">
        <v>0.90780640223931297</v>
      </c>
      <c r="BD76">
        <v>0.95074644928394003</v>
      </c>
      <c r="BE76">
        <v>0.40147107498860501</v>
      </c>
      <c r="BF76">
        <v>0.94751171731789796</v>
      </c>
      <c r="BG76">
        <v>0.94804044020837797</v>
      </c>
      <c r="BH76">
        <v>0.95168935660967702</v>
      </c>
      <c r="BI76">
        <v>0.57656532312275599</v>
      </c>
      <c r="BJ76">
        <v>0.88704741867852699</v>
      </c>
      <c r="BK76">
        <v>0.78250394415644497</v>
      </c>
      <c r="BL76">
        <v>0.45695907056616403</v>
      </c>
    </row>
    <row r="77" spans="1:64" x14ac:dyDescent="0.25">
      <c r="A77" s="139">
        <v>38261</v>
      </c>
      <c r="B77">
        <f t="shared" si="3"/>
        <v>67.618203954801743</v>
      </c>
      <c r="C77">
        <v>0.92845328517241499</v>
      </c>
      <c r="D77">
        <v>0.43241178633092497</v>
      </c>
      <c r="E77">
        <v>0.92597275090373299</v>
      </c>
      <c r="F77">
        <v>0.92430108681988299</v>
      </c>
      <c r="G77">
        <v>0.926593075238347</v>
      </c>
      <c r="H77">
        <v>0.46485682923488902</v>
      </c>
      <c r="I77">
        <v>0.76634473625813804</v>
      </c>
      <c r="J77">
        <v>0.55223774965660899</v>
      </c>
      <c r="K77">
        <v>0.164467056317219</v>
      </c>
      <c r="M77">
        <f t="shared" si="4"/>
        <v>76.89707406133482</v>
      </c>
      <c r="N77">
        <v>0.71553440816421499</v>
      </c>
      <c r="O77">
        <v>0.93941126405795705</v>
      </c>
      <c r="P77">
        <v>0.87488238370360505</v>
      </c>
      <c r="Q77">
        <v>0.94599298524880004</v>
      </c>
      <c r="R77">
        <v>0.94196924113706404</v>
      </c>
      <c r="S77">
        <v>0.94059822214686595</v>
      </c>
      <c r="T77">
        <v>0.52679395843644605</v>
      </c>
      <c r="U77">
        <v>0.73068649108465</v>
      </c>
      <c r="V77">
        <v>0.940747866166322</v>
      </c>
      <c r="W77">
        <v>0.94028298944093902</v>
      </c>
      <c r="X77">
        <v>0.79687664674794101</v>
      </c>
      <c r="Y77">
        <v>0.92845328517241499</v>
      </c>
      <c r="Z77">
        <v>0.43241178633092497</v>
      </c>
      <c r="AA77">
        <v>0.92597275090373299</v>
      </c>
      <c r="AB77">
        <v>0.92430108681988299</v>
      </c>
      <c r="AC77">
        <v>0.926593075238347</v>
      </c>
      <c r="AD77">
        <v>0.46485682923488902</v>
      </c>
      <c r="AE77">
        <v>0.76634473625813804</v>
      </c>
      <c r="AF77">
        <v>0.55223774965660899</v>
      </c>
      <c r="AG77">
        <v>0.164467056317219</v>
      </c>
      <c r="AI77">
        <f t="shared" si="5"/>
        <v>74.386951157655801</v>
      </c>
      <c r="AJ77" t="s">
        <v>162</v>
      </c>
      <c r="AK77">
        <v>0.82760275670747396</v>
      </c>
      <c r="AL77">
        <v>0.94936259177867599</v>
      </c>
      <c r="AM77">
        <v>0.36998560706419698</v>
      </c>
      <c r="AN77" t="s">
        <v>162</v>
      </c>
      <c r="AO77" t="s">
        <v>162</v>
      </c>
      <c r="AP77">
        <v>0.38519527275843202</v>
      </c>
      <c r="AQ77">
        <v>0.68517674883820401</v>
      </c>
      <c r="AR77" t="s">
        <v>162</v>
      </c>
      <c r="AS77">
        <v>0.71553440816421499</v>
      </c>
      <c r="AT77">
        <v>0.93941126405795705</v>
      </c>
      <c r="AU77">
        <v>0.87488238370360505</v>
      </c>
      <c r="AV77">
        <v>0.94599298524880004</v>
      </c>
      <c r="AW77">
        <v>0.94196924113706404</v>
      </c>
      <c r="AX77">
        <v>0.94059822214686595</v>
      </c>
      <c r="AY77">
        <v>0.52679395843644605</v>
      </c>
      <c r="AZ77">
        <v>0.73068649108465</v>
      </c>
      <c r="BA77">
        <v>0.940747866166322</v>
      </c>
      <c r="BB77">
        <v>0.94028298944093902</v>
      </c>
      <c r="BC77">
        <v>0.79687664674794101</v>
      </c>
      <c r="BD77">
        <v>0.92845328517241499</v>
      </c>
      <c r="BE77">
        <v>0.43241178633092497</v>
      </c>
      <c r="BF77">
        <v>0.92597275090373299</v>
      </c>
      <c r="BG77">
        <v>0.92430108681988299</v>
      </c>
      <c r="BH77">
        <v>0.926593075238347</v>
      </c>
      <c r="BI77">
        <v>0.46485682923488902</v>
      </c>
      <c r="BJ77">
        <v>0.76634473625813804</v>
      </c>
      <c r="BK77">
        <v>0.55223774965660899</v>
      </c>
      <c r="BL77">
        <v>0.164467056317219</v>
      </c>
    </row>
    <row r="78" spans="1:64" x14ac:dyDescent="0.25">
      <c r="A78" s="139">
        <v>38353</v>
      </c>
      <c r="B78">
        <f t="shared" si="3"/>
        <v>69.725227203067192</v>
      </c>
      <c r="C78">
        <v>0.90462665306777601</v>
      </c>
      <c r="D78">
        <v>0.53542448526851505</v>
      </c>
      <c r="E78">
        <v>0.90303033690527801</v>
      </c>
      <c r="F78">
        <v>0.901337473050139</v>
      </c>
      <c r="G78">
        <v>0.91200886183039298</v>
      </c>
      <c r="H78">
        <v>0.47621870277186801</v>
      </c>
      <c r="I78">
        <v>0.66290301212154501</v>
      </c>
      <c r="J78">
        <v>0.79182595626033603</v>
      </c>
      <c r="K78">
        <v>0.18789496700019701</v>
      </c>
      <c r="M78">
        <f t="shared" si="4"/>
        <v>79.188354948970058</v>
      </c>
      <c r="N78">
        <v>0.73954554719467802</v>
      </c>
      <c r="O78">
        <v>0.92751451943148699</v>
      </c>
      <c r="P78">
        <v>0.89090576203616001</v>
      </c>
      <c r="Q78">
        <v>0.92993564142478402</v>
      </c>
      <c r="R78">
        <v>0.92661078942435604</v>
      </c>
      <c r="S78">
        <v>0.92733480806213198</v>
      </c>
      <c r="T78">
        <v>0.68983750086213402</v>
      </c>
      <c r="U78">
        <v>0.81198200580397895</v>
      </c>
      <c r="V78">
        <v>0.93144925215754604</v>
      </c>
      <c r="W78">
        <v>0.92680577539215503</v>
      </c>
      <c r="X78">
        <v>0.86047893972854905</v>
      </c>
      <c r="Y78">
        <v>0.90462665306777601</v>
      </c>
      <c r="Z78">
        <v>0.53542448526851505</v>
      </c>
      <c r="AA78">
        <v>0.90303033690527801</v>
      </c>
      <c r="AB78">
        <v>0.901337473050139</v>
      </c>
      <c r="AC78">
        <v>0.91200886183039298</v>
      </c>
      <c r="AD78">
        <v>0.47621870277186801</v>
      </c>
      <c r="AE78">
        <v>0.66290301212154501</v>
      </c>
      <c r="AF78">
        <v>0.79182595626033603</v>
      </c>
      <c r="AG78">
        <v>0.18789496700019701</v>
      </c>
      <c r="AI78">
        <f t="shared" si="5"/>
        <v>75.971375583287923</v>
      </c>
      <c r="AJ78" t="s">
        <v>162</v>
      </c>
      <c r="AK78">
        <v>0.61463455948694401</v>
      </c>
      <c r="AL78">
        <v>0.92492453252829199</v>
      </c>
      <c r="AM78">
        <v>0.39842543744514403</v>
      </c>
      <c r="AN78" t="s">
        <v>162</v>
      </c>
      <c r="AO78" t="s">
        <v>162</v>
      </c>
      <c r="AP78">
        <v>0.44364523146098001</v>
      </c>
      <c r="AQ78">
        <v>0.77354314510661304</v>
      </c>
      <c r="AR78" t="s">
        <v>162</v>
      </c>
      <c r="AS78">
        <v>0.73954554719467802</v>
      </c>
      <c r="AT78">
        <v>0.92751451943148699</v>
      </c>
      <c r="AU78">
        <v>0.89090576203616001</v>
      </c>
      <c r="AV78">
        <v>0.92993564142478402</v>
      </c>
      <c r="AW78">
        <v>0.92661078942435604</v>
      </c>
      <c r="AX78">
        <v>0.92733480806213198</v>
      </c>
      <c r="AY78">
        <v>0.68983750086213402</v>
      </c>
      <c r="AZ78">
        <v>0.81198200580397895</v>
      </c>
      <c r="BA78">
        <v>0.93144925215754604</v>
      </c>
      <c r="BB78">
        <v>0.92680577539215503</v>
      </c>
      <c r="BC78">
        <v>0.86047893972854905</v>
      </c>
      <c r="BD78">
        <v>0.90462665306777601</v>
      </c>
      <c r="BE78">
        <v>0.53542448526851505</v>
      </c>
      <c r="BF78">
        <v>0.90303033690527801</v>
      </c>
      <c r="BG78">
        <v>0.901337473050139</v>
      </c>
      <c r="BH78">
        <v>0.91200886183039298</v>
      </c>
      <c r="BI78">
        <v>0.47621870277186801</v>
      </c>
      <c r="BJ78">
        <v>0.66290301212154501</v>
      </c>
      <c r="BK78">
        <v>0.79182595626033603</v>
      </c>
      <c r="BL78">
        <v>0.18789496700019701</v>
      </c>
    </row>
    <row r="79" spans="1:64" x14ac:dyDescent="0.25">
      <c r="A79" s="139">
        <v>38443</v>
      </c>
      <c r="B79">
        <f t="shared" si="3"/>
        <v>60.667283810149065</v>
      </c>
      <c r="C79">
        <v>0.80926629509236903</v>
      </c>
      <c r="D79">
        <v>0.27056936722751102</v>
      </c>
      <c r="E79">
        <v>0.804044207768145</v>
      </c>
      <c r="F79">
        <v>0.80311127226448098</v>
      </c>
      <c r="G79">
        <v>0.90326531429401702</v>
      </c>
      <c r="H79">
        <v>0.26669774072056501</v>
      </c>
      <c r="I79">
        <v>0.71961124812185795</v>
      </c>
      <c r="J79">
        <v>0.67271376096333302</v>
      </c>
      <c r="K79">
        <v>0.210776336461136</v>
      </c>
      <c r="M79">
        <f t="shared" si="4"/>
        <v>68.208289153134032</v>
      </c>
      <c r="N79">
        <v>0.46280743742451302</v>
      </c>
      <c r="O79">
        <v>0.86132976890690405</v>
      </c>
      <c r="P79">
        <v>0.78920044178740201</v>
      </c>
      <c r="Q79">
        <v>0.85851955357266696</v>
      </c>
      <c r="R79">
        <v>0.86125741357101104</v>
      </c>
      <c r="S79">
        <v>0.86337934000941197</v>
      </c>
      <c r="T79">
        <v>0.36653496864969398</v>
      </c>
      <c r="U79">
        <v>0.67246715143446101</v>
      </c>
      <c r="V79">
        <v>0.86105325545210298</v>
      </c>
      <c r="W79">
        <v>0.86084617131851204</v>
      </c>
      <c r="X79">
        <v>0.72420678558671603</v>
      </c>
      <c r="Y79">
        <v>0.80926629509236903</v>
      </c>
      <c r="Z79">
        <v>0.27056936722751102</v>
      </c>
      <c r="AA79">
        <v>0.804044207768145</v>
      </c>
      <c r="AB79">
        <v>0.80311127226448098</v>
      </c>
      <c r="AC79">
        <v>0.90326531429401702</v>
      </c>
      <c r="AD79">
        <v>0.26669774072056501</v>
      </c>
      <c r="AE79">
        <v>0.71961124812185795</v>
      </c>
      <c r="AF79">
        <v>0.67271376096333302</v>
      </c>
      <c r="AG79">
        <v>0.210776336461136</v>
      </c>
      <c r="AI79">
        <f t="shared" si="5"/>
        <v>66.662607540250022</v>
      </c>
      <c r="AJ79" t="s">
        <v>162</v>
      </c>
      <c r="AK79">
        <v>0.66034459065053897</v>
      </c>
      <c r="AL79">
        <v>0.85845470918407296</v>
      </c>
      <c r="AM79">
        <v>0.331249274146526</v>
      </c>
      <c r="AN79" t="s">
        <v>162</v>
      </c>
      <c r="AO79" t="s">
        <v>162</v>
      </c>
      <c r="AP79">
        <v>0.54181654700748605</v>
      </c>
      <c r="AQ79">
        <v>0.63212893344707199</v>
      </c>
      <c r="AR79" t="s">
        <v>162</v>
      </c>
      <c r="AS79">
        <v>0.46280743742451302</v>
      </c>
      <c r="AT79">
        <v>0.86132976890690405</v>
      </c>
      <c r="AU79">
        <v>0.78920044178740201</v>
      </c>
      <c r="AV79">
        <v>0.85851955357266696</v>
      </c>
      <c r="AW79">
        <v>0.86125741357101104</v>
      </c>
      <c r="AX79">
        <v>0.86337934000941197</v>
      </c>
      <c r="AY79">
        <v>0.36653496864969398</v>
      </c>
      <c r="AZ79">
        <v>0.67246715143446101</v>
      </c>
      <c r="BA79">
        <v>0.86105325545210298</v>
      </c>
      <c r="BB79">
        <v>0.86084617131851204</v>
      </c>
      <c r="BC79">
        <v>0.72420678558671603</v>
      </c>
      <c r="BD79">
        <v>0.80926629509236903</v>
      </c>
      <c r="BE79">
        <v>0.27056936722751102</v>
      </c>
      <c r="BF79">
        <v>0.804044207768145</v>
      </c>
      <c r="BG79">
        <v>0.80311127226448098</v>
      </c>
      <c r="BH79">
        <v>0.90326531429401702</v>
      </c>
      <c r="BI79">
        <v>0.26669774072056501</v>
      </c>
      <c r="BJ79">
        <v>0.71961124812185795</v>
      </c>
      <c r="BK79">
        <v>0.67271376096333302</v>
      </c>
      <c r="BL79">
        <v>0.210776336461136</v>
      </c>
    </row>
    <row r="80" spans="1:64" x14ac:dyDescent="0.25">
      <c r="A80" s="139">
        <v>38534</v>
      </c>
      <c r="B80">
        <f t="shared" si="3"/>
        <v>69.016926501734162</v>
      </c>
      <c r="C80">
        <v>0.96951640481367896</v>
      </c>
      <c r="D80">
        <v>0.231745781349353</v>
      </c>
      <c r="E80">
        <v>0.96652950545824401</v>
      </c>
      <c r="F80">
        <v>0.96931462317483696</v>
      </c>
      <c r="G80">
        <v>0.96519706773876901</v>
      </c>
      <c r="H80">
        <v>0.45720186095945697</v>
      </c>
      <c r="I80">
        <v>0.82356942483457196</v>
      </c>
      <c r="J80">
        <v>0.81651113657545804</v>
      </c>
      <c r="K80">
        <v>1.1937580251706E-2</v>
      </c>
      <c r="M80">
        <f t="shared" si="4"/>
        <v>79.821207158468937</v>
      </c>
      <c r="N80">
        <v>0.71307640941620498</v>
      </c>
      <c r="O80">
        <v>0.97620527912673905</v>
      </c>
      <c r="P80">
        <v>0.87725987238848802</v>
      </c>
      <c r="Q80">
        <v>0.97660976218885098</v>
      </c>
      <c r="R80">
        <v>0.97676525388930602</v>
      </c>
      <c r="S80">
        <v>0.97680937056213202</v>
      </c>
      <c r="T80">
        <v>0.75926212551904404</v>
      </c>
      <c r="U80">
        <v>0.78597108157028805</v>
      </c>
      <c r="V80">
        <v>0.97765703895212797</v>
      </c>
      <c r="W80">
        <v>0.95604740633100305</v>
      </c>
      <c r="X80">
        <v>0.77705444659353196</v>
      </c>
      <c r="Y80">
        <v>0.96951640481367896</v>
      </c>
      <c r="Z80">
        <v>0.231745781349353</v>
      </c>
      <c r="AA80">
        <v>0.96652950545824401</v>
      </c>
      <c r="AB80">
        <v>0.96931462317483696</v>
      </c>
      <c r="AC80">
        <v>0.96519706773876901</v>
      </c>
      <c r="AD80">
        <v>0.45720186095945697</v>
      </c>
      <c r="AE80">
        <v>0.82356942483457196</v>
      </c>
      <c r="AF80">
        <v>0.81651113657545804</v>
      </c>
      <c r="AG80">
        <v>1.1937580251706E-2</v>
      </c>
      <c r="AI80">
        <f t="shared" si="5"/>
        <v>78.44995541430707</v>
      </c>
      <c r="AJ80" t="s">
        <v>162</v>
      </c>
      <c r="AK80">
        <v>0.765873694428711</v>
      </c>
      <c r="AL80">
        <v>0.97469363978693502</v>
      </c>
      <c r="AM80">
        <v>0.59929540808262505</v>
      </c>
      <c r="AN80" t="s">
        <v>162</v>
      </c>
      <c r="AO80" t="s">
        <v>162</v>
      </c>
      <c r="AP80">
        <v>0.52998126374351995</v>
      </c>
      <c r="AQ80">
        <v>0.77840341584118899</v>
      </c>
      <c r="AR80" t="s">
        <v>162</v>
      </c>
      <c r="AS80">
        <v>0.71307640941620498</v>
      </c>
      <c r="AT80">
        <v>0.97620527912673905</v>
      </c>
      <c r="AU80">
        <v>0.87725987238848802</v>
      </c>
      <c r="AV80">
        <v>0.97660976218885098</v>
      </c>
      <c r="AW80">
        <v>0.97676525388930602</v>
      </c>
      <c r="AX80">
        <v>0.97680937056213202</v>
      </c>
      <c r="AY80">
        <v>0.75926212551904404</v>
      </c>
      <c r="AZ80">
        <v>0.78597108157028805</v>
      </c>
      <c r="BA80">
        <v>0.97765703895212797</v>
      </c>
      <c r="BB80">
        <v>0.95604740633100305</v>
      </c>
      <c r="BC80">
        <v>0.77705444659353196</v>
      </c>
      <c r="BD80">
        <v>0.96951640481367896</v>
      </c>
      <c r="BE80">
        <v>0.231745781349353</v>
      </c>
      <c r="BF80">
        <v>0.96652950545824401</v>
      </c>
      <c r="BG80">
        <v>0.96931462317483696</v>
      </c>
      <c r="BH80">
        <v>0.96519706773876901</v>
      </c>
      <c r="BI80">
        <v>0.45720186095945697</v>
      </c>
      <c r="BJ80">
        <v>0.82356942483457196</v>
      </c>
      <c r="BK80">
        <v>0.81651113657545804</v>
      </c>
      <c r="BL80">
        <v>1.1937580251706E-2</v>
      </c>
    </row>
    <row r="81" spans="1:64" x14ac:dyDescent="0.25">
      <c r="A81" s="139">
        <v>38626</v>
      </c>
      <c r="B81">
        <f t="shared" si="3"/>
        <v>62.678193401608709</v>
      </c>
      <c r="C81">
        <v>0.94430636909452503</v>
      </c>
      <c r="D81">
        <v>0.190387469913916</v>
      </c>
      <c r="E81">
        <v>0.94589027352881105</v>
      </c>
      <c r="F81">
        <v>0.88571111252946999</v>
      </c>
      <c r="G81">
        <v>0.94510168594492105</v>
      </c>
      <c r="H81">
        <v>0.37369824362920601</v>
      </c>
      <c r="I81">
        <v>0.69954897185443199</v>
      </c>
      <c r="J81">
        <v>0.57703413315444196</v>
      </c>
      <c r="K81">
        <v>7.9359146495060595E-2</v>
      </c>
      <c r="M81">
        <f t="shared" si="4"/>
        <v>72.708121152844313</v>
      </c>
      <c r="N81">
        <v>0.56275008772669799</v>
      </c>
      <c r="O81">
        <v>0.95956358181754497</v>
      </c>
      <c r="P81">
        <v>0.812718233576323</v>
      </c>
      <c r="Q81">
        <v>0.96191384376810396</v>
      </c>
      <c r="R81">
        <v>0.96113477350673704</v>
      </c>
      <c r="S81">
        <v>0.96285539845174295</v>
      </c>
      <c r="T81">
        <v>0.38032063505866498</v>
      </c>
      <c r="U81">
        <v>0.64861157127842395</v>
      </c>
      <c r="V81">
        <v>0.95856378981190005</v>
      </c>
      <c r="W81">
        <v>0.85581220872722097</v>
      </c>
      <c r="X81">
        <v>0.83634270070072103</v>
      </c>
      <c r="Y81">
        <v>0.94430636909452503</v>
      </c>
      <c r="Z81">
        <v>0.190387469913916</v>
      </c>
      <c r="AA81">
        <v>0.94589027352881105</v>
      </c>
      <c r="AB81">
        <v>0.88571111252946999</v>
      </c>
      <c r="AC81">
        <v>0.94510168594492105</v>
      </c>
      <c r="AD81">
        <v>0.37369824362920601</v>
      </c>
      <c r="AE81">
        <v>0.69954897185443199</v>
      </c>
      <c r="AF81">
        <v>0.57703413315444196</v>
      </c>
      <c r="AG81">
        <v>7.9359146495060595E-2</v>
      </c>
      <c r="AI81">
        <f t="shared" si="5"/>
        <v>69.349610635997948</v>
      </c>
      <c r="AJ81" t="s">
        <v>162</v>
      </c>
      <c r="AK81">
        <v>0.60827183898730797</v>
      </c>
      <c r="AL81">
        <v>0.95783214346147805</v>
      </c>
      <c r="AM81">
        <v>0.32618652406982801</v>
      </c>
      <c r="AN81" t="s">
        <v>162</v>
      </c>
      <c r="AO81" t="s">
        <v>162</v>
      </c>
      <c r="AP81">
        <v>0.427975797926954</v>
      </c>
      <c r="AQ81">
        <v>0.47551212398505299</v>
      </c>
      <c r="AR81" t="s">
        <v>162</v>
      </c>
      <c r="AS81">
        <v>0.56275008772669799</v>
      </c>
      <c r="AT81">
        <v>0.95956358181754497</v>
      </c>
      <c r="AU81">
        <v>0.812718233576323</v>
      </c>
      <c r="AV81">
        <v>0.96191384376810396</v>
      </c>
      <c r="AW81">
        <v>0.96113477350673704</v>
      </c>
      <c r="AX81">
        <v>0.96285539845174295</v>
      </c>
      <c r="AY81">
        <v>0.38032063505866498</v>
      </c>
      <c r="AZ81">
        <v>0.64861157127842395</v>
      </c>
      <c r="BA81">
        <v>0.95856378981190005</v>
      </c>
      <c r="BB81">
        <v>0.85581220872722097</v>
      </c>
      <c r="BC81">
        <v>0.83634270070072103</v>
      </c>
      <c r="BD81">
        <v>0.94430636909452503</v>
      </c>
      <c r="BE81">
        <v>0.190387469913916</v>
      </c>
      <c r="BF81">
        <v>0.94589027352881105</v>
      </c>
      <c r="BG81">
        <v>0.88571111252946999</v>
      </c>
      <c r="BH81">
        <v>0.94510168594492105</v>
      </c>
      <c r="BI81">
        <v>0.37369824362920601</v>
      </c>
      <c r="BJ81">
        <v>0.69954897185443199</v>
      </c>
      <c r="BK81">
        <v>0.57703413315444196</v>
      </c>
      <c r="BL81">
        <v>7.9359146495060595E-2</v>
      </c>
    </row>
    <row r="82" spans="1:64" x14ac:dyDescent="0.25">
      <c r="A82" s="139">
        <v>38718</v>
      </c>
      <c r="B82">
        <f t="shared" si="3"/>
        <v>63.260902078103364</v>
      </c>
      <c r="C82">
        <v>0.89743754840934498</v>
      </c>
      <c r="D82">
        <v>0.24945652005063901</v>
      </c>
      <c r="E82">
        <v>0.892935780114684</v>
      </c>
      <c r="F82">
        <v>0.89211730159846803</v>
      </c>
      <c r="G82">
        <v>0.89345347131932495</v>
      </c>
      <c r="H82">
        <v>0.28241881141094699</v>
      </c>
      <c r="I82">
        <v>0.74891557966853295</v>
      </c>
      <c r="J82">
        <v>0.73124262810155904</v>
      </c>
      <c r="K82">
        <v>0.105503546355802</v>
      </c>
      <c r="M82">
        <f t="shared" si="4"/>
        <v>71.212479787875438</v>
      </c>
      <c r="N82">
        <v>0.48868913892188698</v>
      </c>
      <c r="O82">
        <v>0.92551630798979501</v>
      </c>
      <c r="P82">
        <v>0.84651730570603601</v>
      </c>
      <c r="Q82">
        <v>0.92915793442276695</v>
      </c>
      <c r="R82">
        <v>0.92952030091331805</v>
      </c>
      <c r="S82">
        <v>0.928299218467042</v>
      </c>
      <c r="T82">
        <v>0.18130304282037699</v>
      </c>
      <c r="U82">
        <v>0.71270575116023505</v>
      </c>
      <c r="V82">
        <v>0.922452080981367</v>
      </c>
      <c r="W82">
        <v>0.92268148550255502</v>
      </c>
      <c r="X82">
        <v>0.76217220366040905</v>
      </c>
      <c r="Y82">
        <v>0.89743754840934498</v>
      </c>
      <c r="Z82">
        <v>0.24945652005063901</v>
      </c>
      <c r="AA82">
        <v>0.892935780114684</v>
      </c>
      <c r="AB82">
        <v>0.89211730159846803</v>
      </c>
      <c r="AC82">
        <v>0.89345347131932495</v>
      </c>
      <c r="AD82">
        <v>0.28241881141094699</v>
      </c>
      <c r="AE82">
        <v>0.74891557966853295</v>
      </c>
      <c r="AF82">
        <v>0.73124262810155904</v>
      </c>
      <c r="AG82">
        <v>0.105503546355802</v>
      </c>
      <c r="AI82">
        <f t="shared" si="5"/>
        <v>69.307672889771851</v>
      </c>
      <c r="AJ82" t="s">
        <v>162</v>
      </c>
      <c r="AK82">
        <v>0.65697721197491998</v>
      </c>
      <c r="AL82">
        <v>0.92775555854590197</v>
      </c>
      <c r="AM82">
        <v>0.475827844801683</v>
      </c>
      <c r="AN82" t="s">
        <v>162</v>
      </c>
      <c r="AO82" t="s">
        <v>162</v>
      </c>
      <c r="AP82">
        <v>0.44136591291442301</v>
      </c>
      <c r="AQ82">
        <v>0.582495736630948</v>
      </c>
      <c r="AR82" t="s">
        <v>162</v>
      </c>
      <c r="AS82">
        <v>0.48868913892188698</v>
      </c>
      <c r="AT82">
        <v>0.92551630798979501</v>
      </c>
      <c r="AU82">
        <v>0.84651730570603601</v>
      </c>
      <c r="AV82">
        <v>0.92915793442276695</v>
      </c>
      <c r="AW82">
        <v>0.92952030091331805</v>
      </c>
      <c r="AX82">
        <v>0.928299218467042</v>
      </c>
      <c r="AY82">
        <v>0.18130304282037699</v>
      </c>
      <c r="AZ82">
        <v>0.71270575116023505</v>
      </c>
      <c r="BA82">
        <v>0.922452080981367</v>
      </c>
      <c r="BB82">
        <v>0.92268148550255502</v>
      </c>
      <c r="BC82">
        <v>0.76217220366040905</v>
      </c>
      <c r="BD82">
        <v>0.89743754840934498</v>
      </c>
      <c r="BE82">
        <v>0.24945652005063901</v>
      </c>
      <c r="BF82">
        <v>0.892935780114684</v>
      </c>
      <c r="BG82">
        <v>0.89211730159846803</v>
      </c>
      <c r="BH82">
        <v>0.89345347131932495</v>
      </c>
      <c r="BI82">
        <v>0.28241881141094699</v>
      </c>
      <c r="BJ82">
        <v>0.74891557966853295</v>
      </c>
      <c r="BK82">
        <v>0.73124262810155904</v>
      </c>
      <c r="BL82">
        <v>0.105503546355802</v>
      </c>
    </row>
    <row r="83" spans="1:64" x14ac:dyDescent="0.25">
      <c r="A83" s="139">
        <v>38808</v>
      </c>
      <c r="B83">
        <f t="shared" si="3"/>
        <v>65.769964213700277</v>
      </c>
      <c r="C83">
        <v>0.85540490307081096</v>
      </c>
      <c r="D83">
        <v>0.36987841465621601</v>
      </c>
      <c r="E83">
        <v>0.86479760067820699</v>
      </c>
      <c r="F83">
        <v>0.87769281115057496</v>
      </c>
      <c r="G83">
        <v>0.89568432608479698</v>
      </c>
      <c r="H83">
        <v>0.38420799866042199</v>
      </c>
      <c r="I83">
        <v>0.81410811448387399</v>
      </c>
      <c r="J83">
        <v>0.79976870868385397</v>
      </c>
      <c r="K83">
        <v>5.7753901764267902E-2</v>
      </c>
      <c r="M83">
        <f t="shared" si="4"/>
        <v>73.125294736303516</v>
      </c>
      <c r="N83">
        <v>0.64831705289317199</v>
      </c>
      <c r="O83">
        <v>0.91389058958998104</v>
      </c>
      <c r="P83">
        <v>0.882183601091167</v>
      </c>
      <c r="Q83">
        <v>0.92398121260569399</v>
      </c>
      <c r="R83">
        <v>0.91876965867149496</v>
      </c>
      <c r="S83">
        <v>0.91872506527421305</v>
      </c>
      <c r="T83">
        <v>0.23094684635668999</v>
      </c>
      <c r="U83">
        <v>0.68086853968370398</v>
      </c>
      <c r="V83">
        <v>0.91430866749482498</v>
      </c>
      <c r="W83">
        <v>0.89649922656490999</v>
      </c>
      <c r="X83">
        <v>0.77727170780182597</v>
      </c>
      <c r="Y83">
        <v>0.85540490307081096</v>
      </c>
      <c r="Z83">
        <v>0.36987841465621601</v>
      </c>
      <c r="AA83">
        <v>0.86479760067820699</v>
      </c>
      <c r="AB83">
        <v>0.87769281115057496</v>
      </c>
      <c r="AC83">
        <v>0.89568432608479698</v>
      </c>
      <c r="AD83">
        <v>0.38420799866042199</v>
      </c>
      <c r="AE83">
        <v>0.81410811448387399</v>
      </c>
      <c r="AF83">
        <v>0.79976870868385397</v>
      </c>
      <c r="AG83">
        <v>5.7753901764267902E-2</v>
      </c>
      <c r="AI83">
        <f t="shared" si="5"/>
        <v>70.238821801819086</v>
      </c>
      <c r="AJ83" t="s">
        <v>162</v>
      </c>
      <c r="AK83">
        <v>0.71252319054299396</v>
      </c>
      <c r="AL83">
        <v>0.916219220832034</v>
      </c>
      <c r="AM83">
        <v>3.1153587358666E-2</v>
      </c>
      <c r="AN83" t="s">
        <v>162</v>
      </c>
      <c r="AO83" t="s">
        <v>162</v>
      </c>
      <c r="AP83">
        <v>0.52603559703074398</v>
      </c>
      <c r="AQ83">
        <v>0.74871490742962699</v>
      </c>
      <c r="AR83" t="s">
        <v>162</v>
      </c>
      <c r="AS83">
        <v>0.64831705289317199</v>
      </c>
      <c r="AT83">
        <v>0.91389058958998104</v>
      </c>
      <c r="AU83">
        <v>0.882183601091167</v>
      </c>
      <c r="AV83">
        <v>0.92398121260569399</v>
      </c>
      <c r="AW83">
        <v>0.91876965867149496</v>
      </c>
      <c r="AX83">
        <v>0.91872506527421305</v>
      </c>
      <c r="AY83">
        <v>0.23094684635668999</v>
      </c>
      <c r="AZ83">
        <v>0.68086853968370398</v>
      </c>
      <c r="BA83">
        <v>0.91430866749482498</v>
      </c>
      <c r="BB83">
        <v>0.89649922656490999</v>
      </c>
      <c r="BC83">
        <v>0.77727170780182597</v>
      </c>
      <c r="BD83">
        <v>0.85540490307081096</v>
      </c>
      <c r="BE83">
        <v>0.36987841465621601</v>
      </c>
      <c r="BF83">
        <v>0.86479760067820699</v>
      </c>
      <c r="BG83">
        <v>0.87769281115057496</v>
      </c>
      <c r="BH83">
        <v>0.89568432608479698</v>
      </c>
      <c r="BI83">
        <v>0.38420799866042199</v>
      </c>
      <c r="BJ83">
        <v>0.81410811448387399</v>
      </c>
      <c r="BK83">
        <v>0.79976870868385397</v>
      </c>
      <c r="BL83">
        <v>5.7753901764267902E-2</v>
      </c>
    </row>
    <row r="84" spans="1:64" x14ac:dyDescent="0.25">
      <c r="A84" s="139">
        <v>38899</v>
      </c>
      <c r="B84">
        <f t="shared" si="3"/>
        <v>72.199357056109363</v>
      </c>
      <c r="C84">
        <v>0.925507301523389</v>
      </c>
      <c r="D84">
        <v>0.28366816564562097</v>
      </c>
      <c r="E84">
        <v>0.91765640223938805</v>
      </c>
      <c r="F84">
        <v>0.92312221162260599</v>
      </c>
      <c r="G84">
        <v>0.90385229805091405</v>
      </c>
      <c r="H84">
        <v>0.60744736328893201</v>
      </c>
      <c r="I84">
        <v>0.79582408783688696</v>
      </c>
      <c r="J84">
        <v>0.74851481439886403</v>
      </c>
      <c r="K84">
        <v>0.39234949044324302</v>
      </c>
      <c r="M84">
        <f t="shared" si="4"/>
        <v>75.482485106494835</v>
      </c>
      <c r="N84">
        <v>0.62845628711706303</v>
      </c>
      <c r="O84">
        <v>0.934990681151178</v>
      </c>
      <c r="P84">
        <v>0.86551990992766104</v>
      </c>
      <c r="Q84">
        <v>0.93066487884397398</v>
      </c>
      <c r="R84">
        <v>0.92823384060095604</v>
      </c>
      <c r="S84">
        <v>0.92998942033809595</v>
      </c>
      <c r="T84">
        <v>0.21790587399633701</v>
      </c>
      <c r="U84">
        <v>0.58612511602565598</v>
      </c>
      <c r="V84">
        <v>0.91117679711071797</v>
      </c>
      <c r="W84">
        <v>0.94106670497115796</v>
      </c>
      <c r="X84">
        <v>0.72442537616632596</v>
      </c>
      <c r="Y84">
        <v>0.925507301523389</v>
      </c>
      <c r="Z84">
        <v>0.28366816564562097</v>
      </c>
      <c r="AA84">
        <v>0.91765640223938805</v>
      </c>
      <c r="AB84">
        <v>0.92312221162260599</v>
      </c>
      <c r="AC84">
        <v>0.90385229805091405</v>
      </c>
      <c r="AD84">
        <v>0.60744736328893201</v>
      </c>
      <c r="AE84">
        <v>0.79582408783688696</v>
      </c>
      <c r="AF84">
        <v>0.74851481439886403</v>
      </c>
      <c r="AG84">
        <v>0.39234949044324302</v>
      </c>
      <c r="AI84">
        <f t="shared" si="5"/>
        <v>73.229548899281482</v>
      </c>
      <c r="AJ84" t="s">
        <v>162</v>
      </c>
      <c r="AK84">
        <v>0.75409569841129498</v>
      </c>
      <c r="AL84">
        <v>0.93985614500435899</v>
      </c>
      <c r="AM84">
        <v>0.49115291403372502</v>
      </c>
      <c r="AN84" t="s">
        <v>162</v>
      </c>
      <c r="AO84" t="s">
        <v>162</v>
      </c>
      <c r="AP84">
        <v>0.42892649768831298</v>
      </c>
      <c r="AQ84">
        <v>0.59685894838370901</v>
      </c>
      <c r="AR84" t="s">
        <v>162</v>
      </c>
      <c r="AS84">
        <v>0.62845628711706303</v>
      </c>
      <c r="AT84">
        <v>0.934990681151178</v>
      </c>
      <c r="AU84">
        <v>0.86551990992766104</v>
      </c>
      <c r="AV84">
        <v>0.93066487884397398</v>
      </c>
      <c r="AW84">
        <v>0.92823384060095604</v>
      </c>
      <c r="AX84">
        <v>0.92998942033809595</v>
      </c>
      <c r="AY84">
        <v>0.21790587399633701</v>
      </c>
      <c r="AZ84">
        <v>0.58612511602565598</v>
      </c>
      <c r="BA84">
        <v>0.91117679711071797</v>
      </c>
      <c r="BB84">
        <v>0.94106670497115796</v>
      </c>
      <c r="BC84">
        <v>0.72442537616632596</v>
      </c>
      <c r="BD84">
        <v>0.925507301523389</v>
      </c>
      <c r="BE84">
        <v>0.28366816564562097</v>
      </c>
      <c r="BF84">
        <v>0.91765640223938805</v>
      </c>
      <c r="BG84">
        <v>0.92312221162260599</v>
      </c>
      <c r="BH84">
        <v>0.90385229805091405</v>
      </c>
      <c r="BI84">
        <v>0.60744736328893201</v>
      </c>
      <c r="BJ84">
        <v>0.79582408783688696</v>
      </c>
      <c r="BK84">
        <v>0.74851481439886403</v>
      </c>
      <c r="BL84">
        <v>0.39234949044324302</v>
      </c>
    </row>
    <row r="85" spans="1:64" x14ac:dyDescent="0.25">
      <c r="A85" s="139">
        <v>38991</v>
      </c>
      <c r="B85">
        <f t="shared" si="3"/>
        <v>73.634399042380011</v>
      </c>
      <c r="C85">
        <v>0.95057891313186405</v>
      </c>
      <c r="D85">
        <v>0.26777738762099901</v>
      </c>
      <c r="E85">
        <v>0.94962141816625301</v>
      </c>
      <c r="F85">
        <v>0.94905463604187701</v>
      </c>
      <c r="G85">
        <v>0.95492364786462802</v>
      </c>
      <c r="H85">
        <v>0.70031617840842597</v>
      </c>
      <c r="I85">
        <v>0.82850958973421196</v>
      </c>
      <c r="J85">
        <v>0.86045109369287398</v>
      </c>
      <c r="K85">
        <v>0.16586304915306899</v>
      </c>
      <c r="M85">
        <f t="shared" si="4"/>
        <v>77.410897918344929</v>
      </c>
      <c r="N85">
        <v>0.49793116827637202</v>
      </c>
      <c r="O85">
        <v>0.959900973287935</v>
      </c>
      <c r="P85">
        <v>0.85307227814333397</v>
      </c>
      <c r="Q85">
        <v>0.96383364145423001</v>
      </c>
      <c r="R85">
        <v>0.95785687908629302</v>
      </c>
      <c r="S85">
        <v>0.96280848431648103</v>
      </c>
      <c r="T85">
        <v>0.26579149679784297</v>
      </c>
      <c r="U85">
        <v>0.67835168256908396</v>
      </c>
      <c r="V85">
        <v>0.96435014896714499</v>
      </c>
      <c r="W85">
        <v>0.96334577705524804</v>
      </c>
      <c r="X85">
        <v>0.78784113990081805</v>
      </c>
      <c r="Y85">
        <v>0.95057891313186405</v>
      </c>
      <c r="Z85">
        <v>0.26777738762099901</v>
      </c>
      <c r="AA85">
        <v>0.94962141816625301</v>
      </c>
      <c r="AB85">
        <v>0.94905463604187701</v>
      </c>
      <c r="AC85">
        <v>0.95492364786462802</v>
      </c>
      <c r="AD85">
        <v>0.70031617840842597</v>
      </c>
      <c r="AE85">
        <v>0.82850958973421196</v>
      </c>
      <c r="AF85">
        <v>0.86045109369287398</v>
      </c>
      <c r="AG85">
        <v>0.16586304915306899</v>
      </c>
      <c r="AI85">
        <f t="shared" si="5"/>
        <v>72.568270405599932</v>
      </c>
      <c r="AJ85" t="s">
        <v>162</v>
      </c>
      <c r="AK85">
        <v>0.58599046817142297</v>
      </c>
      <c r="AL85">
        <v>0.96188249327596798</v>
      </c>
      <c r="AM85">
        <v>0.153309224617975</v>
      </c>
      <c r="AN85" t="s">
        <v>162</v>
      </c>
      <c r="AO85" t="s">
        <v>162</v>
      </c>
      <c r="AP85">
        <v>0.39929894168853097</v>
      </c>
      <c r="AQ85">
        <v>0.55940688997710497</v>
      </c>
      <c r="AR85" t="s">
        <v>162</v>
      </c>
      <c r="AS85">
        <v>0.49793116827637202</v>
      </c>
      <c r="AT85">
        <v>0.959900973287935</v>
      </c>
      <c r="AU85">
        <v>0.85307227814333397</v>
      </c>
      <c r="AV85">
        <v>0.96383364145423001</v>
      </c>
      <c r="AW85">
        <v>0.95785687908629302</v>
      </c>
      <c r="AX85">
        <v>0.96280848431648103</v>
      </c>
      <c r="AY85">
        <v>0.26579149679784297</v>
      </c>
      <c r="AZ85">
        <v>0.67835168256908396</v>
      </c>
      <c r="BA85">
        <v>0.96435014896714499</v>
      </c>
      <c r="BB85">
        <v>0.96334577705524804</v>
      </c>
      <c r="BC85">
        <v>0.78784113990081805</v>
      </c>
      <c r="BD85">
        <v>0.95057891313186405</v>
      </c>
      <c r="BE85">
        <v>0.26777738762099901</v>
      </c>
      <c r="BF85">
        <v>0.94962141816625301</v>
      </c>
      <c r="BG85">
        <v>0.94905463604187701</v>
      </c>
      <c r="BH85">
        <v>0.95492364786462802</v>
      </c>
      <c r="BI85">
        <v>0.70031617840842597</v>
      </c>
      <c r="BJ85">
        <v>0.82850958973421196</v>
      </c>
      <c r="BK85">
        <v>0.86045109369287398</v>
      </c>
      <c r="BL85">
        <v>0.16586304915306899</v>
      </c>
    </row>
    <row r="86" spans="1:64" x14ac:dyDescent="0.25">
      <c r="A86" s="139">
        <v>39083</v>
      </c>
      <c r="B86">
        <f t="shared" si="3"/>
        <v>61.958589887058089</v>
      </c>
      <c r="C86">
        <v>0.84094566471333299</v>
      </c>
      <c r="D86">
        <v>0.35141780529371802</v>
      </c>
      <c r="E86">
        <v>0.82619954098196002</v>
      </c>
      <c r="F86">
        <v>0.83714284470615796</v>
      </c>
      <c r="G86">
        <v>0.84044958136111503</v>
      </c>
      <c r="H86">
        <v>0.43803348446940099</v>
      </c>
      <c r="I86">
        <v>0.61866711228228</v>
      </c>
      <c r="J86">
        <v>0.49346664974596799</v>
      </c>
      <c r="K86">
        <v>0.32995040628129502</v>
      </c>
      <c r="M86">
        <f t="shared" si="4"/>
        <v>67.445647361334039</v>
      </c>
      <c r="N86">
        <v>0.39142251615270202</v>
      </c>
      <c r="O86">
        <v>0.88337700367794003</v>
      </c>
      <c r="P86">
        <v>0.72214937267636703</v>
      </c>
      <c r="Q86">
        <v>0.88449316641199904</v>
      </c>
      <c r="R86">
        <v>0.87182938249147102</v>
      </c>
      <c r="S86">
        <v>0.881880904716137</v>
      </c>
      <c r="T86">
        <v>0.32753192148360599</v>
      </c>
      <c r="U86">
        <v>0.58961653756753796</v>
      </c>
      <c r="V86">
        <v>0.86996233197982598</v>
      </c>
      <c r="W86">
        <v>0.884628925085164</v>
      </c>
      <c r="X86">
        <v>0.60596432018882895</v>
      </c>
      <c r="Y86">
        <v>0.84094566471333299</v>
      </c>
      <c r="Z86">
        <v>0.35141780529371802</v>
      </c>
      <c r="AA86">
        <v>0.82619954098196002</v>
      </c>
      <c r="AB86">
        <v>0.83714284470615796</v>
      </c>
      <c r="AC86">
        <v>0.84044958136111503</v>
      </c>
      <c r="AD86">
        <v>0.43803348446940099</v>
      </c>
      <c r="AE86">
        <v>0.61866711228228</v>
      </c>
      <c r="AF86">
        <v>0.49346664974596799</v>
      </c>
      <c r="AG86">
        <v>0.32995040628129502</v>
      </c>
      <c r="AI86">
        <f t="shared" si="5"/>
        <v>66.585466394224696</v>
      </c>
      <c r="AJ86" t="s">
        <v>162</v>
      </c>
      <c r="AK86">
        <v>0.58994418760540102</v>
      </c>
      <c r="AL86">
        <v>0.87402519946089696</v>
      </c>
      <c r="AM86">
        <v>0.58122040613246895</v>
      </c>
      <c r="AN86" t="s">
        <v>162</v>
      </c>
      <c r="AO86" t="s">
        <v>162</v>
      </c>
      <c r="AP86">
        <v>0.392264751493416</v>
      </c>
      <c r="AQ86">
        <v>0.719782581597186</v>
      </c>
      <c r="AR86" t="s">
        <v>162</v>
      </c>
      <c r="AS86">
        <v>0.39142251615270202</v>
      </c>
      <c r="AT86">
        <v>0.88337700367794003</v>
      </c>
      <c r="AU86">
        <v>0.72214937267636703</v>
      </c>
      <c r="AV86">
        <v>0.88449316641199904</v>
      </c>
      <c r="AW86">
        <v>0.87182938249147102</v>
      </c>
      <c r="AX86">
        <v>0.881880904716137</v>
      </c>
      <c r="AY86">
        <v>0.32753192148360599</v>
      </c>
      <c r="AZ86">
        <v>0.58961653756753796</v>
      </c>
      <c r="BA86">
        <v>0.86996233197982598</v>
      </c>
      <c r="BB86">
        <v>0.884628925085164</v>
      </c>
      <c r="BC86">
        <v>0.60596432018882895</v>
      </c>
      <c r="BD86">
        <v>0.84094566471333299</v>
      </c>
      <c r="BE86">
        <v>0.35141780529371802</v>
      </c>
      <c r="BF86">
        <v>0.82619954098196002</v>
      </c>
      <c r="BG86">
        <v>0.83714284470615796</v>
      </c>
      <c r="BH86">
        <v>0.84044958136111503</v>
      </c>
      <c r="BI86">
        <v>0.43803348446940099</v>
      </c>
      <c r="BJ86">
        <v>0.61866711228228</v>
      </c>
      <c r="BK86">
        <v>0.49346664974596799</v>
      </c>
      <c r="BL86">
        <v>0.32995040628129502</v>
      </c>
    </row>
    <row r="87" spans="1:64" x14ac:dyDescent="0.25">
      <c r="A87" s="139">
        <v>39173</v>
      </c>
      <c r="B87">
        <f t="shared" si="3"/>
        <v>64.660923919212664</v>
      </c>
      <c r="C87">
        <v>0.88569568370345397</v>
      </c>
      <c r="D87">
        <v>0.35747067306454</v>
      </c>
      <c r="E87">
        <v>0.87278320733327297</v>
      </c>
      <c r="F87">
        <v>0.87478333654971996</v>
      </c>
      <c r="G87">
        <v>0.86199956170896996</v>
      </c>
      <c r="H87">
        <v>0.54765180224092402</v>
      </c>
      <c r="I87">
        <v>0.58613375529376399</v>
      </c>
      <c r="J87">
        <v>0.61138415807361401</v>
      </c>
      <c r="K87">
        <v>0.22158097476088101</v>
      </c>
      <c r="M87">
        <f t="shared" si="4"/>
        <v>70.081047094146697</v>
      </c>
      <c r="N87">
        <v>0.41553502512699098</v>
      </c>
      <c r="O87">
        <v>0.90959777291576205</v>
      </c>
      <c r="P87">
        <v>0.78290197822049501</v>
      </c>
      <c r="Q87">
        <v>0.91541596570617301</v>
      </c>
      <c r="R87">
        <v>0.908063582012265</v>
      </c>
      <c r="S87">
        <v>0.91266673565422396</v>
      </c>
      <c r="T87">
        <v>0.38053995585993899</v>
      </c>
      <c r="U87">
        <v>0.56940899049851601</v>
      </c>
      <c r="V87">
        <v>0.91168321017036302</v>
      </c>
      <c r="W87">
        <v>0.91003739170750397</v>
      </c>
      <c r="X87">
        <v>0.58087565822796605</v>
      </c>
      <c r="Y87">
        <v>0.88569568370345397</v>
      </c>
      <c r="Z87">
        <v>0.35747067306454</v>
      </c>
      <c r="AA87">
        <v>0.87278320733327297</v>
      </c>
      <c r="AB87">
        <v>0.87478333654971996</v>
      </c>
      <c r="AC87">
        <v>0.86199956170896996</v>
      </c>
      <c r="AD87">
        <v>0.54765180224092402</v>
      </c>
      <c r="AE87">
        <v>0.58613375529376399</v>
      </c>
      <c r="AF87">
        <v>0.61138415807361401</v>
      </c>
      <c r="AG87">
        <v>0.22158097476088101</v>
      </c>
      <c r="AI87">
        <f t="shared" si="5"/>
        <v>66.244236070015404</v>
      </c>
      <c r="AJ87" t="s">
        <v>162</v>
      </c>
      <c r="AK87">
        <v>0.47392382055175802</v>
      </c>
      <c r="AL87">
        <v>0.90335224379127099</v>
      </c>
      <c r="AM87">
        <v>0.318206837305611</v>
      </c>
      <c r="AN87" t="s">
        <v>162</v>
      </c>
      <c r="AO87" t="s">
        <v>162</v>
      </c>
      <c r="AP87">
        <v>0.414116675606294</v>
      </c>
      <c r="AQ87">
        <v>0.43525002141958002</v>
      </c>
      <c r="AR87" t="s">
        <v>162</v>
      </c>
      <c r="AS87">
        <v>0.41553502512699098</v>
      </c>
      <c r="AT87">
        <v>0.90959777291576205</v>
      </c>
      <c r="AU87">
        <v>0.78290197822049501</v>
      </c>
      <c r="AV87">
        <v>0.91541596570617301</v>
      </c>
      <c r="AW87">
        <v>0.908063582012265</v>
      </c>
      <c r="AX87">
        <v>0.91266673565422396</v>
      </c>
      <c r="AY87">
        <v>0.38053995585993899</v>
      </c>
      <c r="AZ87">
        <v>0.56940899049851601</v>
      </c>
      <c r="BA87">
        <v>0.91168321017036302</v>
      </c>
      <c r="BB87">
        <v>0.91003739170750397</v>
      </c>
      <c r="BC87">
        <v>0.58087565822796605</v>
      </c>
      <c r="BD87">
        <v>0.88569568370345397</v>
      </c>
      <c r="BE87">
        <v>0.35747067306454</v>
      </c>
      <c r="BF87">
        <v>0.87278320733327297</v>
      </c>
      <c r="BG87">
        <v>0.87478333654971996</v>
      </c>
      <c r="BH87">
        <v>0.86199956170896996</v>
      </c>
      <c r="BI87">
        <v>0.54765180224092402</v>
      </c>
      <c r="BJ87">
        <v>0.58613375529376399</v>
      </c>
      <c r="BK87">
        <v>0.61138415807361401</v>
      </c>
      <c r="BL87">
        <v>0.22158097476088101</v>
      </c>
    </row>
    <row r="88" spans="1:64" x14ac:dyDescent="0.25">
      <c r="A88" s="139">
        <v>39264</v>
      </c>
      <c r="B88">
        <f t="shared" si="3"/>
        <v>64.165963176910552</v>
      </c>
      <c r="C88">
        <v>0.82943418337189101</v>
      </c>
      <c r="D88">
        <v>0.12875490566200301</v>
      </c>
      <c r="E88">
        <v>0.86451037452659696</v>
      </c>
      <c r="F88">
        <v>0.850721161375673</v>
      </c>
      <c r="G88">
        <v>0.86971441222495305</v>
      </c>
      <c r="H88">
        <v>0.77380695244523301</v>
      </c>
      <c r="I88">
        <v>0.61283489612006503</v>
      </c>
      <c r="J88">
        <v>0.49269633365538101</v>
      </c>
      <c r="K88">
        <v>0.35246346654015398</v>
      </c>
      <c r="M88">
        <f t="shared" si="4"/>
        <v>71.719039575348887</v>
      </c>
      <c r="N88">
        <v>0.66110203275619395</v>
      </c>
      <c r="O88">
        <v>0.89915022317308502</v>
      </c>
      <c r="P88">
        <v>0.80334780848241305</v>
      </c>
      <c r="Q88">
        <v>0.89069448398423401</v>
      </c>
      <c r="R88">
        <v>0.88255658081963495</v>
      </c>
      <c r="S88">
        <v>0.89912657450094102</v>
      </c>
      <c r="T88">
        <v>0.58179916798848996</v>
      </c>
      <c r="U88">
        <v>0.53012361826095999</v>
      </c>
      <c r="V88">
        <v>0.89249300954775901</v>
      </c>
      <c r="W88">
        <v>0.89637114190515299</v>
      </c>
      <c r="X88">
        <v>0.632106587728961</v>
      </c>
      <c r="Y88">
        <v>0.82943418337189101</v>
      </c>
      <c r="Z88">
        <v>0.12875490566200301</v>
      </c>
      <c r="AA88">
        <v>0.86451037452659696</v>
      </c>
      <c r="AB88">
        <v>0.850721161375673</v>
      </c>
      <c r="AC88">
        <v>0.86971441222495305</v>
      </c>
      <c r="AD88">
        <v>0.77380695244523301</v>
      </c>
      <c r="AE88">
        <v>0.61283489612006503</v>
      </c>
      <c r="AF88">
        <v>0.49269633365538101</v>
      </c>
      <c r="AG88">
        <v>0.35246346654015398</v>
      </c>
      <c r="AI88">
        <f t="shared" si="5"/>
        <v>69.879247749263698</v>
      </c>
      <c r="AJ88" t="s">
        <v>162</v>
      </c>
      <c r="AK88">
        <v>0.29120513166293999</v>
      </c>
      <c r="AL88">
        <v>0.88257099376443504</v>
      </c>
      <c r="AM88">
        <v>0.75611521855382902</v>
      </c>
      <c r="AN88" t="s">
        <v>162</v>
      </c>
      <c r="AO88" t="s">
        <v>162</v>
      </c>
      <c r="AP88">
        <v>0.50680347010808802</v>
      </c>
      <c r="AQ88">
        <v>0.68930920815685703</v>
      </c>
      <c r="AR88" t="s">
        <v>162</v>
      </c>
      <c r="AS88">
        <v>0.66110203275619395</v>
      </c>
      <c r="AT88">
        <v>0.89915022317308502</v>
      </c>
      <c r="AU88">
        <v>0.80334780848241305</v>
      </c>
      <c r="AV88">
        <v>0.89069448398423401</v>
      </c>
      <c r="AW88">
        <v>0.88255658081963495</v>
      </c>
      <c r="AX88">
        <v>0.89912657450094102</v>
      </c>
      <c r="AY88">
        <v>0.58179916798848996</v>
      </c>
      <c r="AZ88">
        <v>0.53012361826095999</v>
      </c>
      <c r="BA88">
        <v>0.89249300954775901</v>
      </c>
      <c r="BB88">
        <v>0.89637114190515299</v>
      </c>
      <c r="BC88">
        <v>0.632106587728961</v>
      </c>
      <c r="BD88">
        <v>0.82943418337189101</v>
      </c>
      <c r="BE88">
        <v>0.12875490566200301</v>
      </c>
      <c r="BF88">
        <v>0.86451037452659696</v>
      </c>
      <c r="BG88">
        <v>0.850721161375673</v>
      </c>
      <c r="BH88">
        <v>0.86971441222495305</v>
      </c>
      <c r="BI88">
        <v>0.77380695244523301</v>
      </c>
      <c r="BJ88">
        <v>0.61283489612006503</v>
      </c>
      <c r="BK88">
        <v>0.49269633365538101</v>
      </c>
      <c r="BL88">
        <v>0.35246346654015398</v>
      </c>
    </row>
    <row r="89" spans="1:64" x14ac:dyDescent="0.25">
      <c r="A89" s="139">
        <v>39356</v>
      </c>
      <c r="B89">
        <f t="shared" si="3"/>
        <v>68.670115441655284</v>
      </c>
      <c r="C89">
        <v>0.92019216510333202</v>
      </c>
      <c r="D89">
        <v>0.33278651416464999</v>
      </c>
      <c r="E89">
        <v>0.92979395938850795</v>
      </c>
      <c r="F89">
        <v>0.92289619207897799</v>
      </c>
      <c r="G89">
        <v>0.91772515749119399</v>
      </c>
      <c r="H89">
        <v>0.66241399118969502</v>
      </c>
      <c r="I89">
        <v>0.51795454867032897</v>
      </c>
      <c r="J89">
        <v>0.58681550730620802</v>
      </c>
      <c r="K89">
        <v>0.389732354356082</v>
      </c>
      <c r="M89">
        <f t="shared" si="4"/>
        <v>76.264121041649929</v>
      </c>
      <c r="N89">
        <v>0.68926637524586698</v>
      </c>
      <c r="O89">
        <v>0.93609365570646996</v>
      </c>
      <c r="P89">
        <v>0.77295676772807598</v>
      </c>
      <c r="Q89">
        <v>0.94459705648902803</v>
      </c>
      <c r="R89">
        <v>0.94515020367422997</v>
      </c>
      <c r="S89">
        <v>0.94058523734092703</v>
      </c>
      <c r="T89">
        <v>0.58948495626181896</v>
      </c>
      <c r="U89">
        <v>0.59382344621129601</v>
      </c>
      <c r="V89">
        <v>0.93751471923965901</v>
      </c>
      <c r="W89">
        <v>0.94173884786789996</v>
      </c>
      <c r="X89">
        <v>0.78130255281573802</v>
      </c>
      <c r="Y89">
        <v>0.92019216510333202</v>
      </c>
      <c r="Z89">
        <v>0.33278651416464999</v>
      </c>
      <c r="AA89">
        <v>0.92979395938850795</v>
      </c>
      <c r="AB89">
        <v>0.92289619207897799</v>
      </c>
      <c r="AC89">
        <v>0.91772515749119399</v>
      </c>
      <c r="AD89">
        <v>0.66241399118969502</v>
      </c>
      <c r="AE89">
        <v>0.51795454867032897</v>
      </c>
      <c r="AF89">
        <v>0.58681550730620802</v>
      </c>
      <c r="AG89">
        <v>0.389732354356082</v>
      </c>
      <c r="AI89">
        <f t="shared" si="5"/>
        <v>69.674377179500794</v>
      </c>
      <c r="AJ89">
        <v>1.68579582920036E-3</v>
      </c>
      <c r="AK89">
        <v>0.58024132737609602</v>
      </c>
      <c r="AL89">
        <v>0.94295537919570405</v>
      </c>
      <c r="AM89">
        <v>0.61575582398994999</v>
      </c>
      <c r="AN89">
        <v>0.18719939815601</v>
      </c>
      <c r="AO89" t="s">
        <v>162</v>
      </c>
      <c r="AP89">
        <v>0.554009599023084</v>
      </c>
      <c r="AQ89">
        <v>0.67741030656518797</v>
      </c>
      <c r="AR89" t="s">
        <v>162</v>
      </c>
      <c r="AS89">
        <v>0.68926637524586698</v>
      </c>
      <c r="AT89">
        <v>0.93609365570646996</v>
      </c>
      <c r="AU89">
        <v>0.77295676772807598</v>
      </c>
      <c r="AV89">
        <v>0.94459705648902803</v>
      </c>
      <c r="AW89">
        <v>0.94515020367422997</v>
      </c>
      <c r="AX89">
        <v>0.94058523734092703</v>
      </c>
      <c r="AY89">
        <v>0.58948495626181896</v>
      </c>
      <c r="AZ89">
        <v>0.59382344621129601</v>
      </c>
      <c r="BA89">
        <v>0.93751471923965901</v>
      </c>
      <c r="BB89">
        <v>0.94173884786789996</v>
      </c>
      <c r="BC89">
        <v>0.78130255281573802</v>
      </c>
      <c r="BD89">
        <v>0.92019216510333202</v>
      </c>
      <c r="BE89">
        <v>0.33278651416464999</v>
      </c>
      <c r="BF89">
        <v>0.92979395938850795</v>
      </c>
      <c r="BG89">
        <v>0.92289619207897799</v>
      </c>
      <c r="BH89">
        <v>0.91772515749119399</v>
      </c>
      <c r="BI89">
        <v>0.66241399118969502</v>
      </c>
      <c r="BJ89">
        <v>0.51795454867032897</v>
      </c>
      <c r="BK89">
        <v>0.58681550730620802</v>
      </c>
      <c r="BL89">
        <v>0.389732354356082</v>
      </c>
    </row>
    <row r="90" spans="1:64" x14ac:dyDescent="0.25">
      <c r="A90" s="139">
        <v>39448</v>
      </c>
      <c r="B90">
        <f t="shared" si="3"/>
        <v>58.033273471601987</v>
      </c>
      <c r="C90">
        <v>0.79867682522425298</v>
      </c>
      <c r="D90">
        <v>0.35571756713819103</v>
      </c>
      <c r="E90">
        <v>0.80629476639998299</v>
      </c>
      <c r="F90">
        <v>0.78923776136869705</v>
      </c>
      <c r="G90">
        <v>0.82144995680466604</v>
      </c>
      <c r="H90">
        <v>0.70185301885386797</v>
      </c>
      <c r="I90">
        <v>0.55983241875567702</v>
      </c>
      <c r="J90">
        <v>7.7199284723033196E-2</v>
      </c>
      <c r="K90">
        <v>0.31273301317580998</v>
      </c>
      <c r="M90">
        <f t="shared" si="4"/>
        <v>66.959531562159597</v>
      </c>
      <c r="N90">
        <v>0.52764324360409298</v>
      </c>
      <c r="O90">
        <v>0.82796173671054596</v>
      </c>
      <c r="P90">
        <v>0.69806983303568004</v>
      </c>
      <c r="Q90">
        <v>0.830946788014294</v>
      </c>
      <c r="R90">
        <v>0.82702601293297195</v>
      </c>
      <c r="S90">
        <v>0.84870025446988195</v>
      </c>
      <c r="T90">
        <v>0.64209118542002797</v>
      </c>
      <c r="U90">
        <v>0.611922850253943</v>
      </c>
      <c r="V90">
        <v>0.81898508823707095</v>
      </c>
      <c r="W90">
        <v>0.84310086365105896</v>
      </c>
      <c r="X90">
        <v>0.69246384365817504</v>
      </c>
      <c r="Y90">
        <v>0.79867682522425298</v>
      </c>
      <c r="Z90">
        <v>0.35571756713819103</v>
      </c>
      <c r="AA90">
        <v>0.80629476639998299</v>
      </c>
      <c r="AB90">
        <v>0.78923776136869705</v>
      </c>
      <c r="AC90">
        <v>0.82144995680466604</v>
      </c>
      <c r="AD90">
        <v>0.70185301885386797</v>
      </c>
      <c r="AE90">
        <v>0.55983241875567702</v>
      </c>
      <c r="AF90">
        <v>7.7199284723033196E-2</v>
      </c>
      <c r="AG90">
        <v>0.31273301317580998</v>
      </c>
      <c r="AI90">
        <f t="shared" si="5"/>
        <v>61.891273679055999</v>
      </c>
      <c r="AJ90">
        <v>8.8578223979099202E-2</v>
      </c>
      <c r="AK90">
        <v>0.52795234586721695</v>
      </c>
      <c r="AL90">
        <v>0.81109172681196195</v>
      </c>
      <c r="AM90">
        <v>0.40790047113141997</v>
      </c>
      <c r="AN90">
        <v>0.25504769702394797</v>
      </c>
      <c r="AO90" t="s">
        <v>162</v>
      </c>
      <c r="AP90">
        <v>0.65434906282177996</v>
      </c>
      <c r="AQ90">
        <v>0.57381805327777702</v>
      </c>
      <c r="AR90" t="s">
        <v>162</v>
      </c>
      <c r="AS90">
        <v>0.52764324360409298</v>
      </c>
      <c r="AT90">
        <v>0.82796173671054596</v>
      </c>
      <c r="AU90">
        <v>0.69806983303568004</v>
      </c>
      <c r="AV90">
        <v>0.830946788014294</v>
      </c>
      <c r="AW90">
        <v>0.82702601293297195</v>
      </c>
      <c r="AX90">
        <v>0.84870025446988195</v>
      </c>
      <c r="AY90">
        <v>0.64209118542002797</v>
      </c>
      <c r="AZ90">
        <v>0.611922850253943</v>
      </c>
      <c r="BA90">
        <v>0.81898508823707095</v>
      </c>
      <c r="BB90">
        <v>0.84310086365105896</v>
      </c>
      <c r="BC90">
        <v>0.69246384365817504</v>
      </c>
      <c r="BD90">
        <v>0.79867682522425298</v>
      </c>
      <c r="BE90">
        <v>0.35571756713819103</v>
      </c>
      <c r="BF90">
        <v>0.80629476639998299</v>
      </c>
      <c r="BG90">
        <v>0.78923776136869705</v>
      </c>
      <c r="BH90">
        <v>0.82144995680466604</v>
      </c>
      <c r="BI90">
        <v>0.70185301885386797</v>
      </c>
      <c r="BJ90">
        <v>0.55983241875567702</v>
      </c>
      <c r="BK90">
        <v>7.7199284723033196E-2</v>
      </c>
      <c r="BL90">
        <v>0.31273301317580998</v>
      </c>
    </row>
    <row r="91" spans="1:64" x14ac:dyDescent="0.25">
      <c r="A91" s="139">
        <v>39539</v>
      </c>
      <c r="B91">
        <f t="shared" si="3"/>
        <v>68.377004766925339</v>
      </c>
      <c r="C91">
        <v>0.88302023975729704</v>
      </c>
      <c r="D91">
        <v>0.25730956742606398</v>
      </c>
      <c r="E91">
        <v>0.89332821940168605</v>
      </c>
      <c r="F91">
        <v>0.90838707847591305</v>
      </c>
      <c r="G91">
        <v>0.84704713977396595</v>
      </c>
      <c r="H91">
        <v>0.72385806118437601</v>
      </c>
      <c r="I91">
        <v>0.90174373522309104</v>
      </c>
      <c r="J91">
        <v>0.37253960593239199</v>
      </c>
      <c r="K91">
        <v>0.36669678184849502</v>
      </c>
      <c r="M91">
        <f t="shared" si="4"/>
        <v>73.455552311062306</v>
      </c>
      <c r="N91">
        <v>0.42215098228549902</v>
      </c>
      <c r="O91">
        <v>0.91177176336841903</v>
      </c>
      <c r="P91">
        <v>0.70006987840540202</v>
      </c>
      <c r="Q91">
        <v>0.92347565740596305</v>
      </c>
      <c r="R91">
        <v>0.90157414990759699</v>
      </c>
      <c r="S91">
        <v>0.92279808841178601</v>
      </c>
      <c r="T91">
        <v>0.36230816978020802</v>
      </c>
      <c r="U91">
        <v>0.74682150181249896</v>
      </c>
      <c r="V91">
        <v>0.90557434093586198</v>
      </c>
      <c r="W91">
        <v>0.91934694586937804</v>
      </c>
      <c r="X91">
        <v>0.82128855500656595</v>
      </c>
      <c r="Y91">
        <v>0.88302023975729704</v>
      </c>
      <c r="Z91">
        <v>0.25730956742606398</v>
      </c>
      <c r="AA91">
        <v>0.89332821940168605</v>
      </c>
      <c r="AB91">
        <v>0.90838707847591305</v>
      </c>
      <c r="AC91">
        <v>0.84704713977396595</v>
      </c>
      <c r="AD91">
        <v>0.72385806118437601</v>
      </c>
      <c r="AE91">
        <v>0.90174373522309104</v>
      </c>
      <c r="AF91">
        <v>0.37253960593239199</v>
      </c>
      <c r="AG91">
        <v>0.36669678184849502</v>
      </c>
      <c r="AI91">
        <f t="shared" si="5"/>
        <v>65.488935534152915</v>
      </c>
      <c r="AJ91">
        <v>4.7336842662117601E-2</v>
      </c>
      <c r="AK91">
        <v>0.58481579682417895</v>
      </c>
      <c r="AL91">
        <v>0.90453270777747796</v>
      </c>
      <c r="AM91">
        <v>0.245622383809633</v>
      </c>
      <c r="AN91">
        <v>5.8491237299671497E-2</v>
      </c>
      <c r="AO91" t="s">
        <v>162</v>
      </c>
      <c r="AP91">
        <v>0.51466026957861599</v>
      </c>
      <c r="AQ91">
        <v>0.63544289405712695</v>
      </c>
      <c r="AR91" t="s">
        <v>162</v>
      </c>
      <c r="AS91">
        <v>0.42215098228549902</v>
      </c>
      <c r="AT91">
        <v>0.91177176336841903</v>
      </c>
      <c r="AU91">
        <v>0.70006987840540202</v>
      </c>
      <c r="AV91">
        <v>0.92347565740596305</v>
      </c>
      <c r="AW91">
        <v>0.90157414990759699</v>
      </c>
      <c r="AX91">
        <v>0.92279808841178601</v>
      </c>
      <c r="AY91">
        <v>0.36230816978020802</v>
      </c>
      <c r="AZ91">
        <v>0.74682150181249896</v>
      </c>
      <c r="BA91">
        <v>0.90557434093586198</v>
      </c>
      <c r="BB91">
        <v>0.91934694586937804</v>
      </c>
      <c r="BC91">
        <v>0.82128855500656595</v>
      </c>
      <c r="BD91">
        <v>0.88302023975729704</v>
      </c>
      <c r="BE91">
        <v>0.25730956742606398</v>
      </c>
      <c r="BF91">
        <v>0.89332821940168605</v>
      </c>
      <c r="BG91">
        <v>0.90838707847591305</v>
      </c>
      <c r="BH91">
        <v>0.84704713977396595</v>
      </c>
      <c r="BI91">
        <v>0.72385806118437601</v>
      </c>
      <c r="BJ91">
        <v>0.90174373522309104</v>
      </c>
      <c r="BK91">
        <v>0.37253960593239199</v>
      </c>
      <c r="BL91">
        <v>0.36669678184849502</v>
      </c>
    </row>
    <row r="92" spans="1:64" x14ac:dyDescent="0.25">
      <c r="A92" s="139">
        <v>39630</v>
      </c>
      <c r="B92">
        <f t="shared" si="3"/>
        <v>70.904458887171884</v>
      </c>
      <c r="C92">
        <v>0.90319154140531899</v>
      </c>
      <c r="D92">
        <v>0.50906158660035705</v>
      </c>
      <c r="E92">
        <v>0.88575059643058496</v>
      </c>
      <c r="F92">
        <v>0.89850287540871898</v>
      </c>
      <c r="G92">
        <v>0.90799512216502298</v>
      </c>
      <c r="H92">
        <v>0.53735437679110998</v>
      </c>
      <c r="I92">
        <v>0.75970684705683</v>
      </c>
      <c r="J92">
        <v>0.49875317536660702</v>
      </c>
      <c r="K92">
        <v>0.48108517862091899</v>
      </c>
      <c r="M92">
        <f t="shared" si="4"/>
        <v>74.40861467251672</v>
      </c>
      <c r="N92">
        <v>0.55552384998267701</v>
      </c>
      <c r="O92">
        <v>0.90945543723605504</v>
      </c>
      <c r="P92">
        <v>0.714473304017611</v>
      </c>
      <c r="Q92">
        <v>0.92327760027644401</v>
      </c>
      <c r="R92">
        <v>0.90581838422110605</v>
      </c>
      <c r="S92">
        <v>0.92628973088887001</v>
      </c>
      <c r="T92">
        <v>0.351616372961156</v>
      </c>
      <c r="U92">
        <v>0.66406382385145002</v>
      </c>
      <c r="V92">
        <v>0.92254311449002802</v>
      </c>
      <c r="W92">
        <v>0.88875803264408504</v>
      </c>
      <c r="X92">
        <v>0.73850198408839196</v>
      </c>
      <c r="Y92">
        <v>0.90319154140531899</v>
      </c>
      <c r="Z92">
        <v>0.50906158660035705</v>
      </c>
      <c r="AA92">
        <v>0.88575059643058496</v>
      </c>
      <c r="AB92">
        <v>0.89850287540871898</v>
      </c>
      <c r="AC92">
        <v>0.90799512216502298</v>
      </c>
      <c r="AD92">
        <v>0.53735437679110998</v>
      </c>
      <c r="AE92">
        <v>0.75970684705683</v>
      </c>
      <c r="AF92">
        <v>0.49875317536660702</v>
      </c>
      <c r="AG92">
        <v>0.48108517862091899</v>
      </c>
      <c r="AI92">
        <f t="shared" si="5"/>
        <v>67.196361863736314</v>
      </c>
      <c r="AJ92">
        <v>0.155741412097747</v>
      </c>
      <c r="AK92">
        <v>0.43193543632926201</v>
      </c>
      <c r="AL92">
        <v>0.89112038310506403</v>
      </c>
      <c r="AM92">
        <v>0.38399605171650297</v>
      </c>
      <c r="AN92">
        <v>0.37246393234453101</v>
      </c>
      <c r="AO92" t="s">
        <v>162</v>
      </c>
      <c r="AP92">
        <v>0.45623955370493602</v>
      </c>
      <c r="AQ92">
        <v>0.56979799940742204</v>
      </c>
      <c r="AR92" t="s">
        <v>162</v>
      </c>
      <c r="AS92">
        <v>0.55552384998267701</v>
      </c>
      <c r="AT92">
        <v>0.90945543723605504</v>
      </c>
      <c r="AU92">
        <v>0.714473304017611</v>
      </c>
      <c r="AV92">
        <v>0.92327760027644401</v>
      </c>
      <c r="AW92">
        <v>0.90581838422110605</v>
      </c>
      <c r="AX92">
        <v>0.92628973088887001</v>
      </c>
      <c r="AY92">
        <v>0.351616372961156</v>
      </c>
      <c r="AZ92">
        <v>0.66406382385145002</v>
      </c>
      <c r="BA92">
        <v>0.92254311449002802</v>
      </c>
      <c r="BB92">
        <v>0.88875803264408504</v>
      </c>
      <c r="BC92">
        <v>0.73850198408839196</v>
      </c>
      <c r="BD92">
        <v>0.90319154140531899</v>
      </c>
      <c r="BE92">
        <v>0.50906158660035705</v>
      </c>
      <c r="BF92">
        <v>0.88575059643058496</v>
      </c>
      <c r="BG92">
        <v>0.89850287540871898</v>
      </c>
      <c r="BH92">
        <v>0.90799512216502298</v>
      </c>
      <c r="BI92">
        <v>0.53735437679110998</v>
      </c>
      <c r="BJ92">
        <v>0.75970684705683</v>
      </c>
      <c r="BK92">
        <v>0.49875317536660702</v>
      </c>
      <c r="BL92">
        <v>0.48108517862091899</v>
      </c>
    </row>
    <row r="93" spans="1:64" x14ac:dyDescent="0.25">
      <c r="A93" s="139">
        <v>39722</v>
      </c>
      <c r="B93">
        <f t="shared" si="3"/>
        <v>54.881513359894107</v>
      </c>
      <c r="C93">
        <v>0.65042573570256101</v>
      </c>
      <c r="D93">
        <v>0.65536668652700703</v>
      </c>
      <c r="E93">
        <v>0.64859444715005599</v>
      </c>
      <c r="F93">
        <v>0.61231398813197002</v>
      </c>
      <c r="G93">
        <v>0.802812196973269</v>
      </c>
      <c r="H93">
        <v>0.46852926431271302</v>
      </c>
      <c r="I93">
        <v>0.32196586418539103</v>
      </c>
      <c r="J93">
        <v>0.480365427057594</v>
      </c>
      <c r="K93">
        <v>0.29896259234990802</v>
      </c>
      <c r="M93">
        <f t="shared" si="4"/>
        <v>64.136073780026166</v>
      </c>
      <c r="N93">
        <v>0.76581368389306603</v>
      </c>
      <c r="O93">
        <v>0.711571028660969</v>
      </c>
      <c r="P93">
        <v>0.74659110732138101</v>
      </c>
      <c r="Q93">
        <v>0.71712751167934796</v>
      </c>
      <c r="R93">
        <v>0.70819502789581301</v>
      </c>
      <c r="S93">
        <v>0.72200564478918405</v>
      </c>
      <c r="T93">
        <v>0.75659931822909299</v>
      </c>
      <c r="U93">
        <v>0.63335481417735195</v>
      </c>
      <c r="V93">
        <v>0.70049715521948797</v>
      </c>
      <c r="W93">
        <v>0.722451691978094</v>
      </c>
      <c r="X93">
        <v>0.703671569770978</v>
      </c>
      <c r="Y93">
        <v>0.65042573570256101</v>
      </c>
      <c r="Z93">
        <v>0.65536668652700703</v>
      </c>
      <c r="AA93">
        <v>0.64859444715005599</v>
      </c>
      <c r="AB93">
        <v>0.61231398813197002</v>
      </c>
      <c r="AC93">
        <v>0.802812196973269</v>
      </c>
      <c r="AD93">
        <v>0.46852926431271302</v>
      </c>
      <c r="AE93">
        <v>0.32196586418539103</v>
      </c>
      <c r="AF93">
        <v>0.480365427057594</v>
      </c>
      <c r="AG93">
        <v>0.29896259234990802</v>
      </c>
      <c r="AI93">
        <f t="shared" si="5"/>
        <v>59.409224564711572</v>
      </c>
      <c r="AJ93">
        <v>0.109498821384185</v>
      </c>
      <c r="AK93">
        <v>0.62131209074063098</v>
      </c>
      <c r="AL93">
        <v>0.68420087115013495</v>
      </c>
      <c r="AM93">
        <v>0.48185245710736002</v>
      </c>
      <c r="AN93">
        <v>7.4229517528704297E-2</v>
      </c>
      <c r="AO93" t="s">
        <v>162</v>
      </c>
      <c r="AP93">
        <v>0.50805103808043295</v>
      </c>
      <c r="AQ93">
        <v>0.73413108047544295</v>
      </c>
      <c r="AR93" t="s">
        <v>162</v>
      </c>
      <c r="AS93">
        <v>0.76581368389306603</v>
      </c>
      <c r="AT93">
        <v>0.711571028660969</v>
      </c>
      <c r="AU93">
        <v>0.74659110732138101</v>
      </c>
      <c r="AV93">
        <v>0.71712751167934796</v>
      </c>
      <c r="AW93">
        <v>0.70819502789581301</v>
      </c>
      <c r="AX93">
        <v>0.72200564478918405</v>
      </c>
      <c r="AY93">
        <v>0.75659931822909299</v>
      </c>
      <c r="AZ93">
        <v>0.63335481417735195</v>
      </c>
      <c r="BA93">
        <v>0.70049715521948797</v>
      </c>
      <c r="BB93">
        <v>0.722451691978094</v>
      </c>
      <c r="BC93">
        <v>0.703671569770978</v>
      </c>
      <c r="BD93">
        <v>0.65042573570256101</v>
      </c>
      <c r="BE93">
        <v>0.65536668652700703</v>
      </c>
      <c r="BF93">
        <v>0.64859444715005599</v>
      </c>
      <c r="BG93">
        <v>0.61231398813197002</v>
      </c>
      <c r="BH93">
        <v>0.802812196973269</v>
      </c>
      <c r="BI93">
        <v>0.46852926431271302</v>
      </c>
      <c r="BJ93">
        <v>0.32196586418539103</v>
      </c>
      <c r="BK93">
        <v>0.480365427057594</v>
      </c>
      <c r="BL93">
        <v>0.29896259234990802</v>
      </c>
    </row>
    <row r="94" spans="1:64" x14ac:dyDescent="0.25">
      <c r="A94" s="139">
        <v>39814</v>
      </c>
      <c r="B94">
        <f t="shared" si="3"/>
        <v>57.805581226872768</v>
      </c>
      <c r="C94">
        <v>0.82945069464346799</v>
      </c>
      <c r="D94">
        <v>0.210384759120091</v>
      </c>
      <c r="E94">
        <v>0.88061729573101599</v>
      </c>
      <c r="F94">
        <v>0.85891294096993598</v>
      </c>
      <c r="G94">
        <v>0.73514248245898905</v>
      </c>
      <c r="H94">
        <v>0.33268939810782899</v>
      </c>
      <c r="I94">
        <v>0.63057908974710597</v>
      </c>
      <c r="J94">
        <v>0.39915575070786802</v>
      </c>
      <c r="K94">
        <v>0.32556989893224703</v>
      </c>
      <c r="M94">
        <f t="shared" si="4"/>
        <v>71.366745978806179</v>
      </c>
      <c r="N94">
        <v>0.65891019669502504</v>
      </c>
      <c r="O94">
        <v>0.92087168274566</v>
      </c>
      <c r="P94">
        <v>0.81869144235267599</v>
      </c>
      <c r="Q94">
        <v>0.90398801702979803</v>
      </c>
      <c r="R94">
        <v>0.89522954093532803</v>
      </c>
      <c r="S94">
        <v>0.91832867521222805</v>
      </c>
      <c r="T94">
        <v>0.68268101181903296</v>
      </c>
      <c r="U94">
        <v>0.70490272265906695</v>
      </c>
      <c r="V94">
        <v>0.88374154698279095</v>
      </c>
      <c r="W94">
        <v>0.90409888855869902</v>
      </c>
      <c r="X94">
        <v>0.779403160352378</v>
      </c>
      <c r="Y94">
        <v>0.82945069464346799</v>
      </c>
      <c r="Z94">
        <v>0.210384759120091</v>
      </c>
      <c r="AA94">
        <v>0.88061729573101599</v>
      </c>
      <c r="AB94">
        <v>0.85891294096993598</v>
      </c>
      <c r="AC94">
        <v>0.73514248245898905</v>
      </c>
      <c r="AD94">
        <v>0.33268939810782899</v>
      </c>
      <c r="AE94">
        <v>0.63057908974710597</v>
      </c>
      <c r="AF94">
        <v>0.39915575070786802</v>
      </c>
      <c r="AG94">
        <v>0.32556989893224703</v>
      </c>
      <c r="AI94">
        <f t="shared" si="5"/>
        <v>64.085723184302651</v>
      </c>
      <c r="AJ94">
        <v>-6.0097507863117201E-3</v>
      </c>
      <c r="AK94">
        <v>0.63137590487891104</v>
      </c>
      <c r="AL94">
        <v>0.81212587325924901</v>
      </c>
      <c r="AM94">
        <v>0.38767947832050598</v>
      </c>
      <c r="AN94">
        <v>0.13516705608136501</v>
      </c>
      <c r="AO94" t="s">
        <v>162</v>
      </c>
      <c r="AP94">
        <v>0.51029875111571799</v>
      </c>
      <c r="AQ94">
        <v>0.55915875113104097</v>
      </c>
      <c r="AR94" t="s">
        <v>162</v>
      </c>
      <c r="AS94">
        <v>0.65891019669502504</v>
      </c>
      <c r="AT94">
        <v>0.92087168274566</v>
      </c>
      <c r="AU94">
        <v>0.81869144235267599</v>
      </c>
      <c r="AV94">
        <v>0.90398801702979803</v>
      </c>
      <c r="AW94">
        <v>0.89522954093532803</v>
      </c>
      <c r="AX94">
        <v>0.91832867521222805</v>
      </c>
      <c r="AY94">
        <v>0.68268101181903296</v>
      </c>
      <c r="AZ94">
        <v>0.70490272265906695</v>
      </c>
      <c r="BA94">
        <v>0.88374154698279095</v>
      </c>
      <c r="BB94">
        <v>0.90409888855869902</v>
      </c>
      <c r="BC94">
        <v>0.779403160352378</v>
      </c>
      <c r="BD94">
        <v>0.82945069464346799</v>
      </c>
      <c r="BE94">
        <v>0.210384759120091</v>
      </c>
      <c r="BF94">
        <v>0.88061729573101599</v>
      </c>
      <c r="BG94">
        <v>0.85891294096993598</v>
      </c>
      <c r="BH94">
        <v>0.73514248245898905</v>
      </c>
      <c r="BI94">
        <v>0.33268939810782899</v>
      </c>
      <c r="BJ94">
        <v>0.63057908974710597</v>
      </c>
      <c r="BK94">
        <v>0.39915575070786802</v>
      </c>
      <c r="BL94">
        <v>0.32556989893224703</v>
      </c>
    </row>
    <row r="95" spans="1:64" x14ac:dyDescent="0.25">
      <c r="A95" s="139">
        <v>39904</v>
      </c>
      <c r="B95">
        <f t="shared" si="3"/>
        <v>60.750346022482823</v>
      </c>
      <c r="C95">
        <v>0.84929895039612102</v>
      </c>
      <c r="D95">
        <v>0.49409874981652302</v>
      </c>
      <c r="E95">
        <v>0.83101679431989095</v>
      </c>
      <c r="F95">
        <v>0.81498655987233903</v>
      </c>
      <c r="G95">
        <v>0.67663760229108405</v>
      </c>
      <c r="H95">
        <v>0.50799354707983302</v>
      </c>
      <c r="I95">
        <v>0.66260292318266001</v>
      </c>
      <c r="J95">
        <v>0.354628386325963</v>
      </c>
      <c r="K95">
        <v>0.27626762873903998</v>
      </c>
      <c r="M95">
        <f t="shared" si="4"/>
        <v>70.505635692008127</v>
      </c>
      <c r="N95">
        <v>0.64413776772367903</v>
      </c>
      <c r="O95">
        <v>0.86836455641481602</v>
      </c>
      <c r="P95">
        <v>0.73182386635507102</v>
      </c>
      <c r="Q95">
        <v>0.88842819821461805</v>
      </c>
      <c r="R95">
        <v>0.87320079646765802</v>
      </c>
      <c r="S95">
        <v>0.86748066687705905</v>
      </c>
      <c r="T95">
        <v>0.65134532837544501</v>
      </c>
      <c r="U95">
        <v>0.73491892875694098</v>
      </c>
      <c r="V95">
        <v>0.84738609025598399</v>
      </c>
      <c r="W95">
        <v>0.84177239981848595</v>
      </c>
      <c r="X95">
        <v>0.68473739711841197</v>
      </c>
      <c r="Y95">
        <v>0.84929895039612102</v>
      </c>
      <c r="Z95">
        <v>0.49409874981652302</v>
      </c>
      <c r="AA95">
        <v>0.83101679431989095</v>
      </c>
      <c r="AB95">
        <v>0.81498655987233903</v>
      </c>
      <c r="AC95">
        <v>0.67663760229108405</v>
      </c>
      <c r="AD95">
        <v>0.50799354707983302</v>
      </c>
      <c r="AE95">
        <v>0.66260292318266001</v>
      </c>
      <c r="AF95">
        <v>0.354628386325963</v>
      </c>
      <c r="AG95">
        <v>0.27626762873903998</v>
      </c>
      <c r="AI95">
        <f t="shared" si="5"/>
        <v>64.54673148055052</v>
      </c>
      <c r="AJ95">
        <v>-5.6835980123016903E-2</v>
      </c>
      <c r="AK95">
        <v>0.64900283533519498</v>
      </c>
      <c r="AL95">
        <v>0.76136072225041596</v>
      </c>
      <c r="AM95">
        <v>0.32710335070808599</v>
      </c>
      <c r="AN95">
        <v>0.27036489294662103</v>
      </c>
      <c r="AO95" t="s">
        <v>162</v>
      </c>
      <c r="AP95">
        <v>0.72161963533497198</v>
      </c>
      <c r="AQ95">
        <v>0.65387490489474298</v>
      </c>
      <c r="AR95" t="s">
        <v>162</v>
      </c>
      <c r="AS95">
        <v>0.64413776772367903</v>
      </c>
      <c r="AT95">
        <v>0.86836455641481602</v>
      </c>
      <c r="AU95">
        <v>0.73182386635507102</v>
      </c>
      <c r="AV95">
        <v>0.88842819821461805</v>
      </c>
      <c r="AW95">
        <v>0.87320079646765802</v>
      </c>
      <c r="AX95">
        <v>0.86748066687705905</v>
      </c>
      <c r="AY95">
        <v>0.65134532837544501</v>
      </c>
      <c r="AZ95">
        <v>0.73491892875694098</v>
      </c>
      <c r="BA95">
        <v>0.84738609025598399</v>
      </c>
      <c r="BB95">
        <v>0.84177239981848595</v>
      </c>
      <c r="BC95">
        <v>0.68473739711841197</v>
      </c>
      <c r="BD95">
        <v>0.84929895039612102</v>
      </c>
      <c r="BE95">
        <v>0.49409874981652302</v>
      </c>
      <c r="BF95">
        <v>0.83101679431989095</v>
      </c>
      <c r="BG95">
        <v>0.81498655987233903</v>
      </c>
      <c r="BH95">
        <v>0.67663760229108405</v>
      </c>
      <c r="BI95">
        <v>0.50799354707983302</v>
      </c>
      <c r="BJ95">
        <v>0.66260292318266001</v>
      </c>
      <c r="BK95">
        <v>0.354628386325963</v>
      </c>
      <c r="BL95">
        <v>0.27626762873903998</v>
      </c>
    </row>
    <row r="96" spans="1:64" x14ac:dyDescent="0.25">
      <c r="A96" s="139">
        <v>39995</v>
      </c>
      <c r="B96">
        <f t="shared" si="3"/>
        <v>64.075616907824497</v>
      </c>
      <c r="C96">
        <v>0.83975357275767304</v>
      </c>
      <c r="D96">
        <v>0.62549111040980399</v>
      </c>
      <c r="E96">
        <v>0.87770774445064104</v>
      </c>
      <c r="F96">
        <v>0.81623567309729905</v>
      </c>
      <c r="G96">
        <v>0.79301956509230198</v>
      </c>
      <c r="H96">
        <v>0.39378657903653203</v>
      </c>
      <c r="I96">
        <v>0.77976357946991404</v>
      </c>
      <c r="J96">
        <v>0.32937523433451599</v>
      </c>
      <c r="K96">
        <v>0.31167246305552398</v>
      </c>
      <c r="M96">
        <f t="shared" si="4"/>
        <v>70.98408366609317</v>
      </c>
      <c r="N96">
        <v>0.51604542481807802</v>
      </c>
      <c r="O96">
        <v>0.91805158327585501</v>
      </c>
      <c r="P96">
        <v>0.68811428236678895</v>
      </c>
      <c r="Q96">
        <v>0.91877682769664004</v>
      </c>
      <c r="R96">
        <v>0.88979840330753901</v>
      </c>
      <c r="S96">
        <v>0.91252087260910997</v>
      </c>
      <c r="T96">
        <v>0.38782363972973699</v>
      </c>
      <c r="U96">
        <v>0.68254857714751505</v>
      </c>
      <c r="V96">
        <v>0.88990874940974796</v>
      </c>
      <c r="W96">
        <v>0.89032841079952996</v>
      </c>
      <c r="X96">
        <v>0.73609444035388705</v>
      </c>
      <c r="Y96">
        <v>0.83975357275767304</v>
      </c>
      <c r="Z96">
        <v>0.62549111040980399</v>
      </c>
      <c r="AA96">
        <v>0.87770774445064104</v>
      </c>
      <c r="AB96">
        <v>0.81623567309729905</v>
      </c>
      <c r="AC96">
        <v>0.79301956509230198</v>
      </c>
      <c r="AD96">
        <v>0.39378657903653203</v>
      </c>
      <c r="AE96">
        <v>0.77976357946991404</v>
      </c>
      <c r="AF96">
        <v>0.32937523433451599</v>
      </c>
      <c r="AG96">
        <v>0.31167246305552398</v>
      </c>
      <c r="AI96">
        <f t="shared" si="5"/>
        <v>63.812879688804991</v>
      </c>
      <c r="AJ96">
        <v>-0.16397966603572101</v>
      </c>
      <c r="AK96">
        <v>0.64644169344580804</v>
      </c>
      <c r="AL96">
        <v>0.76924967075598705</v>
      </c>
      <c r="AM96">
        <v>0.63174257185338201</v>
      </c>
      <c r="AN96">
        <v>6.9886391278892498E-2</v>
      </c>
      <c r="AO96" t="s">
        <v>162</v>
      </c>
      <c r="AP96">
        <v>0.66442940403239403</v>
      </c>
      <c r="AQ96">
        <v>0.41489071742797101</v>
      </c>
      <c r="AR96" t="s">
        <v>162</v>
      </c>
      <c r="AS96">
        <v>0.51604542481807802</v>
      </c>
      <c r="AT96">
        <v>0.91805158327585501</v>
      </c>
      <c r="AU96">
        <v>0.68811428236678895</v>
      </c>
      <c r="AV96">
        <v>0.91877682769664004</v>
      </c>
      <c r="AW96">
        <v>0.88979840330753901</v>
      </c>
      <c r="AX96">
        <v>0.91252087260910997</v>
      </c>
      <c r="AY96">
        <v>0.38782363972973699</v>
      </c>
      <c r="AZ96">
        <v>0.68254857714751505</v>
      </c>
      <c r="BA96">
        <v>0.88990874940974796</v>
      </c>
      <c r="BB96">
        <v>0.89032841079952996</v>
      </c>
      <c r="BC96">
        <v>0.73609444035388705</v>
      </c>
      <c r="BD96">
        <v>0.83975357275767304</v>
      </c>
      <c r="BE96">
        <v>0.62549111040980399</v>
      </c>
      <c r="BF96">
        <v>0.87770774445064104</v>
      </c>
      <c r="BG96">
        <v>0.81623567309729905</v>
      </c>
      <c r="BH96">
        <v>0.79301956509230198</v>
      </c>
      <c r="BI96">
        <v>0.39378657903653203</v>
      </c>
      <c r="BJ96">
        <v>0.77976357946991404</v>
      </c>
      <c r="BK96">
        <v>0.32937523433451599</v>
      </c>
      <c r="BL96">
        <v>0.31167246305552398</v>
      </c>
    </row>
    <row r="97" spans="1:64" x14ac:dyDescent="0.25">
      <c r="A97" s="139">
        <v>40087</v>
      </c>
      <c r="B97">
        <f t="shared" si="3"/>
        <v>54.649373833790627</v>
      </c>
      <c r="C97">
        <v>0.81268591479719599</v>
      </c>
      <c r="D97">
        <v>0.28677304127512399</v>
      </c>
      <c r="E97">
        <v>0.80256085335401695</v>
      </c>
      <c r="F97">
        <v>0.78272446051995004</v>
      </c>
      <c r="G97">
        <v>0.70535588890338297</v>
      </c>
      <c r="H97">
        <v>0.30954115272273802</v>
      </c>
      <c r="I97">
        <v>0.65444708173661104</v>
      </c>
      <c r="J97">
        <v>0.13392059885122401</v>
      </c>
      <c r="K97">
        <v>0.43043465288091398</v>
      </c>
      <c r="M97">
        <f t="shared" si="4"/>
        <v>67.425019428134121</v>
      </c>
      <c r="N97">
        <v>0.554923653849559</v>
      </c>
      <c r="O97">
        <v>0.853447978830571</v>
      </c>
      <c r="P97">
        <v>0.85612247043051104</v>
      </c>
      <c r="Q97">
        <v>0.849872545824776</v>
      </c>
      <c r="R97">
        <v>0.83016102541387504</v>
      </c>
      <c r="S97">
        <v>0.85972696242861102</v>
      </c>
      <c r="T97">
        <v>0.62124473543224701</v>
      </c>
      <c r="U97">
        <v>0.76772303940492204</v>
      </c>
      <c r="V97">
        <v>0.81291904784003099</v>
      </c>
      <c r="W97">
        <v>0.84236324216347902</v>
      </c>
      <c r="X97">
        <v>0.71805553896708596</v>
      </c>
      <c r="Y97">
        <v>0.81268591479719599</v>
      </c>
      <c r="Z97">
        <v>0.28677304127512399</v>
      </c>
      <c r="AA97">
        <v>0.80256085335401695</v>
      </c>
      <c r="AB97">
        <v>0.78272446051995004</v>
      </c>
      <c r="AC97">
        <v>0.70535588890338297</v>
      </c>
      <c r="AD97">
        <v>0.30954115272273802</v>
      </c>
      <c r="AE97">
        <v>0.65444708173661104</v>
      </c>
      <c r="AF97">
        <v>0.13392059885122401</v>
      </c>
      <c r="AG97">
        <v>0.43043465288091398</v>
      </c>
      <c r="AI97">
        <f t="shared" si="5"/>
        <v>63.926309463424225</v>
      </c>
      <c r="AJ97">
        <v>5.05757221745806E-3</v>
      </c>
      <c r="AK97">
        <v>0.68590022922077498</v>
      </c>
      <c r="AL97">
        <v>0.41422681482870199</v>
      </c>
      <c r="AM97">
        <v>0.73643999426548001</v>
      </c>
      <c r="AN97">
        <v>0.40868233040268898</v>
      </c>
      <c r="AO97" t="s">
        <v>162</v>
      </c>
      <c r="AP97">
        <v>0.79148552380165105</v>
      </c>
      <c r="AQ97">
        <v>0.73330720476096001</v>
      </c>
      <c r="AR97" t="s">
        <v>162</v>
      </c>
      <c r="AS97">
        <v>0.554923653849559</v>
      </c>
      <c r="AT97">
        <v>0.853447978830571</v>
      </c>
      <c r="AU97">
        <v>0.85612247043051104</v>
      </c>
      <c r="AV97">
        <v>0.849872545824776</v>
      </c>
      <c r="AW97">
        <v>0.83016102541387504</v>
      </c>
      <c r="AX97">
        <v>0.85972696242861102</v>
      </c>
      <c r="AY97">
        <v>0.62124473543224701</v>
      </c>
      <c r="AZ97">
        <v>0.76772303940492204</v>
      </c>
      <c r="BA97">
        <v>0.81291904784003099</v>
      </c>
      <c r="BB97">
        <v>0.84236324216347902</v>
      </c>
      <c r="BC97">
        <v>0.71805553896708596</v>
      </c>
      <c r="BD97">
        <v>0.81268591479719599</v>
      </c>
      <c r="BE97">
        <v>0.28677304127512399</v>
      </c>
      <c r="BF97">
        <v>0.80256085335401695</v>
      </c>
      <c r="BG97">
        <v>0.78272446051995004</v>
      </c>
      <c r="BH97">
        <v>0.70535588890338297</v>
      </c>
      <c r="BI97">
        <v>0.30954115272273802</v>
      </c>
      <c r="BJ97">
        <v>0.65444708173661104</v>
      </c>
      <c r="BK97">
        <v>0.13392059885122401</v>
      </c>
      <c r="BL97">
        <v>0.43043465288091398</v>
      </c>
    </row>
    <row r="98" spans="1:64" x14ac:dyDescent="0.25">
      <c r="A98" s="139">
        <v>40179</v>
      </c>
      <c r="B98">
        <f t="shared" si="3"/>
        <v>60.407325661911337</v>
      </c>
      <c r="C98">
        <v>0.84111634953594205</v>
      </c>
      <c r="D98">
        <v>0.24234316993973501</v>
      </c>
      <c r="E98">
        <v>0.83537211869049399</v>
      </c>
      <c r="F98">
        <v>0.81390061102675004</v>
      </c>
      <c r="G98">
        <v>0.76313482130386501</v>
      </c>
      <c r="H98">
        <v>0.34610079229380097</v>
      </c>
      <c r="I98">
        <v>0.74392795259737998</v>
      </c>
      <c r="J98">
        <v>0.49367045376109298</v>
      </c>
      <c r="K98">
        <v>0.35709304042295997</v>
      </c>
      <c r="M98">
        <f t="shared" si="4"/>
        <v>69.813477034174198</v>
      </c>
      <c r="N98">
        <v>0.62844112323395296</v>
      </c>
      <c r="O98">
        <v>0.874989543507249</v>
      </c>
      <c r="P98">
        <v>0.84684740262379499</v>
      </c>
      <c r="Q98">
        <v>0.87746948273055603</v>
      </c>
      <c r="R98">
        <v>0.892334377174961</v>
      </c>
      <c r="S98">
        <v>0.866194236574931</v>
      </c>
      <c r="T98">
        <v>0.67545114394330297</v>
      </c>
      <c r="U98">
        <v>0.61564701136801903</v>
      </c>
      <c r="V98">
        <v>0.73944045142359405</v>
      </c>
      <c r="W98">
        <v>0.85277498714671096</v>
      </c>
      <c r="X98">
        <v>0.65644633753574899</v>
      </c>
      <c r="Y98">
        <v>0.84111634953594205</v>
      </c>
      <c r="Z98">
        <v>0.24234316993973501</v>
      </c>
      <c r="AA98">
        <v>0.83537211869049399</v>
      </c>
      <c r="AB98">
        <v>0.81390061102675004</v>
      </c>
      <c r="AC98">
        <v>0.76313482130386501</v>
      </c>
      <c r="AD98">
        <v>0.34610079229380097</v>
      </c>
      <c r="AE98">
        <v>0.74392795259737998</v>
      </c>
      <c r="AF98">
        <v>0.49367045376109298</v>
      </c>
      <c r="AG98">
        <v>0.35709304042295997</v>
      </c>
      <c r="AI98">
        <f t="shared" si="5"/>
        <v>64.953916787262145</v>
      </c>
      <c r="AJ98">
        <v>-0.13125366571262101</v>
      </c>
      <c r="AK98">
        <v>0.80031786458806298</v>
      </c>
      <c r="AL98">
        <v>0.46240292072709599</v>
      </c>
      <c r="AM98">
        <v>0.77430633800928905</v>
      </c>
      <c r="AN98">
        <v>0.439854580236751</v>
      </c>
      <c r="AO98" t="s">
        <v>162</v>
      </c>
      <c r="AP98">
        <v>0.81834918141842705</v>
      </c>
      <c r="AQ98">
        <v>0.410884906458931</v>
      </c>
      <c r="AR98" t="s">
        <v>162</v>
      </c>
      <c r="AS98">
        <v>0.62844112323395296</v>
      </c>
      <c r="AT98">
        <v>0.874989543507249</v>
      </c>
      <c r="AU98">
        <v>0.84684740262379499</v>
      </c>
      <c r="AV98">
        <v>0.87746948273055603</v>
      </c>
      <c r="AW98">
        <v>0.892334377174961</v>
      </c>
      <c r="AX98">
        <v>0.866194236574931</v>
      </c>
      <c r="AY98">
        <v>0.67545114394330297</v>
      </c>
      <c r="AZ98">
        <v>0.61564701136801903</v>
      </c>
      <c r="BA98">
        <v>0.73944045142359405</v>
      </c>
      <c r="BB98">
        <v>0.85277498714671096</v>
      </c>
      <c r="BC98">
        <v>0.65644633753574899</v>
      </c>
      <c r="BD98">
        <v>0.84111634953594205</v>
      </c>
      <c r="BE98">
        <v>0.24234316993973501</v>
      </c>
      <c r="BF98">
        <v>0.83537211869049399</v>
      </c>
      <c r="BG98">
        <v>0.81390061102675004</v>
      </c>
      <c r="BH98">
        <v>0.76313482130386501</v>
      </c>
      <c r="BI98">
        <v>0.34610079229380097</v>
      </c>
      <c r="BJ98">
        <v>0.74392795259737998</v>
      </c>
      <c r="BK98">
        <v>0.49367045376109298</v>
      </c>
      <c r="BL98">
        <v>0.35709304042295997</v>
      </c>
    </row>
    <row r="99" spans="1:64" x14ac:dyDescent="0.25">
      <c r="A99" s="139">
        <v>40269</v>
      </c>
      <c r="B99">
        <f t="shared" si="3"/>
        <v>51.63889032404655</v>
      </c>
      <c r="C99">
        <v>0.63627876098890301</v>
      </c>
      <c r="D99">
        <v>0.64225711977108702</v>
      </c>
      <c r="E99">
        <v>0.68413927476870895</v>
      </c>
      <c r="F99">
        <v>0.61605205705298205</v>
      </c>
      <c r="G99">
        <v>0.573448722416666</v>
      </c>
      <c r="H99">
        <v>0.62698033955330401</v>
      </c>
      <c r="I99">
        <v>0.134906252547734</v>
      </c>
      <c r="J99">
        <v>0.30513989035755101</v>
      </c>
      <c r="K99">
        <v>0.428297711707254</v>
      </c>
      <c r="M99">
        <f t="shared" si="4"/>
        <v>61.644873166759119</v>
      </c>
      <c r="N99">
        <v>0.65458679704918898</v>
      </c>
      <c r="O99">
        <v>0.76071695779982595</v>
      </c>
      <c r="P99">
        <v>0.722311877407674</v>
      </c>
      <c r="Q99">
        <v>0.76274511889418595</v>
      </c>
      <c r="R99">
        <v>0.83878284065172004</v>
      </c>
      <c r="S99">
        <v>0.77056658622556695</v>
      </c>
      <c r="T99">
        <v>0.46856819474880601</v>
      </c>
      <c r="U99">
        <v>0.62780232553761195</v>
      </c>
      <c r="V99">
        <v>0.630295750902375</v>
      </c>
      <c r="W99">
        <v>0.78570489543825905</v>
      </c>
      <c r="X99">
        <v>0.65939315953241595</v>
      </c>
      <c r="Y99">
        <v>0.63627876098890301</v>
      </c>
      <c r="Z99">
        <v>0.64225711977108702</v>
      </c>
      <c r="AA99">
        <v>0.68413927476870895</v>
      </c>
      <c r="AB99">
        <v>0.61605205705298205</v>
      </c>
      <c r="AC99">
        <v>0.573448722416666</v>
      </c>
      <c r="AD99">
        <v>0.62698033955330401</v>
      </c>
      <c r="AE99">
        <v>0.134906252547734</v>
      </c>
      <c r="AF99">
        <v>0.30513989035755101</v>
      </c>
      <c r="AG99">
        <v>0.428297711707254</v>
      </c>
      <c r="AI99">
        <f t="shared" si="5"/>
        <v>60.619314825581796</v>
      </c>
      <c r="AJ99">
        <v>-5.6051589710186103E-2</v>
      </c>
      <c r="AK99">
        <v>0.74017588968959402</v>
      </c>
      <c r="AL99">
        <v>0.47393318707828502</v>
      </c>
      <c r="AM99">
        <v>0.80029655615144502</v>
      </c>
      <c r="AN99">
        <v>0.414587553339549</v>
      </c>
      <c r="AO99" t="s">
        <v>162</v>
      </c>
      <c r="AP99">
        <v>0.84697886204985595</v>
      </c>
      <c r="AQ99">
        <v>0.81831991095671897</v>
      </c>
      <c r="AR99" t="s">
        <v>162</v>
      </c>
      <c r="AS99">
        <v>0.65458679704918898</v>
      </c>
      <c r="AT99">
        <v>0.76071695779982595</v>
      </c>
      <c r="AU99">
        <v>0.722311877407674</v>
      </c>
      <c r="AV99">
        <v>0.76274511889418595</v>
      </c>
      <c r="AW99">
        <v>0.83878284065172004</v>
      </c>
      <c r="AX99">
        <v>0.77056658622556695</v>
      </c>
      <c r="AY99">
        <v>0.46856819474880601</v>
      </c>
      <c r="AZ99">
        <v>0.62780232553761195</v>
      </c>
      <c r="BA99">
        <v>0.630295750902375</v>
      </c>
      <c r="BB99">
        <v>0.78570489543825905</v>
      </c>
      <c r="BC99">
        <v>0.65939315953241595</v>
      </c>
      <c r="BD99">
        <v>0.63627876098890301</v>
      </c>
      <c r="BE99">
        <v>0.64225711977108702</v>
      </c>
      <c r="BF99">
        <v>0.68413927476870895</v>
      </c>
      <c r="BG99">
        <v>0.61605205705298205</v>
      </c>
      <c r="BH99">
        <v>0.573448722416666</v>
      </c>
      <c r="BI99">
        <v>0.62698033955330401</v>
      </c>
      <c r="BJ99">
        <v>0.134906252547734</v>
      </c>
      <c r="BK99">
        <v>0.30513989035755101</v>
      </c>
      <c r="BL99">
        <v>0.428297711707254</v>
      </c>
    </row>
    <row r="100" spans="1:64" x14ac:dyDescent="0.25">
      <c r="A100" s="139">
        <v>40360</v>
      </c>
      <c r="B100">
        <f t="shared" si="3"/>
        <v>64.869273663611168</v>
      </c>
      <c r="C100">
        <v>0.90356359920760798</v>
      </c>
      <c r="D100">
        <v>0.38435909610463997</v>
      </c>
      <c r="E100">
        <v>0.90103830930600504</v>
      </c>
      <c r="F100">
        <v>0.89596831400825305</v>
      </c>
      <c r="G100">
        <v>0.57136161858586398</v>
      </c>
      <c r="H100">
        <v>0.45925807771239702</v>
      </c>
      <c r="I100">
        <v>0.61446828136685105</v>
      </c>
      <c r="J100">
        <v>0.54896220678615104</v>
      </c>
      <c r="K100">
        <v>0.55925512664723598</v>
      </c>
      <c r="M100">
        <f t="shared" si="4"/>
        <v>75.134958646332464</v>
      </c>
      <c r="N100">
        <v>0.68837204464918</v>
      </c>
      <c r="O100">
        <v>0.90175378765525704</v>
      </c>
      <c r="P100">
        <v>0.94693695755387197</v>
      </c>
      <c r="Q100">
        <v>0.94415025210520698</v>
      </c>
      <c r="R100">
        <v>0.88430050959625806</v>
      </c>
      <c r="S100">
        <v>0.94402618157657303</v>
      </c>
      <c r="T100">
        <v>0.64810749356301001</v>
      </c>
      <c r="U100">
        <v>0.77582516853692796</v>
      </c>
      <c r="V100">
        <v>0.86820607354291701</v>
      </c>
      <c r="W100">
        <v>0.75498239365220698</v>
      </c>
      <c r="X100">
        <v>0.83209623711007896</v>
      </c>
      <c r="Y100">
        <v>0.90356359920760798</v>
      </c>
      <c r="Z100">
        <v>0.38435909610463997</v>
      </c>
      <c r="AA100">
        <v>0.90103830930600504</v>
      </c>
      <c r="AB100">
        <v>0.89596831400825305</v>
      </c>
      <c r="AC100">
        <v>0.57136161858586398</v>
      </c>
      <c r="AD100">
        <v>0.45925807771239702</v>
      </c>
      <c r="AE100">
        <v>0.61446828136685105</v>
      </c>
      <c r="AF100">
        <v>0.54896220678615104</v>
      </c>
      <c r="AG100">
        <v>0.55925512664723598</v>
      </c>
      <c r="AI100">
        <f t="shared" si="5"/>
        <v>67.41972931901995</v>
      </c>
      <c r="AJ100">
        <v>0.13400247064245599</v>
      </c>
      <c r="AK100">
        <v>0.77127887630410397</v>
      </c>
      <c r="AL100">
        <v>0.68371532622208797</v>
      </c>
      <c r="AM100">
        <v>0.51544814254916904</v>
      </c>
      <c r="AN100">
        <v>0.17661113389411701</v>
      </c>
      <c r="AO100" t="s">
        <v>162</v>
      </c>
      <c r="AP100">
        <v>0.63681359613338695</v>
      </c>
      <c r="AQ100">
        <v>0.25846564112357001</v>
      </c>
      <c r="AR100" t="s">
        <v>162</v>
      </c>
      <c r="AS100">
        <v>0.68837204464918</v>
      </c>
      <c r="AT100">
        <v>0.90175378765525704</v>
      </c>
      <c r="AU100">
        <v>0.94693695755387197</v>
      </c>
      <c r="AV100">
        <v>0.94415025210520698</v>
      </c>
      <c r="AW100">
        <v>0.88430050959625806</v>
      </c>
      <c r="AX100">
        <v>0.94402618157657303</v>
      </c>
      <c r="AY100">
        <v>0.64810749356301001</v>
      </c>
      <c r="AZ100">
        <v>0.77582516853692796</v>
      </c>
      <c r="BA100">
        <v>0.86820607354291701</v>
      </c>
      <c r="BB100">
        <v>0.75498239365220698</v>
      </c>
      <c r="BC100">
        <v>0.83209623711007896</v>
      </c>
      <c r="BD100">
        <v>0.90356359920760798</v>
      </c>
      <c r="BE100">
        <v>0.38435909610463997</v>
      </c>
      <c r="BF100">
        <v>0.90103830930600504</v>
      </c>
      <c r="BG100">
        <v>0.89596831400825305</v>
      </c>
      <c r="BH100">
        <v>0.57136161858586398</v>
      </c>
      <c r="BI100">
        <v>0.45925807771239702</v>
      </c>
      <c r="BJ100">
        <v>0.61446828136685105</v>
      </c>
      <c r="BK100">
        <v>0.54896220678615104</v>
      </c>
      <c r="BL100">
        <v>0.55925512664723598</v>
      </c>
    </row>
    <row r="101" spans="1:64" x14ac:dyDescent="0.25">
      <c r="A101" s="139">
        <v>40452</v>
      </c>
      <c r="B101">
        <f t="shared" si="3"/>
        <v>60.622998564171397</v>
      </c>
      <c r="C101">
        <v>0.89458296204342003</v>
      </c>
      <c r="D101">
        <v>0.581576589085812</v>
      </c>
      <c r="E101">
        <v>0.89406760652266504</v>
      </c>
      <c r="F101">
        <v>0.90804146674514596</v>
      </c>
      <c r="G101">
        <v>0.364442074438105</v>
      </c>
      <c r="H101">
        <v>0.49835244741414902</v>
      </c>
      <c r="I101">
        <v>0.59515095249856098</v>
      </c>
      <c r="J101">
        <v>0.549897522665035</v>
      </c>
      <c r="K101">
        <v>0.16995824936253201</v>
      </c>
      <c r="M101">
        <f t="shared" si="4"/>
        <v>72.759631633289501</v>
      </c>
      <c r="N101">
        <v>0.73869252912102201</v>
      </c>
      <c r="O101">
        <v>0.81009709357799498</v>
      </c>
      <c r="P101">
        <v>0.93820413930028501</v>
      </c>
      <c r="Q101">
        <v>0.92623789960040004</v>
      </c>
      <c r="R101">
        <v>0.88288669747596105</v>
      </c>
      <c r="S101">
        <v>0.87865447500392801</v>
      </c>
      <c r="T101">
        <v>0.72157953370763195</v>
      </c>
      <c r="U101">
        <v>0.81362645068599104</v>
      </c>
      <c r="V101">
        <v>0.74060013668408597</v>
      </c>
      <c r="W101">
        <v>0.82840482695930096</v>
      </c>
      <c r="X101">
        <v>0.81687267376587502</v>
      </c>
      <c r="Y101">
        <v>0.89458296204342003</v>
      </c>
      <c r="Z101">
        <v>0.581576589085812</v>
      </c>
      <c r="AA101">
        <v>0.89406760652266504</v>
      </c>
      <c r="AB101">
        <v>0.90804146674514596</v>
      </c>
      <c r="AC101">
        <v>0.364442074438105</v>
      </c>
      <c r="AD101">
        <v>0.49835244741414902</v>
      </c>
      <c r="AE101">
        <v>0.59515095249856098</v>
      </c>
      <c r="AF101">
        <v>0.549897522665035</v>
      </c>
      <c r="AG101">
        <v>0.16995824936253201</v>
      </c>
      <c r="AI101">
        <f t="shared" si="5"/>
        <v>67.137771873215826</v>
      </c>
      <c r="AJ101">
        <v>8.5466135598603107E-3</v>
      </c>
      <c r="AK101">
        <v>0.81612678776802206</v>
      </c>
      <c r="AL101">
        <v>0.50459050838225195</v>
      </c>
      <c r="AM101">
        <v>0.66080937865952305</v>
      </c>
      <c r="AN101">
        <v>0.283350616717015</v>
      </c>
      <c r="AO101">
        <v>0.47832518280587999</v>
      </c>
      <c r="AP101">
        <v>0.80680330419272595</v>
      </c>
      <c r="AQ101">
        <v>0.68809740575725098</v>
      </c>
      <c r="AR101" t="s">
        <v>162</v>
      </c>
      <c r="AS101">
        <v>0.73869252912102201</v>
      </c>
      <c r="AT101">
        <v>0.81009709357799498</v>
      </c>
      <c r="AU101">
        <v>0.93820413930028501</v>
      </c>
      <c r="AV101">
        <v>0.92623789960040004</v>
      </c>
      <c r="AW101">
        <v>0.88288669747596105</v>
      </c>
      <c r="AX101">
        <v>0.87865447500392801</v>
      </c>
      <c r="AY101">
        <v>0.72157953370763195</v>
      </c>
      <c r="AZ101">
        <v>0.81362645068599104</v>
      </c>
      <c r="BA101">
        <v>0.74060013668408597</v>
      </c>
      <c r="BB101">
        <v>0.82840482695930096</v>
      </c>
      <c r="BC101">
        <v>0.81687267376587502</v>
      </c>
      <c r="BD101">
        <v>0.89458296204342003</v>
      </c>
      <c r="BE101">
        <v>0.581576589085812</v>
      </c>
      <c r="BF101">
        <v>0.89406760652266504</v>
      </c>
      <c r="BG101">
        <v>0.90804146674514596</v>
      </c>
      <c r="BH101">
        <v>0.364442074438105</v>
      </c>
      <c r="BI101">
        <v>0.49835244741414902</v>
      </c>
      <c r="BJ101">
        <v>0.59515095249856098</v>
      </c>
      <c r="BK101">
        <v>0.549897522665035</v>
      </c>
      <c r="BL101">
        <v>0.16995824936253201</v>
      </c>
    </row>
    <row r="102" spans="1:64" x14ac:dyDescent="0.25">
      <c r="A102" s="139">
        <v>40544</v>
      </c>
      <c r="B102">
        <f t="shared" si="3"/>
        <v>53.83913613253862</v>
      </c>
      <c r="C102">
        <v>0.81068348504826004</v>
      </c>
      <c r="D102">
        <v>0.26168187544193799</v>
      </c>
      <c r="E102">
        <v>0.80122714429475905</v>
      </c>
      <c r="F102">
        <v>0.79598635998057099</v>
      </c>
      <c r="G102">
        <v>0.30789434573584301</v>
      </c>
      <c r="H102">
        <v>0.46717999569374302</v>
      </c>
      <c r="I102">
        <v>0.64869079592894097</v>
      </c>
      <c r="J102">
        <v>0.37685629356058298</v>
      </c>
      <c r="K102">
        <v>0.37532195624383802</v>
      </c>
      <c r="M102">
        <f t="shared" si="4"/>
        <v>61.560534192568248</v>
      </c>
      <c r="N102">
        <v>0.47750274959228101</v>
      </c>
      <c r="O102">
        <v>0.80309922528425703</v>
      </c>
      <c r="P102">
        <v>0.81058091473601102</v>
      </c>
      <c r="Q102">
        <v>0.87113643221504899</v>
      </c>
      <c r="R102">
        <v>0.74382842385881298</v>
      </c>
      <c r="S102">
        <v>0.87378911350812605</v>
      </c>
      <c r="T102">
        <v>0.309692508699007</v>
      </c>
      <c r="U102">
        <v>0.63468190908560795</v>
      </c>
      <c r="V102">
        <v>0.63451868231012298</v>
      </c>
      <c r="W102">
        <v>0.74171179317054603</v>
      </c>
      <c r="X102">
        <v>0.56604283412535505</v>
      </c>
      <c r="Y102">
        <v>0.81068348504826004</v>
      </c>
      <c r="Z102">
        <v>0.26168187544193799</v>
      </c>
      <c r="AA102">
        <v>0.80122714429475905</v>
      </c>
      <c r="AB102">
        <v>0.79598635998057099</v>
      </c>
      <c r="AC102">
        <v>0.30789434573584301</v>
      </c>
      <c r="AD102">
        <v>0.46717999569374302</v>
      </c>
      <c r="AE102">
        <v>0.64869079592894097</v>
      </c>
      <c r="AF102">
        <v>0.37685629356058298</v>
      </c>
      <c r="AG102">
        <v>0.37532195624383802</v>
      </c>
      <c r="AI102">
        <f t="shared" si="5"/>
        <v>55.909840434880365</v>
      </c>
      <c r="AJ102">
        <v>-7.1107611710978999E-2</v>
      </c>
      <c r="AK102">
        <v>0.69912960118970702</v>
      </c>
      <c r="AL102">
        <v>0.69306510590542503</v>
      </c>
      <c r="AM102">
        <v>0.69679083531262198</v>
      </c>
      <c r="AN102">
        <v>5.66040160436274E-2</v>
      </c>
      <c r="AO102">
        <v>0.18435448019724501</v>
      </c>
      <c r="AP102">
        <v>0.63742708545064697</v>
      </c>
      <c r="AQ102">
        <v>0.44638497086455597</v>
      </c>
      <c r="AR102" t="s">
        <v>162</v>
      </c>
      <c r="AS102">
        <v>0.47750274959228101</v>
      </c>
      <c r="AT102">
        <v>0.80309922528425703</v>
      </c>
      <c r="AU102">
        <v>0.81058091473601102</v>
      </c>
      <c r="AV102">
        <v>0.87113643221504899</v>
      </c>
      <c r="AW102">
        <v>0.74382842385881298</v>
      </c>
      <c r="AX102">
        <v>0.87378911350812605</v>
      </c>
      <c r="AY102">
        <v>0.309692508699007</v>
      </c>
      <c r="AZ102">
        <v>0.63468190908560795</v>
      </c>
      <c r="BA102">
        <v>0.63451868231012298</v>
      </c>
      <c r="BB102">
        <v>0.74171179317054603</v>
      </c>
      <c r="BC102">
        <v>0.56604283412535505</v>
      </c>
      <c r="BD102">
        <v>0.81068348504826004</v>
      </c>
      <c r="BE102">
        <v>0.26168187544193799</v>
      </c>
      <c r="BF102">
        <v>0.80122714429475905</v>
      </c>
      <c r="BG102">
        <v>0.79598635998057099</v>
      </c>
      <c r="BH102">
        <v>0.30789434573584301</v>
      </c>
      <c r="BI102">
        <v>0.46717999569374302</v>
      </c>
      <c r="BJ102">
        <v>0.64869079592894097</v>
      </c>
      <c r="BK102">
        <v>0.37685629356058298</v>
      </c>
      <c r="BL102">
        <v>0.37532195624383802</v>
      </c>
    </row>
    <row r="103" spans="1:64" x14ac:dyDescent="0.25">
      <c r="A103" s="139">
        <v>40634</v>
      </c>
      <c r="B103">
        <f t="shared" si="3"/>
        <v>54.033030926903955</v>
      </c>
      <c r="C103">
        <v>0.91049047856062004</v>
      </c>
      <c r="D103">
        <v>0.37607178704753502</v>
      </c>
      <c r="E103">
        <v>0.91064092903227101</v>
      </c>
      <c r="F103">
        <v>0.89324938320893499</v>
      </c>
      <c r="G103">
        <v>0.49557639468542503</v>
      </c>
      <c r="H103">
        <v>0.31897802541961701</v>
      </c>
      <c r="I103">
        <v>0.358565015333555</v>
      </c>
      <c r="J103">
        <v>0.30673626656810599</v>
      </c>
      <c r="K103">
        <v>0.292664503565292</v>
      </c>
      <c r="M103">
        <f t="shared" si="4"/>
        <v>65.621637182379374</v>
      </c>
      <c r="N103">
        <v>0.69672907527811101</v>
      </c>
      <c r="O103">
        <v>0.93774680486685502</v>
      </c>
      <c r="P103">
        <v>0.77974806909361305</v>
      </c>
      <c r="Q103">
        <v>0.85128107636374195</v>
      </c>
      <c r="R103">
        <v>0.93096741571741004</v>
      </c>
      <c r="S103">
        <v>0.93137077032376303</v>
      </c>
      <c r="T103">
        <v>0.43451224131806598</v>
      </c>
      <c r="U103">
        <v>0.70296858558653597</v>
      </c>
      <c r="V103">
        <v>0.32205986085807098</v>
      </c>
      <c r="W103">
        <v>0.89181507540333704</v>
      </c>
      <c r="X103">
        <v>0.78215567824501597</v>
      </c>
      <c r="Y103">
        <v>0.91049047856062004</v>
      </c>
      <c r="Z103">
        <v>0.37607178704753502</v>
      </c>
      <c r="AA103">
        <v>0.91064092903227101</v>
      </c>
      <c r="AB103">
        <v>0.89324938320893499</v>
      </c>
      <c r="AC103">
        <v>0.49557639468542503</v>
      </c>
      <c r="AD103">
        <v>0.31897802541961701</v>
      </c>
      <c r="AE103">
        <v>0.358565015333555</v>
      </c>
      <c r="AF103">
        <v>0.30673626656810599</v>
      </c>
      <c r="AG103">
        <v>0.292664503565292</v>
      </c>
      <c r="AI103">
        <f t="shared" si="5"/>
        <v>62.906050140302604</v>
      </c>
      <c r="AJ103">
        <v>0.12582045424966601</v>
      </c>
      <c r="AK103">
        <v>0.82888622482710494</v>
      </c>
      <c r="AL103">
        <v>0.55428679540023296</v>
      </c>
      <c r="AM103">
        <v>0.8299346381596</v>
      </c>
      <c r="AN103">
        <v>7.9836587417405999E-2</v>
      </c>
      <c r="AO103">
        <v>0.588263354495143</v>
      </c>
      <c r="AP103">
        <v>0.79311698441885503</v>
      </c>
      <c r="AQ103">
        <v>0.68922156384085198</v>
      </c>
      <c r="AR103" t="s">
        <v>162</v>
      </c>
      <c r="AS103">
        <v>0.69672907527811101</v>
      </c>
      <c r="AT103">
        <v>0.93774680486685502</v>
      </c>
      <c r="AU103">
        <v>0.77974806909361305</v>
      </c>
      <c r="AV103">
        <v>0.85128107636374195</v>
      </c>
      <c r="AW103">
        <v>0.93096741571741004</v>
      </c>
      <c r="AX103">
        <v>0.93137077032376303</v>
      </c>
      <c r="AY103">
        <v>0.43451224131806598</v>
      </c>
      <c r="AZ103">
        <v>0.70296858558653597</v>
      </c>
      <c r="BA103">
        <v>0.32205986085807098</v>
      </c>
      <c r="BB103">
        <v>0.89181507540333704</v>
      </c>
      <c r="BC103">
        <v>0.78215567824501597</v>
      </c>
      <c r="BD103">
        <v>0.91049047856062004</v>
      </c>
      <c r="BE103">
        <v>0.37607178704753502</v>
      </c>
      <c r="BF103">
        <v>0.91064092903227101</v>
      </c>
      <c r="BG103">
        <v>0.89324938320893499</v>
      </c>
      <c r="BH103">
        <v>0.49557639468542503</v>
      </c>
      <c r="BI103">
        <v>0.31897802541961701</v>
      </c>
      <c r="BJ103">
        <v>0.358565015333555</v>
      </c>
      <c r="BK103">
        <v>0.30673626656810599</v>
      </c>
      <c r="BL103">
        <v>0.292664503565292</v>
      </c>
    </row>
    <row r="104" spans="1:64" x14ac:dyDescent="0.25">
      <c r="A104" s="139">
        <v>40725</v>
      </c>
      <c r="B104">
        <f t="shared" si="3"/>
        <v>23.679857250063094</v>
      </c>
      <c r="C104">
        <v>0.29266785339726897</v>
      </c>
      <c r="D104">
        <v>0.35346470102008498</v>
      </c>
      <c r="E104">
        <v>0.34710037186033499</v>
      </c>
      <c r="F104">
        <v>0.12835989703485501</v>
      </c>
      <c r="G104">
        <v>0.17071994104050101</v>
      </c>
      <c r="H104">
        <v>8.3580475993311004E-2</v>
      </c>
      <c r="I104">
        <v>2.8535188163626699E-2</v>
      </c>
      <c r="J104">
        <v>0.13028439274472001</v>
      </c>
      <c r="K104">
        <v>0.59647433125097604</v>
      </c>
      <c r="M104">
        <f t="shared" si="4"/>
        <v>34.608440287008044</v>
      </c>
      <c r="N104">
        <v>0.32632095859584898</v>
      </c>
      <c r="O104">
        <v>0.57795417578820696</v>
      </c>
      <c r="P104">
        <v>0.16601720045503501</v>
      </c>
      <c r="Q104">
        <v>0.29958580052342798</v>
      </c>
      <c r="R104">
        <v>0.56555801909764603</v>
      </c>
      <c r="S104">
        <v>0.32334224356234598</v>
      </c>
      <c r="T104">
        <v>0.55595212142720796</v>
      </c>
      <c r="U104">
        <v>0.41815555146983302</v>
      </c>
      <c r="V104">
        <v>0.57462384966449698</v>
      </c>
      <c r="W104">
        <v>0.54608811496007004</v>
      </c>
      <c r="X104">
        <v>0.436902869351812</v>
      </c>
      <c r="Y104">
        <v>0.29266785339726897</v>
      </c>
      <c r="Z104">
        <v>0.35346470102008498</v>
      </c>
      <c r="AA104">
        <v>0.34710037186033499</v>
      </c>
      <c r="AB104">
        <v>0.12835989703485501</v>
      </c>
      <c r="AC104">
        <v>0.17071994104050101</v>
      </c>
      <c r="AD104">
        <v>8.3580475993311004E-2</v>
      </c>
      <c r="AE104">
        <v>2.8535188163626699E-2</v>
      </c>
      <c r="AF104">
        <v>0.13028439274472001</v>
      </c>
      <c r="AG104">
        <v>0.59647433125097604</v>
      </c>
      <c r="AI104">
        <f t="shared" si="5"/>
        <v>37.006702724666503</v>
      </c>
      <c r="AJ104">
        <v>-4.6138133869987302E-2</v>
      </c>
      <c r="AK104">
        <v>0.50758923801695</v>
      </c>
      <c r="AL104">
        <v>0.178147870381932</v>
      </c>
      <c r="AM104">
        <v>0.64294135160773702</v>
      </c>
      <c r="AN104">
        <v>0.23419727113743399</v>
      </c>
      <c r="AO104">
        <v>0.57441103286545703</v>
      </c>
      <c r="AP104">
        <v>0.65408397715362998</v>
      </c>
      <c r="AQ104">
        <v>0.694956098211856</v>
      </c>
      <c r="AR104" t="s">
        <v>162</v>
      </c>
      <c r="AS104">
        <v>0.32632095859584898</v>
      </c>
      <c r="AT104">
        <v>0.57795417578820696</v>
      </c>
      <c r="AU104">
        <v>0.16601720045503501</v>
      </c>
      <c r="AV104">
        <v>0.29958580052342798</v>
      </c>
      <c r="AW104">
        <v>0.56555801909764603</v>
      </c>
      <c r="AX104">
        <v>0.32334224356234598</v>
      </c>
      <c r="AY104">
        <v>0.55595212142720796</v>
      </c>
      <c r="AZ104">
        <v>0.41815555146983302</v>
      </c>
      <c r="BA104">
        <v>0.57462384966449698</v>
      </c>
      <c r="BB104">
        <v>0.54608811496007004</v>
      </c>
      <c r="BC104">
        <v>0.436902869351812</v>
      </c>
      <c r="BD104">
        <v>0.29266785339726897</v>
      </c>
      <c r="BE104">
        <v>0.35346470102008498</v>
      </c>
      <c r="BF104">
        <v>0.34710037186033499</v>
      </c>
      <c r="BG104">
        <v>0.12835989703485501</v>
      </c>
      <c r="BH104">
        <v>0.17071994104050101</v>
      </c>
      <c r="BI104">
        <v>8.3580475993311004E-2</v>
      </c>
      <c r="BJ104">
        <v>2.8535188163626699E-2</v>
      </c>
      <c r="BK104">
        <v>0.13028439274472001</v>
      </c>
      <c r="BL104">
        <v>0.59647433125097604</v>
      </c>
    </row>
    <row r="105" spans="1:64" x14ac:dyDescent="0.25">
      <c r="A105" s="139">
        <v>40817</v>
      </c>
      <c r="B105">
        <f t="shared" si="3"/>
        <v>47.209915888031922</v>
      </c>
      <c r="C105">
        <v>0.67219842616398695</v>
      </c>
      <c r="D105">
        <v>0.53730304091532199</v>
      </c>
      <c r="E105">
        <v>0.55458214910721104</v>
      </c>
      <c r="F105">
        <v>0.56884706404156704</v>
      </c>
      <c r="G105">
        <v>0.45670826095071798</v>
      </c>
      <c r="H105">
        <v>-0.10950036064343199</v>
      </c>
      <c r="I105">
        <v>0.58984238262380495</v>
      </c>
      <c r="J105">
        <v>0.45159663994490901</v>
      </c>
      <c r="K105">
        <v>0.52731482681878605</v>
      </c>
      <c r="M105">
        <f t="shared" si="4"/>
        <v>56.008702408860003</v>
      </c>
      <c r="N105">
        <v>0.69165962768253697</v>
      </c>
      <c r="O105">
        <v>0.76815507641002201</v>
      </c>
      <c r="P105">
        <v>0.58975097825690104</v>
      </c>
      <c r="Q105">
        <v>0.80099309493934101</v>
      </c>
      <c r="R105">
        <v>0.58601358362210698</v>
      </c>
      <c r="S105">
        <v>0.78250767260109799</v>
      </c>
      <c r="T105">
        <v>0.76403881334775403</v>
      </c>
      <c r="U105">
        <v>0.54457927824421204</v>
      </c>
      <c r="V105">
        <v>0.229161098385983</v>
      </c>
      <c r="W105">
        <v>0.56873330844324399</v>
      </c>
      <c r="X105">
        <v>0.62725551991592499</v>
      </c>
      <c r="Y105">
        <v>0.67219842616398695</v>
      </c>
      <c r="Z105">
        <v>0.53730304091532199</v>
      </c>
      <c r="AA105">
        <v>0.55458214910721104</v>
      </c>
      <c r="AB105">
        <v>0.56884706404156704</v>
      </c>
      <c r="AC105">
        <v>0.45670826095071798</v>
      </c>
      <c r="AD105">
        <v>-0.10950036064343199</v>
      </c>
      <c r="AE105">
        <v>0.58984238262380495</v>
      </c>
      <c r="AF105">
        <v>0.45159663994490901</v>
      </c>
      <c r="AG105">
        <v>0.52731482681878605</v>
      </c>
      <c r="AI105">
        <f t="shared" si="5"/>
        <v>54.15561419593827</v>
      </c>
      <c r="AJ105">
        <v>3.4511426337938703E-2</v>
      </c>
      <c r="AK105">
        <v>0.73061463170223695</v>
      </c>
      <c r="AL105">
        <v>1.6048876249469199E-2</v>
      </c>
      <c r="AM105">
        <v>0.57598492901444298</v>
      </c>
      <c r="AN105">
        <v>0.25604860070473401</v>
      </c>
      <c r="AO105">
        <v>0.67521232149167099</v>
      </c>
      <c r="AP105">
        <v>0.84303741721228098</v>
      </c>
      <c r="AQ105">
        <v>0.83037329037794405</v>
      </c>
      <c r="AR105" t="s">
        <v>162</v>
      </c>
      <c r="AS105">
        <v>0.69165962768253697</v>
      </c>
      <c r="AT105">
        <v>0.76815507641002201</v>
      </c>
      <c r="AU105">
        <v>0.58975097825690104</v>
      </c>
      <c r="AV105">
        <v>0.80099309493934101</v>
      </c>
      <c r="AW105">
        <v>0.58601358362210698</v>
      </c>
      <c r="AX105">
        <v>0.78250767260109799</v>
      </c>
      <c r="AY105">
        <v>0.76403881334775403</v>
      </c>
      <c r="AZ105">
        <v>0.54457927824421204</v>
      </c>
      <c r="BA105">
        <v>0.229161098385983</v>
      </c>
      <c r="BB105">
        <v>0.56873330844324399</v>
      </c>
      <c r="BC105">
        <v>0.62725551991592499</v>
      </c>
      <c r="BD105">
        <v>0.67219842616398695</v>
      </c>
      <c r="BE105">
        <v>0.53730304091532199</v>
      </c>
      <c r="BF105">
        <v>0.55458214910721104</v>
      </c>
      <c r="BG105">
        <v>0.56884706404156704</v>
      </c>
      <c r="BH105">
        <v>0.45670826095071798</v>
      </c>
      <c r="BI105">
        <v>-0.10950036064343199</v>
      </c>
      <c r="BJ105">
        <v>0.58984238262380495</v>
      </c>
      <c r="BK105">
        <v>0.45159663994490901</v>
      </c>
      <c r="BL105">
        <v>0.52731482681878605</v>
      </c>
    </row>
    <row r="106" spans="1:64" x14ac:dyDescent="0.25">
      <c r="A106" s="139">
        <v>40909</v>
      </c>
      <c r="B106">
        <f t="shared" si="3"/>
        <v>58.084323106720618</v>
      </c>
      <c r="C106">
        <v>0.81259647072682795</v>
      </c>
      <c r="D106">
        <v>0.44570120102140598</v>
      </c>
      <c r="E106">
        <v>0.86132558631786604</v>
      </c>
      <c r="F106">
        <v>0.75081908240120898</v>
      </c>
      <c r="G106">
        <v>0.53400550567810801</v>
      </c>
      <c r="H106">
        <v>0.40265616970937901</v>
      </c>
      <c r="I106">
        <v>0.77779882351622898</v>
      </c>
      <c r="J106">
        <v>0.29147823504493903</v>
      </c>
      <c r="K106">
        <v>0.351208005188892</v>
      </c>
      <c r="M106">
        <f t="shared" si="4"/>
        <v>62.50253285799171</v>
      </c>
      <c r="N106">
        <v>0.47180384839524098</v>
      </c>
      <c r="O106">
        <v>0.87483676100376995</v>
      </c>
      <c r="P106">
        <v>0.75336458013696705</v>
      </c>
      <c r="Q106">
        <v>0.83171219735053603</v>
      </c>
      <c r="R106">
        <v>0.77446790058459203</v>
      </c>
      <c r="S106">
        <v>0.87445478961475098</v>
      </c>
      <c r="T106">
        <v>0.58083498943591305</v>
      </c>
      <c r="U106">
        <v>0.55180605826992202</v>
      </c>
      <c r="V106">
        <v>3.1440749437814899E-2</v>
      </c>
      <c r="W106">
        <v>0.75695767591191498</v>
      </c>
      <c r="X106">
        <v>0.77123794185206396</v>
      </c>
      <c r="Y106">
        <v>0.81259647072682795</v>
      </c>
      <c r="Z106">
        <v>0.44570120102140598</v>
      </c>
      <c r="AA106">
        <v>0.86132558631786604</v>
      </c>
      <c r="AB106">
        <v>0.75081908240120898</v>
      </c>
      <c r="AC106">
        <v>0.53400550567810801</v>
      </c>
      <c r="AD106">
        <v>0.40265616970937901</v>
      </c>
      <c r="AE106">
        <v>0.77779882351622898</v>
      </c>
      <c r="AF106">
        <v>0.29147823504493903</v>
      </c>
      <c r="AG106">
        <v>0.351208005188892</v>
      </c>
      <c r="AI106">
        <f t="shared" si="5"/>
        <v>57.754400457673484</v>
      </c>
      <c r="AJ106">
        <v>1.62853359165748E-2</v>
      </c>
      <c r="AK106">
        <v>0.74381833635121897</v>
      </c>
      <c r="AL106">
        <v>0.141196330568304</v>
      </c>
      <c r="AM106">
        <v>0.50355469633792505</v>
      </c>
      <c r="AN106">
        <v>0.13723318257351899</v>
      </c>
      <c r="AO106">
        <v>0.55377631226568202</v>
      </c>
      <c r="AP106">
        <v>0.829910553797505</v>
      </c>
      <c r="AQ106">
        <v>0.74495080873950403</v>
      </c>
      <c r="AR106" t="s">
        <v>162</v>
      </c>
      <c r="AS106">
        <v>0.47180384839524098</v>
      </c>
      <c r="AT106">
        <v>0.87483676100376995</v>
      </c>
      <c r="AU106">
        <v>0.75336458013696705</v>
      </c>
      <c r="AV106">
        <v>0.83171219735053603</v>
      </c>
      <c r="AW106">
        <v>0.77446790058459203</v>
      </c>
      <c r="AX106">
        <v>0.87445478961475098</v>
      </c>
      <c r="AY106">
        <v>0.58083498943591305</v>
      </c>
      <c r="AZ106">
        <v>0.55180605826992202</v>
      </c>
      <c r="BA106">
        <v>3.1440749437814899E-2</v>
      </c>
      <c r="BB106">
        <v>0.75695767591191498</v>
      </c>
      <c r="BC106">
        <v>0.77123794185206396</v>
      </c>
      <c r="BD106">
        <v>0.81259647072682795</v>
      </c>
      <c r="BE106">
        <v>0.44570120102140598</v>
      </c>
      <c r="BF106">
        <v>0.86132558631786604</v>
      </c>
      <c r="BG106">
        <v>0.75081908240120898</v>
      </c>
      <c r="BH106">
        <v>0.53400550567810801</v>
      </c>
      <c r="BI106">
        <v>0.40265616970937901</v>
      </c>
      <c r="BJ106">
        <v>0.77779882351622898</v>
      </c>
      <c r="BK106">
        <v>0.29147823504493903</v>
      </c>
      <c r="BL106">
        <v>0.351208005188892</v>
      </c>
    </row>
    <row r="107" spans="1:64" x14ac:dyDescent="0.25">
      <c r="A107" s="139">
        <v>41000</v>
      </c>
      <c r="B107">
        <f t="shared" si="3"/>
        <v>48.299070000450662</v>
      </c>
      <c r="C107">
        <v>0.66856572010583504</v>
      </c>
      <c r="D107">
        <v>0.43592744519072102</v>
      </c>
      <c r="E107">
        <v>0.64200791073677399</v>
      </c>
      <c r="F107">
        <v>0.667976866290653</v>
      </c>
      <c r="G107">
        <v>0.51265306028500601</v>
      </c>
      <c r="H107">
        <v>0.14180065786298501</v>
      </c>
      <c r="I107">
        <v>0.65783718424177295</v>
      </c>
      <c r="J107">
        <v>0.237172143059417</v>
      </c>
      <c r="K107">
        <v>0.38297531226739601</v>
      </c>
      <c r="M107">
        <f t="shared" si="4"/>
        <v>53.141690338894364</v>
      </c>
      <c r="N107">
        <v>0.25595792731189398</v>
      </c>
      <c r="O107">
        <v>0.70565256226290796</v>
      </c>
      <c r="P107">
        <v>0.71176335636975296</v>
      </c>
      <c r="Q107">
        <v>0.77300715064865599</v>
      </c>
      <c r="R107">
        <v>0.73405659538773305</v>
      </c>
      <c r="S107">
        <v>0.66957198671346096</v>
      </c>
      <c r="T107">
        <v>0.65796246385006896</v>
      </c>
      <c r="U107">
        <v>0.55834305542256102</v>
      </c>
      <c r="V107">
        <v>0.25988010472668999</v>
      </c>
      <c r="W107">
        <v>0.55447802176939998</v>
      </c>
      <c r="X107">
        <v>0.400748543275187</v>
      </c>
      <c r="Y107">
        <v>0.66856572010583504</v>
      </c>
      <c r="Z107">
        <v>0.43592744519072102</v>
      </c>
      <c r="AA107">
        <v>0.64200791073677399</v>
      </c>
      <c r="AB107">
        <v>0.667976866290653</v>
      </c>
      <c r="AC107">
        <v>0.51265306028500601</v>
      </c>
      <c r="AD107">
        <v>0.14180065786298501</v>
      </c>
      <c r="AE107">
        <v>0.65783718424177295</v>
      </c>
      <c r="AF107">
        <v>0.237172143059417</v>
      </c>
      <c r="AG107">
        <v>0.38297531226739601</v>
      </c>
      <c r="AI107">
        <f t="shared" si="5"/>
        <v>50.81570048529823</v>
      </c>
      <c r="AJ107">
        <v>0.114212089328489</v>
      </c>
      <c r="AK107">
        <v>0.653197897325273</v>
      </c>
      <c r="AL107">
        <v>0.237340471535915</v>
      </c>
      <c r="AM107">
        <v>0.53394907832094995</v>
      </c>
      <c r="AN107">
        <v>0.12404728307440099</v>
      </c>
      <c r="AO107">
        <v>0.41929819032993298</v>
      </c>
      <c r="AP107">
        <v>0.74743287575802497</v>
      </c>
      <c r="AQ107">
        <v>0.77058018243164395</v>
      </c>
      <c r="AR107" t="s">
        <v>162</v>
      </c>
      <c r="AS107">
        <v>0.25595792731189398</v>
      </c>
      <c r="AT107">
        <v>0.70565256226290796</v>
      </c>
      <c r="AU107">
        <v>0.71176335636975296</v>
      </c>
      <c r="AV107">
        <v>0.77300715064865599</v>
      </c>
      <c r="AW107">
        <v>0.73405659538773305</v>
      </c>
      <c r="AX107">
        <v>0.66957198671346096</v>
      </c>
      <c r="AY107">
        <v>0.65796246385006896</v>
      </c>
      <c r="AZ107">
        <v>0.55834305542256102</v>
      </c>
      <c r="BA107">
        <v>0.25988010472668999</v>
      </c>
      <c r="BB107">
        <v>0.55447802176939998</v>
      </c>
      <c r="BC107">
        <v>0.400748543275187</v>
      </c>
      <c r="BD107">
        <v>0.66856572010583504</v>
      </c>
      <c r="BE107">
        <v>0.43592744519072102</v>
      </c>
      <c r="BF107">
        <v>0.64200791073677399</v>
      </c>
      <c r="BG107">
        <v>0.667976866290653</v>
      </c>
      <c r="BH107">
        <v>0.51265306028500601</v>
      </c>
      <c r="BI107">
        <v>0.14180065786298501</v>
      </c>
      <c r="BJ107">
        <v>0.65783718424177295</v>
      </c>
      <c r="BK107">
        <v>0.237172143059417</v>
      </c>
      <c r="BL107">
        <v>0.38297531226739601</v>
      </c>
    </row>
    <row r="108" spans="1:64" x14ac:dyDescent="0.25">
      <c r="A108" s="139">
        <v>41091</v>
      </c>
      <c r="B108">
        <f t="shared" si="3"/>
        <v>57.968786052701837</v>
      </c>
      <c r="C108">
        <v>0.76287900459930902</v>
      </c>
      <c r="D108">
        <v>0.158391865524286</v>
      </c>
      <c r="E108">
        <v>0.84242284278433699</v>
      </c>
      <c r="F108">
        <v>0.74924750402408802</v>
      </c>
      <c r="G108">
        <v>0.73889498144335297</v>
      </c>
      <c r="H108">
        <v>0.26949894305473698</v>
      </c>
      <c r="I108">
        <v>0.77351917267367798</v>
      </c>
      <c r="J108">
        <v>0.39449108386038101</v>
      </c>
      <c r="K108">
        <v>0.52784534677899597</v>
      </c>
      <c r="M108">
        <f t="shared" si="4"/>
        <v>60.266928610004136</v>
      </c>
      <c r="N108">
        <v>0.37816298396375098</v>
      </c>
      <c r="O108">
        <v>0.83172091002029003</v>
      </c>
      <c r="P108">
        <v>0.54694620309227104</v>
      </c>
      <c r="Q108">
        <v>0.85402796760834199</v>
      </c>
      <c r="R108">
        <v>0.695150062773783</v>
      </c>
      <c r="S108">
        <v>0.83520473327659805</v>
      </c>
      <c r="T108">
        <v>0.62702129990878697</v>
      </c>
      <c r="U108">
        <v>0.49390712116570901</v>
      </c>
      <c r="V108">
        <v>0.46212883522731002</v>
      </c>
      <c r="W108">
        <v>0.57943254274483602</v>
      </c>
      <c r="X108">
        <v>0.53249231747598202</v>
      </c>
      <c r="Y108">
        <v>0.76287900459930902</v>
      </c>
      <c r="Z108">
        <v>0.158391865524286</v>
      </c>
      <c r="AA108">
        <v>0.84242284278433699</v>
      </c>
      <c r="AB108">
        <v>0.74924750402408802</v>
      </c>
      <c r="AC108">
        <v>0.73889498144335297</v>
      </c>
      <c r="AD108">
        <v>0.26949894305473698</v>
      </c>
      <c r="AE108">
        <v>0.77351917267367798</v>
      </c>
      <c r="AF108">
        <v>0.39449108386038101</v>
      </c>
      <c r="AG108">
        <v>0.52784534677899597</v>
      </c>
      <c r="AI108">
        <f t="shared" si="5"/>
        <v>54.789205798086449</v>
      </c>
      <c r="AJ108">
        <v>9.0853613831462496E-2</v>
      </c>
      <c r="AK108">
        <v>0.48202757557109599</v>
      </c>
      <c r="AL108">
        <v>0.22403098345559799</v>
      </c>
      <c r="AM108">
        <v>0.71705854405337399</v>
      </c>
      <c r="AN108">
        <v>0.26251855702559501</v>
      </c>
      <c r="AO108">
        <v>0.48085256282528899</v>
      </c>
      <c r="AP108">
        <v>0.78451183466391095</v>
      </c>
      <c r="AQ108">
        <v>0.70853595540654002</v>
      </c>
      <c r="AR108">
        <v>8.5094332611379594E-2</v>
      </c>
      <c r="AS108">
        <v>0.37816298396375098</v>
      </c>
      <c r="AT108">
        <v>0.83172091002029003</v>
      </c>
      <c r="AU108">
        <v>0.54694620309227104</v>
      </c>
      <c r="AV108">
        <v>0.85402796760834199</v>
      </c>
      <c r="AW108">
        <v>0.695150062773783</v>
      </c>
      <c r="AX108">
        <v>0.83520473327659805</v>
      </c>
      <c r="AY108">
        <v>0.62702129990878697</v>
      </c>
      <c r="AZ108">
        <v>0.49390712116570901</v>
      </c>
      <c r="BA108">
        <v>0.46212883522731002</v>
      </c>
      <c r="BB108">
        <v>0.57943254274483602</v>
      </c>
      <c r="BC108">
        <v>0.53249231747598202</v>
      </c>
      <c r="BD108">
        <v>0.76287900459930902</v>
      </c>
      <c r="BE108">
        <v>0.158391865524286</v>
      </c>
      <c r="BF108">
        <v>0.84242284278433699</v>
      </c>
      <c r="BG108">
        <v>0.74924750402408802</v>
      </c>
      <c r="BH108">
        <v>0.73889498144335297</v>
      </c>
      <c r="BI108">
        <v>0.26949894305473698</v>
      </c>
      <c r="BJ108">
        <v>0.77351917267367798</v>
      </c>
      <c r="BK108">
        <v>0.39449108386038101</v>
      </c>
      <c r="BL108">
        <v>0.52784534677899597</v>
      </c>
    </row>
    <row r="109" spans="1:64" x14ac:dyDescent="0.25">
      <c r="A109" s="139">
        <v>41183</v>
      </c>
      <c r="B109">
        <f t="shared" si="3"/>
        <v>49.144298850708253</v>
      </c>
      <c r="C109">
        <v>0.80656410643489695</v>
      </c>
      <c r="D109">
        <v>-6.3698795203233696E-2</v>
      </c>
      <c r="E109">
        <v>0.81011380890148899</v>
      </c>
      <c r="F109">
        <v>0.671007152246892</v>
      </c>
      <c r="G109">
        <v>0.49294952462028102</v>
      </c>
      <c r="H109">
        <v>0.21102242255720399</v>
      </c>
      <c r="I109">
        <v>0.67729242580062998</v>
      </c>
      <c r="J109">
        <v>0.47964197441746598</v>
      </c>
      <c r="K109">
        <v>0.33809427678811799</v>
      </c>
      <c r="M109">
        <f t="shared" si="4"/>
        <v>52.142482732715088</v>
      </c>
      <c r="N109">
        <v>0.232452789948699</v>
      </c>
      <c r="O109">
        <v>0.873718124809583</v>
      </c>
      <c r="P109">
        <v>0.526927053959104</v>
      </c>
      <c r="Q109">
        <v>0.766851891662096</v>
      </c>
      <c r="R109">
        <v>0.59060172815666401</v>
      </c>
      <c r="S109">
        <v>0.81408983410049696</v>
      </c>
      <c r="T109">
        <v>0.31200849886615301</v>
      </c>
      <c r="U109">
        <v>0.62026880408836105</v>
      </c>
      <c r="V109">
        <v>0.219505107606532</v>
      </c>
      <c r="W109">
        <v>0.523302044190603</v>
      </c>
      <c r="X109">
        <v>0.52578377259098097</v>
      </c>
      <c r="Y109">
        <v>0.80656410643489695</v>
      </c>
      <c r="Z109">
        <v>-6.3698795203233696E-2</v>
      </c>
      <c r="AA109">
        <v>0.81011380890148899</v>
      </c>
      <c r="AB109">
        <v>0.671007152246892</v>
      </c>
      <c r="AC109">
        <v>0.49294952462028102</v>
      </c>
      <c r="AD109">
        <v>0.21102242255720399</v>
      </c>
      <c r="AE109">
        <v>0.67729242580062998</v>
      </c>
      <c r="AF109">
        <v>0.47964197441746598</v>
      </c>
      <c r="AG109">
        <v>0.33809427678811799</v>
      </c>
      <c r="AI109">
        <f t="shared" si="5"/>
        <v>44.73057095538487</v>
      </c>
      <c r="AJ109">
        <v>-8.0780021102467403E-2</v>
      </c>
      <c r="AK109">
        <v>0.66920159069670204</v>
      </c>
      <c r="AL109">
        <v>0.13087589503097599</v>
      </c>
      <c r="AM109">
        <v>0.28889469947447</v>
      </c>
      <c r="AN109">
        <v>0.20289988028567901</v>
      </c>
      <c r="AO109">
        <v>0.34223313612892797</v>
      </c>
      <c r="AP109">
        <v>0.414103913298491</v>
      </c>
      <c r="AQ109">
        <v>0.61913350201134698</v>
      </c>
      <c r="AR109">
        <v>-4.31935653055293E-2</v>
      </c>
      <c r="AS109">
        <v>0.232452789948699</v>
      </c>
      <c r="AT109">
        <v>0.873718124809583</v>
      </c>
      <c r="AU109">
        <v>0.526927053959104</v>
      </c>
      <c r="AV109">
        <v>0.766851891662096</v>
      </c>
      <c r="AW109">
        <v>0.59060172815666401</v>
      </c>
      <c r="AX109">
        <v>0.81408983410049696</v>
      </c>
      <c r="AY109">
        <v>0.31200849886615301</v>
      </c>
      <c r="AZ109">
        <v>0.62026880408836105</v>
      </c>
      <c r="BA109">
        <v>0.219505107606532</v>
      </c>
      <c r="BB109">
        <v>0.523302044190603</v>
      </c>
      <c r="BC109">
        <v>0.52578377259098097</v>
      </c>
      <c r="BD109">
        <v>0.80656410643489695</v>
      </c>
      <c r="BE109">
        <v>-6.3698795203233696E-2</v>
      </c>
      <c r="BF109">
        <v>0.81011380890148899</v>
      </c>
      <c r="BG109">
        <v>0.671007152246892</v>
      </c>
      <c r="BH109">
        <v>0.49294952462028102</v>
      </c>
      <c r="BI109">
        <v>0.21102242255720399</v>
      </c>
      <c r="BJ109">
        <v>0.67729242580062998</v>
      </c>
      <c r="BK109">
        <v>0.47964197441746598</v>
      </c>
      <c r="BL109">
        <v>0.33809427678811799</v>
      </c>
    </row>
    <row r="110" spans="1:64" x14ac:dyDescent="0.25">
      <c r="A110" s="139">
        <v>41275</v>
      </c>
      <c r="B110">
        <f t="shared" si="3"/>
        <v>50.422682192544876</v>
      </c>
      <c r="C110">
        <v>0.73043818652858195</v>
      </c>
      <c r="D110">
        <v>0.133587391028164</v>
      </c>
      <c r="E110">
        <v>0.77758929448015501</v>
      </c>
      <c r="F110">
        <v>0.73056836685283899</v>
      </c>
      <c r="G110">
        <v>0.82130566035945696</v>
      </c>
      <c r="H110">
        <v>0.15620098009873201</v>
      </c>
      <c r="I110">
        <v>0.498263000884823</v>
      </c>
      <c r="J110">
        <v>0.33012140951506902</v>
      </c>
      <c r="K110">
        <v>0.35996710758121803</v>
      </c>
      <c r="M110">
        <f t="shared" si="4"/>
        <v>57.993849050206059</v>
      </c>
      <c r="N110">
        <v>0.19184258757538</v>
      </c>
      <c r="O110">
        <v>0.82297958679165795</v>
      </c>
      <c r="P110">
        <v>0.76165385343879699</v>
      </c>
      <c r="Q110">
        <v>0.779852755619584</v>
      </c>
      <c r="R110">
        <v>0.83145695046781198</v>
      </c>
      <c r="S110">
        <v>0.79221877217213998</v>
      </c>
      <c r="T110">
        <v>0.35530597171657802</v>
      </c>
      <c r="U110">
        <v>0.531003062917632</v>
      </c>
      <c r="V110">
        <v>0.66143914773069801</v>
      </c>
      <c r="W110">
        <v>0.77214661026353903</v>
      </c>
      <c r="X110">
        <v>0.560829114018356</v>
      </c>
      <c r="Y110">
        <v>0.73043818652858195</v>
      </c>
      <c r="Z110">
        <v>0.133587391028164</v>
      </c>
      <c r="AA110">
        <v>0.77758929448015501</v>
      </c>
      <c r="AB110">
        <v>0.73056836685283899</v>
      </c>
      <c r="AC110">
        <v>0.82130566035945696</v>
      </c>
      <c r="AD110">
        <v>0.15620098009873201</v>
      </c>
      <c r="AE110">
        <v>0.498263000884823</v>
      </c>
      <c r="AF110">
        <v>0.33012140951506902</v>
      </c>
      <c r="AG110">
        <v>0.35996710758121803</v>
      </c>
      <c r="AI110">
        <f t="shared" si="5"/>
        <v>50.786784036440466</v>
      </c>
      <c r="AJ110">
        <v>0.20151311480404199</v>
      </c>
      <c r="AK110">
        <v>0.59424620495046898</v>
      </c>
      <c r="AL110">
        <v>0.204047397579777</v>
      </c>
      <c r="AM110">
        <v>0.27115480666118302</v>
      </c>
      <c r="AN110">
        <v>0.20899680471502499</v>
      </c>
      <c r="AO110">
        <v>0.24735282772599201</v>
      </c>
      <c r="AP110">
        <v>0.56959559460368703</v>
      </c>
      <c r="AQ110">
        <v>0.60048547939779995</v>
      </c>
      <c r="AR110">
        <v>0.23200533008855001</v>
      </c>
      <c r="AS110">
        <v>0.19184258757538</v>
      </c>
      <c r="AT110">
        <v>0.82297958679165795</v>
      </c>
      <c r="AU110">
        <v>0.76165385343879699</v>
      </c>
      <c r="AV110">
        <v>0.779852755619584</v>
      </c>
      <c r="AW110">
        <v>0.83145695046781198</v>
      </c>
      <c r="AX110">
        <v>0.79221877217213998</v>
      </c>
      <c r="AY110">
        <v>0.35530597171657802</v>
      </c>
      <c r="AZ110">
        <v>0.531003062917632</v>
      </c>
      <c r="BA110">
        <v>0.66143914773069801</v>
      </c>
      <c r="BB110">
        <v>0.77214661026353903</v>
      </c>
      <c r="BC110">
        <v>0.560829114018356</v>
      </c>
      <c r="BD110">
        <v>0.73043818652858195</v>
      </c>
      <c r="BE110">
        <v>0.133587391028164</v>
      </c>
      <c r="BF110">
        <v>0.77758929448015501</v>
      </c>
      <c r="BG110">
        <v>0.73056836685283899</v>
      </c>
      <c r="BH110">
        <v>0.82130566035945696</v>
      </c>
      <c r="BI110">
        <v>0.15620098009873201</v>
      </c>
      <c r="BJ110">
        <v>0.498263000884823</v>
      </c>
      <c r="BK110">
        <v>0.33012140951506902</v>
      </c>
      <c r="BL110">
        <v>0.35996710758121803</v>
      </c>
    </row>
    <row r="111" spans="1:64" x14ac:dyDescent="0.25">
      <c r="A111" s="139">
        <v>41365</v>
      </c>
      <c r="B111">
        <f t="shared" si="3"/>
        <v>62.367494410287406</v>
      </c>
      <c r="C111">
        <v>0.83338800476038999</v>
      </c>
      <c r="D111">
        <v>0.52307081270629197</v>
      </c>
      <c r="E111">
        <v>0.80270286369349597</v>
      </c>
      <c r="F111">
        <v>0.83603688701286005</v>
      </c>
      <c r="G111">
        <v>0.76476977045751204</v>
      </c>
      <c r="H111">
        <v>0.27118598523675602</v>
      </c>
      <c r="I111">
        <v>0.68213503676829301</v>
      </c>
      <c r="J111">
        <v>0.58776870898056099</v>
      </c>
      <c r="K111">
        <v>0.31201642730970702</v>
      </c>
      <c r="M111">
        <f t="shared" si="4"/>
        <v>71.107528102440099</v>
      </c>
      <c r="N111">
        <v>0.610634200864411</v>
      </c>
      <c r="O111">
        <v>0.84023365633450597</v>
      </c>
      <c r="P111">
        <v>0.85512568355001595</v>
      </c>
      <c r="Q111">
        <v>0.88542528712504998</v>
      </c>
      <c r="R111">
        <v>0.72315836745610196</v>
      </c>
      <c r="S111">
        <v>0.89175346726784899</v>
      </c>
      <c r="T111">
        <v>0.68840282275944298</v>
      </c>
      <c r="U111">
        <v>0.80821432559860795</v>
      </c>
      <c r="V111">
        <v>0.69081267378639999</v>
      </c>
      <c r="W111">
        <v>0.84502414354906197</v>
      </c>
      <c r="X111">
        <v>0.76964649527070605</v>
      </c>
      <c r="Y111">
        <v>0.83338800476038999</v>
      </c>
      <c r="Z111">
        <v>0.52307081270629197</v>
      </c>
      <c r="AA111">
        <v>0.80270286369349597</v>
      </c>
      <c r="AB111">
        <v>0.83603688701286005</v>
      </c>
      <c r="AC111">
        <v>0.76476977045751204</v>
      </c>
      <c r="AD111">
        <v>0.27118598523675602</v>
      </c>
      <c r="AE111">
        <v>0.68213503676829301</v>
      </c>
      <c r="AF111">
        <v>0.58776870898056099</v>
      </c>
      <c r="AG111">
        <v>0.31201642730970702</v>
      </c>
      <c r="AI111">
        <f t="shared" si="5"/>
        <v>63.456809771362565</v>
      </c>
      <c r="AJ111">
        <v>-1.3622432672058199E-2</v>
      </c>
      <c r="AK111">
        <v>0.71826014707483599</v>
      </c>
      <c r="AL111">
        <v>0.37713621907716</v>
      </c>
      <c r="AM111">
        <v>0.45114165046339799</v>
      </c>
      <c r="AN111">
        <v>0.36096911521837499</v>
      </c>
      <c r="AO111">
        <v>0.574087391862798</v>
      </c>
      <c r="AP111">
        <v>0.53632188639131595</v>
      </c>
      <c r="AQ111">
        <v>0.49805226652399598</v>
      </c>
      <c r="AR111">
        <v>0.67862296926730403</v>
      </c>
      <c r="AS111">
        <v>0.610634200864411</v>
      </c>
      <c r="AT111">
        <v>0.84023365633450597</v>
      </c>
      <c r="AU111">
        <v>0.85512568355001595</v>
      </c>
      <c r="AV111">
        <v>0.88542528712504998</v>
      </c>
      <c r="AW111">
        <v>0.72315836745610196</v>
      </c>
      <c r="AX111">
        <v>0.89175346726784899</v>
      </c>
      <c r="AY111">
        <v>0.68840282275944298</v>
      </c>
      <c r="AZ111">
        <v>0.80821432559860795</v>
      </c>
      <c r="BA111">
        <v>0.69081267378639999</v>
      </c>
      <c r="BB111">
        <v>0.84502414354906197</v>
      </c>
      <c r="BC111">
        <v>0.76964649527070605</v>
      </c>
      <c r="BD111">
        <v>0.83338800476038999</v>
      </c>
      <c r="BE111">
        <v>0.52307081270629197</v>
      </c>
      <c r="BF111">
        <v>0.80270286369349597</v>
      </c>
      <c r="BG111">
        <v>0.83603688701286005</v>
      </c>
      <c r="BH111">
        <v>0.76476977045751204</v>
      </c>
      <c r="BI111">
        <v>0.27118598523675602</v>
      </c>
      <c r="BJ111">
        <v>0.68213503676829301</v>
      </c>
      <c r="BK111">
        <v>0.58776870898056099</v>
      </c>
      <c r="BL111">
        <v>0.31201642730970702</v>
      </c>
    </row>
    <row r="112" spans="1:64" x14ac:dyDescent="0.25">
      <c r="A112" s="139">
        <v>41456</v>
      </c>
      <c r="B112">
        <f t="shared" si="3"/>
        <v>66.970104319701392</v>
      </c>
      <c r="C112">
        <v>0.89487908174496</v>
      </c>
      <c r="D112">
        <v>0.382612486205193</v>
      </c>
      <c r="E112">
        <v>0.87938080471776603</v>
      </c>
      <c r="F112">
        <v>0.900599653920794</v>
      </c>
      <c r="G112">
        <v>0.70814597372490895</v>
      </c>
      <c r="H112">
        <v>0.54141243782413995</v>
      </c>
      <c r="I112">
        <v>0.80163849919520402</v>
      </c>
      <c r="J112">
        <v>0.61217726985018595</v>
      </c>
      <c r="K112">
        <v>0.30646318158997399</v>
      </c>
      <c r="M112">
        <f t="shared" si="4"/>
        <v>70.029791038693062</v>
      </c>
      <c r="N112">
        <v>0.63652944892658303</v>
      </c>
      <c r="O112">
        <v>0.88744468308473201</v>
      </c>
      <c r="P112">
        <v>0.91576786397741605</v>
      </c>
      <c r="Q112">
        <v>0.91898321926728399</v>
      </c>
      <c r="R112">
        <v>0.78781059327588199</v>
      </c>
      <c r="S112">
        <v>0.93042657000880002</v>
      </c>
      <c r="T112">
        <v>0.47214246258189202</v>
      </c>
      <c r="U112">
        <v>0.67415536144277599</v>
      </c>
      <c r="V112">
        <v>0.24921687725140099</v>
      </c>
      <c r="W112">
        <v>0.68791276858565098</v>
      </c>
      <c r="X112">
        <v>0.81825897056306895</v>
      </c>
      <c r="Y112">
        <v>0.89487908174496</v>
      </c>
      <c r="Z112">
        <v>0.382612486205193</v>
      </c>
      <c r="AA112">
        <v>0.87938080471776603</v>
      </c>
      <c r="AB112">
        <v>0.900599653920794</v>
      </c>
      <c r="AC112">
        <v>0.70814597372490895</v>
      </c>
      <c r="AD112">
        <v>0.54141243782413995</v>
      </c>
      <c r="AE112">
        <v>0.80163849919520402</v>
      </c>
      <c r="AF112">
        <v>0.61217726985018595</v>
      </c>
      <c r="AG112">
        <v>0.30646318158997399</v>
      </c>
      <c r="AI112">
        <f t="shared" si="5"/>
        <v>62.890591726866816</v>
      </c>
      <c r="AJ112">
        <v>-9.0878454407984796E-2</v>
      </c>
      <c r="AK112">
        <v>0.67389617395476198</v>
      </c>
      <c r="AL112">
        <v>0.161695679037475</v>
      </c>
      <c r="AM112">
        <v>0.71737650992534097</v>
      </c>
      <c r="AN112">
        <v>0.34274744308313398</v>
      </c>
      <c r="AO112">
        <v>0.54278395180624495</v>
      </c>
      <c r="AP112">
        <v>0.71008078294050203</v>
      </c>
      <c r="AQ112">
        <v>0.68917995466205195</v>
      </c>
      <c r="AR112">
        <v>0.48543135205124199</v>
      </c>
      <c r="AS112">
        <v>0.63652944892658303</v>
      </c>
      <c r="AT112">
        <v>0.88744468308473201</v>
      </c>
      <c r="AU112">
        <v>0.91576786397741605</v>
      </c>
      <c r="AV112">
        <v>0.91898321926728399</v>
      </c>
      <c r="AW112">
        <v>0.78781059327588199</v>
      </c>
      <c r="AX112">
        <v>0.93042657000880002</v>
      </c>
      <c r="AY112">
        <v>0.47214246258189202</v>
      </c>
      <c r="AZ112">
        <v>0.67415536144277599</v>
      </c>
      <c r="BA112">
        <v>0.24921687725140099</v>
      </c>
      <c r="BB112">
        <v>0.68791276858565098</v>
      </c>
      <c r="BC112">
        <v>0.81825897056306895</v>
      </c>
      <c r="BD112">
        <v>0.89487908174496</v>
      </c>
      <c r="BE112">
        <v>0.382612486205193</v>
      </c>
      <c r="BF112">
        <v>0.87938080471776603</v>
      </c>
      <c r="BG112">
        <v>0.900599653920794</v>
      </c>
      <c r="BH112">
        <v>0.70814597372490895</v>
      </c>
      <c r="BI112">
        <v>0.54141243782413995</v>
      </c>
      <c r="BJ112">
        <v>0.80163849919520402</v>
      </c>
      <c r="BK112">
        <v>0.61217726985018595</v>
      </c>
      <c r="BL112">
        <v>0.30646318158997399</v>
      </c>
    </row>
    <row r="113" spans="1:64" x14ac:dyDescent="0.25">
      <c r="A113" s="139">
        <v>41548</v>
      </c>
      <c r="B113">
        <f t="shared" si="3"/>
        <v>69.891152406006853</v>
      </c>
      <c r="C113">
        <v>0.90964339983006803</v>
      </c>
      <c r="D113">
        <v>0.47028297493139098</v>
      </c>
      <c r="E113">
        <v>0.89914923760288901</v>
      </c>
      <c r="F113">
        <v>0.89312464878142395</v>
      </c>
      <c r="G113">
        <v>0.79566975828479702</v>
      </c>
      <c r="H113">
        <v>0.44667120043945102</v>
      </c>
      <c r="I113">
        <v>0.78799213160765602</v>
      </c>
      <c r="J113">
        <v>0.63042914273224904</v>
      </c>
      <c r="K113">
        <v>0.45724122233069198</v>
      </c>
      <c r="M113">
        <f t="shared" si="4"/>
        <v>69.858763904235516</v>
      </c>
      <c r="N113">
        <v>0.37817196659477698</v>
      </c>
      <c r="O113">
        <v>0.92259591752262105</v>
      </c>
      <c r="P113">
        <v>0.92404610261712505</v>
      </c>
      <c r="Q113">
        <v>0.92297950555796504</v>
      </c>
      <c r="R113">
        <v>0.72354788770990897</v>
      </c>
      <c r="S113">
        <v>0.93307296804335504</v>
      </c>
      <c r="T113">
        <v>0.27953556709161997</v>
      </c>
      <c r="U113">
        <v>0.77134225532997402</v>
      </c>
      <c r="V113">
        <v>0.398529887845194</v>
      </c>
      <c r="W113">
        <v>0.67017090875689</v>
      </c>
      <c r="X113">
        <v>0.75755609723705397</v>
      </c>
      <c r="Y113">
        <v>0.90964339983006803</v>
      </c>
      <c r="Z113">
        <v>0.47028297493139098</v>
      </c>
      <c r="AA113">
        <v>0.89914923760288901</v>
      </c>
      <c r="AB113">
        <v>0.89312464878142395</v>
      </c>
      <c r="AC113">
        <v>0.79566975828479702</v>
      </c>
      <c r="AD113">
        <v>0.44667120043945102</v>
      </c>
      <c r="AE113">
        <v>0.78799213160765602</v>
      </c>
      <c r="AF113">
        <v>0.63042914273224904</v>
      </c>
      <c r="AG113">
        <v>0.45724122233069198</v>
      </c>
      <c r="AI113">
        <f t="shared" si="5"/>
        <v>59.794771500336097</v>
      </c>
      <c r="AJ113">
        <v>-3.4885954918395697E-2</v>
      </c>
      <c r="AK113">
        <v>0.33880592970491202</v>
      </c>
      <c r="AL113">
        <v>0.41716742783293598</v>
      </c>
      <c r="AM113">
        <v>0.48939855360553403</v>
      </c>
      <c r="AN113">
        <v>0.151582165711177</v>
      </c>
      <c r="AO113">
        <v>0.54628645814573995</v>
      </c>
      <c r="AP113">
        <v>0.618547068361474</v>
      </c>
      <c r="AQ113">
        <v>0.53369730345780697</v>
      </c>
      <c r="AR113">
        <v>0.30813200234918198</v>
      </c>
      <c r="AS113">
        <v>0.37817196659477698</v>
      </c>
      <c r="AT113">
        <v>0.92259591752262105</v>
      </c>
      <c r="AU113">
        <v>0.92404610261712505</v>
      </c>
      <c r="AV113">
        <v>0.92297950555796504</v>
      </c>
      <c r="AW113">
        <v>0.72354788770990897</v>
      </c>
      <c r="AX113">
        <v>0.93307296804335504</v>
      </c>
      <c r="AY113">
        <v>0.27953556709161997</v>
      </c>
      <c r="AZ113">
        <v>0.77134225532997402</v>
      </c>
      <c r="BA113">
        <v>0.398529887845194</v>
      </c>
      <c r="BB113">
        <v>0.67017090875689</v>
      </c>
      <c r="BC113">
        <v>0.75755609723705397</v>
      </c>
      <c r="BD113">
        <v>0.90964339983006803</v>
      </c>
      <c r="BE113">
        <v>0.47028297493139098</v>
      </c>
      <c r="BF113">
        <v>0.89914923760288901</v>
      </c>
      <c r="BG113">
        <v>0.89312464878142395</v>
      </c>
      <c r="BH113">
        <v>0.79566975828479702</v>
      </c>
      <c r="BI113">
        <v>0.44667120043945102</v>
      </c>
      <c r="BJ113">
        <v>0.78799213160765602</v>
      </c>
      <c r="BK113">
        <v>0.63042914273224904</v>
      </c>
      <c r="BL113">
        <v>0.45724122233069198</v>
      </c>
    </row>
    <row r="114" spans="1:64" x14ac:dyDescent="0.25">
      <c r="A114" s="139">
        <v>41640</v>
      </c>
      <c r="B114">
        <f t="shared" si="3"/>
        <v>64.075110687400056</v>
      </c>
      <c r="C114">
        <v>0.83649537875825997</v>
      </c>
      <c r="D114">
        <v>0.40038777470200398</v>
      </c>
      <c r="E114">
        <v>0.83050022367325305</v>
      </c>
      <c r="F114">
        <v>0.84405314830496803</v>
      </c>
      <c r="G114">
        <v>0.51732623007951695</v>
      </c>
      <c r="H114">
        <v>0.56806217495316502</v>
      </c>
      <c r="I114">
        <v>0.73649536863946297</v>
      </c>
      <c r="J114">
        <v>0.41119294059723599</v>
      </c>
      <c r="K114">
        <v>0.62224672215814003</v>
      </c>
      <c r="M114">
        <f t="shared" si="4"/>
        <v>60.849438911857348</v>
      </c>
      <c r="N114">
        <v>0.31933927744843199</v>
      </c>
      <c r="O114">
        <v>0.87743590302772101</v>
      </c>
      <c r="P114">
        <v>0.82139412718679905</v>
      </c>
      <c r="Q114">
        <v>0.89902314032605302</v>
      </c>
      <c r="R114">
        <v>0.59343192119119803</v>
      </c>
      <c r="S114">
        <v>0.89511586704174095</v>
      </c>
      <c r="T114">
        <v>0.34161465929050899</v>
      </c>
      <c r="U114">
        <v>0.466807901709755</v>
      </c>
      <c r="V114">
        <v>0.16994823091427599</v>
      </c>
      <c r="W114">
        <v>0.42181747782072698</v>
      </c>
      <c r="X114">
        <v>0.59719931454825403</v>
      </c>
      <c r="Y114">
        <v>0.83649537875825997</v>
      </c>
      <c r="Z114">
        <v>0.40038777470200398</v>
      </c>
      <c r="AA114">
        <v>0.83050022367325305</v>
      </c>
      <c r="AB114">
        <v>0.84405314830496803</v>
      </c>
      <c r="AC114">
        <v>0.51732623007951695</v>
      </c>
      <c r="AD114">
        <v>0.56806217495316502</v>
      </c>
      <c r="AE114">
        <v>0.73649536863946297</v>
      </c>
      <c r="AF114">
        <v>0.41119294059723599</v>
      </c>
      <c r="AG114">
        <v>0.62224672215814003</v>
      </c>
      <c r="AI114">
        <f t="shared" si="5"/>
        <v>53.978710807747142</v>
      </c>
      <c r="AJ114">
        <v>0.106655937293339</v>
      </c>
      <c r="AK114">
        <v>0.60121144955911798</v>
      </c>
      <c r="AL114">
        <v>0.19292810708434299</v>
      </c>
      <c r="AM114">
        <v>0.41725860335724901</v>
      </c>
      <c r="AN114">
        <v>0.31268054836105502</v>
      </c>
      <c r="AO114">
        <v>0.38225803681145798</v>
      </c>
      <c r="AP114">
        <v>0.54079102583192895</v>
      </c>
      <c r="AQ114">
        <v>0.65016235603514305</v>
      </c>
      <c r="AR114">
        <v>0.27999228754157002</v>
      </c>
      <c r="AS114">
        <v>0.31933927744843199</v>
      </c>
      <c r="AT114">
        <v>0.87743590302772101</v>
      </c>
      <c r="AU114">
        <v>0.82139412718679905</v>
      </c>
      <c r="AV114">
        <v>0.89902314032605302</v>
      </c>
      <c r="AW114">
        <v>0.59343192119119803</v>
      </c>
      <c r="AX114">
        <v>0.89511586704174095</v>
      </c>
      <c r="AY114">
        <v>0.34161465929050899</v>
      </c>
      <c r="AZ114">
        <v>0.466807901709755</v>
      </c>
      <c r="BA114">
        <v>0.16994823091427599</v>
      </c>
      <c r="BB114">
        <v>0.42181747782072698</v>
      </c>
      <c r="BC114">
        <v>0.59719931454825403</v>
      </c>
      <c r="BD114">
        <v>0.83649537875825997</v>
      </c>
      <c r="BE114">
        <v>0.40038777470200398</v>
      </c>
      <c r="BF114">
        <v>0.83050022367325305</v>
      </c>
      <c r="BG114">
        <v>0.84405314830496803</v>
      </c>
      <c r="BH114">
        <v>0.51732623007951695</v>
      </c>
      <c r="BI114">
        <v>0.56806217495316502</v>
      </c>
      <c r="BJ114">
        <v>0.73649536863946297</v>
      </c>
      <c r="BK114">
        <v>0.41119294059723599</v>
      </c>
      <c r="BL114">
        <v>0.62224672215814003</v>
      </c>
    </row>
    <row r="115" spans="1:64" x14ac:dyDescent="0.25">
      <c r="A115" s="139">
        <v>41730</v>
      </c>
      <c r="B115">
        <f t="shared" si="3"/>
        <v>58.141958180714873</v>
      </c>
      <c r="C115">
        <v>0.73946396313792895</v>
      </c>
      <c r="D115">
        <v>0.40803149308938302</v>
      </c>
      <c r="E115">
        <v>0.73797026800037602</v>
      </c>
      <c r="F115">
        <v>0.75426396114365901</v>
      </c>
      <c r="G115">
        <v>0.61922578942335904</v>
      </c>
      <c r="H115">
        <v>0.59123037013167201</v>
      </c>
      <c r="I115">
        <v>0.560829283149055</v>
      </c>
      <c r="J115">
        <v>0.51723459358462098</v>
      </c>
      <c r="K115">
        <v>0.30452651460428498</v>
      </c>
      <c r="M115">
        <f t="shared" si="4"/>
        <v>58.195786566501063</v>
      </c>
      <c r="N115">
        <v>0.453769766387708</v>
      </c>
      <c r="O115">
        <v>0.80205068366296195</v>
      </c>
      <c r="P115">
        <v>0.79316164244985599</v>
      </c>
      <c r="Q115">
        <v>0.82419813906967099</v>
      </c>
      <c r="R115">
        <v>0.62941365826351703</v>
      </c>
      <c r="S115">
        <v>0.81471938973467495</v>
      </c>
      <c r="T115">
        <v>0.35414626881076799</v>
      </c>
      <c r="U115">
        <v>0.28258422795737198</v>
      </c>
      <c r="V115">
        <v>0.51597995912005701</v>
      </c>
      <c r="W115">
        <v>0.59526778750632703</v>
      </c>
      <c r="X115">
        <v>0.34108955407295999</v>
      </c>
      <c r="Y115">
        <v>0.73946396313792895</v>
      </c>
      <c r="Z115">
        <v>0.40803149308938302</v>
      </c>
      <c r="AA115">
        <v>0.73797026800037602</v>
      </c>
      <c r="AB115">
        <v>0.75426396114365901</v>
      </c>
      <c r="AC115">
        <v>0.61922578942335904</v>
      </c>
      <c r="AD115">
        <v>0.59123037013167201</v>
      </c>
      <c r="AE115">
        <v>0.560829283149055</v>
      </c>
      <c r="AF115">
        <v>0.51723459358462098</v>
      </c>
      <c r="AG115">
        <v>0.30452651460428498</v>
      </c>
      <c r="AI115">
        <f t="shared" si="5"/>
        <v>50.140750554336101</v>
      </c>
      <c r="AJ115">
        <v>0.13500685116893699</v>
      </c>
      <c r="AK115">
        <v>0.43594459163598898</v>
      </c>
      <c r="AL115">
        <v>0.369738190825813</v>
      </c>
      <c r="AM115">
        <v>9.5241285422024702E-2</v>
      </c>
      <c r="AN115">
        <v>-1.5610354097683099E-2</v>
      </c>
      <c r="AO115">
        <v>0.55388364417626001</v>
      </c>
      <c r="AP115">
        <v>0.42258056053699</v>
      </c>
      <c r="AQ115">
        <v>0.70908213541118104</v>
      </c>
      <c r="AR115">
        <v>0.19579344237774399</v>
      </c>
      <c r="AS115">
        <v>0.453769766387708</v>
      </c>
      <c r="AT115">
        <v>0.80205068366296195</v>
      </c>
      <c r="AU115">
        <v>0.79316164244985599</v>
      </c>
      <c r="AV115">
        <v>0.82419813906967099</v>
      </c>
      <c r="AW115">
        <v>0.62941365826351703</v>
      </c>
      <c r="AX115">
        <v>0.81471938973467495</v>
      </c>
      <c r="AY115">
        <v>0.35414626881076799</v>
      </c>
      <c r="AZ115">
        <v>0.28258422795737198</v>
      </c>
      <c r="BA115">
        <v>0.51597995912005701</v>
      </c>
      <c r="BB115">
        <v>0.59526778750632703</v>
      </c>
      <c r="BC115">
        <v>0.34108955407295999</v>
      </c>
      <c r="BD115">
        <v>0.73946396313792895</v>
      </c>
      <c r="BE115">
        <v>0.40803149308938302</v>
      </c>
      <c r="BF115">
        <v>0.73797026800037602</v>
      </c>
      <c r="BG115">
        <v>0.75426396114365901</v>
      </c>
      <c r="BH115">
        <v>0.61922578942335904</v>
      </c>
      <c r="BI115">
        <v>0.59123037013167201</v>
      </c>
      <c r="BJ115">
        <v>0.560829283149055</v>
      </c>
      <c r="BK115">
        <v>0.51723459358462098</v>
      </c>
      <c r="BL115">
        <v>0.30452651460428498</v>
      </c>
    </row>
    <row r="116" spans="1:64" x14ac:dyDescent="0.25">
      <c r="A116" s="139">
        <v>41821</v>
      </c>
      <c r="B116">
        <f t="shared" si="3"/>
        <v>59.150228809193408</v>
      </c>
      <c r="C116">
        <v>0.82688511842995904</v>
      </c>
      <c r="D116">
        <v>0.30306098974781098</v>
      </c>
      <c r="E116">
        <v>0.80376522198729705</v>
      </c>
      <c r="F116">
        <v>0.77680538598897597</v>
      </c>
      <c r="G116">
        <v>0.572003975962321</v>
      </c>
      <c r="H116">
        <v>0.59502973336292997</v>
      </c>
      <c r="I116">
        <v>0.591256955282223</v>
      </c>
      <c r="J116">
        <v>0.34969719966153001</v>
      </c>
      <c r="K116">
        <v>0.50501601240436</v>
      </c>
      <c r="M116">
        <f t="shared" si="4"/>
        <v>60.238533486832722</v>
      </c>
      <c r="N116">
        <v>0.32473353834527302</v>
      </c>
      <c r="O116">
        <v>0.85682911437387399</v>
      </c>
      <c r="P116">
        <v>0.85769841722539097</v>
      </c>
      <c r="Q116">
        <v>0.897092202537767</v>
      </c>
      <c r="R116">
        <v>0.56545824036415404</v>
      </c>
      <c r="S116">
        <v>0.89515708209473499</v>
      </c>
      <c r="T116">
        <v>0.401433090502472</v>
      </c>
      <c r="U116">
        <v>0.54711303547245504</v>
      </c>
      <c r="V116">
        <v>0.32657505619891097</v>
      </c>
      <c r="W116">
        <v>0.54327692811225403</v>
      </c>
      <c r="X116">
        <v>0.50881939931185305</v>
      </c>
      <c r="Y116">
        <v>0.82688511842995904</v>
      </c>
      <c r="Z116">
        <v>0.30306098974781098</v>
      </c>
      <c r="AA116">
        <v>0.80376522198729705</v>
      </c>
      <c r="AB116">
        <v>0.77680538598897597</v>
      </c>
      <c r="AC116">
        <v>0.572003975962321</v>
      </c>
      <c r="AD116">
        <v>0.59502973336292997</v>
      </c>
      <c r="AE116">
        <v>0.591256955282223</v>
      </c>
      <c r="AF116">
        <v>0.34969719966153001</v>
      </c>
      <c r="AG116">
        <v>0.50501601240436</v>
      </c>
      <c r="AI116">
        <f t="shared" si="5"/>
        <v>52.228018359595808</v>
      </c>
      <c r="AJ116">
        <v>1.84218223341082E-2</v>
      </c>
      <c r="AK116">
        <v>0.56718539922768496</v>
      </c>
      <c r="AL116">
        <v>0.374716261100007</v>
      </c>
      <c r="AM116">
        <v>0.108187808242543</v>
      </c>
      <c r="AN116">
        <v>0.33365990595229</v>
      </c>
      <c r="AO116">
        <v>0.48088083266140302</v>
      </c>
      <c r="AP116">
        <v>0.348516472716832</v>
      </c>
      <c r="AQ116">
        <v>0.51985141119884104</v>
      </c>
      <c r="AR116">
        <v>0.34699871348252898</v>
      </c>
      <c r="AS116">
        <v>0.32473353834527302</v>
      </c>
      <c r="AT116">
        <v>0.85682911437387399</v>
      </c>
      <c r="AU116">
        <v>0.85769841722539097</v>
      </c>
      <c r="AV116">
        <v>0.897092202537767</v>
      </c>
      <c r="AW116">
        <v>0.56545824036415404</v>
      </c>
      <c r="AX116">
        <v>0.89515708209473499</v>
      </c>
      <c r="AY116">
        <v>0.401433090502472</v>
      </c>
      <c r="AZ116">
        <v>0.54711303547245504</v>
      </c>
      <c r="BA116">
        <v>0.32657505619891097</v>
      </c>
      <c r="BB116">
        <v>0.54327692811225403</v>
      </c>
      <c r="BC116">
        <v>0.50881939931185305</v>
      </c>
      <c r="BD116">
        <v>0.82688511842995904</v>
      </c>
      <c r="BE116">
        <v>0.30306098974781098</v>
      </c>
      <c r="BF116">
        <v>0.80376522198729705</v>
      </c>
      <c r="BG116">
        <v>0.77680538598897597</v>
      </c>
      <c r="BH116">
        <v>0.572003975962321</v>
      </c>
      <c r="BI116">
        <v>0.59502973336292997</v>
      </c>
      <c r="BJ116">
        <v>0.591256955282223</v>
      </c>
      <c r="BK116">
        <v>0.34969719966153001</v>
      </c>
      <c r="BL116">
        <v>0.50501601240436</v>
      </c>
    </row>
    <row r="117" spans="1:64" x14ac:dyDescent="0.25">
      <c r="A117" s="139">
        <v>41913</v>
      </c>
      <c r="B117">
        <f t="shared" si="3"/>
        <v>69.025003898393635</v>
      </c>
      <c r="C117">
        <v>0.89153017329999196</v>
      </c>
      <c r="D117">
        <v>0.25654834363462098</v>
      </c>
      <c r="E117">
        <v>0.88709529257160902</v>
      </c>
      <c r="F117">
        <v>0.92227158180572599</v>
      </c>
      <c r="G117">
        <v>0.67229695313053095</v>
      </c>
      <c r="H117">
        <v>0.54428553528285595</v>
      </c>
      <c r="I117">
        <v>0.83021566157243498</v>
      </c>
      <c r="J117">
        <v>0.69823639649570002</v>
      </c>
      <c r="K117">
        <v>0.50977041306195703</v>
      </c>
      <c r="M117">
        <f t="shared" si="4"/>
        <v>66.978874543454012</v>
      </c>
      <c r="N117">
        <v>0.46730045466245901</v>
      </c>
      <c r="O117">
        <v>0.92300985725265505</v>
      </c>
      <c r="P117">
        <v>0.939916777919656</v>
      </c>
      <c r="Q117">
        <v>0.93246518482062601</v>
      </c>
      <c r="R117">
        <v>0.50526896599831606</v>
      </c>
      <c r="S117">
        <v>0.94216731569384204</v>
      </c>
      <c r="T117">
        <v>0.44938537967563902</v>
      </c>
      <c r="U117">
        <v>0.584630169802283</v>
      </c>
      <c r="V117">
        <v>0.26704783773749602</v>
      </c>
      <c r="W117">
        <v>0.57295717628554799</v>
      </c>
      <c r="X117">
        <v>0.599375437986858</v>
      </c>
      <c r="Y117">
        <v>0.89153017329999196</v>
      </c>
      <c r="Z117">
        <v>0.25654834363462098</v>
      </c>
      <c r="AA117">
        <v>0.88709529257160902</v>
      </c>
      <c r="AB117">
        <v>0.92227158180572599</v>
      </c>
      <c r="AC117">
        <v>0.67229695313053095</v>
      </c>
      <c r="AD117">
        <v>0.54428553528285595</v>
      </c>
      <c r="AE117">
        <v>0.83021566157243498</v>
      </c>
      <c r="AF117">
        <v>0.69823639649570002</v>
      </c>
      <c r="AG117">
        <v>0.50977041306195703</v>
      </c>
      <c r="AI117">
        <f t="shared" si="5"/>
        <v>58.36016963290497</v>
      </c>
      <c r="AJ117">
        <v>0.101069996795638</v>
      </c>
      <c r="AK117">
        <v>0.75295088927507303</v>
      </c>
      <c r="AL117">
        <v>7.7116929131141501E-2</v>
      </c>
      <c r="AM117">
        <v>0.27270915780715899</v>
      </c>
      <c r="AN117">
        <v>0.19338714882187899</v>
      </c>
      <c r="AO117">
        <v>0.54720372614892399</v>
      </c>
      <c r="AP117">
        <v>0.55528876882712996</v>
      </c>
      <c r="AQ117">
        <v>0.45178507360493803</v>
      </c>
      <c r="AR117">
        <v>0.57716259443975104</v>
      </c>
      <c r="AS117">
        <v>0.46730045466245901</v>
      </c>
      <c r="AT117">
        <v>0.92300985725265505</v>
      </c>
      <c r="AU117">
        <v>0.939916777919656</v>
      </c>
      <c r="AV117">
        <v>0.93246518482062601</v>
      </c>
      <c r="AW117">
        <v>0.50526896599831606</v>
      </c>
      <c r="AX117">
        <v>0.94216731569384204</v>
      </c>
      <c r="AY117">
        <v>0.44938537967563902</v>
      </c>
      <c r="AZ117">
        <v>0.584630169802283</v>
      </c>
      <c r="BA117">
        <v>0.26704783773749602</v>
      </c>
      <c r="BB117">
        <v>0.57295717628554799</v>
      </c>
      <c r="BC117">
        <v>0.599375437986858</v>
      </c>
      <c r="BD117">
        <v>0.89153017329999196</v>
      </c>
      <c r="BE117">
        <v>0.25654834363462098</v>
      </c>
      <c r="BF117">
        <v>0.88709529257160902</v>
      </c>
      <c r="BG117">
        <v>0.92227158180572599</v>
      </c>
      <c r="BH117">
        <v>0.67229695313053095</v>
      </c>
      <c r="BI117">
        <v>0.54428553528285595</v>
      </c>
      <c r="BJ117">
        <v>0.83021566157243498</v>
      </c>
      <c r="BK117">
        <v>0.69823639649570002</v>
      </c>
      <c r="BL117">
        <v>0.50977041306195703</v>
      </c>
    </row>
    <row r="118" spans="1:64" x14ac:dyDescent="0.25">
      <c r="A118" s="139">
        <v>42005</v>
      </c>
      <c r="B118">
        <f t="shared" si="3"/>
        <v>49.51039473196299</v>
      </c>
      <c r="C118">
        <v>0.59809482459019903</v>
      </c>
      <c r="D118">
        <v>0.63154587802795403</v>
      </c>
      <c r="E118">
        <v>0.64454943823329403</v>
      </c>
      <c r="F118">
        <v>0.63699588338781998</v>
      </c>
      <c r="G118">
        <v>0.62599778558718</v>
      </c>
      <c r="H118">
        <v>0.52382711146702499</v>
      </c>
      <c r="I118">
        <v>-2.2065438238351599E-2</v>
      </c>
      <c r="J118">
        <v>0.50410691915459704</v>
      </c>
      <c r="K118">
        <v>0.31288312366695198</v>
      </c>
      <c r="M118">
        <f t="shared" si="4"/>
        <v>52.870761000540412</v>
      </c>
      <c r="N118">
        <v>0.46326131685313099</v>
      </c>
      <c r="O118">
        <v>0.69383748543132495</v>
      </c>
      <c r="P118">
        <v>0.54864636694964297</v>
      </c>
      <c r="Q118">
        <v>0.70113420314375596</v>
      </c>
      <c r="R118">
        <v>0.55479600771798698</v>
      </c>
      <c r="S118">
        <v>0.73063462609306995</v>
      </c>
      <c r="T118">
        <v>0.43161587238407201</v>
      </c>
      <c r="U118">
        <v>0.582754603780819</v>
      </c>
      <c r="V118">
        <v>0.49758187411870503</v>
      </c>
      <c r="W118">
        <v>0.55834555030173305</v>
      </c>
      <c r="X118">
        <v>0.35560876745717501</v>
      </c>
      <c r="Y118">
        <v>0.59809482459019903</v>
      </c>
      <c r="Z118">
        <v>0.63154587802795403</v>
      </c>
      <c r="AA118">
        <v>0.64454943823329403</v>
      </c>
      <c r="AB118">
        <v>0.63699588338781998</v>
      </c>
      <c r="AC118">
        <v>0.62599778558718</v>
      </c>
      <c r="AD118">
        <v>0.52382711146702499</v>
      </c>
      <c r="AE118">
        <v>-2.2065438238351599E-2</v>
      </c>
      <c r="AF118">
        <v>0.50410691915459704</v>
      </c>
      <c r="AG118">
        <v>0.31288312366695198</v>
      </c>
      <c r="AI118">
        <f t="shared" si="5"/>
        <v>50.540032564097494</v>
      </c>
      <c r="AJ118">
        <v>0.186203176334551</v>
      </c>
      <c r="AK118">
        <v>0.61752760210217905</v>
      </c>
      <c r="AL118">
        <v>0.26477276899243701</v>
      </c>
      <c r="AM118">
        <v>0.63879645241472705</v>
      </c>
      <c r="AN118">
        <v>0.40984041446304098</v>
      </c>
      <c r="AO118">
        <v>0.47109942683664802</v>
      </c>
      <c r="AP118">
        <v>0.43959564596871697</v>
      </c>
      <c r="AQ118">
        <v>0.65117631771835804</v>
      </c>
      <c r="AR118">
        <v>0.40344543864953297</v>
      </c>
      <c r="AS118">
        <v>0.46326131685313099</v>
      </c>
      <c r="AT118">
        <v>0.69383748543132495</v>
      </c>
      <c r="AU118">
        <v>0.54864636694964297</v>
      </c>
      <c r="AV118">
        <v>0.70113420314375596</v>
      </c>
      <c r="AW118">
        <v>0.55479600771798698</v>
      </c>
      <c r="AX118">
        <v>0.73063462609306995</v>
      </c>
      <c r="AY118">
        <v>0.43161587238407201</v>
      </c>
      <c r="AZ118">
        <v>0.582754603780819</v>
      </c>
      <c r="BA118">
        <v>0.49758187411870503</v>
      </c>
      <c r="BB118">
        <v>0.55834555030173305</v>
      </c>
      <c r="BC118">
        <v>0.35560876745717501</v>
      </c>
      <c r="BD118">
        <v>0.59809482459019903</v>
      </c>
      <c r="BE118">
        <v>0.63154587802795403</v>
      </c>
      <c r="BF118">
        <v>0.64454943823329403</v>
      </c>
      <c r="BG118">
        <v>0.63699588338781998</v>
      </c>
      <c r="BH118">
        <v>0.62599778558718</v>
      </c>
      <c r="BI118">
        <v>0.52382711146702499</v>
      </c>
      <c r="BJ118">
        <v>-2.2065438238351599E-2</v>
      </c>
      <c r="BK118">
        <v>0.50410691915459704</v>
      </c>
      <c r="BL118">
        <v>0.31288312366695198</v>
      </c>
    </row>
    <row r="119" spans="1:64" x14ac:dyDescent="0.25">
      <c r="A119" s="139">
        <v>42095</v>
      </c>
      <c r="B119">
        <f t="shared" si="3"/>
        <v>66.773601469460047</v>
      </c>
      <c r="C119">
        <v>0.84679593467084102</v>
      </c>
      <c r="D119">
        <v>0.59824490366911898</v>
      </c>
      <c r="E119">
        <v>0.83054309945375904</v>
      </c>
      <c r="F119">
        <v>0.84235876453306102</v>
      </c>
      <c r="G119">
        <v>0.82553600183490095</v>
      </c>
      <c r="H119">
        <v>0.50448800177669595</v>
      </c>
      <c r="I119">
        <v>0.68140747588468198</v>
      </c>
      <c r="J119">
        <v>0.55571890544848201</v>
      </c>
      <c r="K119">
        <v>0.32453104497986401</v>
      </c>
      <c r="M119">
        <f t="shared" si="4"/>
        <v>70.171641743436155</v>
      </c>
      <c r="N119">
        <v>0.53270269096103795</v>
      </c>
      <c r="O119">
        <v>0.87869234990073397</v>
      </c>
      <c r="P119">
        <v>0.83180261871985395</v>
      </c>
      <c r="Q119">
        <v>0.89878275375052696</v>
      </c>
      <c r="R119">
        <v>0.76822023341119805</v>
      </c>
      <c r="S119">
        <v>0.81810786546011405</v>
      </c>
      <c r="T119">
        <v>0.47640729425116102</v>
      </c>
      <c r="U119">
        <v>0.661205139747577</v>
      </c>
      <c r="V119">
        <v>0.74514212871431695</v>
      </c>
      <c r="W119">
        <v>0.76672903598959197</v>
      </c>
      <c r="X119">
        <v>0.64691210552971101</v>
      </c>
      <c r="Y119">
        <v>0.84679593467084102</v>
      </c>
      <c r="Z119">
        <v>0.59824490366911898</v>
      </c>
      <c r="AA119">
        <v>0.83054309945375904</v>
      </c>
      <c r="AB119">
        <v>0.84235876453306102</v>
      </c>
      <c r="AC119">
        <v>0.82553600183490095</v>
      </c>
      <c r="AD119">
        <v>0.50448800177669595</v>
      </c>
      <c r="AE119">
        <v>0.68140747588468198</v>
      </c>
      <c r="AF119">
        <v>0.55571890544848201</v>
      </c>
      <c r="AG119">
        <v>0.32453104497986401</v>
      </c>
      <c r="AI119">
        <f t="shared" si="5"/>
        <v>63.271148134076213</v>
      </c>
      <c r="AJ119">
        <v>3.6721898380546097E-2</v>
      </c>
      <c r="AK119">
        <v>0.70737105561616398</v>
      </c>
      <c r="AL119">
        <v>0.50234983068111505</v>
      </c>
      <c r="AM119">
        <v>0.66480395477704102</v>
      </c>
      <c r="AN119">
        <v>0.27449094565133902</v>
      </c>
      <c r="AO119">
        <v>0.302614393848885</v>
      </c>
      <c r="AP119">
        <v>0.73785023944440198</v>
      </c>
      <c r="AQ119">
        <v>0.74312730521707004</v>
      </c>
      <c r="AR119">
        <v>0.344974986578309</v>
      </c>
      <c r="AS119">
        <v>0.53270269096103795</v>
      </c>
      <c r="AT119">
        <v>0.87869234990073397</v>
      </c>
      <c r="AU119">
        <v>0.83180261871985395</v>
      </c>
      <c r="AV119">
        <v>0.89878275375052696</v>
      </c>
      <c r="AW119">
        <v>0.76822023341119805</v>
      </c>
      <c r="AX119">
        <v>0.81810786546011405</v>
      </c>
      <c r="AY119">
        <v>0.47640729425116102</v>
      </c>
      <c r="AZ119">
        <v>0.661205139747577</v>
      </c>
      <c r="BA119">
        <v>0.74514212871431695</v>
      </c>
      <c r="BB119">
        <v>0.76672903598959197</v>
      </c>
      <c r="BC119">
        <v>0.64691210552971101</v>
      </c>
      <c r="BD119">
        <v>0.84679593467084102</v>
      </c>
      <c r="BE119">
        <v>0.59824490366911898</v>
      </c>
      <c r="BF119">
        <v>0.83054309945375904</v>
      </c>
      <c r="BG119">
        <v>0.84235876453306102</v>
      </c>
      <c r="BH119">
        <v>0.82553600183490095</v>
      </c>
      <c r="BI119">
        <v>0.50448800177669595</v>
      </c>
      <c r="BJ119">
        <v>0.68140747588468198</v>
      </c>
      <c r="BK119">
        <v>0.55571890544848201</v>
      </c>
      <c r="BL119">
        <v>0.32453104497986401</v>
      </c>
    </row>
    <row r="120" spans="1:64" x14ac:dyDescent="0.25">
      <c r="A120" s="139">
        <v>42186</v>
      </c>
      <c r="B120">
        <f t="shared" si="3"/>
        <v>75.098129104942714</v>
      </c>
      <c r="C120">
        <v>0.94970510573348299</v>
      </c>
      <c r="D120">
        <v>0.48126929368014398</v>
      </c>
      <c r="E120">
        <v>0.953655039458156</v>
      </c>
      <c r="F120">
        <v>0.95941953240700095</v>
      </c>
      <c r="G120">
        <v>0.91731572213772705</v>
      </c>
      <c r="H120">
        <v>0.85685389699637704</v>
      </c>
      <c r="I120">
        <v>0.79512854490943896</v>
      </c>
      <c r="J120">
        <v>0.441086708973705</v>
      </c>
      <c r="K120">
        <v>0.40439777514881398</v>
      </c>
      <c r="M120">
        <f t="shared" si="4"/>
        <v>78.396884676480198</v>
      </c>
      <c r="N120">
        <v>0.52752184039777394</v>
      </c>
      <c r="O120">
        <v>0.96317201440495104</v>
      </c>
      <c r="P120">
        <v>0.96494772695071596</v>
      </c>
      <c r="Q120">
        <v>0.967998912232375</v>
      </c>
      <c r="R120">
        <v>0.92185957686584996</v>
      </c>
      <c r="S120">
        <v>0.968627616867756</v>
      </c>
      <c r="T120">
        <v>0.42097867968519698</v>
      </c>
      <c r="U120">
        <v>0.69688485008093504</v>
      </c>
      <c r="V120">
        <v>0.83032695679430601</v>
      </c>
      <c r="W120">
        <v>0.83851909412088099</v>
      </c>
      <c r="X120">
        <v>0.819708047450453</v>
      </c>
      <c r="Y120">
        <v>0.94970510573348299</v>
      </c>
      <c r="Z120">
        <v>0.48126929368014398</v>
      </c>
      <c r="AA120">
        <v>0.953655039458156</v>
      </c>
      <c r="AB120">
        <v>0.95941953240700095</v>
      </c>
      <c r="AC120">
        <v>0.91731572213772705</v>
      </c>
      <c r="AD120">
        <v>0.85685389699637704</v>
      </c>
      <c r="AE120">
        <v>0.79512854490943896</v>
      </c>
      <c r="AF120">
        <v>0.441086708973705</v>
      </c>
      <c r="AG120">
        <v>0.40439777514881398</v>
      </c>
      <c r="AI120">
        <f t="shared" si="5"/>
        <v>66.798287594281007</v>
      </c>
      <c r="AJ120">
        <v>-6.3932508786832499E-3</v>
      </c>
      <c r="AK120">
        <v>0.81581939888447397</v>
      </c>
      <c r="AL120">
        <v>0.312718877569994</v>
      </c>
      <c r="AM120">
        <v>0.50746830192464398</v>
      </c>
      <c r="AN120">
        <v>0.37776600474293398</v>
      </c>
      <c r="AO120">
        <v>0.34661414924338901</v>
      </c>
      <c r="AP120">
        <v>0.65475606318288004</v>
      </c>
      <c r="AQ120">
        <v>0.46678348276956</v>
      </c>
      <c r="AR120">
        <v>0.21659343960625799</v>
      </c>
      <c r="AS120">
        <v>0.52752184039777394</v>
      </c>
      <c r="AT120">
        <v>0.96317201440495104</v>
      </c>
      <c r="AU120">
        <v>0.96494772695071596</v>
      </c>
      <c r="AV120">
        <v>0.967998912232375</v>
      </c>
      <c r="AW120">
        <v>0.92185957686584996</v>
      </c>
      <c r="AX120">
        <v>0.968627616867756</v>
      </c>
      <c r="AY120">
        <v>0.42097867968519698</v>
      </c>
      <c r="AZ120">
        <v>0.69688485008093504</v>
      </c>
      <c r="BA120">
        <v>0.83032695679430601</v>
      </c>
      <c r="BB120">
        <v>0.83851909412088099</v>
      </c>
      <c r="BC120">
        <v>0.819708047450453</v>
      </c>
      <c r="BD120">
        <v>0.94970510573348299</v>
      </c>
      <c r="BE120">
        <v>0.48126929368014398</v>
      </c>
      <c r="BF120">
        <v>0.953655039458156</v>
      </c>
      <c r="BG120">
        <v>0.95941953240700095</v>
      </c>
      <c r="BH120">
        <v>0.91731572213772705</v>
      </c>
      <c r="BI120">
        <v>0.85685389699637704</v>
      </c>
      <c r="BJ120">
        <v>0.79512854490943896</v>
      </c>
      <c r="BK120">
        <v>0.441086708973705</v>
      </c>
      <c r="BL120">
        <v>0.40439777514881398</v>
      </c>
    </row>
    <row r="121" spans="1:64" x14ac:dyDescent="0.25">
      <c r="A121" s="139">
        <v>42278</v>
      </c>
      <c r="B121">
        <f t="shared" si="3"/>
        <v>69.068746118393548</v>
      </c>
      <c r="C121">
        <v>0.94629451519075103</v>
      </c>
      <c r="D121">
        <v>0.30886731691231301</v>
      </c>
      <c r="E121">
        <v>0.93991950002955604</v>
      </c>
      <c r="F121">
        <v>0.94906361523220695</v>
      </c>
      <c r="G121">
        <v>0.909651684890602</v>
      </c>
      <c r="H121">
        <v>0.65878283769228896</v>
      </c>
      <c r="I121">
        <v>0.63873761223216996</v>
      </c>
      <c r="J121">
        <v>0.45756530469027601</v>
      </c>
      <c r="K121">
        <v>0.40730476378525399</v>
      </c>
      <c r="M121">
        <f t="shared" si="4"/>
        <v>73.972202945304758</v>
      </c>
      <c r="N121">
        <v>0.50802092835481805</v>
      </c>
      <c r="O121">
        <v>0.96475264190391297</v>
      </c>
      <c r="P121">
        <v>0.94569168669023596</v>
      </c>
      <c r="Q121">
        <v>0.96933716060156105</v>
      </c>
      <c r="R121">
        <v>0.92093100187781496</v>
      </c>
      <c r="S121">
        <v>0.97288506013717801</v>
      </c>
      <c r="T121">
        <v>0.39964842205825402</v>
      </c>
      <c r="U121">
        <v>0.64154842998674699</v>
      </c>
      <c r="V121">
        <v>0.67974158467420198</v>
      </c>
      <c r="W121">
        <v>0.872507420662059</v>
      </c>
      <c r="X121">
        <v>0.70318910145875402</v>
      </c>
      <c r="Y121">
        <v>0.94629451519075103</v>
      </c>
      <c r="Z121">
        <v>0.30886731691231301</v>
      </c>
      <c r="AA121">
        <v>0.93991950002955604</v>
      </c>
      <c r="AB121">
        <v>0.94906361523220695</v>
      </c>
      <c r="AC121">
        <v>0.909651684890602</v>
      </c>
      <c r="AD121">
        <v>0.65878283769228896</v>
      </c>
      <c r="AE121">
        <v>0.63873761223216996</v>
      </c>
      <c r="AF121">
        <v>0.45756530469027601</v>
      </c>
      <c r="AG121">
        <v>0.40730476378525399</v>
      </c>
      <c r="AI121">
        <f t="shared" si="5"/>
        <v>64.319795935168145</v>
      </c>
      <c r="AJ121">
        <v>3.9920108436612603E-2</v>
      </c>
      <c r="AK121">
        <v>0.76937351924977404</v>
      </c>
      <c r="AL121">
        <v>9.4451682319698901E-2</v>
      </c>
      <c r="AM121">
        <v>0.486498191770107</v>
      </c>
      <c r="AN121">
        <v>0.26073618848589097</v>
      </c>
      <c r="AO121">
        <v>0.47212338734758102</v>
      </c>
      <c r="AP121">
        <v>0.39334252242324302</v>
      </c>
      <c r="AQ121">
        <v>0.77350735973742102</v>
      </c>
      <c r="AR121">
        <v>0.56834727236747495</v>
      </c>
      <c r="AS121">
        <v>0.50802092835481805</v>
      </c>
      <c r="AT121">
        <v>0.96475264190391297</v>
      </c>
      <c r="AU121">
        <v>0.94569168669023596</v>
      </c>
      <c r="AV121">
        <v>0.96933716060156105</v>
      </c>
      <c r="AW121">
        <v>0.92093100187781496</v>
      </c>
      <c r="AX121">
        <v>0.97288506013717801</v>
      </c>
      <c r="AY121">
        <v>0.39964842205825402</v>
      </c>
      <c r="AZ121">
        <v>0.64154842998674699</v>
      </c>
      <c r="BA121">
        <v>0.67974158467420198</v>
      </c>
      <c r="BB121">
        <v>0.872507420662059</v>
      </c>
      <c r="BC121">
        <v>0.70318910145875402</v>
      </c>
      <c r="BD121">
        <v>0.94629451519075103</v>
      </c>
      <c r="BE121">
        <v>0.30886731691231301</v>
      </c>
      <c r="BF121">
        <v>0.93991950002955604</v>
      </c>
      <c r="BG121">
        <v>0.94906361523220695</v>
      </c>
      <c r="BH121">
        <v>0.909651684890602</v>
      </c>
      <c r="BI121">
        <v>0.65878283769228896</v>
      </c>
      <c r="BJ121">
        <v>0.63873761223216996</v>
      </c>
      <c r="BK121">
        <v>0.45756530469027601</v>
      </c>
      <c r="BL121">
        <v>0.40730476378525399</v>
      </c>
    </row>
    <row r="122" spans="1:64" x14ac:dyDescent="0.25">
      <c r="A122" s="139">
        <v>42370</v>
      </c>
      <c r="B122">
        <f t="shared" si="3"/>
        <v>75.090227486455504</v>
      </c>
      <c r="C122">
        <v>0.92118327200333605</v>
      </c>
      <c r="D122">
        <v>0.528438086965345</v>
      </c>
      <c r="E122">
        <v>0.90649036405814098</v>
      </c>
      <c r="F122">
        <v>0.93831936490041301</v>
      </c>
      <c r="G122">
        <v>0.89587493046162003</v>
      </c>
      <c r="H122">
        <v>0.75958845974172196</v>
      </c>
      <c r="I122">
        <v>0.77289917051039903</v>
      </c>
      <c r="J122">
        <v>0.61564155739738102</v>
      </c>
      <c r="K122">
        <v>0.41968526774263898</v>
      </c>
      <c r="M122">
        <f t="shared" si="4"/>
        <v>76.956069780681062</v>
      </c>
      <c r="N122">
        <v>0.68914850272405204</v>
      </c>
      <c r="O122">
        <v>0.94062913018396099</v>
      </c>
      <c r="P122">
        <v>0.95260341585369601</v>
      </c>
      <c r="Q122">
        <v>0.95057089635351999</v>
      </c>
      <c r="R122">
        <v>0.84276082242707095</v>
      </c>
      <c r="S122">
        <v>0.94845495045200201</v>
      </c>
      <c r="T122">
        <v>0.60290219101245202</v>
      </c>
      <c r="U122">
        <v>0.77767931176737704</v>
      </c>
      <c r="V122">
        <v>0.43788373777294898</v>
      </c>
      <c r="W122">
        <v>0.79125437643920904</v>
      </c>
      <c r="X122">
        <v>0.69920614736892495</v>
      </c>
      <c r="Y122">
        <v>0.92118327200333605</v>
      </c>
      <c r="Z122">
        <v>0.528438086965345</v>
      </c>
      <c r="AA122">
        <v>0.90649036405814098</v>
      </c>
      <c r="AB122">
        <v>0.93831936490041301</v>
      </c>
      <c r="AC122">
        <v>0.89587493046162003</v>
      </c>
      <c r="AD122">
        <v>0.75958845974172196</v>
      </c>
      <c r="AE122">
        <v>0.77289917051039903</v>
      </c>
      <c r="AF122">
        <v>0.61564155739738102</v>
      </c>
      <c r="AG122">
        <v>0.41968526774263898</v>
      </c>
      <c r="AI122">
        <f t="shared" si="5"/>
        <v>70.673105372191884</v>
      </c>
      <c r="AJ122">
        <v>0.105517094271083</v>
      </c>
      <c r="AK122">
        <v>0.80892593783232003</v>
      </c>
      <c r="AL122">
        <v>0.51671222707106601</v>
      </c>
      <c r="AM122">
        <v>0.56031443068821596</v>
      </c>
      <c r="AN122">
        <v>0.35869879799716198</v>
      </c>
      <c r="AO122">
        <v>0.68983926369812798</v>
      </c>
      <c r="AP122">
        <v>0.67092871813823896</v>
      </c>
      <c r="AQ122">
        <v>0.78337776979395302</v>
      </c>
      <c r="AR122">
        <v>0.60967236230927202</v>
      </c>
      <c r="AS122">
        <v>0.68914850272405204</v>
      </c>
      <c r="AT122">
        <v>0.94062913018396099</v>
      </c>
      <c r="AU122">
        <v>0.95260341585369601</v>
      </c>
      <c r="AV122">
        <v>0.95057089635351999</v>
      </c>
      <c r="AW122">
        <v>0.84276082242707095</v>
      </c>
      <c r="AX122">
        <v>0.94845495045200201</v>
      </c>
      <c r="AY122">
        <v>0.60290219101245202</v>
      </c>
      <c r="AZ122">
        <v>0.77767931176737704</v>
      </c>
      <c r="BA122">
        <v>0.43788373777294898</v>
      </c>
      <c r="BB122">
        <v>0.79125437643920904</v>
      </c>
      <c r="BC122">
        <v>0.69920614736892495</v>
      </c>
      <c r="BD122">
        <v>0.92118327200333605</v>
      </c>
      <c r="BE122">
        <v>0.528438086965345</v>
      </c>
      <c r="BF122">
        <v>0.90649036405814098</v>
      </c>
      <c r="BG122">
        <v>0.93831936490041301</v>
      </c>
      <c r="BH122">
        <v>0.89587493046162003</v>
      </c>
      <c r="BI122">
        <v>0.75958845974172196</v>
      </c>
      <c r="BJ122">
        <v>0.77289917051039903</v>
      </c>
      <c r="BK122">
        <v>0.61564155739738102</v>
      </c>
      <c r="BL122">
        <v>0.41968526774263898</v>
      </c>
    </row>
    <row r="123" spans="1:64" x14ac:dyDescent="0.25">
      <c r="A123" s="139">
        <v>42461</v>
      </c>
      <c r="B123">
        <f t="shared" si="3"/>
        <v>70.659554941379426</v>
      </c>
      <c r="C123">
        <v>0.89371728058261002</v>
      </c>
      <c r="D123">
        <v>0.53534573796775797</v>
      </c>
      <c r="E123">
        <v>0.86439531363689304</v>
      </c>
      <c r="F123">
        <v>0.91624474302693404</v>
      </c>
      <c r="G123">
        <v>0.78286570463105598</v>
      </c>
      <c r="H123">
        <v>0.51986875980869196</v>
      </c>
      <c r="I123">
        <v>0.55221851981418502</v>
      </c>
      <c r="J123">
        <v>0.78724887875210403</v>
      </c>
      <c r="K123">
        <v>0.50745500650391595</v>
      </c>
      <c r="M123">
        <f t="shared" si="4"/>
        <v>74.183444914832236</v>
      </c>
      <c r="N123">
        <v>0.688636774024035</v>
      </c>
      <c r="O123">
        <v>0.90132930397666899</v>
      </c>
      <c r="P123">
        <v>0.92394701013006897</v>
      </c>
      <c r="Q123">
        <v>0.86242674552942999</v>
      </c>
      <c r="R123">
        <v>0.82901782060417095</v>
      </c>
      <c r="S123">
        <v>0.91503564046752395</v>
      </c>
      <c r="T123">
        <v>0.51899007211689796</v>
      </c>
      <c r="U123">
        <v>0.84037337706956905</v>
      </c>
      <c r="V123">
        <v>0.66110047684689499</v>
      </c>
      <c r="W123">
        <v>0.76436661127563699</v>
      </c>
      <c r="X123">
        <v>0.57210520620140703</v>
      </c>
      <c r="Y123">
        <v>0.89371728058261002</v>
      </c>
      <c r="Z123">
        <v>0.53534573796775797</v>
      </c>
      <c r="AA123">
        <v>0.86439531363689304</v>
      </c>
      <c r="AB123">
        <v>0.91624474302693404</v>
      </c>
      <c r="AC123">
        <v>0.78286570463105598</v>
      </c>
      <c r="AD123">
        <v>0.51986875980869196</v>
      </c>
      <c r="AE123">
        <v>0.55221851981418502</v>
      </c>
      <c r="AF123">
        <v>0.78724887875210403</v>
      </c>
      <c r="AG123">
        <v>0.50745500650391595</v>
      </c>
      <c r="AI123">
        <f t="shared" si="5"/>
        <v>69.188734260440654</v>
      </c>
      <c r="AJ123">
        <v>8.9165917274724005E-2</v>
      </c>
      <c r="AK123">
        <v>0.82082695915909598</v>
      </c>
      <c r="AL123">
        <v>0.52264935256093903</v>
      </c>
      <c r="AM123">
        <v>0.74909981854829</v>
      </c>
      <c r="AN123">
        <v>0.36512332091404698</v>
      </c>
      <c r="AO123">
        <v>0.59183054599826901</v>
      </c>
      <c r="AP123">
        <v>0.708370160414037</v>
      </c>
      <c r="AQ123">
        <v>0.82415965261939905</v>
      </c>
      <c r="AR123">
        <v>0.55681822507253098</v>
      </c>
      <c r="AS123">
        <v>0.688636774024035</v>
      </c>
      <c r="AT123">
        <v>0.90132930397666899</v>
      </c>
      <c r="AU123">
        <v>0.92394701013006897</v>
      </c>
      <c r="AV123">
        <v>0.86242674552942999</v>
      </c>
      <c r="AW123">
        <v>0.82901782060417095</v>
      </c>
      <c r="AX123">
        <v>0.91503564046752395</v>
      </c>
      <c r="AY123">
        <v>0.51899007211689796</v>
      </c>
      <c r="AZ123">
        <v>0.84037337706956905</v>
      </c>
      <c r="BA123">
        <v>0.66110047684689499</v>
      </c>
      <c r="BB123">
        <v>0.76436661127563699</v>
      </c>
      <c r="BC123">
        <v>0.57210520620140703</v>
      </c>
      <c r="BD123">
        <v>0.89371728058261002</v>
      </c>
      <c r="BE123">
        <v>0.53534573796775797</v>
      </c>
      <c r="BF123">
        <v>0.86439531363689304</v>
      </c>
      <c r="BG123">
        <v>0.91624474302693404</v>
      </c>
      <c r="BH123">
        <v>0.78286570463105598</v>
      </c>
      <c r="BI123">
        <v>0.51986875980869196</v>
      </c>
      <c r="BJ123">
        <v>0.55221851981418502</v>
      </c>
      <c r="BK123">
        <v>0.78724887875210403</v>
      </c>
      <c r="BL123">
        <v>0.50745500650391595</v>
      </c>
    </row>
    <row r="124" spans="1:64" x14ac:dyDescent="0.25">
      <c r="A124" s="139">
        <v>42552</v>
      </c>
      <c r="B124">
        <f t="shared" si="3"/>
        <v>65.270137024804768</v>
      </c>
      <c r="C124">
        <v>0.79668168127745997</v>
      </c>
      <c r="D124">
        <v>0.66444066853486095</v>
      </c>
      <c r="E124">
        <v>0.85025353988959496</v>
      </c>
      <c r="F124">
        <v>0.84710998329593101</v>
      </c>
      <c r="G124">
        <v>0.79803600590496804</v>
      </c>
      <c r="H124">
        <v>0.37103936765159701</v>
      </c>
      <c r="I124">
        <v>0.67103054886129199</v>
      </c>
      <c r="J124">
        <v>0.47918326877667999</v>
      </c>
      <c r="K124">
        <v>0.39653726804004502</v>
      </c>
      <c r="M124">
        <f t="shared" si="4"/>
        <v>70.820290598532736</v>
      </c>
      <c r="N124">
        <v>0.68871971055777903</v>
      </c>
      <c r="O124">
        <v>0.85098332157400003</v>
      </c>
      <c r="P124">
        <v>0.80228945262100604</v>
      </c>
      <c r="Q124">
        <v>0.83371709504744296</v>
      </c>
      <c r="R124">
        <v>0.81781134151760304</v>
      </c>
      <c r="S124">
        <v>0.871818942789089</v>
      </c>
      <c r="T124">
        <v>0.53953589909219901</v>
      </c>
      <c r="U124">
        <v>0.77601936063630605</v>
      </c>
      <c r="V124">
        <v>0.58476593492059104</v>
      </c>
      <c r="W124">
        <v>0.78382584267396005</v>
      </c>
      <c r="X124">
        <v>0.74025888604413803</v>
      </c>
      <c r="Y124">
        <v>0.79668168127745997</v>
      </c>
      <c r="Z124">
        <v>0.66444066853486095</v>
      </c>
      <c r="AA124">
        <v>0.85025353988959496</v>
      </c>
      <c r="AB124">
        <v>0.84710998329593101</v>
      </c>
      <c r="AC124">
        <v>0.79803600590496804</v>
      </c>
      <c r="AD124">
        <v>0.37103936765159701</v>
      </c>
      <c r="AE124">
        <v>0.67103054886129199</v>
      </c>
      <c r="AF124">
        <v>0.47918326877667999</v>
      </c>
      <c r="AG124">
        <v>0.39653726804004502</v>
      </c>
      <c r="AI124">
        <f t="shared" si="5"/>
        <v>63.782492793700129</v>
      </c>
      <c r="AJ124">
        <v>0.21604080828778599</v>
      </c>
      <c r="AK124">
        <v>0.68580798583073299</v>
      </c>
      <c r="AL124">
        <v>0.44253172767327897</v>
      </c>
      <c r="AM124">
        <v>0.48010642236491502</v>
      </c>
      <c r="AN124">
        <v>3.5939573026456798E-2</v>
      </c>
      <c r="AO124">
        <v>0.47477374885053603</v>
      </c>
      <c r="AP124">
        <v>0.56398878096133298</v>
      </c>
      <c r="AQ124">
        <v>0.76599448013451499</v>
      </c>
      <c r="AR124">
        <v>0.667681263336938</v>
      </c>
      <c r="AS124">
        <v>0.68871971055777903</v>
      </c>
      <c r="AT124">
        <v>0.85098332157400003</v>
      </c>
      <c r="AU124">
        <v>0.80228945262100604</v>
      </c>
      <c r="AV124">
        <v>0.83371709504744296</v>
      </c>
      <c r="AW124">
        <v>0.81781134151760304</v>
      </c>
      <c r="AX124">
        <v>0.871818942789089</v>
      </c>
      <c r="AY124">
        <v>0.53953589909219901</v>
      </c>
      <c r="AZ124">
        <v>0.77601936063630605</v>
      </c>
      <c r="BA124">
        <v>0.58476593492059104</v>
      </c>
      <c r="BB124">
        <v>0.78382584267396005</v>
      </c>
      <c r="BC124">
        <v>0.74025888604413803</v>
      </c>
      <c r="BD124">
        <v>0.79668168127745997</v>
      </c>
      <c r="BE124">
        <v>0.66444066853486095</v>
      </c>
      <c r="BF124">
        <v>0.85025353988959496</v>
      </c>
      <c r="BG124">
        <v>0.84710998329593101</v>
      </c>
      <c r="BH124">
        <v>0.79803600590496804</v>
      </c>
      <c r="BI124">
        <v>0.37103936765159701</v>
      </c>
      <c r="BJ124">
        <v>0.67103054886129199</v>
      </c>
      <c r="BK124">
        <v>0.47918326877667999</v>
      </c>
      <c r="BL124">
        <v>0.39653726804004502</v>
      </c>
    </row>
    <row r="125" spans="1:64" x14ac:dyDescent="0.25">
      <c r="A125" s="139">
        <v>42644</v>
      </c>
      <c r="B125">
        <f t="shared" si="3"/>
        <v>73.872801423937801</v>
      </c>
      <c r="C125">
        <v>0.89402028338620698</v>
      </c>
      <c r="D125">
        <v>0.67299278845090904</v>
      </c>
      <c r="E125">
        <v>0.86495174145227105</v>
      </c>
      <c r="F125">
        <v>0.92545243715261805</v>
      </c>
      <c r="G125">
        <v>0.80233100524677003</v>
      </c>
      <c r="H125">
        <v>0.66822618735856798</v>
      </c>
      <c r="I125">
        <v>0.86374172233256497</v>
      </c>
      <c r="J125">
        <v>0.452883852624618</v>
      </c>
      <c r="K125">
        <v>0.50395211014987495</v>
      </c>
      <c r="M125">
        <f t="shared" si="4"/>
        <v>77.51686557820841</v>
      </c>
      <c r="N125">
        <v>0.66500515334559296</v>
      </c>
      <c r="O125">
        <v>0.92695411582989296</v>
      </c>
      <c r="P125">
        <v>0.91328693078197098</v>
      </c>
      <c r="Q125">
        <v>0.92767193432700201</v>
      </c>
      <c r="R125">
        <v>0.76052444520879803</v>
      </c>
      <c r="S125">
        <v>0.92962950110452802</v>
      </c>
      <c r="T125">
        <v>0.71232989342558195</v>
      </c>
      <c r="U125">
        <v>0.80232334222431301</v>
      </c>
      <c r="V125">
        <v>0.68516160153079397</v>
      </c>
      <c r="W125">
        <v>0.77992640028945903</v>
      </c>
      <c r="X125">
        <v>0.75200766941934705</v>
      </c>
      <c r="Y125">
        <v>0.89402028338620698</v>
      </c>
      <c r="Z125">
        <v>0.67299278845090904</v>
      </c>
      <c r="AA125">
        <v>0.86495174145227105</v>
      </c>
      <c r="AB125">
        <v>0.92545243715261805</v>
      </c>
      <c r="AC125">
        <v>0.80233100524677003</v>
      </c>
      <c r="AD125">
        <v>0.66822618735856798</v>
      </c>
      <c r="AE125">
        <v>0.86374172233256497</v>
      </c>
      <c r="AF125">
        <v>0.452883852624618</v>
      </c>
      <c r="AG125">
        <v>0.50395211014987495</v>
      </c>
      <c r="AI125">
        <f t="shared" si="5"/>
        <v>69.07217955353309</v>
      </c>
      <c r="AJ125">
        <v>-1.1120080048608901E-2</v>
      </c>
      <c r="AK125">
        <v>0.78512560952605404</v>
      </c>
      <c r="AL125">
        <v>0.28974026477286402</v>
      </c>
      <c r="AM125">
        <v>0.70572422789265599</v>
      </c>
      <c r="AN125">
        <v>0.24632795508878</v>
      </c>
      <c r="AO125">
        <v>0.48480370877638801</v>
      </c>
      <c r="AP125">
        <v>0.681829057808511</v>
      </c>
      <c r="AQ125">
        <v>0.72249100023831103</v>
      </c>
      <c r="AR125">
        <v>0.62263721082795598</v>
      </c>
      <c r="AS125">
        <v>0.66500515334559296</v>
      </c>
      <c r="AT125">
        <v>0.92695411582989296</v>
      </c>
      <c r="AU125">
        <v>0.91328693078197098</v>
      </c>
      <c r="AV125">
        <v>0.92767193432700201</v>
      </c>
      <c r="AW125">
        <v>0.76052444520879803</v>
      </c>
      <c r="AX125">
        <v>0.92962950110452802</v>
      </c>
      <c r="AY125">
        <v>0.71232989342558195</v>
      </c>
      <c r="AZ125">
        <v>0.80232334222431301</v>
      </c>
      <c r="BA125">
        <v>0.68516160153079397</v>
      </c>
      <c r="BB125">
        <v>0.77992640028945903</v>
      </c>
      <c r="BC125">
        <v>0.75200766941934705</v>
      </c>
      <c r="BD125">
        <v>0.89402028338620698</v>
      </c>
      <c r="BE125">
        <v>0.67299278845090904</v>
      </c>
      <c r="BF125">
        <v>0.86495174145227105</v>
      </c>
      <c r="BG125">
        <v>0.92545243715261805</v>
      </c>
      <c r="BH125">
        <v>0.80233100524677003</v>
      </c>
      <c r="BI125">
        <v>0.66822618735856798</v>
      </c>
      <c r="BJ125">
        <v>0.86374172233256497</v>
      </c>
      <c r="BK125">
        <v>0.452883852624618</v>
      </c>
      <c r="BL125">
        <v>0.50395211014987495</v>
      </c>
    </row>
    <row r="126" spans="1:64" x14ac:dyDescent="0.25">
      <c r="A126" s="139">
        <v>42736</v>
      </c>
      <c r="B126">
        <f t="shared" si="3"/>
        <v>78.966596223757364</v>
      </c>
      <c r="C126">
        <v>0.92749986515539196</v>
      </c>
      <c r="D126">
        <v>0.66667373973998501</v>
      </c>
      <c r="E126">
        <v>0.89084437221873103</v>
      </c>
      <c r="F126">
        <v>0.95155669586114899</v>
      </c>
      <c r="G126">
        <v>0.90620136940434604</v>
      </c>
      <c r="H126">
        <v>0.786927925184707</v>
      </c>
      <c r="I126">
        <v>0.82434382759670999</v>
      </c>
      <c r="J126">
        <v>0.60477028683885203</v>
      </c>
      <c r="K126">
        <v>0.54817557813828999</v>
      </c>
      <c r="M126">
        <f t="shared" si="4"/>
        <v>81.679018729455393</v>
      </c>
      <c r="N126">
        <v>0.68127734561128805</v>
      </c>
      <c r="O126">
        <v>0.92779529603046296</v>
      </c>
      <c r="P126">
        <v>0.95831172976878698</v>
      </c>
      <c r="Q126">
        <v>0.93449224189130597</v>
      </c>
      <c r="R126">
        <v>0.84128387777791303</v>
      </c>
      <c r="S126">
        <v>0.96187745327297602</v>
      </c>
      <c r="T126">
        <v>0.712809685694894</v>
      </c>
      <c r="U126">
        <v>0.72781332124886</v>
      </c>
      <c r="V126">
        <v>0.79659078917762005</v>
      </c>
      <c r="W126">
        <v>0.83945227414384505</v>
      </c>
      <c r="X126">
        <v>0.84710607113496605</v>
      </c>
      <c r="Y126">
        <v>0.92749986515539196</v>
      </c>
      <c r="Z126">
        <v>0.66667373973998501</v>
      </c>
      <c r="AA126">
        <v>0.89084437221873103</v>
      </c>
      <c r="AB126">
        <v>0.95155669586114899</v>
      </c>
      <c r="AC126">
        <v>0.90620136940434604</v>
      </c>
      <c r="AD126">
        <v>0.786927925184707</v>
      </c>
      <c r="AE126">
        <v>0.82434382759670999</v>
      </c>
      <c r="AF126">
        <v>0.60477028683885203</v>
      </c>
      <c r="AG126">
        <v>0.54817557813828999</v>
      </c>
      <c r="AI126">
        <f t="shared" si="5"/>
        <v>69.446672858772686</v>
      </c>
      <c r="AJ126">
        <v>0.24839879556417599</v>
      </c>
      <c r="AK126">
        <v>0.76094327658128103</v>
      </c>
      <c r="AL126">
        <v>0.28453458555879702</v>
      </c>
      <c r="AM126">
        <v>0.74214276741317797</v>
      </c>
      <c r="AN126">
        <v>3.9925450088935097E-2</v>
      </c>
      <c r="AO126">
        <v>2.9132541742776599E-2</v>
      </c>
      <c r="AP126">
        <v>0.693480744625943</v>
      </c>
      <c r="AQ126">
        <v>0.72444795025752895</v>
      </c>
      <c r="AR126">
        <v>0.280725271320378</v>
      </c>
      <c r="AS126">
        <v>0.68127734561128805</v>
      </c>
      <c r="AT126">
        <v>0.92779529603046296</v>
      </c>
      <c r="AU126">
        <v>0.95831172976878698</v>
      </c>
      <c r="AV126">
        <v>0.93449224189130597</v>
      </c>
      <c r="AW126">
        <v>0.84128387777791303</v>
      </c>
      <c r="AX126">
        <v>0.96187745327297602</v>
      </c>
      <c r="AY126">
        <v>0.712809685694894</v>
      </c>
      <c r="AZ126">
        <v>0.72781332124886</v>
      </c>
      <c r="BA126">
        <v>0.79659078917762005</v>
      </c>
      <c r="BB126">
        <v>0.83945227414384505</v>
      </c>
      <c r="BC126">
        <v>0.84710607113496605</v>
      </c>
      <c r="BD126">
        <v>0.92749986515539196</v>
      </c>
      <c r="BE126">
        <v>0.66667373973998501</v>
      </c>
      <c r="BF126">
        <v>0.89084437221873103</v>
      </c>
      <c r="BG126">
        <v>0.95155669586114899</v>
      </c>
      <c r="BH126">
        <v>0.90620136940434604</v>
      </c>
      <c r="BI126">
        <v>0.786927925184707</v>
      </c>
      <c r="BJ126">
        <v>0.82434382759670999</v>
      </c>
      <c r="BK126">
        <v>0.60477028683885203</v>
      </c>
      <c r="BL126">
        <v>0.54817557813828999</v>
      </c>
    </row>
    <row r="127" spans="1:64" x14ac:dyDescent="0.25">
      <c r="A127" s="139">
        <v>42826</v>
      </c>
      <c r="B127">
        <f t="shared" si="3"/>
        <v>59.820651253499456</v>
      </c>
      <c r="C127">
        <v>0.84621877765357001</v>
      </c>
      <c r="D127">
        <v>3.5873269212872698E-2</v>
      </c>
      <c r="E127">
        <v>0.83521719543864603</v>
      </c>
      <c r="F127">
        <v>0.88045393262930105</v>
      </c>
      <c r="G127">
        <v>0.86653114153532196</v>
      </c>
      <c r="H127">
        <v>0.57739217265128395</v>
      </c>
      <c r="I127">
        <v>0.57689106588967798</v>
      </c>
      <c r="J127">
        <v>0.292483181942849</v>
      </c>
      <c r="K127">
        <v>0.47279787586142802</v>
      </c>
      <c r="M127">
        <f t="shared" si="4"/>
        <v>66.988792993965703</v>
      </c>
      <c r="N127">
        <v>0.49771534742038698</v>
      </c>
      <c r="O127">
        <v>0.92250690607166197</v>
      </c>
      <c r="P127">
        <v>0.79946328755011098</v>
      </c>
      <c r="Q127">
        <v>0.87149660683299301</v>
      </c>
      <c r="R127">
        <v>0.74662957651609196</v>
      </c>
      <c r="S127">
        <v>0.92666331399169599</v>
      </c>
      <c r="T127">
        <v>0.39893711335973397</v>
      </c>
      <c r="U127">
        <v>0.64868498620120296</v>
      </c>
      <c r="V127">
        <v>0.71550175445117203</v>
      </c>
      <c r="W127">
        <v>0.83416837153735002</v>
      </c>
      <c r="X127">
        <v>0.65213272204578998</v>
      </c>
      <c r="Y127">
        <v>0.84621877765357001</v>
      </c>
      <c r="Z127">
        <v>3.5873269212872698E-2</v>
      </c>
      <c r="AA127">
        <v>0.83521719543864603</v>
      </c>
      <c r="AB127">
        <v>0.88045393262930105</v>
      </c>
      <c r="AC127">
        <v>0.86653114153532196</v>
      </c>
      <c r="AD127">
        <v>0.57739217265128395</v>
      </c>
      <c r="AE127">
        <v>0.57689106588967798</v>
      </c>
      <c r="AF127">
        <v>0.292483181942849</v>
      </c>
      <c r="AG127">
        <v>0.47279787586142802</v>
      </c>
      <c r="AI127">
        <f t="shared" si="5"/>
        <v>60.215839052822751</v>
      </c>
      <c r="AJ127">
        <v>2.05000319314151E-2</v>
      </c>
      <c r="AK127">
        <v>0.55910594062657704</v>
      </c>
      <c r="AL127">
        <v>0.34592671504147698</v>
      </c>
      <c r="AM127">
        <v>0.72825368092420995</v>
      </c>
      <c r="AN127">
        <v>0.120923828464608</v>
      </c>
      <c r="AO127">
        <v>0.25200961149498402</v>
      </c>
      <c r="AP127">
        <v>0.73649710603834795</v>
      </c>
      <c r="AQ127">
        <v>0.67310619336966604</v>
      </c>
      <c r="AR127">
        <v>0.62851161863416605</v>
      </c>
      <c r="AS127">
        <v>0.49771534742038698</v>
      </c>
      <c r="AT127">
        <v>0.92250690607166197</v>
      </c>
      <c r="AU127">
        <v>0.79946328755011098</v>
      </c>
      <c r="AV127">
        <v>0.87149660683299301</v>
      </c>
      <c r="AW127">
        <v>0.74662957651609196</v>
      </c>
      <c r="AX127">
        <v>0.92666331399169599</v>
      </c>
      <c r="AY127">
        <v>0.39893711335973397</v>
      </c>
      <c r="AZ127">
        <v>0.64868498620120296</v>
      </c>
      <c r="BA127">
        <v>0.71550175445117203</v>
      </c>
      <c r="BB127">
        <v>0.83416837153735002</v>
      </c>
      <c r="BC127">
        <v>0.65213272204578998</v>
      </c>
      <c r="BD127">
        <v>0.84621877765357001</v>
      </c>
      <c r="BE127">
        <v>3.5873269212872698E-2</v>
      </c>
      <c r="BF127">
        <v>0.83521719543864603</v>
      </c>
      <c r="BG127">
        <v>0.88045393262930105</v>
      </c>
      <c r="BH127">
        <v>0.86653114153532196</v>
      </c>
      <c r="BI127">
        <v>0.57739217265128395</v>
      </c>
      <c r="BJ127">
        <v>0.57689106588967798</v>
      </c>
      <c r="BK127">
        <v>0.292483181942849</v>
      </c>
      <c r="BL127">
        <v>0.47279787586142802</v>
      </c>
    </row>
    <row r="128" spans="1:64" x14ac:dyDescent="0.25">
      <c r="A128" s="139">
        <v>42917</v>
      </c>
      <c r="B128">
        <f t="shared" si="3"/>
        <v>69.496086442592457</v>
      </c>
      <c r="C128">
        <v>0.88689577252299101</v>
      </c>
      <c r="D128">
        <v>0.39900423184502998</v>
      </c>
      <c r="E128">
        <v>0.90476306852688604</v>
      </c>
      <c r="F128">
        <v>0.87732619907030696</v>
      </c>
      <c r="G128">
        <v>0.87689706302903903</v>
      </c>
      <c r="H128">
        <v>0.65812587202963901</v>
      </c>
      <c r="I128">
        <v>0.65451975466460699</v>
      </c>
      <c r="J128">
        <v>0.43945664598601197</v>
      </c>
      <c r="K128">
        <v>0.557659172158811</v>
      </c>
      <c r="M128">
        <f t="shared" si="4"/>
        <v>69.682252776426608</v>
      </c>
      <c r="N128">
        <v>0.46529015004362201</v>
      </c>
      <c r="O128">
        <v>0.93338905584269605</v>
      </c>
      <c r="P128">
        <v>0.88999845040457304</v>
      </c>
      <c r="Q128">
        <v>0.90753499980434404</v>
      </c>
      <c r="R128">
        <v>0.82663873186638204</v>
      </c>
      <c r="S128">
        <v>0.92325018589646901</v>
      </c>
      <c r="T128">
        <v>0.19453470678675899</v>
      </c>
      <c r="U128">
        <v>0.73218423532211097</v>
      </c>
      <c r="V128">
        <v>0.488852325225063</v>
      </c>
      <c r="W128">
        <v>0.81656853264905804</v>
      </c>
      <c r="X128">
        <v>0.503561401610923</v>
      </c>
      <c r="Y128">
        <v>0.88689577252299101</v>
      </c>
      <c r="Z128">
        <v>0.39900423184502998</v>
      </c>
      <c r="AA128">
        <v>0.90476306852688604</v>
      </c>
      <c r="AB128">
        <v>0.87732619907030696</v>
      </c>
      <c r="AC128">
        <v>0.87689706302903903</v>
      </c>
      <c r="AD128">
        <v>0.65812587202963901</v>
      </c>
      <c r="AE128">
        <v>0.65451975466460699</v>
      </c>
      <c r="AF128">
        <v>0.43945664598601197</v>
      </c>
      <c r="AG128">
        <v>0.557659172158811</v>
      </c>
      <c r="AI128">
        <f t="shared" si="5"/>
        <v>62.32840978955462</v>
      </c>
      <c r="AJ128">
        <v>4.6193712806865697E-2</v>
      </c>
      <c r="AK128">
        <v>0.56241733150983497</v>
      </c>
      <c r="AL128">
        <v>0.592203319363376</v>
      </c>
      <c r="AM128">
        <v>0.65876136309764999</v>
      </c>
      <c r="AN128">
        <v>0.120492918379856</v>
      </c>
      <c r="AO128">
        <v>0.25614159605403197</v>
      </c>
      <c r="AP128">
        <v>0.68114876041830597</v>
      </c>
      <c r="AQ128">
        <v>0.74117482306455695</v>
      </c>
      <c r="AR128">
        <v>0.48025445899103703</v>
      </c>
      <c r="AS128">
        <v>0.46529015004362201</v>
      </c>
      <c r="AT128">
        <v>0.93338905584269605</v>
      </c>
      <c r="AU128">
        <v>0.88999845040457304</v>
      </c>
      <c r="AV128">
        <v>0.90753499980434404</v>
      </c>
      <c r="AW128">
        <v>0.82663873186638204</v>
      </c>
      <c r="AX128">
        <v>0.92325018589646901</v>
      </c>
      <c r="AY128">
        <v>0.19453470678675899</v>
      </c>
      <c r="AZ128">
        <v>0.73218423532211097</v>
      </c>
      <c r="BA128">
        <v>0.488852325225063</v>
      </c>
      <c r="BB128">
        <v>0.81656853264905804</v>
      </c>
      <c r="BC128">
        <v>0.503561401610923</v>
      </c>
      <c r="BD128">
        <v>0.88689577252299101</v>
      </c>
      <c r="BE128">
        <v>0.39900423184502998</v>
      </c>
      <c r="BF128">
        <v>0.90476306852688604</v>
      </c>
      <c r="BG128">
        <v>0.87732619907030696</v>
      </c>
      <c r="BH128">
        <v>0.87689706302903903</v>
      </c>
      <c r="BI128">
        <v>0.65812587202963901</v>
      </c>
      <c r="BJ128">
        <v>0.65451975466460699</v>
      </c>
      <c r="BK128">
        <v>0.43945664598601197</v>
      </c>
      <c r="BL128">
        <v>0.557659172158811</v>
      </c>
    </row>
    <row r="129" spans="1:64" x14ac:dyDescent="0.25">
      <c r="A129" s="139">
        <v>43009</v>
      </c>
      <c r="B129">
        <f t="shared" si="3"/>
        <v>62.164881391776646</v>
      </c>
      <c r="C129">
        <v>0.85960268637622705</v>
      </c>
      <c r="D129">
        <v>0.328723941630921</v>
      </c>
      <c r="E129">
        <v>0.87329424365931396</v>
      </c>
      <c r="F129">
        <v>0.86744102549688595</v>
      </c>
      <c r="G129">
        <v>0.80908025478578405</v>
      </c>
      <c r="H129">
        <v>0.39376445791792403</v>
      </c>
      <c r="I129">
        <v>0.64693315992755096</v>
      </c>
      <c r="J129">
        <v>0.45651412854338203</v>
      </c>
      <c r="K129">
        <v>0.35948542692190999</v>
      </c>
      <c r="M129">
        <f t="shared" si="4"/>
        <v>64.890419810048243</v>
      </c>
      <c r="N129">
        <v>0.46408596191399798</v>
      </c>
      <c r="O129">
        <v>0.85612394724888596</v>
      </c>
      <c r="P129">
        <v>0.85569819291569205</v>
      </c>
      <c r="Q129">
        <v>0.89649237333929999</v>
      </c>
      <c r="R129">
        <v>0.777470156468547</v>
      </c>
      <c r="S129">
        <v>0.91019906871802903</v>
      </c>
      <c r="T129">
        <v>0.131601762878335</v>
      </c>
      <c r="U129">
        <v>0.50521372188671698</v>
      </c>
      <c r="V129">
        <v>0.70138287491301399</v>
      </c>
      <c r="W129">
        <v>0.743510630898777</v>
      </c>
      <c r="X129">
        <v>0.54146594556845196</v>
      </c>
      <c r="Y129">
        <v>0.85960268637622705</v>
      </c>
      <c r="Z129">
        <v>0.328723941630921</v>
      </c>
      <c r="AA129">
        <v>0.87329424365931396</v>
      </c>
      <c r="AB129">
        <v>0.86744102549688595</v>
      </c>
      <c r="AC129">
        <v>0.80908025478578405</v>
      </c>
      <c r="AD129">
        <v>0.39376445791792403</v>
      </c>
      <c r="AE129">
        <v>0.64693315992755096</v>
      </c>
      <c r="AF129">
        <v>0.45651412854338203</v>
      </c>
      <c r="AG129">
        <v>0.35948542692190999</v>
      </c>
      <c r="AI129">
        <f t="shared" si="5"/>
        <v>52.910505173384934</v>
      </c>
      <c r="AJ129">
        <v>3.74208411583421E-3</v>
      </c>
      <c r="AK129">
        <v>0.29263166605588797</v>
      </c>
      <c r="AL129">
        <v>-5.1218486824685702E-2</v>
      </c>
      <c r="AM129">
        <v>0.40969696673662398</v>
      </c>
      <c r="AN129">
        <v>7.0538133749001294E-2</v>
      </c>
      <c r="AO129">
        <v>-0.103861311104796</v>
      </c>
      <c r="AP129">
        <v>0.69123941365883101</v>
      </c>
      <c r="AQ129">
        <v>0.643735503124509</v>
      </c>
      <c r="AR129">
        <v>0.40945856876077602</v>
      </c>
      <c r="AS129">
        <v>0.46408596191399798</v>
      </c>
      <c r="AT129">
        <v>0.85612394724888596</v>
      </c>
      <c r="AU129">
        <v>0.85569819291569205</v>
      </c>
      <c r="AV129">
        <v>0.89649237333929999</v>
      </c>
      <c r="AW129">
        <v>0.777470156468547</v>
      </c>
      <c r="AX129">
        <v>0.91019906871802903</v>
      </c>
      <c r="AY129">
        <v>0.131601762878335</v>
      </c>
      <c r="AZ129">
        <v>0.50521372188671698</v>
      </c>
      <c r="BA129">
        <v>0.70138287491301399</v>
      </c>
      <c r="BB129">
        <v>0.743510630898777</v>
      </c>
      <c r="BC129">
        <v>0.54146594556845196</v>
      </c>
      <c r="BD129">
        <v>0.85960268637622705</v>
      </c>
      <c r="BE129">
        <v>0.328723941630921</v>
      </c>
      <c r="BF129">
        <v>0.87329424365931396</v>
      </c>
      <c r="BG129">
        <v>0.86744102549688595</v>
      </c>
      <c r="BH129">
        <v>0.80908025478578405</v>
      </c>
      <c r="BI129">
        <v>0.39376445791792403</v>
      </c>
      <c r="BJ129">
        <v>0.64693315992755096</v>
      </c>
      <c r="BK129">
        <v>0.45651412854338203</v>
      </c>
      <c r="BL129">
        <v>0.35948542692190999</v>
      </c>
    </row>
    <row r="130" spans="1:64" x14ac:dyDescent="0.25">
      <c r="A130" s="139">
        <v>43101</v>
      </c>
      <c r="B130">
        <f t="shared" si="3"/>
        <v>56.065428548879702</v>
      </c>
      <c r="C130">
        <v>0.67167758113287002</v>
      </c>
      <c r="D130">
        <v>0.113906702122264</v>
      </c>
      <c r="E130">
        <v>0.77599401941614898</v>
      </c>
      <c r="F130">
        <v>0.75674086900306003</v>
      </c>
      <c r="G130">
        <v>0.792319439088088</v>
      </c>
      <c r="H130">
        <v>0.37118370554639202</v>
      </c>
      <c r="I130">
        <v>0.72172353812454704</v>
      </c>
      <c r="J130">
        <v>0.61929303587612405</v>
      </c>
      <c r="K130">
        <v>0.22304967908967899</v>
      </c>
      <c r="M130">
        <f t="shared" si="4"/>
        <v>61.107773943540735</v>
      </c>
      <c r="N130">
        <v>0.48096996052624003</v>
      </c>
      <c r="O130">
        <v>0.87010872864990196</v>
      </c>
      <c r="P130">
        <v>0.84116712724120801</v>
      </c>
      <c r="Q130">
        <v>0.84795317006178605</v>
      </c>
      <c r="R130">
        <v>0.65762067764518495</v>
      </c>
      <c r="S130">
        <v>0.86053257708991204</v>
      </c>
      <c r="T130">
        <v>0.26238068908703699</v>
      </c>
      <c r="U130">
        <v>0.48298229582181501</v>
      </c>
      <c r="V130">
        <v>0.71423514336245297</v>
      </c>
      <c r="W130">
        <v>0.68317079508849998</v>
      </c>
      <c r="X130">
        <v>0.47454505473493902</v>
      </c>
      <c r="Y130">
        <v>0.67167758113287002</v>
      </c>
      <c r="Z130">
        <v>0.113906702122264</v>
      </c>
      <c r="AA130">
        <v>0.77599401941614898</v>
      </c>
      <c r="AB130">
        <v>0.75674086900306003</v>
      </c>
      <c r="AC130">
        <v>0.792319439088088</v>
      </c>
      <c r="AD130">
        <v>0.37118370554639202</v>
      </c>
      <c r="AE130">
        <v>0.72172353812454704</v>
      </c>
      <c r="AF130">
        <v>0.61929303587612405</v>
      </c>
      <c r="AG130">
        <v>0.22304967908967899</v>
      </c>
      <c r="AI130">
        <f t="shared" si="5"/>
        <v>53.839607484254813</v>
      </c>
      <c r="AJ130">
        <v>8.5145205306708896E-2</v>
      </c>
      <c r="AK130">
        <v>0.40153918238618702</v>
      </c>
      <c r="AL130">
        <v>0.202683780514339</v>
      </c>
      <c r="AM130">
        <v>0.58210279073266302</v>
      </c>
      <c r="AN130">
        <v>6.0477474982689503E-2</v>
      </c>
      <c r="AO130">
        <v>0.39220462176350102</v>
      </c>
      <c r="AP130">
        <v>0.69397503073972899</v>
      </c>
      <c r="AQ130">
        <v>0.53803458386248804</v>
      </c>
      <c r="AR130">
        <v>0.43576871143744</v>
      </c>
      <c r="AS130">
        <v>0.48096996052624003</v>
      </c>
      <c r="AT130">
        <v>0.87010872864990196</v>
      </c>
      <c r="AU130">
        <v>0.84116712724120801</v>
      </c>
      <c r="AV130">
        <v>0.84795317006178605</v>
      </c>
      <c r="AW130">
        <v>0.65762067764518495</v>
      </c>
      <c r="AX130">
        <v>0.86053257708991204</v>
      </c>
      <c r="AY130">
        <v>0.26238068908703699</v>
      </c>
      <c r="AZ130">
        <v>0.48298229582181501</v>
      </c>
      <c r="BA130">
        <v>0.71423514336245297</v>
      </c>
      <c r="BB130">
        <v>0.68317079508849998</v>
      </c>
      <c r="BC130">
        <v>0.47454505473493902</v>
      </c>
      <c r="BD130">
        <v>0.67167758113287002</v>
      </c>
      <c r="BE130">
        <v>0.113906702122264</v>
      </c>
      <c r="BF130">
        <v>0.77599401941614898</v>
      </c>
      <c r="BG130">
        <v>0.75674086900306003</v>
      </c>
      <c r="BH130">
        <v>0.792319439088088</v>
      </c>
      <c r="BI130">
        <v>0.37118370554639202</v>
      </c>
      <c r="BJ130">
        <v>0.72172353812454704</v>
      </c>
      <c r="BK130">
        <v>0.61929303587612405</v>
      </c>
      <c r="BL130">
        <v>0.22304967908967899</v>
      </c>
    </row>
    <row r="131" spans="1:64" x14ac:dyDescent="0.25">
      <c r="A131" s="139">
        <v>43191</v>
      </c>
      <c r="B131">
        <f t="shared" ref="B131:B139" si="6">AVERAGE(C131:K131)*100</f>
        <v>57.809959831186077</v>
      </c>
      <c r="C131">
        <v>0.69097369703471401</v>
      </c>
      <c r="D131">
        <v>0.34622248570090802</v>
      </c>
      <c r="E131">
        <v>0.75311698748998102</v>
      </c>
      <c r="F131">
        <v>0.74290142283418303</v>
      </c>
      <c r="G131">
        <v>0.77876799750944004</v>
      </c>
      <c r="H131">
        <v>0.50832200242242098</v>
      </c>
      <c r="I131">
        <v>0.51329921868130901</v>
      </c>
      <c r="J131">
        <v>0.50379731127416805</v>
      </c>
      <c r="K131">
        <v>0.365495261859622</v>
      </c>
      <c r="M131">
        <f t="shared" ref="M131:M139" si="7">AVERAGE(N131:AG131)*100</f>
        <v>60.208865296008327</v>
      </c>
      <c r="N131">
        <v>0.53417525102103003</v>
      </c>
      <c r="O131">
        <v>0.82027655315676895</v>
      </c>
      <c r="P131">
        <v>0.86224239849958495</v>
      </c>
      <c r="Q131">
        <v>0.83853343948341397</v>
      </c>
      <c r="R131">
        <v>0.47034586770713799</v>
      </c>
      <c r="S131">
        <v>0.83656364117859205</v>
      </c>
      <c r="T131">
        <v>0.391953051676244</v>
      </c>
      <c r="U131">
        <v>0.60733761687723098</v>
      </c>
      <c r="V131">
        <v>0.50912669242087805</v>
      </c>
      <c r="W131">
        <v>0.59500653402916304</v>
      </c>
      <c r="X131">
        <v>0.37331562834487497</v>
      </c>
      <c r="Y131">
        <v>0.69097369703471401</v>
      </c>
      <c r="Z131">
        <v>0.34622248570090802</v>
      </c>
      <c r="AA131">
        <v>0.75311698748998102</v>
      </c>
      <c r="AB131">
        <v>0.74290142283418303</v>
      </c>
      <c r="AC131">
        <v>0.77876799750944004</v>
      </c>
      <c r="AD131">
        <v>0.50832200242242098</v>
      </c>
      <c r="AE131">
        <v>0.51329921868130901</v>
      </c>
      <c r="AF131">
        <v>0.50379731127416805</v>
      </c>
      <c r="AG131">
        <v>0.365495261859622</v>
      </c>
      <c r="AI131">
        <f t="shared" ref="AI131:AI139" si="8">AVERAGE(AJ131:BL131)*100</f>
        <v>55.452446257096902</v>
      </c>
      <c r="AJ131">
        <v>0.25338212682071598</v>
      </c>
      <c r="AK131">
        <v>0.38596859964091601</v>
      </c>
      <c r="AL131">
        <v>0.40386270749264203</v>
      </c>
      <c r="AM131">
        <v>0.48949682763782498</v>
      </c>
      <c r="AN131">
        <v>0.182405394075804</v>
      </c>
      <c r="AO131">
        <v>0.44199258205152597</v>
      </c>
      <c r="AP131">
        <v>0.69395860969092704</v>
      </c>
      <c r="AQ131">
        <v>0.64628608433788304</v>
      </c>
      <c r="AR131">
        <v>0.54208342360819295</v>
      </c>
      <c r="AS131">
        <v>0.53417525102103003</v>
      </c>
      <c r="AT131">
        <v>0.82027655315676895</v>
      </c>
      <c r="AU131">
        <v>0.86224239849958495</v>
      </c>
      <c r="AV131">
        <v>0.83853343948341397</v>
      </c>
      <c r="AW131">
        <v>0.47034586770713799</v>
      </c>
      <c r="AX131">
        <v>0.83656364117859205</v>
      </c>
      <c r="AY131">
        <v>0.391953051676244</v>
      </c>
      <c r="AZ131">
        <v>0.60733761687723098</v>
      </c>
      <c r="BA131">
        <v>0.50912669242087805</v>
      </c>
      <c r="BB131">
        <v>0.59500653402916304</v>
      </c>
      <c r="BC131">
        <v>0.37331562834487497</v>
      </c>
      <c r="BD131">
        <v>0.69097369703471401</v>
      </c>
      <c r="BE131">
        <v>0.34622248570090802</v>
      </c>
      <c r="BF131">
        <v>0.75311698748998102</v>
      </c>
      <c r="BG131">
        <v>0.74290142283418303</v>
      </c>
      <c r="BH131">
        <v>0.77876799750944004</v>
      </c>
      <c r="BI131">
        <v>0.50832200242242098</v>
      </c>
      <c r="BJ131">
        <v>0.51329921868130901</v>
      </c>
      <c r="BK131">
        <v>0.50379731127416805</v>
      </c>
      <c r="BL131">
        <v>0.365495261859622</v>
      </c>
    </row>
    <row r="132" spans="1:64" x14ac:dyDescent="0.25">
      <c r="A132" s="139">
        <v>43282</v>
      </c>
      <c r="B132">
        <f t="shared" si="6"/>
        <v>47.195899753609133</v>
      </c>
      <c r="C132">
        <v>0.67448163708193298</v>
      </c>
      <c r="D132">
        <v>0.54731196679122995</v>
      </c>
      <c r="E132">
        <v>0.75229622832592302</v>
      </c>
      <c r="F132">
        <v>0.66050285236560702</v>
      </c>
      <c r="G132">
        <v>0.73573828065291103</v>
      </c>
      <c r="H132">
        <v>0.36759133637381602</v>
      </c>
      <c r="I132">
        <v>0.26377325254374701</v>
      </c>
      <c r="J132">
        <v>0.295950661109807</v>
      </c>
      <c r="K132">
        <v>-5.0015237420152299E-2</v>
      </c>
      <c r="M132">
        <f t="shared" si="7"/>
        <v>57.78202681134762</v>
      </c>
      <c r="N132">
        <v>0.65290175879553802</v>
      </c>
      <c r="O132">
        <v>0.74408342925301596</v>
      </c>
      <c r="P132">
        <v>0.78992625470968303</v>
      </c>
      <c r="Q132">
        <v>0.82744012397823596</v>
      </c>
      <c r="R132">
        <v>0.43555002314232799</v>
      </c>
      <c r="S132">
        <v>0.79011792567004602</v>
      </c>
      <c r="T132">
        <v>0.46017220156809802</v>
      </c>
      <c r="U132">
        <v>0.63673700976152003</v>
      </c>
      <c r="V132">
        <v>0.66069828387575402</v>
      </c>
      <c r="W132">
        <v>0.74630712290361001</v>
      </c>
      <c r="X132">
        <v>0.56484025078687605</v>
      </c>
      <c r="Y132">
        <v>0.67448163708193298</v>
      </c>
      <c r="Z132">
        <v>0.54731196679122995</v>
      </c>
      <c r="AA132">
        <v>0.75229622832592302</v>
      </c>
      <c r="AB132">
        <v>0.66050285236560702</v>
      </c>
      <c r="AC132">
        <v>0.73573828065291103</v>
      </c>
      <c r="AD132">
        <v>0.36759133637381602</v>
      </c>
      <c r="AE132">
        <v>0.26377325254374701</v>
      </c>
      <c r="AF132">
        <v>0.295950661109807</v>
      </c>
      <c r="AG132">
        <v>-5.0015237420152299E-2</v>
      </c>
      <c r="AI132">
        <f t="shared" si="8"/>
        <v>54.035561732527185</v>
      </c>
      <c r="AJ132">
        <v>6.0853719868046899E-2</v>
      </c>
      <c r="AK132">
        <v>0.54738732729363804</v>
      </c>
      <c r="AL132">
        <v>0.425064829571764</v>
      </c>
      <c r="AM132">
        <v>0.61391908826113495</v>
      </c>
      <c r="AN132">
        <v>0.14918951450170301</v>
      </c>
      <c r="AO132">
        <v>0.42613446260745602</v>
      </c>
      <c r="AP132">
        <v>0.63751624527587103</v>
      </c>
      <c r="AQ132">
        <v>0.77334962028314802</v>
      </c>
      <c r="AR132">
        <v>0.48049273250059399</v>
      </c>
      <c r="AS132">
        <v>0.65290175879553802</v>
      </c>
      <c r="AT132">
        <v>0.74408342925301596</v>
      </c>
      <c r="AU132">
        <v>0.78992625470968303</v>
      </c>
      <c r="AV132">
        <v>0.82744012397823596</v>
      </c>
      <c r="AW132">
        <v>0.43555002314232799</v>
      </c>
      <c r="AX132">
        <v>0.79011792567004602</v>
      </c>
      <c r="AY132">
        <v>0.46017220156809802</v>
      </c>
      <c r="AZ132">
        <v>0.63673700976152003</v>
      </c>
      <c r="BA132">
        <v>0.66069828387575402</v>
      </c>
      <c r="BB132">
        <v>0.74630712290361001</v>
      </c>
      <c r="BC132">
        <v>0.56484025078687605</v>
      </c>
      <c r="BD132">
        <v>0.67448163708193298</v>
      </c>
      <c r="BE132">
        <v>0.54731196679122995</v>
      </c>
      <c r="BF132">
        <v>0.75229622832592302</v>
      </c>
      <c r="BG132">
        <v>0.66050285236560702</v>
      </c>
      <c r="BH132">
        <v>0.73573828065291103</v>
      </c>
      <c r="BI132">
        <v>0.36759133637381602</v>
      </c>
      <c r="BJ132">
        <v>0.26377325254374701</v>
      </c>
      <c r="BK132">
        <v>0.295950661109807</v>
      </c>
      <c r="BL132">
        <v>-5.0015237420152299E-2</v>
      </c>
    </row>
    <row r="133" spans="1:64" x14ac:dyDescent="0.25">
      <c r="A133" s="139">
        <v>43374</v>
      </c>
      <c r="B133">
        <f t="shared" si="6"/>
        <v>43.351190402230571</v>
      </c>
      <c r="C133">
        <v>0.49884865462733802</v>
      </c>
      <c r="D133">
        <v>0.43694623812537298</v>
      </c>
      <c r="E133">
        <v>0.45099164161289801</v>
      </c>
      <c r="F133">
        <v>0.50005686057777698</v>
      </c>
      <c r="G133">
        <v>0.58681602824395096</v>
      </c>
      <c r="H133">
        <v>0.32420939787303199</v>
      </c>
      <c r="I133">
        <v>0.34230155162859899</v>
      </c>
      <c r="J133">
        <v>0.34597029157791398</v>
      </c>
      <c r="K133">
        <v>0.41546647193386899</v>
      </c>
      <c r="M133">
        <f t="shared" si="7"/>
        <v>44.025328700645204</v>
      </c>
      <c r="N133">
        <v>0.33803512891217302</v>
      </c>
      <c r="O133">
        <v>0.57130361923289397</v>
      </c>
      <c r="P133">
        <v>0.58981382654167802</v>
      </c>
      <c r="Q133">
        <v>0.59401572734791297</v>
      </c>
      <c r="R133">
        <v>0.41711760533530901</v>
      </c>
      <c r="S133">
        <v>0.50671054777119395</v>
      </c>
      <c r="T133">
        <v>0.25140582374763398</v>
      </c>
      <c r="U133">
        <v>0.43878454593192801</v>
      </c>
      <c r="V133">
        <v>0.49766905558637903</v>
      </c>
      <c r="W133">
        <v>0.50723848174953301</v>
      </c>
      <c r="X133">
        <v>0.19136424177165701</v>
      </c>
      <c r="Y133">
        <v>0.49884865462733802</v>
      </c>
      <c r="Z133">
        <v>0.43694623812537298</v>
      </c>
      <c r="AA133">
        <v>0.45099164161289801</v>
      </c>
      <c r="AB133">
        <v>0.50005686057777698</v>
      </c>
      <c r="AC133">
        <v>0.58681602824395096</v>
      </c>
      <c r="AD133">
        <v>0.32420939787303199</v>
      </c>
      <c r="AE133">
        <v>0.34230155162859899</v>
      </c>
      <c r="AF133">
        <v>0.34597029157791398</v>
      </c>
      <c r="AG133">
        <v>0.41546647193386899</v>
      </c>
      <c r="AI133">
        <f t="shared" si="8"/>
        <v>41.17046047304337</v>
      </c>
      <c r="AJ133">
        <v>0.19458918830354999</v>
      </c>
      <c r="AK133">
        <v>0.325955422694932</v>
      </c>
      <c r="AL133">
        <v>0.40743406132643301</v>
      </c>
      <c r="AM133">
        <v>0.37719299077433999</v>
      </c>
      <c r="AN133">
        <v>0.16495470875059101</v>
      </c>
      <c r="AO133">
        <v>8.8178442643623706E-2</v>
      </c>
      <c r="AP133">
        <v>0.42653691575083302</v>
      </c>
      <c r="AQ133">
        <v>0.659290412553037</v>
      </c>
      <c r="AR133">
        <v>0.49023565425619497</v>
      </c>
      <c r="AS133">
        <v>0.33803512891217302</v>
      </c>
      <c r="AT133">
        <v>0.57130361923289397</v>
      </c>
      <c r="AU133">
        <v>0.58981382654167802</v>
      </c>
      <c r="AV133">
        <v>0.59401572734791297</v>
      </c>
      <c r="AW133">
        <v>0.41711760533530901</v>
      </c>
      <c r="AX133">
        <v>0.50671054777119395</v>
      </c>
      <c r="AY133">
        <v>0.25140582374763398</v>
      </c>
      <c r="AZ133">
        <v>0.43878454593192801</v>
      </c>
      <c r="BA133">
        <v>0.49766905558637903</v>
      </c>
      <c r="BB133">
        <v>0.50723848174953301</v>
      </c>
      <c r="BC133">
        <v>0.19136424177165701</v>
      </c>
      <c r="BD133">
        <v>0.49884865462733802</v>
      </c>
      <c r="BE133">
        <v>0.43694623812537298</v>
      </c>
      <c r="BF133">
        <v>0.45099164161289801</v>
      </c>
      <c r="BG133">
        <v>0.50005686057777698</v>
      </c>
      <c r="BH133">
        <v>0.58681602824395096</v>
      </c>
      <c r="BI133">
        <v>0.32420939787303199</v>
      </c>
      <c r="BJ133">
        <v>0.34230155162859899</v>
      </c>
      <c r="BK133">
        <v>0.34597029157791398</v>
      </c>
      <c r="BL133">
        <v>0.41546647193386899</v>
      </c>
    </row>
    <row r="134" spans="1:64" x14ac:dyDescent="0.25">
      <c r="A134" s="139">
        <v>43466</v>
      </c>
      <c r="B134">
        <f t="shared" si="6"/>
        <v>39.511043319906435</v>
      </c>
      <c r="C134">
        <v>0.409496120708502</v>
      </c>
      <c r="D134">
        <v>0.29097910503589097</v>
      </c>
      <c r="E134">
        <v>0.38407510653389998</v>
      </c>
      <c r="F134">
        <v>0.39718851611113198</v>
      </c>
      <c r="G134">
        <v>0.34460352489135099</v>
      </c>
      <c r="H134">
        <v>0.54709589945697601</v>
      </c>
      <c r="I134">
        <v>0.260979012260804</v>
      </c>
      <c r="J134">
        <v>0.30701204845866797</v>
      </c>
      <c r="K134">
        <v>0.614564565334355</v>
      </c>
      <c r="M134">
        <f t="shared" si="7"/>
        <v>40.165493604449019</v>
      </c>
      <c r="N134">
        <v>0.47779101575051802</v>
      </c>
      <c r="O134">
        <v>0.37533418697195597</v>
      </c>
      <c r="P134">
        <v>0.49383623931757098</v>
      </c>
      <c r="Q134">
        <v>0.45816628105749801</v>
      </c>
      <c r="R134">
        <v>0.210710814431261</v>
      </c>
      <c r="S134">
        <v>0.49322241452209897</v>
      </c>
      <c r="T134">
        <v>0.40265099890815198</v>
      </c>
      <c r="U134">
        <v>0.44149119057863201</v>
      </c>
      <c r="V134">
        <v>0.29168555422086001</v>
      </c>
      <c r="W134">
        <v>0.44123671030793699</v>
      </c>
      <c r="X134">
        <v>0.39097941603174002</v>
      </c>
      <c r="Y134">
        <v>0.409496120708502</v>
      </c>
      <c r="Z134">
        <v>0.29097910503589097</v>
      </c>
      <c r="AA134">
        <v>0.38407510653389998</v>
      </c>
      <c r="AB134">
        <v>0.39718851611113198</v>
      </c>
      <c r="AC134">
        <v>0.34460352489135099</v>
      </c>
      <c r="AD134">
        <v>0.54709589945697601</v>
      </c>
      <c r="AE134">
        <v>0.260979012260804</v>
      </c>
      <c r="AF134">
        <v>0.30701204845866797</v>
      </c>
      <c r="AG134">
        <v>0.614564565334355</v>
      </c>
      <c r="AI134">
        <f t="shared" si="8"/>
        <v>35.630724126950923</v>
      </c>
      <c r="AJ134">
        <v>9.0357413280958108E-3</v>
      </c>
      <c r="AK134">
        <v>0.32595315841431999</v>
      </c>
      <c r="AL134">
        <v>0.29273514007568202</v>
      </c>
      <c r="AM134">
        <v>0.252361796979655</v>
      </c>
      <c r="AN134">
        <v>-7.6752693634589503E-2</v>
      </c>
      <c r="AO134">
        <v>0.10921089978385801</v>
      </c>
      <c r="AP134">
        <v>0.37133928224643498</v>
      </c>
      <c r="AQ134">
        <v>0.77435551274546599</v>
      </c>
      <c r="AR134">
        <v>0.241572437987043</v>
      </c>
      <c r="AS134">
        <v>0.47779101575051802</v>
      </c>
      <c r="AT134">
        <v>0.37533418697195597</v>
      </c>
      <c r="AU134">
        <v>0.49383623931757098</v>
      </c>
      <c r="AV134">
        <v>0.45816628105749801</v>
      </c>
      <c r="AW134">
        <v>0.210710814431261</v>
      </c>
      <c r="AX134">
        <v>0.49322241452209897</v>
      </c>
      <c r="AY134">
        <v>0.40265099890815198</v>
      </c>
      <c r="AZ134">
        <v>0.44149119057863201</v>
      </c>
      <c r="BA134">
        <v>0.29168555422086001</v>
      </c>
      <c r="BB134">
        <v>0.44123671030793699</v>
      </c>
      <c r="BC134">
        <v>0.39097941603174002</v>
      </c>
      <c r="BD134">
        <v>0.409496120708502</v>
      </c>
      <c r="BE134">
        <v>0.29097910503589097</v>
      </c>
      <c r="BF134">
        <v>0.38407510653389998</v>
      </c>
      <c r="BG134">
        <v>0.39718851611113198</v>
      </c>
      <c r="BH134">
        <v>0.34460352489135099</v>
      </c>
      <c r="BI134">
        <v>0.54709589945697601</v>
      </c>
      <c r="BJ134">
        <v>0.260979012260804</v>
      </c>
      <c r="BK134">
        <v>0.30701204845866797</v>
      </c>
      <c r="BL134">
        <v>0.614564565334355</v>
      </c>
    </row>
    <row r="135" spans="1:64" x14ac:dyDescent="0.25">
      <c r="A135" s="139">
        <v>43556</v>
      </c>
      <c r="B135">
        <f t="shared" si="6"/>
        <v>47.268496036240101</v>
      </c>
      <c r="C135">
        <v>0.56504324865701205</v>
      </c>
      <c r="D135">
        <v>0.45054533750708903</v>
      </c>
      <c r="E135">
        <v>0.47816289786699001</v>
      </c>
      <c r="F135">
        <v>0.57685877502294902</v>
      </c>
      <c r="G135">
        <v>0.60293481187986497</v>
      </c>
      <c r="H135">
        <v>0.48282807352880702</v>
      </c>
      <c r="I135">
        <v>0.31575998320798598</v>
      </c>
      <c r="J135">
        <v>0.38094201867725902</v>
      </c>
      <c r="K135">
        <v>0.40108949691365298</v>
      </c>
      <c r="M135">
        <f t="shared" si="7"/>
        <v>50.385166466415129</v>
      </c>
      <c r="N135">
        <v>0.47326927268012198</v>
      </c>
      <c r="O135">
        <v>0.60367903267751</v>
      </c>
      <c r="P135">
        <v>0.563555490852646</v>
      </c>
      <c r="Q135">
        <v>0.64126206048550205</v>
      </c>
      <c r="R135">
        <v>0.34990459945199698</v>
      </c>
      <c r="S135">
        <v>0.59708823969262304</v>
      </c>
      <c r="T135">
        <v>0.40419582787241498</v>
      </c>
      <c r="U135">
        <v>0.59859276977848697</v>
      </c>
      <c r="V135">
        <v>0.56754867545255805</v>
      </c>
      <c r="W135">
        <v>0.51094657244743402</v>
      </c>
      <c r="X135">
        <v>0.51282610863012201</v>
      </c>
      <c r="Y135">
        <v>0.56504324865701205</v>
      </c>
      <c r="Z135">
        <v>0.45054533750708903</v>
      </c>
      <c r="AA135">
        <v>0.47816289786699001</v>
      </c>
      <c r="AB135">
        <v>0.57685877502294902</v>
      </c>
      <c r="AC135">
        <v>0.60293481187986497</v>
      </c>
      <c r="AD135">
        <v>0.48282807352880702</v>
      </c>
      <c r="AE135">
        <v>0.31575998320798598</v>
      </c>
      <c r="AF135">
        <v>0.38094201867725902</v>
      </c>
      <c r="AG135">
        <v>0.40108949691365298</v>
      </c>
      <c r="AI135">
        <f t="shared" si="8"/>
        <v>44.872755939144987</v>
      </c>
      <c r="AJ135">
        <v>0.117711302302747</v>
      </c>
      <c r="AK135">
        <v>0.54443519680548802</v>
      </c>
      <c r="AL135">
        <v>0.23109768271155001</v>
      </c>
      <c r="AM135">
        <v>0.51724746279729805</v>
      </c>
      <c r="AN135">
        <v>4.5031479657759797E-2</v>
      </c>
      <c r="AO135">
        <v>4.8834854131784497E-2</v>
      </c>
      <c r="AP135">
        <v>0.53001064867990499</v>
      </c>
      <c r="AQ135">
        <v>0.60420739956872704</v>
      </c>
      <c r="AR135">
        <v>0.297489902413759</v>
      </c>
      <c r="AS135">
        <v>0.47326927268012198</v>
      </c>
      <c r="AT135">
        <v>0.60367903267751</v>
      </c>
      <c r="AU135">
        <v>0.563555490852646</v>
      </c>
      <c r="AV135">
        <v>0.64126206048550205</v>
      </c>
      <c r="AW135">
        <v>0.34990459945199698</v>
      </c>
      <c r="AX135">
        <v>0.59708823969262304</v>
      </c>
      <c r="AY135">
        <v>0.40419582787241498</v>
      </c>
      <c r="AZ135">
        <v>0.59859276977848697</v>
      </c>
      <c r="BA135">
        <v>0.56754867545255805</v>
      </c>
      <c r="BB135">
        <v>0.51094657244743402</v>
      </c>
      <c r="BC135">
        <v>0.51282610863012201</v>
      </c>
      <c r="BD135">
        <v>0.56504324865701205</v>
      </c>
      <c r="BE135">
        <v>0.45054533750708903</v>
      </c>
      <c r="BF135">
        <v>0.47816289786699001</v>
      </c>
      <c r="BG135">
        <v>0.57685877502294902</v>
      </c>
      <c r="BH135">
        <v>0.60293481187986497</v>
      </c>
      <c r="BI135">
        <v>0.48282807352880702</v>
      </c>
      <c r="BJ135">
        <v>0.31575998320798598</v>
      </c>
      <c r="BK135">
        <v>0.38094201867725902</v>
      </c>
      <c r="BL135">
        <v>0.40108949691365298</v>
      </c>
    </row>
    <row r="136" spans="1:64" x14ac:dyDescent="0.25">
      <c r="A136" s="139">
        <v>43647</v>
      </c>
      <c r="B136">
        <f t="shared" si="6"/>
        <v>58.8928431111527</v>
      </c>
      <c r="C136">
        <v>0.74944712804320202</v>
      </c>
      <c r="D136">
        <v>0.45219822332742698</v>
      </c>
      <c r="E136">
        <v>0.717407622064822</v>
      </c>
      <c r="F136">
        <v>0.77762631016489003</v>
      </c>
      <c r="G136">
        <v>0.55690950797135397</v>
      </c>
      <c r="H136">
        <v>0.57615743736327796</v>
      </c>
      <c r="I136">
        <v>0.51200647752322404</v>
      </c>
      <c r="J136">
        <v>0.32989165090035499</v>
      </c>
      <c r="K136">
        <v>0.62871152264519203</v>
      </c>
      <c r="M136">
        <f t="shared" si="7"/>
        <v>58.041406666578496</v>
      </c>
      <c r="N136">
        <v>0.42917958323666</v>
      </c>
      <c r="O136">
        <v>0.79013567371939497</v>
      </c>
      <c r="P136">
        <v>0.79626066179056598</v>
      </c>
      <c r="Q136">
        <v>0.79039956670258604</v>
      </c>
      <c r="R136">
        <v>0.22666598217317399</v>
      </c>
      <c r="S136">
        <v>0.83054539366303404</v>
      </c>
      <c r="T136">
        <v>0.35765761614379299</v>
      </c>
      <c r="U136">
        <v>0.26461350296359298</v>
      </c>
      <c r="V136">
        <v>0.621112531462782</v>
      </c>
      <c r="W136">
        <v>0.61670110131190004</v>
      </c>
      <c r="X136">
        <v>0.58465384014446897</v>
      </c>
      <c r="Y136">
        <v>0.74944712804320202</v>
      </c>
      <c r="Z136">
        <v>0.45219822332742698</v>
      </c>
      <c r="AA136">
        <v>0.717407622064822</v>
      </c>
      <c r="AB136">
        <v>0.77762631016489003</v>
      </c>
      <c r="AC136">
        <v>0.55690950797135397</v>
      </c>
      <c r="AD136">
        <v>0.57615743736327796</v>
      </c>
      <c r="AE136">
        <v>0.51200647752322404</v>
      </c>
      <c r="AF136">
        <v>0.32989165090035499</v>
      </c>
      <c r="AG136">
        <v>0.62871152264519203</v>
      </c>
      <c r="AI136">
        <f t="shared" si="8"/>
        <v>48.110429687897913</v>
      </c>
      <c r="AJ136">
        <v>0.28074459388023099</v>
      </c>
      <c r="AK136">
        <v>0.38357014323307098</v>
      </c>
      <c r="AL136">
        <v>0.114256029180205</v>
      </c>
      <c r="AM136">
        <v>0.29768396009148401</v>
      </c>
      <c r="AN136">
        <v>9.7639581892828398E-2</v>
      </c>
      <c r="AO136">
        <v>-0.105405638301917</v>
      </c>
      <c r="AP136">
        <v>0.40306907144419801</v>
      </c>
      <c r="AQ136">
        <v>0.53863056105900398</v>
      </c>
      <c r="AR136">
        <v>0.33355497369559201</v>
      </c>
      <c r="AS136">
        <v>0.42917958323666</v>
      </c>
      <c r="AT136">
        <v>0.79013567371939497</v>
      </c>
      <c r="AU136">
        <v>0.79626066179056598</v>
      </c>
      <c r="AV136">
        <v>0.79039956670258604</v>
      </c>
      <c r="AW136">
        <v>0.22666598217317399</v>
      </c>
      <c r="AX136">
        <v>0.83054539366303404</v>
      </c>
      <c r="AY136">
        <v>0.35765761614379299</v>
      </c>
      <c r="AZ136">
        <v>0.26461350296359298</v>
      </c>
      <c r="BA136">
        <v>0.621112531462782</v>
      </c>
      <c r="BB136">
        <v>0.61670110131190004</v>
      </c>
      <c r="BC136">
        <v>0.58465384014446897</v>
      </c>
      <c r="BD136">
        <v>0.74944712804320202</v>
      </c>
      <c r="BE136">
        <v>0.45219822332742698</v>
      </c>
      <c r="BF136">
        <v>0.717407622064822</v>
      </c>
      <c r="BG136">
        <v>0.77762631016489003</v>
      </c>
      <c r="BH136">
        <v>0.55690950797135397</v>
      </c>
      <c r="BI136">
        <v>0.57615743736327796</v>
      </c>
      <c r="BJ136">
        <v>0.51200647752322404</v>
      </c>
      <c r="BK136">
        <v>0.32989165090035499</v>
      </c>
      <c r="BL136">
        <v>0.62871152264519203</v>
      </c>
    </row>
    <row r="137" spans="1:64" x14ac:dyDescent="0.25">
      <c r="A137" s="139">
        <v>43739</v>
      </c>
      <c r="B137">
        <f t="shared" si="6"/>
        <v>68.904123733189493</v>
      </c>
      <c r="C137">
        <v>0.82271686615267503</v>
      </c>
      <c r="D137">
        <v>0.60262729896007805</v>
      </c>
      <c r="E137">
        <v>0.83980080069311003</v>
      </c>
      <c r="F137">
        <v>0.86201506804348704</v>
      </c>
      <c r="G137">
        <v>0.78448802707407395</v>
      </c>
      <c r="H137">
        <v>0.55215088204618001</v>
      </c>
      <c r="I137">
        <v>0.63521254835312602</v>
      </c>
      <c r="J137">
        <v>0.43247182834967202</v>
      </c>
      <c r="K137">
        <v>0.669887816314652</v>
      </c>
      <c r="M137">
        <f t="shared" si="7"/>
        <v>69.821189505419426</v>
      </c>
      <c r="N137">
        <v>0.61762874540411605</v>
      </c>
      <c r="O137">
        <v>0.85960577836935004</v>
      </c>
      <c r="P137">
        <v>0.88701354458529902</v>
      </c>
      <c r="Q137">
        <v>0.86264466531355499</v>
      </c>
      <c r="R137">
        <v>0.62747265419135001</v>
      </c>
      <c r="S137">
        <v>0.88280901406486501</v>
      </c>
      <c r="T137">
        <v>0.47999298054437201</v>
      </c>
      <c r="U137">
        <v>0.50645009905356497</v>
      </c>
      <c r="V137">
        <v>0.74569669968792096</v>
      </c>
      <c r="W137">
        <v>0.75462969118706302</v>
      </c>
      <c r="X137">
        <v>0.53892289269537497</v>
      </c>
      <c r="Y137">
        <v>0.82271686615267503</v>
      </c>
      <c r="Z137">
        <v>0.60262729896007805</v>
      </c>
      <c r="AA137">
        <v>0.83980080069311003</v>
      </c>
      <c r="AB137">
        <v>0.86201506804348704</v>
      </c>
      <c r="AC137">
        <v>0.78448802707407395</v>
      </c>
      <c r="AD137">
        <v>0.55215088204618001</v>
      </c>
      <c r="AE137">
        <v>0.63521254835312602</v>
      </c>
      <c r="AF137">
        <v>0.43247182834967202</v>
      </c>
      <c r="AG137">
        <v>0.669887816314652</v>
      </c>
      <c r="AI137">
        <f t="shared" si="8"/>
        <v>56.419183258377117</v>
      </c>
      <c r="AJ137">
        <v>-4.2107642601913603E-2</v>
      </c>
      <c r="AK137">
        <v>0.35714772955651902</v>
      </c>
      <c r="AL137">
        <v>7.4931846814329101E-2</v>
      </c>
      <c r="AM137">
        <v>0.35270672331665398</v>
      </c>
      <c r="AN137">
        <v>0.17827640012478799</v>
      </c>
      <c r="AO137">
        <v>0.220055548260011</v>
      </c>
      <c r="AP137">
        <v>0.67466153695485598</v>
      </c>
      <c r="AQ137">
        <v>0.492001569566277</v>
      </c>
      <c r="AR137">
        <v>8.9651531853958605E-2</v>
      </c>
      <c r="AS137">
        <v>0.61762874540411605</v>
      </c>
      <c r="AT137">
        <v>0.85960577836935004</v>
      </c>
      <c r="AU137">
        <v>0.88701354458529902</v>
      </c>
      <c r="AV137">
        <v>0.86264466531355499</v>
      </c>
      <c r="AW137">
        <v>0.62747265419135001</v>
      </c>
      <c r="AX137">
        <v>0.88280901406486501</v>
      </c>
      <c r="AY137">
        <v>0.47999298054437201</v>
      </c>
      <c r="AZ137">
        <v>0.50645009905356497</v>
      </c>
      <c r="BA137">
        <v>0.74569669968792096</v>
      </c>
      <c r="BB137">
        <v>0.75462969118706302</v>
      </c>
      <c r="BC137">
        <v>0.53892289269537497</v>
      </c>
      <c r="BD137">
        <v>0.82271686615267503</v>
      </c>
      <c r="BE137">
        <v>0.60262729896007805</v>
      </c>
      <c r="BF137">
        <v>0.83980080069311003</v>
      </c>
      <c r="BG137">
        <v>0.86201506804348704</v>
      </c>
      <c r="BH137">
        <v>0.78448802707407395</v>
      </c>
      <c r="BI137">
        <v>0.55215088204618001</v>
      </c>
      <c r="BJ137">
        <v>0.63521254835312602</v>
      </c>
      <c r="BK137">
        <v>0.43247182834967202</v>
      </c>
      <c r="BL137">
        <v>0.669887816314652</v>
      </c>
    </row>
    <row r="138" spans="1:64" x14ac:dyDescent="0.25">
      <c r="A138" s="139">
        <v>43831</v>
      </c>
      <c r="B138">
        <f t="shared" si="6"/>
        <v>81.642274283654103</v>
      </c>
      <c r="C138">
        <v>0.87711479424350203</v>
      </c>
      <c r="D138">
        <v>0.76949746545005904</v>
      </c>
      <c r="E138">
        <v>0.89163910839476301</v>
      </c>
      <c r="F138">
        <v>0.93071921855607698</v>
      </c>
      <c r="G138">
        <v>0.89801727758280403</v>
      </c>
      <c r="H138">
        <v>0.75919249507835895</v>
      </c>
      <c r="I138">
        <v>0.79373021215288597</v>
      </c>
      <c r="J138">
        <v>0.84606973897390803</v>
      </c>
      <c r="K138">
        <v>0.58182437509651097</v>
      </c>
      <c r="M138">
        <f t="shared" si="7"/>
        <v>83.359438288177827</v>
      </c>
      <c r="N138">
        <v>0.70581994271387904</v>
      </c>
      <c r="O138">
        <v>0.89502579907544899</v>
      </c>
      <c r="P138">
        <v>0.94465459800171403</v>
      </c>
      <c r="Q138">
        <v>0.91802737258856804</v>
      </c>
      <c r="R138">
        <v>0.77300618193563098</v>
      </c>
      <c r="S138">
        <v>0.94165489412997105</v>
      </c>
      <c r="T138">
        <v>0.724630983566382</v>
      </c>
      <c r="U138">
        <v>0.78269253103816405</v>
      </c>
      <c r="V138">
        <v>0.91262618969069198</v>
      </c>
      <c r="W138">
        <v>0.879661734698574</v>
      </c>
      <c r="X138">
        <v>0.84628274466767595</v>
      </c>
      <c r="Y138">
        <v>0.87711479424350203</v>
      </c>
      <c r="Z138">
        <v>0.76949746545005904</v>
      </c>
      <c r="AA138">
        <v>0.89163910839476301</v>
      </c>
      <c r="AB138">
        <v>0.93071921855607698</v>
      </c>
      <c r="AC138">
        <v>0.89801727758280403</v>
      </c>
      <c r="AD138">
        <v>0.75919249507835895</v>
      </c>
      <c r="AE138">
        <v>0.79373021215288597</v>
      </c>
      <c r="AF138">
        <v>0.84606973897390803</v>
      </c>
      <c r="AG138">
        <v>0.58182437509651097</v>
      </c>
      <c r="AI138">
        <f t="shared" si="8"/>
        <v>77.756277253951666</v>
      </c>
      <c r="AJ138">
        <v>0.31881187003028599</v>
      </c>
      <c r="AK138">
        <v>0.70183571414030999</v>
      </c>
      <c r="AL138">
        <v>0.51980332556867104</v>
      </c>
      <c r="AM138">
        <v>0.86506336752489499</v>
      </c>
      <c r="AN138">
        <v>0.42517497857264802</v>
      </c>
      <c r="AO138">
        <v>0.68840330851548504</v>
      </c>
      <c r="AP138">
        <v>0.79853515484256299</v>
      </c>
      <c r="AQ138">
        <v>0.83924529281544802</v>
      </c>
      <c r="AR138">
        <v>0.72055973400010398</v>
      </c>
      <c r="AS138">
        <v>0.70581994271387904</v>
      </c>
      <c r="AT138">
        <v>0.89502579907544899</v>
      </c>
      <c r="AU138">
        <v>0.94465459800171403</v>
      </c>
      <c r="AV138">
        <v>0.91802737258856804</v>
      </c>
      <c r="AW138">
        <v>0.77300618193563098</v>
      </c>
      <c r="AX138">
        <v>0.94165489412997105</v>
      </c>
      <c r="AY138">
        <v>0.724630983566382</v>
      </c>
      <c r="AZ138">
        <v>0.78269253103816405</v>
      </c>
      <c r="BA138">
        <v>0.91262618969069198</v>
      </c>
      <c r="BB138">
        <v>0.879661734698574</v>
      </c>
      <c r="BC138">
        <v>0.84628274466767595</v>
      </c>
      <c r="BD138">
        <v>0.87711479424350203</v>
      </c>
      <c r="BE138">
        <v>0.76949746545005904</v>
      </c>
      <c r="BF138">
        <v>0.89163910839476301</v>
      </c>
      <c r="BG138">
        <v>0.93071921855607698</v>
      </c>
      <c r="BH138">
        <v>0.89801727758280403</v>
      </c>
      <c r="BI138">
        <v>0.75919249507835895</v>
      </c>
      <c r="BJ138">
        <v>0.79373021215288597</v>
      </c>
      <c r="BK138">
        <v>0.84606973897390803</v>
      </c>
      <c r="BL138">
        <v>0.58182437509651097</v>
      </c>
    </row>
    <row r="139" spans="1:64" x14ac:dyDescent="0.25">
      <c r="A139" s="139">
        <v>43922</v>
      </c>
      <c r="B139">
        <f t="shared" si="6"/>
        <v>47.122253569415662</v>
      </c>
      <c r="C139">
        <v>0.64204617663425301</v>
      </c>
      <c r="D139">
        <v>0.28115186520072</v>
      </c>
      <c r="E139">
        <v>0.64154083538036899</v>
      </c>
      <c r="F139">
        <v>0.62748179743979104</v>
      </c>
      <c r="G139">
        <v>0.55566844207400201</v>
      </c>
      <c r="H139">
        <v>4.1871420279524098E-2</v>
      </c>
      <c r="I139">
        <v>0.592020633043985</v>
      </c>
      <c r="J139">
        <v>0.38809785679006498</v>
      </c>
      <c r="K139">
        <v>0.47112379440470098</v>
      </c>
      <c r="M139">
        <f t="shared" si="7"/>
        <v>52.657234548022004</v>
      </c>
      <c r="N139">
        <v>0.64925790162168695</v>
      </c>
      <c r="O139">
        <v>0.67907290082247496</v>
      </c>
      <c r="P139">
        <v>0.750478057615514</v>
      </c>
      <c r="Q139">
        <v>0.636349799436006</v>
      </c>
      <c r="R139">
        <v>0.38633604340303801</v>
      </c>
      <c r="S139">
        <v>0.70488271103641498</v>
      </c>
      <c r="T139">
        <v>0.54827301431238296</v>
      </c>
      <c r="U139">
        <v>0.43148487091848198</v>
      </c>
      <c r="V139">
        <v>0.546531175983336</v>
      </c>
      <c r="W139">
        <v>0.51939853163555105</v>
      </c>
      <c r="X139">
        <v>0.43837908157210498</v>
      </c>
      <c r="Y139">
        <v>0.64204617663425301</v>
      </c>
      <c r="Z139">
        <v>0.28115186520072</v>
      </c>
      <c r="AA139">
        <v>0.64154083538036899</v>
      </c>
      <c r="AB139">
        <v>0.62748179743979104</v>
      </c>
      <c r="AC139">
        <v>0.55566844207400201</v>
      </c>
      <c r="AD139">
        <v>4.1871420279524098E-2</v>
      </c>
      <c r="AE139">
        <v>0.592020633043985</v>
      </c>
      <c r="AF139">
        <v>0.38809785679006498</v>
      </c>
      <c r="AG139">
        <v>0.47112379440470098</v>
      </c>
      <c r="AI139">
        <f t="shared" si="8"/>
        <v>46.902736695654454</v>
      </c>
      <c r="AJ139">
        <v>0.101291164975501</v>
      </c>
      <c r="AK139">
        <v>0.34829214277582399</v>
      </c>
      <c r="AL139">
        <v>0.30191245422511498</v>
      </c>
      <c r="AM139">
        <v>0.34156490434539399</v>
      </c>
      <c r="AN139">
        <v>8.2298973514867493E-2</v>
      </c>
      <c r="AO139">
        <v>0.42206178877686401</v>
      </c>
      <c r="AP139">
        <v>0.40913193009737298</v>
      </c>
      <c r="AQ139">
        <v>0.54638497503676398</v>
      </c>
      <c r="AR139">
        <v>0.51740839838768904</v>
      </c>
      <c r="AS139">
        <v>0.64925790162168695</v>
      </c>
      <c r="AT139">
        <v>0.67907290082247496</v>
      </c>
      <c r="AU139">
        <v>0.750478057615514</v>
      </c>
      <c r="AV139">
        <v>0.636349799436006</v>
      </c>
      <c r="AW139">
        <v>0.38633604340303801</v>
      </c>
      <c r="AX139">
        <v>0.70488271103641498</v>
      </c>
      <c r="AY139">
        <v>0.54827301431238296</v>
      </c>
      <c r="AZ139">
        <v>0.43148487091848198</v>
      </c>
      <c r="BA139">
        <v>0.546531175983336</v>
      </c>
      <c r="BB139">
        <v>0.51939853163555105</v>
      </c>
      <c r="BC139">
        <v>0.43837908157210498</v>
      </c>
      <c r="BD139">
        <v>0.64204617663425301</v>
      </c>
      <c r="BE139">
        <v>0.28115186520072</v>
      </c>
      <c r="BF139">
        <v>0.64154083538036899</v>
      </c>
      <c r="BG139">
        <v>0.62748179743979104</v>
      </c>
      <c r="BH139">
        <v>0.55566844207400201</v>
      </c>
      <c r="BI139">
        <v>4.1871420279524098E-2</v>
      </c>
      <c r="BJ139">
        <v>0.592020633043985</v>
      </c>
      <c r="BK139">
        <v>0.38809785679006498</v>
      </c>
      <c r="BL139">
        <v>0.47112379440470098</v>
      </c>
    </row>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00"/>
  </sheetPr>
  <dimension ref="A1:AJ139"/>
  <sheetViews>
    <sheetView workbookViewId="0">
      <selection activeCell="C6" sqref="C6"/>
    </sheetView>
  </sheetViews>
  <sheetFormatPr defaultColWidth="8.85546875" defaultRowHeight="15" x14ac:dyDescent="0.25"/>
  <cols>
    <col min="1" max="1" width="11.7109375" bestFit="1" customWidth="1"/>
    <col min="3" max="3" width="12.85546875" bestFit="1" customWidth="1"/>
    <col min="4" max="4" width="12.140625" bestFit="1" customWidth="1"/>
    <col min="5" max="7" width="12.85546875" bestFit="1" customWidth="1"/>
    <col min="8" max="8" width="12.140625" bestFit="1" customWidth="1"/>
    <col min="9" max="10" width="13.140625" bestFit="1" customWidth="1"/>
    <col min="11" max="12" width="12.85546875" bestFit="1" customWidth="1"/>
    <col min="15" max="15" width="12.85546875" bestFit="1" customWidth="1"/>
    <col min="16" max="16" width="12.140625" bestFit="1" customWidth="1"/>
    <col min="17" max="23" width="12.85546875" bestFit="1" customWidth="1"/>
    <col min="24" max="24" width="12.140625" bestFit="1" customWidth="1"/>
    <col min="25" max="26" width="12.85546875" bestFit="1" customWidth="1"/>
    <col min="27" max="27" width="12.140625" bestFit="1" customWidth="1"/>
    <col min="28" max="28" width="13.140625" bestFit="1" customWidth="1"/>
    <col min="29" max="29" width="13.85546875" bestFit="1" customWidth="1"/>
    <col min="30" max="30" width="12.85546875" bestFit="1" customWidth="1"/>
    <col min="31" max="31" width="12.140625" bestFit="1" customWidth="1"/>
    <col min="32" max="32" width="13.140625" bestFit="1" customWidth="1"/>
    <col min="33" max="33" width="12.140625" bestFit="1" customWidth="1"/>
    <col min="34" max="36" width="12.85546875" bestFit="1" customWidth="1"/>
  </cols>
  <sheetData>
    <row r="1" spans="1:36" x14ac:dyDescent="0.25">
      <c r="A1" s="140"/>
      <c r="B1" t="s">
        <v>88</v>
      </c>
      <c r="C1" t="s">
        <v>1293</v>
      </c>
      <c r="D1" t="s">
        <v>1294</v>
      </c>
      <c r="E1" t="s">
        <v>1296</v>
      </c>
      <c r="F1" t="s">
        <v>1297</v>
      </c>
      <c r="G1" t="s">
        <v>1298</v>
      </c>
      <c r="H1" t="s">
        <v>1302</v>
      </c>
      <c r="I1" t="s">
        <v>1306</v>
      </c>
      <c r="J1" t="s">
        <v>1310</v>
      </c>
      <c r="K1" t="s">
        <v>1313</v>
      </c>
      <c r="L1" t="s">
        <v>1314</v>
      </c>
      <c r="N1" t="s">
        <v>89</v>
      </c>
      <c r="O1" t="s">
        <v>1293</v>
      </c>
      <c r="P1" t="s">
        <v>1294</v>
      </c>
      <c r="Q1" t="s">
        <v>1295</v>
      </c>
      <c r="R1" t="s">
        <v>1296</v>
      </c>
      <c r="S1" t="s">
        <v>1297</v>
      </c>
      <c r="T1" t="s">
        <v>1298</v>
      </c>
      <c r="U1" t="s">
        <v>1299</v>
      </c>
      <c r="V1" t="s">
        <v>1300</v>
      </c>
      <c r="W1" t="s">
        <v>1301</v>
      </c>
      <c r="X1" t="s">
        <v>1302</v>
      </c>
      <c r="Y1" t="s">
        <v>1303</v>
      </c>
      <c r="Z1" t="s">
        <v>1304</v>
      </c>
      <c r="AA1" t="s">
        <v>1305</v>
      </c>
      <c r="AB1" t="s">
        <v>1306</v>
      </c>
      <c r="AC1" t="s">
        <v>1307</v>
      </c>
      <c r="AD1" t="s">
        <v>1308</v>
      </c>
      <c r="AE1" t="s">
        <v>1309</v>
      </c>
      <c r="AF1" t="s">
        <v>1310</v>
      </c>
      <c r="AG1" t="s">
        <v>1311</v>
      </c>
      <c r="AH1" t="s">
        <v>1312</v>
      </c>
      <c r="AI1" t="s">
        <v>1313</v>
      </c>
      <c r="AJ1" t="s">
        <v>1314</v>
      </c>
    </row>
    <row r="2" spans="1:36" x14ac:dyDescent="0.25">
      <c r="A2" s="139">
        <v>31413</v>
      </c>
      <c r="B2">
        <f>AVERAGE(C2:L2)*100</f>
        <v>28.992594585901049</v>
      </c>
      <c r="C2">
        <v>0.105353082287272</v>
      </c>
      <c r="D2" t="s">
        <v>162</v>
      </c>
      <c r="E2" t="s">
        <v>162</v>
      </c>
      <c r="F2" t="s">
        <v>162</v>
      </c>
      <c r="G2" t="s">
        <v>162</v>
      </c>
      <c r="H2" t="s">
        <v>162</v>
      </c>
      <c r="I2">
        <v>0.49132948516297897</v>
      </c>
      <c r="J2" t="s">
        <v>162</v>
      </c>
      <c r="K2">
        <v>0.377095704940412</v>
      </c>
      <c r="L2">
        <v>0.18592551104537899</v>
      </c>
      <c r="N2">
        <f>AVERAGE(O2:AJ2)*100</f>
        <v>28.992594585901049</v>
      </c>
      <c r="O2">
        <v>0.105353082287272</v>
      </c>
      <c r="P2" t="s">
        <v>162</v>
      </c>
      <c r="Q2" t="s">
        <v>162</v>
      </c>
      <c r="R2" t="s">
        <v>162</v>
      </c>
      <c r="S2" t="s">
        <v>162</v>
      </c>
      <c r="T2" t="s">
        <v>162</v>
      </c>
      <c r="U2" t="s">
        <v>162</v>
      </c>
      <c r="V2" t="s">
        <v>162</v>
      </c>
      <c r="W2" t="s">
        <v>162</v>
      </c>
      <c r="X2" t="s">
        <v>162</v>
      </c>
      <c r="Y2" t="s">
        <v>162</v>
      </c>
      <c r="Z2" t="s">
        <v>162</v>
      </c>
      <c r="AA2" t="s">
        <v>162</v>
      </c>
      <c r="AB2">
        <v>0.49132948516297897</v>
      </c>
      <c r="AC2" t="s">
        <v>162</v>
      </c>
      <c r="AD2" t="s">
        <v>162</v>
      </c>
      <c r="AE2" t="s">
        <v>162</v>
      </c>
      <c r="AF2" t="s">
        <v>162</v>
      </c>
      <c r="AG2" t="s">
        <v>162</v>
      </c>
      <c r="AH2" t="s">
        <v>162</v>
      </c>
      <c r="AI2">
        <v>0.377095704940412</v>
      </c>
      <c r="AJ2">
        <v>0.18592551104537899</v>
      </c>
    </row>
    <row r="3" spans="1:36" x14ac:dyDescent="0.25">
      <c r="A3" s="139">
        <v>31503</v>
      </c>
      <c r="B3">
        <f t="shared" ref="B3:B66" si="0">AVERAGE(C3:L3)*100</f>
        <v>21.4059362137255</v>
      </c>
      <c r="C3">
        <v>-2.04696289099149E-2</v>
      </c>
      <c r="D3" t="s">
        <v>162</v>
      </c>
      <c r="E3" t="s">
        <v>162</v>
      </c>
      <c r="F3" t="s">
        <v>162</v>
      </c>
      <c r="G3" t="s">
        <v>162</v>
      </c>
      <c r="H3" t="s">
        <v>162</v>
      </c>
      <c r="I3">
        <v>0.63590808475798499</v>
      </c>
      <c r="J3" t="s">
        <v>162</v>
      </c>
      <c r="K3">
        <v>0.17775656781843499</v>
      </c>
      <c r="L3">
        <v>6.3042424882514894E-2</v>
      </c>
      <c r="N3">
        <f t="shared" ref="N3:N66" si="1">AVERAGE(O3:AJ3)*100</f>
        <v>21.4059362137255</v>
      </c>
      <c r="O3">
        <v>-2.04696289099149E-2</v>
      </c>
      <c r="P3" t="s">
        <v>162</v>
      </c>
      <c r="Q3" t="s">
        <v>162</v>
      </c>
      <c r="R3" t="s">
        <v>162</v>
      </c>
      <c r="S3" t="s">
        <v>162</v>
      </c>
      <c r="T3" t="s">
        <v>162</v>
      </c>
      <c r="U3" t="s">
        <v>162</v>
      </c>
      <c r="V3" t="s">
        <v>162</v>
      </c>
      <c r="W3" t="s">
        <v>162</v>
      </c>
      <c r="X3" t="s">
        <v>162</v>
      </c>
      <c r="Y3" t="s">
        <v>162</v>
      </c>
      <c r="Z3" t="s">
        <v>162</v>
      </c>
      <c r="AA3" t="s">
        <v>162</v>
      </c>
      <c r="AB3">
        <v>0.63590808475798499</v>
      </c>
      <c r="AC3" t="s">
        <v>162</v>
      </c>
      <c r="AD3" t="s">
        <v>162</v>
      </c>
      <c r="AE3" t="s">
        <v>162</v>
      </c>
      <c r="AF3" t="s">
        <v>162</v>
      </c>
      <c r="AG3" t="s">
        <v>162</v>
      </c>
      <c r="AH3" t="s">
        <v>162</v>
      </c>
      <c r="AI3">
        <v>0.17775656781843499</v>
      </c>
      <c r="AJ3">
        <v>6.3042424882514894E-2</v>
      </c>
    </row>
    <row r="4" spans="1:36" x14ac:dyDescent="0.25">
      <c r="A4" s="139">
        <v>31594</v>
      </c>
      <c r="B4">
        <f t="shared" si="0"/>
        <v>25.383640950711893</v>
      </c>
      <c r="C4">
        <v>-6.18931390029882E-2</v>
      </c>
      <c r="D4" t="s">
        <v>162</v>
      </c>
      <c r="E4" t="s">
        <v>162</v>
      </c>
      <c r="F4" t="s">
        <v>162</v>
      </c>
      <c r="G4" t="s">
        <v>162</v>
      </c>
      <c r="H4" t="s">
        <v>162</v>
      </c>
      <c r="I4">
        <v>0.61193971240466205</v>
      </c>
      <c r="J4" t="s">
        <v>162</v>
      </c>
      <c r="K4">
        <v>0.35137467689382101</v>
      </c>
      <c r="L4">
        <v>0.113924387732981</v>
      </c>
      <c r="N4">
        <f t="shared" si="1"/>
        <v>25.383640950711893</v>
      </c>
      <c r="O4">
        <v>-6.18931390029882E-2</v>
      </c>
      <c r="P4" t="s">
        <v>162</v>
      </c>
      <c r="Q4" t="s">
        <v>162</v>
      </c>
      <c r="R4" t="s">
        <v>162</v>
      </c>
      <c r="S4" t="s">
        <v>162</v>
      </c>
      <c r="T4" t="s">
        <v>162</v>
      </c>
      <c r="U4" t="s">
        <v>162</v>
      </c>
      <c r="V4" t="s">
        <v>162</v>
      </c>
      <c r="W4" t="s">
        <v>162</v>
      </c>
      <c r="X4" t="s">
        <v>162</v>
      </c>
      <c r="Y4" t="s">
        <v>162</v>
      </c>
      <c r="Z4" t="s">
        <v>162</v>
      </c>
      <c r="AA4" t="s">
        <v>162</v>
      </c>
      <c r="AB4">
        <v>0.61193971240466205</v>
      </c>
      <c r="AC4" t="s">
        <v>162</v>
      </c>
      <c r="AD4" t="s">
        <v>162</v>
      </c>
      <c r="AE4" t="s">
        <v>162</v>
      </c>
      <c r="AF4" t="s">
        <v>162</v>
      </c>
      <c r="AG4" t="s">
        <v>162</v>
      </c>
      <c r="AH4" t="s">
        <v>162</v>
      </c>
      <c r="AI4">
        <v>0.35137467689382101</v>
      </c>
      <c r="AJ4">
        <v>0.113924387732981</v>
      </c>
    </row>
    <row r="5" spans="1:36" x14ac:dyDescent="0.25">
      <c r="A5" s="139">
        <v>31686</v>
      </c>
      <c r="B5">
        <f t="shared" si="0"/>
        <v>8.1311089488032611</v>
      </c>
      <c r="C5">
        <v>-1.4173681587283901E-2</v>
      </c>
      <c r="D5" t="s">
        <v>162</v>
      </c>
      <c r="E5" t="s">
        <v>162</v>
      </c>
      <c r="F5" t="s">
        <v>162</v>
      </c>
      <c r="G5" t="s">
        <v>162</v>
      </c>
      <c r="H5" t="s">
        <v>162</v>
      </c>
      <c r="I5">
        <v>0.51616338560595398</v>
      </c>
      <c r="J5" t="s">
        <v>162</v>
      </c>
      <c r="K5">
        <v>-0.123403543929266</v>
      </c>
      <c r="L5">
        <v>-5.3341802137273603E-2</v>
      </c>
      <c r="N5">
        <f t="shared" si="1"/>
        <v>8.1311089488032611</v>
      </c>
      <c r="O5">
        <v>-1.4173681587283901E-2</v>
      </c>
      <c r="P5" t="s">
        <v>162</v>
      </c>
      <c r="Q5" t="s">
        <v>162</v>
      </c>
      <c r="R5" t="s">
        <v>162</v>
      </c>
      <c r="S5" t="s">
        <v>162</v>
      </c>
      <c r="T5" t="s">
        <v>162</v>
      </c>
      <c r="U5" t="s">
        <v>162</v>
      </c>
      <c r="V5" t="s">
        <v>162</v>
      </c>
      <c r="W5" t="s">
        <v>162</v>
      </c>
      <c r="X5" t="s">
        <v>162</v>
      </c>
      <c r="Y5" t="s">
        <v>162</v>
      </c>
      <c r="Z5" t="s">
        <v>162</v>
      </c>
      <c r="AA5" t="s">
        <v>162</v>
      </c>
      <c r="AB5">
        <v>0.51616338560595398</v>
      </c>
      <c r="AC5" t="s">
        <v>162</v>
      </c>
      <c r="AD5" t="s">
        <v>162</v>
      </c>
      <c r="AE5" t="s">
        <v>162</v>
      </c>
      <c r="AF5" t="s">
        <v>162</v>
      </c>
      <c r="AG5" t="s">
        <v>162</v>
      </c>
      <c r="AH5" t="s">
        <v>162</v>
      </c>
      <c r="AI5">
        <v>-0.123403543929266</v>
      </c>
      <c r="AJ5">
        <v>-5.3341802137273603E-2</v>
      </c>
    </row>
    <row r="6" spans="1:36" x14ac:dyDescent="0.25">
      <c r="A6" s="139">
        <v>31778</v>
      </c>
      <c r="B6">
        <f t="shared" si="0"/>
        <v>22.892445592533761</v>
      </c>
      <c r="C6">
        <v>4.0665805028322101E-2</v>
      </c>
      <c r="D6" t="s">
        <v>162</v>
      </c>
      <c r="E6" t="s">
        <v>162</v>
      </c>
      <c r="F6" t="s">
        <v>162</v>
      </c>
      <c r="G6" t="s">
        <v>162</v>
      </c>
      <c r="H6" t="s">
        <v>162</v>
      </c>
      <c r="I6">
        <v>0.75821107144041699</v>
      </c>
      <c r="J6" t="s">
        <v>162</v>
      </c>
      <c r="K6">
        <v>0.106046054301522</v>
      </c>
      <c r="L6">
        <v>1.0774892931089399E-2</v>
      </c>
      <c r="N6">
        <f t="shared" si="1"/>
        <v>22.892445592533761</v>
      </c>
      <c r="O6">
        <v>4.0665805028322101E-2</v>
      </c>
      <c r="P6" t="s">
        <v>162</v>
      </c>
      <c r="Q6" t="s">
        <v>162</v>
      </c>
      <c r="R6" t="s">
        <v>162</v>
      </c>
      <c r="S6" t="s">
        <v>162</v>
      </c>
      <c r="T6" t="s">
        <v>162</v>
      </c>
      <c r="U6" t="s">
        <v>162</v>
      </c>
      <c r="V6" t="s">
        <v>162</v>
      </c>
      <c r="W6" t="s">
        <v>162</v>
      </c>
      <c r="X6" t="s">
        <v>162</v>
      </c>
      <c r="Y6" t="s">
        <v>162</v>
      </c>
      <c r="Z6" t="s">
        <v>162</v>
      </c>
      <c r="AA6" t="s">
        <v>162</v>
      </c>
      <c r="AB6">
        <v>0.75821107144041699</v>
      </c>
      <c r="AC6" t="s">
        <v>162</v>
      </c>
      <c r="AD6" t="s">
        <v>162</v>
      </c>
      <c r="AE6" t="s">
        <v>162</v>
      </c>
      <c r="AF6" t="s">
        <v>162</v>
      </c>
      <c r="AG6" t="s">
        <v>162</v>
      </c>
      <c r="AH6" t="s">
        <v>162</v>
      </c>
      <c r="AI6">
        <v>0.106046054301522</v>
      </c>
      <c r="AJ6">
        <v>1.0774892931089399E-2</v>
      </c>
    </row>
    <row r="7" spans="1:36" x14ac:dyDescent="0.25">
      <c r="A7" s="139">
        <v>31868</v>
      </c>
      <c r="B7">
        <f t="shared" si="0"/>
        <v>20.747977672240054</v>
      </c>
      <c r="C7">
        <v>3.3557212460289199E-2</v>
      </c>
      <c r="D7" t="s">
        <v>162</v>
      </c>
      <c r="E7" t="s">
        <v>162</v>
      </c>
      <c r="F7" t="s">
        <v>162</v>
      </c>
      <c r="G7" t="s">
        <v>162</v>
      </c>
      <c r="H7" t="s">
        <v>162</v>
      </c>
      <c r="I7">
        <v>0.51232864966839498</v>
      </c>
      <c r="J7" t="s">
        <v>162</v>
      </c>
      <c r="K7">
        <v>0.18002565536832901</v>
      </c>
      <c r="L7">
        <v>0.104007589392589</v>
      </c>
      <c r="N7">
        <f t="shared" si="1"/>
        <v>20.747977672240054</v>
      </c>
      <c r="O7">
        <v>3.3557212460289199E-2</v>
      </c>
      <c r="P7" t="s">
        <v>162</v>
      </c>
      <c r="Q7" t="s">
        <v>162</v>
      </c>
      <c r="R7" t="s">
        <v>162</v>
      </c>
      <c r="S7" t="s">
        <v>162</v>
      </c>
      <c r="T7" t="s">
        <v>162</v>
      </c>
      <c r="U7" t="s">
        <v>162</v>
      </c>
      <c r="V7" t="s">
        <v>162</v>
      </c>
      <c r="W7" t="s">
        <v>162</v>
      </c>
      <c r="X7" t="s">
        <v>162</v>
      </c>
      <c r="Y7" t="s">
        <v>162</v>
      </c>
      <c r="Z7" t="s">
        <v>162</v>
      </c>
      <c r="AA7" t="s">
        <v>162</v>
      </c>
      <c r="AB7">
        <v>0.51232864966839498</v>
      </c>
      <c r="AC7" t="s">
        <v>162</v>
      </c>
      <c r="AD7" t="s">
        <v>162</v>
      </c>
      <c r="AE7" t="s">
        <v>162</v>
      </c>
      <c r="AF7" t="s">
        <v>162</v>
      </c>
      <c r="AG7" t="s">
        <v>162</v>
      </c>
      <c r="AH7" t="s">
        <v>162</v>
      </c>
      <c r="AI7">
        <v>0.18002565536832901</v>
      </c>
      <c r="AJ7">
        <v>0.104007589392589</v>
      </c>
    </row>
    <row r="8" spans="1:36" x14ac:dyDescent="0.25">
      <c r="A8" s="139">
        <v>31959</v>
      </c>
      <c r="B8">
        <f t="shared" si="0"/>
        <v>13.885634692411857</v>
      </c>
      <c r="C8">
        <v>3.7478714321371003E-2</v>
      </c>
      <c r="D8" t="s">
        <v>162</v>
      </c>
      <c r="E8" t="s">
        <v>162</v>
      </c>
      <c r="F8" t="s">
        <v>162</v>
      </c>
      <c r="G8" t="s">
        <v>162</v>
      </c>
      <c r="H8" t="s">
        <v>162</v>
      </c>
      <c r="I8">
        <v>0.48078640393448102</v>
      </c>
      <c r="J8" t="s">
        <v>162</v>
      </c>
      <c r="K8">
        <v>1.7547677393413098E-2</v>
      </c>
      <c r="L8">
        <v>1.96125920472092E-2</v>
      </c>
      <c r="N8">
        <f t="shared" si="1"/>
        <v>13.885634692411857</v>
      </c>
      <c r="O8">
        <v>3.7478714321371003E-2</v>
      </c>
      <c r="P8" t="s">
        <v>162</v>
      </c>
      <c r="Q8" t="s">
        <v>162</v>
      </c>
      <c r="R8" t="s">
        <v>162</v>
      </c>
      <c r="S8" t="s">
        <v>162</v>
      </c>
      <c r="T8" t="s">
        <v>162</v>
      </c>
      <c r="U8" t="s">
        <v>162</v>
      </c>
      <c r="V8" t="s">
        <v>162</v>
      </c>
      <c r="W8" t="s">
        <v>162</v>
      </c>
      <c r="X8" t="s">
        <v>162</v>
      </c>
      <c r="Y8" t="s">
        <v>162</v>
      </c>
      <c r="Z8" t="s">
        <v>162</v>
      </c>
      <c r="AA8" t="s">
        <v>162</v>
      </c>
      <c r="AB8">
        <v>0.48078640393448102</v>
      </c>
      <c r="AC8" t="s">
        <v>162</v>
      </c>
      <c r="AD8" t="s">
        <v>162</v>
      </c>
      <c r="AE8" t="s">
        <v>162</v>
      </c>
      <c r="AF8" t="s">
        <v>162</v>
      </c>
      <c r="AG8" t="s">
        <v>162</v>
      </c>
      <c r="AH8" t="s">
        <v>162</v>
      </c>
      <c r="AI8">
        <v>1.7547677393413098E-2</v>
      </c>
      <c r="AJ8">
        <v>1.96125920472092E-2</v>
      </c>
    </row>
    <row r="9" spans="1:36" x14ac:dyDescent="0.25">
      <c r="A9" s="139">
        <v>32051</v>
      </c>
      <c r="B9">
        <f t="shared" si="0"/>
        <v>60.33792202444068</v>
      </c>
      <c r="C9">
        <v>0.55825179755314602</v>
      </c>
      <c r="D9" t="s">
        <v>162</v>
      </c>
      <c r="E9" t="s">
        <v>162</v>
      </c>
      <c r="F9" t="s">
        <v>162</v>
      </c>
      <c r="G9" t="s">
        <v>162</v>
      </c>
      <c r="H9" t="s">
        <v>162</v>
      </c>
      <c r="I9">
        <v>0.57586727461317</v>
      </c>
      <c r="J9" t="s">
        <v>162</v>
      </c>
      <c r="K9">
        <v>0.694353049223845</v>
      </c>
      <c r="L9">
        <v>0.58504475958746605</v>
      </c>
      <c r="N9">
        <f t="shared" si="1"/>
        <v>60.33792202444068</v>
      </c>
      <c r="O9">
        <v>0.55825179755314602</v>
      </c>
      <c r="P9" t="s">
        <v>162</v>
      </c>
      <c r="Q9" t="s">
        <v>162</v>
      </c>
      <c r="R9" t="s">
        <v>162</v>
      </c>
      <c r="S9" t="s">
        <v>162</v>
      </c>
      <c r="T9" t="s">
        <v>162</v>
      </c>
      <c r="U9" t="s">
        <v>162</v>
      </c>
      <c r="V9" t="s">
        <v>162</v>
      </c>
      <c r="W9" t="s">
        <v>162</v>
      </c>
      <c r="X9" t="s">
        <v>162</v>
      </c>
      <c r="Y9" t="s">
        <v>162</v>
      </c>
      <c r="Z9" t="s">
        <v>162</v>
      </c>
      <c r="AA9" t="s">
        <v>162</v>
      </c>
      <c r="AB9">
        <v>0.57586727461317</v>
      </c>
      <c r="AC9" t="s">
        <v>162</v>
      </c>
      <c r="AD9" t="s">
        <v>162</v>
      </c>
      <c r="AE9" t="s">
        <v>162</v>
      </c>
      <c r="AF9" t="s">
        <v>162</v>
      </c>
      <c r="AG9" t="s">
        <v>162</v>
      </c>
      <c r="AH9" t="s">
        <v>162</v>
      </c>
      <c r="AI9">
        <v>0.694353049223845</v>
      </c>
      <c r="AJ9">
        <v>0.58504475958746605</v>
      </c>
    </row>
    <row r="10" spans="1:36" x14ac:dyDescent="0.25">
      <c r="A10" s="139">
        <v>32143</v>
      </c>
      <c r="B10">
        <f t="shared" si="0"/>
        <v>30.280253985309045</v>
      </c>
      <c r="C10">
        <v>0.245074237922947</v>
      </c>
      <c r="D10" t="s">
        <v>162</v>
      </c>
      <c r="E10" t="s">
        <v>162</v>
      </c>
      <c r="F10" t="s">
        <v>162</v>
      </c>
      <c r="G10" t="s">
        <v>162</v>
      </c>
      <c r="H10" t="s">
        <v>162</v>
      </c>
      <c r="I10">
        <v>0.53402947270507295</v>
      </c>
      <c r="J10" t="s">
        <v>162</v>
      </c>
      <c r="K10">
        <v>0.28845160454886398</v>
      </c>
      <c r="L10">
        <v>0.143654844235478</v>
      </c>
      <c r="N10">
        <f t="shared" si="1"/>
        <v>30.280253985309045</v>
      </c>
      <c r="O10">
        <v>0.245074237922947</v>
      </c>
      <c r="P10" t="s">
        <v>162</v>
      </c>
      <c r="Q10" t="s">
        <v>162</v>
      </c>
      <c r="R10" t="s">
        <v>162</v>
      </c>
      <c r="S10" t="s">
        <v>162</v>
      </c>
      <c r="T10" t="s">
        <v>162</v>
      </c>
      <c r="U10" t="s">
        <v>162</v>
      </c>
      <c r="V10" t="s">
        <v>162</v>
      </c>
      <c r="W10" t="s">
        <v>162</v>
      </c>
      <c r="X10" t="s">
        <v>162</v>
      </c>
      <c r="Y10" t="s">
        <v>162</v>
      </c>
      <c r="Z10" t="s">
        <v>162</v>
      </c>
      <c r="AA10" t="s">
        <v>162</v>
      </c>
      <c r="AB10">
        <v>0.53402947270507295</v>
      </c>
      <c r="AC10" t="s">
        <v>162</v>
      </c>
      <c r="AD10" t="s">
        <v>162</v>
      </c>
      <c r="AE10" t="s">
        <v>162</v>
      </c>
      <c r="AF10" t="s">
        <v>162</v>
      </c>
      <c r="AG10" t="s">
        <v>162</v>
      </c>
      <c r="AH10" t="s">
        <v>162</v>
      </c>
      <c r="AI10">
        <v>0.28845160454886398</v>
      </c>
      <c r="AJ10">
        <v>0.143654844235478</v>
      </c>
    </row>
    <row r="11" spans="1:36" x14ac:dyDescent="0.25">
      <c r="A11" s="139">
        <v>32234</v>
      </c>
      <c r="B11">
        <f t="shared" si="0"/>
        <v>16.411141901637642</v>
      </c>
      <c r="C11">
        <v>-3.5200056008207102E-2</v>
      </c>
      <c r="D11" t="s">
        <v>162</v>
      </c>
      <c r="E11" t="s">
        <v>162</v>
      </c>
      <c r="F11" t="s">
        <v>162</v>
      </c>
      <c r="G11" t="s">
        <v>162</v>
      </c>
      <c r="H11" t="s">
        <v>162</v>
      </c>
      <c r="I11">
        <v>0.53214165044374195</v>
      </c>
      <c r="J11" t="s">
        <v>162</v>
      </c>
      <c r="K11">
        <v>9.5064947610706801E-2</v>
      </c>
      <c r="L11">
        <v>6.4439134019263905E-2</v>
      </c>
      <c r="N11">
        <f t="shared" si="1"/>
        <v>16.411141901637642</v>
      </c>
      <c r="O11">
        <v>-3.5200056008207102E-2</v>
      </c>
      <c r="P11" t="s">
        <v>162</v>
      </c>
      <c r="Q11" t="s">
        <v>162</v>
      </c>
      <c r="R11" t="s">
        <v>162</v>
      </c>
      <c r="S11" t="s">
        <v>162</v>
      </c>
      <c r="T11" t="s">
        <v>162</v>
      </c>
      <c r="U11" t="s">
        <v>162</v>
      </c>
      <c r="V11" t="s">
        <v>162</v>
      </c>
      <c r="W11" t="s">
        <v>162</v>
      </c>
      <c r="X11" t="s">
        <v>162</v>
      </c>
      <c r="Y11" t="s">
        <v>162</v>
      </c>
      <c r="Z11" t="s">
        <v>162</v>
      </c>
      <c r="AA11" t="s">
        <v>162</v>
      </c>
      <c r="AB11">
        <v>0.53214165044374195</v>
      </c>
      <c r="AC11" t="s">
        <v>162</v>
      </c>
      <c r="AD11" t="s">
        <v>162</v>
      </c>
      <c r="AE11" t="s">
        <v>162</v>
      </c>
      <c r="AF11" t="s">
        <v>162</v>
      </c>
      <c r="AG11" t="s">
        <v>162</v>
      </c>
      <c r="AH11" t="s">
        <v>162</v>
      </c>
      <c r="AI11">
        <v>9.5064947610706801E-2</v>
      </c>
      <c r="AJ11">
        <v>6.4439134019263905E-2</v>
      </c>
    </row>
    <row r="12" spans="1:36" x14ac:dyDescent="0.25">
      <c r="A12" s="139">
        <v>32325</v>
      </c>
      <c r="B12">
        <f t="shared" si="0"/>
        <v>36.582779615943323</v>
      </c>
      <c r="C12">
        <v>0.30907326643234101</v>
      </c>
      <c r="D12" t="s">
        <v>162</v>
      </c>
      <c r="E12" t="s">
        <v>162</v>
      </c>
      <c r="F12" t="s">
        <v>162</v>
      </c>
      <c r="G12" t="s">
        <v>162</v>
      </c>
      <c r="H12" t="s">
        <v>162</v>
      </c>
      <c r="I12">
        <v>0.78542455442014303</v>
      </c>
      <c r="J12" t="s">
        <v>162</v>
      </c>
      <c r="K12">
        <v>0.40200215012547702</v>
      </c>
      <c r="L12">
        <v>-3.3188786340228302E-2</v>
      </c>
      <c r="N12">
        <f t="shared" si="1"/>
        <v>36.582779615943323</v>
      </c>
      <c r="O12">
        <v>0.30907326643234101</v>
      </c>
      <c r="P12" t="s">
        <v>162</v>
      </c>
      <c r="Q12" t="s">
        <v>162</v>
      </c>
      <c r="R12" t="s">
        <v>162</v>
      </c>
      <c r="S12" t="s">
        <v>162</v>
      </c>
      <c r="T12" t="s">
        <v>162</v>
      </c>
      <c r="U12" t="s">
        <v>162</v>
      </c>
      <c r="V12" t="s">
        <v>162</v>
      </c>
      <c r="W12" t="s">
        <v>162</v>
      </c>
      <c r="X12" t="s">
        <v>162</v>
      </c>
      <c r="Y12" t="s">
        <v>162</v>
      </c>
      <c r="Z12" t="s">
        <v>162</v>
      </c>
      <c r="AA12" t="s">
        <v>162</v>
      </c>
      <c r="AB12">
        <v>0.78542455442014303</v>
      </c>
      <c r="AC12" t="s">
        <v>162</v>
      </c>
      <c r="AD12" t="s">
        <v>162</v>
      </c>
      <c r="AE12" t="s">
        <v>162</v>
      </c>
      <c r="AF12" t="s">
        <v>162</v>
      </c>
      <c r="AG12" t="s">
        <v>162</v>
      </c>
      <c r="AH12" t="s">
        <v>162</v>
      </c>
      <c r="AI12">
        <v>0.40200215012547702</v>
      </c>
      <c r="AJ12">
        <v>-3.3188786340228302E-2</v>
      </c>
    </row>
    <row r="13" spans="1:36" x14ac:dyDescent="0.25">
      <c r="A13" s="139">
        <v>32417</v>
      </c>
      <c r="B13">
        <f t="shared" si="0"/>
        <v>25.724530554913226</v>
      </c>
      <c r="C13">
        <v>0.198178668086815</v>
      </c>
      <c r="D13" t="s">
        <v>162</v>
      </c>
      <c r="E13" t="s">
        <v>162</v>
      </c>
      <c r="F13">
        <v>0.29375920323369398</v>
      </c>
      <c r="G13" t="s">
        <v>162</v>
      </c>
      <c r="H13" t="s">
        <v>162</v>
      </c>
      <c r="I13">
        <v>0.83488754882095195</v>
      </c>
      <c r="J13" t="s">
        <v>162</v>
      </c>
      <c r="K13">
        <v>-4.0660954478930504E-3</v>
      </c>
      <c r="L13">
        <v>-3.6532796947906301E-2</v>
      </c>
      <c r="N13">
        <f t="shared" si="1"/>
        <v>25.724530554913226</v>
      </c>
      <c r="O13">
        <v>0.198178668086815</v>
      </c>
      <c r="P13" t="s">
        <v>162</v>
      </c>
      <c r="Q13" t="s">
        <v>162</v>
      </c>
      <c r="R13" t="s">
        <v>162</v>
      </c>
      <c r="S13">
        <v>0.29375920323369398</v>
      </c>
      <c r="T13" t="s">
        <v>162</v>
      </c>
      <c r="U13" t="s">
        <v>162</v>
      </c>
      <c r="V13" t="s">
        <v>162</v>
      </c>
      <c r="W13" t="s">
        <v>162</v>
      </c>
      <c r="X13" t="s">
        <v>162</v>
      </c>
      <c r="Y13" t="s">
        <v>162</v>
      </c>
      <c r="Z13" t="s">
        <v>162</v>
      </c>
      <c r="AA13" t="s">
        <v>162</v>
      </c>
      <c r="AB13">
        <v>0.83488754882095195</v>
      </c>
      <c r="AC13" t="s">
        <v>162</v>
      </c>
      <c r="AD13" t="s">
        <v>162</v>
      </c>
      <c r="AE13" t="s">
        <v>162</v>
      </c>
      <c r="AF13" t="s">
        <v>162</v>
      </c>
      <c r="AG13" t="s">
        <v>162</v>
      </c>
      <c r="AH13" t="s">
        <v>162</v>
      </c>
      <c r="AI13">
        <v>-4.0660954478930504E-3</v>
      </c>
      <c r="AJ13">
        <v>-3.6532796947906301E-2</v>
      </c>
    </row>
    <row r="14" spans="1:36" x14ac:dyDescent="0.25">
      <c r="A14" s="139">
        <v>32509</v>
      </c>
      <c r="B14">
        <f t="shared" si="0"/>
        <v>21.417616046790808</v>
      </c>
      <c r="C14">
        <v>-0.12928769062974099</v>
      </c>
      <c r="D14" t="s">
        <v>162</v>
      </c>
      <c r="E14" t="s">
        <v>162</v>
      </c>
      <c r="F14">
        <v>0.389167863729728</v>
      </c>
      <c r="G14">
        <v>-2.1278502016294401E-2</v>
      </c>
      <c r="H14" t="s">
        <v>162</v>
      </c>
      <c r="I14">
        <v>0.75013627233075897</v>
      </c>
      <c r="J14" t="s">
        <v>162</v>
      </c>
      <c r="K14">
        <v>0.210222481702558</v>
      </c>
      <c r="L14">
        <v>8.6096537690438693E-2</v>
      </c>
      <c r="N14">
        <f t="shared" si="1"/>
        <v>21.417616046790808</v>
      </c>
      <c r="O14">
        <v>-0.12928769062974099</v>
      </c>
      <c r="P14" t="s">
        <v>162</v>
      </c>
      <c r="Q14" t="s">
        <v>162</v>
      </c>
      <c r="R14" t="s">
        <v>162</v>
      </c>
      <c r="S14">
        <v>0.389167863729728</v>
      </c>
      <c r="T14">
        <v>-2.1278502016294401E-2</v>
      </c>
      <c r="U14" t="s">
        <v>162</v>
      </c>
      <c r="V14" t="s">
        <v>162</v>
      </c>
      <c r="W14" t="s">
        <v>162</v>
      </c>
      <c r="X14" t="s">
        <v>162</v>
      </c>
      <c r="Y14" t="s">
        <v>162</v>
      </c>
      <c r="Z14" t="s">
        <v>162</v>
      </c>
      <c r="AA14" t="s">
        <v>162</v>
      </c>
      <c r="AB14">
        <v>0.75013627233075897</v>
      </c>
      <c r="AC14" t="s">
        <v>162</v>
      </c>
      <c r="AD14" t="s">
        <v>162</v>
      </c>
      <c r="AE14" t="s">
        <v>162</v>
      </c>
      <c r="AF14" t="s">
        <v>162</v>
      </c>
      <c r="AG14" t="s">
        <v>162</v>
      </c>
      <c r="AH14" t="s">
        <v>162</v>
      </c>
      <c r="AI14">
        <v>0.210222481702558</v>
      </c>
      <c r="AJ14">
        <v>8.6096537690438693E-2</v>
      </c>
    </row>
    <row r="15" spans="1:36" x14ac:dyDescent="0.25">
      <c r="A15" s="139">
        <v>32599</v>
      </c>
      <c r="B15">
        <f t="shared" si="0"/>
        <v>35.552138179617906</v>
      </c>
      <c r="C15">
        <v>6.8653593334163002E-2</v>
      </c>
      <c r="D15" t="s">
        <v>162</v>
      </c>
      <c r="E15" t="s">
        <v>162</v>
      </c>
      <c r="F15">
        <v>0.506252620426902</v>
      </c>
      <c r="G15">
        <v>0.246891644315299</v>
      </c>
      <c r="H15" t="s">
        <v>162</v>
      </c>
      <c r="I15">
        <v>0.83500075519785799</v>
      </c>
      <c r="J15" t="s">
        <v>162</v>
      </c>
      <c r="K15">
        <v>0.40836669259021102</v>
      </c>
      <c r="L15">
        <v>6.7962984912641494E-2</v>
      </c>
      <c r="N15">
        <f t="shared" si="1"/>
        <v>35.552138179617906</v>
      </c>
      <c r="O15">
        <v>6.8653593334163002E-2</v>
      </c>
      <c r="P15" t="s">
        <v>162</v>
      </c>
      <c r="Q15" t="s">
        <v>162</v>
      </c>
      <c r="R15" t="s">
        <v>162</v>
      </c>
      <c r="S15">
        <v>0.506252620426902</v>
      </c>
      <c r="T15">
        <v>0.246891644315299</v>
      </c>
      <c r="U15" t="s">
        <v>162</v>
      </c>
      <c r="V15" t="s">
        <v>162</v>
      </c>
      <c r="W15" t="s">
        <v>162</v>
      </c>
      <c r="X15" t="s">
        <v>162</v>
      </c>
      <c r="Y15" t="s">
        <v>162</v>
      </c>
      <c r="Z15" t="s">
        <v>162</v>
      </c>
      <c r="AA15" t="s">
        <v>162</v>
      </c>
      <c r="AB15">
        <v>0.83500075519785799</v>
      </c>
      <c r="AC15" t="s">
        <v>162</v>
      </c>
      <c r="AD15" t="s">
        <v>162</v>
      </c>
      <c r="AE15" t="s">
        <v>162</v>
      </c>
      <c r="AF15" t="s">
        <v>162</v>
      </c>
      <c r="AG15" t="s">
        <v>162</v>
      </c>
      <c r="AH15" t="s">
        <v>162</v>
      </c>
      <c r="AI15">
        <v>0.40836669259021102</v>
      </c>
      <c r="AJ15">
        <v>6.7962984912641494E-2</v>
      </c>
    </row>
    <row r="16" spans="1:36" x14ac:dyDescent="0.25">
      <c r="A16" s="139">
        <v>32690</v>
      </c>
      <c r="B16">
        <f t="shared" si="0"/>
        <v>42.758320531316983</v>
      </c>
      <c r="C16">
        <v>0.12928978223249399</v>
      </c>
      <c r="D16" t="s">
        <v>162</v>
      </c>
      <c r="E16" t="s">
        <v>162</v>
      </c>
      <c r="F16">
        <v>0.635147072664214</v>
      </c>
      <c r="G16">
        <v>0.30238542239819899</v>
      </c>
      <c r="H16" t="s">
        <v>162</v>
      </c>
      <c r="I16">
        <v>0.91862999448340699</v>
      </c>
      <c r="J16" t="s">
        <v>162</v>
      </c>
      <c r="K16">
        <v>0.43572694095093401</v>
      </c>
      <c r="L16">
        <v>0.14432001914977099</v>
      </c>
      <c r="N16">
        <f t="shared" si="1"/>
        <v>42.758320531316983</v>
      </c>
      <c r="O16">
        <v>0.12928978223249399</v>
      </c>
      <c r="P16" t="s">
        <v>162</v>
      </c>
      <c r="Q16" t="s">
        <v>162</v>
      </c>
      <c r="R16" t="s">
        <v>162</v>
      </c>
      <c r="S16">
        <v>0.635147072664214</v>
      </c>
      <c r="T16">
        <v>0.30238542239819899</v>
      </c>
      <c r="U16" t="s">
        <v>162</v>
      </c>
      <c r="V16" t="s">
        <v>162</v>
      </c>
      <c r="W16" t="s">
        <v>162</v>
      </c>
      <c r="X16" t="s">
        <v>162</v>
      </c>
      <c r="Y16" t="s">
        <v>162</v>
      </c>
      <c r="Z16" t="s">
        <v>162</v>
      </c>
      <c r="AA16" t="s">
        <v>162</v>
      </c>
      <c r="AB16">
        <v>0.91862999448340699</v>
      </c>
      <c r="AC16" t="s">
        <v>162</v>
      </c>
      <c r="AD16" t="s">
        <v>162</v>
      </c>
      <c r="AE16" t="s">
        <v>162</v>
      </c>
      <c r="AF16" t="s">
        <v>162</v>
      </c>
      <c r="AG16" t="s">
        <v>162</v>
      </c>
      <c r="AH16" t="s">
        <v>162</v>
      </c>
      <c r="AI16">
        <v>0.43572694095093401</v>
      </c>
      <c r="AJ16">
        <v>0.14432001914977099</v>
      </c>
    </row>
    <row r="17" spans="1:36" x14ac:dyDescent="0.25">
      <c r="A17" s="139">
        <v>32782</v>
      </c>
      <c r="B17">
        <f t="shared" si="0"/>
        <v>22.767942714343604</v>
      </c>
      <c r="C17">
        <v>0.64705189421042997</v>
      </c>
      <c r="D17" t="s">
        <v>162</v>
      </c>
      <c r="E17" t="s">
        <v>162</v>
      </c>
      <c r="F17">
        <v>6.2801512178590799E-2</v>
      </c>
      <c r="G17">
        <v>0.16715327146282399</v>
      </c>
      <c r="H17" t="s">
        <v>162</v>
      </c>
      <c r="I17">
        <v>0.61939363333220898</v>
      </c>
      <c r="J17" t="s">
        <v>162</v>
      </c>
      <c r="K17">
        <v>-8.8683418533190797E-2</v>
      </c>
      <c r="L17">
        <v>-4.1640329790246303E-2</v>
      </c>
      <c r="N17">
        <f t="shared" si="1"/>
        <v>22.767942714343604</v>
      </c>
      <c r="O17">
        <v>0.64705189421042997</v>
      </c>
      <c r="P17" t="s">
        <v>162</v>
      </c>
      <c r="Q17" t="s">
        <v>162</v>
      </c>
      <c r="R17" t="s">
        <v>162</v>
      </c>
      <c r="S17">
        <v>6.2801512178590799E-2</v>
      </c>
      <c r="T17">
        <v>0.16715327146282399</v>
      </c>
      <c r="U17" t="s">
        <v>162</v>
      </c>
      <c r="V17" t="s">
        <v>162</v>
      </c>
      <c r="W17" t="s">
        <v>162</v>
      </c>
      <c r="X17" t="s">
        <v>162</v>
      </c>
      <c r="Y17" t="s">
        <v>162</v>
      </c>
      <c r="Z17" t="s">
        <v>162</v>
      </c>
      <c r="AA17" t="s">
        <v>162</v>
      </c>
      <c r="AB17">
        <v>0.61939363333220898</v>
      </c>
      <c r="AC17" t="s">
        <v>162</v>
      </c>
      <c r="AD17" t="s">
        <v>162</v>
      </c>
      <c r="AE17" t="s">
        <v>162</v>
      </c>
      <c r="AF17" t="s">
        <v>162</v>
      </c>
      <c r="AG17" t="s">
        <v>162</v>
      </c>
      <c r="AH17" t="s">
        <v>162</v>
      </c>
      <c r="AI17">
        <v>-8.8683418533190797E-2</v>
      </c>
      <c r="AJ17">
        <v>-4.1640329790246303E-2</v>
      </c>
    </row>
    <row r="18" spans="1:36" x14ac:dyDescent="0.25">
      <c r="A18" s="139">
        <v>32874</v>
      </c>
      <c r="B18">
        <f t="shared" si="0"/>
        <v>23.174591978375712</v>
      </c>
      <c r="C18">
        <v>0.16483635749262199</v>
      </c>
      <c r="D18" t="s">
        <v>162</v>
      </c>
      <c r="E18" t="s">
        <v>162</v>
      </c>
      <c r="F18">
        <v>6.6613198097131301E-2</v>
      </c>
      <c r="G18">
        <v>0.19074867022237499</v>
      </c>
      <c r="H18" t="s">
        <v>162</v>
      </c>
      <c r="I18">
        <v>0.70891207384698296</v>
      </c>
      <c r="J18" t="s">
        <v>162</v>
      </c>
      <c r="K18">
        <v>0.26415346276777701</v>
      </c>
      <c r="L18">
        <v>-4.78824372434583E-3</v>
      </c>
      <c r="N18">
        <f t="shared" si="1"/>
        <v>23.174591978375712</v>
      </c>
      <c r="O18">
        <v>0.16483635749262199</v>
      </c>
      <c r="P18" t="s">
        <v>162</v>
      </c>
      <c r="Q18" t="s">
        <v>162</v>
      </c>
      <c r="R18" t="s">
        <v>162</v>
      </c>
      <c r="S18">
        <v>6.6613198097131301E-2</v>
      </c>
      <c r="T18">
        <v>0.19074867022237499</v>
      </c>
      <c r="U18" t="s">
        <v>162</v>
      </c>
      <c r="V18" t="s">
        <v>162</v>
      </c>
      <c r="W18" t="s">
        <v>162</v>
      </c>
      <c r="X18" t="s">
        <v>162</v>
      </c>
      <c r="Y18" t="s">
        <v>162</v>
      </c>
      <c r="Z18" t="s">
        <v>162</v>
      </c>
      <c r="AA18" t="s">
        <v>162</v>
      </c>
      <c r="AB18">
        <v>0.70891207384698296</v>
      </c>
      <c r="AC18" t="s">
        <v>162</v>
      </c>
      <c r="AD18" t="s">
        <v>162</v>
      </c>
      <c r="AE18" t="s">
        <v>162</v>
      </c>
      <c r="AF18" t="s">
        <v>162</v>
      </c>
      <c r="AG18" t="s">
        <v>162</v>
      </c>
      <c r="AH18" t="s">
        <v>162</v>
      </c>
      <c r="AI18">
        <v>0.26415346276777701</v>
      </c>
      <c r="AJ18">
        <v>-4.78824372434583E-3</v>
      </c>
    </row>
    <row r="19" spans="1:36" x14ac:dyDescent="0.25">
      <c r="A19" s="139">
        <v>32964</v>
      </c>
      <c r="B19">
        <f t="shared" si="0"/>
        <v>6.9250279980578879</v>
      </c>
      <c r="C19">
        <v>0.19988355423318199</v>
      </c>
      <c r="D19" t="s">
        <v>162</v>
      </c>
      <c r="E19" t="s">
        <v>162</v>
      </c>
      <c r="F19">
        <v>-3.2662073516509499E-4</v>
      </c>
      <c r="G19">
        <v>3.3198029138482598E-3</v>
      </c>
      <c r="H19" t="s">
        <v>162</v>
      </c>
      <c r="I19">
        <v>0.306655100841429</v>
      </c>
      <c r="J19">
        <v>-0.134981015206283</v>
      </c>
      <c r="K19">
        <v>0.21980212896604001</v>
      </c>
      <c r="L19">
        <v>-0.109600991148999</v>
      </c>
      <c r="N19">
        <f t="shared" si="1"/>
        <v>6.9250279980578879</v>
      </c>
      <c r="O19">
        <v>0.19988355423318199</v>
      </c>
      <c r="P19" t="s">
        <v>162</v>
      </c>
      <c r="Q19" t="s">
        <v>162</v>
      </c>
      <c r="R19" t="s">
        <v>162</v>
      </c>
      <c r="S19">
        <v>-3.2662073516509499E-4</v>
      </c>
      <c r="T19">
        <v>3.3198029138482598E-3</v>
      </c>
      <c r="U19" t="s">
        <v>162</v>
      </c>
      <c r="V19" t="s">
        <v>162</v>
      </c>
      <c r="W19" t="s">
        <v>162</v>
      </c>
      <c r="X19" t="s">
        <v>162</v>
      </c>
      <c r="Y19" t="s">
        <v>162</v>
      </c>
      <c r="Z19" t="s">
        <v>162</v>
      </c>
      <c r="AA19" t="s">
        <v>162</v>
      </c>
      <c r="AB19">
        <v>0.306655100841429</v>
      </c>
      <c r="AC19" t="s">
        <v>162</v>
      </c>
      <c r="AD19" t="s">
        <v>162</v>
      </c>
      <c r="AE19" t="s">
        <v>162</v>
      </c>
      <c r="AF19">
        <v>-0.134981015206283</v>
      </c>
      <c r="AG19" t="s">
        <v>162</v>
      </c>
      <c r="AH19" t="s">
        <v>162</v>
      </c>
      <c r="AI19">
        <v>0.21980212896604001</v>
      </c>
      <c r="AJ19">
        <v>-0.109600991148999</v>
      </c>
    </row>
    <row r="20" spans="1:36" x14ac:dyDescent="0.25">
      <c r="A20" s="139">
        <v>33055</v>
      </c>
      <c r="B20">
        <f t="shared" si="0"/>
        <v>26.342474920506397</v>
      </c>
      <c r="C20">
        <v>0.15842817121003</v>
      </c>
      <c r="D20" t="s">
        <v>162</v>
      </c>
      <c r="E20" t="s">
        <v>162</v>
      </c>
      <c r="F20">
        <v>0.15677573098116401</v>
      </c>
      <c r="G20">
        <v>0.41276315985530199</v>
      </c>
      <c r="H20" t="s">
        <v>162</v>
      </c>
      <c r="I20">
        <v>0.388381772095649</v>
      </c>
      <c r="J20">
        <v>-1.70494468771871E-2</v>
      </c>
      <c r="K20">
        <v>0.31251879065833399</v>
      </c>
      <c r="L20">
        <v>0.43215506651215602</v>
      </c>
      <c r="N20">
        <f t="shared" si="1"/>
        <v>26.342474920506397</v>
      </c>
      <c r="O20">
        <v>0.15842817121003</v>
      </c>
      <c r="P20" t="s">
        <v>162</v>
      </c>
      <c r="Q20" t="s">
        <v>162</v>
      </c>
      <c r="R20" t="s">
        <v>162</v>
      </c>
      <c r="S20">
        <v>0.15677573098116401</v>
      </c>
      <c r="T20">
        <v>0.41276315985530199</v>
      </c>
      <c r="U20" t="s">
        <v>162</v>
      </c>
      <c r="V20" t="s">
        <v>162</v>
      </c>
      <c r="W20" t="s">
        <v>162</v>
      </c>
      <c r="X20" t="s">
        <v>162</v>
      </c>
      <c r="Y20" t="s">
        <v>162</v>
      </c>
      <c r="Z20" t="s">
        <v>162</v>
      </c>
      <c r="AA20" t="s">
        <v>162</v>
      </c>
      <c r="AB20">
        <v>0.388381772095649</v>
      </c>
      <c r="AC20" t="s">
        <v>162</v>
      </c>
      <c r="AD20" t="s">
        <v>162</v>
      </c>
      <c r="AE20" t="s">
        <v>162</v>
      </c>
      <c r="AF20">
        <v>-1.70494468771871E-2</v>
      </c>
      <c r="AG20" t="s">
        <v>162</v>
      </c>
      <c r="AH20" t="s">
        <v>162</v>
      </c>
      <c r="AI20">
        <v>0.31251879065833399</v>
      </c>
      <c r="AJ20">
        <v>0.43215506651215602</v>
      </c>
    </row>
    <row r="21" spans="1:36" x14ac:dyDescent="0.25">
      <c r="A21" s="139">
        <v>33147</v>
      </c>
      <c r="B21">
        <f t="shared" si="0"/>
        <v>16.006220694585181</v>
      </c>
      <c r="C21">
        <v>6.2449735618726403E-2</v>
      </c>
      <c r="D21" t="s">
        <v>162</v>
      </c>
      <c r="E21" t="s">
        <v>162</v>
      </c>
      <c r="F21">
        <v>-4.7895159220121601E-2</v>
      </c>
      <c r="G21">
        <v>0.19348230544675701</v>
      </c>
      <c r="H21" t="s">
        <v>162</v>
      </c>
      <c r="I21">
        <v>0.28055597616849898</v>
      </c>
      <c r="J21">
        <v>0.125000575406815</v>
      </c>
      <c r="K21">
        <v>0.29124196288062598</v>
      </c>
      <c r="L21">
        <v>0.21560005231966101</v>
      </c>
      <c r="N21">
        <f t="shared" si="1"/>
        <v>16.006220694585181</v>
      </c>
      <c r="O21">
        <v>6.2449735618726403E-2</v>
      </c>
      <c r="P21" t="s">
        <v>162</v>
      </c>
      <c r="Q21" t="s">
        <v>162</v>
      </c>
      <c r="R21" t="s">
        <v>162</v>
      </c>
      <c r="S21">
        <v>-4.7895159220121601E-2</v>
      </c>
      <c r="T21">
        <v>0.19348230544675701</v>
      </c>
      <c r="U21" t="s">
        <v>162</v>
      </c>
      <c r="V21" t="s">
        <v>162</v>
      </c>
      <c r="W21" t="s">
        <v>162</v>
      </c>
      <c r="X21" t="s">
        <v>162</v>
      </c>
      <c r="Y21" t="s">
        <v>162</v>
      </c>
      <c r="Z21" t="s">
        <v>162</v>
      </c>
      <c r="AA21" t="s">
        <v>162</v>
      </c>
      <c r="AB21">
        <v>0.28055597616849898</v>
      </c>
      <c r="AC21" t="s">
        <v>162</v>
      </c>
      <c r="AD21" t="s">
        <v>162</v>
      </c>
      <c r="AE21" t="s">
        <v>162</v>
      </c>
      <c r="AF21">
        <v>0.125000575406815</v>
      </c>
      <c r="AG21" t="s">
        <v>162</v>
      </c>
      <c r="AH21" t="s">
        <v>162</v>
      </c>
      <c r="AI21">
        <v>0.29124196288062598</v>
      </c>
      <c r="AJ21">
        <v>0.21560005231966101</v>
      </c>
    </row>
    <row r="22" spans="1:36" x14ac:dyDescent="0.25">
      <c r="A22" s="139">
        <v>33239</v>
      </c>
      <c r="B22">
        <f t="shared" si="0"/>
        <v>33.540278863715258</v>
      </c>
      <c r="C22">
        <v>0.17759107656197301</v>
      </c>
      <c r="D22" t="s">
        <v>162</v>
      </c>
      <c r="E22" t="s">
        <v>162</v>
      </c>
      <c r="F22">
        <v>9.9740040439788E-2</v>
      </c>
      <c r="G22">
        <v>0.32819256696244797</v>
      </c>
      <c r="H22" t="s">
        <v>162</v>
      </c>
      <c r="I22">
        <v>0.81034924622886195</v>
      </c>
      <c r="J22">
        <v>7.4072483740821496E-2</v>
      </c>
      <c r="K22">
        <v>0.56132947582979897</v>
      </c>
      <c r="L22">
        <v>0.29654463069637699</v>
      </c>
      <c r="N22">
        <f t="shared" si="1"/>
        <v>33.540278863715258</v>
      </c>
      <c r="O22">
        <v>0.17759107656197301</v>
      </c>
      <c r="P22" t="s">
        <v>162</v>
      </c>
      <c r="Q22" t="s">
        <v>162</v>
      </c>
      <c r="R22" t="s">
        <v>162</v>
      </c>
      <c r="S22">
        <v>9.9740040439788E-2</v>
      </c>
      <c r="T22">
        <v>0.32819256696244797</v>
      </c>
      <c r="U22" t="s">
        <v>162</v>
      </c>
      <c r="V22" t="s">
        <v>162</v>
      </c>
      <c r="W22" t="s">
        <v>162</v>
      </c>
      <c r="X22" t="s">
        <v>162</v>
      </c>
      <c r="Y22" t="s">
        <v>162</v>
      </c>
      <c r="Z22" t="s">
        <v>162</v>
      </c>
      <c r="AA22" t="s">
        <v>162</v>
      </c>
      <c r="AB22">
        <v>0.81034924622886195</v>
      </c>
      <c r="AC22" t="s">
        <v>162</v>
      </c>
      <c r="AD22" t="s">
        <v>162</v>
      </c>
      <c r="AE22" t="s">
        <v>162</v>
      </c>
      <c r="AF22">
        <v>7.4072483740821496E-2</v>
      </c>
      <c r="AG22" t="s">
        <v>162</v>
      </c>
      <c r="AH22" t="s">
        <v>162</v>
      </c>
      <c r="AI22">
        <v>0.56132947582979897</v>
      </c>
      <c r="AJ22">
        <v>0.29654463069637699</v>
      </c>
    </row>
    <row r="23" spans="1:36" x14ac:dyDescent="0.25">
      <c r="A23" s="139">
        <v>33329</v>
      </c>
      <c r="B23">
        <f t="shared" si="0"/>
        <v>33.137498396415751</v>
      </c>
      <c r="C23">
        <v>0.21437580387785901</v>
      </c>
      <c r="D23" t="s">
        <v>162</v>
      </c>
      <c r="E23" t="s">
        <v>162</v>
      </c>
      <c r="F23">
        <v>8.8230896469589704E-2</v>
      </c>
      <c r="G23">
        <v>0.30339009581092002</v>
      </c>
      <c r="H23" t="s">
        <v>162</v>
      </c>
      <c r="I23">
        <v>0.796013713525213</v>
      </c>
      <c r="J23">
        <v>0.13928065716551599</v>
      </c>
      <c r="K23">
        <v>0.70015555650503303</v>
      </c>
      <c r="L23">
        <v>7.8178164394971605E-2</v>
      </c>
      <c r="N23">
        <f t="shared" si="1"/>
        <v>33.137498396415751</v>
      </c>
      <c r="O23">
        <v>0.21437580387785901</v>
      </c>
      <c r="P23" t="s">
        <v>162</v>
      </c>
      <c r="Q23" t="s">
        <v>162</v>
      </c>
      <c r="R23" t="s">
        <v>162</v>
      </c>
      <c r="S23">
        <v>8.8230896469589704E-2</v>
      </c>
      <c r="T23">
        <v>0.30339009581092002</v>
      </c>
      <c r="U23" t="s">
        <v>162</v>
      </c>
      <c r="V23" t="s">
        <v>162</v>
      </c>
      <c r="W23" t="s">
        <v>162</v>
      </c>
      <c r="X23" t="s">
        <v>162</v>
      </c>
      <c r="Y23" t="s">
        <v>162</v>
      </c>
      <c r="Z23" t="s">
        <v>162</v>
      </c>
      <c r="AA23" t="s">
        <v>162</v>
      </c>
      <c r="AB23">
        <v>0.796013713525213</v>
      </c>
      <c r="AC23" t="s">
        <v>162</v>
      </c>
      <c r="AD23" t="s">
        <v>162</v>
      </c>
      <c r="AE23" t="s">
        <v>162</v>
      </c>
      <c r="AF23">
        <v>0.13928065716551599</v>
      </c>
      <c r="AG23" t="s">
        <v>162</v>
      </c>
      <c r="AH23" t="s">
        <v>162</v>
      </c>
      <c r="AI23">
        <v>0.70015555650503303</v>
      </c>
      <c r="AJ23">
        <v>7.8178164394971605E-2</v>
      </c>
    </row>
    <row r="24" spans="1:36" x14ac:dyDescent="0.25">
      <c r="A24" s="139">
        <v>33420</v>
      </c>
      <c r="B24">
        <f t="shared" si="0"/>
        <v>47.236827640682861</v>
      </c>
      <c r="C24">
        <v>0.56093576658170796</v>
      </c>
      <c r="D24" t="s">
        <v>162</v>
      </c>
      <c r="E24" t="s">
        <v>162</v>
      </c>
      <c r="F24">
        <v>0.52398095608022299</v>
      </c>
      <c r="G24">
        <v>0.28518700240405997</v>
      </c>
      <c r="H24" t="s">
        <v>162</v>
      </c>
      <c r="I24">
        <v>0.89258046964538296</v>
      </c>
      <c r="J24">
        <v>3.2864069339775898E-2</v>
      </c>
      <c r="K24">
        <v>0.74627952624112903</v>
      </c>
      <c r="L24">
        <v>0.26475014455552198</v>
      </c>
      <c r="N24">
        <f t="shared" si="1"/>
        <v>47.236827640682861</v>
      </c>
      <c r="O24">
        <v>0.56093576658170796</v>
      </c>
      <c r="P24" t="s">
        <v>162</v>
      </c>
      <c r="Q24" t="s">
        <v>162</v>
      </c>
      <c r="R24" t="s">
        <v>162</v>
      </c>
      <c r="S24">
        <v>0.52398095608022299</v>
      </c>
      <c r="T24">
        <v>0.28518700240405997</v>
      </c>
      <c r="U24" t="s">
        <v>162</v>
      </c>
      <c r="V24" t="s">
        <v>162</v>
      </c>
      <c r="W24" t="s">
        <v>162</v>
      </c>
      <c r="X24" t="s">
        <v>162</v>
      </c>
      <c r="Y24" t="s">
        <v>162</v>
      </c>
      <c r="Z24" t="s">
        <v>162</v>
      </c>
      <c r="AA24" t="s">
        <v>162</v>
      </c>
      <c r="AB24">
        <v>0.89258046964538296</v>
      </c>
      <c r="AC24" t="s">
        <v>162</v>
      </c>
      <c r="AD24" t="s">
        <v>162</v>
      </c>
      <c r="AE24" t="s">
        <v>162</v>
      </c>
      <c r="AF24">
        <v>3.2864069339775898E-2</v>
      </c>
      <c r="AG24" t="s">
        <v>162</v>
      </c>
      <c r="AH24" t="s">
        <v>162</v>
      </c>
      <c r="AI24">
        <v>0.74627952624112903</v>
      </c>
      <c r="AJ24">
        <v>0.26475014455552198</v>
      </c>
    </row>
    <row r="25" spans="1:36" x14ac:dyDescent="0.25">
      <c r="A25" s="139">
        <v>33512</v>
      </c>
      <c r="B25">
        <f t="shared" si="0"/>
        <v>23.145866111385878</v>
      </c>
      <c r="C25">
        <v>0.154104977609026</v>
      </c>
      <c r="D25" t="s">
        <v>162</v>
      </c>
      <c r="E25" t="s">
        <v>162</v>
      </c>
      <c r="F25">
        <v>0.215840870917859</v>
      </c>
      <c r="G25">
        <v>3.0209236718725701E-2</v>
      </c>
      <c r="H25" t="s">
        <v>162</v>
      </c>
      <c r="I25">
        <v>0.67052466191193605</v>
      </c>
      <c r="J25">
        <v>0.12285677326144</v>
      </c>
      <c r="K25">
        <v>0.37062397486189902</v>
      </c>
      <c r="L25">
        <v>5.6050132516125499E-2</v>
      </c>
      <c r="N25">
        <f t="shared" si="1"/>
        <v>23.145866111385878</v>
      </c>
      <c r="O25">
        <v>0.154104977609026</v>
      </c>
      <c r="P25" t="s">
        <v>162</v>
      </c>
      <c r="Q25" t="s">
        <v>162</v>
      </c>
      <c r="R25" t="s">
        <v>162</v>
      </c>
      <c r="S25">
        <v>0.215840870917859</v>
      </c>
      <c r="T25">
        <v>3.0209236718725701E-2</v>
      </c>
      <c r="U25" t="s">
        <v>162</v>
      </c>
      <c r="V25" t="s">
        <v>162</v>
      </c>
      <c r="W25" t="s">
        <v>162</v>
      </c>
      <c r="X25" t="s">
        <v>162</v>
      </c>
      <c r="Y25" t="s">
        <v>162</v>
      </c>
      <c r="Z25" t="s">
        <v>162</v>
      </c>
      <c r="AA25" t="s">
        <v>162</v>
      </c>
      <c r="AB25">
        <v>0.67052466191193605</v>
      </c>
      <c r="AC25" t="s">
        <v>162</v>
      </c>
      <c r="AD25" t="s">
        <v>162</v>
      </c>
      <c r="AE25" t="s">
        <v>162</v>
      </c>
      <c r="AF25">
        <v>0.12285677326144</v>
      </c>
      <c r="AG25" t="s">
        <v>162</v>
      </c>
      <c r="AH25" t="s">
        <v>162</v>
      </c>
      <c r="AI25">
        <v>0.37062397486189902</v>
      </c>
      <c r="AJ25">
        <v>5.6050132516125499E-2</v>
      </c>
    </row>
    <row r="26" spans="1:36" x14ac:dyDescent="0.25">
      <c r="A26" s="139">
        <v>33604</v>
      </c>
      <c r="B26">
        <f t="shared" si="0"/>
        <v>41.720294540830416</v>
      </c>
      <c r="C26">
        <v>0.22786325317744399</v>
      </c>
      <c r="D26" t="s">
        <v>162</v>
      </c>
      <c r="E26" t="s">
        <v>162</v>
      </c>
      <c r="F26">
        <v>0.45466765635256501</v>
      </c>
      <c r="G26">
        <v>0.89613967871693101</v>
      </c>
      <c r="H26" t="s">
        <v>162</v>
      </c>
      <c r="I26">
        <v>0.65045878219879405</v>
      </c>
      <c r="J26">
        <v>0.33935207777064103</v>
      </c>
      <c r="K26">
        <v>0.25373406319634101</v>
      </c>
      <c r="L26">
        <v>9.8205106445413207E-2</v>
      </c>
      <c r="N26">
        <f t="shared" si="1"/>
        <v>41.720294540830416</v>
      </c>
      <c r="O26">
        <v>0.22786325317744399</v>
      </c>
      <c r="P26" t="s">
        <v>162</v>
      </c>
      <c r="Q26" t="s">
        <v>162</v>
      </c>
      <c r="R26" t="s">
        <v>162</v>
      </c>
      <c r="S26">
        <v>0.45466765635256501</v>
      </c>
      <c r="T26">
        <v>0.89613967871693101</v>
      </c>
      <c r="U26" t="s">
        <v>162</v>
      </c>
      <c r="V26" t="s">
        <v>162</v>
      </c>
      <c r="W26" t="s">
        <v>162</v>
      </c>
      <c r="X26" t="s">
        <v>162</v>
      </c>
      <c r="Y26" t="s">
        <v>162</v>
      </c>
      <c r="Z26" t="s">
        <v>162</v>
      </c>
      <c r="AA26" t="s">
        <v>162</v>
      </c>
      <c r="AB26">
        <v>0.65045878219879405</v>
      </c>
      <c r="AC26" t="s">
        <v>162</v>
      </c>
      <c r="AD26" t="s">
        <v>162</v>
      </c>
      <c r="AE26" t="s">
        <v>162</v>
      </c>
      <c r="AF26">
        <v>0.33935207777064103</v>
      </c>
      <c r="AG26" t="s">
        <v>162</v>
      </c>
      <c r="AH26" t="s">
        <v>162</v>
      </c>
      <c r="AI26">
        <v>0.25373406319634101</v>
      </c>
      <c r="AJ26">
        <v>9.8205106445413207E-2</v>
      </c>
    </row>
    <row r="27" spans="1:36" x14ac:dyDescent="0.25">
      <c r="A27" s="139">
        <v>33695</v>
      </c>
      <c r="B27">
        <f t="shared" si="0"/>
        <v>23.270158302436634</v>
      </c>
      <c r="C27">
        <v>8.9542690486177398E-2</v>
      </c>
      <c r="D27" t="s">
        <v>162</v>
      </c>
      <c r="E27" t="s">
        <v>162</v>
      </c>
      <c r="F27">
        <v>0.31259493919379699</v>
      </c>
      <c r="G27">
        <v>0.29644926323547</v>
      </c>
      <c r="H27" t="s">
        <v>162</v>
      </c>
      <c r="I27">
        <v>0.38049097344494798</v>
      </c>
      <c r="J27">
        <v>0.159340302623594</v>
      </c>
      <c r="K27">
        <v>0.214065125514704</v>
      </c>
      <c r="L27">
        <v>0.176427786671874</v>
      </c>
      <c r="N27">
        <f t="shared" si="1"/>
        <v>23.270158302436634</v>
      </c>
      <c r="O27">
        <v>8.9542690486177398E-2</v>
      </c>
      <c r="P27" t="s">
        <v>162</v>
      </c>
      <c r="Q27" t="s">
        <v>162</v>
      </c>
      <c r="R27" t="s">
        <v>162</v>
      </c>
      <c r="S27">
        <v>0.31259493919379699</v>
      </c>
      <c r="T27">
        <v>0.29644926323547</v>
      </c>
      <c r="U27" t="s">
        <v>162</v>
      </c>
      <c r="V27" t="s">
        <v>162</v>
      </c>
      <c r="W27" t="s">
        <v>162</v>
      </c>
      <c r="X27" t="s">
        <v>162</v>
      </c>
      <c r="Y27" t="s">
        <v>162</v>
      </c>
      <c r="Z27" t="s">
        <v>162</v>
      </c>
      <c r="AA27" t="s">
        <v>162</v>
      </c>
      <c r="AB27">
        <v>0.38049097344494798</v>
      </c>
      <c r="AC27" t="s">
        <v>162</v>
      </c>
      <c r="AD27" t="s">
        <v>162</v>
      </c>
      <c r="AE27" t="s">
        <v>162</v>
      </c>
      <c r="AF27">
        <v>0.159340302623594</v>
      </c>
      <c r="AG27" t="s">
        <v>162</v>
      </c>
      <c r="AH27" t="s">
        <v>162</v>
      </c>
      <c r="AI27">
        <v>0.214065125514704</v>
      </c>
      <c r="AJ27">
        <v>0.176427786671874</v>
      </c>
    </row>
    <row r="28" spans="1:36" x14ac:dyDescent="0.25">
      <c r="A28" s="139">
        <v>33786</v>
      </c>
      <c r="B28">
        <f t="shared" si="0"/>
        <v>47.48831611402106</v>
      </c>
      <c r="C28">
        <v>0.28680566469617003</v>
      </c>
      <c r="D28" t="s">
        <v>162</v>
      </c>
      <c r="E28" t="s">
        <v>162</v>
      </c>
      <c r="F28">
        <v>0.68439410218109398</v>
      </c>
      <c r="G28">
        <v>0.87175712561020002</v>
      </c>
      <c r="H28" t="s">
        <v>162</v>
      </c>
      <c r="I28">
        <v>0.62468878807818096</v>
      </c>
      <c r="J28">
        <v>0.413521331952585</v>
      </c>
      <c r="K28">
        <v>0.37394529286672601</v>
      </c>
      <c r="L28">
        <v>6.9069822596518698E-2</v>
      </c>
      <c r="N28">
        <f t="shared" si="1"/>
        <v>47.48831611402106</v>
      </c>
      <c r="O28">
        <v>0.28680566469617003</v>
      </c>
      <c r="P28" t="s">
        <v>162</v>
      </c>
      <c r="Q28" t="s">
        <v>162</v>
      </c>
      <c r="R28" t="s">
        <v>162</v>
      </c>
      <c r="S28">
        <v>0.68439410218109398</v>
      </c>
      <c r="T28">
        <v>0.87175712561020002</v>
      </c>
      <c r="U28" t="s">
        <v>162</v>
      </c>
      <c r="V28" t="s">
        <v>162</v>
      </c>
      <c r="W28" t="s">
        <v>162</v>
      </c>
      <c r="X28" t="s">
        <v>162</v>
      </c>
      <c r="Y28" t="s">
        <v>162</v>
      </c>
      <c r="Z28" t="s">
        <v>162</v>
      </c>
      <c r="AA28" t="s">
        <v>162</v>
      </c>
      <c r="AB28">
        <v>0.62468878807818096</v>
      </c>
      <c r="AC28" t="s">
        <v>162</v>
      </c>
      <c r="AD28" t="s">
        <v>162</v>
      </c>
      <c r="AE28" t="s">
        <v>162</v>
      </c>
      <c r="AF28">
        <v>0.413521331952585</v>
      </c>
      <c r="AG28" t="s">
        <v>162</v>
      </c>
      <c r="AH28" t="s">
        <v>162</v>
      </c>
      <c r="AI28">
        <v>0.37394529286672601</v>
      </c>
      <c r="AJ28">
        <v>6.9069822596518698E-2</v>
      </c>
    </row>
    <row r="29" spans="1:36" x14ac:dyDescent="0.25">
      <c r="A29" s="139">
        <v>33878</v>
      </c>
      <c r="B29">
        <f t="shared" si="0"/>
        <v>26.759312825419578</v>
      </c>
      <c r="C29">
        <v>0.21685404465966701</v>
      </c>
      <c r="D29" t="s">
        <v>162</v>
      </c>
      <c r="E29" t="s">
        <v>162</v>
      </c>
      <c r="F29">
        <v>0.17619600106686301</v>
      </c>
      <c r="G29">
        <v>-3.8791769048844801E-3</v>
      </c>
      <c r="H29" t="s">
        <v>162</v>
      </c>
      <c r="I29">
        <v>0.69581811889233403</v>
      </c>
      <c r="J29">
        <v>0.18082890667566501</v>
      </c>
      <c r="K29">
        <v>0.44209653965009699</v>
      </c>
      <c r="L29">
        <v>0.165237463739629</v>
      </c>
      <c r="N29">
        <f t="shared" si="1"/>
        <v>26.759312825419578</v>
      </c>
      <c r="O29">
        <v>0.21685404465966701</v>
      </c>
      <c r="P29" t="s">
        <v>162</v>
      </c>
      <c r="Q29" t="s">
        <v>162</v>
      </c>
      <c r="R29" t="s">
        <v>162</v>
      </c>
      <c r="S29">
        <v>0.17619600106686301</v>
      </c>
      <c r="T29">
        <v>-3.8791769048844801E-3</v>
      </c>
      <c r="U29" t="s">
        <v>162</v>
      </c>
      <c r="V29" t="s">
        <v>162</v>
      </c>
      <c r="W29" t="s">
        <v>162</v>
      </c>
      <c r="X29" t="s">
        <v>162</v>
      </c>
      <c r="Y29" t="s">
        <v>162</v>
      </c>
      <c r="Z29" t="s">
        <v>162</v>
      </c>
      <c r="AA29" t="s">
        <v>162</v>
      </c>
      <c r="AB29">
        <v>0.69581811889233403</v>
      </c>
      <c r="AC29" t="s">
        <v>162</v>
      </c>
      <c r="AD29" t="s">
        <v>162</v>
      </c>
      <c r="AE29" t="s">
        <v>162</v>
      </c>
      <c r="AF29">
        <v>0.18082890667566501</v>
      </c>
      <c r="AG29" t="s">
        <v>162</v>
      </c>
      <c r="AH29" t="s">
        <v>162</v>
      </c>
      <c r="AI29">
        <v>0.44209653965009699</v>
      </c>
      <c r="AJ29">
        <v>0.165237463739629</v>
      </c>
    </row>
    <row r="30" spans="1:36" x14ac:dyDescent="0.25">
      <c r="A30" s="139">
        <v>33970</v>
      </c>
      <c r="B30">
        <f t="shared" si="0"/>
        <v>21.835175218239431</v>
      </c>
      <c r="C30">
        <v>0.226682269251959</v>
      </c>
      <c r="D30" t="s">
        <v>162</v>
      </c>
      <c r="E30" t="s">
        <v>162</v>
      </c>
      <c r="F30">
        <v>0.26924847496201798</v>
      </c>
      <c r="G30">
        <v>0.328961442207934</v>
      </c>
      <c r="H30" t="s">
        <v>162</v>
      </c>
      <c r="I30">
        <v>0.48806728015057799</v>
      </c>
      <c r="J30">
        <v>-3.9638477100196502E-2</v>
      </c>
      <c r="K30">
        <v>0.238980302226976</v>
      </c>
      <c r="L30">
        <v>1.6160973577491699E-2</v>
      </c>
      <c r="N30">
        <f t="shared" si="1"/>
        <v>21.835175218239431</v>
      </c>
      <c r="O30">
        <v>0.226682269251959</v>
      </c>
      <c r="P30" t="s">
        <v>162</v>
      </c>
      <c r="Q30" t="s">
        <v>162</v>
      </c>
      <c r="R30" t="s">
        <v>162</v>
      </c>
      <c r="S30">
        <v>0.26924847496201798</v>
      </c>
      <c r="T30">
        <v>0.328961442207934</v>
      </c>
      <c r="U30" t="s">
        <v>162</v>
      </c>
      <c r="V30" t="s">
        <v>162</v>
      </c>
      <c r="W30" t="s">
        <v>162</v>
      </c>
      <c r="X30" t="s">
        <v>162</v>
      </c>
      <c r="Y30" t="s">
        <v>162</v>
      </c>
      <c r="Z30" t="s">
        <v>162</v>
      </c>
      <c r="AA30" t="s">
        <v>162</v>
      </c>
      <c r="AB30">
        <v>0.48806728015057799</v>
      </c>
      <c r="AC30" t="s">
        <v>162</v>
      </c>
      <c r="AD30" t="s">
        <v>162</v>
      </c>
      <c r="AE30" t="s">
        <v>162</v>
      </c>
      <c r="AF30">
        <v>-3.9638477100196502E-2</v>
      </c>
      <c r="AG30" t="s">
        <v>162</v>
      </c>
      <c r="AH30" t="s">
        <v>162</v>
      </c>
      <c r="AI30">
        <v>0.238980302226976</v>
      </c>
      <c r="AJ30">
        <v>1.6160973577491699E-2</v>
      </c>
    </row>
    <row r="31" spans="1:36" x14ac:dyDescent="0.25">
      <c r="A31" s="139">
        <v>34060</v>
      </c>
      <c r="B31">
        <f t="shared" si="0"/>
        <v>17.120704088952944</v>
      </c>
      <c r="C31">
        <v>0.15977896197960101</v>
      </c>
      <c r="D31" t="s">
        <v>162</v>
      </c>
      <c r="E31" t="s">
        <v>162</v>
      </c>
      <c r="F31">
        <v>0.25609748784403202</v>
      </c>
      <c r="G31">
        <v>0.308165582582975</v>
      </c>
      <c r="H31" t="s">
        <v>162</v>
      </c>
      <c r="I31">
        <v>0.47180786208924502</v>
      </c>
      <c r="J31">
        <v>-6.8287021437287002E-2</v>
      </c>
      <c r="K31">
        <v>0.112480467944025</v>
      </c>
      <c r="L31">
        <v>-4.1594054775884799E-2</v>
      </c>
      <c r="N31">
        <f t="shared" si="1"/>
        <v>17.120704088952944</v>
      </c>
      <c r="O31">
        <v>0.15977896197960101</v>
      </c>
      <c r="P31" t="s">
        <v>162</v>
      </c>
      <c r="Q31" t="s">
        <v>162</v>
      </c>
      <c r="R31" t="s">
        <v>162</v>
      </c>
      <c r="S31">
        <v>0.25609748784403202</v>
      </c>
      <c r="T31">
        <v>0.308165582582975</v>
      </c>
      <c r="U31" t="s">
        <v>162</v>
      </c>
      <c r="V31" t="s">
        <v>162</v>
      </c>
      <c r="W31" t="s">
        <v>162</v>
      </c>
      <c r="X31" t="s">
        <v>162</v>
      </c>
      <c r="Y31" t="s">
        <v>162</v>
      </c>
      <c r="Z31" t="s">
        <v>162</v>
      </c>
      <c r="AA31" t="s">
        <v>162</v>
      </c>
      <c r="AB31">
        <v>0.47180786208924502</v>
      </c>
      <c r="AC31" t="s">
        <v>162</v>
      </c>
      <c r="AD31" t="s">
        <v>162</v>
      </c>
      <c r="AE31" t="s">
        <v>162</v>
      </c>
      <c r="AF31">
        <v>-6.8287021437287002E-2</v>
      </c>
      <c r="AG31" t="s">
        <v>162</v>
      </c>
      <c r="AH31" t="s">
        <v>162</v>
      </c>
      <c r="AI31">
        <v>0.112480467944025</v>
      </c>
      <c r="AJ31">
        <v>-4.1594054775884799E-2</v>
      </c>
    </row>
    <row r="32" spans="1:36" x14ac:dyDescent="0.25">
      <c r="A32" s="139">
        <v>34151</v>
      </c>
      <c r="B32">
        <f t="shared" si="0"/>
        <v>21.040245996199953</v>
      </c>
      <c r="C32">
        <v>0.30727218678496898</v>
      </c>
      <c r="D32" t="s">
        <v>162</v>
      </c>
      <c r="E32" t="s">
        <v>162</v>
      </c>
      <c r="F32">
        <v>1.22200725379816E-2</v>
      </c>
      <c r="G32">
        <v>4.8047261510412297E-2</v>
      </c>
      <c r="H32" t="s">
        <v>162</v>
      </c>
      <c r="I32">
        <v>0.65953814238753605</v>
      </c>
      <c r="J32">
        <v>1.7684970561778101E-2</v>
      </c>
      <c r="K32">
        <v>0.45987005879450299</v>
      </c>
      <c r="L32">
        <v>-3.1815472843183201E-2</v>
      </c>
      <c r="N32">
        <f t="shared" si="1"/>
        <v>21.040245996199953</v>
      </c>
      <c r="O32">
        <v>0.30727218678496898</v>
      </c>
      <c r="P32" t="s">
        <v>162</v>
      </c>
      <c r="Q32" t="s">
        <v>162</v>
      </c>
      <c r="R32" t="s">
        <v>162</v>
      </c>
      <c r="S32">
        <v>1.22200725379816E-2</v>
      </c>
      <c r="T32">
        <v>4.8047261510412297E-2</v>
      </c>
      <c r="U32" t="s">
        <v>162</v>
      </c>
      <c r="V32" t="s">
        <v>162</v>
      </c>
      <c r="W32" t="s">
        <v>162</v>
      </c>
      <c r="X32" t="s">
        <v>162</v>
      </c>
      <c r="Y32" t="s">
        <v>162</v>
      </c>
      <c r="Z32" t="s">
        <v>162</v>
      </c>
      <c r="AA32" t="s">
        <v>162</v>
      </c>
      <c r="AB32">
        <v>0.65953814238753605</v>
      </c>
      <c r="AC32" t="s">
        <v>162</v>
      </c>
      <c r="AD32" t="s">
        <v>162</v>
      </c>
      <c r="AE32" t="s">
        <v>162</v>
      </c>
      <c r="AF32">
        <v>1.7684970561778101E-2</v>
      </c>
      <c r="AG32" t="s">
        <v>162</v>
      </c>
      <c r="AH32" t="s">
        <v>162</v>
      </c>
      <c r="AI32">
        <v>0.45987005879450299</v>
      </c>
      <c r="AJ32">
        <v>-3.1815472843183201E-2</v>
      </c>
    </row>
    <row r="33" spans="1:36" x14ac:dyDescent="0.25">
      <c r="A33" s="139">
        <v>34243</v>
      </c>
      <c r="B33">
        <f t="shared" si="0"/>
        <v>18.989071969562787</v>
      </c>
      <c r="C33">
        <v>0.18706633170803899</v>
      </c>
      <c r="D33" t="s">
        <v>162</v>
      </c>
      <c r="E33" t="s">
        <v>162</v>
      </c>
      <c r="F33">
        <v>0.18354690286898401</v>
      </c>
      <c r="G33">
        <v>9.7111078377491999E-3</v>
      </c>
      <c r="H33" t="s">
        <v>162</v>
      </c>
      <c r="I33">
        <v>0.51658441663966104</v>
      </c>
      <c r="J33">
        <v>0.11486732957722701</v>
      </c>
      <c r="K33">
        <v>0.201079978335373</v>
      </c>
      <c r="L33">
        <v>0.116378970902362</v>
      </c>
      <c r="N33">
        <f t="shared" si="1"/>
        <v>18.989071969562787</v>
      </c>
      <c r="O33">
        <v>0.18706633170803899</v>
      </c>
      <c r="P33" t="s">
        <v>162</v>
      </c>
      <c r="Q33" t="s">
        <v>162</v>
      </c>
      <c r="R33" t="s">
        <v>162</v>
      </c>
      <c r="S33">
        <v>0.18354690286898401</v>
      </c>
      <c r="T33">
        <v>9.7111078377491999E-3</v>
      </c>
      <c r="U33" t="s">
        <v>162</v>
      </c>
      <c r="V33" t="s">
        <v>162</v>
      </c>
      <c r="W33" t="s">
        <v>162</v>
      </c>
      <c r="X33" t="s">
        <v>162</v>
      </c>
      <c r="Y33" t="s">
        <v>162</v>
      </c>
      <c r="Z33" t="s">
        <v>162</v>
      </c>
      <c r="AA33" t="s">
        <v>162</v>
      </c>
      <c r="AB33">
        <v>0.51658441663966104</v>
      </c>
      <c r="AC33" t="s">
        <v>162</v>
      </c>
      <c r="AD33" t="s">
        <v>162</v>
      </c>
      <c r="AE33" t="s">
        <v>162</v>
      </c>
      <c r="AF33">
        <v>0.11486732957722701</v>
      </c>
      <c r="AG33" t="s">
        <v>162</v>
      </c>
      <c r="AH33" t="s">
        <v>162</v>
      </c>
      <c r="AI33">
        <v>0.201079978335373</v>
      </c>
      <c r="AJ33">
        <v>0.116378970902362</v>
      </c>
    </row>
    <row r="34" spans="1:36" x14ac:dyDescent="0.25">
      <c r="A34" s="139">
        <v>34335</v>
      </c>
      <c r="B34">
        <f t="shared" si="0"/>
        <v>24.404284607617139</v>
      </c>
      <c r="C34">
        <v>0.24286952056253999</v>
      </c>
      <c r="D34" t="s">
        <v>162</v>
      </c>
      <c r="E34" t="s">
        <v>162</v>
      </c>
      <c r="F34">
        <v>-1.3087088918801301E-2</v>
      </c>
      <c r="G34">
        <v>0.19830803787491599</v>
      </c>
      <c r="H34" t="s">
        <v>162</v>
      </c>
      <c r="I34">
        <v>0.52151880276080997</v>
      </c>
      <c r="J34">
        <v>4.32096897816713E-2</v>
      </c>
      <c r="K34">
        <v>0.40334550720370199</v>
      </c>
      <c r="L34">
        <v>0.31213545326836201</v>
      </c>
      <c r="N34">
        <f t="shared" si="1"/>
        <v>24.404284607617139</v>
      </c>
      <c r="O34">
        <v>0.24286952056253999</v>
      </c>
      <c r="P34" t="s">
        <v>162</v>
      </c>
      <c r="Q34" t="s">
        <v>162</v>
      </c>
      <c r="R34" t="s">
        <v>162</v>
      </c>
      <c r="S34">
        <v>-1.3087088918801301E-2</v>
      </c>
      <c r="T34">
        <v>0.19830803787491599</v>
      </c>
      <c r="U34" t="s">
        <v>162</v>
      </c>
      <c r="V34" t="s">
        <v>162</v>
      </c>
      <c r="W34" t="s">
        <v>162</v>
      </c>
      <c r="X34" t="s">
        <v>162</v>
      </c>
      <c r="Y34" t="s">
        <v>162</v>
      </c>
      <c r="Z34" t="s">
        <v>162</v>
      </c>
      <c r="AA34" t="s">
        <v>162</v>
      </c>
      <c r="AB34">
        <v>0.52151880276080997</v>
      </c>
      <c r="AC34" t="s">
        <v>162</v>
      </c>
      <c r="AD34" t="s">
        <v>162</v>
      </c>
      <c r="AE34" t="s">
        <v>162</v>
      </c>
      <c r="AF34">
        <v>4.32096897816713E-2</v>
      </c>
      <c r="AG34" t="s">
        <v>162</v>
      </c>
      <c r="AH34" t="s">
        <v>162</v>
      </c>
      <c r="AI34">
        <v>0.40334550720370199</v>
      </c>
      <c r="AJ34">
        <v>0.31213545326836201</v>
      </c>
    </row>
    <row r="35" spans="1:36" x14ac:dyDescent="0.25">
      <c r="A35" s="139">
        <v>34425</v>
      </c>
      <c r="B35">
        <f t="shared" si="0"/>
        <v>17.942837756281776</v>
      </c>
      <c r="C35">
        <v>0.21412431483086</v>
      </c>
      <c r="D35" t="s">
        <v>162</v>
      </c>
      <c r="E35">
        <v>-1.79569169283109E-2</v>
      </c>
      <c r="F35">
        <v>0.12137314448764799</v>
      </c>
      <c r="G35">
        <v>0.40138935544187698</v>
      </c>
      <c r="H35" t="s">
        <v>162</v>
      </c>
      <c r="I35">
        <v>0.13332669478425799</v>
      </c>
      <c r="J35">
        <v>0.120975639220006</v>
      </c>
      <c r="K35">
        <v>0.179113002188451</v>
      </c>
      <c r="L35">
        <v>0.28308178647775301</v>
      </c>
      <c r="N35">
        <f t="shared" si="1"/>
        <v>17.942837756281776</v>
      </c>
      <c r="O35">
        <v>0.21412431483086</v>
      </c>
      <c r="P35" t="s">
        <v>162</v>
      </c>
      <c r="Q35" t="s">
        <v>162</v>
      </c>
      <c r="R35">
        <v>-1.79569169283109E-2</v>
      </c>
      <c r="S35">
        <v>0.12137314448764799</v>
      </c>
      <c r="T35">
        <v>0.40138935544187698</v>
      </c>
      <c r="U35" t="s">
        <v>162</v>
      </c>
      <c r="V35" t="s">
        <v>162</v>
      </c>
      <c r="W35" t="s">
        <v>162</v>
      </c>
      <c r="X35" t="s">
        <v>162</v>
      </c>
      <c r="Y35" t="s">
        <v>162</v>
      </c>
      <c r="Z35" t="s">
        <v>162</v>
      </c>
      <c r="AA35" t="s">
        <v>162</v>
      </c>
      <c r="AB35">
        <v>0.13332669478425799</v>
      </c>
      <c r="AC35" t="s">
        <v>162</v>
      </c>
      <c r="AD35" t="s">
        <v>162</v>
      </c>
      <c r="AE35" t="s">
        <v>162</v>
      </c>
      <c r="AF35">
        <v>0.120975639220006</v>
      </c>
      <c r="AG35" t="s">
        <v>162</v>
      </c>
      <c r="AH35" t="s">
        <v>162</v>
      </c>
      <c r="AI35">
        <v>0.179113002188451</v>
      </c>
      <c r="AJ35">
        <v>0.28308178647775301</v>
      </c>
    </row>
    <row r="36" spans="1:36" x14ac:dyDescent="0.25">
      <c r="A36" s="139">
        <v>34516</v>
      </c>
      <c r="B36">
        <f t="shared" si="0"/>
        <v>25.366796438492628</v>
      </c>
      <c r="C36">
        <v>0.214657408026457</v>
      </c>
      <c r="D36" t="s">
        <v>162</v>
      </c>
      <c r="E36">
        <v>0.17720226478224099</v>
      </c>
      <c r="F36">
        <v>0.18181449967027599</v>
      </c>
      <c r="G36">
        <v>0.84057314989710796</v>
      </c>
      <c r="H36" t="s">
        <v>162</v>
      </c>
      <c r="I36">
        <v>0.34448889374554698</v>
      </c>
      <c r="J36">
        <v>-8.4101511052516696E-3</v>
      </c>
      <c r="K36">
        <v>0.103585067584616</v>
      </c>
      <c r="L36">
        <v>0.175432582478417</v>
      </c>
      <c r="N36">
        <f t="shared" si="1"/>
        <v>25.366796438492628</v>
      </c>
      <c r="O36">
        <v>0.214657408026457</v>
      </c>
      <c r="P36" t="s">
        <v>162</v>
      </c>
      <c r="Q36" t="s">
        <v>162</v>
      </c>
      <c r="R36">
        <v>0.17720226478224099</v>
      </c>
      <c r="S36">
        <v>0.18181449967027599</v>
      </c>
      <c r="T36">
        <v>0.84057314989710796</v>
      </c>
      <c r="U36" t="s">
        <v>162</v>
      </c>
      <c r="V36" t="s">
        <v>162</v>
      </c>
      <c r="W36" t="s">
        <v>162</v>
      </c>
      <c r="X36" t="s">
        <v>162</v>
      </c>
      <c r="Y36" t="s">
        <v>162</v>
      </c>
      <c r="Z36" t="s">
        <v>162</v>
      </c>
      <c r="AA36" t="s">
        <v>162</v>
      </c>
      <c r="AB36">
        <v>0.34448889374554698</v>
      </c>
      <c r="AC36" t="s">
        <v>162</v>
      </c>
      <c r="AD36" t="s">
        <v>162</v>
      </c>
      <c r="AE36" t="s">
        <v>162</v>
      </c>
      <c r="AF36">
        <v>-8.4101511052516696E-3</v>
      </c>
      <c r="AG36" t="s">
        <v>162</v>
      </c>
      <c r="AH36" t="s">
        <v>162</v>
      </c>
      <c r="AI36">
        <v>0.103585067584616</v>
      </c>
      <c r="AJ36">
        <v>0.175432582478417</v>
      </c>
    </row>
    <row r="37" spans="1:36" x14ac:dyDescent="0.25">
      <c r="A37" s="139">
        <v>34608</v>
      </c>
      <c r="B37">
        <f t="shared" si="0"/>
        <v>16.478821470936079</v>
      </c>
      <c r="C37">
        <v>5.1165072064762701E-2</v>
      </c>
      <c r="D37" t="s">
        <v>162</v>
      </c>
      <c r="E37">
        <v>-0.110417575234832</v>
      </c>
      <c r="F37">
        <v>-5.6016984822266497E-2</v>
      </c>
      <c r="G37">
        <v>0.208358388537383</v>
      </c>
      <c r="H37" t="s">
        <v>162</v>
      </c>
      <c r="I37">
        <v>0.54391512664436104</v>
      </c>
      <c r="J37">
        <v>0.14562305212200399</v>
      </c>
      <c r="K37">
        <v>0.31465690896272502</v>
      </c>
      <c r="L37">
        <v>0.22102172940074899</v>
      </c>
      <c r="N37">
        <f t="shared" si="1"/>
        <v>16.478821470936079</v>
      </c>
      <c r="O37">
        <v>5.1165072064762701E-2</v>
      </c>
      <c r="P37" t="s">
        <v>162</v>
      </c>
      <c r="Q37" t="s">
        <v>162</v>
      </c>
      <c r="R37">
        <v>-0.110417575234832</v>
      </c>
      <c r="S37">
        <v>-5.6016984822266497E-2</v>
      </c>
      <c r="T37">
        <v>0.208358388537383</v>
      </c>
      <c r="U37" t="s">
        <v>162</v>
      </c>
      <c r="V37" t="s">
        <v>162</v>
      </c>
      <c r="W37" t="s">
        <v>162</v>
      </c>
      <c r="X37" t="s">
        <v>162</v>
      </c>
      <c r="Y37" t="s">
        <v>162</v>
      </c>
      <c r="Z37" t="s">
        <v>162</v>
      </c>
      <c r="AA37" t="s">
        <v>162</v>
      </c>
      <c r="AB37">
        <v>0.54391512664436104</v>
      </c>
      <c r="AC37" t="s">
        <v>162</v>
      </c>
      <c r="AD37" t="s">
        <v>162</v>
      </c>
      <c r="AE37" t="s">
        <v>162</v>
      </c>
      <c r="AF37">
        <v>0.14562305212200399</v>
      </c>
      <c r="AG37" t="s">
        <v>162</v>
      </c>
      <c r="AH37" t="s">
        <v>162</v>
      </c>
      <c r="AI37">
        <v>0.31465690896272502</v>
      </c>
      <c r="AJ37">
        <v>0.22102172940074899</v>
      </c>
    </row>
    <row r="38" spans="1:36" x14ac:dyDescent="0.25">
      <c r="A38" s="139">
        <v>34700</v>
      </c>
      <c r="B38">
        <f t="shared" si="0"/>
        <v>15.181575209450187</v>
      </c>
      <c r="C38">
        <v>-8.7181668455642604E-3</v>
      </c>
      <c r="D38" t="s">
        <v>162</v>
      </c>
      <c r="E38">
        <v>-3.7853301830808303E-2</v>
      </c>
      <c r="F38">
        <v>5.6692085887886497E-2</v>
      </c>
      <c r="G38">
        <v>0.16290370266253901</v>
      </c>
      <c r="H38" t="s">
        <v>162</v>
      </c>
      <c r="I38">
        <v>0.682515679375023</v>
      </c>
      <c r="J38">
        <v>-0.112009685898123</v>
      </c>
      <c r="K38">
        <v>0.25687152893938903</v>
      </c>
      <c r="L38">
        <v>0.214124174465673</v>
      </c>
      <c r="N38">
        <f t="shared" si="1"/>
        <v>15.181575209450187</v>
      </c>
      <c r="O38">
        <v>-8.7181668455642604E-3</v>
      </c>
      <c r="P38" t="s">
        <v>162</v>
      </c>
      <c r="Q38" t="s">
        <v>162</v>
      </c>
      <c r="R38">
        <v>-3.7853301830808303E-2</v>
      </c>
      <c r="S38">
        <v>5.6692085887886497E-2</v>
      </c>
      <c r="T38">
        <v>0.16290370266253901</v>
      </c>
      <c r="U38" t="s">
        <v>162</v>
      </c>
      <c r="V38" t="s">
        <v>162</v>
      </c>
      <c r="W38" t="s">
        <v>162</v>
      </c>
      <c r="X38" t="s">
        <v>162</v>
      </c>
      <c r="Y38" t="s">
        <v>162</v>
      </c>
      <c r="Z38" t="s">
        <v>162</v>
      </c>
      <c r="AA38" t="s">
        <v>162</v>
      </c>
      <c r="AB38">
        <v>0.682515679375023</v>
      </c>
      <c r="AC38" t="s">
        <v>162</v>
      </c>
      <c r="AD38" t="s">
        <v>162</v>
      </c>
      <c r="AE38" t="s">
        <v>162</v>
      </c>
      <c r="AF38">
        <v>-0.112009685898123</v>
      </c>
      <c r="AG38" t="s">
        <v>162</v>
      </c>
      <c r="AH38" t="s">
        <v>162</v>
      </c>
      <c r="AI38">
        <v>0.25687152893938903</v>
      </c>
      <c r="AJ38">
        <v>0.214124174465673</v>
      </c>
    </row>
    <row r="39" spans="1:36" x14ac:dyDescent="0.25">
      <c r="A39" s="139">
        <v>34790</v>
      </c>
      <c r="B39">
        <f t="shared" si="0"/>
        <v>27.642261382852141</v>
      </c>
      <c r="C39">
        <v>4.4678073412784097E-2</v>
      </c>
      <c r="D39">
        <v>0.30428774329594599</v>
      </c>
      <c r="E39">
        <v>5.4883771874517498E-2</v>
      </c>
      <c r="F39">
        <v>0.17923438498965999</v>
      </c>
      <c r="G39">
        <v>0.93877071641021403</v>
      </c>
      <c r="H39" t="s">
        <v>162</v>
      </c>
      <c r="I39">
        <v>0.57416453369198095</v>
      </c>
      <c r="J39">
        <v>-6.2142156930101299E-2</v>
      </c>
      <c r="K39">
        <v>0.26677462740646501</v>
      </c>
      <c r="L39">
        <v>0.187151830305227</v>
      </c>
      <c r="N39">
        <f t="shared" si="1"/>
        <v>27.642261382852141</v>
      </c>
      <c r="O39">
        <v>4.4678073412784097E-2</v>
      </c>
      <c r="P39">
        <v>0.30428774329594599</v>
      </c>
      <c r="Q39" t="s">
        <v>162</v>
      </c>
      <c r="R39">
        <v>5.4883771874517498E-2</v>
      </c>
      <c r="S39">
        <v>0.17923438498965999</v>
      </c>
      <c r="T39">
        <v>0.93877071641021403</v>
      </c>
      <c r="U39" t="s">
        <v>162</v>
      </c>
      <c r="V39" t="s">
        <v>162</v>
      </c>
      <c r="W39" t="s">
        <v>162</v>
      </c>
      <c r="X39" t="s">
        <v>162</v>
      </c>
      <c r="Y39" t="s">
        <v>162</v>
      </c>
      <c r="Z39" t="s">
        <v>162</v>
      </c>
      <c r="AA39" t="s">
        <v>162</v>
      </c>
      <c r="AB39">
        <v>0.57416453369198095</v>
      </c>
      <c r="AC39" t="s">
        <v>162</v>
      </c>
      <c r="AD39" t="s">
        <v>162</v>
      </c>
      <c r="AE39" t="s">
        <v>162</v>
      </c>
      <c r="AF39">
        <v>-6.2142156930101299E-2</v>
      </c>
      <c r="AG39" t="s">
        <v>162</v>
      </c>
      <c r="AH39" t="s">
        <v>162</v>
      </c>
      <c r="AI39">
        <v>0.26677462740646501</v>
      </c>
      <c r="AJ39">
        <v>0.187151830305227</v>
      </c>
    </row>
    <row r="40" spans="1:36" x14ac:dyDescent="0.25">
      <c r="A40" s="139">
        <v>34881</v>
      </c>
      <c r="B40">
        <f t="shared" si="0"/>
        <v>36.929744122751487</v>
      </c>
      <c r="C40">
        <v>0.20608241663896901</v>
      </c>
      <c r="D40">
        <v>0.55612789202694501</v>
      </c>
      <c r="E40">
        <v>3.5425113536951103E-2</v>
      </c>
      <c r="F40">
        <v>0.21578379657684801</v>
      </c>
      <c r="G40">
        <v>0.94228422178029103</v>
      </c>
      <c r="H40" t="s">
        <v>162</v>
      </c>
      <c r="I40">
        <v>0.50623270686579203</v>
      </c>
      <c r="J40">
        <v>0.177020924529875</v>
      </c>
      <c r="K40">
        <v>0.43364571652713602</v>
      </c>
      <c r="L40">
        <v>0.251074182564827</v>
      </c>
      <c r="N40">
        <f t="shared" si="1"/>
        <v>36.929744122751487</v>
      </c>
      <c r="O40">
        <v>0.20608241663896901</v>
      </c>
      <c r="P40">
        <v>0.55612789202694501</v>
      </c>
      <c r="Q40" t="s">
        <v>162</v>
      </c>
      <c r="R40">
        <v>3.5425113536951103E-2</v>
      </c>
      <c r="S40">
        <v>0.21578379657684801</v>
      </c>
      <c r="T40">
        <v>0.94228422178029103</v>
      </c>
      <c r="U40" t="s">
        <v>162</v>
      </c>
      <c r="V40" t="s">
        <v>162</v>
      </c>
      <c r="W40" t="s">
        <v>162</v>
      </c>
      <c r="X40" t="s">
        <v>162</v>
      </c>
      <c r="Y40" t="s">
        <v>162</v>
      </c>
      <c r="Z40" t="s">
        <v>162</v>
      </c>
      <c r="AA40" t="s">
        <v>162</v>
      </c>
      <c r="AB40">
        <v>0.50623270686579203</v>
      </c>
      <c r="AC40" t="s">
        <v>162</v>
      </c>
      <c r="AD40" t="s">
        <v>162</v>
      </c>
      <c r="AE40" t="s">
        <v>162</v>
      </c>
      <c r="AF40">
        <v>0.177020924529875</v>
      </c>
      <c r="AG40" t="s">
        <v>162</v>
      </c>
      <c r="AH40" t="s">
        <v>162</v>
      </c>
      <c r="AI40">
        <v>0.43364571652713602</v>
      </c>
      <c r="AJ40">
        <v>0.251074182564827</v>
      </c>
    </row>
    <row r="41" spans="1:36" x14ac:dyDescent="0.25">
      <c r="A41" s="139">
        <v>34973</v>
      </c>
      <c r="B41">
        <f t="shared" si="0"/>
        <v>27.122532731649464</v>
      </c>
      <c r="C41">
        <v>4.6122373510039297E-2</v>
      </c>
      <c r="D41">
        <v>0.23491342384680899</v>
      </c>
      <c r="E41">
        <v>0.14172392915048301</v>
      </c>
      <c r="F41">
        <v>-2.4078570124982601E-2</v>
      </c>
      <c r="G41">
        <v>0.869025088033755</v>
      </c>
      <c r="H41" t="s">
        <v>162</v>
      </c>
      <c r="I41">
        <v>0.47852961662826798</v>
      </c>
      <c r="J41">
        <v>0.170876927494784</v>
      </c>
      <c r="K41">
        <v>0.13035232812818401</v>
      </c>
      <c r="L41">
        <v>0.39356282918111202</v>
      </c>
      <c r="N41">
        <f t="shared" si="1"/>
        <v>27.122532731649464</v>
      </c>
      <c r="O41">
        <v>4.6122373510039297E-2</v>
      </c>
      <c r="P41">
        <v>0.23491342384680899</v>
      </c>
      <c r="Q41" t="s">
        <v>162</v>
      </c>
      <c r="R41">
        <v>0.14172392915048301</v>
      </c>
      <c r="S41">
        <v>-2.4078570124982601E-2</v>
      </c>
      <c r="T41">
        <v>0.869025088033755</v>
      </c>
      <c r="U41" t="s">
        <v>162</v>
      </c>
      <c r="V41" t="s">
        <v>162</v>
      </c>
      <c r="W41" t="s">
        <v>162</v>
      </c>
      <c r="X41" t="s">
        <v>162</v>
      </c>
      <c r="Y41" t="s">
        <v>162</v>
      </c>
      <c r="Z41" t="s">
        <v>162</v>
      </c>
      <c r="AA41" t="s">
        <v>162</v>
      </c>
      <c r="AB41">
        <v>0.47852961662826798</v>
      </c>
      <c r="AC41" t="s">
        <v>162</v>
      </c>
      <c r="AD41" t="s">
        <v>162</v>
      </c>
      <c r="AE41" t="s">
        <v>162</v>
      </c>
      <c r="AF41">
        <v>0.170876927494784</v>
      </c>
      <c r="AG41" t="s">
        <v>162</v>
      </c>
      <c r="AH41" t="s">
        <v>162</v>
      </c>
      <c r="AI41">
        <v>0.13035232812818401</v>
      </c>
      <c r="AJ41">
        <v>0.39356282918111202</v>
      </c>
    </row>
    <row r="42" spans="1:36" x14ac:dyDescent="0.25">
      <c r="A42" s="139">
        <v>35065</v>
      </c>
      <c r="B42">
        <f t="shared" si="0"/>
        <v>25.317135793034378</v>
      </c>
      <c r="C42">
        <v>0.30213700255374798</v>
      </c>
      <c r="D42">
        <v>0.44341992430171701</v>
      </c>
      <c r="E42">
        <v>8.2845004050201204E-2</v>
      </c>
      <c r="F42">
        <v>-4.2438764735728302E-2</v>
      </c>
      <c r="G42">
        <v>0.72521996936296296</v>
      </c>
      <c r="H42" t="s">
        <v>162</v>
      </c>
      <c r="I42">
        <v>0.29476965142814499</v>
      </c>
      <c r="J42">
        <v>4.9976174230241801E-3</v>
      </c>
      <c r="K42">
        <v>0.21947936581333999</v>
      </c>
      <c r="L42">
        <v>0.24811245117568401</v>
      </c>
      <c r="N42">
        <f t="shared" si="1"/>
        <v>25.317135793034378</v>
      </c>
      <c r="O42">
        <v>0.30213700255374798</v>
      </c>
      <c r="P42">
        <v>0.44341992430171701</v>
      </c>
      <c r="Q42" t="s">
        <v>162</v>
      </c>
      <c r="R42">
        <v>8.2845004050201204E-2</v>
      </c>
      <c r="S42">
        <v>-4.2438764735728302E-2</v>
      </c>
      <c r="T42">
        <v>0.72521996936296296</v>
      </c>
      <c r="U42" t="s">
        <v>162</v>
      </c>
      <c r="V42" t="s">
        <v>162</v>
      </c>
      <c r="W42" t="s">
        <v>162</v>
      </c>
      <c r="X42" t="s">
        <v>162</v>
      </c>
      <c r="Y42" t="s">
        <v>162</v>
      </c>
      <c r="Z42" t="s">
        <v>162</v>
      </c>
      <c r="AA42" t="s">
        <v>162</v>
      </c>
      <c r="AB42">
        <v>0.29476965142814499</v>
      </c>
      <c r="AC42" t="s">
        <v>162</v>
      </c>
      <c r="AD42" t="s">
        <v>162</v>
      </c>
      <c r="AE42" t="s">
        <v>162</v>
      </c>
      <c r="AF42">
        <v>4.9976174230241801E-3</v>
      </c>
      <c r="AG42" t="s">
        <v>162</v>
      </c>
      <c r="AH42" t="s">
        <v>162</v>
      </c>
      <c r="AI42">
        <v>0.21947936581333999</v>
      </c>
      <c r="AJ42">
        <v>0.24811245117568401</v>
      </c>
    </row>
    <row r="43" spans="1:36" x14ac:dyDescent="0.25">
      <c r="A43" s="139">
        <v>35156</v>
      </c>
      <c r="B43">
        <f t="shared" si="0"/>
        <v>5.8982016009639118</v>
      </c>
      <c r="C43">
        <v>-2.9770979842954001E-2</v>
      </c>
      <c r="D43">
        <v>0.36158141139120797</v>
      </c>
      <c r="E43">
        <v>2.0781175539388502E-2</v>
      </c>
      <c r="F43">
        <v>-9.9807946604490799E-2</v>
      </c>
      <c r="G43">
        <v>-5.6381921746088998E-2</v>
      </c>
      <c r="H43" t="s">
        <v>162</v>
      </c>
      <c r="I43">
        <v>0.12580951692056999</v>
      </c>
      <c r="J43">
        <v>-6.7809519143126704E-2</v>
      </c>
      <c r="K43">
        <v>4.7532873139522099E-2</v>
      </c>
      <c r="L43">
        <v>0.22890353443272399</v>
      </c>
      <c r="N43">
        <f t="shared" si="1"/>
        <v>5.8982016009639118</v>
      </c>
      <c r="O43">
        <v>-2.9770979842954001E-2</v>
      </c>
      <c r="P43">
        <v>0.36158141139120797</v>
      </c>
      <c r="Q43" t="s">
        <v>162</v>
      </c>
      <c r="R43">
        <v>2.0781175539388502E-2</v>
      </c>
      <c r="S43">
        <v>-9.9807946604490799E-2</v>
      </c>
      <c r="T43">
        <v>-5.6381921746088998E-2</v>
      </c>
      <c r="U43" t="s">
        <v>162</v>
      </c>
      <c r="V43" t="s">
        <v>162</v>
      </c>
      <c r="W43" t="s">
        <v>162</v>
      </c>
      <c r="X43" t="s">
        <v>162</v>
      </c>
      <c r="Y43" t="s">
        <v>162</v>
      </c>
      <c r="Z43" t="s">
        <v>162</v>
      </c>
      <c r="AA43" t="s">
        <v>162</v>
      </c>
      <c r="AB43">
        <v>0.12580951692056999</v>
      </c>
      <c r="AC43" t="s">
        <v>162</v>
      </c>
      <c r="AD43" t="s">
        <v>162</v>
      </c>
      <c r="AE43" t="s">
        <v>162</v>
      </c>
      <c r="AF43">
        <v>-6.7809519143126704E-2</v>
      </c>
      <c r="AG43" t="s">
        <v>162</v>
      </c>
      <c r="AH43" t="s">
        <v>162</v>
      </c>
      <c r="AI43">
        <v>4.7532873139522099E-2</v>
      </c>
      <c r="AJ43">
        <v>0.22890353443272399</v>
      </c>
    </row>
    <row r="44" spans="1:36" x14ac:dyDescent="0.25">
      <c r="A44" s="139">
        <v>35247</v>
      </c>
      <c r="B44">
        <f t="shared" si="0"/>
        <v>22.200333793663003</v>
      </c>
      <c r="C44">
        <v>0.34030890899112398</v>
      </c>
      <c r="D44">
        <v>0.27173234723758799</v>
      </c>
      <c r="E44">
        <v>0.12196172101510699</v>
      </c>
      <c r="F44">
        <v>-0.106340059397157</v>
      </c>
      <c r="G44">
        <v>0.176875682439527</v>
      </c>
      <c r="H44" t="s">
        <v>162</v>
      </c>
      <c r="I44">
        <v>0.59177104897751198</v>
      </c>
      <c r="J44">
        <v>0.105814647977825</v>
      </c>
      <c r="K44">
        <v>0.19534634130473399</v>
      </c>
      <c r="L44">
        <v>0.30055940288340999</v>
      </c>
      <c r="N44">
        <f t="shared" si="1"/>
        <v>22.200333793663003</v>
      </c>
      <c r="O44">
        <v>0.34030890899112398</v>
      </c>
      <c r="P44">
        <v>0.27173234723758799</v>
      </c>
      <c r="Q44" t="s">
        <v>162</v>
      </c>
      <c r="R44">
        <v>0.12196172101510699</v>
      </c>
      <c r="S44">
        <v>-0.106340059397157</v>
      </c>
      <c r="T44">
        <v>0.176875682439527</v>
      </c>
      <c r="U44" t="s">
        <v>162</v>
      </c>
      <c r="V44" t="s">
        <v>162</v>
      </c>
      <c r="W44" t="s">
        <v>162</v>
      </c>
      <c r="X44" t="s">
        <v>162</v>
      </c>
      <c r="Y44" t="s">
        <v>162</v>
      </c>
      <c r="Z44" t="s">
        <v>162</v>
      </c>
      <c r="AA44" t="s">
        <v>162</v>
      </c>
      <c r="AB44">
        <v>0.59177104897751198</v>
      </c>
      <c r="AC44" t="s">
        <v>162</v>
      </c>
      <c r="AD44" t="s">
        <v>162</v>
      </c>
      <c r="AE44" t="s">
        <v>162</v>
      </c>
      <c r="AF44">
        <v>0.105814647977825</v>
      </c>
      <c r="AG44" t="s">
        <v>162</v>
      </c>
      <c r="AH44" t="s">
        <v>162</v>
      </c>
      <c r="AI44">
        <v>0.19534634130473399</v>
      </c>
      <c r="AJ44">
        <v>0.30055940288340999</v>
      </c>
    </row>
    <row r="45" spans="1:36" x14ac:dyDescent="0.25">
      <c r="A45" s="139">
        <v>35339</v>
      </c>
      <c r="B45">
        <f t="shared" si="0"/>
        <v>23.955434606723948</v>
      </c>
      <c r="C45">
        <v>0.257655206965971</v>
      </c>
      <c r="D45">
        <v>0.43785899537337503</v>
      </c>
      <c r="E45">
        <v>4.49341848642071E-3</v>
      </c>
      <c r="F45">
        <v>5.0669348921661399E-3</v>
      </c>
      <c r="G45">
        <v>0.52440037314740995</v>
      </c>
      <c r="H45" t="s">
        <v>162</v>
      </c>
      <c r="I45">
        <v>0.27886994973125101</v>
      </c>
      <c r="J45">
        <v>0.26603484897080198</v>
      </c>
      <c r="K45">
        <v>0.23396070708821601</v>
      </c>
      <c r="L45">
        <v>0.147648679949543</v>
      </c>
      <c r="N45">
        <f t="shared" si="1"/>
        <v>23.955434606723948</v>
      </c>
      <c r="O45">
        <v>0.257655206965971</v>
      </c>
      <c r="P45">
        <v>0.43785899537337503</v>
      </c>
      <c r="Q45" t="s">
        <v>162</v>
      </c>
      <c r="R45">
        <v>4.49341848642071E-3</v>
      </c>
      <c r="S45">
        <v>5.0669348921661399E-3</v>
      </c>
      <c r="T45">
        <v>0.52440037314740995</v>
      </c>
      <c r="U45" t="s">
        <v>162</v>
      </c>
      <c r="V45" t="s">
        <v>162</v>
      </c>
      <c r="W45" t="s">
        <v>162</v>
      </c>
      <c r="X45" t="s">
        <v>162</v>
      </c>
      <c r="Y45" t="s">
        <v>162</v>
      </c>
      <c r="Z45" t="s">
        <v>162</v>
      </c>
      <c r="AA45" t="s">
        <v>162</v>
      </c>
      <c r="AB45">
        <v>0.27886994973125101</v>
      </c>
      <c r="AC45" t="s">
        <v>162</v>
      </c>
      <c r="AD45" t="s">
        <v>162</v>
      </c>
      <c r="AE45" t="s">
        <v>162</v>
      </c>
      <c r="AF45">
        <v>0.26603484897080198</v>
      </c>
      <c r="AG45" t="s">
        <v>162</v>
      </c>
      <c r="AH45" t="s">
        <v>162</v>
      </c>
      <c r="AI45">
        <v>0.23396070708821601</v>
      </c>
      <c r="AJ45">
        <v>0.147648679949543</v>
      </c>
    </row>
    <row r="46" spans="1:36" x14ac:dyDescent="0.25">
      <c r="A46" s="139">
        <v>35431</v>
      </c>
      <c r="B46">
        <f t="shared" si="0"/>
        <v>15.21170037312268</v>
      </c>
      <c r="C46">
        <v>-4.2774222237969201E-2</v>
      </c>
      <c r="D46">
        <v>0.30027382627578397</v>
      </c>
      <c r="E46">
        <v>7.2194747642203599E-2</v>
      </c>
      <c r="F46">
        <v>0.22140891158572901</v>
      </c>
      <c r="G46">
        <v>-4.16675925311671E-2</v>
      </c>
      <c r="H46" t="s">
        <v>162</v>
      </c>
      <c r="I46">
        <v>0.36666916513935099</v>
      </c>
      <c r="J46">
        <v>-0.114600238689296</v>
      </c>
      <c r="K46">
        <v>0.34941194249441598</v>
      </c>
      <c r="L46">
        <v>0.25813649390199001</v>
      </c>
      <c r="N46">
        <f t="shared" si="1"/>
        <v>15.21170037312268</v>
      </c>
      <c r="O46">
        <v>-4.2774222237969201E-2</v>
      </c>
      <c r="P46">
        <v>0.30027382627578397</v>
      </c>
      <c r="Q46" t="s">
        <v>162</v>
      </c>
      <c r="R46">
        <v>7.2194747642203599E-2</v>
      </c>
      <c r="S46">
        <v>0.22140891158572901</v>
      </c>
      <c r="T46">
        <v>-4.16675925311671E-2</v>
      </c>
      <c r="U46" t="s">
        <v>162</v>
      </c>
      <c r="V46" t="s">
        <v>162</v>
      </c>
      <c r="W46" t="s">
        <v>162</v>
      </c>
      <c r="X46" t="s">
        <v>162</v>
      </c>
      <c r="Y46" t="s">
        <v>162</v>
      </c>
      <c r="Z46" t="s">
        <v>162</v>
      </c>
      <c r="AA46" t="s">
        <v>162</v>
      </c>
      <c r="AB46">
        <v>0.36666916513935099</v>
      </c>
      <c r="AC46" t="s">
        <v>162</v>
      </c>
      <c r="AD46" t="s">
        <v>162</v>
      </c>
      <c r="AE46" t="s">
        <v>162</v>
      </c>
      <c r="AF46">
        <v>-0.114600238689296</v>
      </c>
      <c r="AG46" t="s">
        <v>162</v>
      </c>
      <c r="AH46" t="s">
        <v>162</v>
      </c>
      <c r="AI46">
        <v>0.34941194249441598</v>
      </c>
      <c r="AJ46">
        <v>0.25813649390199001</v>
      </c>
    </row>
    <row r="47" spans="1:36" x14ac:dyDescent="0.25">
      <c r="A47" s="139">
        <v>35521</v>
      </c>
      <c r="B47">
        <f t="shared" si="0"/>
        <v>17.638549612982136</v>
      </c>
      <c r="C47">
        <v>0.20728759426742099</v>
      </c>
      <c r="D47">
        <v>0.198221818146607</v>
      </c>
      <c r="E47">
        <v>0.12875409234441701</v>
      </c>
      <c r="F47">
        <v>5.9605447519715402E-2</v>
      </c>
      <c r="G47">
        <v>0.101535373702799</v>
      </c>
      <c r="H47" t="s">
        <v>162</v>
      </c>
      <c r="I47">
        <v>0.379390653482929</v>
      </c>
      <c r="J47">
        <v>5.8038932794872697E-2</v>
      </c>
      <c r="K47">
        <v>0.17037256033408801</v>
      </c>
      <c r="L47">
        <v>0.28426299257554299</v>
      </c>
      <c r="N47">
        <f t="shared" si="1"/>
        <v>17.638549612982136</v>
      </c>
      <c r="O47">
        <v>0.20728759426742099</v>
      </c>
      <c r="P47">
        <v>0.198221818146607</v>
      </c>
      <c r="Q47" t="s">
        <v>162</v>
      </c>
      <c r="R47">
        <v>0.12875409234441701</v>
      </c>
      <c r="S47">
        <v>5.9605447519715402E-2</v>
      </c>
      <c r="T47">
        <v>0.101535373702799</v>
      </c>
      <c r="U47" t="s">
        <v>162</v>
      </c>
      <c r="V47" t="s">
        <v>162</v>
      </c>
      <c r="W47" t="s">
        <v>162</v>
      </c>
      <c r="X47" t="s">
        <v>162</v>
      </c>
      <c r="Y47" t="s">
        <v>162</v>
      </c>
      <c r="Z47" t="s">
        <v>162</v>
      </c>
      <c r="AA47" t="s">
        <v>162</v>
      </c>
      <c r="AB47">
        <v>0.379390653482929</v>
      </c>
      <c r="AC47" t="s">
        <v>162</v>
      </c>
      <c r="AD47" t="s">
        <v>162</v>
      </c>
      <c r="AE47" t="s">
        <v>162</v>
      </c>
      <c r="AF47">
        <v>5.8038932794872697E-2</v>
      </c>
      <c r="AG47" t="s">
        <v>162</v>
      </c>
      <c r="AH47" t="s">
        <v>162</v>
      </c>
      <c r="AI47">
        <v>0.17037256033408801</v>
      </c>
      <c r="AJ47">
        <v>0.28426299257554299</v>
      </c>
    </row>
    <row r="48" spans="1:36" x14ac:dyDescent="0.25">
      <c r="A48" s="139">
        <v>35612</v>
      </c>
      <c r="B48">
        <f t="shared" si="0"/>
        <v>28.013649197175837</v>
      </c>
      <c r="C48">
        <v>0.185463436054944</v>
      </c>
      <c r="D48">
        <v>0.49739519409213401</v>
      </c>
      <c r="E48">
        <v>-6.1216392611071403E-2</v>
      </c>
      <c r="F48">
        <v>0.37988133369592098</v>
      </c>
      <c r="G48">
        <v>0.30177044270737902</v>
      </c>
      <c r="H48" t="s">
        <v>162</v>
      </c>
      <c r="I48">
        <v>0.63141285220911703</v>
      </c>
      <c r="J48">
        <v>5.4358779683997001E-2</v>
      </c>
      <c r="K48">
        <v>0.24636789993910899</v>
      </c>
      <c r="L48">
        <v>0.28579488197429598</v>
      </c>
      <c r="N48">
        <f t="shared" si="1"/>
        <v>28.013649197175837</v>
      </c>
      <c r="O48">
        <v>0.185463436054944</v>
      </c>
      <c r="P48">
        <v>0.49739519409213401</v>
      </c>
      <c r="Q48" t="s">
        <v>162</v>
      </c>
      <c r="R48">
        <v>-6.1216392611071403E-2</v>
      </c>
      <c r="S48">
        <v>0.37988133369592098</v>
      </c>
      <c r="T48">
        <v>0.30177044270737902</v>
      </c>
      <c r="U48" t="s">
        <v>162</v>
      </c>
      <c r="V48" t="s">
        <v>162</v>
      </c>
      <c r="W48" t="s">
        <v>162</v>
      </c>
      <c r="X48" t="s">
        <v>162</v>
      </c>
      <c r="Y48" t="s">
        <v>162</v>
      </c>
      <c r="Z48" t="s">
        <v>162</v>
      </c>
      <c r="AA48" t="s">
        <v>162</v>
      </c>
      <c r="AB48">
        <v>0.63141285220911703</v>
      </c>
      <c r="AC48" t="s">
        <v>162</v>
      </c>
      <c r="AD48" t="s">
        <v>162</v>
      </c>
      <c r="AE48" t="s">
        <v>162</v>
      </c>
      <c r="AF48">
        <v>5.4358779683997001E-2</v>
      </c>
      <c r="AG48" t="s">
        <v>162</v>
      </c>
      <c r="AH48" t="s">
        <v>162</v>
      </c>
      <c r="AI48">
        <v>0.24636789993910899</v>
      </c>
      <c r="AJ48">
        <v>0.28579488197429598</v>
      </c>
    </row>
    <row r="49" spans="1:36" x14ac:dyDescent="0.25">
      <c r="A49" s="139">
        <v>35704</v>
      </c>
      <c r="B49">
        <f t="shared" si="0"/>
        <v>32.001405249311453</v>
      </c>
      <c r="C49">
        <v>0.62153742543208901</v>
      </c>
      <c r="D49">
        <v>0.24896206473702101</v>
      </c>
      <c r="E49">
        <v>0.14486409034582201</v>
      </c>
      <c r="F49">
        <v>0.31798744128198803</v>
      </c>
      <c r="G49">
        <v>0.33543874548054198</v>
      </c>
      <c r="H49" t="s">
        <v>162</v>
      </c>
      <c r="I49">
        <v>0.22966415082976799</v>
      </c>
      <c r="J49">
        <v>5.2199670006385701E-2</v>
      </c>
      <c r="K49">
        <v>0.32772949216088199</v>
      </c>
      <c r="L49">
        <v>0.60174339216353301</v>
      </c>
      <c r="N49">
        <f t="shared" si="1"/>
        <v>32.001405249311453</v>
      </c>
      <c r="O49">
        <v>0.62153742543208901</v>
      </c>
      <c r="P49">
        <v>0.24896206473702101</v>
      </c>
      <c r="Q49" t="s">
        <v>162</v>
      </c>
      <c r="R49">
        <v>0.14486409034582201</v>
      </c>
      <c r="S49">
        <v>0.31798744128198803</v>
      </c>
      <c r="T49">
        <v>0.33543874548054198</v>
      </c>
      <c r="U49" t="s">
        <v>162</v>
      </c>
      <c r="V49" t="s">
        <v>162</v>
      </c>
      <c r="W49" t="s">
        <v>162</v>
      </c>
      <c r="X49" t="s">
        <v>162</v>
      </c>
      <c r="Y49" t="s">
        <v>162</v>
      </c>
      <c r="Z49" t="s">
        <v>162</v>
      </c>
      <c r="AA49" t="s">
        <v>162</v>
      </c>
      <c r="AB49">
        <v>0.22966415082976799</v>
      </c>
      <c r="AC49" t="s">
        <v>162</v>
      </c>
      <c r="AD49" t="s">
        <v>162</v>
      </c>
      <c r="AE49" t="s">
        <v>162</v>
      </c>
      <c r="AF49">
        <v>5.2199670006385701E-2</v>
      </c>
      <c r="AG49" t="s">
        <v>162</v>
      </c>
      <c r="AH49" t="s">
        <v>162</v>
      </c>
      <c r="AI49">
        <v>0.32772949216088199</v>
      </c>
      <c r="AJ49">
        <v>0.60174339216353301</v>
      </c>
    </row>
    <row r="50" spans="1:36" x14ac:dyDescent="0.25">
      <c r="A50" s="139">
        <v>35796</v>
      </c>
      <c r="B50">
        <f t="shared" si="0"/>
        <v>27.871103883259906</v>
      </c>
      <c r="C50">
        <v>0.35894860372245702</v>
      </c>
      <c r="D50">
        <v>0.35656750613201899</v>
      </c>
      <c r="E50">
        <v>4.4687254469665304E-3</v>
      </c>
      <c r="F50">
        <v>2.9844372259877801E-2</v>
      </c>
      <c r="G50">
        <v>0.79463310526542597</v>
      </c>
      <c r="H50" t="s">
        <v>162</v>
      </c>
      <c r="I50">
        <v>0.63256263016830405</v>
      </c>
      <c r="J50">
        <v>-0.119157817084749</v>
      </c>
      <c r="K50">
        <v>0.242248173752903</v>
      </c>
      <c r="L50">
        <v>0.208284049830187</v>
      </c>
      <c r="N50">
        <f t="shared" si="1"/>
        <v>27.871103883259906</v>
      </c>
      <c r="O50">
        <v>0.35894860372245702</v>
      </c>
      <c r="P50">
        <v>0.35656750613201899</v>
      </c>
      <c r="Q50" t="s">
        <v>162</v>
      </c>
      <c r="R50">
        <v>4.4687254469665304E-3</v>
      </c>
      <c r="S50">
        <v>2.9844372259877801E-2</v>
      </c>
      <c r="T50">
        <v>0.79463310526542597</v>
      </c>
      <c r="U50" t="s">
        <v>162</v>
      </c>
      <c r="V50" t="s">
        <v>162</v>
      </c>
      <c r="W50" t="s">
        <v>162</v>
      </c>
      <c r="X50" t="s">
        <v>162</v>
      </c>
      <c r="Y50" t="s">
        <v>162</v>
      </c>
      <c r="Z50" t="s">
        <v>162</v>
      </c>
      <c r="AA50" t="s">
        <v>162</v>
      </c>
      <c r="AB50">
        <v>0.63256263016830405</v>
      </c>
      <c r="AC50" t="s">
        <v>162</v>
      </c>
      <c r="AD50" t="s">
        <v>162</v>
      </c>
      <c r="AE50" t="s">
        <v>162</v>
      </c>
      <c r="AF50">
        <v>-0.119157817084749</v>
      </c>
      <c r="AG50" t="s">
        <v>162</v>
      </c>
      <c r="AH50" t="s">
        <v>162</v>
      </c>
      <c r="AI50">
        <v>0.242248173752903</v>
      </c>
      <c r="AJ50">
        <v>0.208284049830187</v>
      </c>
    </row>
    <row r="51" spans="1:36" x14ac:dyDescent="0.25">
      <c r="A51" s="139">
        <v>35886</v>
      </c>
      <c r="B51">
        <f t="shared" si="0"/>
        <v>20.11230983783846</v>
      </c>
      <c r="C51">
        <v>0.38312171208256601</v>
      </c>
      <c r="D51">
        <v>0.21014411928405199</v>
      </c>
      <c r="E51">
        <v>8.7531951047316495E-2</v>
      </c>
      <c r="F51">
        <v>7.8496936845730295E-2</v>
      </c>
      <c r="G51">
        <v>2.6648127174133701E-2</v>
      </c>
      <c r="H51" t="s">
        <v>162</v>
      </c>
      <c r="I51">
        <v>0.34990031485122802</v>
      </c>
      <c r="J51">
        <v>0.241399719729845</v>
      </c>
      <c r="K51">
        <v>0.21135806549387101</v>
      </c>
      <c r="L51">
        <v>0.22150693889671899</v>
      </c>
      <c r="N51">
        <f t="shared" si="1"/>
        <v>20.11230983783846</v>
      </c>
      <c r="O51">
        <v>0.38312171208256601</v>
      </c>
      <c r="P51">
        <v>0.21014411928405199</v>
      </c>
      <c r="Q51" t="s">
        <v>162</v>
      </c>
      <c r="R51">
        <v>8.7531951047316495E-2</v>
      </c>
      <c r="S51">
        <v>7.8496936845730295E-2</v>
      </c>
      <c r="T51">
        <v>2.6648127174133701E-2</v>
      </c>
      <c r="U51" t="s">
        <v>162</v>
      </c>
      <c r="V51" t="s">
        <v>162</v>
      </c>
      <c r="W51" t="s">
        <v>162</v>
      </c>
      <c r="X51" t="s">
        <v>162</v>
      </c>
      <c r="Y51" t="s">
        <v>162</v>
      </c>
      <c r="Z51" t="s">
        <v>162</v>
      </c>
      <c r="AA51" t="s">
        <v>162</v>
      </c>
      <c r="AB51">
        <v>0.34990031485122802</v>
      </c>
      <c r="AC51" t="s">
        <v>162</v>
      </c>
      <c r="AD51" t="s">
        <v>162</v>
      </c>
      <c r="AE51" t="s">
        <v>162</v>
      </c>
      <c r="AF51">
        <v>0.241399719729845</v>
      </c>
      <c r="AG51" t="s">
        <v>162</v>
      </c>
      <c r="AH51" t="s">
        <v>162</v>
      </c>
      <c r="AI51">
        <v>0.21135806549387101</v>
      </c>
      <c r="AJ51">
        <v>0.22150693889671899</v>
      </c>
    </row>
    <row r="52" spans="1:36" x14ac:dyDescent="0.25">
      <c r="A52" s="139">
        <v>35977</v>
      </c>
      <c r="B52">
        <f t="shared" si="0"/>
        <v>22.959802288138174</v>
      </c>
      <c r="C52">
        <v>0.47542593157062502</v>
      </c>
      <c r="D52">
        <v>0.350837336424066</v>
      </c>
      <c r="E52">
        <v>0.36075554298241402</v>
      </c>
      <c r="F52">
        <v>-2.1316907630850999E-2</v>
      </c>
      <c r="G52">
        <v>0.31381985655502298</v>
      </c>
      <c r="H52" t="s">
        <v>162</v>
      </c>
      <c r="I52">
        <v>0.317692562416306</v>
      </c>
      <c r="J52">
        <v>8.7268795640924005E-2</v>
      </c>
      <c r="K52">
        <v>-3.8867844269008201E-4</v>
      </c>
      <c r="L52">
        <v>0.18228776641661901</v>
      </c>
      <c r="N52">
        <f t="shared" si="1"/>
        <v>22.959802288138174</v>
      </c>
      <c r="O52">
        <v>0.47542593157062502</v>
      </c>
      <c r="P52">
        <v>0.350837336424066</v>
      </c>
      <c r="Q52" t="s">
        <v>162</v>
      </c>
      <c r="R52">
        <v>0.36075554298241402</v>
      </c>
      <c r="S52">
        <v>-2.1316907630850999E-2</v>
      </c>
      <c r="T52">
        <v>0.31381985655502298</v>
      </c>
      <c r="U52" t="s">
        <v>162</v>
      </c>
      <c r="V52" t="s">
        <v>162</v>
      </c>
      <c r="W52" t="s">
        <v>162</v>
      </c>
      <c r="X52" t="s">
        <v>162</v>
      </c>
      <c r="Y52" t="s">
        <v>162</v>
      </c>
      <c r="Z52" t="s">
        <v>162</v>
      </c>
      <c r="AA52" t="s">
        <v>162</v>
      </c>
      <c r="AB52">
        <v>0.317692562416306</v>
      </c>
      <c r="AC52" t="s">
        <v>162</v>
      </c>
      <c r="AD52" t="s">
        <v>162</v>
      </c>
      <c r="AE52" t="s">
        <v>162</v>
      </c>
      <c r="AF52">
        <v>8.7268795640924005E-2</v>
      </c>
      <c r="AG52" t="s">
        <v>162</v>
      </c>
      <c r="AH52" t="s">
        <v>162</v>
      </c>
      <c r="AI52">
        <v>-3.8867844269008201E-4</v>
      </c>
      <c r="AJ52">
        <v>0.18228776641661901</v>
      </c>
    </row>
    <row r="53" spans="1:36" x14ac:dyDescent="0.25">
      <c r="A53" s="139">
        <v>36069</v>
      </c>
      <c r="B53">
        <f t="shared" si="0"/>
        <v>32.203495416990016</v>
      </c>
      <c r="C53">
        <v>0.27547717337240502</v>
      </c>
      <c r="D53">
        <v>0.20365361874627</v>
      </c>
      <c r="E53">
        <v>0.29390448695714899</v>
      </c>
      <c r="F53">
        <v>0.41548551891658703</v>
      </c>
      <c r="G53">
        <v>0.86625111439311797</v>
      </c>
      <c r="H53" t="s">
        <v>162</v>
      </c>
      <c r="I53">
        <v>0.50314300110300403</v>
      </c>
      <c r="J53">
        <v>-1.6586761827077901E-2</v>
      </c>
      <c r="K53">
        <v>-0.113701691728205</v>
      </c>
      <c r="L53">
        <v>0.47068812759585099</v>
      </c>
      <c r="N53">
        <f t="shared" si="1"/>
        <v>32.203495416990016</v>
      </c>
      <c r="O53">
        <v>0.27547717337240502</v>
      </c>
      <c r="P53">
        <v>0.20365361874627</v>
      </c>
      <c r="Q53" t="s">
        <v>162</v>
      </c>
      <c r="R53">
        <v>0.29390448695714899</v>
      </c>
      <c r="S53">
        <v>0.41548551891658703</v>
      </c>
      <c r="T53">
        <v>0.86625111439311797</v>
      </c>
      <c r="U53" t="s">
        <v>162</v>
      </c>
      <c r="V53" t="s">
        <v>162</v>
      </c>
      <c r="W53" t="s">
        <v>162</v>
      </c>
      <c r="X53" t="s">
        <v>162</v>
      </c>
      <c r="Y53" t="s">
        <v>162</v>
      </c>
      <c r="Z53" t="s">
        <v>162</v>
      </c>
      <c r="AA53" t="s">
        <v>162</v>
      </c>
      <c r="AB53">
        <v>0.50314300110300403</v>
      </c>
      <c r="AC53" t="s">
        <v>162</v>
      </c>
      <c r="AD53" t="s">
        <v>162</v>
      </c>
      <c r="AE53" t="s">
        <v>162</v>
      </c>
      <c r="AF53">
        <v>-1.6586761827077901E-2</v>
      </c>
      <c r="AG53" t="s">
        <v>162</v>
      </c>
      <c r="AH53" t="s">
        <v>162</v>
      </c>
      <c r="AI53">
        <v>-0.113701691728205</v>
      </c>
      <c r="AJ53">
        <v>0.47068812759585099</v>
      </c>
    </row>
    <row r="54" spans="1:36" x14ac:dyDescent="0.25">
      <c r="A54" s="139">
        <v>36161</v>
      </c>
      <c r="B54">
        <f t="shared" si="0"/>
        <v>18.090631125582256</v>
      </c>
      <c r="C54">
        <v>0.28323260731653399</v>
      </c>
      <c r="D54">
        <v>0.19122657577657901</v>
      </c>
      <c r="E54">
        <v>0.24586887887902201</v>
      </c>
      <c r="F54">
        <v>-5.1947099610247301E-2</v>
      </c>
      <c r="G54">
        <v>-0.11382154923594701</v>
      </c>
      <c r="H54" t="s">
        <v>162</v>
      </c>
      <c r="I54">
        <v>0.511301885259974</v>
      </c>
      <c r="J54">
        <v>0.29128495432653201</v>
      </c>
      <c r="K54">
        <v>0.112042316366991</v>
      </c>
      <c r="L54">
        <v>0.15896823222296499</v>
      </c>
      <c r="N54">
        <f t="shared" si="1"/>
        <v>18.090631125582256</v>
      </c>
      <c r="O54">
        <v>0.28323260731653399</v>
      </c>
      <c r="P54">
        <v>0.19122657577657901</v>
      </c>
      <c r="Q54" t="s">
        <v>162</v>
      </c>
      <c r="R54">
        <v>0.24586887887902201</v>
      </c>
      <c r="S54">
        <v>-5.1947099610247301E-2</v>
      </c>
      <c r="T54">
        <v>-0.11382154923594701</v>
      </c>
      <c r="U54" t="s">
        <v>162</v>
      </c>
      <c r="V54" t="s">
        <v>162</v>
      </c>
      <c r="W54" t="s">
        <v>162</v>
      </c>
      <c r="X54" t="s">
        <v>162</v>
      </c>
      <c r="Y54" t="s">
        <v>162</v>
      </c>
      <c r="Z54" t="s">
        <v>162</v>
      </c>
      <c r="AA54" t="s">
        <v>162</v>
      </c>
      <c r="AB54">
        <v>0.511301885259974</v>
      </c>
      <c r="AC54" t="s">
        <v>162</v>
      </c>
      <c r="AD54" t="s">
        <v>162</v>
      </c>
      <c r="AE54" t="s">
        <v>162</v>
      </c>
      <c r="AF54">
        <v>0.29128495432653201</v>
      </c>
      <c r="AG54" t="s">
        <v>162</v>
      </c>
      <c r="AH54" t="s">
        <v>162</v>
      </c>
      <c r="AI54">
        <v>0.112042316366991</v>
      </c>
      <c r="AJ54">
        <v>0.15896823222296499</v>
      </c>
    </row>
    <row r="55" spans="1:36" x14ac:dyDescent="0.25">
      <c r="A55" s="139">
        <v>36251</v>
      </c>
      <c r="B55">
        <f t="shared" si="0"/>
        <v>16.998334980719772</v>
      </c>
      <c r="C55">
        <v>0.13178183804837501</v>
      </c>
      <c r="D55">
        <v>0.33633859212913197</v>
      </c>
      <c r="E55">
        <v>8.8463386229393801E-2</v>
      </c>
      <c r="F55">
        <v>0.38967623477645902</v>
      </c>
      <c r="G55">
        <v>-2.7016840177741499E-2</v>
      </c>
      <c r="H55" t="s">
        <v>162</v>
      </c>
      <c r="I55">
        <v>0.46494742568000902</v>
      </c>
      <c r="J55">
        <v>0.122512469607541</v>
      </c>
      <c r="K55">
        <v>-4.0086245309730602E-2</v>
      </c>
      <c r="L55">
        <v>6.3233287281341602E-2</v>
      </c>
      <c r="N55">
        <f t="shared" si="1"/>
        <v>16.998334980719772</v>
      </c>
      <c r="O55">
        <v>0.13178183804837501</v>
      </c>
      <c r="P55">
        <v>0.33633859212913197</v>
      </c>
      <c r="Q55" t="s">
        <v>162</v>
      </c>
      <c r="R55">
        <v>8.8463386229393801E-2</v>
      </c>
      <c r="S55">
        <v>0.38967623477645902</v>
      </c>
      <c r="T55">
        <v>-2.7016840177741499E-2</v>
      </c>
      <c r="U55" t="s">
        <v>162</v>
      </c>
      <c r="V55" t="s">
        <v>162</v>
      </c>
      <c r="W55" t="s">
        <v>162</v>
      </c>
      <c r="X55" t="s">
        <v>162</v>
      </c>
      <c r="Y55" t="s">
        <v>162</v>
      </c>
      <c r="Z55" t="s">
        <v>162</v>
      </c>
      <c r="AA55" t="s">
        <v>162</v>
      </c>
      <c r="AB55">
        <v>0.46494742568000902</v>
      </c>
      <c r="AC55" t="s">
        <v>162</v>
      </c>
      <c r="AD55" t="s">
        <v>162</v>
      </c>
      <c r="AE55" t="s">
        <v>162</v>
      </c>
      <c r="AF55">
        <v>0.122512469607541</v>
      </c>
      <c r="AG55" t="s">
        <v>162</v>
      </c>
      <c r="AH55" t="s">
        <v>162</v>
      </c>
      <c r="AI55">
        <v>-4.0086245309730602E-2</v>
      </c>
      <c r="AJ55">
        <v>6.3233287281341602E-2</v>
      </c>
    </row>
    <row r="56" spans="1:36" x14ac:dyDescent="0.25">
      <c r="A56" s="139">
        <v>36342</v>
      </c>
      <c r="B56">
        <f t="shared" si="0"/>
        <v>21.845255730605921</v>
      </c>
      <c r="C56">
        <v>0.15171330134962599</v>
      </c>
      <c r="D56">
        <v>0.39921090439766399</v>
      </c>
      <c r="E56">
        <v>0.107167706232956</v>
      </c>
      <c r="F56">
        <v>0.21637285523806099</v>
      </c>
      <c r="G56">
        <v>-4.1202579148187798E-2</v>
      </c>
      <c r="H56" t="s">
        <v>162</v>
      </c>
      <c r="I56">
        <v>0.41974432461204603</v>
      </c>
      <c r="J56">
        <v>9.5507927753465297E-2</v>
      </c>
      <c r="K56">
        <v>0.22253684946543001</v>
      </c>
      <c r="L56">
        <v>0.39502172585347201</v>
      </c>
      <c r="N56">
        <f t="shared" si="1"/>
        <v>21.845255730605921</v>
      </c>
      <c r="O56">
        <v>0.15171330134962599</v>
      </c>
      <c r="P56">
        <v>0.39921090439766399</v>
      </c>
      <c r="Q56" t="s">
        <v>162</v>
      </c>
      <c r="R56">
        <v>0.107167706232956</v>
      </c>
      <c r="S56">
        <v>0.21637285523806099</v>
      </c>
      <c r="T56">
        <v>-4.1202579148187798E-2</v>
      </c>
      <c r="U56" t="s">
        <v>162</v>
      </c>
      <c r="V56" t="s">
        <v>162</v>
      </c>
      <c r="W56" t="s">
        <v>162</v>
      </c>
      <c r="X56" t="s">
        <v>162</v>
      </c>
      <c r="Y56" t="s">
        <v>162</v>
      </c>
      <c r="Z56" t="s">
        <v>162</v>
      </c>
      <c r="AA56" t="s">
        <v>162</v>
      </c>
      <c r="AB56">
        <v>0.41974432461204603</v>
      </c>
      <c r="AC56" t="s">
        <v>162</v>
      </c>
      <c r="AD56" t="s">
        <v>162</v>
      </c>
      <c r="AE56" t="s">
        <v>162</v>
      </c>
      <c r="AF56">
        <v>9.5507927753465297E-2</v>
      </c>
      <c r="AG56" t="s">
        <v>162</v>
      </c>
      <c r="AH56" t="s">
        <v>162</v>
      </c>
      <c r="AI56">
        <v>0.22253684946543001</v>
      </c>
      <c r="AJ56">
        <v>0.39502172585347201</v>
      </c>
    </row>
    <row r="57" spans="1:36" x14ac:dyDescent="0.25">
      <c r="A57" s="139">
        <v>36434</v>
      </c>
      <c r="B57">
        <f t="shared" si="0"/>
        <v>9.3034065180323449</v>
      </c>
      <c r="C57">
        <v>-1.3176505618168501E-2</v>
      </c>
      <c r="D57">
        <v>0.22650574295804601</v>
      </c>
      <c r="E57">
        <v>5.3045005117372097E-2</v>
      </c>
      <c r="F57">
        <v>5.7609011946774299E-2</v>
      </c>
      <c r="G57">
        <v>5.4864306764977999E-2</v>
      </c>
      <c r="H57" t="s">
        <v>162</v>
      </c>
      <c r="I57">
        <v>0.27686887411369798</v>
      </c>
      <c r="J57">
        <v>-3.11169664473376E-3</v>
      </c>
      <c r="K57">
        <v>0.12268549369809501</v>
      </c>
      <c r="L57">
        <v>6.2016354286849901E-2</v>
      </c>
      <c r="N57">
        <f t="shared" si="1"/>
        <v>9.3034065180323449</v>
      </c>
      <c r="O57">
        <v>-1.3176505618168501E-2</v>
      </c>
      <c r="P57">
        <v>0.22650574295804601</v>
      </c>
      <c r="Q57" t="s">
        <v>162</v>
      </c>
      <c r="R57">
        <v>5.3045005117372097E-2</v>
      </c>
      <c r="S57">
        <v>5.7609011946774299E-2</v>
      </c>
      <c r="T57">
        <v>5.4864306764977999E-2</v>
      </c>
      <c r="U57" t="s">
        <v>162</v>
      </c>
      <c r="V57" t="s">
        <v>162</v>
      </c>
      <c r="W57" t="s">
        <v>162</v>
      </c>
      <c r="X57" t="s">
        <v>162</v>
      </c>
      <c r="Y57" t="s">
        <v>162</v>
      </c>
      <c r="Z57" t="s">
        <v>162</v>
      </c>
      <c r="AA57" t="s">
        <v>162</v>
      </c>
      <c r="AB57">
        <v>0.27686887411369798</v>
      </c>
      <c r="AC57" t="s">
        <v>162</v>
      </c>
      <c r="AD57" t="s">
        <v>162</v>
      </c>
      <c r="AE57" t="s">
        <v>162</v>
      </c>
      <c r="AF57">
        <v>-3.11169664473376E-3</v>
      </c>
      <c r="AG57" t="s">
        <v>162</v>
      </c>
      <c r="AH57" t="s">
        <v>162</v>
      </c>
      <c r="AI57">
        <v>0.12268549369809501</v>
      </c>
      <c r="AJ57">
        <v>6.2016354286849901E-2</v>
      </c>
    </row>
    <row r="58" spans="1:36" x14ac:dyDescent="0.25">
      <c r="A58" s="139">
        <v>36526</v>
      </c>
      <c r="B58">
        <f t="shared" si="0"/>
        <v>13.235646812019006</v>
      </c>
      <c r="C58">
        <v>4.7059280056875402E-2</v>
      </c>
      <c r="D58">
        <v>0.21020596642359099</v>
      </c>
      <c r="E58">
        <v>-5.0071893074976601E-2</v>
      </c>
      <c r="F58">
        <v>0.169613411259288</v>
      </c>
      <c r="G58">
        <v>0.11839591777298</v>
      </c>
      <c r="H58">
        <v>1.2128694887967599E-2</v>
      </c>
      <c r="I58">
        <v>0.53731339442394899</v>
      </c>
      <c r="J58">
        <v>2.4340757161497299E-2</v>
      </c>
      <c r="K58">
        <v>-4.1935366862739999E-2</v>
      </c>
      <c r="L58">
        <v>0.29651451915346899</v>
      </c>
      <c r="N58">
        <f t="shared" si="1"/>
        <v>13.235646812019006</v>
      </c>
      <c r="O58">
        <v>4.7059280056875402E-2</v>
      </c>
      <c r="P58">
        <v>0.21020596642359099</v>
      </c>
      <c r="Q58" t="s">
        <v>162</v>
      </c>
      <c r="R58">
        <v>-5.0071893074976601E-2</v>
      </c>
      <c r="S58">
        <v>0.169613411259288</v>
      </c>
      <c r="T58">
        <v>0.11839591777298</v>
      </c>
      <c r="U58" t="s">
        <v>162</v>
      </c>
      <c r="V58" t="s">
        <v>162</v>
      </c>
      <c r="W58" t="s">
        <v>162</v>
      </c>
      <c r="X58">
        <v>1.2128694887967599E-2</v>
      </c>
      <c r="Y58" t="s">
        <v>162</v>
      </c>
      <c r="Z58" t="s">
        <v>162</v>
      </c>
      <c r="AA58" t="s">
        <v>162</v>
      </c>
      <c r="AB58">
        <v>0.53731339442394899</v>
      </c>
      <c r="AC58" t="s">
        <v>162</v>
      </c>
      <c r="AD58" t="s">
        <v>162</v>
      </c>
      <c r="AE58" t="s">
        <v>162</v>
      </c>
      <c r="AF58">
        <v>2.4340757161497299E-2</v>
      </c>
      <c r="AG58" t="s">
        <v>162</v>
      </c>
      <c r="AH58" t="s">
        <v>162</v>
      </c>
      <c r="AI58">
        <v>-4.1935366862739999E-2</v>
      </c>
      <c r="AJ58">
        <v>0.29651451915346899</v>
      </c>
    </row>
    <row r="59" spans="1:36" x14ac:dyDescent="0.25">
      <c r="A59" s="139">
        <v>36617</v>
      </c>
      <c r="B59">
        <f t="shared" si="0"/>
        <v>23.898799311640857</v>
      </c>
      <c r="C59">
        <v>0.19488412116732501</v>
      </c>
      <c r="D59">
        <v>0.23946692074183201</v>
      </c>
      <c r="E59">
        <v>0.15630789470860301</v>
      </c>
      <c r="F59">
        <v>5.0130970486770697E-2</v>
      </c>
      <c r="G59">
        <v>0.749219270180564</v>
      </c>
      <c r="H59">
        <v>1.0746025012873099E-2</v>
      </c>
      <c r="I59">
        <v>0.43427165459979999</v>
      </c>
      <c r="J59">
        <v>0.36370710735142597</v>
      </c>
      <c r="K59">
        <v>4.3034403611065801E-2</v>
      </c>
      <c r="L59">
        <v>0.14811156330382599</v>
      </c>
      <c r="N59">
        <f t="shared" si="1"/>
        <v>23.898799311640857</v>
      </c>
      <c r="O59">
        <v>0.19488412116732501</v>
      </c>
      <c r="P59">
        <v>0.23946692074183201</v>
      </c>
      <c r="Q59" t="s">
        <v>162</v>
      </c>
      <c r="R59">
        <v>0.15630789470860301</v>
      </c>
      <c r="S59">
        <v>5.0130970486770697E-2</v>
      </c>
      <c r="T59">
        <v>0.749219270180564</v>
      </c>
      <c r="U59" t="s">
        <v>162</v>
      </c>
      <c r="V59" t="s">
        <v>162</v>
      </c>
      <c r="W59" t="s">
        <v>162</v>
      </c>
      <c r="X59">
        <v>1.0746025012873099E-2</v>
      </c>
      <c r="Y59" t="s">
        <v>162</v>
      </c>
      <c r="Z59" t="s">
        <v>162</v>
      </c>
      <c r="AA59" t="s">
        <v>162</v>
      </c>
      <c r="AB59">
        <v>0.43427165459979999</v>
      </c>
      <c r="AC59" t="s">
        <v>162</v>
      </c>
      <c r="AD59" t="s">
        <v>162</v>
      </c>
      <c r="AE59" t="s">
        <v>162</v>
      </c>
      <c r="AF59">
        <v>0.36370710735142597</v>
      </c>
      <c r="AG59" t="s">
        <v>162</v>
      </c>
      <c r="AH59" t="s">
        <v>162</v>
      </c>
      <c r="AI59">
        <v>4.3034403611065801E-2</v>
      </c>
      <c r="AJ59">
        <v>0.14811156330382599</v>
      </c>
    </row>
    <row r="60" spans="1:36" x14ac:dyDescent="0.25">
      <c r="A60" s="139">
        <v>36708</v>
      </c>
      <c r="B60">
        <f t="shared" si="0"/>
        <v>26.260810197903133</v>
      </c>
      <c r="C60">
        <v>0.213109845470528</v>
      </c>
      <c r="D60">
        <v>0.20132038940774599</v>
      </c>
      <c r="E60">
        <v>5.2543141467518401E-2</v>
      </c>
      <c r="F60">
        <v>8.2485670536739705E-2</v>
      </c>
      <c r="G60">
        <v>0.51041363066379997</v>
      </c>
      <c r="H60">
        <v>0.30436004990261201</v>
      </c>
      <c r="I60">
        <v>0.57364336867760701</v>
      </c>
      <c r="J60">
        <v>0.29889618562063103</v>
      </c>
      <c r="K60">
        <v>0.31025431009010301</v>
      </c>
      <c r="L60">
        <v>7.9054427953028306E-2</v>
      </c>
      <c r="N60">
        <f t="shared" si="1"/>
        <v>26.260810197903133</v>
      </c>
      <c r="O60">
        <v>0.213109845470528</v>
      </c>
      <c r="P60">
        <v>0.20132038940774599</v>
      </c>
      <c r="Q60" t="s">
        <v>162</v>
      </c>
      <c r="R60">
        <v>5.2543141467518401E-2</v>
      </c>
      <c r="S60">
        <v>8.2485670536739705E-2</v>
      </c>
      <c r="T60">
        <v>0.51041363066379997</v>
      </c>
      <c r="U60" t="s">
        <v>162</v>
      </c>
      <c r="V60" t="s">
        <v>162</v>
      </c>
      <c r="W60" t="s">
        <v>162</v>
      </c>
      <c r="X60">
        <v>0.30436004990261201</v>
      </c>
      <c r="Y60" t="s">
        <v>162</v>
      </c>
      <c r="Z60" t="s">
        <v>162</v>
      </c>
      <c r="AA60" t="s">
        <v>162</v>
      </c>
      <c r="AB60">
        <v>0.57364336867760701</v>
      </c>
      <c r="AC60" t="s">
        <v>162</v>
      </c>
      <c r="AD60" t="s">
        <v>162</v>
      </c>
      <c r="AE60" t="s">
        <v>162</v>
      </c>
      <c r="AF60">
        <v>0.29889618562063103</v>
      </c>
      <c r="AG60" t="s">
        <v>162</v>
      </c>
      <c r="AH60" t="s">
        <v>162</v>
      </c>
      <c r="AI60">
        <v>0.31025431009010301</v>
      </c>
      <c r="AJ60">
        <v>7.9054427953028306E-2</v>
      </c>
    </row>
    <row r="61" spans="1:36" x14ac:dyDescent="0.25">
      <c r="A61" s="139">
        <v>36800</v>
      </c>
      <c r="B61">
        <f t="shared" si="0"/>
        <v>19.705142935976323</v>
      </c>
      <c r="C61">
        <v>0.21151315897102799</v>
      </c>
      <c r="D61">
        <v>0.29703709255252803</v>
      </c>
      <c r="E61">
        <v>0.14259659860926899</v>
      </c>
      <c r="F61">
        <v>1.8861960960851E-2</v>
      </c>
      <c r="G61">
        <v>0.24151440867988899</v>
      </c>
      <c r="H61">
        <v>9.1543920352029101E-2</v>
      </c>
      <c r="I61">
        <v>0.44655382060863202</v>
      </c>
      <c r="J61">
        <v>0.14694999171790099</v>
      </c>
      <c r="K61">
        <v>0.16554125906132799</v>
      </c>
      <c r="L61">
        <v>0.20840208208417699</v>
      </c>
      <c r="N61">
        <f t="shared" si="1"/>
        <v>19.705142935976323</v>
      </c>
      <c r="O61">
        <v>0.21151315897102799</v>
      </c>
      <c r="P61">
        <v>0.29703709255252803</v>
      </c>
      <c r="Q61" t="s">
        <v>162</v>
      </c>
      <c r="R61">
        <v>0.14259659860926899</v>
      </c>
      <c r="S61">
        <v>1.8861960960851E-2</v>
      </c>
      <c r="T61">
        <v>0.24151440867988899</v>
      </c>
      <c r="U61" t="s">
        <v>162</v>
      </c>
      <c r="V61" t="s">
        <v>162</v>
      </c>
      <c r="W61" t="s">
        <v>162</v>
      </c>
      <c r="X61">
        <v>9.1543920352029101E-2</v>
      </c>
      <c r="Y61" t="s">
        <v>162</v>
      </c>
      <c r="Z61" t="s">
        <v>162</v>
      </c>
      <c r="AA61" t="s">
        <v>162</v>
      </c>
      <c r="AB61">
        <v>0.44655382060863202</v>
      </c>
      <c r="AC61" t="s">
        <v>162</v>
      </c>
      <c r="AD61" t="s">
        <v>162</v>
      </c>
      <c r="AE61" t="s">
        <v>162</v>
      </c>
      <c r="AF61">
        <v>0.14694999171790099</v>
      </c>
      <c r="AG61" t="s">
        <v>162</v>
      </c>
      <c r="AH61" t="s">
        <v>162</v>
      </c>
      <c r="AI61">
        <v>0.16554125906132799</v>
      </c>
      <c r="AJ61">
        <v>0.20840208208417699</v>
      </c>
    </row>
    <row r="62" spans="1:36" x14ac:dyDescent="0.25">
      <c r="A62" s="139">
        <v>36892</v>
      </c>
      <c r="B62">
        <f t="shared" si="0"/>
        <v>26.051738850420243</v>
      </c>
      <c r="C62">
        <v>0.31884226309659403</v>
      </c>
      <c r="D62">
        <v>0.310846433625176</v>
      </c>
      <c r="E62">
        <v>-2.3181424530061199E-2</v>
      </c>
      <c r="F62">
        <v>0.246563676417759</v>
      </c>
      <c r="G62">
        <v>0.33946771494646899</v>
      </c>
      <c r="H62">
        <v>0.14555018583405799</v>
      </c>
      <c r="I62">
        <v>0.67193378367517398</v>
      </c>
      <c r="J62">
        <v>3.2807778898719699E-2</v>
      </c>
      <c r="K62">
        <v>0.32393221719624599</v>
      </c>
      <c r="L62">
        <v>0.23841125588188999</v>
      </c>
      <c r="N62">
        <f t="shared" si="1"/>
        <v>26.051738850420243</v>
      </c>
      <c r="O62">
        <v>0.31884226309659403</v>
      </c>
      <c r="P62">
        <v>0.310846433625176</v>
      </c>
      <c r="Q62" t="s">
        <v>162</v>
      </c>
      <c r="R62">
        <v>-2.3181424530061199E-2</v>
      </c>
      <c r="S62">
        <v>0.246563676417759</v>
      </c>
      <c r="T62">
        <v>0.33946771494646899</v>
      </c>
      <c r="U62" t="s">
        <v>162</v>
      </c>
      <c r="V62" t="s">
        <v>162</v>
      </c>
      <c r="W62" t="s">
        <v>162</v>
      </c>
      <c r="X62">
        <v>0.14555018583405799</v>
      </c>
      <c r="Y62" t="s">
        <v>162</v>
      </c>
      <c r="Z62" t="s">
        <v>162</v>
      </c>
      <c r="AA62" t="s">
        <v>162</v>
      </c>
      <c r="AB62">
        <v>0.67193378367517398</v>
      </c>
      <c r="AC62" t="s">
        <v>162</v>
      </c>
      <c r="AD62" t="s">
        <v>162</v>
      </c>
      <c r="AE62" t="s">
        <v>162</v>
      </c>
      <c r="AF62">
        <v>3.2807778898719699E-2</v>
      </c>
      <c r="AG62" t="s">
        <v>162</v>
      </c>
      <c r="AH62" t="s">
        <v>162</v>
      </c>
      <c r="AI62">
        <v>0.32393221719624599</v>
      </c>
      <c r="AJ62">
        <v>0.23841125588188999</v>
      </c>
    </row>
    <row r="63" spans="1:36" x14ac:dyDescent="0.25">
      <c r="A63" s="139">
        <v>36982</v>
      </c>
      <c r="B63">
        <f t="shared" si="0"/>
        <v>27.480458516075799</v>
      </c>
      <c r="C63">
        <v>0.316236330732999</v>
      </c>
      <c r="D63">
        <v>0.44392572725688001</v>
      </c>
      <c r="E63">
        <v>0.24923390786574501</v>
      </c>
      <c r="F63">
        <v>7.9992676095378704E-2</v>
      </c>
      <c r="G63">
        <v>0.45041225912016702</v>
      </c>
      <c r="H63">
        <v>0.32227735977240501</v>
      </c>
      <c r="I63">
        <v>0.60220424800734595</v>
      </c>
      <c r="J63">
        <v>-0.112791269160734</v>
      </c>
      <c r="K63">
        <v>0.21270709127683701</v>
      </c>
      <c r="L63">
        <v>0.18384752064055601</v>
      </c>
      <c r="N63">
        <f t="shared" si="1"/>
        <v>27.480458516075799</v>
      </c>
      <c r="O63">
        <v>0.316236330732999</v>
      </c>
      <c r="P63">
        <v>0.44392572725688001</v>
      </c>
      <c r="Q63" t="s">
        <v>162</v>
      </c>
      <c r="R63">
        <v>0.24923390786574501</v>
      </c>
      <c r="S63">
        <v>7.9992676095378704E-2</v>
      </c>
      <c r="T63">
        <v>0.45041225912016702</v>
      </c>
      <c r="U63" t="s">
        <v>162</v>
      </c>
      <c r="V63" t="s">
        <v>162</v>
      </c>
      <c r="W63" t="s">
        <v>162</v>
      </c>
      <c r="X63">
        <v>0.32227735977240501</v>
      </c>
      <c r="Y63" t="s">
        <v>162</v>
      </c>
      <c r="Z63" t="s">
        <v>162</v>
      </c>
      <c r="AA63" t="s">
        <v>162</v>
      </c>
      <c r="AB63">
        <v>0.60220424800734595</v>
      </c>
      <c r="AC63" t="s">
        <v>162</v>
      </c>
      <c r="AD63" t="s">
        <v>162</v>
      </c>
      <c r="AE63" t="s">
        <v>162</v>
      </c>
      <c r="AF63">
        <v>-0.112791269160734</v>
      </c>
      <c r="AG63" t="s">
        <v>162</v>
      </c>
      <c r="AH63" t="s">
        <v>162</v>
      </c>
      <c r="AI63">
        <v>0.21270709127683701</v>
      </c>
      <c r="AJ63">
        <v>0.18384752064055601</v>
      </c>
    </row>
    <row r="64" spans="1:36" x14ac:dyDescent="0.25">
      <c r="A64" s="139">
        <v>37073</v>
      </c>
      <c r="B64">
        <f t="shared" si="0"/>
        <v>41.250193677180114</v>
      </c>
      <c r="C64">
        <v>0.235896183020886</v>
      </c>
      <c r="D64">
        <v>0.62622066486916905</v>
      </c>
      <c r="E64">
        <v>0.49079173210098698</v>
      </c>
      <c r="F64">
        <v>0.28802671149896503</v>
      </c>
      <c r="G64">
        <v>0.244441418533106</v>
      </c>
      <c r="H64">
        <v>0.67173962574602897</v>
      </c>
      <c r="I64">
        <v>0.62944616953300503</v>
      </c>
      <c r="J64">
        <v>-7.0645537016408494E-2</v>
      </c>
      <c r="K64">
        <v>0.68177337386759096</v>
      </c>
      <c r="L64">
        <v>0.32732902556468202</v>
      </c>
      <c r="N64">
        <f t="shared" si="1"/>
        <v>41.250193677180114</v>
      </c>
      <c r="O64">
        <v>0.235896183020886</v>
      </c>
      <c r="P64">
        <v>0.62622066486916905</v>
      </c>
      <c r="Q64" t="s">
        <v>162</v>
      </c>
      <c r="R64">
        <v>0.49079173210098698</v>
      </c>
      <c r="S64">
        <v>0.28802671149896503</v>
      </c>
      <c r="T64">
        <v>0.244441418533106</v>
      </c>
      <c r="U64" t="s">
        <v>162</v>
      </c>
      <c r="V64" t="s">
        <v>162</v>
      </c>
      <c r="W64" t="s">
        <v>162</v>
      </c>
      <c r="X64">
        <v>0.67173962574602897</v>
      </c>
      <c r="Y64" t="s">
        <v>162</v>
      </c>
      <c r="Z64" t="s">
        <v>162</v>
      </c>
      <c r="AA64" t="s">
        <v>162</v>
      </c>
      <c r="AB64">
        <v>0.62944616953300503</v>
      </c>
      <c r="AC64" t="s">
        <v>162</v>
      </c>
      <c r="AD64" t="s">
        <v>162</v>
      </c>
      <c r="AE64" t="s">
        <v>162</v>
      </c>
      <c r="AF64">
        <v>-7.0645537016408494E-2</v>
      </c>
      <c r="AG64" t="s">
        <v>162</v>
      </c>
      <c r="AH64" t="s">
        <v>162</v>
      </c>
      <c r="AI64">
        <v>0.68177337386759096</v>
      </c>
      <c r="AJ64">
        <v>0.32732902556468202</v>
      </c>
    </row>
    <row r="65" spans="1:36" x14ac:dyDescent="0.25">
      <c r="A65" s="139">
        <v>37165</v>
      </c>
      <c r="B65">
        <f t="shared" si="0"/>
        <v>12.178081036672802</v>
      </c>
      <c r="C65">
        <v>-3.9485998102820601E-2</v>
      </c>
      <c r="D65">
        <v>0.23846729794926499</v>
      </c>
      <c r="E65">
        <v>8.2627060124400006E-2</v>
      </c>
      <c r="F65">
        <v>-0.107267075996301</v>
      </c>
      <c r="G65">
        <v>0.122826346034956</v>
      </c>
      <c r="H65">
        <v>0.14111046218457499</v>
      </c>
      <c r="I65">
        <v>0.45974209866715299</v>
      </c>
      <c r="J65">
        <v>0.12734968689238599</v>
      </c>
      <c r="K65">
        <v>0.16700850068008599</v>
      </c>
      <c r="L65">
        <v>2.5429725233581099E-2</v>
      </c>
      <c r="N65">
        <f t="shared" si="1"/>
        <v>12.178081036672802</v>
      </c>
      <c r="O65">
        <v>-3.9485998102820601E-2</v>
      </c>
      <c r="P65">
        <v>0.23846729794926499</v>
      </c>
      <c r="Q65" t="s">
        <v>162</v>
      </c>
      <c r="R65">
        <v>8.2627060124400006E-2</v>
      </c>
      <c r="S65">
        <v>-0.107267075996301</v>
      </c>
      <c r="T65">
        <v>0.122826346034956</v>
      </c>
      <c r="U65" t="s">
        <v>162</v>
      </c>
      <c r="V65" t="s">
        <v>162</v>
      </c>
      <c r="W65" t="s">
        <v>162</v>
      </c>
      <c r="X65">
        <v>0.14111046218457499</v>
      </c>
      <c r="Y65" t="s">
        <v>162</v>
      </c>
      <c r="Z65" t="s">
        <v>162</v>
      </c>
      <c r="AA65" t="s">
        <v>162</v>
      </c>
      <c r="AB65">
        <v>0.45974209866715299</v>
      </c>
      <c r="AC65" t="s">
        <v>162</v>
      </c>
      <c r="AD65" t="s">
        <v>162</v>
      </c>
      <c r="AE65" t="s">
        <v>162</v>
      </c>
      <c r="AF65">
        <v>0.12734968689238599</v>
      </c>
      <c r="AG65" t="s">
        <v>162</v>
      </c>
      <c r="AH65" t="s">
        <v>162</v>
      </c>
      <c r="AI65">
        <v>0.16700850068008599</v>
      </c>
      <c r="AJ65">
        <v>2.5429725233581099E-2</v>
      </c>
    </row>
    <row r="66" spans="1:36" x14ac:dyDescent="0.25">
      <c r="A66" s="139">
        <v>37257</v>
      </c>
      <c r="B66">
        <f t="shared" si="0"/>
        <v>19.089372952240371</v>
      </c>
      <c r="C66">
        <v>-2.1749955627365898E-3</v>
      </c>
      <c r="D66">
        <v>0.52229074286888999</v>
      </c>
      <c r="E66">
        <v>0.11375303552737601</v>
      </c>
      <c r="F66">
        <v>0.29887749641418299</v>
      </c>
      <c r="G66">
        <v>0.29864599900314198</v>
      </c>
      <c r="H66">
        <v>0.20686963533093</v>
      </c>
      <c r="I66">
        <v>0.46081725666553902</v>
      </c>
      <c r="J66">
        <v>-4.2399904646840202E-2</v>
      </c>
      <c r="K66">
        <v>7.9842856177280597E-2</v>
      </c>
      <c r="L66">
        <v>-2.75848265537268E-2</v>
      </c>
      <c r="N66">
        <f t="shared" si="1"/>
        <v>19.089372952240371</v>
      </c>
      <c r="O66">
        <v>-2.1749955627365898E-3</v>
      </c>
      <c r="P66">
        <v>0.52229074286888999</v>
      </c>
      <c r="Q66" t="s">
        <v>162</v>
      </c>
      <c r="R66">
        <v>0.11375303552737601</v>
      </c>
      <c r="S66">
        <v>0.29887749641418299</v>
      </c>
      <c r="T66">
        <v>0.29864599900314198</v>
      </c>
      <c r="U66" t="s">
        <v>162</v>
      </c>
      <c r="V66" t="s">
        <v>162</v>
      </c>
      <c r="W66" t="s">
        <v>162</v>
      </c>
      <c r="X66">
        <v>0.20686963533093</v>
      </c>
      <c r="Y66" t="s">
        <v>162</v>
      </c>
      <c r="Z66" t="s">
        <v>162</v>
      </c>
      <c r="AA66" t="s">
        <v>162</v>
      </c>
      <c r="AB66">
        <v>0.46081725666553902</v>
      </c>
      <c r="AC66" t="s">
        <v>162</v>
      </c>
      <c r="AD66" t="s">
        <v>162</v>
      </c>
      <c r="AE66" t="s">
        <v>162</v>
      </c>
      <c r="AF66">
        <v>-4.2399904646840202E-2</v>
      </c>
      <c r="AG66" t="s">
        <v>162</v>
      </c>
      <c r="AH66" t="s">
        <v>162</v>
      </c>
      <c r="AI66">
        <v>7.9842856177280597E-2</v>
      </c>
      <c r="AJ66">
        <v>-2.75848265537268E-2</v>
      </c>
    </row>
    <row r="67" spans="1:36" x14ac:dyDescent="0.25">
      <c r="A67" s="139">
        <v>37347</v>
      </c>
      <c r="B67">
        <f t="shared" ref="B67:B130" si="2">AVERAGE(C67:L67)*100</f>
        <v>19.512445433844885</v>
      </c>
      <c r="C67">
        <v>0.237352641335667</v>
      </c>
      <c r="D67">
        <v>0.48928474593316101</v>
      </c>
      <c r="E67">
        <v>-4.4637721356117099E-2</v>
      </c>
      <c r="F67">
        <v>0.26013964990516703</v>
      </c>
      <c r="G67">
        <v>0.278575005104438</v>
      </c>
      <c r="H67">
        <v>0.30436752577217102</v>
      </c>
      <c r="I67">
        <v>0.31795509343995698</v>
      </c>
      <c r="J67">
        <v>-0.14289287256401401</v>
      </c>
      <c r="K67">
        <v>0.28347759159210201</v>
      </c>
      <c r="L67">
        <v>-3.2377115778043301E-2</v>
      </c>
      <c r="N67">
        <f t="shared" ref="N67:N130" si="3">AVERAGE(O67:AJ67)*100</f>
        <v>19.512445433844885</v>
      </c>
      <c r="O67">
        <v>0.237352641335667</v>
      </c>
      <c r="P67">
        <v>0.48928474593316101</v>
      </c>
      <c r="Q67" t="s">
        <v>162</v>
      </c>
      <c r="R67">
        <v>-4.4637721356117099E-2</v>
      </c>
      <c r="S67">
        <v>0.26013964990516703</v>
      </c>
      <c r="T67">
        <v>0.278575005104438</v>
      </c>
      <c r="U67" t="s">
        <v>162</v>
      </c>
      <c r="V67" t="s">
        <v>162</v>
      </c>
      <c r="W67" t="s">
        <v>162</v>
      </c>
      <c r="X67">
        <v>0.30436752577217102</v>
      </c>
      <c r="Y67" t="s">
        <v>162</v>
      </c>
      <c r="Z67" t="s">
        <v>162</v>
      </c>
      <c r="AA67" t="s">
        <v>162</v>
      </c>
      <c r="AB67">
        <v>0.31795509343995698</v>
      </c>
      <c r="AC67" t="s">
        <v>162</v>
      </c>
      <c r="AD67" t="s">
        <v>162</v>
      </c>
      <c r="AE67" t="s">
        <v>162</v>
      </c>
      <c r="AF67">
        <v>-0.14289287256401401</v>
      </c>
      <c r="AG67" t="s">
        <v>162</v>
      </c>
      <c r="AH67" t="s">
        <v>162</v>
      </c>
      <c r="AI67">
        <v>0.28347759159210201</v>
      </c>
      <c r="AJ67">
        <v>-3.2377115778043301E-2</v>
      </c>
    </row>
    <row r="68" spans="1:36" x14ac:dyDescent="0.25">
      <c r="A68" s="139">
        <v>37438</v>
      </c>
      <c r="B68">
        <f t="shared" si="2"/>
        <v>35.282803189122284</v>
      </c>
      <c r="C68">
        <v>0.28765121618100298</v>
      </c>
      <c r="D68">
        <v>0.728377651035232</v>
      </c>
      <c r="E68">
        <v>0.49789983343736499</v>
      </c>
      <c r="F68">
        <v>4.1698219791320802E-2</v>
      </c>
      <c r="G68">
        <v>0.63270768054077098</v>
      </c>
      <c r="H68">
        <v>0.32438370775835201</v>
      </c>
      <c r="I68">
        <v>0.35428186496599401</v>
      </c>
      <c r="J68">
        <v>0.151021883111355</v>
      </c>
      <c r="K68">
        <v>0.26950947562032501</v>
      </c>
      <c r="L68">
        <v>0.24074878647051101</v>
      </c>
      <c r="N68">
        <f t="shared" si="3"/>
        <v>35.282803189122284</v>
      </c>
      <c r="O68">
        <v>0.28765121618100298</v>
      </c>
      <c r="P68">
        <v>0.728377651035232</v>
      </c>
      <c r="Q68" t="s">
        <v>162</v>
      </c>
      <c r="R68">
        <v>0.49789983343736499</v>
      </c>
      <c r="S68">
        <v>4.1698219791320802E-2</v>
      </c>
      <c r="T68">
        <v>0.63270768054077098</v>
      </c>
      <c r="U68" t="s">
        <v>162</v>
      </c>
      <c r="V68" t="s">
        <v>162</v>
      </c>
      <c r="W68" t="s">
        <v>162</v>
      </c>
      <c r="X68">
        <v>0.32438370775835201</v>
      </c>
      <c r="Y68" t="s">
        <v>162</v>
      </c>
      <c r="Z68" t="s">
        <v>162</v>
      </c>
      <c r="AA68" t="s">
        <v>162</v>
      </c>
      <c r="AB68">
        <v>0.35428186496599401</v>
      </c>
      <c r="AC68" t="s">
        <v>162</v>
      </c>
      <c r="AD68" t="s">
        <v>162</v>
      </c>
      <c r="AE68" t="s">
        <v>162</v>
      </c>
      <c r="AF68">
        <v>0.151021883111355</v>
      </c>
      <c r="AG68" t="s">
        <v>162</v>
      </c>
      <c r="AH68" t="s">
        <v>162</v>
      </c>
      <c r="AI68">
        <v>0.26950947562032501</v>
      </c>
      <c r="AJ68">
        <v>0.24074878647051101</v>
      </c>
    </row>
    <row r="69" spans="1:36" x14ac:dyDescent="0.25">
      <c r="A69" s="139">
        <v>37530</v>
      </c>
      <c r="B69">
        <f t="shared" si="2"/>
        <v>18.568877240687808</v>
      </c>
      <c r="C69">
        <v>0.27626326566023401</v>
      </c>
      <c r="D69">
        <v>9.9858179089751295E-2</v>
      </c>
      <c r="E69">
        <v>7.3650935369835094E-2</v>
      </c>
      <c r="F69">
        <v>-2.4631325973006699E-2</v>
      </c>
      <c r="G69">
        <v>0.261440629891737</v>
      </c>
      <c r="H69">
        <v>0.201717251443949</v>
      </c>
      <c r="I69">
        <v>0.22374522921373999</v>
      </c>
      <c r="J69">
        <v>0.10412412466684599</v>
      </c>
      <c r="K69">
        <v>0.17716738246836899</v>
      </c>
      <c r="L69">
        <v>0.46355205223732598</v>
      </c>
      <c r="N69">
        <f t="shared" si="3"/>
        <v>18.403759760178986</v>
      </c>
      <c r="O69">
        <v>0.27626326566023401</v>
      </c>
      <c r="P69">
        <v>9.9858179089751295E-2</v>
      </c>
      <c r="Q69" t="s">
        <v>162</v>
      </c>
      <c r="R69">
        <v>7.3650935369835094E-2</v>
      </c>
      <c r="S69">
        <v>-2.4631325973006699E-2</v>
      </c>
      <c r="T69">
        <v>0.261440629891737</v>
      </c>
      <c r="U69" t="s">
        <v>162</v>
      </c>
      <c r="V69" t="s">
        <v>162</v>
      </c>
      <c r="W69" t="s">
        <v>162</v>
      </c>
      <c r="X69">
        <v>0.201717251443949</v>
      </c>
      <c r="Y69">
        <v>0.16752584955090799</v>
      </c>
      <c r="Z69" t="s">
        <v>162</v>
      </c>
      <c r="AA69" t="s">
        <v>162</v>
      </c>
      <c r="AB69">
        <v>0.22374522921373999</v>
      </c>
      <c r="AC69" t="s">
        <v>162</v>
      </c>
      <c r="AD69" t="s">
        <v>162</v>
      </c>
      <c r="AE69" t="s">
        <v>162</v>
      </c>
      <c r="AF69">
        <v>0.10412412466684599</v>
      </c>
      <c r="AG69" t="s">
        <v>162</v>
      </c>
      <c r="AH69" t="s">
        <v>162</v>
      </c>
      <c r="AI69">
        <v>0.17716738246836899</v>
      </c>
      <c r="AJ69">
        <v>0.46355205223732598</v>
      </c>
    </row>
    <row r="70" spans="1:36" x14ac:dyDescent="0.25">
      <c r="A70" s="139">
        <v>37622</v>
      </c>
      <c r="B70">
        <f t="shared" si="2"/>
        <v>24.99630018126183</v>
      </c>
      <c r="C70">
        <v>0.186068289518279</v>
      </c>
      <c r="D70">
        <v>0.61930285508540495</v>
      </c>
      <c r="E70">
        <v>0.155667952784869</v>
      </c>
      <c r="F70">
        <v>0.207892242066893</v>
      </c>
      <c r="G70">
        <v>3.34541980839662E-2</v>
      </c>
      <c r="H70">
        <v>0.10691816787484</v>
      </c>
      <c r="I70">
        <v>0.45255562587981402</v>
      </c>
      <c r="J70">
        <v>-2.31171274313333E-2</v>
      </c>
      <c r="K70">
        <v>0.28929622992603199</v>
      </c>
      <c r="L70">
        <v>0.47159158433741799</v>
      </c>
      <c r="N70">
        <f t="shared" si="3"/>
        <v>19.284977104728906</v>
      </c>
      <c r="O70">
        <v>0.186068289518279</v>
      </c>
      <c r="P70">
        <v>0.61930285508540495</v>
      </c>
      <c r="Q70" t="s">
        <v>162</v>
      </c>
      <c r="R70">
        <v>0.155667952784869</v>
      </c>
      <c r="S70">
        <v>0.207892242066893</v>
      </c>
      <c r="T70">
        <v>3.34541980839662E-2</v>
      </c>
      <c r="U70" t="s">
        <v>162</v>
      </c>
      <c r="V70" t="s">
        <v>162</v>
      </c>
      <c r="W70" t="s">
        <v>162</v>
      </c>
      <c r="X70">
        <v>0.10691816787484</v>
      </c>
      <c r="Y70">
        <v>-0.23251978878039201</v>
      </c>
      <c r="Z70" t="s">
        <v>162</v>
      </c>
      <c r="AA70" t="s">
        <v>162</v>
      </c>
      <c r="AB70">
        <v>0.45255562587981402</v>
      </c>
      <c r="AC70">
        <v>4.7087023221677897E-2</v>
      </c>
      <c r="AD70" t="s">
        <v>162</v>
      </c>
      <c r="AE70" t="s">
        <v>162</v>
      </c>
      <c r="AF70">
        <v>-2.31171274313333E-2</v>
      </c>
      <c r="AG70" t="s">
        <v>162</v>
      </c>
      <c r="AH70" t="s">
        <v>162</v>
      </c>
      <c r="AI70">
        <v>0.28929622992603199</v>
      </c>
      <c r="AJ70">
        <v>0.47159158433741799</v>
      </c>
    </row>
    <row r="71" spans="1:36" x14ac:dyDescent="0.25">
      <c r="A71" s="139">
        <v>37712</v>
      </c>
      <c r="B71">
        <f t="shared" si="2"/>
        <v>24.927265056842543</v>
      </c>
      <c r="C71">
        <v>0.122041066498046</v>
      </c>
      <c r="D71">
        <v>0.57050685861681805</v>
      </c>
      <c r="E71">
        <v>0.35672995028153298</v>
      </c>
      <c r="F71">
        <v>0.19102391319102499</v>
      </c>
      <c r="G71">
        <v>2.3412412063276499E-2</v>
      </c>
      <c r="H71">
        <v>0.38264944683677998</v>
      </c>
      <c r="I71">
        <v>0.29832119437069199</v>
      </c>
      <c r="J71">
        <v>0.18514866485616499</v>
      </c>
      <c r="K71">
        <v>0.25379770955826397</v>
      </c>
      <c r="L71">
        <v>0.109095289411654</v>
      </c>
      <c r="N71">
        <f t="shared" si="3"/>
        <v>22.567881324073248</v>
      </c>
      <c r="O71">
        <v>0.122041066498046</v>
      </c>
      <c r="P71">
        <v>0.57050685861681805</v>
      </c>
      <c r="Q71" t="s">
        <v>162</v>
      </c>
      <c r="R71">
        <v>0.35672995028153298</v>
      </c>
      <c r="S71">
        <v>0.19102391319102499</v>
      </c>
      <c r="T71">
        <v>2.3412412063276499E-2</v>
      </c>
      <c r="U71" t="s">
        <v>162</v>
      </c>
      <c r="V71" t="s">
        <v>162</v>
      </c>
      <c r="W71" t="s">
        <v>162</v>
      </c>
      <c r="X71">
        <v>0.38264944683677998</v>
      </c>
      <c r="Y71">
        <v>0.27270394814840998</v>
      </c>
      <c r="Z71" t="s">
        <v>162</v>
      </c>
      <c r="AA71" t="s">
        <v>162</v>
      </c>
      <c r="AB71">
        <v>0.29832119437069199</v>
      </c>
      <c r="AC71">
        <v>-5.7284694943874601E-2</v>
      </c>
      <c r="AD71" t="s">
        <v>162</v>
      </c>
      <c r="AE71" t="s">
        <v>162</v>
      </c>
      <c r="AF71">
        <v>0.18514866485616499</v>
      </c>
      <c r="AG71" t="s">
        <v>162</v>
      </c>
      <c r="AH71" t="s">
        <v>162</v>
      </c>
      <c r="AI71">
        <v>0.25379770955826397</v>
      </c>
      <c r="AJ71">
        <v>0.109095289411654</v>
      </c>
    </row>
    <row r="72" spans="1:36" x14ac:dyDescent="0.25">
      <c r="A72" s="139">
        <v>37803</v>
      </c>
      <c r="B72">
        <f t="shared" si="2"/>
        <v>26.771618517323553</v>
      </c>
      <c r="C72">
        <v>0.31431227184669602</v>
      </c>
      <c r="D72">
        <v>0.67292270011263899</v>
      </c>
      <c r="E72">
        <v>0.55542304820597599</v>
      </c>
      <c r="F72">
        <v>-0.15616036901316799</v>
      </c>
      <c r="G72">
        <v>0.21145412906393099</v>
      </c>
      <c r="H72">
        <v>5.7901223344483797E-2</v>
      </c>
      <c r="I72">
        <v>0.53460065243745503</v>
      </c>
      <c r="J72">
        <v>4.3335635890718302E-2</v>
      </c>
      <c r="K72">
        <v>0.32745573013950902</v>
      </c>
      <c r="L72">
        <v>0.115916829704115</v>
      </c>
      <c r="N72">
        <f t="shared" si="3"/>
        <v>29.316375107602333</v>
      </c>
      <c r="O72">
        <v>0.31431227184669602</v>
      </c>
      <c r="P72">
        <v>0.67292270011263899</v>
      </c>
      <c r="Q72" t="s">
        <v>162</v>
      </c>
      <c r="R72">
        <v>0.55542304820597599</v>
      </c>
      <c r="S72">
        <v>-0.15616036901316799</v>
      </c>
      <c r="T72">
        <v>0.21145412906393099</v>
      </c>
      <c r="U72" t="s">
        <v>162</v>
      </c>
      <c r="V72" t="s">
        <v>162</v>
      </c>
      <c r="W72" t="s">
        <v>162</v>
      </c>
      <c r="X72">
        <v>5.7901223344483797E-2</v>
      </c>
      <c r="Y72">
        <v>0.38133210161797998</v>
      </c>
      <c r="Z72" t="s">
        <v>162</v>
      </c>
      <c r="AA72" t="s">
        <v>162</v>
      </c>
      <c r="AB72">
        <v>0.53460065243745503</v>
      </c>
      <c r="AC72">
        <v>0.45947105956194501</v>
      </c>
      <c r="AD72" t="s">
        <v>162</v>
      </c>
      <c r="AE72" t="s">
        <v>162</v>
      </c>
      <c r="AF72">
        <v>4.3335635890718302E-2</v>
      </c>
      <c r="AG72" t="s">
        <v>162</v>
      </c>
      <c r="AH72" t="s">
        <v>162</v>
      </c>
      <c r="AI72">
        <v>0.32745573013950902</v>
      </c>
      <c r="AJ72">
        <v>0.115916829704115</v>
      </c>
    </row>
    <row r="73" spans="1:36" x14ac:dyDescent="0.25">
      <c r="A73" s="139">
        <v>37895</v>
      </c>
      <c r="B73">
        <f t="shared" si="2"/>
        <v>25.374108755127523</v>
      </c>
      <c r="C73">
        <v>0.25125248545485401</v>
      </c>
      <c r="D73">
        <v>0.52331821540096302</v>
      </c>
      <c r="E73">
        <v>0.35326719888906</v>
      </c>
      <c r="F73">
        <v>0.13670078757765899</v>
      </c>
      <c r="G73">
        <v>0.15504361418580301</v>
      </c>
      <c r="H73">
        <v>0.19824141473422799</v>
      </c>
      <c r="I73">
        <v>0.446498962070974</v>
      </c>
      <c r="J73">
        <v>0.10691535647451</v>
      </c>
      <c r="K73">
        <v>5.1252249751934403E-2</v>
      </c>
      <c r="L73">
        <v>0.31492059097276698</v>
      </c>
      <c r="N73">
        <f t="shared" si="3"/>
        <v>28.228249743265394</v>
      </c>
      <c r="O73">
        <v>0.25125248545485401</v>
      </c>
      <c r="P73">
        <v>0.52331821540096302</v>
      </c>
      <c r="Q73" t="s">
        <v>162</v>
      </c>
      <c r="R73">
        <v>0.35326719888906</v>
      </c>
      <c r="S73">
        <v>0.13670078757765899</v>
      </c>
      <c r="T73">
        <v>0.15504361418580301</v>
      </c>
      <c r="U73" t="s">
        <v>162</v>
      </c>
      <c r="V73" t="s">
        <v>162</v>
      </c>
      <c r="W73" t="s">
        <v>162</v>
      </c>
      <c r="X73">
        <v>0.19824141473422799</v>
      </c>
      <c r="Y73">
        <v>0.56110984317822099</v>
      </c>
      <c r="Z73" t="s">
        <v>162</v>
      </c>
      <c r="AA73" t="s">
        <v>162</v>
      </c>
      <c r="AB73">
        <v>0.446498962070974</v>
      </c>
      <c r="AC73">
        <v>0.28886925050087398</v>
      </c>
      <c r="AD73" t="s">
        <v>162</v>
      </c>
      <c r="AE73" t="s">
        <v>162</v>
      </c>
      <c r="AF73">
        <v>0.10691535647451</v>
      </c>
      <c r="AG73" t="s">
        <v>162</v>
      </c>
      <c r="AH73" t="s">
        <v>162</v>
      </c>
      <c r="AI73">
        <v>5.1252249751934403E-2</v>
      </c>
      <c r="AJ73">
        <v>0.31492059097276698</v>
      </c>
    </row>
    <row r="74" spans="1:36" x14ac:dyDescent="0.25">
      <c r="A74" s="139">
        <v>37987</v>
      </c>
      <c r="B74">
        <f t="shared" si="2"/>
        <v>39.999096954116112</v>
      </c>
      <c r="C74">
        <v>0.616432754678784</v>
      </c>
      <c r="D74">
        <v>0.65024077961465498</v>
      </c>
      <c r="E74">
        <v>0.39958167978770898</v>
      </c>
      <c r="F74">
        <v>0.12325843531356299</v>
      </c>
      <c r="G74">
        <v>1.3149613253108599E-2</v>
      </c>
      <c r="H74">
        <v>0.30923216748827598</v>
      </c>
      <c r="I74">
        <v>0.71994326847257195</v>
      </c>
      <c r="J74">
        <v>0.427016905650067</v>
      </c>
      <c r="K74">
        <v>0.51890819808820199</v>
      </c>
      <c r="L74">
        <v>0.222145893064674</v>
      </c>
      <c r="N74">
        <f t="shared" si="3"/>
        <v>40.943792092747053</v>
      </c>
      <c r="O74">
        <v>0.616432754678784</v>
      </c>
      <c r="P74">
        <v>0.65024077961465498</v>
      </c>
      <c r="Q74" t="s">
        <v>162</v>
      </c>
      <c r="R74">
        <v>0.39958167978770898</v>
      </c>
      <c r="S74">
        <v>0.12325843531356299</v>
      </c>
      <c r="T74">
        <v>1.3149613253108599E-2</v>
      </c>
      <c r="U74" t="s">
        <v>162</v>
      </c>
      <c r="V74" t="s">
        <v>162</v>
      </c>
      <c r="W74" t="s">
        <v>162</v>
      </c>
      <c r="X74">
        <v>0.30923216748827598</v>
      </c>
      <c r="Y74">
        <v>0.46553057110405999</v>
      </c>
      <c r="Z74" t="s">
        <v>162</v>
      </c>
      <c r="AA74" t="s">
        <v>162</v>
      </c>
      <c r="AB74">
        <v>0.71994326847257195</v>
      </c>
      <c r="AC74">
        <v>0.447814784613975</v>
      </c>
      <c r="AD74" t="s">
        <v>162</v>
      </c>
      <c r="AE74" t="s">
        <v>162</v>
      </c>
      <c r="AF74">
        <v>0.427016905650067</v>
      </c>
      <c r="AG74" t="s">
        <v>162</v>
      </c>
      <c r="AH74" t="s">
        <v>162</v>
      </c>
      <c r="AI74">
        <v>0.51890819808820199</v>
      </c>
      <c r="AJ74">
        <v>0.222145893064674</v>
      </c>
    </row>
    <row r="75" spans="1:36" x14ac:dyDescent="0.25">
      <c r="A75" s="139">
        <v>38078</v>
      </c>
      <c r="B75">
        <f t="shared" si="2"/>
        <v>40.753368710706894</v>
      </c>
      <c r="C75">
        <v>0.64649698364482699</v>
      </c>
      <c r="D75">
        <v>0.39931129183602598</v>
      </c>
      <c r="E75">
        <v>0.57038617668329605</v>
      </c>
      <c r="F75">
        <v>0.10204535765308199</v>
      </c>
      <c r="G75">
        <v>-2.2540707848117702E-3</v>
      </c>
      <c r="H75">
        <v>0.43076435111698302</v>
      </c>
      <c r="I75">
        <v>0.60209394059705901</v>
      </c>
      <c r="J75">
        <v>0.50479013658043403</v>
      </c>
      <c r="K75">
        <v>0.54738515792817399</v>
      </c>
      <c r="L75">
        <v>0.27431754581562101</v>
      </c>
      <c r="N75">
        <f t="shared" si="3"/>
        <v>43.100299569699715</v>
      </c>
      <c r="O75">
        <v>0.64649698364482699</v>
      </c>
      <c r="P75">
        <v>0.39931129183602598</v>
      </c>
      <c r="Q75" t="s">
        <v>162</v>
      </c>
      <c r="R75">
        <v>0.57038617668329605</v>
      </c>
      <c r="S75">
        <v>0.10204535765308199</v>
      </c>
      <c r="T75">
        <v>-2.2540707848117702E-3</v>
      </c>
      <c r="U75" t="s">
        <v>162</v>
      </c>
      <c r="V75" t="s">
        <v>162</v>
      </c>
      <c r="W75" t="s">
        <v>162</v>
      </c>
      <c r="X75">
        <v>0.43076435111698302</v>
      </c>
      <c r="Y75">
        <v>0.535055795901071</v>
      </c>
      <c r="Z75" t="s">
        <v>162</v>
      </c>
      <c r="AA75" t="s">
        <v>162</v>
      </c>
      <c r="AB75">
        <v>0.60209394059705901</v>
      </c>
      <c r="AC75">
        <v>0.56164328139220399</v>
      </c>
      <c r="AD75" t="s">
        <v>162</v>
      </c>
      <c r="AE75" t="s">
        <v>162</v>
      </c>
      <c r="AF75">
        <v>0.50479013658043403</v>
      </c>
      <c r="AG75" t="s">
        <v>162</v>
      </c>
      <c r="AH75" t="s">
        <v>162</v>
      </c>
      <c r="AI75">
        <v>0.54738515792817399</v>
      </c>
      <c r="AJ75">
        <v>0.27431754581562101</v>
      </c>
    </row>
    <row r="76" spans="1:36" x14ac:dyDescent="0.25">
      <c r="A76" s="139">
        <v>38169</v>
      </c>
      <c r="B76">
        <f t="shared" si="2"/>
        <v>33.247640930569005</v>
      </c>
      <c r="C76">
        <v>0.49113852595471202</v>
      </c>
      <c r="D76">
        <v>0.70187292352809205</v>
      </c>
      <c r="E76">
        <v>0.44861262086057702</v>
      </c>
      <c r="F76">
        <v>0.17005851076294201</v>
      </c>
      <c r="G76">
        <v>-8.9651903624678606E-2</v>
      </c>
      <c r="H76">
        <v>0.38667155324902402</v>
      </c>
      <c r="I76">
        <v>0.42415502866482402</v>
      </c>
      <c r="J76">
        <v>0.28567623625014199</v>
      </c>
      <c r="K76">
        <v>0.313221520382161</v>
      </c>
      <c r="L76">
        <v>0.193009077029105</v>
      </c>
      <c r="N76">
        <f t="shared" si="3"/>
        <v>33.379115364064319</v>
      </c>
      <c r="O76">
        <v>0.49113852595471202</v>
      </c>
      <c r="P76">
        <v>0.70187292352809205</v>
      </c>
      <c r="Q76" t="s">
        <v>162</v>
      </c>
      <c r="R76">
        <v>0.44861262086057702</v>
      </c>
      <c r="S76">
        <v>0.17005851076294201</v>
      </c>
      <c r="T76">
        <v>-8.9651903624678606E-2</v>
      </c>
      <c r="U76" t="s">
        <v>162</v>
      </c>
      <c r="V76" t="s">
        <v>162</v>
      </c>
      <c r="W76" t="s">
        <v>162</v>
      </c>
      <c r="X76">
        <v>0.38667155324902402</v>
      </c>
      <c r="Y76">
        <v>0.272092730145781</v>
      </c>
      <c r="Z76" t="s">
        <v>162</v>
      </c>
      <c r="AA76" t="s">
        <v>162</v>
      </c>
      <c r="AB76">
        <v>0.42415502866482402</v>
      </c>
      <c r="AC76">
        <v>0.40863702048503697</v>
      </c>
      <c r="AD76" t="s">
        <v>162</v>
      </c>
      <c r="AE76" t="s">
        <v>162</v>
      </c>
      <c r="AF76">
        <v>0.28567623625014199</v>
      </c>
      <c r="AG76" t="s">
        <v>162</v>
      </c>
      <c r="AH76" t="s">
        <v>162</v>
      </c>
      <c r="AI76">
        <v>0.313221520382161</v>
      </c>
      <c r="AJ76">
        <v>0.193009077029105</v>
      </c>
    </row>
    <row r="77" spans="1:36" x14ac:dyDescent="0.25">
      <c r="A77" s="139">
        <v>38261</v>
      </c>
      <c r="B77">
        <f t="shared" si="2"/>
        <v>24.51135530920104</v>
      </c>
      <c r="C77">
        <v>0.27775945919191602</v>
      </c>
      <c r="D77">
        <v>0.57798406200883701</v>
      </c>
      <c r="E77">
        <v>0.48365190593963298</v>
      </c>
      <c r="F77">
        <v>0.243827296122931</v>
      </c>
      <c r="G77">
        <v>2.6049847883614602E-3</v>
      </c>
      <c r="H77">
        <v>8.3011669555044201E-2</v>
      </c>
      <c r="I77">
        <v>0.39811177415931898</v>
      </c>
      <c r="J77">
        <v>0.16304814219470301</v>
      </c>
      <c r="K77">
        <v>0.17841496431427201</v>
      </c>
      <c r="L77">
        <v>4.2721272645087099E-2</v>
      </c>
      <c r="N77">
        <f t="shared" si="3"/>
        <v>24.10107482298065</v>
      </c>
      <c r="O77">
        <v>0.27775945919191602</v>
      </c>
      <c r="P77">
        <v>0.57798406200883701</v>
      </c>
      <c r="Q77" t="s">
        <v>162</v>
      </c>
      <c r="R77">
        <v>0.48365190593963298</v>
      </c>
      <c r="S77">
        <v>0.243827296122931</v>
      </c>
      <c r="T77">
        <v>2.6049847883614602E-3</v>
      </c>
      <c r="U77" t="s">
        <v>162</v>
      </c>
      <c r="V77" t="s">
        <v>162</v>
      </c>
      <c r="W77" t="s">
        <v>162</v>
      </c>
      <c r="X77">
        <v>8.3011669555044201E-2</v>
      </c>
      <c r="Y77">
        <v>0.26743905863915501</v>
      </c>
      <c r="Z77" t="s">
        <v>162</v>
      </c>
      <c r="AA77" t="s">
        <v>162</v>
      </c>
      <c r="AB77">
        <v>0.39811177415931898</v>
      </c>
      <c r="AC77">
        <v>0.17355438919841901</v>
      </c>
      <c r="AD77" t="s">
        <v>162</v>
      </c>
      <c r="AE77" t="s">
        <v>162</v>
      </c>
      <c r="AF77">
        <v>0.16304814219470301</v>
      </c>
      <c r="AG77" t="s">
        <v>162</v>
      </c>
      <c r="AH77" t="s">
        <v>162</v>
      </c>
      <c r="AI77">
        <v>0.17841496431427201</v>
      </c>
      <c r="AJ77">
        <v>4.2721272645087099E-2</v>
      </c>
    </row>
    <row r="78" spans="1:36" x14ac:dyDescent="0.25">
      <c r="A78" s="139">
        <v>38353</v>
      </c>
      <c r="B78">
        <f t="shared" si="2"/>
        <v>25.217402331486934</v>
      </c>
      <c r="C78">
        <v>0.22289160744137401</v>
      </c>
      <c r="D78">
        <v>0.508663073404925</v>
      </c>
      <c r="E78">
        <v>0.21063847539806199</v>
      </c>
      <c r="F78">
        <v>-3.9831242201899202E-2</v>
      </c>
      <c r="G78">
        <v>0.11195742814177501</v>
      </c>
      <c r="H78">
        <v>4.0484870384323197E-2</v>
      </c>
      <c r="I78">
        <v>0.43256627909268502</v>
      </c>
      <c r="J78">
        <v>0.35524546613631802</v>
      </c>
      <c r="K78">
        <v>0.28568995389435498</v>
      </c>
      <c r="L78">
        <v>0.39343432145677498</v>
      </c>
      <c r="N78">
        <f t="shared" si="3"/>
        <v>27.4737401769261</v>
      </c>
      <c r="O78">
        <v>0.22289160744137401</v>
      </c>
      <c r="P78">
        <v>0.508663073404925</v>
      </c>
      <c r="Q78" t="s">
        <v>162</v>
      </c>
      <c r="R78">
        <v>0.21063847539806199</v>
      </c>
      <c r="S78">
        <v>-3.9831242201899202E-2</v>
      </c>
      <c r="T78">
        <v>0.11195742814177501</v>
      </c>
      <c r="U78" t="s">
        <v>162</v>
      </c>
      <c r="V78" t="s">
        <v>162</v>
      </c>
      <c r="W78" t="s">
        <v>162</v>
      </c>
      <c r="X78">
        <v>4.0484870384323197E-2</v>
      </c>
      <c r="Y78">
        <v>0.51825780750191797</v>
      </c>
      <c r="Z78" t="s">
        <v>162</v>
      </c>
      <c r="AA78" t="s">
        <v>162</v>
      </c>
      <c r="AB78">
        <v>0.43256627909268502</v>
      </c>
      <c r="AC78">
        <v>0.25685078058052002</v>
      </c>
      <c r="AD78" t="s">
        <v>162</v>
      </c>
      <c r="AE78" t="s">
        <v>162</v>
      </c>
      <c r="AF78">
        <v>0.35524546613631802</v>
      </c>
      <c r="AG78" t="s">
        <v>162</v>
      </c>
      <c r="AH78" t="s">
        <v>162</v>
      </c>
      <c r="AI78">
        <v>0.28568995389435498</v>
      </c>
      <c r="AJ78">
        <v>0.39343432145677498</v>
      </c>
    </row>
    <row r="79" spans="1:36" x14ac:dyDescent="0.25">
      <c r="A79" s="139">
        <v>38443</v>
      </c>
      <c r="B79">
        <f t="shared" si="2"/>
        <v>24.366513404889638</v>
      </c>
      <c r="C79">
        <v>0.55348988359600104</v>
      </c>
      <c r="D79">
        <v>0.33132911407479998</v>
      </c>
      <c r="E79">
        <v>0.26604619007720098</v>
      </c>
      <c r="F79">
        <v>6.0322029613350599E-2</v>
      </c>
      <c r="G79">
        <v>4.45451869076708E-2</v>
      </c>
      <c r="H79">
        <v>0.17106726396182301</v>
      </c>
      <c r="I79">
        <v>0.54832874179142099</v>
      </c>
      <c r="J79">
        <v>0.16734494617023399</v>
      </c>
      <c r="K79">
        <v>0.27442477622945399</v>
      </c>
      <c r="L79">
        <v>1.9753208067008001E-2</v>
      </c>
      <c r="N79">
        <f t="shared" si="3"/>
        <v>24.084184747294202</v>
      </c>
      <c r="O79">
        <v>0.55348988359600104</v>
      </c>
      <c r="P79">
        <v>0.33132911407479998</v>
      </c>
      <c r="Q79" t="s">
        <v>162</v>
      </c>
      <c r="R79">
        <v>0.26604619007720098</v>
      </c>
      <c r="S79">
        <v>6.0322029613350599E-2</v>
      </c>
      <c r="T79">
        <v>4.45451869076708E-2</v>
      </c>
      <c r="U79" t="s">
        <v>162</v>
      </c>
      <c r="V79" t="s">
        <v>162</v>
      </c>
      <c r="W79" t="s">
        <v>162</v>
      </c>
      <c r="X79">
        <v>0.17106726396182301</v>
      </c>
      <c r="Y79">
        <v>0.41488438675988099</v>
      </c>
      <c r="Z79" t="s">
        <v>162</v>
      </c>
      <c r="AA79" t="s">
        <v>162</v>
      </c>
      <c r="AB79">
        <v>0.54832874179142099</v>
      </c>
      <c r="AC79">
        <v>3.85664424264597E-2</v>
      </c>
      <c r="AD79" t="s">
        <v>162</v>
      </c>
      <c r="AE79" t="s">
        <v>162</v>
      </c>
      <c r="AF79">
        <v>0.16734494617023399</v>
      </c>
      <c r="AG79" t="s">
        <v>162</v>
      </c>
      <c r="AH79" t="s">
        <v>162</v>
      </c>
      <c r="AI79">
        <v>0.27442477622945399</v>
      </c>
      <c r="AJ79">
        <v>1.9753208067008001E-2</v>
      </c>
    </row>
    <row r="80" spans="1:36" x14ac:dyDescent="0.25">
      <c r="A80" s="139">
        <v>38534</v>
      </c>
      <c r="B80">
        <f t="shared" si="2"/>
        <v>28.669000114032102</v>
      </c>
      <c r="C80">
        <v>0.31279305133081597</v>
      </c>
      <c r="D80">
        <v>0.50373626129615701</v>
      </c>
      <c r="E80">
        <v>0.15105175995645301</v>
      </c>
      <c r="F80">
        <v>0.23331677847446999</v>
      </c>
      <c r="G80">
        <v>1.01908187528497E-2</v>
      </c>
      <c r="H80">
        <v>0.19784010666839599</v>
      </c>
      <c r="I80">
        <v>0.568603881534262</v>
      </c>
      <c r="J80">
        <v>0.233614166629799</v>
      </c>
      <c r="K80">
        <v>0.55249234683411796</v>
      </c>
      <c r="L80">
        <v>0.10326083992589</v>
      </c>
      <c r="N80">
        <f t="shared" si="3"/>
        <v>27.385533001537038</v>
      </c>
      <c r="O80">
        <v>0.31279305133081597</v>
      </c>
      <c r="P80">
        <v>0.50373626129615701</v>
      </c>
      <c r="Q80" t="s">
        <v>162</v>
      </c>
      <c r="R80">
        <v>0.15105175995645301</v>
      </c>
      <c r="S80">
        <v>0.23331677847446999</v>
      </c>
      <c r="T80">
        <v>1.01908187528497E-2</v>
      </c>
      <c r="U80" t="s">
        <v>162</v>
      </c>
      <c r="V80" t="s">
        <v>162</v>
      </c>
      <c r="W80" t="s">
        <v>162</v>
      </c>
      <c r="X80">
        <v>0.19784010666839599</v>
      </c>
      <c r="Y80">
        <v>0.28900063297252399</v>
      </c>
      <c r="Z80" t="s">
        <v>162</v>
      </c>
      <c r="AA80" t="s">
        <v>162</v>
      </c>
      <c r="AB80">
        <v>0.568603881534262</v>
      </c>
      <c r="AC80">
        <v>0.13036331580871</v>
      </c>
      <c r="AD80" t="s">
        <v>162</v>
      </c>
      <c r="AE80" t="s">
        <v>162</v>
      </c>
      <c r="AF80">
        <v>0.233614166629799</v>
      </c>
      <c r="AG80" t="s">
        <v>162</v>
      </c>
      <c r="AH80" t="s">
        <v>162</v>
      </c>
      <c r="AI80">
        <v>0.55249234683411796</v>
      </c>
      <c r="AJ80">
        <v>0.10326083992589</v>
      </c>
    </row>
    <row r="81" spans="1:36" x14ac:dyDescent="0.25">
      <c r="A81" s="139">
        <v>38626</v>
      </c>
      <c r="B81">
        <f t="shared" si="2"/>
        <v>27.178351220587153</v>
      </c>
      <c r="C81">
        <v>0.326676664441994</v>
      </c>
      <c r="D81">
        <v>0.413557895538608</v>
      </c>
      <c r="E81">
        <v>0.16638306735252301</v>
      </c>
      <c r="F81">
        <v>0.161505965793978</v>
      </c>
      <c r="G81">
        <v>0.118370642086601</v>
      </c>
      <c r="H81">
        <v>0.16640597759244999</v>
      </c>
      <c r="I81">
        <v>0.55628001719573905</v>
      </c>
      <c r="J81">
        <v>0.106104370635449</v>
      </c>
      <c r="K81">
        <v>0.35231195603679699</v>
      </c>
      <c r="L81">
        <v>0.35023856538457598</v>
      </c>
      <c r="N81">
        <f t="shared" si="3"/>
        <v>24.60569896236818</v>
      </c>
      <c r="O81">
        <v>0.326676664441994</v>
      </c>
      <c r="P81">
        <v>0.413557895538608</v>
      </c>
      <c r="Q81" t="s">
        <v>162</v>
      </c>
      <c r="R81">
        <v>0.16638306735252301</v>
      </c>
      <c r="S81">
        <v>0.161505965793978</v>
      </c>
      <c r="T81">
        <v>0.118370642086601</v>
      </c>
      <c r="U81" t="s">
        <v>162</v>
      </c>
      <c r="V81" t="s">
        <v>162</v>
      </c>
      <c r="W81" t="s">
        <v>162</v>
      </c>
      <c r="X81">
        <v>0.16640597759244999</v>
      </c>
      <c r="Y81">
        <v>5.7785616418776303E-2</v>
      </c>
      <c r="Z81" t="s">
        <v>162</v>
      </c>
      <c r="AA81" t="s">
        <v>162</v>
      </c>
      <c r="AB81">
        <v>0.55628001719573905</v>
      </c>
      <c r="AC81">
        <v>0.19204826954076301</v>
      </c>
      <c r="AD81" t="s">
        <v>162</v>
      </c>
      <c r="AE81">
        <v>0.23107185708960901</v>
      </c>
      <c r="AF81">
        <v>0.106104370635449</v>
      </c>
      <c r="AG81" t="s">
        <v>162</v>
      </c>
      <c r="AH81" t="s">
        <v>162</v>
      </c>
      <c r="AI81">
        <v>0.35231195603679699</v>
      </c>
      <c r="AJ81">
        <v>0.35023856538457598</v>
      </c>
    </row>
    <row r="82" spans="1:36" x14ac:dyDescent="0.25">
      <c r="A82" s="139">
        <v>38718</v>
      </c>
      <c r="B82">
        <f t="shared" si="2"/>
        <v>22.392145722880798</v>
      </c>
      <c r="C82">
        <v>0.20047717891083999</v>
      </c>
      <c r="D82">
        <v>0.54261771741456399</v>
      </c>
      <c r="E82">
        <v>0.44479530322625299</v>
      </c>
      <c r="F82">
        <v>6.0984642696254102E-2</v>
      </c>
      <c r="G82">
        <v>-5.0739984309360296E-3</v>
      </c>
      <c r="H82">
        <v>0.32019569047321</v>
      </c>
      <c r="I82">
        <v>0.36987232762650901</v>
      </c>
      <c r="J82">
        <v>-6.2966170843380201E-2</v>
      </c>
      <c r="K82">
        <v>0.25774707560536297</v>
      </c>
      <c r="L82">
        <v>0.110564805609403</v>
      </c>
      <c r="N82">
        <f t="shared" si="3"/>
        <v>19.195129479955138</v>
      </c>
      <c r="O82">
        <v>0.20047717891083999</v>
      </c>
      <c r="P82">
        <v>0.54261771741456399</v>
      </c>
      <c r="Q82" t="s">
        <v>162</v>
      </c>
      <c r="R82">
        <v>0.44479530322625299</v>
      </c>
      <c r="S82">
        <v>6.0984642696254102E-2</v>
      </c>
      <c r="T82">
        <v>-5.0739984309360296E-3</v>
      </c>
      <c r="U82" t="s">
        <v>162</v>
      </c>
      <c r="V82">
        <v>-0.100949757890093</v>
      </c>
      <c r="W82" t="s">
        <v>162</v>
      </c>
      <c r="X82">
        <v>0.32019569047321</v>
      </c>
      <c r="Y82">
        <v>0.40284021961317501</v>
      </c>
      <c r="Z82" t="s">
        <v>162</v>
      </c>
      <c r="AA82" t="s">
        <v>162</v>
      </c>
      <c r="AB82">
        <v>0.36987232762650901</v>
      </c>
      <c r="AC82">
        <v>-2.28546615059055E-2</v>
      </c>
      <c r="AD82" t="s">
        <v>162</v>
      </c>
      <c r="AE82">
        <v>0.169067754688463</v>
      </c>
      <c r="AF82">
        <v>-6.2966170843380201E-2</v>
      </c>
      <c r="AG82" t="s">
        <v>162</v>
      </c>
      <c r="AH82" t="s">
        <v>162</v>
      </c>
      <c r="AI82">
        <v>0.25774707560536297</v>
      </c>
      <c r="AJ82">
        <v>0.110564805609403</v>
      </c>
    </row>
    <row r="83" spans="1:36" x14ac:dyDescent="0.25">
      <c r="A83" s="139">
        <v>38808</v>
      </c>
      <c r="B83">
        <f t="shared" si="2"/>
        <v>50.814872772411867</v>
      </c>
      <c r="C83">
        <v>0.46104896681725199</v>
      </c>
      <c r="D83">
        <v>0.46636478847574597</v>
      </c>
      <c r="E83">
        <v>0.45642506535363397</v>
      </c>
      <c r="F83">
        <v>0.54810118225870597</v>
      </c>
      <c r="G83">
        <v>0.41873599839586201</v>
      </c>
      <c r="H83">
        <v>0.68858177261981102</v>
      </c>
      <c r="I83">
        <v>0.64926358055073996</v>
      </c>
      <c r="J83">
        <v>0.34888745923776798</v>
      </c>
      <c r="K83">
        <v>0.76449185306369005</v>
      </c>
      <c r="L83">
        <v>0.279586610467978</v>
      </c>
      <c r="N83">
        <f t="shared" si="3"/>
        <v>44.653549133272428</v>
      </c>
      <c r="O83">
        <v>0.46104896681725199</v>
      </c>
      <c r="P83">
        <v>0.46636478847574597</v>
      </c>
      <c r="Q83" t="s">
        <v>162</v>
      </c>
      <c r="R83">
        <v>0.45642506535363397</v>
      </c>
      <c r="S83">
        <v>0.54810118225870597</v>
      </c>
      <c r="T83">
        <v>0.41873599839586201</v>
      </c>
      <c r="U83" t="s">
        <v>162</v>
      </c>
      <c r="V83">
        <v>0.35268511590982099</v>
      </c>
      <c r="W83" t="s">
        <v>162</v>
      </c>
      <c r="X83">
        <v>0.68858177261981102</v>
      </c>
      <c r="Y83">
        <v>0.17244564373951801</v>
      </c>
      <c r="Z83" t="s">
        <v>162</v>
      </c>
      <c r="AA83" t="s">
        <v>162</v>
      </c>
      <c r="AB83">
        <v>0.64926358055073996</v>
      </c>
      <c r="AC83">
        <v>0.332495448535292</v>
      </c>
      <c r="AD83" t="s">
        <v>162</v>
      </c>
      <c r="AE83">
        <v>0.312383393232322</v>
      </c>
      <c r="AF83">
        <v>0.34888745923776798</v>
      </c>
      <c r="AG83" t="s">
        <v>162</v>
      </c>
      <c r="AH83" t="s">
        <v>162</v>
      </c>
      <c r="AI83">
        <v>0.76449185306369005</v>
      </c>
      <c r="AJ83">
        <v>0.279586610467978</v>
      </c>
    </row>
    <row r="84" spans="1:36" x14ac:dyDescent="0.25">
      <c r="A84" s="139">
        <v>38899</v>
      </c>
      <c r="B84">
        <f t="shared" si="2"/>
        <v>31.175874617406635</v>
      </c>
      <c r="C84">
        <v>0.25898332065841301</v>
      </c>
      <c r="D84">
        <v>7.4702067185630994E-2</v>
      </c>
      <c r="E84">
        <v>0.14062351194419501</v>
      </c>
      <c r="F84">
        <v>0.61448611756107896</v>
      </c>
      <c r="G84">
        <v>0.13254576533434201</v>
      </c>
      <c r="H84">
        <v>0.20239003956286</v>
      </c>
      <c r="I84">
        <v>0.56069446142389501</v>
      </c>
      <c r="J84">
        <v>0.215131142392117</v>
      </c>
      <c r="K84">
        <v>0.66415491174238495</v>
      </c>
      <c r="L84">
        <v>0.25387612393574599</v>
      </c>
      <c r="N84">
        <f t="shared" si="3"/>
        <v>26.709167376738911</v>
      </c>
      <c r="O84">
        <v>0.25898332065841301</v>
      </c>
      <c r="P84">
        <v>7.4702067185630994E-2</v>
      </c>
      <c r="Q84" t="s">
        <v>162</v>
      </c>
      <c r="R84">
        <v>0.14062351194419501</v>
      </c>
      <c r="S84">
        <v>0.61448611756107896</v>
      </c>
      <c r="T84">
        <v>0.13254576533434201</v>
      </c>
      <c r="U84">
        <v>0.18055993745586299</v>
      </c>
      <c r="V84">
        <v>0.117567741373806</v>
      </c>
      <c r="W84" t="s">
        <v>162</v>
      </c>
      <c r="X84">
        <v>0.20239003956286</v>
      </c>
      <c r="Y84">
        <v>0.19156651773432201</v>
      </c>
      <c r="Z84" t="s">
        <v>162</v>
      </c>
      <c r="AA84" t="s">
        <v>162</v>
      </c>
      <c r="AB84">
        <v>0.56069446142389501</v>
      </c>
      <c r="AC84">
        <v>0.21078672228075901</v>
      </c>
      <c r="AD84" t="s">
        <v>162</v>
      </c>
      <c r="AE84">
        <v>0.188306725925424</v>
      </c>
      <c r="AF84">
        <v>0.215131142392117</v>
      </c>
      <c r="AG84" t="s">
        <v>162</v>
      </c>
      <c r="AH84" t="s">
        <v>162</v>
      </c>
      <c r="AI84">
        <v>0.66415491174238495</v>
      </c>
      <c r="AJ84">
        <v>0.25387612393574599</v>
      </c>
    </row>
    <row r="85" spans="1:36" x14ac:dyDescent="0.25">
      <c r="A85" s="139">
        <v>38991</v>
      </c>
      <c r="B85">
        <f t="shared" si="2"/>
        <v>21.332169325390037</v>
      </c>
      <c r="C85">
        <v>0.15811159784665699</v>
      </c>
      <c r="D85">
        <v>1.03151822865388E-3</v>
      </c>
      <c r="E85">
        <v>0.21656691587357901</v>
      </c>
      <c r="F85">
        <v>0.448354488734168</v>
      </c>
      <c r="G85">
        <v>0.105917228237922</v>
      </c>
      <c r="H85">
        <v>4.5315395517594101E-2</v>
      </c>
      <c r="I85">
        <v>0.44878982744324197</v>
      </c>
      <c r="J85">
        <v>0.37108840095624301</v>
      </c>
      <c r="K85">
        <v>0.243167801874936</v>
      </c>
      <c r="L85">
        <v>9.4873757826008806E-2</v>
      </c>
      <c r="N85">
        <f t="shared" si="3"/>
        <v>17.53583903722269</v>
      </c>
      <c r="O85">
        <v>0.15811159784665699</v>
      </c>
      <c r="P85">
        <v>1.03151822865388E-3</v>
      </c>
      <c r="Q85">
        <v>0.223559063989271</v>
      </c>
      <c r="R85">
        <v>0.21656691587357901</v>
      </c>
      <c r="S85">
        <v>0.448354488734168</v>
      </c>
      <c r="T85">
        <v>0.105917228237922</v>
      </c>
      <c r="U85">
        <v>-6.6800928260415601E-2</v>
      </c>
      <c r="V85">
        <v>-0.129072484769649</v>
      </c>
      <c r="W85" t="s">
        <v>162</v>
      </c>
      <c r="X85">
        <v>4.5315395517594101E-2</v>
      </c>
      <c r="Y85">
        <v>0.23862928144717599</v>
      </c>
      <c r="Z85" t="s">
        <v>162</v>
      </c>
      <c r="AA85" t="s">
        <v>162</v>
      </c>
      <c r="AB85">
        <v>0.44878982744324197</v>
      </c>
      <c r="AC85">
        <v>0.206809872413727</v>
      </c>
      <c r="AD85" t="s">
        <v>162</v>
      </c>
      <c r="AE85">
        <v>0.199392508596517</v>
      </c>
      <c r="AF85">
        <v>0.37108840095624301</v>
      </c>
      <c r="AG85" t="s">
        <v>162</v>
      </c>
      <c r="AH85" t="s">
        <v>162</v>
      </c>
      <c r="AI85">
        <v>0.243167801874936</v>
      </c>
      <c r="AJ85">
        <v>9.4873757826008806E-2</v>
      </c>
    </row>
    <row r="86" spans="1:36" x14ac:dyDescent="0.25">
      <c r="A86" s="139">
        <v>39083</v>
      </c>
      <c r="B86">
        <f t="shared" si="2"/>
        <v>50.458560692874045</v>
      </c>
      <c r="C86">
        <v>0.538618548213884</v>
      </c>
      <c r="D86">
        <v>0.40349560198880602</v>
      </c>
      <c r="E86">
        <v>0.57996566274282002</v>
      </c>
      <c r="F86">
        <v>0.58015597435702104</v>
      </c>
      <c r="G86">
        <v>0.196217273963287</v>
      </c>
      <c r="H86">
        <v>0.58951925450246601</v>
      </c>
      <c r="I86">
        <v>0.54386541400838295</v>
      </c>
      <c r="J86">
        <v>0.479133981490103</v>
      </c>
      <c r="K86">
        <v>0.65457183397216701</v>
      </c>
      <c r="L86">
        <v>0.48031252404846703</v>
      </c>
      <c r="N86">
        <f t="shared" si="3"/>
        <v>42.789527775712017</v>
      </c>
      <c r="O86">
        <v>0.538618548213884</v>
      </c>
      <c r="P86">
        <v>0.40349560198880602</v>
      </c>
      <c r="Q86">
        <v>-5.7765220239992997E-2</v>
      </c>
      <c r="R86">
        <v>0.57996566274282002</v>
      </c>
      <c r="S86">
        <v>0.58015597435702104</v>
      </c>
      <c r="T86">
        <v>0.196217273963287</v>
      </c>
      <c r="U86">
        <v>0.253600405956937</v>
      </c>
      <c r="V86">
        <v>0.29521243003558401</v>
      </c>
      <c r="W86" t="s">
        <v>162</v>
      </c>
      <c r="X86">
        <v>0.58951925450246601</v>
      </c>
      <c r="Y86">
        <v>0.42274990456183198</v>
      </c>
      <c r="Z86" t="s">
        <v>162</v>
      </c>
      <c r="AA86" t="s">
        <v>162</v>
      </c>
      <c r="AB86">
        <v>0.54386541400838295</v>
      </c>
      <c r="AC86">
        <v>0.25934086449244798</v>
      </c>
      <c r="AD86" t="s">
        <v>162</v>
      </c>
      <c r="AE86">
        <v>0.62732999001971002</v>
      </c>
      <c r="AF86">
        <v>0.479133981490103</v>
      </c>
      <c r="AG86" t="s">
        <v>162</v>
      </c>
      <c r="AH86" t="s">
        <v>162</v>
      </c>
      <c r="AI86">
        <v>0.65457183397216701</v>
      </c>
      <c r="AJ86">
        <v>0.48031252404846703</v>
      </c>
    </row>
    <row r="87" spans="1:36" x14ac:dyDescent="0.25">
      <c r="A87" s="139">
        <v>39173</v>
      </c>
      <c r="B87">
        <f t="shared" si="2"/>
        <v>40.557686321718158</v>
      </c>
      <c r="C87">
        <v>0.227914220328403</v>
      </c>
      <c r="D87">
        <v>0.54922698762728595</v>
      </c>
      <c r="E87">
        <v>0.32178688792647703</v>
      </c>
      <c r="F87">
        <v>0.66410506447375905</v>
      </c>
      <c r="G87">
        <v>0.285907886078549</v>
      </c>
      <c r="H87">
        <v>0.47689700500747401</v>
      </c>
      <c r="I87">
        <v>0.59147678529070702</v>
      </c>
      <c r="J87">
        <v>0.188640075312798</v>
      </c>
      <c r="K87">
        <v>0.57166880244258</v>
      </c>
      <c r="L87">
        <v>0.17814491768378299</v>
      </c>
      <c r="N87">
        <f t="shared" si="3"/>
        <v>29.246794089788423</v>
      </c>
      <c r="O87">
        <v>0.227914220328403</v>
      </c>
      <c r="P87">
        <v>0.54922698762728595</v>
      </c>
      <c r="Q87">
        <v>-0.102650662128631</v>
      </c>
      <c r="R87">
        <v>0.32178688792647703</v>
      </c>
      <c r="S87">
        <v>0.66410506447375905</v>
      </c>
      <c r="T87">
        <v>0.285907886078549</v>
      </c>
      <c r="U87">
        <v>0.20664321781499201</v>
      </c>
      <c r="V87">
        <v>-3.30155520508362E-2</v>
      </c>
      <c r="W87" t="s">
        <v>162</v>
      </c>
      <c r="X87">
        <v>0.47689700500747401</v>
      </c>
      <c r="Y87">
        <v>0.117145904504281</v>
      </c>
      <c r="Z87" t="s">
        <v>162</v>
      </c>
      <c r="AA87" t="s">
        <v>162</v>
      </c>
      <c r="AB87">
        <v>0.59147678529070702</v>
      </c>
      <c r="AC87">
        <v>2.1762153097721901E-3</v>
      </c>
      <c r="AD87" t="s">
        <v>162</v>
      </c>
      <c r="AE87">
        <v>0.43341929874475399</v>
      </c>
      <c r="AF87">
        <v>0.188640075312798</v>
      </c>
      <c r="AG87" t="s">
        <v>162</v>
      </c>
      <c r="AH87" t="s">
        <v>162</v>
      </c>
      <c r="AI87">
        <v>0.57166880244258</v>
      </c>
      <c r="AJ87">
        <v>0.17814491768378299</v>
      </c>
    </row>
    <row r="88" spans="1:36" x14ac:dyDescent="0.25">
      <c r="A88" s="139">
        <v>39264</v>
      </c>
      <c r="B88">
        <f t="shared" si="2"/>
        <v>54.117254874170619</v>
      </c>
      <c r="C88">
        <v>0.73615635604378804</v>
      </c>
      <c r="D88">
        <v>0.67311171930208002</v>
      </c>
      <c r="E88">
        <v>0.43055258001796598</v>
      </c>
      <c r="F88">
        <v>0.83675180781385905</v>
      </c>
      <c r="G88">
        <v>0.39597299934056202</v>
      </c>
      <c r="H88">
        <v>0.37347206632942098</v>
      </c>
      <c r="I88">
        <v>0.64282277668124299</v>
      </c>
      <c r="J88">
        <v>0.26188845919721998</v>
      </c>
      <c r="K88">
        <v>0.71897314355646103</v>
      </c>
      <c r="L88">
        <v>0.34202357913446202</v>
      </c>
      <c r="N88">
        <f t="shared" si="3"/>
        <v>49.741977499017928</v>
      </c>
      <c r="O88">
        <v>0.73615635604378804</v>
      </c>
      <c r="P88">
        <v>0.67311171930208002</v>
      </c>
      <c r="Q88">
        <v>0.147460494327601</v>
      </c>
      <c r="R88">
        <v>0.43055258001796598</v>
      </c>
      <c r="S88">
        <v>0.83675180781385905</v>
      </c>
      <c r="T88">
        <v>0.39597299934056202</v>
      </c>
      <c r="U88">
        <v>0.340065890140822</v>
      </c>
      <c r="V88">
        <v>0.34434342388810002</v>
      </c>
      <c r="W88" t="s">
        <v>162</v>
      </c>
      <c r="X88">
        <v>0.37347206632942098</v>
      </c>
      <c r="Y88">
        <v>0.37296103381676499</v>
      </c>
      <c r="Z88" t="s">
        <v>162</v>
      </c>
      <c r="AA88" t="s">
        <v>162</v>
      </c>
      <c r="AB88">
        <v>0.64282277668124299</v>
      </c>
      <c r="AC88">
        <v>0.637548039248509</v>
      </c>
      <c r="AD88" t="s">
        <v>162</v>
      </c>
      <c r="AE88">
        <v>0.70461203100401004</v>
      </c>
      <c r="AF88">
        <v>0.26188845919721998</v>
      </c>
      <c r="AG88" t="s">
        <v>162</v>
      </c>
      <c r="AH88" t="s">
        <v>162</v>
      </c>
      <c r="AI88">
        <v>0.71897314355646103</v>
      </c>
      <c r="AJ88">
        <v>0.34202357913446202</v>
      </c>
    </row>
    <row r="89" spans="1:36" x14ac:dyDescent="0.25">
      <c r="A89" s="139">
        <v>39356</v>
      </c>
      <c r="B89">
        <f t="shared" si="2"/>
        <v>50.980821192600303</v>
      </c>
      <c r="C89">
        <v>0.48826396497108698</v>
      </c>
      <c r="D89">
        <v>0.49503162793847599</v>
      </c>
      <c r="E89">
        <v>0.55776671075279405</v>
      </c>
      <c r="F89">
        <v>0.79334236558634996</v>
      </c>
      <c r="G89">
        <v>0.249303474638668</v>
      </c>
      <c r="H89">
        <v>0.31801441798615099</v>
      </c>
      <c r="I89">
        <v>0.59862871559303499</v>
      </c>
      <c r="J89">
        <v>0.44336471683849998</v>
      </c>
      <c r="K89">
        <v>0.62059945805078898</v>
      </c>
      <c r="L89">
        <v>0.53376666690417995</v>
      </c>
      <c r="N89">
        <f t="shared" si="3"/>
        <v>46.962269427494938</v>
      </c>
      <c r="O89">
        <v>0.48826396497108698</v>
      </c>
      <c r="P89">
        <v>0.49503162793847599</v>
      </c>
      <c r="Q89">
        <v>0.158656659394947</v>
      </c>
      <c r="R89">
        <v>0.55776671075279405</v>
      </c>
      <c r="S89">
        <v>0.79334236558634996</v>
      </c>
      <c r="T89">
        <v>0.249303474638668</v>
      </c>
      <c r="U89">
        <v>0.40488914118452901</v>
      </c>
      <c r="V89">
        <v>0.226846167997894</v>
      </c>
      <c r="W89" t="s">
        <v>162</v>
      </c>
      <c r="X89">
        <v>0.31801441798615099</v>
      </c>
      <c r="Y89">
        <v>0.58139107256158995</v>
      </c>
      <c r="Z89" t="s">
        <v>162</v>
      </c>
      <c r="AA89" t="s">
        <v>162</v>
      </c>
      <c r="AB89">
        <v>0.59862871559303499</v>
      </c>
      <c r="AC89">
        <v>0.45565833995578497</v>
      </c>
      <c r="AD89" t="s">
        <v>162</v>
      </c>
      <c r="AE89">
        <v>0.58843960804441597</v>
      </c>
      <c r="AF89">
        <v>0.44336471683849998</v>
      </c>
      <c r="AG89" t="s">
        <v>162</v>
      </c>
      <c r="AH89" t="s">
        <v>162</v>
      </c>
      <c r="AI89">
        <v>0.62059945805078898</v>
      </c>
      <c r="AJ89">
        <v>0.53376666690417995</v>
      </c>
    </row>
    <row r="90" spans="1:36" x14ac:dyDescent="0.25">
      <c r="A90" s="139">
        <v>39448</v>
      </c>
      <c r="B90">
        <f t="shared" si="2"/>
        <v>59.109076931322861</v>
      </c>
      <c r="C90">
        <v>0.52957255913661405</v>
      </c>
      <c r="D90">
        <v>0.77033988816619903</v>
      </c>
      <c r="E90">
        <v>0.67979408299797806</v>
      </c>
      <c r="F90">
        <v>0.81297068026832098</v>
      </c>
      <c r="G90">
        <v>0.46473071416655598</v>
      </c>
      <c r="H90">
        <v>0.66261453050157204</v>
      </c>
      <c r="I90">
        <v>0.75216993693615597</v>
      </c>
      <c r="J90">
        <v>0.404756472301187</v>
      </c>
      <c r="K90">
        <v>0.54435656324546799</v>
      </c>
      <c r="L90">
        <v>0.28960226541223499</v>
      </c>
      <c r="N90">
        <f t="shared" si="3"/>
        <v>51.927603541039289</v>
      </c>
      <c r="O90">
        <v>0.52957255913661405</v>
      </c>
      <c r="P90">
        <v>0.77033988816619903</v>
      </c>
      <c r="Q90">
        <v>0.190402081893497</v>
      </c>
      <c r="R90">
        <v>0.67979408299797806</v>
      </c>
      <c r="S90">
        <v>0.81297068026832098</v>
      </c>
      <c r="T90">
        <v>0.46473071416655598</v>
      </c>
      <c r="U90">
        <v>0.19939927217464201</v>
      </c>
      <c r="V90">
        <v>0.40501932458794798</v>
      </c>
      <c r="W90" t="s">
        <v>162</v>
      </c>
      <c r="X90">
        <v>0.66261453050157204</v>
      </c>
      <c r="Y90">
        <v>0.56599221788655196</v>
      </c>
      <c r="Z90" t="s">
        <v>162</v>
      </c>
      <c r="AA90" t="s">
        <v>162</v>
      </c>
      <c r="AB90">
        <v>0.75216993693615597</v>
      </c>
      <c r="AC90">
        <v>0.39539078854408399</v>
      </c>
      <c r="AD90" t="s">
        <v>162</v>
      </c>
      <c r="AE90">
        <v>0.64130518834727801</v>
      </c>
      <c r="AF90">
        <v>0.404756472301187</v>
      </c>
      <c r="AG90" t="s">
        <v>162</v>
      </c>
      <c r="AH90" t="s">
        <v>162</v>
      </c>
      <c r="AI90">
        <v>0.54435656324546799</v>
      </c>
      <c r="AJ90">
        <v>0.28960226541223499</v>
      </c>
    </row>
    <row r="91" spans="1:36" x14ac:dyDescent="0.25">
      <c r="A91" s="139">
        <v>39539</v>
      </c>
      <c r="B91">
        <f t="shared" si="2"/>
        <v>42.310585337786712</v>
      </c>
      <c r="C91">
        <v>0.32943696261872302</v>
      </c>
      <c r="D91">
        <v>0.44602325203243598</v>
      </c>
      <c r="E91">
        <v>0.44785575606220202</v>
      </c>
      <c r="F91">
        <v>0.78422915889613898</v>
      </c>
      <c r="G91">
        <v>0.344601401260961</v>
      </c>
      <c r="H91">
        <v>0.28727171322850698</v>
      </c>
      <c r="I91">
        <v>0.50186880113412102</v>
      </c>
      <c r="J91">
        <v>0.23465345609595001</v>
      </c>
      <c r="K91">
        <v>0.55096859507289497</v>
      </c>
      <c r="L91">
        <v>0.304149437376737</v>
      </c>
      <c r="N91">
        <f t="shared" si="3"/>
        <v>40.858137667331647</v>
      </c>
      <c r="O91">
        <v>0.32943696261872302</v>
      </c>
      <c r="P91">
        <v>0.44602325203243598</v>
      </c>
      <c r="Q91">
        <v>0.29498853055846602</v>
      </c>
      <c r="R91">
        <v>0.44785575606220202</v>
      </c>
      <c r="S91">
        <v>0.78422915889613898</v>
      </c>
      <c r="T91">
        <v>0.344601401260961</v>
      </c>
      <c r="U91">
        <v>0.36298813116916201</v>
      </c>
      <c r="V91">
        <v>-5.0072193764605401E-3</v>
      </c>
      <c r="W91" t="s">
        <v>162</v>
      </c>
      <c r="X91">
        <v>0.28727171322850698</v>
      </c>
      <c r="Y91">
        <v>0.63148063992124903</v>
      </c>
      <c r="Z91" t="s">
        <v>162</v>
      </c>
      <c r="AA91" t="s">
        <v>162</v>
      </c>
      <c r="AB91">
        <v>0.50186880113412102</v>
      </c>
      <c r="AC91">
        <v>0.51565859861159602</v>
      </c>
      <c r="AD91" t="s">
        <v>162</v>
      </c>
      <c r="AE91">
        <v>0.50613481211037903</v>
      </c>
      <c r="AF91">
        <v>0.23465345609595001</v>
      </c>
      <c r="AG91" t="s">
        <v>162</v>
      </c>
      <c r="AH91" t="s">
        <v>162</v>
      </c>
      <c r="AI91">
        <v>0.55096859507289497</v>
      </c>
      <c r="AJ91">
        <v>0.304149437376737</v>
      </c>
    </row>
    <row r="92" spans="1:36" x14ac:dyDescent="0.25">
      <c r="A92" s="139">
        <v>39630</v>
      </c>
      <c r="B92">
        <f t="shared" si="2"/>
        <v>50.228116272842648</v>
      </c>
      <c r="C92">
        <v>0.569058665575633</v>
      </c>
      <c r="D92">
        <v>0.39099921965053203</v>
      </c>
      <c r="E92">
        <v>0.52680976325224704</v>
      </c>
      <c r="F92">
        <v>0.79766949110207896</v>
      </c>
      <c r="G92">
        <v>4.0565896100292903E-2</v>
      </c>
      <c r="H92">
        <v>0.56310024654542501</v>
      </c>
      <c r="I92">
        <v>0.77739237486677903</v>
      </c>
      <c r="J92">
        <v>0.344034168936659</v>
      </c>
      <c r="K92">
        <v>0.61320604527080302</v>
      </c>
      <c r="L92">
        <v>0.39997575598381502</v>
      </c>
      <c r="N92">
        <f t="shared" si="3"/>
        <v>46.112259532275999</v>
      </c>
      <c r="O92">
        <v>0.569058665575633</v>
      </c>
      <c r="P92">
        <v>0.39099921965053203</v>
      </c>
      <c r="Q92">
        <v>0.17153189360808899</v>
      </c>
      <c r="R92">
        <v>0.52680976325224704</v>
      </c>
      <c r="S92">
        <v>0.79766949110207896</v>
      </c>
      <c r="T92">
        <v>4.0565896100292903E-2</v>
      </c>
      <c r="U92">
        <v>0.37245079565697198</v>
      </c>
      <c r="V92">
        <v>0.49038270018992502</v>
      </c>
      <c r="W92" t="s">
        <v>162</v>
      </c>
      <c r="X92">
        <v>0.56310024654542501</v>
      </c>
      <c r="Y92">
        <v>0.33195530469232198</v>
      </c>
      <c r="Z92" t="s">
        <v>162</v>
      </c>
      <c r="AA92" t="s">
        <v>162</v>
      </c>
      <c r="AB92">
        <v>0.77739237486677903</v>
      </c>
      <c r="AC92">
        <v>0.42594682928236299</v>
      </c>
      <c r="AD92" t="s">
        <v>162</v>
      </c>
      <c r="AE92">
        <v>0.56288237445022404</v>
      </c>
      <c r="AF92">
        <v>0.344034168936659</v>
      </c>
      <c r="AG92" t="s">
        <v>162</v>
      </c>
      <c r="AH92" t="s">
        <v>162</v>
      </c>
      <c r="AI92">
        <v>0.61320604527080302</v>
      </c>
      <c r="AJ92">
        <v>0.39997575598381502</v>
      </c>
    </row>
    <row r="93" spans="1:36" x14ac:dyDescent="0.25">
      <c r="A93" s="139">
        <v>39722</v>
      </c>
      <c r="B93">
        <f t="shared" si="2"/>
        <v>62.002698881268394</v>
      </c>
      <c r="C93">
        <v>0.57246234763344295</v>
      </c>
      <c r="D93">
        <v>0.72603204514463004</v>
      </c>
      <c r="E93">
        <v>0.73745242761353902</v>
      </c>
      <c r="F93">
        <v>0.90320006429590904</v>
      </c>
      <c r="G93">
        <v>0.105014056428618</v>
      </c>
      <c r="H93">
        <v>0.50761745133045899</v>
      </c>
      <c r="I93">
        <v>0.71616786033880298</v>
      </c>
      <c r="J93">
        <v>0.73636521274094002</v>
      </c>
      <c r="K93">
        <v>0.65682449976458501</v>
      </c>
      <c r="L93">
        <v>0.53913392283591399</v>
      </c>
      <c r="N93">
        <f t="shared" si="3"/>
        <v>55.608088400612075</v>
      </c>
      <c r="O93">
        <v>0.57246234763344295</v>
      </c>
      <c r="P93">
        <v>0.72603204514463004</v>
      </c>
      <c r="Q93">
        <v>8.2397407193986999E-2</v>
      </c>
      <c r="R93">
        <v>0.73745242761353902</v>
      </c>
      <c r="S93">
        <v>0.90320006429590904</v>
      </c>
      <c r="T93">
        <v>0.105014056428618</v>
      </c>
      <c r="U93">
        <v>0.57145096092609304</v>
      </c>
      <c r="V93">
        <v>0.43110899711452699</v>
      </c>
      <c r="W93" t="s">
        <v>162</v>
      </c>
      <c r="X93">
        <v>0.50761745133045899</v>
      </c>
      <c r="Y93">
        <v>0.42354263786451901</v>
      </c>
      <c r="Z93" t="s">
        <v>162</v>
      </c>
      <c r="AA93" t="s">
        <v>162</v>
      </c>
      <c r="AB93">
        <v>0.71616786033880298</v>
      </c>
      <c r="AC93">
        <v>0.74563674497267995</v>
      </c>
      <c r="AD93" t="s">
        <v>162</v>
      </c>
      <c r="AE93">
        <v>0.44288750789928599</v>
      </c>
      <c r="AF93">
        <v>0.73636521274094002</v>
      </c>
      <c r="AG93" t="s">
        <v>162</v>
      </c>
      <c r="AH93" t="s">
        <v>162</v>
      </c>
      <c r="AI93">
        <v>0.65682449976458501</v>
      </c>
      <c r="AJ93">
        <v>0.53913392283591399</v>
      </c>
    </row>
    <row r="94" spans="1:36" x14ac:dyDescent="0.25">
      <c r="A94" s="139">
        <v>39814</v>
      </c>
      <c r="B94">
        <f t="shared" si="2"/>
        <v>52.797211463972026</v>
      </c>
      <c r="C94">
        <v>0.35869011259168498</v>
      </c>
      <c r="D94">
        <v>0.72263729390028197</v>
      </c>
      <c r="E94">
        <v>0.69870853423566504</v>
      </c>
      <c r="F94">
        <v>0.85993914097616797</v>
      </c>
      <c r="G94">
        <v>9.8936565105124899E-2</v>
      </c>
      <c r="H94">
        <v>0.40312008870946398</v>
      </c>
      <c r="I94">
        <v>0.77308552936985397</v>
      </c>
      <c r="J94">
        <v>0.32220977448112598</v>
      </c>
      <c r="K94">
        <v>0.63248549987520497</v>
      </c>
      <c r="L94">
        <v>0.409908607152628</v>
      </c>
      <c r="N94">
        <f t="shared" si="3"/>
        <v>47.076449118992755</v>
      </c>
      <c r="O94">
        <v>0.35869011259168498</v>
      </c>
      <c r="P94">
        <v>0.72263729390028197</v>
      </c>
      <c r="Q94">
        <v>0.26645721904236203</v>
      </c>
      <c r="R94">
        <v>0.69870853423566504</v>
      </c>
      <c r="S94">
        <v>0.85993914097616797</v>
      </c>
      <c r="T94">
        <v>9.8936565105124899E-2</v>
      </c>
      <c r="U94">
        <v>0.33369927849681402</v>
      </c>
      <c r="V94">
        <v>0.41539038568647002</v>
      </c>
      <c r="W94" t="s">
        <v>162</v>
      </c>
      <c r="X94">
        <v>0.40312008870946398</v>
      </c>
      <c r="Y94">
        <v>0.23722718156544001</v>
      </c>
      <c r="Z94" t="s">
        <v>162</v>
      </c>
      <c r="AA94" t="s">
        <v>162</v>
      </c>
      <c r="AB94">
        <v>0.77308552936985397</v>
      </c>
      <c r="AC94">
        <v>0.57829762973999099</v>
      </c>
      <c r="AD94" t="s">
        <v>162</v>
      </c>
      <c r="AE94">
        <v>0.421439018110562</v>
      </c>
      <c r="AF94">
        <v>0.32220977448112598</v>
      </c>
      <c r="AG94" t="s">
        <v>162</v>
      </c>
      <c r="AH94" t="s">
        <v>162</v>
      </c>
      <c r="AI94">
        <v>0.63248549987520497</v>
      </c>
      <c r="AJ94">
        <v>0.409908607152628</v>
      </c>
    </row>
    <row r="95" spans="1:36" x14ac:dyDescent="0.25">
      <c r="A95" s="139">
        <v>39904</v>
      </c>
      <c r="B95">
        <f t="shared" si="2"/>
        <v>53.298237349254116</v>
      </c>
      <c r="C95">
        <v>0.44385753528154698</v>
      </c>
      <c r="D95">
        <v>0.685636678446781</v>
      </c>
      <c r="E95">
        <v>0.58986219266614504</v>
      </c>
      <c r="F95">
        <v>0.772900485322775</v>
      </c>
      <c r="G95">
        <v>8.9497817348187805E-2</v>
      </c>
      <c r="H95">
        <v>0.645632547739593</v>
      </c>
      <c r="I95">
        <v>0.70598926544505902</v>
      </c>
      <c r="J95">
        <v>0.32614855558318201</v>
      </c>
      <c r="K95">
        <v>0.59848546349666498</v>
      </c>
      <c r="L95">
        <v>0.47181319359547702</v>
      </c>
      <c r="N95">
        <f t="shared" si="3"/>
        <v>43.028444670715658</v>
      </c>
      <c r="O95">
        <v>0.44385753528154698</v>
      </c>
      <c r="P95">
        <v>0.685636678446781</v>
      </c>
      <c r="Q95">
        <v>0.183449310585937</v>
      </c>
      <c r="R95">
        <v>0.58986219266614504</v>
      </c>
      <c r="S95">
        <v>0.772900485322775</v>
      </c>
      <c r="T95">
        <v>8.9497817348187805E-2</v>
      </c>
      <c r="U95">
        <v>8.2952140420766804E-2</v>
      </c>
      <c r="V95">
        <v>2.86991389396225E-2</v>
      </c>
      <c r="W95" t="s">
        <v>162</v>
      </c>
      <c r="X95">
        <v>0.645632547739593</v>
      </c>
      <c r="Y95">
        <v>0.38452504611706001</v>
      </c>
      <c r="Z95" t="s">
        <v>162</v>
      </c>
      <c r="AA95" t="s">
        <v>162</v>
      </c>
      <c r="AB95">
        <v>0.70598926544505902</v>
      </c>
      <c r="AC95">
        <v>0.356938591392505</v>
      </c>
      <c r="AD95" t="s">
        <v>162</v>
      </c>
      <c r="AE95">
        <v>0.51816318493320201</v>
      </c>
      <c r="AF95">
        <v>0.32614855558318201</v>
      </c>
      <c r="AG95" t="s">
        <v>162</v>
      </c>
      <c r="AH95" t="s">
        <v>162</v>
      </c>
      <c r="AI95">
        <v>0.59848546349666498</v>
      </c>
      <c r="AJ95">
        <v>0.47181319359547702</v>
      </c>
    </row>
    <row r="96" spans="1:36" x14ac:dyDescent="0.25">
      <c r="A96" s="139">
        <v>39995</v>
      </c>
      <c r="B96">
        <f t="shared" si="2"/>
        <v>50.484766102302004</v>
      </c>
      <c r="C96">
        <v>0.30892736556836198</v>
      </c>
      <c r="D96">
        <v>0.55442894320772396</v>
      </c>
      <c r="E96">
        <v>0.62302645098708698</v>
      </c>
      <c r="F96">
        <v>0.75364496138656201</v>
      </c>
      <c r="G96">
        <v>0.46167043977032002</v>
      </c>
      <c r="H96">
        <v>0.411171170131863</v>
      </c>
      <c r="I96">
        <v>0.60651301126575397</v>
      </c>
      <c r="J96">
        <v>0.30843539012032201</v>
      </c>
      <c r="K96">
        <v>0.55705601672291405</v>
      </c>
      <c r="L96">
        <v>0.46360286106929199</v>
      </c>
      <c r="N96">
        <f t="shared" si="3"/>
        <v>41.238173568429197</v>
      </c>
      <c r="O96">
        <v>0.30892736556836198</v>
      </c>
      <c r="P96">
        <v>0.55442894320772396</v>
      </c>
      <c r="Q96">
        <v>0.225175136286623</v>
      </c>
      <c r="R96">
        <v>0.62302645098708698</v>
      </c>
      <c r="S96">
        <v>0.75364496138656201</v>
      </c>
      <c r="T96">
        <v>0.46167043977032002</v>
      </c>
      <c r="U96">
        <v>0.12641894619368199</v>
      </c>
      <c r="V96">
        <v>4.8469824363915399E-2</v>
      </c>
      <c r="W96" t="s">
        <v>162</v>
      </c>
      <c r="X96">
        <v>0.411171170131863</v>
      </c>
      <c r="Y96">
        <v>0.14444094996196499</v>
      </c>
      <c r="Z96" t="s">
        <v>162</v>
      </c>
      <c r="AA96" t="s">
        <v>162</v>
      </c>
      <c r="AB96">
        <v>0.60651301126575397</v>
      </c>
      <c r="AC96">
        <v>0.43556149265754102</v>
      </c>
      <c r="AD96" t="s">
        <v>162</v>
      </c>
      <c r="AE96">
        <v>0.56956481125474501</v>
      </c>
      <c r="AF96">
        <v>0.30843539012032201</v>
      </c>
      <c r="AG96" t="s">
        <v>162</v>
      </c>
      <c r="AH96" t="s">
        <v>162</v>
      </c>
      <c r="AI96">
        <v>0.55705601672291405</v>
      </c>
      <c r="AJ96">
        <v>0.46360286106929199</v>
      </c>
    </row>
    <row r="97" spans="1:36" x14ac:dyDescent="0.25">
      <c r="A97" s="139">
        <v>40087</v>
      </c>
      <c r="B97">
        <f t="shared" si="2"/>
        <v>62.651950347315513</v>
      </c>
      <c r="C97">
        <v>0.50572521795055303</v>
      </c>
      <c r="D97">
        <v>0.79716708069683695</v>
      </c>
      <c r="E97">
        <v>0.61756509577764396</v>
      </c>
      <c r="F97">
        <v>0.88521113431123499</v>
      </c>
      <c r="G97">
        <v>0.45848580308324999</v>
      </c>
      <c r="H97">
        <v>0.677308961180072</v>
      </c>
      <c r="I97">
        <v>0.81656357310949901</v>
      </c>
      <c r="J97">
        <v>0.32352427890688201</v>
      </c>
      <c r="K97">
        <v>0.70979948413054905</v>
      </c>
      <c r="L97">
        <v>0.47384440558502899</v>
      </c>
      <c r="N97">
        <f t="shared" si="3"/>
        <v>52.382808496046252</v>
      </c>
      <c r="O97">
        <v>0.50572521795055303</v>
      </c>
      <c r="P97">
        <v>0.79716708069683695</v>
      </c>
      <c r="Q97">
        <v>0.36771277194895402</v>
      </c>
      <c r="R97">
        <v>0.61756509577764396</v>
      </c>
      <c r="S97">
        <v>0.88521113431123499</v>
      </c>
      <c r="T97">
        <v>0.45848580308324999</v>
      </c>
      <c r="U97">
        <v>0.24725333518819001</v>
      </c>
      <c r="V97">
        <v>0.140840338468216</v>
      </c>
      <c r="W97" t="s">
        <v>162</v>
      </c>
      <c r="X97">
        <v>0.677308961180072</v>
      </c>
      <c r="Y97">
        <v>0.50623604327458205</v>
      </c>
      <c r="Z97" t="s">
        <v>162</v>
      </c>
      <c r="AA97" t="s">
        <v>162</v>
      </c>
      <c r="AB97">
        <v>0.81656357310949901</v>
      </c>
      <c r="AC97">
        <v>0.36407728031887598</v>
      </c>
      <c r="AD97" t="s">
        <v>162</v>
      </c>
      <c r="AE97">
        <v>0.48993455543703102</v>
      </c>
      <c r="AF97">
        <v>0.32352427890688201</v>
      </c>
      <c r="AG97" t="s">
        <v>162</v>
      </c>
      <c r="AH97" t="s">
        <v>162</v>
      </c>
      <c r="AI97">
        <v>0.70979948413054905</v>
      </c>
      <c r="AJ97">
        <v>0.47384440558502899</v>
      </c>
    </row>
    <row r="98" spans="1:36" x14ac:dyDescent="0.25">
      <c r="A98" s="139">
        <v>40179</v>
      </c>
      <c r="B98">
        <f t="shared" si="2"/>
        <v>44.263682772527481</v>
      </c>
      <c r="C98">
        <v>0.34625716295483899</v>
      </c>
      <c r="D98">
        <v>0.69054968301736597</v>
      </c>
      <c r="E98">
        <v>0.59525090143940396</v>
      </c>
      <c r="F98">
        <v>0.76214612990187203</v>
      </c>
      <c r="G98">
        <v>3.9828890629446903E-2</v>
      </c>
      <c r="H98">
        <v>0.49555054738760601</v>
      </c>
      <c r="I98">
        <v>0.55208266416833096</v>
      </c>
      <c r="J98">
        <v>0.15309171979239899</v>
      </c>
      <c r="K98">
        <v>0.432425444033818</v>
      </c>
      <c r="L98">
        <v>0.35918513392766599</v>
      </c>
      <c r="N98">
        <f t="shared" si="3"/>
        <v>38.628925047729389</v>
      </c>
      <c r="O98">
        <v>0.34625716295483899</v>
      </c>
      <c r="P98">
        <v>0.69054968301736597</v>
      </c>
      <c r="Q98">
        <v>0.31172985031120698</v>
      </c>
      <c r="R98">
        <v>0.59525090143940396</v>
      </c>
      <c r="S98">
        <v>0.76214612990187203</v>
      </c>
      <c r="T98">
        <v>3.9828890629446903E-2</v>
      </c>
      <c r="U98">
        <v>9.5315741057539302E-2</v>
      </c>
      <c r="V98">
        <v>-7.8681318630890995E-4</v>
      </c>
      <c r="W98" t="s">
        <v>162</v>
      </c>
      <c r="X98">
        <v>0.49555054738760601</v>
      </c>
      <c r="Y98">
        <v>0.44756987642660501</v>
      </c>
      <c r="Z98" t="s">
        <v>162</v>
      </c>
      <c r="AA98" t="s">
        <v>162</v>
      </c>
      <c r="AB98">
        <v>0.55208266416833096</v>
      </c>
      <c r="AC98">
        <v>0.393153187242263</v>
      </c>
      <c r="AD98" t="s">
        <v>162</v>
      </c>
      <c r="AE98">
        <v>0.50727788853264899</v>
      </c>
      <c r="AF98">
        <v>0.15309171979239899</v>
      </c>
      <c r="AG98" t="s">
        <v>162</v>
      </c>
      <c r="AH98" t="s">
        <v>162</v>
      </c>
      <c r="AI98">
        <v>0.432425444033818</v>
      </c>
      <c r="AJ98">
        <v>0.35918513392766599</v>
      </c>
    </row>
    <row r="99" spans="1:36" x14ac:dyDescent="0.25">
      <c r="A99" s="139">
        <v>40269</v>
      </c>
      <c r="B99">
        <f t="shared" si="2"/>
        <v>74.04609933118806</v>
      </c>
      <c r="C99">
        <v>0.73124318932802301</v>
      </c>
      <c r="D99">
        <v>0.87676072635916802</v>
      </c>
      <c r="E99">
        <v>0.85467642364128504</v>
      </c>
      <c r="F99">
        <v>0.94004429464763495</v>
      </c>
      <c r="G99">
        <v>0.13271217337507599</v>
      </c>
      <c r="H99">
        <v>0.682793446814559</v>
      </c>
      <c r="I99">
        <v>0.90652672665794698</v>
      </c>
      <c r="J99">
        <v>0.723106635668192</v>
      </c>
      <c r="K99">
        <v>0.84161543629123903</v>
      </c>
      <c r="L99">
        <v>0.71513088033568095</v>
      </c>
      <c r="N99">
        <f t="shared" si="3"/>
        <v>61.210443607839679</v>
      </c>
      <c r="O99">
        <v>0.73124318932802301</v>
      </c>
      <c r="P99">
        <v>0.87676072635916802</v>
      </c>
      <c r="Q99">
        <v>0.40146603112235302</v>
      </c>
      <c r="R99">
        <v>0.85467642364128504</v>
      </c>
      <c r="S99">
        <v>0.94004429464763495</v>
      </c>
      <c r="T99">
        <v>0.13271217337507599</v>
      </c>
      <c r="U99">
        <v>0.26411239344830301</v>
      </c>
      <c r="V99">
        <v>0.103116213241675</v>
      </c>
      <c r="W99" t="s">
        <v>162</v>
      </c>
      <c r="X99">
        <v>0.682793446814559</v>
      </c>
      <c r="Y99">
        <v>0.48174190636975001</v>
      </c>
      <c r="Z99" t="s">
        <v>162</v>
      </c>
      <c r="AA99" t="s">
        <v>162</v>
      </c>
      <c r="AB99">
        <v>0.90652672665794698</v>
      </c>
      <c r="AC99">
        <v>0.419032086092683</v>
      </c>
      <c r="AD99" t="s">
        <v>162</v>
      </c>
      <c r="AE99">
        <v>0.71959241386078299</v>
      </c>
      <c r="AF99">
        <v>0.723106635668192</v>
      </c>
      <c r="AG99" t="s">
        <v>162</v>
      </c>
      <c r="AH99" t="s">
        <v>162</v>
      </c>
      <c r="AI99">
        <v>0.84161543629123903</v>
      </c>
      <c r="AJ99">
        <v>0.71513088033568095</v>
      </c>
    </row>
    <row r="100" spans="1:36" x14ac:dyDescent="0.25">
      <c r="A100" s="139">
        <v>40360</v>
      </c>
      <c r="B100">
        <f t="shared" si="2"/>
        <v>58.438509990139423</v>
      </c>
      <c r="C100">
        <v>0.71165700527517595</v>
      </c>
      <c r="D100">
        <v>0.72361580258716296</v>
      </c>
      <c r="E100">
        <v>0.55358091522155894</v>
      </c>
      <c r="F100">
        <v>0.85391594406280702</v>
      </c>
      <c r="G100">
        <v>0.18519563095251501</v>
      </c>
      <c r="H100">
        <v>0.56145224582316999</v>
      </c>
      <c r="I100">
        <v>0.71396867841409295</v>
      </c>
      <c r="J100">
        <v>0.17712727423580599</v>
      </c>
      <c r="K100">
        <v>0.69573605399088101</v>
      </c>
      <c r="L100">
        <v>0.66760144845077196</v>
      </c>
      <c r="N100">
        <f t="shared" si="3"/>
        <v>47.658998221071911</v>
      </c>
      <c r="O100">
        <v>0.71165700527517595</v>
      </c>
      <c r="P100">
        <v>0.72361580258716296</v>
      </c>
      <c r="Q100">
        <v>0.28068297375871698</v>
      </c>
      <c r="R100">
        <v>0.55358091522155894</v>
      </c>
      <c r="S100">
        <v>0.85391594406280702</v>
      </c>
      <c r="T100">
        <v>0.18519563095251501</v>
      </c>
      <c r="U100">
        <v>4.6091010699111798E-2</v>
      </c>
      <c r="V100">
        <v>2.9526053710624299E-2</v>
      </c>
      <c r="W100" t="s">
        <v>162</v>
      </c>
      <c r="X100">
        <v>0.56145224582316999</v>
      </c>
      <c r="Y100">
        <v>0.396354963093283</v>
      </c>
      <c r="Z100" t="s">
        <v>162</v>
      </c>
      <c r="AA100" t="s">
        <v>162</v>
      </c>
      <c r="AB100">
        <v>0.71396867841409295</v>
      </c>
      <c r="AC100">
        <v>0.58546428981513898</v>
      </c>
      <c r="AD100" t="s">
        <v>162</v>
      </c>
      <c r="AE100">
        <v>0.443469425280688</v>
      </c>
      <c r="AF100">
        <v>0.17712727423580599</v>
      </c>
      <c r="AG100" t="s">
        <v>162</v>
      </c>
      <c r="AH100" t="s">
        <v>162</v>
      </c>
      <c r="AI100">
        <v>0.69573605399088101</v>
      </c>
      <c r="AJ100">
        <v>0.66760144845077196</v>
      </c>
    </row>
    <row r="101" spans="1:36" x14ac:dyDescent="0.25">
      <c r="A101" s="139">
        <v>40452</v>
      </c>
      <c r="B101">
        <f t="shared" si="2"/>
        <v>53.143913506398732</v>
      </c>
      <c r="C101">
        <v>0.61525811509412198</v>
      </c>
      <c r="D101">
        <v>0.74122224728113295</v>
      </c>
      <c r="E101">
        <v>0.56712946118520302</v>
      </c>
      <c r="F101">
        <v>0.90827235436046005</v>
      </c>
      <c r="G101">
        <v>0.207237093670809</v>
      </c>
      <c r="H101">
        <v>0.588403436075014</v>
      </c>
      <c r="I101">
        <v>0.751208918854399</v>
      </c>
      <c r="J101">
        <v>0.107482010329984</v>
      </c>
      <c r="K101">
        <v>0.51643791133709305</v>
      </c>
      <c r="L101">
        <v>0.311739802451656</v>
      </c>
      <c r="N101">
        <f t="shared" si="3"/>
        <v>40.228976862572289</v>
      </c>
      <c r="O101">
        <v>0.61525811509412198</v>
      </c>
      <c r="P101">
        <v>0.74122224728113295</v>
      </c>
      <c r="Q101">
        <v>0.30534741692878098</v>
      </c>
      <c r="R101">
        <v>0.56712946118520302</v>
      </c>
      <c r="S101">
        <v>0.90827235436046005</v>
      </c>
      <c r="T101">
        <v>0.207237093670809</v>
      </c>
      <c r="U101">
        <v>0.10105389863327301</v>
      </c>
      <c r="V101">
        <v>0.241778149261098</v>
      </c>
      <c r="W101" t="s">
        <v>162</v>
      </c>
      <c r="X101">
        <v>0.588403436075014</v>
      </c>
      <c r="Y101">
        <v>0.15511400179549101</v>
      </c>
      <c r="Z101">
        <v>-6.2260120656651499E-2</v>
      </c>
      <c r="AA101" t="s">
        <v>162</v>
      </c>
      <c r="AB101">
        <v>0.751208918854399</v>
      </c>
      <c r="AC101">
        <v>0.36025394147281298</v>
      </c>
      <c r="AD101" t="s">
        <v>162</v>
      </c>
      <c r="AE101">
        <v>0.42324742856261099</v>
      </c>
      <c r="AF101">
        <v>0.107482010329984</v>
      </c>
      <c r="AG101" t="s">
        <v>162</v>
      </c>
      <c r="AH101" t="s">
        <v>162</v>
      </c>
      <c r="AI101">
        <v>0.51643791133709305</v>
      </c>
      <c r="AJ101">
        <v>0.311739802451656</v>
      </c>
    </row>
    <row r="102" spans="1:36" x14ac:dyDescent="0.25">
      <c r="A102" s="139">
        <v>40544</v>
      </c>
      <c r="B102">
        <f t="shared" si="2"/>
        <v>49.099511295769268</v>
      </c>
      <c r="C102">
        <v>0.41587150545764301</v>
      </c>
      <c r="D102">
        <v>0.80383977519279803</v>
      </c>
      <c r="E102">
        <v>0.47654538736276297</v>
      </c>
      <c r="F102">
        <v>0.85394475458992802</v>
      </c>
      <c r="G102">
        <v>0.32013849290923302</v>
      </c>
      <c r="H102">
        <v>0.491590831757234</v>
      </c>
      <c r="I102">
        <v>0.78076388821702802</v>
      </c>
      <c r="J102">
        <v>-9.0229380590600705E-4</v>
      </c>
      <c r="K102">
        <v>0.538536033585303</v>
      </c>
      <c r="L102">
        <v>0.22962275431090201</v>
      </c>
      <c r="N102">
        <f t="shared" si="3"/>
        <v>42.349051605702861</v>
      </c>
      <c r="O102">
        <v>0.41587150545764301</v>
      </c>
      <c r="P102">
        <v>0.80383977519279803</v>
      </c>
      <c r="Q102">
        <v>0.266893825970203</v>
      </c>
      <c r="R102">
        <v>0.47654538736276297</v>
      </c>
      <c r="S102">
        <v>0.85394475458992802</v>
      </c>
      <c r="T102">
        <v>0.32013849290923302</v>
      </c>
      <c r="U102">
        <v>3.2799186187718002E-2</v>
      </c>
      <c r="V102">
        <v>0.37440525083106302</v>
      </c>
      <c r="W102" t="s">
        <v>162</v>
      </c>
      <c r="X102">
        <v>0.491590831757234</v>
      </c>
      <c r="Y102">
        <v>0.67645444145756795</v>
      </c>
      <c r="Z102">
        <v>0.20423315562681699</v>
      </c>
      <c r="AA102" t="s">
        <v>162</v>
      </c>
      <c r="AB102">
        <v>0.78076388821702802</v>
      </c>
      <c r="AC102">
        <v>0.29847342891478401</v>
      </c>
      <c r="AD102" t="s">
        <v>162</v>
      </c>
      <c r="AE102">
        <v>0.68144487765114103</v>
      </c>
      <c r="AF102">
        <v>-9.0229380590600705E-4</v>
      </c>
      <c r="AG102" t="s">
        <v>162</v>
      </c>
      <c r="AH102">
        <v>0.178173992810296</v>
      </c>
      <c r="AI102">
        <v>0.538536033585303</v>
      </c>
      <c r="AJ102">
        <v>0.22962275431090201</v>
      </c>
    </row>
    <row r="103" spans="1:36" x14ac:dyDescent="0.25">
      <c r="A103" s="139">
        <v>40634</v>
      </c>
      <c r="B103">
        <f t="shared" si="2"/>
        <v>60.141533658273559</v>
      </c>
      <c r="C103">
        <v>0.71511120932322203</v>
      </c>
      <c r="D103">
        <v>0.82216256938919796</v>
      </c>
      <c r="E103">
        <v>0.47134731934517998</v>
      </c>
      <c r="F103">
        <v>0.85698368713317497</v>
      </c>
      <c r="G103">
        <v>0.33473476397199697</v>
      </c>
      <c r="H103">
        <v>0.56624162721840499</v>
      </c>
      <c r="I103">
        <v>0.79994427420734404</v>
      </c>
      <c r="J103">
        <v>0.415045507663791</v>
      </c>
      <c r="K103">
        <v>0.66168437016638504</v>
      </c>
      <c r="L103">
        <v>0.37089803740866001</v>
      </c>
      <c r="N103">
        <f t="shared" si="3"/>
        <v>47.595485419275867</v>
      </c>
      <c r="O103">
        <v>0.71511120932322203</v>
      </c>
      <c r="P103">
        <v>0.82216256938919796</v>
      </c>
      <c r="Q103">
        <v>0.53849242545587805</v>
      </c>
      <c r="R103">
        <v>0.47134731934517998</v>
      </c>
      <c r="S103">
        <v>0.85698368713317497</v>
      </c>
      <c r="T103">
        <v>0.33473476397199697</v>
      </c>
      <c r="U103">
        <v>0.28830467406730098</v>
      </c>
      <c r="V103">
        <v>6.5071574683334493E-2</v>
      </c>
      <c r="W103" t="s">
        <v>162</v>
      </c>
      <c r="X103">
        <v>0.56624162721840499</v>
      </c>
      <c r="Y103">
        <v>0.68281201586881801</v>
      </c>
      <c r="Z103">
        <v>1.7946977544185599E-2</v>
      </c>
      <c r="AA103" t="s">
        <v>162</v>
      </c>
      <c r="AB103">
        <v>0.79994427420734404</v>
      </c>
      <c r="AC103">
        <v>0.37715154068927498</v>
      </c>
      <c r="AD103" t="s">
        <v>162</v>
      </c>
      <c r="AE103">
        <v>0.45490614033007498</v>
      </c>
      <c r="AF103">
        <v>0.415045507663791</v>
      </c>
      <c r="AG103" t="s">
        <v>162</v>
      </c>
      <c r="AH103">
        <v>0.12834866100343201</v>
      </c>
      <c r="AI103">
        <v>0.66168437016638504</v>
      </c>
      <c r="AJ103">
        <v>0.37089803740866001</v>
      </c>
    </row>
    <row r="104" spans="1:36" x14ac:dyDescent="0.25">
      <c r="A104" s="139">
        <v>40725</v>
      </c>
      <c r="B104">
        <f t="shared" si="2"/>
        <v>75.026690777990723</v>
      </c>
      <c r="C104">
        <v>0.70992612609928596</v>
      </c>
      <c r="D104">
        <v>0.754005093583338</v>
      </c>
      <c r="E104">
        <v>0.80089725326571104</v>
      </c>
      <c r="F104">
        <v>0.93482076506589595</v>
      </c>
      <c r="G104">
        <v>0.61909278167480497</v>
      </c>
      <c r="H104">
        <v>0.70012801498698396</v>
      </c>
      <c r="I104">
        <v>0.84871057258136695</v>
      </c>
      <c r="J104">
        <v>0.63257190141100905</v>
      </c>
      <c r="K104">
        <v>0.78069663170762504</v>
      </c>
      <c r="L104">
        <v>0.72181993742305095</v>
      </c>
      <c r="N104">
        <f t="shared" si="3"/>
        <v>56.029947329453243</v>
      </c>
      <c r="O104">
        <v>0.70992612609928596</v>
      </c>
      <c r="P104">
        <v>0.754005093583338</v>
      </c>
      <c r="Q104">
        <v>0.167957465545132</v>
      </c>
      <c r="R104">
        <v>0.80089725326571104</v>
      </c>
      <c r="S104">
        <v>0.93482076506589595</v>
      </c>
      <c r="T104">
        <v>0.61909278167480497</v>
      </c>
      <c r="U104">
        <v>0.120508934400004</v>
      </c>
      <c r="V104">
        <v>0.35437382971450299</v>
      </c>
      <c r="W104" t="s">
        <v>162</v>
      </c>
      <c r="X104">
        <v>0.70012801498698396</v>
      </c>
      <c r="Y104">
        <v>0.116537504414836</v>
      </c>
      <c r="Z104">
        <v>0.345576542130755</v>
      </c>
      <c r="AA104">
        <v>0.27624931404775599</v>
      </c>
      <c r="AB104">
        <v>0.84871057258136695</v>
      </c>
      <c r="AC104">
        <v>0.66694237877347995</v>
      </c>
      <c r="AD104" t="s">
        <v>162</v>
      </c>
      <c r="AE104">
        <v>0.66881943884221995</v>
      </c>
      <c r="AF104">
        <v>0.63257190141100905</v>
      </c>
      <c r="AG104" t="s">
        <v>162</v>
      </c>
      <c r="AH104">
        <v>0.42605550692835897</v>
      </c>
      <c r="AI104">
        <v>0.78069663170762504</v>
      </c>
      <c r="AJ104">
        <v>0.72181993742305095</v>
      </c>
    </row>
    <row r="105" spans="1:36" x14ac:dyDescent="0.25">
      <c r="A105" s="139">
        <v>40817</v>
      </c>
      <c r="B105">
        <f t="shared" si="2"/>
        <v>75.47342263150901</v>
      </c>
      <c r="C105">
        <v>0.69627758814412499</v>
      </c>
      <c r="D105">
        <v>0.79809120516412702</v>
      </c>
      <c r="E105">
        <v>0.672417799173745</v>
      </c>
      <c r="F105">
        <v>0.95259531274004206</v>
      </c>
      <c r="G105">
        <v>0.55816861707129395</v>
      </c>
      <c r="H105">
        <v>0.67354549445994205</v>
      </c>
      <c r="I105">
        <v>0.900182484796618</v>
      </c>
      <c r="J105">
        <v>0.77067000378908102</v>
      </c>
      <c r="K105">
        <v>0.85517429259232103</v>
      </c>
      <c r="L105">
        <v>0.67021946521960696</v>
      </c>
      <c r="N105">
        <f t="shared" si="3"/>
        <v>58.012210228148099</v>
      </c>
      <c r="O105">
        <v>0.69627758814412499</v>
      </c>
      <c r="P105">
        <v>0.79809120516412702</v>
      </c>
      <c r="Q105">
        <v>0.36453807150621098</v>
      </c>
      <c r="R105">
        <v>0.672417799173745</v>
      </c>
      <c r="S105">
        <v>0.95259531274004206</v>
      </c>
      <c r="T105">
        <v>0.55816861707129395</v>
      </c>
      <c r="U105">
        <v>0.19322159180408399</v>
      </c>
      <c r="V105">
        <v>0.14745230553723901</v>
      </c>
      <c r="W105" t="s">
        <v>162</v>
      </c>
      <c r="X105">
        <v>0.67354549445994205</v>
      </c>
      <c r="Y105">
        <v>-3.6893687857344003E-2</v>
      </c>
      <c r="Z105">
        <v>0.35757292947178199</v>
      </c>
      <c r="AA105">
        <v>0.467149360478743</v>
      </c>
      <c r="AB105">
        <v>0.900182484796618</v>
      </c>
      <c r="AC105">
        <v>0.57683776881281801</v>
      </c>
      <c r="AD105" t="s">
        <v>162</v>
      </c>
      <c r="AE105">
        <v>0.79463237756679295</v>
      </c>
      <c r="AF105">
        <v>0.77067000378908102</v>
      </c>
      <c r="AG105" t="s">
        <v>162</v>
      </c>
      <c r="AH105">
        <v>0.61046696287690905</v>
      </c>
      <c r="AI105">
        <v>0.85517429259232103</v>
      </c>
      <c r="AJ105">
        <v>0.67021946521960696</v>
      </c>
    </row>
    <row r="106" spans="1:36" x14ac:dyDescent="0.25">
      <c r="A106" s="139">
        <v>40909</v>
      </c>
      <c r="B106">
        <f t="shared" si="2"/>
        <v>54.682622146700744</v>
      </c>
      <c r="C106">
        <v>0.40640037005392299</v>
      </c>
      <c r="D106">
        <v>0.65086661968047499</v>
      </c>
      <c r="E106">
        <v>0.55714945078238798</v>
      </c>
      <c r="F106">
        <v>0.90121887714152504</v>
      </c>
      <c r="G106">
        <v>0.242888986484252</v>
      </c>
      <c r="H106">
        <v>0.52477202654739297</v>
      </c>
      <c r="I106">
        <v>0.75830907501659695</v>
      </c>
      <c r="J106">
        <v>0.35498380942220797</v>
      </c>
      <c r="K106">
        <v>0.73625698517876803</v>
      </c>
      <c r="L106">
        <v>0.33541601436254598</v>
      </c>
      <c r="N106">
        <f t="shared" si="3"/>
        <v>43.173666335684686</v>
      </c>
      <c r="O106">
        <v>0.40640037005392299</v>
      </c>
      <c r="P106">
        <v>0.65086661968047499</v>
      </c>
      <c r="Q106">
        <v>0.44816121918077001</v>
      </c>
      <c r="R106">
        <v>0.55714945078238798</v>
      </c>
      <c r="S106">
        <v>0.90121887714152504</v>
      </c>
      <c r="T106">
        <v>0.242888986484252</v>
      </c>
      <c r="U106">
        <v>0.221288986026632</v>
      </c>
      <c r="V106">
        <v>0.21134203508337801</v>
      </c>
      <c r="W106" t="s">
        <v>162</v>
      </c>
      <c r="X106">
        <v>0.52477202654739297</v>
      </c>
      <c r="Y106">
        <v>-6.8952228120588793E-2</v>
      </c>
      <c r="Z106">
        <v>0.13992254744341101</v>
      </c>
      <c r="AA106">
        <v>0.31920621647191</v>
      </c>
      <c r="AB106">
        <v>0.75830907501659695</v>
      </c>
      <c r="AC106">
        <v>0.46258072856138599</v>
      </c>
      <c r="AD106" t="s">
        <v>162</v>
      </c>
      <c r="AE106">
        <v>0.59881054095819097</v>
      </c>
      <c r="AF106">
        <v>0.35498380942220797</v>
      </c>
      <c r="AG106" t="s">
        <v>162</v>
      </c>
      <c r="AH106">
        <v>0.40237434350492601</v>
      </c>
      <c r="AI106">
        <v>0.73625698517876803</v>
      </c>
      <c r="AJ106">
        <v>0.33541601436254598</v>
      </c>
    </row>
    <row r="107" spans="1:36" x14ac:dyDescent="0.25">
      <c r="A107" s="139">
        <v>41000</v>
      </c>
      <c r="B107">
        <f t="shared" si="2"/>
        <v>59.327610733042683</v>
      </c>
      <c r="C107">
        <v>0.58492740381708097</v>
      </c>
      <c r="D107">
        <v>0.64438763729519399</v>
      </c>
      <c r="E107">
        <v>0.46598900235051399</v>
      </c>
      <c r="F107">
        <v>0.90289246557849701</v>
      </c>
      <c r="G107">
        <v>0.43281441771060902</v>
      </c>
      <c r="H107">
        <v>0.43340715422255999</v>
      </c>
      <c r="I107">
        <v>0.71480025055027197</v>
      </c>
      <c r="J107">
        <v>0.54184416973969696</v>
      </c>
      <c r="K107">
        <v>0.72173868101469596</v>
      </c>
      <c r="L107">
        <v>0.48995989102514897</v>
      </c>
      <c r="N107">
        <f t="shared" si="3"/>
        <v>44.828883121914281</v>
      </c>
      <c r="O107">
        <v>0.58492740381708097</v>
      </c>
      <c r="P107">
        <v>0.64438763729519399</v>
      </c>
      <c r="Q107">
        <v>0.21554233707559101</v>
      </c>
      <c r="R107">
        <v>0.46598900235051399</v>
      </c>
      <c r="S107">
        <v>0.90289246557849701</v>
      </c>
      <c r="T107">
        <v>0.43281441771060902</v>
      </c>
      <c r="U107">
        <v>-8.6025017973119206E-2</v>
      </c>
      <c r="V107">
        <v>0.14530565604950699</v>
      </c>
      <c r="W107" t="s">
        <v>162</v>
      </c>
      <c r="X107">
        <v>0.43340715422255999</v>
      </c>
      <c r="Y107">
        <v>0.22133829532024499</v>
      </c>
      <c r="Z107">
        <v>0.40054769882987001</v>
      </c>
      <c r="AA107">
        <v>0.39428206181223702</v>
      </c>
      <c r="AB107">
        <v>0.71480025055027197</v>
      </c>
      <c r="AC107">
        <v>0.35632322896395002</v>
      </c>
      <c r="AD107" t="s">
        <v>162</v>
      </c>
      <c r="AE107">
        <v>0.68890252297867505</v>
      </c>
      <c r="AF107">
        <v>0.54184416973969696</v>
      </c>
      <c r="AG107" t="s">
        <v>162</v>
      </c>
      <c r="AH107">
        <v>0.24850993680248701</v>
      </c>
      <c r="AI107">
        <v>0.72173868101469596</v>
      </c>
      <c r="AJ107">
        <v>0.48995989102514897</v>
      </c>
    </row>
    <row r="108" spans="1:36" x14ac:dyDescent="0.25">
      <c r="A108" s="139">
        <v>41091</v>
      </c>
      <c r="B108">
        <f t="shared" si="2"/>
        <v>51.699025483839556</v>
      </c>
      <c r="C108">
        <v>0.40747828356200999</v>
      </c>
      <c r="D108">
        <v>0.71780288824035698</v>
      </c>
      <c r="E108">
        <v>0.41241402179169101</v>
      </c>
      <c r="F108">
        <v>0.84313815432427797</v>
      </c>
      <c r="G108">
        <v>0.42136596639033902</v>
      </c>
      <c r="H108">
        <v>0.62308482200982696</v>
      </c>
      <c r="I108">
        <v>0.65726329815515305</v>
      </c>
      <c r="J108">
        <v>0.31266112244163102</v>
      </c>
      <c r="K108">
        <v>0.59705443357487997</v>
      </c>
      <c r="L108">
        <v>0.17763955789378899</v>
      </c>
      <c r="N108">
        <f t="shared" si="3"/>
        <v>38.316155760695672</v>
      </c>
      <c r="O108">
        <v>0.40747828356200999</v>
      </c>
      <c r="P108">
        <v>0.71780288824035698</v>
      </c>
      <c r="Q108">
        <v>0.18458629384706501</v>
      </c>
      <c r="R108">
        <v>0.41241402179169101</v>
      </c>
      <c r="S108">
        <v>0.84313815432427797</v>
      </c>
      <c r="T108">
        <v>0.42136596639033902</v>
      </c>
      <c r="U108">
        <v>5.9465276834885297E-2</v>
      </c>
      <c r="V108">
        <v>-2.6334252572080202E-2</v>
      </c>
      <c r="W108" t="s">
        <v>162</v>
      </c>
      <c r="X108">
        <v>0.62308482200982696</v>
      </c>
      <c r="Y108">
        <v>4.5858467257420599E-2</v>
      </c>
      <c r="Z108">
        <v>3.69140966002057E-3</v>
      </c>
      <c r="AA108">
        <v>0.38218624027203402</v>
      </c>
      <c r="AB108">
        <v>0.65726329815515305</v>
      </c>
      <c r="AC108">
        <v>0.55782476807672299</v>
      </c>
      <c r="AD108" t="s">
        <v>162</v>
      </c>
      <c r="AE108">
        <v>0.54839152885186504</v>
      </c>
      <c r="AF108">
        <v>0.31266112244163102</v>
      </c>
      <c r="AG108" t="s">
        <v>162</v>
      </c>
      <c r="AH108">
        <v>0.35449731392028799</v>
      </c>
      <c r="AI108">
        <v>0.59705443357487997</v>
      </c>
      <c r="AJ108">
        <v>0.17763955789378899</v>
      </c>
    </row>
    <row r="109" spans="1:36" x14ac:dyDescent="0.25">
      <c r="A109" s="139">
        <v>41183</v>
      </c>
      <c r="B109">
        <f t="shared" si="2"/>
        <v>51.02052975443614</v>
      </c>
      <c r="C109">
        <v>0.285942086307726</v>
      </c>
      <c r="D109">
        <v>0.59520585543728899</v>
      </c>
      <c r="E109">
        <v>0.39515020568581</v>
      </c>
      <c r="F109">
        <v>0.74533979655569205</v>
      </c>
      <c r="G109">
        <v>0.56164186607864797</v>
      </c>
      <c r="H109">
        <v>0.45666011415533098</v>
      </c>
      <c r="I109">
        <v>0.72830992724083599</v>
      </c>
      <c r="J109">
        <v>0.37266463994035698</v>
      </c>
      <c r="K109">
        <v>0.79519477393154903</v>
      </c>
      <c r="L109">
        <v>0.16594371011037501</v>
      </c>
      <c r="N109">
        <f t="shared" si="3"/>
        <v>33.131486338088024</v>
      </c>
      <c r="O109">
        <v>0.285942086307726</v>
      </c>
      <c r="P109">
        <v>0.59520585543728899</v>
      </c>
      <c r="Q109">
        <v>0.25544244153398998</v>
      </c>
      <c r="R109">
        <v>0.39515020568581</v>
      </c>
      <c r="S109">
        <v>0.74533979655569205</v>
      </c>
      <c r="T109">
        <v>0.56164186607864797</v>
      </c>
      <c r="U109">
        <v>4.2483334328308399E-2</v>
      </c>
      <c r="V109">
        <v>9.8683695079502698E-2</v>
      </c>
      <c r="W109" t="s">
        <v>162</v>
      </c>
      <c r="X109">
        <v>0.45666011415533098</v>
      </c>
      <c r="Y109">
        <v>0.17518602371431599</v>
      </c>
      <c r="Z109">
        <v>-9.4341423382796802E-2</v>
      </c>
      <c r="AA109">
        <v>0.300290308692436</v>
      </c>
      <c r="AB109">
        <v>0.72830992724083599</v>
      </c>
      <c r="AC109">
        <v>0.33503635582406399</v>
      </c>
      <c r="AD109" t="s">
        <v>162</v>
      </c>
      <c r="AE109">
        <v>0.15277178931110799</v>
      </c>
      <c r="AF109">
        <v>0.37266463994035698</v>
      </c>
      <c r="AG109" t="s">
        <v>162</v>
      </c>
      <c r="AH109">
        <v>-7.2623096307815799E-2</v>
      </c>
      <c r="AI109">
        <v>0.79519477393154903</v>
      </c>
      <c r="AJ109">
        <v>0.16594371011037501</v>
      </c>
    </row>
    <row r="110" spans="1:36" x14ac:dyDescent="0.25">
      <c r="A110" s="139">
        <v>41275</v>
      </c>
      <c r="B110">
        <f t="shared" si="2"/>
        <v>44.726881731813748</v>
      </c>
      <c r="C110">
        <v>0.48887993543475899</v>
      </c>
      <c r="D110">
        <v>0.70422570933425899</v>
      </c>
      <c r="E110">
        <v>0.19236407618943999</v>
      </c>
      <c r="F110">
        <v>0.72708192121626503</v>
      </c>
      <c r="G110">
        <v>0.51775471471712198</v>
      </c>
      <c r="H110">
        <v>0.46182388780502998</v>
      </c>
      <c r="I110">
        <v>0.69661913206785897</v>
      </c>
      <c r="J110">
        <v>0.233255393383134</v>
      </c>
      <c r="K110">
        <v>0.33082785808584297</v>
      </c>
      <c r="L110">
        <v>0.119855544947664</v>
      </c>
      <c r="N110">
        <f t="shared" si="3"/>
        <v>32.685183715011561</v>
      </c>
      <c r="O110">
        <v>0.48887993543475899</v>
      </c>
      <c r="P110">
        <v>0.70422570933425899</v>
      </c>
      <c r="Q110">
        <v>0.43748945739645101</v>
      </c>
      <c r="R110">
        <v>0.19236407618943999</v>
      </c>
      <c r="S110">
        <v>0.72708192121626503</v>
      </c>
      <c r="T110">
        <v>0.51775471471712198</v>
      </c>
      <c r="U110">
        <v>0.149086923060613</v>
      </c>
      <c r="V110">
        <v>9.6737075984572804E-2</v>
      </c>
      <c r="W110" t="s">
        <v>162</v>
      </c>
      <c r="X110">
        <v>0.46182388780502998</v>
      </c>
      <c r="Y110">
        <v>0.32544189038681398</v>
      </c>
      <c r="Z110">
        <v>6.34917706071291E-2</v>
      </c>
      <c r="AA110">
        <v>7.8282145025841104E-2</v>
      </c>
      <c r="AB110">
        <v>0.69661913206785897</v>
      </c>
      <c r="AC110">
        <v>0.22723644309184099</v>
      </c>
      <c r="AD110" t="s">
        <v>162</v>
      </c>
      <c r="AE110">
        <v>0.39588603513159099</v>
      </c>
      <c r="AF110">
        <v>0.233255393383134</v>
      </c>
      <c r="AG110" t="s">
        <v>162</v>
      </c>
      <c r="AH110">
        <v>-3.61550080140303E-2</v>
      </c>
      <c r="AI110">
        <v>0.33082785808584297</v>
      </c>
      <c r="AJ110">
        <v>0.119855544947664</v>
      </c>
    </row>
    <row r="111" spans="1:36" x14ac:dyDescent="0.25">
      <c r="A111" s="139">
        <v>41365</v>
      </c>
      <c r="B111">
        <f t="shared" si="2"/>
        <v>51.623921798666842</v>
      </c>
      <c r="C111">
        <v>0.48254152431330999</v>
      </c>
      <c r="D111">
        <v>0.68280899701099096</v>
      </c>
      <c r="E111">
        <v>0.57104170971461599</v>
      </c>
      <c r="F111">
        <v>0.69024385433969204</v>
      </c>
      <c r="G111">
        <v>0.238068771106898</v>
      </c>
      <c r="H111">
        <v>0.363279942941656</v>
      </c>
      <c r="I111">
        <v>0.59651979834133095</v>
      </c>
      <c r="J111">
        <v>0.43853796054748501</v>
      </c>
      <c r="K111">
        <v>0.61564201897585402</v>
      </c>
      <c r="L111">
        <v>0.48370760257485101</v>
      </c>
      <c r="N111">
        <f t="shared" si="3"/>
        <v>41.620169230654298</v>
      </c>
      <c r="O111">
        <v>0.48254152431330999</v>
      </c>
      <c r="P111">
        <v>0.68280899701099096</v>
      </c>
      <c r="Q111">
        <v>2.0266271616364899E-2</v>
      </c>
      <c r="R111">
        <v>0.57104170971461599</v>
      </c>
      <c r="S111">
        <v>0.69024385433969204</v>
      </c>
      <c r="T111">
        <v>0.238068771106898</v>
      </c>
      <c r="U111">
        <v>7.0416844029236605E-2</v>
      </c>
      <c r="V111">
        <v>0.280665022539832</v>
      </c>
      <c r="W111" t="s">
        <v>162</v>
      </c>
      <c r="X111">
        <v>0.363279942941656</v>
      </c>
      <c r="Y111">
        <v>8.4208820084224104E-2</v>
      </c>
      <c r="Z111">
        <v>0.51715562617766997</v>
      </c>
      <c r="AA111">
        <v>0.29174703885189002</v>
      </c>
      <c r="AB111">
        <v>0.59651979834133095</v>
      </c>
      <c r="AC111">
        <v>0.43817937363577297</v>
      </c>
      <c r="AD111" t="s">
        <v>162</v>
      </c>
      <c r="AE111">
        <v>0.61564817634286695</v>
      </c>
      <c r="AF111">
        <v>0.43853796054748501</v>
      </c>
      <c r="AG111" t="s">
        <v>162</v>
      </c>
      <c r="AH111">
        <v>0.42715280067977501</v>
      </c>
      <c r="AI111">
        <v>0.61564201897585402</v>
      </c>
      <c r="AJ111">
        <v>0.48370760257485101</v>
      </c>
    </row>
    <row r="112" spans="1:36" x14ac:dyDescent="0.25">
      <c r="A112" s="139">
        <v>41456</v>
      </c>
      <c r="B112">
        <f t="shared" si="2"/>
        <v>41.370447692589316</v>
      </c>
      <c r="C112">
        <v>9.7556911944037802E-2</v>
      </c>
      <c r="D112">
        <v>0.59660771720734596</v>
      </c>
      <c r="E112">
        <v>0.47488165791479497</v>
      </c>
      <c r="F112">
        <v>0.63217203289953305</v>
      </c>
      <c r="G112">
        <v>0.24635561300098799</v>
      </c>
      <c r="H112">
        <v>0.27821680598142201</v>
      </c>
      <c r="I112">
        <v>0.60467744413260305</v>
      </c>
      <c r="J112">
        <v>0.46933558474289899</v>
      </c>
      <c r="K112">
        <v>0.60295204745004005</v>
      </c>
      <c r="L112">
        <v>0.134288953985267</v>
      </c>
      <c r="N112">
        <f t="shared" si="3"/>
        <v>39.004355290301866</v>
      </c>
      <c r="O112">
        <v>9.7556911944037802E-2</v>
      </c>
      <c r="P112">
        <v>0.59660771720734596</v>
      </c>
      <c r="Q112">
        <v>2.6720939084435499E-2</v>
      </c>
      <c r="R112">
        <v>0.47488165791479497</v>
      </c>
      <c r="S112">
        <v>0.63217203289953305</v>
      </c>
      <c r="T112">
        <v>0.24635561300098799</v>
      </c>
      <c r="U112">
        <v>0.13015322114887101</v>
      </c>
      <c r="V112">
        <v>0.31711386989359303</v>
      </c>
      <c r="W112" t="s">
        <v>162</v>
      </c>
      <c r="X112">
        <v>0.27821680598142201</v>
      </c>
      <c r="Y112">
        <v>0.295467115485404</v>
      </c>
      <c r="Z112">
        <v>0.39064231142863498</v>
      </c>
      <c r="AA112">
        <v>0.22499420280264501</v>
      </c>
      <c r="AB112">
        <v>0.60467744413260305</v>
      </c>
      <c r="AC112">
        <v>0.26863324923898202</v>
      </c>
      <c r="AD112">
        <v>0.83469535096136205</v>
      </c>
      <c r="AE112">
        <v>0.75097654975996397</v>
      </c>
      <c r="AF112">
        <v>0.46933558474289899</v>
      </c>
      <c r="AG112" t="s">
        <v>162</v>
      </c>
      <c r="AH112">
        <v>0.42442947899755001</v>
      </c>
      <c r="AI112">
        <v>0.60295204745004005</v>
      </c>
      <c r="AJ112">
        <v>0.134288953985267</v>
      </c>
    </row>
    <row r="113" spans="1:36" x14ac:dyDescent="0.25">
      <c r="A113" s="139">
        <v>41548</v>
      </c>
      <c r="B113">
        <f t="shared" si="2"/>
        <v>46.595547095198228</v>
      </c>
      <c r="C113">
        <v>0.20126601251322901</v>
      </c>
      <c r="D113">
        <v>0.60343591974060495</v>
      </c>
      <c r="E113">
        <v>0.37115878591245899</v>
      </c>
      <c r="F113">
        <v>0.66049226699173202</v>
      </c>
      <c r="G113">
        <v>0.39150552458976901</v>
      </c>
      <c r="H113">
        <v>0.41813135575801902</v>
      </c>
      <c r="I113">
        <v>0.64754482641120703</v>
      </c>
      <c r="J113">
        <v>0.50858646667225604</v>
      </c>
      <c r="K113">
        <v>0.68577972673874299</v>
      </c>
      <c r="L113">
        <v>0.171653824191804</v>
      </c>
      <c r="N113">
        <f t="shared" si="3"/>
        <v>33.714164997596434</v>
      </c>
      <c r="O113">
        <v>0.20126601251322901</v>
      </c>
      <c r="P113">
        <v>0.60343591974060495</v>
      </c>
      <c r="Q113">
        <v>0.48269370168013198</v>
      </c>
      <c r="R113">
        <v>0.37115878591245899</v>
      </c>
      <c r="S113">
        <v>0.66049226699173202</v>
      </c>
      <c r="T113">
        <v>0.39150552458976901</v>
      </c>
      <c r="U113">
        <v>7.2068736340834202E-2</v>
      </c>
      <c r="V113">
        <v>0.13077970916289999</v>
      </c>
      <c r="W113">
        <v>-0.16161484993375499</v>
      </c>
      <c r="X113">
        <v>0.41813135575801902</v>
      </c>
      <c r="Y113">
        <v>0.25333096041754399</v>
      </c>
      <c r="Z113">
        <v>0.100301951347883</v>
      </c>
      <c r="AA113">
        <v>0.19513797645310199</v>
      </c>
      <c r="AB113">
        <v>0.64754482641120703</v>
      </c>
      <c r="AC113">
        <v>9.9386107709711805E-2</v>
      </c>
      <c r="AD113">
        <v>0.78364413991951198</v>
      </c>
      <c r="AE113">
        <v>0.34393790069990099</v>
      </c>
      <c r="AF113">
        <v>0.50858646667225604</v>
      </c>
      <c r="AG113" t="s">
        <v>162</v>
      </c>
      <c r="AH113">
        <v>0.12075360617766299</v>
      </c>
      <c r="AI113">
        <v>0.68577972673874299</v>
      </c>
      <c r="AJ113">
        <v>0.171653824191804</v>
      </c>
    </row>
    <row r="114" spans="1:36" x14ac:dyDescent="0.25">
      <c r="A114" s="139">
        <v>41640</v>
      </c>
      <c r="B114">
        <f t="shared" si="2"/>
        <v>37.935403360609889</v>
      </c>
      <c r="C114">
        <v>0.17048917745031</v>
      </c>
      <c r="D114">
        <v>0.46686087054226999</v>
      </c>
      <c r="E114">
        <v>0.215823385486896</v>
      </c>
      <c r="F114">
        <v>0.67066650783316495</v>
      </c>
      <c r="G114">
        <v>0.31672838047790502</v>
      </c>
      <c r="H114">
        <v>0.16386850046862</v>
      </c>
      <c r="I114">
        <v>0.61316715886991902</v>
      </c>
      <c r="J114">
        <v>0.43864826734346601</v>
      </c>
      <c r="K114">
        <v>0.48139484804920002</v>
      </c>
      <c r="L114">
        <v>0.25589323953923798</v>
      </c>
      <c r="N114">
        <f t="shared" si="3"/>
        <v>33.810073806815176</v>
      </c>
      <c r="O114">
        <v>0.17048917745031</v>
      </c>
      <c r="P114">
        <v>0.46686087054226999</v>
      </c>
      <c r="Q114">
        <v>0.31260702778129801</v>
      </c>
      <c r="R114">
        <v>0.215823385486896</v>
      </c>
      <c r="S114">
        <v>0.67066650783316495</v>
      </c>
      <c r="T114">
        <v>0.31672838047790502</v>
      </c>
      <c r="U114">
        <v>2.0248767710547101E-2</v>
      </c>
      <c r="V114">
        <v>0.271111078541732</v>
      </c>
      <c r="W114">
        <v>0.104344720122075</v>
      </c>
      <c r="X114">
        <v>0.16386850046862</v>
      </c>
      <c r="Y114">
        <v>0.60212004762599503</v>
      </c>
      <c r="Z114">
        <v>5.6190522999638601E-2</v>
      </c>
      <c r="AA114">
        <v>6.4381966062709697E-2</v>
      </c>
      <c r="AB114">
        <v>0.61316715886991902</v>
      </c>
      <c r="AC114">
        <v>0.25026897768020201</v>
      </c>
      <c r="AD114">
        <v>0.68662236255877895</v>
      </c>
      <c r="AE114">
        <v>0.50730888208984604</v>
      </c>
      <c r="AF114">
        <v>0.43864826734346601</v>
      </c>
      <c r="AG114" t="s">
        <v>162</v>
      </c>
      <c r="AH114">
        <v>0.431370810197375</v>
      </c>
      <c r="AI114">
        <v>0.48139484804920002</v>
      </c>
      <c r="AJ114">
        <v>0.25589323953923798</v>
      </c>
    </row>
    <row r="115" spans="1:36" x14ac:dyDescent="0.25">
      <c r="A115" s="139">
        <v>41730</v>
      </c>
      <c r="B115">
        <f t="shared" si="2"/>
        <v>38.474374810897544</v>
      </c>
      <c r="C115">
        <v>0.25375386505766701</v>
      </c>
      <c r="D115">
        <v>0.61573065993153497</v>
      </c>
      <c r="E115">
        <v>0.111255165765922</v>
      </c>
      <c r="F115">
        <v>0.45703430593906902</v>
      </c>
      <c r="G115">
        <v>0.134260621387777</v>
      </c>
      <c r="H115">
        <v>0.41060411467658597</v>
      </c>
      <c r="I115">
        <v>0.47361589151052103</v>
      </c>
      <c r="J115">
        <v>0.56821030504275605</v>
      </c>
      <c r="K115">
        <v>0.550517078045208</v>
      </c>
      <c r="L115">
        <v>0.272455473732714</v>
      </c>
      <c r="N115">
        <f t="shared" si="3"/>
        <v>24.889865406618192</v>
      </c>
      <c r="O115">
        <v>0.25375386505766701</v>
      </c>
      <c r="P115">
        <v>0.61573065993153497</v>
      </c>
      <c r="Q115">
        <v>-8.8522802835546296E-2</v>
      </c>
      <c r="R115">
        <v>0.111255165765922</v>
      </c>
      <c r="S115">
        <v>0.45703430593906902</v>
      </c>
      <c r="T115">
        <v>0.134260621387777</v>
      </c>
      <c r="U115">
        <v>0.10009855682845201</v>
      </c>
      <c r="V115">
        <v>0.16822030944133301</v>
      </c>
      <c r="W115">
        <v>-0.11855922865221701</v>
      </c>
      <c r="X115">
        <v>0.41060411467658597</v>
      </c>
      <c r="Y115">
        <v>1.41787181340858E-2</v>
      </c>
      <c r="Z115">
        <v>5.4985671826805499E-2</v>
      </c>
      <c r="AA115">
        <v>7.1835925802350695E-2</v>
      </c>
      <c r="AB115">
        <v>0.47361589151052103</v>
      </c>
      <c r="AC115">
        <v>0.49185847293788898</v>
      </c>
      <c r="AD115">
        <v>0.54162870393177298</v>
      </c>
      <c r="AE115">
        <v>0.13705434686957901</v>
      </c>
      <c r="AF115">
        <v>0.56821030504275605</v>
      </c>
      <c r="AG115">
        <v>6.3638856793916898E-2</v>
      </c>
      <c r="AH115">
        <v>0.19191537728782501</v>
      </c>
      <c r="AI115">
        <v>0.550517078045208</v>
      </c>
      <c r="AJ115">
        <v>0.272455473732714</v>
      </c>
    </row>
    <row r="116" spans="1:36" x14ac:dyDescent="0.25">
      <c r="A116" s="139">
        <v>41821</v>
      </c>
      <c r="B116">
        <f t="shared" si="2"/>
        <v>33.212001039537633</v>
      </c>
      <c r="C116">
        <v>0.35233646581241201</v>
      </c>
      <c r="D116">
        <v>0.27210910728425503</v>
      </c>
      <c r="E116">
        <v>0.27753741020355399</v>
      </c>
      <c r="F116">
        <v>0.42428673865438998</v>
      </c>
      <c r="G116">
        <v>0.13229526445137901</v>
      </c>
      <c r="H116">
        <v>0.29061997871286199</v>
      </c>
      <c r="I116">
        <v>0.49386548663963997</v>
      </c>
      <c r="J116">
        <v>0.38660964390923702</v>
      </c>
      <c r="K116">
        <v>0.27527043655544198</v>
      </c>
      <c r="L116">
        <v>0.41626957173059198</v>
      </c>
      <c r="N116">
        <f t="shared" si="3"/>
        <v>22.156322915903814</v>
      </c>
      <c r="O116">
        <v>0.35233646581241201</v>
      </c>
      <c r="P116">
        <v>0.27210910728425503</v>
      </c>
      <c r="Q116">
        <v>-1.2789356897773701E-2</v>
      </c>
      <c r="R116">
        <v>0.27753741020355399</v>
      </c>
      <c r="S116">
        <v>0.42428673865438998</v>
      </c>
      <c r="T116">
        <v>0.13229526445137901</v>
      </c>
      <c r="U116">
        <v>0.156440507776967</v>
      </c>
      <c r="V116">
        <v>8.3962477056288107E-2</v>
      </c>
      <c r="W116">
        <v>3.8551429234261803E-2</v>
      </c>
      <c r="X116">
        <v>0.29061997871286199</v>
      </c>
      <c r="Y116">
        <v>0.367300882858625</v>
      </c>
      <c r="Z116">
        <v>4.8050147566762701E-2</v>
      </c>
      <c r="AA116">
        <v>0.19180730953258099</v>
      </c>
      <c r="AB116">
        <v>0.49386548663963997</v>
      </c>
      <c r="AC116">
        <v>5.3442832898218703E-2</v>
      </c>
      <c r="AD116">
        <v>5.6594177695635503E-2</v>
      </c>
      <c r="AE116">
        <v>0.28494731139731799</v>
      </c>
      <c r="AF116">
        <v>0.38660964390923702</v>
      </c>
      <c r="AG116">
        <v>0.123313320923526</v>
      </c>
      <c r="AH116">
        <v>0.16156989750266401</v>
      </c>
      <c r="AI116">
        <v>0.27527043655544198</v>
      </c>
      <c r="AJ116">
        <v>0.41626957173059198</v>
      </c>
    </row>
    <row r="117" spans="1:36" x14ac:dyDescent="0.25">
      <c r="A117" s="139">
        <v>41913</v>
      </c>
      <c r="B117">
        <f t="shared" si="2"/>
        <v>43.585782603504455</v>
      </c>
      <c r="C117">
        <v>0.40390267942670299</v>
      </c>
      <c r="D117">
        <v>0.66884951946236304</v>
      </c>
      <c r="E117">
        <v>0.38120723929366102</v>
      </c>
      <c r="F117">
        <v>0.69295515269777797</v>
      </c>
      <c r="G117">
        <v>0.13639695804598201</v>
      </c>
      <c r="H117">
        <v>0.21660960031691201</v>
      </c>
      <c r="I117">
        <v>0.71923030045307301</v>
      </c>
      <c r="J117">
        <v>0.467542588000191</v>
      </c>
      <c r="K117">
        <v>0.66695209358318897</v>
      </c>
      <c r="L117">
        <v>4.9321290705934802E-3</v>
      </c>
      <c r="N117">
        <f t="shared" si="3"/>
        <v>36.8728221713761</v>
      </c>
      <c r="O117">
        <v>0.40390267942670299</v>
      </c>
      <c r="P117">
        <v>0.66884951946236304</v>
      </c>
      <c r="Q117">
        <v>0.33135684618039402</v>
      </c>
      <c r="R117">
        <v>0.38120723929366102</v>
      </c>
      <c r="S117">
        <v>0.69295515269777797</v>
      </c>
      <c r="T117">
        <v>0.13639695804598201</v>
      </c>
      <c r="U117">
        <v>0.171110556566309</v>
      </c>
      <c r="V117">
        <v>-0.168370512265346</v>
      </c>
      <c r="W117">
        <v>0.309753114516023</v>
      </c>
      <c r="X117">
        <v>0.21660960031691201</v>
      </c>
      <c r="Y117">
        <v>0.39377708553018897</v>
      </c>
      <c r="Z117">
        <v>0.30382592147422099</v>
      </c>
      <c r="AA117">
        <v>0.48625409756215998</v>
      </c>
      <c r="AB117">
        <v>0.71923030045307301</v>
      </c>
      <c r="AC117">
        <v>0.38850335603674602</v>
      </c>
      <c r="AD117">
        <v>0.83135887016697296</v>
      </c>
      <c r="AE117">
        <v>0.296439348375647</v>
      </c>
      <c r="AF117">
        <v>0.467542588000191</v>
      </c>
      <c r="AG117">
        <v>0.16146569252154799</v>
      </c>
      <c r="AH117">
        <v>0.24796824068743401</v>
      </c>
      <c r="AI117">
        <v>0.66695209358318897</v>
      </c>
      <c r="AJ117">
        <v>4.9321290705934802E-3</v>
      </c>
    </row>
    <row r="118" spans="1:36" x14ac:dyDescent="0.25">
      <c r="A118" s="139">
        <v>42005</v>
      </c>
      <c r="B118">
        <f t="shared" si="2"/>
        <v>43.538919388776954</v>
      </c>
      <c r="C118">
        <v>0.25366436695991001</v>
      </c>
      <c r="D118">
        <v>0.49943158668405502</v>
      </c>
      <c r="E118">
        <v>0.517760071657419</v>
      </c>
      <c r="F118">
        <v>0.683902166024416</v>
      </c>
      <c r="G118">
        <v>0.28006563762831399</v>
      </c>
      <c r="H118">
        <v>0.36236078688376699</v>
      </c>
      <c r="I118">
        <v>0.51545898405834101</v>
      </c>
      <c r="J118">
        <v>0.59699181685339198</v>
      </c>
      <c r="K118">
        <v>0.44977069738062397</v>
      </c>
      <c r="L118">
        <v>0.19448582474745699</v>
      </c>
      <c r="N118">
        <f t="shared" si="3"/>
        <v>37.740648975234713</v>
      </c>
      <c r="O118">
        <v>0.25366436695991001</v>
      </c>
      <c r="P118">
        <v>0.49943158668405502</v>
      </c>
      <c r="Q118">
        <v>0.31259672332511501</v>
      </c>
      <c r="R118">
        <v>0.517760071657419</v>
      </c>
      <c r="S118">
        <v>0.683902166024416</v>
      </c>
      <c r="T118">
        <v>0.28006563762831399</v>
      </c>
      <c r="U118">
        <v>0.120394211101137</v>
      </c>
      <c r="V118">
        <v>0.26620216544977099</v>
      </c>
      <c r="W118">
        <v>0.29784317400603499</v>
      </c>
      <c r="X118">
        <v>0.36236078688376699</v>
      </c>
      <c r="Y118">
        <v>0.27879586354546698</v>
      </c>
      <c r="Z118">
        <v>0.284597658304583</v>
      </c>
      <c r="AA118">
        <v>0.61983797933929796</v>
      </c>
      <c r="AB118">
        <v>0.51545898405834101</v>
      </c>
      <c r="AC118">
        <v>0.29239722418708403</v>
      </c>
      <c r="AD118">
        <v>0.59664592069923195</v>
      </c>
      <c r="AE118">
        <v>0.43398554703439701</v>
      </c>
      <c r="AF118">
        <v>0.59699181685339198</v>
      </c>
      <c r="AG118">
        <v>0.27928238382808901</v>
      </c>
      <c r="AH118">
        <v>0.16647198485373399</v>
      </c>
      <c r="AI118">
        <v>0.44977069738062397</v>
      </c>
      <c r="AJ118">
        <v>0.19448582474745699</v>
      </c>
    </row>
    <row r="119" spans="1:36" x14ac:dyDescent="0.25">
      <c r="A119" s="139">
        <v>42095</v>
      </c>
      <c r="B119">
        <f t="shared" si="2"/>
        <v>52.921098871926851</v>
      </c>
      <c r="C119">
        <v>0.46409563057421599</v>
      </c>
      <c r="D119">
        <v>0.63726713496105503</v>
      </c>
      <c r="E119">
        <v>0.59645033489388999</v>
      </c>
      <c r="F119">
        <v>0.72533956973754399</v>
      </c>
      <c r="G119">
        <v>0.44476397438138698</v>
      </c>
      <c r="H119">
        <v>0.40664113509597899</v>
      </c>
      <c r="I119">
        <v>0.59911813987747897</v>
      </c>
      <c r="J119">
        <v>0.52632340449772597</v>
      </c>
      <c r="K119">
        <v>0.54118074158710205</v>
      </c>
      <c r="L119">
        <v>0.35092982158630798</v>
      </c>
      <c r="N119">
        <f t="shared" si="3"/>
        <v>40.768619241111054</v>
      </c>
      <c r="O119">
        <v>0.46409563057421599</v>
      </c>
      <c r="P119">
        <v>0.63726713496105503</v>
      </c>
      <c r="Q119">
        <v>0.37428163819080801</v>
      </c>
      <c r="R119">
        <v>0.59645033489388999</v>
      </c>
      <c r="S119">
        <v>0.72533956973754399</v>
      </c>
      <c r="T119">
        <v>0.44476397438138698</v>
      </c>
      <c r="U119">
        <v>0.17376789909458501</v>
      </c>
      <c r="V119">
        <v>0.32628881503311602</v>
      </c>
      <c r="W119">
        <v>0.38685555549002898</v>
      </c>
      <c r="X119">
        <v>0.40664113509597899</v>
      </c>
      <c r="Y119">
        <v>0.232154373295129</v>
      </c>
      <c r="Z119">
        <v>0.31873485621574899</v>
      </c>
      <c r="AA119">
        <v>0.37704135884117301</v>
      </c>
      <c r="AB119">
        <v>0.59911813987747897</v>
      </c>
      <c r="AC119">
        <v>0.37546809369188</v>
      </c>
      <c r="AD119">
        <v>0.18793061549692</v>
      </c>
      <c r="AE119">
        <v>0.50528071716460599</v>
      </c>
      <c r="AF119">
        <v>0.52632340449772597</v>
      </c>
      <c r="AG119">
        <v>0.29415877796234602</v>
      </c>
      <c r="AH119">
        <v>0.125023645375405</v>
      </c>
      <c r="AI119">
        <v>0.54118074158710205</v>
      </c>
      <c r="AJ119">
        <v>0.35092982158630798</v>
      </c>
    </row>
    <row r="120" spans="1:36" x14ac:dyDescent="0.25">
      <c r="A120" s="139">
        <v>42186</v>
      </c>
      <c r="B120">
        <f t="shared" si="2"/>
        <v>52.452053101428277</v>
      </c>
      <c r="C120">
        <v>0.234398924223577</v>
      </c>
      <c r="D120">
        <v>0.56818775871045102</v>
      </c>
      <c r="E120">
        <v>0.44926777508035998</v>
      </c>
      <c r="F120">
        <v>0.83759928907967696</v>
      </c>
      <c r="G120">
        <v>0.37152676203930901</v>
      </c>
      <c r="H120">
        <v>0.60548063158591303</v>
      </c>
      <c r="I120">
        <v>0.76415819970049004</v>
      </c>
      <c r="J120">
        <v>0.53840264783972902</v>
      </c>
      <c r="K120">
        <v>0.67176182096875503</v>
      </c>
      <c r="L120">
        <v>0.20442150091456601</v>
      </c>
      <c r="N120">
        <f t="shared" si="3"/>
        <v>41.662976698306444</v>
      </c>
      <c r="O120">
        <v>0.234398924223577</v>
      </c>
      <c r="P120">
        <v>0.56818775871045102</v>
      </c>
      <c r="Q120">
        <v>0.70600883445789897</v>
      </c>
      <c r="R120">
        <v>0.44926777508035998</v>
      </c>
      <c r="S120">
        <v>0.83759928907967696</v>
      </c>
      <c r="T120">
        <v>0.37152676203930901</v>
      </c>
      <c r="U120">
        <v>-0.14701628639591299</v>
      </c>
      <c r="V120">
        <v>0.154463662749799</v>
      </c>
      <c r="W120">
        <v>0.37481169656139801</v>
      </c>
      <c r="X120">
        <v>0.60548063158591303</v>
      </c>
      <c r="Y120">
        <v>0.147972658624621</v>
      </c>
      <c r="Z120">
        <v>0.54686592472398199</v>
      </c>
      <c r="AA120">
        <v>0.53099626216084395</v>
      </c>
      <c r="AB120">
        <v>0.76415819970049004</v>
      </c>
      <c r="AC120">
        <v>0.358409527453945</v>
      </c>
      <c r="AD120">
        <v>5.1409298365304397E-2</v>
      </c>
      <c r="AE120">
        <v>0.64133523852287</v>
      </c>
      <c r="AF120">
        <v>0.53840264783972902</v>
      </c>
      <c r="AG120">
        <v>0.32430232236114698</v>
      </c>
      <c r="AH120">
        <v>0.231090423898692</v>
      </c>
      <c r="AI120">
        <v>0.67176182096875503</v>
      </c>
      <c r="AJ120">
        <v>0.20442150091456601</v>
      </c>
    </row>
    <row r="121" spans="1:36" x14ac:dyDescent="0.25">
      <c r="A121" s="139">
        <v>42278</v>
      </c>
      <c r="B121">
        <f t="shared" si="2"/>
        <v>54.244916397240303</v>
      </c>
      <c r="C121">
        <v>0.46643973325435301</v>
      </c>
      <c r="D121">
        <v>0.54372308999247598</v>
      </c>
      <c r="E121">
        <v>0.31955027750171799</v>
      </c>
      <c r="F121">
        <v>0.70216593381902404</v>
      </c>
      <c r="G121">
        <v>0.513773814600746</v>
      </c>
      <c r="H121">
        <v>0.33337437817994198</v>
      </c>
      <c r="I121">
        <v>0.70734473400950804</v>
      </c>
      <c r="J121">
        <v>0.88358224773055405</v>
      </c>
      <c r="K121">
        <v>0.64381110168545397</v>
      </c>
      <c r="L121">
        <v>0.31072632895025498</v>
      </c>
      <c r="N121">
        <f t="shared" si="3"/>
        <v>44.006882576898434</v>
      </c>
      <c r="O121">
        <v>0.46643973325435301</v>
      </c>
      <c r="P121">
        <v>0.54372308999247598</v>
      </c>
      <c r="Q121">
        <v>0.41100538436925799</v>
      </c>
      <c r="R121">
        <v>0.31955027750171799</v>
      </c>
      <c r="S121">
        <v>0.70216593381902404</v>
      </c>
      <c r="T121">
        <v>0.513773814600746</v>
      </c>
      <c r="U121">
        <v>0.18015168785454699</v>
      </c>
      <c r="V121">
        <v>0.44672513687271997</v>
      </c>
      <c r="W121">
        <v>0.28192791055966498</v>
      </c>
      <c r="X121">
        <v>0.33337437817994198</v>
      </c>
      <c r="Y121">
        <v>0.51979649007990703</v>
      </c>
      <c r="Z121">
        <v>0.53834143050290295</v>
      </c>
      <c r="AA121">
        <v>0.53800902632798697</v>
      </c>
      <c r="AB121">
        <v>0.70734473400950804</v>
      </c>
      <c r="AC121">
        <v>0.39488691139740001</v>
      </c>
      <c r="AD121">
        <v>-0.15180962136354401</v>
      </c>
      <c r="AE121">
        <v>0.62145213030691004</v>
      </c>
      <c r="AF121">
        <v>0.88358224773055405</v>
      </c>
      <c r="AG121">
        <v>0.37536406617734103</v>
      </c>
      <c r="AH121">
        <v>0.101171974108532</v>
      </c>
      <c r="AI121">
        <v>0.64381110168545397</v>
      </c>
      <c r="AJ121">
        <v>0.31072632895025498</v>
      </c>
    </row>
    <row r="122" spans="1:36" x14ac:dyDescent="0.25">
      <c r="A122" s="139">
        <v>42370</v>
      </c>
      <c r="B122">
        <f t="shared" si="2"/>
        <v>66.214220758135852</v>
      </c>
      <c r="C122">
        <v>0.48349527597268899</v>
      </c>
      <c r="D122">
        <v>0.74064588885158</v>
      </c>
      <c r="E122">
        <v>0.77655723763113604</v>
      </c>
      <c r="F122">
        <v>0.83150025834900099</v>
      </c>
      <c r="G122">
        <v>0.49463452220010901</v>
      </c>
      <c r="H122">
        <v>0.53850525636526003</v>
      </c>
      <c r="I122">
        <v>0.63749332474284004</v>
      </c>
      <c r="J122">
        <v>0.83220280240401501</v>
      </c>
      <c r="K122">
        <v>0.69653787363980202</v>
      </c>
      <c r="L122">
        <v>0.58984963565715498</v>
      </c>
      <c r="N122">
        <f t="shared" si="3"/>
        <v>52.562685047193611</v>
      </c>
      <c r="O122">
        <v>0.48349527597268899</v>
      </c>
      <c r="P122">
        <v>0.74064588885158</v>
      </c>
      <c r="Q122">
        <v>0.53322402018844295</v>
      </c>
      <c r="R122">
        <v>0.77655723763113604</v>
      </c>
      <c r="S122">
        <v>0.83150025834900099</v>
      </c>
      <c r="T122">
        <v>0.49463452220010901</v>
      </c>
      <c r="U122">
        <v>-5.7117791942936202E-2</v>
      </c>
      <c r="V122">
        <v>0.39925720903891998</v>
      </c>
      <c r="W122">
        <v>0.42927783649448797</v>
      </c>
      <c r="X122">
        <v>0.53850525636526003</v>
      </c>
      <c r="Y122">
        <v>0.30884606799873998</v>
      </c>
      <c r="Z122">
        <v>0.283484007756377</v>
      </c>
      <c r="AA122">
        <v>0.70374482959720897</v>
      </c>
      <c r="AB122">
        <v>0.63749332474284004</v>
      </c>
      <c r="AC122">
        <v>0.54164141307429503</v>
      </c>
      <c r="AD122">
        <v>-9.8607054258408794E-2</v>
      </c>
      <c r="AE122">
        <v>0.62100483559507702</v>
      </c>
      <c r="AF122">
        <v>0.83220280240401501</v>
      </c>
      <c r="AG122">
        <v>0.84631112757110105</v>
      </c>
      <c r="AH122">
        <v>0.43130213345570201</v>
      </c>
      <c r="AI122">
        <v>0.69653787363980202</v>
      </c>
      <c r="AJ122">
        <v>0.58984963565715498</v>
      </c>
    </row>
    <row r="123" spans="1:36" x14ac:dyDescent="0.25">
      <c r="A123" s="139">
        <v>42461</v>
      </c>
      <c r="B123">
        <f t="shared" si="2"/>
        <v>70.544184233093944</v>
      </c>
      <c r="C123">
        <v>0.349577664082523</v>
      </c>
      <c r="D123">
        <v>0.80156632151990603</v>
      </c>
      <c r="E123">
        <v>0.65362717047915397</v>
      </c>
      <c r="F123">
        <v>0.88633739285074797</v>
      </c>
      <c r="G123">
        <v>0.65564862949856895</v>
      </c>
      <c r="H123">
        <v>0.69240001234342996</v>
      </c>
      <c r="I123">
        <v>0.85809304663268404</v>
      </c>
      <c r="J123">
        <v>0.87935840857730196</v>
      </c>
      <c r="K123">
        <v>0.86609057497247699</v>
      </c>
      <c r="L123">
        <v>0.41171920235260201</v>
      </c>
      <c r="N123">
        <f t="shared" si="3"/>
        <v>62.086973681780812</v>
      </c>
      <c r="O123">
        <v>0.349577664082523</v>
      </c>
      <c r="P123">
        <v>0.80156632151990603</v>
      </c>
      <c r="Q123">
        <v>0.68862039780629702</v>
      </c>
      <c r="R123">
        <v>0.65362717047915397</v>
      </c>
      <c r="S123">
        <v>0.88633739285074797</v>
      </c>
      <c r="T123">
        <v>0.65564862949856895</v>
      </c>
      <c r="U123">
        <v>0.236323862133032</v>
      </c>
      <c r="V123">
        <v>0.28987329823194702</v>
      </c>
      <c r="W123">
        <v>0.85257196191539597</v>
      </c>
      <c r="X123">
        <v>0.69240001234342996</v>
      </c>
      <c r="Y123">
        <v>0.48439268089735599</v>
      </c>
      <c r="Z123">
        <v>0.222021184635078</v>
      </c>
      <c r="AA123">
        <v>0.60757844085651203</v>
      </c>
      <c r="AB123">
        <v>0.85809304663268404</v>
      </c>
      <c r="AC123">
        <v>0.54943493154051404</v>
      </c>
      <c r="AD123">
        <v>0.85529753066002501</v>
      </c>
      <c r="AE123">
        <v>0.57755213875168698</v>
      </c>
      <c r="AF123">
        <v>0.87935840857730196</v>
      </c>
      <c r="AG123">
        <v>0.75436587234358798</v>
      </c>
      <c r="AH123">
        <v>0.48668348691095398</v>
      </c>
      <c r="AI123">
        <v>0.86609057497247699</v>
      </c>
      <c r="AJ123">
        <v>0.41171920235260201</v>
      </c>
    </row>
    <row r="124" spans="1:36" x14ac:dyDescent="0.25">
      <c r="A124" s="139">
        <v>42552</v>
      </c>
      <c r="B124">
        <f t="shared" si="2"/>
        <v>60.388909831015482</v>
      </c>
      <c r="C124">
        <v>0.447495706821876</v>
      </c>
      <c r="D124">
        <v>0.65013677405519199</v>
      </c>
      <c r="E124">
        <v>0.54964184382404302</v>
      </c>
      <c r="F124">
        <v>0.79551610290754704</v>
      </c>
      <c r="G124">
        <v>0.494049396899231</v>
      </c>
      <c r="H124">
        <v>0.58133815584623605</v>
      </c>
      <c r="I124">
        <v>0.81027533578549504</v>
      </c>
      <c r="J124">
        <v>0.83248302678220198</v>
      </c>
      <c r="K124">
        <v>0.51175426425318704</v>
      </c>
      <c r="L124">
        <v>0.36620037592653898</v>
      </c>
      <c r="N124">
        <f t="shared" si="3"/>
        <v>43.552210647229742</v>
      </c>
      <c r="O124">
        <v>0.447495706821876</v>
      </c>
      <c r="P124">
        <v>0.65013677405519199</v>
      </c>
      <c r="Q124">
        <v>0.29499782670591401</v>
      </c>
      <c r="R124">
        <v>0.54964184382404302</v>
      </c>
      <c r="S124">
        <v>0.79551610290754704</v>
      </c>
      <c r="T124">
        <v>0.494049396899231</v>
      </c>
      <c r="U124">
        <v>-1.8836197102022799E-2</v>
      </c>
      <c r="V124">
        <v>0.33426232423614599</v>
      </c>
      <c r="W124">
        <v>0.342366691401223</v>
      </c>
      <c r="X124">
        <v>0.58133815584623605</v>
      </c>
      <c r="Y124">
        <v>0.48002134247671602</v>
      </c>
      <c r="Z124">
        <v>0.14120187946104701</v>
      </c>
      <c r="AA124">
        <v>0.37617253970297798</v>
      </c>
      <c r="AB124">
        <v>0.81027533578549504</v>
      </c>
      <c r="AC124">
        <v>0.481989277496016</v>
      </c>
      <c r="AD124">
        <v>-0.10937785508894</v>
      </c>
      <c r="AE124">
        <v>0.61298516627840804</v>
      </c>
      <c r="AF124">
        <v>0.83248302678220198</v>
      </c>
      <c r="AG124">
        <v>0.61751102667428004</v>
      </c>
      <c r="AH124">
        <v>-1.06986629527672E-2</v>
      </c>
      <c r="AI124">
        <v>0.51175426425318704</v>
      </c>
      <c r="AJ124">
        <v>0.36620037592653898</v>
      </c>
    </row>
    <row r="125" spans="1:36" x14ac:dyDescent="0.25">
      <c r="A125" s="139">
        <v>42644</v>
      </c>
      <c r="B125">
        <f t="shared" si="2"/>
        <v>59.168558130488435</v>
      </c>
      <c r="C125">
        <v>0.41107223876036603</v>
      </c>
      <c r="D125">
        <v>0.82729607684400097</v>
      </c>
      <c r="E125">
        <v>0.62442983909957295</v>
      </c>
      <c r="F125">
        <v>0.88189802790340099</v>
      </c>
      <c r="G125">
        <v>0.68947791855754004</v>
      </c>
      <c r="H125">
        <v>0.392610947001654</v>
      </c>
      <c r="I125">
        <v>0.66531273885612796</v>
      </c>
      <c r="J125">
        <v>0.86459187334730903</v>
      </c>
      <c r="K125">
        <v>0.42231619578673002</v>
      </c>
      <c r="L125">
        <v>0.137849956892141</v>
      </c>
      <c r="N125">
        <f t="shared" si="3"/>
        <v>48.090463337036994</v>
      </c>
      <c r="O125">
        <v>0.41107223876036603</v>
      </c>
      <c r="P125">
        <v>0.82729607684400097</v>
      </c>
      <c r="Q125">
        <v>0.53067630532274901</v>
      </c>
      <c r="R125">
        <v>0.62442983909957295</v>
      </c>
      <c r="S125">
        <v>0.88189802790340099</v>
      </c>
      <c r="T125">
        <v>0.68947791855754004</v>
      </c>
      <c r="U125">
        <v>0.13248722978681399</v>
      </c>
      <c r="V125">
        <v>0.37804832523807402</v>
      </c>
      <c r="W125">
        <v>0.55481653008105303</v>
      </c>
      <c r="X125">
        <v>0.392610947001654</v>
      </c>
      <c r="Y125">
        <v>0.55092305520205498</v>
      </c>
      <c r="Z125">
        <v>4.4213449203872303E-2</v>
      </c>
      <c r="AA125">
        <v>0.568425718243739</v>
      </c>
      <c r="AB125">
        <v>0.66531273885612796</v>
      </c>
      <c r="AC125">
        <v>0.40262144708578501</v>
      </c>
      <c r="AD125">
        <v>0.18341582284951399</v>
      </c>
      <c r="AE125">
        <v>0.36865928223219802</v>
      </c>
      <c r="AF125">
        <v>0.86459187334730903</v>
      </c>
      <c r="AG125">
        <v>0.62905573757645195</v>
      </c>
      <c r="AH125">
        <v>0.319703218276988</v>
      </c>
      <c r="AI125">
        <v>0.42231619578673002</v>
      </c>
      <c r="AJ125">
        <v>0.137849956892141</v>
      </c>
    </row>
    <row r="126" spans="1:36" x14ac:dyDescent="0.25">
      <c r="A126" s="139">
        <v>42736</v>
      </c>
      <c r="B126">
        <f t="shared" si="2"/>
        <v>55.457598314285029</v>
      </c>
      <c r="C126">
        <v>0.258704976724074</v>
      </c>
      <c r="D126">
        <v>0.787579716060546</v>
      </c>
      <c r="E126">
        <v>0.57372303593200802</v>
      </c>
      <c r="F126">
        <v>0.86185220855508604</v>
      </c>
      <c r="G126">
        <v>0.59269779419637902</v>
      </c>
      <c r="H126">
        <v>0.33653470446317202</v>
      </c>
      <c r="I126">
        <v>0.610703989121682</v>
      </c>
      <c r="J126">
        <v>0.79095313252917199</v>
      </c>
      <c r="K126">
        <v>0.43940378614664599</v>
      </c>
      <c r="L126">
        <v>0.29360648769973802</v>
      </c>
      <c r="N126">
        <f t="shared" si="3"/>
        <v>41.045397852420081</v>
      </c>
      <c r="O126">
        <v>0.258704976724074</v>
      </c>
      <c r="P126">
        <v>0.787579716060546</v>
      </c>
      <c r="Q126">
        <v>0.40502625565837802</v>
      </c>
      <c r="R126">
        <v>0.57372303593200802</v>
      </c>
      <c r="S126">
        <v>0.86185220855508604</v>
      </c>
      <c r="T126">
        <v>0.59269779419637902</v>
      </c>
      <c r="U126">
        <v>0.22775723989410099</v>
      </c>
      <c r="V126">
        <v>0.22734851371713699</v>
      </c>
      <c r="W126">
        <v>0.31411520049793601</v>
      </c>
      <c r="X126">
        <v>0.33653470446317202</v>
      </c>
      <c r="Y126">
        <v>0.66879283211861096</v>
      </c>
      <c r="Z126">
        <v>-5.7100412138037598E-2</v>
      </c>
      <c r="AA126">
        <v>6.8999088880186799E-2</v>
      </c>
      <c r="AB126">
        <v>0.610703989121682</v>
      </c>
      <c r="AC126">
        <v>0.27706376413218797</v>
      </c>
      <c r="AD126">
        <v>-2.52743719945723E-2</v>
      </c>
      <c r="AE126">
        <v>0.468482613451286</v>
      </c>
      <c r="AF126">
        <v>0.79095313252917199</v>
      </c>
      <c r="AG126">
        <v>0.58055408244710005</v>
      </c>
      <c r="AH126">
        <v>0.3284628894396</v>
      </c>
      <c r="AI126">
        <v>0.43940378614664599</v>
      </c>
      <c r="AJ126">
        <v>0.29360648769973802</v>
      </c>
    </row>
    <row r="127" spans="1:36" x14ac:dyDescent="0.25">
      <c r="A127" s="139">
        <v>42826</v>
      </c>
      <c r="B127">
        <f t="shared" si="2"/>
        <v>40.664398903630513</v>
      </c>
      <c r="C127">
        <v>0.220446744046711</v>
      </c>
      <c r="D127">
        <v>0.70212186459085002</v>
      </c>
      <c r="E127">
        <v>0.52253101764693499</v>
      </c>
      <c r="F127">
        <v>0.74524660295477496</v>
      </c>
      <c r="G127">
        <v>-3.3306980219721199E-2</v>
      </c>
      <c r="H127">
        <v>0.41251956926328898</v>
      </c>
      <c r="I127">
        <v>0.64833198926204205</v>
      </c>
      <c r="J127">
        <v>0.68793945343790197</v>
      </c>
      <c r="K127">
        <v>0.176871364453245</v>
      </c>
      <c r="L127">
        <v>-1.6261735072976999E-2</v>
      </c>
      <c r="N127">
        <f t="shared" si="3"/>
        <v>31.060871457254112</v>
      </c>
      <c r="O127">
        <v>0.220446744046711</v>
      </c>
      <c r="P127">
        <v>0.70212186459085002</v>
      </c>
      <c r="Q127">
        <v>0.101388022532603</v>
      </c>
      <c r="R127">
        <v>0.52253101764693499</v>
      </c>
      <c r="S127">
        <v>0.74524660295477496</v>
      </c>
      <c r="T127">
        <v>-3.3306980219721199E-2</v>
      </c>
      <c r="U127">
        <v>-3.4005534698233503E-2</v>
      </c>
      <c r="V127">
        <v>0.11841924231343399</v>
      </c>
      <c r="W127">
        <v>0.427756419108824</v>
      </c>
      <c r="X127">
        <v>0.41251956926328898</v>
      </c>
      <c r="Y127">
        <v>0.39721406916846302</v>
      </c>
      <c r="Z127">
        <v>-1.28493331529269E-2</v>
      </c>
      <c r="AA127">
        <v>0.28541273495695602</v>
      </c>
      <c r="AB127">
        <v>0.64833198926204205</v>
      </c>
      <c r="AC127">
        <v>0.29291509786951703</v>
      </c>
      <c r="AD127">
        <v>-3.8562016022836203E-2</v>
      </c>
      <c r="AE127">
        <v>0.32372996575741397</v>
      </c>
      <c r="AF127">
        <v>0.68793945343790197</v>
      </c>
      <c r="AG127">
        <v>0.71306958900585005</v>
      </c>
      <c r="AH127">
        <v>0.192463573393789</v>
      </c>
      <c r="AI127">
        <v>0.176871364453245</v>
      </c>
      <c r="AJ127">
        <v>-1.6261735072976999E-2</v>
      </c>
    </row>
    <row r="128" spans="1:36" x14ac:dyDescent="0.25">
      <c r="A128" s="139">
        <v>42917</v>
      </c>
      <c r="B128">
        <f t="shared" si="2"/>
        <v>47.157467327015127</v>
      </c>
      <c r="C128">
        <v>0.24244303931709099</v>
      </c>
      <c r="D128">
        <v>0.68610741770083306</v>
      </c>
      <c r="E128">
        <v>0.53821262594819097</v>
      </c>
      <c r="F128">
        <v>0.79738180659982405</v>
      </c>
      <c r="G128">
        <v>0.50583095434421199</v>
      </c>
      <c r="H128">
        <v>9.0785700435720401E-2</v>
      </c>
      <c r="I128">
        <v>0.50091699804522505</v>
      </c>
      <c r="J128">
        <v>0.78721791446118705</v>
      </c>
      <c r="K128">
        <v>0.424097405689635</v>
      </c>
      <c r="L128">
        <v>0.14275287015959401</v>
      </c>
      <c r="N128">
        <f t="shared" si="3"/>
        <v>38.085088598919263</v>
      </c>
      <c r="O128">
        <v>0.24244303931709099</v>
      </c>
      <c r="P128">
        <v>0.68610741770083306</v>
      </c>
      <c r="Q128">
        <v>0.54628755486303904</v>
      </c>
      <c r="R128">
        <v>0.53821262594819097</v>
      </c>
      <c r="S128">
        <v>0.79738180659982405</v>
      </c>
      <c r="T128">
        <v>0.50583095434421199</v>
      </c>
      <c r="U128">
        <v>0.31166957647146198</v>
      </c>
      <c r="V128">
        <v>0.15166363391891399</v>
      </c>
      <c r="W128">
        <v>0.155417380077535</v>
      </c>
      <c r="X128">
        <v>9.0785700435720401E-2</v>
      </c>
      <c r="Y128">
        <v>0.37201517909989901</v>
      </c>
      <c r="Z128">
        <v>-0.14302795322039499</v>
      </c>
      <c r="AA128">
        <v>0.158407134952496</v>
      </c>
      <c r="AB128">
        <v>0.50091699804522505</v>
      </c>
      <c r="AC128">
        <v>0.21880105115363699</v>
      </c>
      <c r="AD128">
        <v>0.78943567986144902</v>
      </c>
      <c r="AE128">
        <v>0.40038691393069098</v>
      </c>
      <c r="AF128">
        <v>0.78721791446118705</v>
      </c>
      <c r="AG128">
        <v>0.49350188026840802</v>
      </c>
      <c r="AH128">
        <v>0.20841472768359301</v>
      </c>
      <c r="AI128">
        <v>0.424097405689635</v>
      </c>
      <c r="AJ128">
        <v>0.14275287015959401</v>
      </c>
    </row>
    <row r="129" spans="1:36" x14ac:dyDescent="0.25">
      <c r="A129" s="139">
        <v>43009</v>
      </c>
      <c r="B129">
        <f t="shared" si="2"/>
        <v>33.372752273391704</v>
      </c>
      <c r="C129">
        <v>-0.10070901061507299</v>
      </c>
      <c r="D129">
        <v>0.62021009237236502</v>
      </c>
      <c r="E129">
        <v>0.346466089606355</v>
      </c>
      <c r="F129">
        <v>0.65669396503546495</v>
      </c>
      <c r="G129">
        <v>0.38366387382442901</v>
      </c>
      <c r="H129">
        <v>0.13160893961733899</v>
      </c>
      <c r="I129">
        <v>0.279036217306733</v>
      </c>
      <c r="J129">
        <v>0.73096827601249703</v>
      </c>
      <c r="K129">
        <v>0.22863582535173901</v>
      </c>
      <c r="L129">
        <v>6.0700958827321398E-2</v>
      </c>
      <c r="N129">
        <f t="shared" si="3"/>
        <v>25.84598819687638</v>
      </c>
      <c r="O129">
        <v>-0.10070901061507299</v>
      </c>
      <c r="P129">
        <v>0.62021009237236502</v>
      </c>
      <c r="Q129">
        <v>0.40741176791172201</v>
      </c>
      <c r="R129">
        <v>0.346466089606355</v>
      </c>
      <c r="S129">
        <v>0.65669396503546495</v>
      </c>
      <c r="T129">
        <v>0.38366387382442901</v>
      </c>
      <c r="U129">
        <v>6.91270391307542E-2</v>
      </c>
      <c r="V129">
        <v>6.5477557013119095E-2</v>
      </c>
      <c r="W129">
        <v>0.16185295521618101</v>
      </c>
      <c r="X129">
        <v>0.13160893961733899</v>
      </c>
      <c r="Y129">
        <v>0.49652011802224599</v>
      </c>
      <c r="Z129">
        <v>-4.9692477722315803E-2</v>
      </c>
      <c r="AA129">
        <v>7.3921378150407599E-2</v>
      </c>
      <c r="AB129">
        <v>0.279036217306733</v>
      </c>
      <c r="AC129">
        <v>0.101315139707296</v>
      </c>
      <c r="AD129">
        <v>0.21026146216356001</v>
      </c>
      <c r="AE129">
        <v>7.0868442419567801E-2</v>
      </c>
      <c r="AF129">
        <v>0.73096827601249703</v>
      </c>
      <c r="AG129">
        <v>0.56415149847395596</v>
      </c>
      <c r="AH129">
        <v>0.17762729548714001</v>
      </c>
      <c r="AI129">
        <v>0.22863582535173901</v>
      </c>
      <c r="AJ129">
        <v>6.0700958827321398E-2</v>
      </c>
    </row>
    <row r="130" spans="1:36" x14ac:dyDescent="0.25">
      <c r="A130" s="139">
        <v>43101</v>
      </c>
      <c r="B130">
        <f t="shared" si="2"/>
        <v>52.725711167280721</v>
      </c>
      <c r="C130">
        <v>0.42600810322741001</v>
      </c>
      <c r="D130">
        <v>0.79913941260075905</v>
      </c>
      <c r="E130">
        <v>0.51314543201268403</v>
      </c>
      <c r="F130">
        <v>0.80486274067315999</v>
      </c>
      <c r="G130">
        <v>0.46480076434606798</v>
      </c>
      <c r="H130">
        <v>0.49155651030985598</v>
      </c>
      <c r="I130">
        <v>0.58236318119628705</v>
      </c>
      <c r="J130">
        <v>0.38427358932915401</v>
      </c>
      <c r="K130">
        <v>0.46826698276200301</v>
      </c>
      <c r="L130">
        <v>0.33815440027069099</v>
      </c>
      <c r="N130">
        <f t="shared" si="3"/>
        <v>44.396136192359073</v>
      </c>
      <c r="O130">
        <v>0.42600810322741001</v>
      </c>
      <c r="P130">
        <v>0.79913941260075905</v>
      </c>
      <c r="Q130">
        <v>0.39220076550183403</v>
      </c>
      <c r="R130">
        <v>0.51314543201268403</v>
      </c>
      <c r="S130">
        <v>0.80486274067315999</v>
      </c>
      <c r="T130">
        <v>0.46480076434606798</v>
      </c>
      <c r="U130">
        <v>0.34137940210610102</v>
      </c>
      <c r="V130">
        <v>0.23304044278220501</v>
      </c>
      <c r="W130">
        <v>0.44373507178607302</v>
      </c>
      <c r="X130">
        <v>0.49155651030985598</v>
      </c>
      <c r="Y130">
        <v>0.36339986580071298</v>
      </c>
      <c r="Z130">
        <v>2.9837624103952499E-2</v>
      </c>
      <c r="AA130">
        <v>0.470876341323197</v>
      </c>
      <c r="AB130">
        <v>0.58236318119628705</v>
      </c>
      <c r="AC130">
        <v>0.36161253059135601</v>
      </c>
      <c r="AD130">
        <v>0.71438370192600198</v>
      </c>
      <c r="AE130">
        <v>0.52747547564728203</v>
      </c>
      <c r="AF130">
        <v>0.38427358932915401</v>
      </c>
      <c r="AG130">
        <v>0.55357692364593003</v>
      </c>
      <c r="AH130">
        <v>6.3060700376278006E-2</v>
      </c>
      <c r="AI130">
        <v>0.46826698276200301</v>
      </c>
      <c r="AJ130">
        <v>0.33815440027069099</v>
      </c>
    </row>
    <row r="131" spans="1:36" x14ac:dyDescent="0.25">
      <c r="A131" s="139">
        <v>43191</v>
      </c>
      <c r="B131">
        <f t="shared" ref="B131:B139" si="4">AVERAGE(C131:L131)*100</f>
        <v>42.418907684914721</v>
      </c>
      <c r="C131">
        <v>0.22578740768921701</v>
      </c>
      <c r="D131">
        <v>0.54160663815667498</v>
      </c>
      <c r="E131">
        <v>0.46585047774823501</v>
      </c>
      <c r="F131">
        <v>0.616363021055089</v>
      </c>
      <c r="G131">
        <v>0.17077144056979399</v>
      </c>
      <c r="H131">
        <v>0.41974045922771203</v>
      </c>
      <c r="I131">
        <v>0.410968329176367</v>
      </c>
      <c r="J131">
        <v>0.73223545661621603</v>
      </c>
      <c r="K131">
        <v>0.47638097698788701</v>
      </c>
      <c r="L131">
        <v>0.18218656126428001</v>
      </c>
      <c r="N131">
        <f t="shared" ref="N131:N139" si="5">AVERAGE(O131:AJ131)*100</f>
        <v>36.586281558486803</v>
      </c>
      <c r="O131">
        <v>0.22578740768921701</v>
      </c>
      <c r="P131">
        <v>0.54160663815667498</v>
      </c>
      <c r="Q131">
        <v>0.36558229780553603</v>
      </c>
      <c r="R131">
        <v>0.46585047774823501</v>
      </c>
      <c r="S131">
        <v>0.616363021055089</v>
      </c>
      <c r="T131">
        <v>0.17077144056979399</v>
      </c>
      <c r="U131">
        <v>0.27822713517911501</v>
      </c>
      <c r="V131">
        <v>0.32110510258095198</v>
      </c>
      <c r="W131">
        <v>0.34815928518110001</v>
      </c>
      <c r="X131">
        <v>0.41974045922771203</v>
      </c>
      <c r="Y131">
        <v>0.21665382836048699</v>
      </c>
      <c r="Z131">
        <v>4.9294768534546797E-3</v>
      </c>
      <c r="AA131">
        <v>0.32314854235533103</v>
      </c>
      <c r="AB131">
        <v>0.410968329176367</v>
      </c>
      <c r="AC131">
        <v>0.238828021167209</v>
      </c>
      <c r="AD131">
        <v>0.73319308216630796</v>
      </c>
      <c r="AE131">
        <v>0.56431372472581098</v>
      </c>
      <c r="AF131">
        <v>0.73223545661621603</v>
      </c>
      <c r="AG131">
        <v>0.45886629662200801</v>
      </c>
      <c r="AH131">
        <v>-4.5915618621685403E-2</v>
      </c>
      <c r="AI131">
        <v>0.47638097698788701</v>
      </c>
      <c r="AJ131">
        <v>0.18218656126428001</v>
      </c>
    </row>
    <row r="132" spans="1:36" x14ac:dyDescent="0.25">
      <c r="A132" s="139">
        <v>43282</v>
      </c>
      <c r="B132">
        <f t="shared" si="4"/>
        <v>44.091529363507696</v>
      </c>
      <c r="C132">
        <v>0.27551271248862802</v>
      </c>
      <c r="D132">
        <v>0.66459407903244205</v>
      </c>
      <c r="E132">
        <v>0.24957490260710499</v>
      </c>
      <c r="F132">
        <v>0.75769163426244002</v>
      </c>
      <c r="G132">
        <v>0.24980673439123199</v>
      </c>
      <c r="H132">
        <v>0.47114680638921702</v>
      </c>
      <c r="I132">
        <v>0.39827160595397199</v>
      </c>
      <c r="J132">
        <v>0.77503235295473305</v>
      </c>
      <c r="K132">
        <v>0.47327203080263602</v>
      </c>
      <c r="L132">
        <v>9.4250077468364696E-2</v>
      </c>
      <c r="N132">
        <f t="shared" si="5"/>
        <v>39.629045973785061</v>
      </c>
      <c r="O132">
        <v>0.27551271248862802</v>
      </c>
      <c r="P132">
        <v>0.66459407903244205</v>
      </c>
      <c r="Q132">
        <v>0.38060164523425</v>
      </c>
      <c r="R132">
        <v>0.24957490260710499</v>
      </c>
      <c r="S132">
        <v>0.75769163426244002</v>
      </c>
      <c r="T132">
        <v>0.24980673439123199</v>
      </c>
      <c r="U132">
        <v>0.442531674265353</v>
      </c>
      <c r="V132">
        <v>0.10432050145476</v>
      </c>
      <c r="W132">
        <v>0.19236186816468001</v>
      </c>
      <c r="X132">
        <v>0.47114680638921702</v>
      </c>
      <c r="Y132">
        <v>0.38879930343472102</v>
      </c>
      <c r="Z132">
        <v>0.15783817556149901</v>
      </c>
      <c r="AA132">
        <v>0.47012313963792901</v>
      </c>
      <c r="AB132">
        <v>0.39827160595397199</v>
      </c>
      <c r="AC132">
        <v>0.31213607670215898</v>
      </c>
      <c r="AD132">
        <v>0.77644067421125795</v>
      </c>
      <c r="AE132">
        <v>0.38889541451589699</v>
      </c>
      <c r="AF132">
        <v>0.77503235295473305</v>
      </c>
      <c r="AG132">
        <v>0.52935158082710698</v>
      </c>
      <c r="AH132">
        <v>0.16583712387232999</v>
      </c>
      <c r="AI132">
        <v>0.47327203080263602</v>
      </c>
      <c r="AJ132">
        <v>9.4250077468364696E-2</v>
      </c>
    </row>
    <row r="133" spans="1:36" x14ac:dyDescent="0.25">
      <c r="A133" s="139">
        <v>43374</v>
      </c>
      <c r="B133">
        <f t="shared" si="4"/>
        <v>41.745900410674473</v>
      </c>
      <c r="C133">
        <v>0.30352026254078601</v>
      </c>
      <c r="D133">
        <v>0.54265502534612498</v>
      </c>
      <c r="E133">
        <v>0.52854692179575502</v>
      </c>
      <c r="F133">
        <v>0.76808906755069495</v>
      </c>
      <c r="G133">
        <v>0.189179042110311</v>
      </c>
      <c r="H133">
        <v>0.38036375017283602</v>
      </c>
      <c r="I133">
        <v>0.52699815509185299</v>
      </c>
      <c r="J133">
        <v>0.77655586722125203</v>
      </c>
      <c r="K133">
        <v>0.260224129605232</v>
      </c>
      <c r="L133">
        <v>-0.101542180367398</v>
      </c>
      <c r="N133">
        <f t="shared" si="5"/>
        <v>33.318156264001495</v>
      </c>
      <c r="O133">
        <v>0.30352026254078601</v>
      </c>
      <c r="P133">
        <v>0.54265502534612498</v>
      </c>
      <c r="Q133">
        <v>0.34740930142714599</v>
      </c>
      <c r="R133">
        <v>0.52854692179575502</v>
      </c>
      <c r="S133">
        <v>0.76808906755069495</v>
      </c>
      <c r="T133">
        <v>0.189179042110311</v>
      </c>
      <c r="U133">
        <v>0.283625660860926</v>
      </c>
      <c r="V133">
        <v>0.25408657620520297</v>
      </c>
      <c r="W133">
        <v>0.235374940870515</v>
      </c>
      <c r="X133">
        <v>0.38036375017283602</v>
      </c>
      <c r="Y133">
        <v>0.25659806503643101</v>
      </c>
      <c r="Z133">
        <v>0.28342172840774899</v>
      </c>
      <c r="AA133">
        <v>7.1521972480629303E-3</v>
      </c>
      <c r="AB133">
        <v>0.52699815509185299</v>
      </c>
      <c r="AC133">
        <v>0.203957385822365</v>
      </c>
      <c r="AD133">
        <v>0.58348685472217299</v>
      </c>
      <c r="AE133">
        <v>0.44526607214577302</v>
      </c>
      <c r="AF133">
        <v>0.77655586722125203</v>
      </c>
      <c r="AG133">
        <v>0.101918477059281</v>
      </c>
      <c r="AH133">
        <v>0.153107077207256</v>
      </c>
      <c r="AI133">
        <v>0.260224129605232</v>
      </c>
      <c r="AJ133">
        <v>-0.101542180367398</v>
      </c>
    </row>
    <row r="134" spans="1:36" x14ac:dyDescent="0.25">
      <c r="A134" s="139">
        <v>43466</v>
      </c>
      <c r="B134">
        <f t="shared" si="4"/>
        <v>27.710555230750838</v>
      </c>
      <c r="C134">
        <v>8.7322272607032098E-2</v>
      </c>
      <c r="D134">
        <v>0.26215135915898102</v>
      </c>
      <c r="E134">
        <v>0.24180796858883</v>
      </c>
      <c r="F134">
        <v>0.63358263873427501</v>
      </c>
      <c r="G134">
        <v>0.114968979276627</v>
      </c>
      <c r="H134">
        <v>0.207414299649019</v>
      </c>
      <c r="I134">
        <v>0.24777513145747199</v>
      </c>
      <c r="J134">
        <v>0.67467625894004202</v>
      </c>
      <c r="K134">
        <v>0.22686808736766101</v>
      </c>
      <c r="L134">
        <v>7.4488527295144699E-2</v>
      </c>
      <c r="N134">
        <f t="shared" si="5"/>
        <v>29.435321416055686</v>
      </c>
      <c r="O134">
        <v>8.7322272607032098E-2</v>
      </c>
      <c r="P134">
        <v>0.26215135915898102</v>
      </c>
      <c r="Q134">
        <v>0.27827034354121999</v>
      </c>
      <c r="R134">
        <v>0.24180796858883</v>
      </c>
      <c r="S134">
        <v>0.63358263873427501</v>
      </c>
      <c r="T134">
        <v>0.114968979276627</v>
      </c>
      <c r="U134">
        <v>0.19187206632429701</v>
      </c>
      <c r="V134">
        <v>5.9442514898671299E-2</v>
      </c>
      <c r="W134">
        <v>0.429255231873859</v>
      </c>
      <c r="X134">
        <v>0.207414299649019</v>
      </c>
      <c r="Y134">
        <v>0.34489521192751699</v>
      </c>
      <c r="Z134">
        <v>0.17515662677706401</v>
      </c>
      <c r="AA134">
        <v>0.36410673432541202</v>
      </c>
      <c r="AB134">
        <v>0.24777513145747199</v>
      </c>
      <c r="AC134">
        <v>0.40462646918860301</v>
      </c>
      <c r="AD134">
        <v>0.50193402414127397</v>
      </c>
      <c r="AE134">
        <v>0.33214403176923601</v>
      </c>
      <c r="AF134">
        <v>0.67467625894004202</v>
      </c>
      <c r="AG134">
        <v>0.41862758954129697</v>
      </c>
      <c r="AH134">
        <v>0.20438434414871601</v>
      </c>
      <c r="AI134">
        <v>0.22686808736766101</v>
      </c>
      <c r="AJ134">
        <v>7.4488527295144699E-2</v>
      </c>
    </row>
    <row r="135" spans="1:36" x14ac:dyDescent="0.25">
      <c r="A135" s="139">
        <v>43556</v>
      </c>
      <c r="B135">
        <f t="shared" si="4"/>
        <v>41.719504064505756</v>
      </c>
      <c r="C135">
        <v>0.37329115707841298</v>
      </c>
      <c r="D135">
        <v>0.53410982579786603</v>
      </c>
      <c r="E135">
        <v>0.432957173476474</v>
      </c>
      <c r="F135">
        <v>0.72391395601657604</v>
      </c>
      <c r="G135">
        <v>0.17049763323856901</v>
      </c>
      <c r="H135">
        <v>0.33851080810221401</v>
      </c>
      <c r="I135">
        <v>0.38232029538579698</v>
      </c>
      <c r="J135">
        <v>0.67561639878720403</v>
      </c>
      <c r="K135">
        <v>0.44277932126052</v>
      </c>
      <c r="L135">
        <v>9.7953837306942196E-2</v>
      </c>
      <c r="N135">
        <f t="shared" si="5"/>
        <v>30.644712389738611</v>
      </c>
      <c r="O135">
        <v>0.37329115707841298</v>
      </c>
      <c r="P135">
        <v>0.53410982579786603</v>
      </c>
      <c r="Q135">
        <v>-8.1654631770530506E-2</v>
      </c>
      <c r="R135">
        <v>0.432957173476474</v>
      </c>
      <c r="S135">
        <v>0.72391395601657604</v>
      </c>
      <c r="T135">
        <v>0.17049763323856901</v>
      </c>
      <c r="U135">
        <v>-6.0305514406301199E-2</v>
      </c>
      <c r="V135">
        <v>0.24130548053326101</v>
      </c>
      <c r="W135">
        <v>0.15959884562328999</v>
      </c>
      <c r="X135">
        <v>0.33851080810221401</v>
      </c>
      <c r="Y135">
        <v>0.364652679010946</v>
      </c>
      <c r="Z135">
        <v>0.12729859700638499</v>
      </c>
      <c r="AA135">
        <v>0.248873507707527</v>
      </c>
      <c r="AB135">
        <v>0.38232029538579698</v>
      </c>
      <c r="AC135">
        <v>6.7383570356821701E-2</v>
      </c>
      <c r="AD135">
        <v>0.50163390076022396</v>
      </c>
      <c r="AE135">
        <v>0.35737223359397502</v>
      </c>
      <c r="AF135">
        <v>0.67561639878720403</v>
      </c>
      <c r="AG135">
        <v>0.547739331951418</v>
      </c>
      <c r="AH135">
        <v>9.5988318924903698E-2</v>
      </c>
      <c r="AI135">
        <v>0.44277932126052</v>
      </c>
      <c r="AJ135">
        <v>9.7953837306942196E-2</v>
      </c>
    </row>
    <row r="136" spans="1:36" x14ac:dyDescent="0.25">
      <c r="A136" s="139">
        <v>43647</v>
      </c>
      <c r="B136">
        <f t="shared" si="4"/>
        <v>36.989274630713986</v>
      </c>
      <c r="C136">
        <v>0.33903994155553302</v>
      </c>
      <c r="D136">
        <v>0.40818746777971798</v>
      </c>
      <c r="E136">
        <v>0.28495672704003999</v>
      </c>
      <c r="F136">
        <v>0.57452318020374205</v>
      </c>
      <c r="G136">
        <v>0.27923762454925499</v>
      </c>
      <c r="H136">
        <v>0.32151296229321402</v>
      </c>
      <c r="I136">
        <v>0.20610515336684801</v>
      </c>
      <c r="J136">
        <v>0.62380587047387104</v>
      </c>
      <c r="K136">
        <v>0.42850584776018302</v>
      </c>
      <c r="L136">
        <v>0.23305268804899501</v>
      </c>
      <c r="N136">
        <f t="shared" si="5"/>
        <v>30.449491974257437</v>
      </c>
      <c r="O136">
        <v>0.33903994155553302</v>
      </c>
      <c r="P136">
        <v>0.40818746777971798</v>
      </c>
      <c r="Q136">
        <v>0.41743213373898203</v>
      </c>
      <c r="R136">
        <v>0.28495672704003999</v>
      </c>
      <c r="S136">
        <v>0.57452318020374205</v>
      </c>
      <c r="T136">
        <v>0.27923762454925499</v>
      </c>
      <c r="U136">
        <v>8.0309332951051804E-3</v>
      </c>
      <c r="V136">
        <v>0.49927855180167002</v>
      </c>
      <c r="W136">
        <v>0.16278172536612401</v>
      </c>
      <c r="X136">
        <v>0.32151296229321402</v>
      </c>
      <c r="Y136">
        <v>0.112253675008169</v>
      </c>
      <c r="Z136">
        <v>8.8353958107213706E-2</v>
      </c>
      <c r="AA136">
        <v>0.16162970210091701</v>
      </c>
      <c r="AB136">
        <v>0.20610515336684801</v>
      </c>
      <c r="AC136">
        <v>0.137894314164517</v>
      </c>
      <c r="AD136">
        <v>0.36888752194545898</v>
      </c>
      <c r="AE136">
        <v>0.53484243087148597</v>
      </c>
      <c r="AF136">
        <v>0.62380587047387104</v>
      </c>
      <c r="AG136">
        <v>0.48979654800878802</v>
      </c>
      <c r="AH136">
        <v>1.87792768568062E-2</v>
      </c>
      <c r="AI136">
        <v>0.42850584776018302</v>
      </c>
      <c r="AJ136">
        <v>0.23305268804899501</v>
      </c>
    </row>
    <row r="137" spans="1:36" x14ac:dyDescent="0.25">
      <c r="A137" s="139">
        <v>43739</v>
      </c>
      <c r="B137">
        <f t="shared" si="4"/>
        <v>36.57221859289416</v>
      </c>
      <c r="C137">
        <v>0.21034472116792399</v>
      </c>
      <c r="D137">
        <v>0.420340685434338</v>
      </c>
      <c r="E137">
        <v>0.21798813077436199</v>
      </c>
      <c r="F137">
        <v>0.52722825217001001</v>
      </c>
      <c r="G137">
        <v>0.24477871800249501</v>
      </c>
      <c r="H137">
        <v>0.44881574716672001</v>
      </c>
      <c r="I137">
        <v>0.39770843871021599</v>
      </c>
      <c r="J137">
        <v>0.428694328712795</v>
      </c>
      <c r="K137">
        <v>0.47908840796087199</v>
      </c>
      <c r="L137">
        <v>0.282234429189684</v>
      </c>
      <c r="N137">
        <f t="shared" si="5"/>
        <v>27.729580270993733</v>
      </c>
      <c r="O137">
        <v>0.21034472116792399</v>
      </c>
      <c r="P137">
        <v>0.420340685434338</v>
      </c>
      <c r="Q137">
        <v>-8.9524314028131009E-3</v>
      </c>
      <c r="R137">
        <v>0.21798813077436199</v>
      </c>
      <c r="S137">
        <v>0.52722825217001001</v>
      </c>
      <c r="T137">
        <v>0.24477871800249501</v>
      </c>
      <c r="U137">
        <v>0.26268754143759199</v>
      </c>
      <c r="V137">
        <v>0.33857139072752401</v>
      </c>
      <c r="W137">
        <v>7.3808195945815197E-2</v>
      </c>
      <c r="X137">
        <v>0.44881574716672001</v>
      </c>
      <c r="Y137">
        <v>0.41929930173922703</v>
      </c>
      <c r="Z137">
        <v>-1.4670948533151301E-2</v>
      </c>
      <c r="AA137">
        <v>0.15068582785721299</v>
      </c>
      <c r="AB137">
        <v>0.39770843871021599</v>
      </c>
      <c r="AC137">
        <v>0.14234286842256699</v>
      </c>
      <c r="AD137">
        <v>0.44824910967674497</v>
      </c>
      <c r="AE137">
        <v>0.35182001324837198</v>
      </c>
      <c r="AF137">
        <v>0.428694328712795</v>
      </c>
      <c r="AG137">
        <v>0.36096517881085299</v>
      </c>
      <c r="AH137">
        <v>-8.1520247600739101E-2</v>
      </c>
      <c r="AI137">
        <v>0.47908840796087199</v>
      </c>
      <c r="AJ137">
        <v>0.282234429189684</v>
      </c>
    </row>
    <row r="138" spans="1:36" x14ac:dyDescent="0.25">
      <c r="A138" s="139">
        <v>43831</v>
      </c>
      <c r="B138">
        <f t="shared" si="4"/>
        <v>83.399328899078867</v>
      </c>
      <c r="C138">
        <v>0.84868784407416897</v>
      </c>
      <c r="D138">
        <v>0.88867657256795496</v>
      </c>
      <c r="E138">
        <v>0.86483819799835504</v>
      </c>
      <c r="F138">
        <v>0.92481030604263004</v>
      </c>
      <c r="G138">
        <v>0.78150486244907102</v>
      </c>
      <c r="H138">
        <v>0.87767138154789304</v>
      </c>
      <c r="I138">
        <v>0.64962151712641203</v>
      </c>
      <c r="J138">
        <v>0.87500255215279499</v>
      </c>
      <c r="K138">
        <v>0.89887786999367003</v>
      </c>
      <c r="L138">
        <v>0.73024178595493705</v>
      </c>
      <c r="N138">
        <f t="shared" si="5"/>
        <v>71.676287569874759</v>
      </c>
      <c r="O138">
        <v>0.84868784407416897</v>
      </c>
      <c r="P138">
        <v>0.88867657256795496</v>
      </c>
      <c r="Q138">
        <v>0.72054550965377095</v>
      </c>
      <c r="R138">
        <v>0.86483819799835504</v>
      </c>
      <c r="S138">
        <v>0.92481030604263004</v>
      </c>
      <c r="T138">
        <v>0.78150486244907102</v>
      </c>
      <c r="U138">
        <v>9.4644935811188602E-2</v>
      </c>
      <c r="V138">
        <v>0.60651086582446001</v>
      </c>
      <c r="W138">
        <v>0.69466270635440297</v>
      </c>
      <c r="X138">
        <v>0.87767138154789304</v>
      </c>
      <c r="Y138">
        <v>0.38059882561883801</v>
      </c>
      <c r="Z138">
        <v>0.66437087782600701</v>
      </c>
      <c r="AA138">
        <v>0.79679287756460904</v>
      </c>
      <c r="AB138">
        <v>0.64962151712641203</v>
      </c>
      <c r="AC138">
        <v>0.73498267628617997</v>
      </c>
      <c r="AD138">
        <v>0.42186843964257997</v>
      </c>
      <c r="AE138">
        <v>0.90361039270994203</v>
      </c>
      <c r="AF138">
        <v>0.87500255215279499</v>
      </c>
      <c r="AG138">
        <v>0.93417685105983095</v>
      </c>
      <c r="AH138">
        <v>0.47608541711274999</v>
      </c>
      <c r="AI138">
        <v>0.89887786999367003</v>
      </c>
      <c r="AJ138">
        <v>0.73024178595493705</v>
      </c>
    </row>
    <row r="139" spans="1:36" x14ac:dyDescent="0.25">
      <c r="A139" s="139">
        <v>43922</v>
      </c>
      <c r="B139">
        <f t="shared" si="4"/>
        <v>66.06961543571677</v>
      </c>
      <c r="C139">
        <v>0.50248414519298001</v>
      </c>
      <c r="D139">
        <v>0.69447344967386804</v>
      </c>
      <c r="E139">
        <v>0.68285719732184402</v>
      </c>
      <c r="F139">
        <v>0.81073506109538795</v>
      </c>
      <c r="G139">
        <v>0.65932972837836801</v>
      </c>
      <c r="H139">
        <v>0.44156644566255498</v>
      </c>
      <c r="I139">
        <v>0.81100678416786498</v>
      </c>
      <c r="J139">
        <v>0.55357905862033596</v>
      </c>
      <c r="K139">
        <v>0.75644468202701198</v>
      </c>
      <c r="L139">
        <v>0.69448499143146103</v>
      </c>
      <c r="N139">
        <f t="shared" si="5"/>
        <v>53.574249992312673</v>
      </c>
      <c r="O139">
        <v>0.50248414519298001</v>
      </c>
      <c r="P139">
        <v>0.69447344967386804</v>
      </c>
      <c r="Q139">
        <v>0.29735518178672099</v>
      </c>
      <c r="R139">
        <v>0.68285719732184402</v>
      </c>
      <c r="S139">
        <v>0.81073506109538795</v>
      </c>
      <c r="T139">
        <v>0.65932972837836801</v>
      </c>
      <c r="U139">
        <v>0.46882812271792401</v>
      </c>
      <c r="V139">
        <v>0.53105916302702005</v>
      </c>
      <c r="W139">
        <v>0.55922124635050696</v>
      </c>
      <c r="X139">
        <v>0.44156644566255498</v>
      </c>
      <c r="Y139">
        <v>0.45337370771021901</v>
      </c>
      <c r="Z139">
        <v>0.30731068926827199</v>
      </c>
      <c r="AA139">
        <v>0.59329718766500195</v>
      </c>
      <c r="AB139">
        <v>0.81100678416786498</v>
      </c>
      <c r="AC139">
        <v>0.47262230723252702</v>
      </c>
      <c r="AD139">
        <v>0.140744039841154</v>
      </c>
      <c r="AE139">
        <v>0.62375683455967901</v>
      </c>
      <c r="AF139">
        <v>0.55357905862033596</v>
      </c>
      <c r="AG139">
        <v>0.676980271129904</v>
      </c>
      <c r="AH139">
        <v>5.4824703448180703E-2</v>
      </c>
      <c r="AI139">
        <v>0.75644468202701198</v>
      </c>
      <c r="AJ139">
        <v>0.69448499143146103</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CT139"/>
  <sheetViews>
    <sheetView workbookViewId="0">
      <selection activeCell="C6" sqref="C6"/>
    </sheetView>
  </sheetViews>
  <sheetFormatPr defaultColWidth="8.85546875" defaultRowHeight="15" x14ac:dyDescent="0.25"/>
  <cols>
    <col min="1" max="1" width="11.7109375" bestFit="1" customWidth="1"/>
    <col min="3" max="4" width="12.85546875" bestFit="1" customWidth="1"/>
    <col min="5" max="5" width="12.140625" bestFit="1" customWidth="1"/>
    <col min="6" max="6" width="12.85546875" bestFit="1" customWidth="1"/>
    <col min="7" max="7" width="13.42578125" bestFit="1" customWidth="1"/>
    <col min="8" max="8" width="12.140625" bestFit="1" customWidth="1"/>
    <col min="9" max="9" width="23.7109375" bestFit="1" customWidth="1"/>
    <col min="10" max="18" width="12.85546875" bestFit="1" customWidth="1"/>
    <col min="19" max="19" width="14.7109375" bestFit="1" customWidth="1"/>
    <col min="20" max="21" width="12.85546875" bestFit="1" customWidth="1"/>
    <col min="22" max="22" width="15.7109375" bestFit="1" customWidth="1"/>
    <col min="23" max="23" width="12.140625" bestFit="1" customWidth="1"/>
    <col min="24" max="26" width="12.85546875" bestFit="1" customWidth="1"/>
    <col min="27" max="28" width="12.140625" bestFit="1" customWidth="1"/>
    <col min="29" max="29" width="12.85546875" bestFit="1" customWidth="1"/>
    <col min="30" max="30" width="12.140625" bestFit="1" customWidth="1"/>
    <col min="31" max="44" width="12.85546875" bestFit="1" customWidth="1"/>
    <col min="45" max="45" width="13.140625" bestFit="1" customWidth="1"/>
    <col min="46" max="49" width="12.85546875" bestFit="1" customWidth="1"/>
    <col min="50" max="50" width="12.140625" bestFit="1" customWidth="1"/>
    <col min="51" max="51" width="13.85546875" bestFit="1" customWidth="1"/>
    <col min="52" max="52" width="13.140625" bestFit="1" customWidth="1"/>
    <col min="53" max="56" width="12.85546875" bestFit="1" customWidth="1"/>
    <col min="57" max="57" width="14.140625" bestFit="1" customWidth="1"/>
    <col min="58" max="59" width="12.85546875" bestFit="1" customWidth="1"/>
    <col min="60" max="60" width="13.85546875" bestFit="1" customWidth="1"/>
    <col min="61" max="61" width="14.42578125" bestFit="1" customWidth="1"/>
    <col min="62" max="62" width="12.85546875" bestFit="1" customWidth="1"/>
    <col min="63" max="63" width="12.140625" bestFit="1" customWidth="1"/>
    <col min="64" max="65" width="12.85546875" bestFit="1" customWidth="1"/>
    <col min="66" max="66" width="22.140625" bestFit="1" customWidth="1"/>
    <col min="67" max="68" width="12.85546875" bestFit="1" customWidth="1"/>
    <col min="69" max="69" width="13" bestFit="1" customWidth="1"/>
    <col min="70" max="70" width="12.85546875" bestFit="1" customWidth="1"/>
    <col min="71" max="71" width="12.140625" bestFit="1" customWidth="1"/>
    <col min="72" max="74" width="12.85546875" bestFit="1" customWidth="1"/>
    <col min="75" max="75" width="14.140625" bestFit="1" customWidth="1"/>
    <col min="76" max="76" width="12.85546875" bestFit="1" customWidth="1"/>
    <col min="77" max="77" width="12.140625" bestFit="1" customWidth="1"/>
    <col min="78" max="79" width="12.85546875" bestFit="1" customWidth="1"/>
    <col min="80" max="80" width="13.85546875" bestFit="1" customWidth="1"/>
    <col min="81" max="81" width="13.7109375" bestFit="1" customWidth="1"/>
    <col min="82" max="83" width="12.85546875" bestFit="1" customWidth="1"/>
    <col min="84" max="84" width="12.140625" bestFit="1" customWidth="1"/>
    <col min="85" max="85" width="13.7109375" bestFit="1" customWidth="1"/>
    <col min="86" max="86" width="12.85546875" bestFit="1" customWidth="1"/>
    <col min="87" max="87" width="20.28515625" bestFit="1" customWidth="1"/>
    <col min="88" max="91" width="12.85546875" bestFit="1" customWidth="1"/>
    <col min="92" max="92" width="21.7109375" bestFit="1" customWidth="1"/>
    <col min="93" max="93" width="12.140625" bestFit="1" customWidth="1"/>
    <col min="94" max="98" width="12.85546875" bestFit="1" customWidth="1"/>
  </cols>
  <sheetData>
    <row r="1" spans="1:98" s="9" customFormat="1" x14ac:dyDescent="0.25">
      <c r="A1" s="140"/>
      <c r="B1" t="s">
        <v>2</v>
      </c>
      <c r="C1" s="9" t="s">
        <v>1168</v>
      </c>
      <c r="D1" s="9" t="s">
        <v>1169</v>
      </c>
      <c r="E1" s="9" t="s">
        <v>1170</v>
      </c>
      <c r="F1" s="9" t="s">
        <v>1171</v>
      </c>
      <c r="G1" s="9" t="s">
        <v>1172</v>
      </c>
      <c r="H1" s="9" t="s">
        <v>1173</v>
      </c>
      <c r="I1" s="9" t="s">
        <v>1174</v>
      </c>
      <c r="J1" s="9" t="s">
        <v>1175</v>
      </c>
      <c r="K1" s="9" t="s">
        <v>1176</v>
      </c>
      <c r="L1" s="9" t="s">
        <v>1177</v>
      </c>
      <c r="M1" s="9" t="s">
        <v>1178</v>
      </c>
      <c r="N1" s="9" t="s">
        <v>1179</v>
      </c>
      <c r="O1" s="9" t="s">
        <v>1180</v>
      </c>
      <c r="P1" s="9" t="s">
        <v>1181</v>
      </c>
      <c r="Q1" s="9" t="s">
        <v>1182</v>
      </c>
      <c r="R1" s="9" t="s">
        <v>1183</v>
      </c>
      <c r="S1" s="9" t="s">
        <v>1184</v>
      </c>
      <c r="T1" s="9" t="s">
        <v>1185</v>
      </c>
      <c r="U1" s="9" t="s">
        <v>1186</v>
      </c>
      <c r="V1" s="9" t="s">
        <v>1187</v>
      </c>
      <c r="W1" s="9" t="s">
        <v>1188</v>
      </c>
      <c r="X1" s="9" t="s">
        <v>1189</v>
      </c>
      <c r="Y1" s="9" t="s">
        <v>1190</v>
      </c>
      <c r="Z1" s="9" t="s">
        <v>1191</v>
      </c>
      <c r="AA1" s="9" t="s">
        <v>1192</v>
      </c>
      <c r="AB1" s="9" t="s">
        <v>1193</v>
      </c>
      <c r="AC1" s="9" t="s">
        <v>1194</v>
      </c>
      <c r="AD1" s="9" t="s">
        <v>1195</v>
      </c>
      <c r="AE1" s="9" t="s">
        <v>1196</v>
      </c>
      <c r="AF1" s="9" t="s">
        <v>1197</v>
      </c>
      <c r="AG1" s="9" t="s">
        <v>1198</v>
      </c>
      <c r="AH1" s="9" t="s">
        <v>1199</v>
      </c>
      <c r="AI1" s="9" t="s">
        <v>1200</v>
      </c>
      <c r="AJ1" s="9" t="s">
        <v>1201</v>
      </c>
      <c r="AK1" s="9" t="s">
        <v>1202</v>
      </c>
      <c r="AL1" s="9" t="s">
        <v>1203</v>
      </c>
      <c r="AM1" s="9" t="s">
        <v>1204</v>
      </c>
      <c r="AN1" s="9" t="s">
        <v>1205</v>
      </c>
      <c r="AO1" s="9" t="s">
        <v>1206</v>
      </c>
      <c r="AP1" s="9" t="s">
        <v>1207</v>
      </c>
      <c r="AQ1" s="9" t="s">
        <v>1208</v>
      </c>
      <c r="AR1" s="9" t="s">
        <v>1209</v>
      </c>
      <c r="AS1" s="9" t="s">
        <v>1210</v>
      </c>
      <c r="AT1" s="9" t="s">
        <v>1211</v>
      </c>
      <c r="AU1" s="9" t="s">
        <v>1212</v>
      </c>
      <c r="AV1" s="9" t="s">
        <v>1213</v>
      </c>
      <c r="AW1" s="9" t="s">
        <v>1214</v>
      </c>
      <c r="AX1" s="9" t="s">
        <v>1215</v>
      </c>
      <c r="AY1" s="9" t="s">
        <v>1216</v>
      </c>
      <c r="AZ1" s="9" t="s">
        <v>1217</v>
      </c>
      <c r="BA1" s="9" t="s">
        <v>1218</v>
      </c>
      <c r="BB1" s="9" t="s">
        <v>1219</v>
      </c>
      <c r="BC1" s="9" t="s">
        <v>1220</v>
      </c>
      <c r="BD1" s="9" t="s">
        <v>1221</v>
      </c>
      <c r="BE1" s="9" t="s">
        <v>1222</v>
      </c>
      <c r="BF1" s="9" t="s">
        <v>1223</v>
      </c>
      <c r="BG1" s="9" t="s">
        <v>1224</v>
      </c>
      <c r="BH1" s="9" t="s">
        <v>1225</v>
      </c>
      <c r="BI1" s="9" t="s">
        <v>1226</v>
      </c>
      <c r="BJ1" s="9" t="s">
        <v>1227</v>
      </c>
      <c r="BK1" s="9" t="s">
        <v>1228</v>
      </c>
      <c r="BL1" s="9" t="s">
        <v>1229</v>
      </c>
      <c r="BM1" s="9" t="s">
        <v>1230</v>
      </c>
      <c r="BN1" s="9" t="s">
        <v>1231</v>
      </c>
      <c r="BO1" s="9" t="s">
        <v>1232</v>
      </c>
      <c r="BP1" s="9" t="s">
        <v>1233</v>
      </c>
      <c r="BQ1" s="9" t="s">
        <v>1234</v>
      </c>
      <c r="BR1" s="9" t="s">
        <v>1235</v>
      </c>
      <c r="BS1" s="9" t="s">
        <v>1236</v>
      </c>
      <c r="BT1" s="9" t="s">
        <v>1237</v>
      </c>
      <c r="BU1" s="9" t="s">
        <v>1238</v>
      </c>
      <c r="BV1" s="9" t="s">
        <v>1239</v>
      </c>
      <c r="BW1" s="9" t="s">
        <v>1240</v>
      </c>
      <c r="BX1" s="9" t="s">
        <v>1241</v>
      </c>
      <c r="BY1" s="9" t="s">
        <v>1242</v>
      </c>
      <c r="BZ1" s="9" t="s">
        <v>1243</v>
      </c>
      <c r="CA1" s="9" t="s">
        <v>1244</v>
      </c>
      <c r="CB1" s="9" t="s">
        <v>1245</v>
      </c>
      <c r="CC1" s="9" t="s">
        <v>1246</v>
      </c>
      <c r="CD1" s="9" t="s">
        <v>1247</v>
      </c>
      <c r="CE1" s="9" t="s">
        <v>1248</v>
      </c>
      <c r="CF1" s="9" t="s">
        <v>1249</v>
      </c>
      <c r="CG1" s="9" t="s">
        <v>1250</v>
      </c>
      <c r="CH1" s="9" t="s">
        <v>1251</v>
      </c>
      <c r="CI1" s="9" t="s">
        <v>1252</v>
      </c>
      <c r="CJ1" s="9" t="s">
        <v>1253</v>
      </c>
      <c r="CK1" s="9" t="s">
        <v>1254</v>
      </c>
      <c r="CL1" s="9" t="s">
        <v>1255</v>
      </c>
      <c r="CM1" s="9" t="s">
        <v>1256</v>
      </c>
      <c r="CN1" s="9" t="s">
        <v>1257</v>
      </c>
      <c r="CO1" s="9" t="s">
        <v>1258</v>
      </c>
      <c r="CP1" s="9" t="s">
        <v>1259</v>
      </c>
      <c r="CQ1" s="9" t="s">
        <v>1260</v>
      </c>
      <c r="CR1" s="9" t="s">
        <v>1261</v>
      </c>
      <c r="CS1" s="9" t="s">
        <v>1262</v>
      </c>
      <c r="CT1" s="9" t="s">
        <v>1263</v>
      </c>
    </row>
    <row r="2" spans="1:98" x14ac:dyDescent="0.25">
      <c r="A2" s="139">
        <v>31413</v>
      </c>
      <c r="B2">
        <f>AVERAGE(C2:CT2)*100</f>
        <v>23.893329652690056</v>
      </c>
      <c r="C2" t="s">
        <v>162</v>
      </c>
      <c r="D2">
        <v>-5.2680424544264701E-3</v>
      </c>
      <c r="E2">
        <v>0.201108808048578</v>
      </c>
      <c r="F2" t="s">
        <v>162</v>
      </c>
      <c r="G2" t="s">
        <v>162</v>
      </c>
      <c r="H2">
        <v>0.49061673896902502</v>
      </c>
      <c r="I2" t="s">
        <v>162</v>
      </c>
      <c r="J2" t="s">
        <v>162</v>
      </c>
      <c r="K2">
        <v>-6.4218363256732997E-2</v>
      </c>
      <c r="L2" t="s">
        <v>162</v>
      </c>
      <c r="M2" t="s">
        <v>162</v>
      </c>
      <c r="N2">
        <v>-3.4622639912166499E-2</v>
      </c>
      <c r="O2" t="s">
        <v>162</v>
      </c>
      <c r="P2" t="s">
        <v>162</v>
      </c>
      <c r="Q2" t="s">
        <v>162</v>
      </c>
      <c r="R2" t="s">
        <v>162</v>
      </c>
      <c r="S2" t="s">
        <v>162</v>
      </c>
      <c r="T2" t="s">
        <v>162</v>
      </c>
      <c r="U2" t="s">
        <v>162</v>
      </c>
      <c r="V2" t="s">
        <v>162</v>
      </c>
      <c r="W2">
        <v>0.51625317731262899</v>
      </c>
      <c r="X2" t="s">
        <v>162</v>
      </c>
      <c r="Y2" t="s">
        <v>162</v>
      </c>
      <c r="Z2" t="s">
        <v>162</v>
      </c>
      <c r="AA2" t="s">
        <v>162</v>
      </c>
      <c r="AB2">
        <v>0.38758287351533199</v>
      </c>
      <c r="AC2" t="s">
        <v>162</v>
      </c>
      <c r="AD2">
        <v>0.29678168467534999</v>
      </c>
      <c r="AE2" t="s">
        <v>162</v>
      </c>
      <c r="AF2" t="s">
        <v>162</v>
      </c>
      <c r="AG2">
        <v>6.6358584269410895E-2</v>
      </c>
      <c r="AH2" t="s">
        <v>162</v>
      </c>
      <c r="AI2" t="s">
        <v>162</v>
      </c>
      <c r="AJ2" t="s">
        <v>162</v>
      </c>
      <c r="AK2" t="s">
        <v>162</v>
      </c>
      <c r="AL2" t="s">
        <v>162</v>
      </c>
      <c r="AM2">
        <v>0.385759359443134</v>
      </c>
      <c r="AN2" t="s">
        <v>162</v>
      </c>
      <c r="AO2">
        <v>5.6438424292311898E-2</v>
      </c>
      <c r="AP2" t="s">
        <v>162</v>
      </c>
      <c r="AQ2">
        <v>0.370154025882032</v>
      </c>
      <c r="AR2" t="s">
        <v>162</v>
      </c>
      <c r="AS2" t="s">
        <v>162</v>
      </c>
      <c r="AT2" t="s">
        <v>162</v>
      </c>
      <c r="AU2" t="s">
        <v>162</v>
      </c>
      <c r="AV2" t="s">
        <v>162</v>
      </c>
      <c r="AW2" t="s">
        <v>162</v>
      </c>
      <c r="AX2" t="s">
        <v>162</v>
      </c>
      <c r="AY2" t="s">
        <v>162</v>
      </c>
      <c r="AZ2" t="s">
        <v>162</v>
      </c>
      <c r="BA2">
        <v>0.44773845162722598</v>
      </c>
      <c r="BB2" t="s">
        <v>162</v>
      </c>
      <c r="BC2" t="s">
        <v>162</v>
      </c>
      <c r="BD2" t="s">
        <v>162</v>
      </c>
      <c r="BE2" t="s">
        <v>162</v>
      </c>
      <c r="BF2" t="s">
        <v>162</v>
      </c>
      <c r="BG2" t="s">
        <v>162</v>
      </c>
      <c r="BH2">
        <v>0.58308725360330704</v>
      </c>
      <c r="BI2" t="s">
        <v>162</v>
      </c>
      <c r="BJ2" t="s">
        <v>162</v>
      </c>
      <c r="BK2">
        <v>4.84546712913035E-2</v>
      </c>
      <c r="BL2" t="s">
        <v>162</v>
      </c>
      <c r="BM2" t="s">
        <v>162</v>
      </c>
      <c r="BN2" t="s">
        <v>162</v>
      </c>
      <c r="BO2" t="s">
        <v>162</v>
      </c>
      <c r="BP2" t="s">
        <v>162</v>
      </c>
      <c r="BQ2" t="s">
        <v>162</v>
      </c>
      <c r="BR2" t="s">
        <v>162</v>
      </c>
      <c r="BS2" t="s">
        <v>162</v>
      </c>
      <c r="BT2" t="s">
        <v>162</v>
      </c>
      <c r="BU2" t="s">
        <v>162</v>
      </c>
      <c r="BV2" t="s">
        <v>162</v>
      </c>
      <c r="BW2" t="s">
        <v>162</v>
      </c>
      <c r="BX2" t="s">
        <v>162</v>
      </c>
      <c r="BY2">
        <v>0.49772802163122798</v>
      </c>
      <c r="BZ2" t="s">
        <v>162</v>
      </c>
      <c r="CA2" t="s">
        <v>162</v>
      </c>
      <c r="CB2">
        <v>0.13450122837574899</v>
      </c>
      <c r="CC2">
        <v>0.44847316672980803</v>
      </c>
      <c r="CD2">
        <v>-3.5327008703844198E-2</v>
      </c>
      <c r="CE2">
        <v>-5.8581909038753599E-2</v>
      </c>
      <c r="CF2">
        <v>9.1458907023246994E-2</v>
      </c>
      <c r="CG2">
        <v>0.54086326720998501</v>
      </c>
      <c r="CH2" t="s">
        <v>162</v>
      </c>
      <c r="CI2" t="s">
        <v>162</v>
      </c>
      <c r="CJ2" t="s">
        <v>162</v>
      </c>
      <c r="CK2" t="s">
        <v>162</v>
      </c>
      <c r="CL2" t="s">
        <v>162</v>
      </c>
      <c r="CM2" t="s">
        <v>162</v>
      </c>
      <c r="CN2" t="s">
        <v>162</v>
      </c>
      <c r="CO2">
        <v>0.38497572251939599</v>
      </c>
      <c r="CP2">
        <v>-1.5917286407514102E-2</v>
      </c>
      <c r="CQ2" t="s">
        <v>162</v>
      </c>
      <c r="CR2" t="s">
        <v>162</v>
      </c>
      <c r="CS2" t="s">
        <v>162</v>
      </c>
      <c r="CT2" t="s">
        <v>162</v>
      </c>
    </row>
    <row r="3" spans="1:98" x14ac:dyDescent="0.25">
      <c r="A3" s="139">
        <v>31503</v>
      </c>
      <c r="B3">
        <f t="shared" ref="B3:B66" si="0">AVERAGE(C3:CT3)*100</f>
        <v>20.693438196770469</v>
      </c>
      <c r="C3" t="s">
        <v>162</v>
      </c>
      <c r="D3">
        <v>1.7249697130996E-2</v>
      </c>
      <c r="E3">
        <v>0.46061451083747401</v>
      </c>
      <c r="F3" t="s">
        <v>162</v>
      </c>
      <c r="G3" t="s">
        <v>162</v>
      </c>
      <c r="H3">
        <v>0.61281581434045596</v>
      </c>
      <c r="I3" t="s">
        <v>162</v>
      </c>
      <c r="J3" t="s">
        <v>162</v>
      </c>
      <c r="K3">
        <v>8.2586726476528594E-2</v>
      </c>
      <c r="L3" t="s">
        <v>162</v>
      </c>
      <c r="M3" t="s">
        <v>162</v>
      </c>
      <c r="N3">
        <v>-7.8826259492101897E-2</v>
      </c>
      <c r="O3" t="s">
        <v>162</v>
      </c>
      <c r="P3" t="s">
        <v>162</v>
      </c>
      <c r="Q3" t="s">
        <v>162</v>
      </c>
      <c r="R3" t="s">
        <v>162</v>
      </c>
      <c r="S3" t="s">
        <v>162</v>
      </c>
      <c r="T3" t="s">
        <v>162</v>
      </c>
      <c r="U3" t="s">
        <v>162</v>
      </c>
      <c r="V3" t="s">
        <v>162</v>
      </c>
      <c r="W3">
        <v>0.47328951073671399</v>
      </c>
      <c r="X3" t="s">
        <v>162</v>
      </c>
      <c r="Y3" t="s">
        <v>162</v>
      </c>
      <c r="Z3" t="s">
        <v>162</v>
      </c>
      <c r="AA3" t="s">
        <v>162</v>
      </c>
      <c r="AB3">
        <v>0.17962303899689799</v>
      </c>
      <c r="AC3" t="s">
        <v>162</v>
      </c>
      <c r="AD3">
        <v>7.0429528512853806E-2</v>
      </c>
      <c r="AE3" t="s">
        <v>162</v>
      </c>
      <c r="AF3" t="s">
        <v>162</v>
      </c>
      <c r="AG3">
        <v>0.20167315158697799</v>
      </c>
      <c r="AH3" t="s">
        <v>162</v>
      </c>
      <c r="AI3" t="s">
        <v>162</v>
      </c>
      <c r="AJ3" t="s">
        <v>162</v>
      </c>
      <c r="AK3" t="s">
        <v>162</v>
      </c>
      <c r="AL3" t="s">
        <v>162</v>
      </c>
      <c r="AM3">
        <v>0.314956617537762</v>
      </c>
      <c r="AN3" t="s">
        <v>162</v>
      </c>
      <c r="AO3">
        <v>-2.0365494652873999E-2</v>
      </c>
      <c r="AP3" t="s">
        <v>162</v>
      </c>
      <c r="AQ3">
        <v>0.39440558564024403</v>
      </c>
      <c r="AR3" t="s">
        <v>162</v>
      </c>
      <c r="AS3" t="s">
        <v>162</v>
      </c>
      <c r="AT3" t="s">
        <v>162</v>
      </c>
      <c r="AU3" t="s">
        <v>162</v>
      </c>
      <c r="AV3" t="s">
        <v>162</v>
      </c>
      <c r="AW3" t="s">
        <v>162</v>
      </c>
      <c r="AX3" t="s">
        <v>162</v>
      </c>
      <c r="AY3" t="s">
        <v>162</v>
      </c>
      <c r="AZ3" t="s">
        <v>162</v>
      </c>
      <c r="BA3">
        <v>0.19289477233835201</v>
      </c>
      <c r="BB3" t="s">
        <v>162</v>
      </c>
      <c r="BC3" t="s">
        <v>162</v>
      </c>
      <c r="BD3" t="s">
        <v>162</v>
      </c>
      <c r="BE3" t="s">
        <v>162</v>
      </c>
      <c r="BF3" t="s">
        <v>162</v>
      </c>
      <c r="BG3" t="s">
        <v>162</v>
      </c>
      <c r="BH3">
        <v>0.64497273132988697</v>
      </c>
      <c r="BI3" t="s">
        <v>162</v>
      </c>
      <c r="BJ3" t="s">
        <v>162</v>
      </c>
      <c r="BK3">
        <v>0.11715659376240101</v>
      </c>
      <c r="BL3" t="s">
        <v>162</v>
      </c>
      <c r="BM3" t="s">
        <v>162</v>
      </c>
      <c r="BN3" t="s">
        <v>162</v>
      </c>
      <c r="BO3" t="s">
        <v>162</v>
      </c>
      <c r="BP3" t="s">
        <v>162</v>
      </c>
      <c r="BQ3">
        <v>0.13590085767370599</v>
      </c>
      <c r="BR3" t="s">
        <v>162</v>
      </c>
      <c r="BS3" t="s">
        <v>162</v>
      </c>
      <c r="BT3" t="s">
        <v>162</v>
      </c>
      <c r="BU3" t="s">
        <v>162</v>
      </c>
      <c r="BV3" t="s">
        <v>162</v>
      </c>
      <c r="BW3" t="s">
        <v>162</v>
      </c>
      <c r="BX3" t="s">
        <v>162</v>
      </c>
      <c r="BY3">
        <v>0.30020097701030601</v>
      </c>
      <c r="BZ3" t="s">
        <v>162</v>
      </c>
      <c r="CA3" t="s">
        <v>162</v>
      </c>
      <c r="CB3">
        <v>-0.120616506256487</v>
      </c>
      <c r="CC3">
        <v>4.1095524699969202E-2</v>
      </c>
      <c r="CD3">
        <v>0.20979127413656701</v>
      </c>
      <c r="CE3">
        <v>-7.9076683842309592E-3</v>
      </c>
      <c r="CF3">
        <v>4.3294829038425901E-2</v>
      </c>
      <c r="CG3">
        <v>0.663692736035988</v>
      </c>
      <c r="CH3" t="s">
        <v>162</v>
      </c>
      <c r="CI3" t="s">
        <v>162</v>
      </c>
      <c r="CJ3" t="s">
        <v>162</v>
      </c>
      <c r="CK3" t="s">
        <v>162</v>
      </c>
      <c r="CL3" t="s">
        <v>162</v>
      </c>
      <c r="CM3" t="s">
        <v>162</v>
      </c>
      <c r="CN3" t="s">
        <v>162</v>
      </c>
      <c r="CO3">
        <v>0.179848377115016</v>
      </c>
      <c r="CP3">
        <v>6.4582623040788795E-2</v>
      </c>
      <c r="CQ3" t="s">
        <v>162</v>
      </c>
      <c r="CR3" t="s">
        <v>162</v>
      </c>
      <c r="CS3" t="s">
        <v>162</v>
      </c>
      <c r="CT3" t="s">
        <v>162</v>
      </c>
    </row>
    <row r="4" spans="1:98" x14ac:dyDescent="0.25">
      <c r="A4" s="139">
        <v>31594</v>
      </c>
      <c r="B4">
        <f t="shared" si="0"/>
        <v>25.299867964908156</v>
      </c>
      <c r="C4" t="s">
        <v>162</v>
      </c>
      <c r="D4">
        <v>0.16746252464660499</v>
      </c>
      <c r="E4">
        <v>0.47924785286697102</v>
      </c>
      <c r="F4" t="s">
        <v>162</v>
      </c>
      <c r="G4" t="s">
        <v>162</v>
      </c>
      <c r="H4">
        <v>0.105320482732917</v>
      </c>
      <c r="I4" t="s">
        <v>162</v>
      </c>
      <c r="J4" t="s">
        <v>162</v>
      </c>
      <c r="K4">
        <v>2.3639317790484601E-2</v>
      </c>
      <c r="L4" t="s">
        <v>162</v>
      </c>
      <c r="M4" t="s">
        <v>162</v>
      </c>
      <c r="N4">
        <v>0.435421637221373</v>
      </c>
      <c r="O4" t="s">
        <v>162</v>
      </c>
      <c r="P4" t="s">
        <v>162</v>
      </c>
      <c r="Q4" t="s">
        <v>162</v>
      </c>
      <c r="R4" t="s">
        <v>162</v>
      </c>
      <c r="S4" t="s">
        <v>162</v>
      </c>
      <c r="T4" t="s">
        <v>162</v>
      </c>
      <c r="U4" t="s">
        <v>162</v>
      </c>
      <c r="V4" t="s">
        <v>162</v>
      </c>
      <c r="W4">
        <v>5.8822387304165599E-2</v>
      </c>
      <c r="X4" t="s">
        <v>162</v>
      </c>
      <c r="Y4" t="s">
        <v>162</v>
      </c>
      <c r="Z4" t="s">
        <v>162</v>
      </c>
      <c r="AA4" t="s">
        <v>162</v>
      </c>
      <c r="AB4">
        <v>0.47091655503640101</v>
      </c>
      <c r="AC4" t="s">
        <v>162</v>
      </c>
      <c r="AD4">
        <v>0.17905717116919601</v>
      </c>
      <c r="AE4" t="s">
        <v>162</v>
      </c>
      <c r="AF4" t="s">
        <v>162</v>
      </c>
      <c r="AG4">
        <v>0.19631793302137299</v>
      </c>
      <c r="AH4" t="s">
        <v>162</v>
      </c>
      <c r="AI4" t="s">
        <v>162</v>
      </c>
      <c r="AJ4" t="s">
        <v>162</v>
      </c>
      <c r="AK4" t="s">
        <v>162</v>
      </c>
      <c r="AL4" t="s">
        <v>162</v>
      </c>
      <c r="AM4">
        <v>0.10639245026189501</v>
      </c>
      <c r="AN4" t="s">
        <v>162</v>
      </c>
      <c r="AO4">
        <v>0.38732353504309103</v>
      </c>
      <c r="AP4" t="s">
        <v>162</v>
      </c>
      <c r="AQ4">
        <v>0.22727215696750799</v>
      </c>
      <c r="AR4" t="s">
        <v>162</v>
      </c>
      <c r="AS4" t="s">
        <v>162</v>
      </c>
      <c r="AT4" t="s">
        <v>162</v>
      </c>
      <c r="AU4" t="s">
        <v>162</v>
      </c>
      <c r="AV4" t="s">
        <v>162</v>
      </c>
      <c r="AW4" t="s">
        <v>162</v>
      </c>
      <c r="AX4" t="s">
        <v>162</v>
      </c>
      <c r="AY4" t="s">
        <v>162</v>
      </c>
      <c r="AZ4" t="s">
        <v>162</v>
      </c>
      <c r="BA4">
        <v>0.43424080899290601</v>
      </c>
      <c r="BB4" t="s">
        <v>162</v>
      </c>
      <c r="BC4" t="s">
        <v>162</v>
      </c>
      <c r="BD4" t="s">
        <v>162</v>
      </c>
      <c r="BE4" t="s">
        <v>162</v>
      </c>
      <c r="BF4" t="s">
        <v>162</v>
      </c>
      <c r="BG4" t="s">
        <v>162</v>
      </c>
      <c r="BH4">
        <v>0.55238458653911104</v>
      </c>
      <c r="BI4" t="s">
        <v>162</v>
      </c>
      <c r="BJ4" t="s">
        <v>162</v>
      </c>
      <c r="BK4">
        <v>0.18569308447746399</v>
      </c>
      <c r="BL4" t="s">
        <v>162</v>
      </c>
      <c r="BM4" t="s">
        <v>162</v>
      </c>
      <c r="BN4" t="s">
        <v>162</v>
      </c>
      <c r="BO4" t="s">
        <v>162</v>
      </c>
      <c r="BP4" t="s">
        <v>162</v>
      </c>
      <c r="BQ4">
        <v>-1.0400682994902201E-3</v>
      </c>
      <c r="BR4" t="s">
        <v>162</v>
      </c>
      <c r="BS4" t="s">
        <v>162</v>
      </c>
      <c r="BT4" t="s">
        <v>162</v>
      </c>
      <c r="BU4" t="s">
        <v>162</v>
      </c>
      <c r="BV4" t="s">
        <v>162</v>
      </c>
      <c r="BW4" t="s">
        <v>162</v>
      </c>
      <c r="BX4" t="s">
        <v>162</v>
      </c>
      <c r="BY4">
        <v>0.48442447337574601</v>
      </c>
      <c r="BZ4" t="s">
        <v>162</v>
      </c>
      <c r="CA4" t="s">
        <v>162</v>
      </c>
      <c r="CB4">
        <v>0.228608949366117</v>
      </c>
      <c r="CC4">
        <v>0.136218914718017</v>
      </c>
      <c r="CD4">
        <v>0.11965366609066599</v>
      </c>
      <c r="CE4">
        <v>0.17035787738612501</v>
      </c>
      <c r="CF4">
        <v>0.317330996136723</v>
      </c>
      <c r="CG4">
        <v>0.33620501079996501</v>
      </c>
      <c r="CH4" t="s">
        <v>162</v>
      </c>
      <c r="CI4" t="s">
        <v>162</v>
      </c>
      <c r="CJ4" t="s">
        <v>162</v>
      </c>
      <c r="CK4" t="s">
        <v>162</v>
      </c>
      <c r="CL4" t="s">
        <v>162</v>
      </c>
      <c r="CM4" t="s">
        <v>162</v>
      </c>
      <c r="CN4" t="s">
        <v>162</v>
      </c>
      <c r="CO4">
        <v>0.42224330883681999</v>
      </c>
      <c r="CP4">
        <v>0.10145137874488901</v>
      </c>
      <c r="CQ4" t="s">
        <v>162</v>
      </c>
      <c r="CR4" t="s">
        <v>162</v>
      </c>
      <c r="CS4" t="s">
        <v>162</v>
      </c>
      <c r="CT4" t="s">
        <v>162</v>
      </c>
    </row>
    <row r="5" spans="1:98" x14ac:dyDescent="0.25">
      <c r="A5" s="139">
        <v>31686</v>
      </c>
      <c r="B5">
        <f t="shared" si="0"/>
        <v>20.442587777445979</v>
      </c>
      <c r="C5" t="s">
        <v>162</v>
      </c>
      <c r="D5">
        <v>0.25986317232874701</v>
      </c>
      <c r="E5">
        <v>0.33642601913625603</v>
      </c>
      <c r="F5" t="s">
        <v>162</v>
      </c>
      <c r="G5" t="s">
        <v>162</v>
      </c>
      <c r="H5">
        <v>0.318086315919274</v>
      </c>
      <c r="I5" t="s">
        <v>162</v>
      </c>
      <c r="J5" t="s">
        <v>162</v>
      </c>
      <c r="K5">
        <v>9.46650559939307E-2</v>
      </c>
      <c r="L5" t="s">
        <v>162</v>
      </c>
      <c r="M5" t="s">
        <v>162</v>
      </c>
      <c r="N5">
        <v>0.182528852821185</v>
      </c>
      <c r="O5" t="s">
        <v>162</v>
      </c>
      <c r="P5" t="s">
        <v>162</v>
      </c>
      <c r="Q5" t="s">
        <v>162</v>
      </c>
      <c r="R5" t="s">
        <v>162</v>
      </c>
      <c r="S5" t="s">
        <v>162</v>
      </c>
      <c r="T5" t="s">
        <v>162</v>
      </c>
      <c r="U5" t="s">
        <v>162</v>
      </c>
      <c r="V5" t="s">
        <v>162</v>
      </c>
      <c r="W5">
        <v>0.22119752230531001</v>
      </c>
      <c r="X5" t="s">
        <v>162</v>
      </c>
      <c r="Y5" t="s">
        <v>162</v>
      </c>
      <c r="Z5" t="s">
        <v>162</v>
      </c>
      <c r="AA5" t="s">
        <v>162</v>
      </c>
      <c r="AB5">
        <v>0.34190155811476503</v>
      </c>
      <c r="AC5" t="s">
        <v>162</v>
      </c>
      <c r="AD5">
        <v>0.33295443256090301</v>
      </c>
      <c r="AE5" t="s">
        <v>162</v>
      </c>
      <c r="AF5" t="s">
        <v>162</v>
      </c>
      <c r="AG5">
        <v>6.5799139517038793E-2</v>
      </c>
      <c r="AH5" t="s">
        <v>162</v>
      </c>
      <c r="AI5" t="s">
        <v>162</v>
      </c>
      <c r="AJ5" t="s">
        <v>162</v>
      </c>
      <c r="AK5" t="s">
        <v>162</v>
      </c>
      <c r="AL5" t="s">
        <v>162</v>
      </c>
      <c r="AM5">
        <v>0.13809994811960399</v>
      </c>
      <c r="AN5" t="s">
        <v>162</v>
      </c>
      <c r="AO5">
        <v>0.24468531512726999</v>
      </c>
      <c r="AP5" t="s">
        <v>162</v>
      </c>
      <c r="AQ5">
        <v>1.48865348816888E-2</v>
      </c>
      <c r="AR5" t="s">
        <v>162</v>
      </c>
      <c r="AS5" t="s">
        <v>162</v>
      </c>
      <c r="AT5" t="s">
        <v>162</v>
      </c>
      <c r="AU5" t="s">
        <v>162</v>
      </c>
      <c r="AV5" t="s">
        <v>162</v>
      </c>
      <c r="AW5" t="s">
        <v>162</v>
      </c>
      <c r="AX5" t="s">
        <v>162</v>
      </c>
      <c r="AY5" t="s">
        <v>162</v>
      </c>
      <c r="AZ5" t="s">
        <v>162</v>
      </c>
      <c r="BA5">
        <v>0.46390203345348702</v>
      </c>
      <c r="BB5" t="s">
        <v>162</v>
      </c>
      <c r="BC5" t="s">
        <v>162</v>
      </c>
      <c r="BD5" t="s">
        <v>162</v>
      </c>
      <c r="BE5" t="s">
        <v>162</v>
      </c>
      <c r="BF5" t="s">
        <v>162</v>
      </c>
      <c r="BG5" t="s">
        <v>162</v>
      </c>
      <c r="BH5">
        <v>0.32413777572493002</v>
      </c>
      <c r="BI5" t="s">
        <v>162</v>
      </c>
      <c r="BJ5" t="s">
        <v>162</v>
      </c>
      <c r="BK5">
        <v>0.191055718892891</v>
      </c>
      <c r="BL5" t="s">
        <v>162</v>
      </c>
      <c r="BM5" t="s">
        <v>162</v>
      </c>
      <c r="BN5" t="s">
        <v>162</v>
      </c>
      <c r="BO5" t="s">
        <v>162</v>
      </c>
      <c r="BP5" t="s">
        <v>162</v>
      </c>
      <c r="BQ5">
        <v>-9.5328816626629301E-2</v>
      </c>
      <c r="BR5" t="s">
        <v>162</v>
      </c>
      <c r="BS5" t="s">
        <v>162</v>
      </c>
      <c r="BT5" t="s">
        <v>162</v>
      </c>
      <c r="BU5" t="s">
        <v>162</v>
      </c>
      <c r="BV5" t="s">
        <v>162</v>
      </c>
      <c r="BW5" t="s">
        <v>162</v>
      </c>
      <c r="BX5" t="s">
        <v>162</v>
      </c>
      <c r="BY5">
        <v>0.421201929756432</v>
      </c>
      <c r="BZ5" t="s">
        <v>162</v>
      </c>
      <c r="CA5" t="s">
        <v>162</v>
      </c>
      <c r="CB5">
        <v>9.5682989073754707E-2</v>
      </c>
      <c r="CC5">
        <v>3.8693613497924703E-2</v>
      </c>
      <c r="CD5">
        <v>0.20902445754128099</v>
      </c>
      <c r="CE5">
        <v>0.12408745190849101</v>
      </c>
      <c r="CF5">
        <v>0.238328344660025</v>
      </c>
      <c r="CG5">
        <v>0.47435310795424901</v>
      </c>
      <c r="CH5" t="s">
        <v>162</v>
      </c>
      <c r="CI5" t="s">
        <v>162</v>
      </c>
      <c r="CJ5" t="s">
        <v>162</v>
      </c>
      <c r="CK5" t="s">
        <v>162</v>
      </c>
      <c r="CL5" t="s">
        <v>162</v>
      </c>
      <c r="CM5" t="s">
        <v>162</v>
      </c>
      <c r="CN5" t="s">
        <v>162</v>
      </c>
      <c r="CO5">
        <v>6.7791194444123001E-2</v>
      </c>
      <c r="CP5">
        <v>6.6232772545634601E-3</v>
      </c>
      <c r="CQ5" t="s">
        <v>162</v>
      </c>
      <c r="CR5" t="s">
        <v>162</v>
      </c>
      <c r="CS5" t="s">
        <v>162</v>
      </c>
      <c r="CT5" t="s">
        <v>162</v>
      </c>
    </row>
    <row r="6" spans="1:98" x14ac:dyDescent="0.25">
      <c r="A6" s="139">
        <v>31778</v>
      </c>
      <c r="B6">
        <f t="shared" si="0"/>
        <v>24.833585566314305</v>
      </c>
      <c r="C6" t="s">
        <v>162</v>
      </c>
      <c r="D6">
        <v>0.13596850044804801</v>
      </c>
      <c r="E6">
        <v>0.130580991491341</v>
      </c>
      <c r="F6" t="s">
        <v>162</v>
      </c>
      <c r="G6" t="s">
        <v>162</v>
      </c>
      <c r="H6">
        <v>0.445138442089965</v>
      </c>
      <c r="I6" t="s">
        <v>162</v>
      </c>
      <c r="J6" t="s">
        <v>162</v>
      </c>
      <c r="K6">
        <v>-0.106099542355186</v>
      </c>
      <c r="L6" t="s">
        <v>162</v>
      </c>
      <c r="M6" t="s">
        <v>162</v>
      </c>
      <c r="N6">
        <v>0.19657149937903001</v>
      </c>
      <c r="O6" t="s">
        <v>162</v>
      </c>
      <c r="P6" t="s">
        <v>162</v>
      </c>
      <c r="Q6" t="s">
        <v>162</v>
      </c>
      <c r="R6" t="s">
        <v>162</v>
      </c>
      <c r="S6" t="s">
        <v>162</v>
      </c>
      <c r="T6" t="s">
        <v>162</v>
      </c>
      <c r="U6" t="s">
        <v>162</v>
      </c>
      <c r="V6" t="s">
        <v>162</v>
      </c>
      <c r="W6">
        <v>0.36875770050155698</v>
      </c>
      <c r="X6" t="s">
        <v>162</v>
      </c>
      <c r="Y6" t="s">
        <v>162</v>
      </c>
      <c r="Z6" t="s">
        <v>162</v>
      </c>
      <c r="AA6" t="s">
        <v>162</v>
      </c>
      <c r="AB6">
        <v>0.55720317625859805</v>
      </c>
      <c r="AC6" t="s">
        <v>162</v>
      </c>
      <c r="AD6">
        <v>0.21440521478157101</v>
      </c>
      <c r="AE6" t="s">
        <v>162</v>
      </c>
      <c r="AF6" t="s">
        <v>162</v>
      </c>
      <c r="AG6">
        <v>4.0241069913828698E-2</v>
      </c>
      <c r="AH6" t="s">
        <v>162</v>
      </c>
      <c r="AI6" t="s">
        <v>162</v>
      </c>
      <c r="AJ6" t="s">
        <v>162</v>
      </c>
      <c r="AK6" t="s">
        <v>162</v>
      </c>
      <c r="AL6" t="s">
        <v>162</v>
      </c>
      <c r="AM6">
        <v>0.29331380550275299</v>
      </c>
      <c r="AN6" t="s">
        <v>162</v>
      </c>
      <c r="AO6">
        <v>0.43792668674676999</v>
      </c>
      <c r="AP6" t="s">
        <v>162</v>
      </c>
      <c r="AQ6">
        <v>0.29647355201902498</v>
      </c>
      <c r="AR6" t="s">
        <v>162</v>
      </c>
      <c r="AS6" t="s">
        <v>162</v>
      </c>
      <c r="AT6" t="s">
        <v>162</v>
      </c>
      <c r="AU6" t="s">
        <v>162</v>
      </c>
      <c r="AV6" t="s">
        <v>162</v>
      </c>
      <c r="AW6" t="s">
        <v>162</v>
      </c>
      <c r="AX6" t="s">
        <v>162</v>
      </c>
      <c r="AY6" t="s">
        <v>162</v>
      </c>
      <c r="AZ6" t="s">
        <v>162</v>
      </c>
      <c r="BA6">
        <v>0.44310975388534601</v>
      </c>
      <c r="BB6" t="s">
        <v>162</v>
      </c>
      <c r="BC6" t="s">
        <v>162</v>
      </c>
      <c r="BD6" t="s">
        <v>162</v>
      </c>
      <c r="BE6" t="s">
        <v>162</v>
      </c>
      <c r="BF6" t="s">
        <v>162</v>
      </c>
      <c r="BG6" t="s">
        <v>162</v>
      </c>
      <c r="BH6">
        <v>0.557916202786221</v>
      </c>
      <c r="BI6" t="s">
        <v>162</v>
      </c>
      <c r="BJ6" t="s">
        <v>162</v>
      </c>
      <c r="BK6">
        <v>0.211572859683991</v>
      </c>
      <c r="BL6" t="s">
        <v>162</v>
      </c>
      <c r="BM6" t="s">
        <v>162</v>
      </c>
      <c r="BN6" t="s">
        <v>162</v>
      </c>
      <c r="BO6" t="s">
        <v>162</v>
      </c>
      <c r="BP6" t="s">
        <v>162</v>
      </c>
      <c r="BQ6">
        <v>4.2051413591489097E-2</v>
      </c>
      <c r="BR6" t="s">
        <v>162</v>
      </c>
      <c r="BS6" t="s">
        <v>162</v>
      </c>
      <c r="BT6" t="s">
        <v>162</v>
      </c>
      <c r="BU6" t="s">
        <v>162</v>
      </c>
      <c r="BV6" t="s">
        <v>162</v>
      </c>
      <c r="BW6" t="s">
        <v>162</v>
      </c>
      <c r="BX6" t="s">
        <v>162</v>
      </c>
      <c r="BY6">
        <v>0.58397461381749904</v>
      </c>
      <c r="BZ6" t="s">
        <v>162</v>
      </c>
      <c r="CA6" t="s">
        <v>162</v>
      </c>
      <c r="CB6">
        <v>0.129437074803501</v>
      </c>
      <c r="CC6">
        <v>0.109593214275149</v>
      </c>
      <c r="CD6">
        <v>0.18195607508474701</v>
      </c>
      <c r="CE6">
        <v>-4.4195867403011803E-3</v>
      </c>
      <c r="CF6">
        <v>0.100961719132049</v>
      </c>
      <c r="CG6">
        <v>0.46711237387480797</v>
      </c>
      <c r="CH6" t="s">
        <v>162</v>
      </c>
      <c r="CI6" t="s">
        <v>162</v>
      </c>
      <c r="CJ6" t="s">
        <v>162</v>
      </c>
      <c r="CK6" t="s">
        <v>162</v>
      </c>
      <c r="CL6" t="s">
        <v>162</v>
      </c>
      <c r="CM6" t="s">
        <v>162</v>
      </c>
      <c r="CN6" t="s">
        <v>162</v>
      </c>
      <c r="CO6">
        <v>0.29971011158208199</v>
      </c>
      <c r="CP6">
        <v>7.4939469024694505E-2</v>
      </c>
      <c r="CQ6" t="s">
        <v>162</v>
      </c>
      <c r="CR6" t="s">
        <v>162</v>
      </c>
      <c r="CS6" t="s">
        <v>162</v>
      </c>
      <c r="CT6" t="s">
        <v>162</v>
      </c>
    </row>
    <row r="7" spans="1:98" x14ac:dyDescent="0.25">
      <c r="A7" s="139">
        <v>31868</v>
      </c>
      <c r="B7">
        <f t="shared" si="0"/>
        <v>24.170882145933824</v>
      </c>
      <c r="C7" t="s">
        <v>162</v>
      </c>
      <c r="D7">
        <v>0.27420745969166499</v>
      </c>
      <c r="E7">
        <v>0.71406227115584797</v>
      </c>
      <c r="F7" t="s">
        <v>162</v>
      </c>
      <c r="G7" t="s">
        <v>162</v>
      </c>
      <c r="H7">
        <v>0.301524625057912</v>
      </c>
      <c r="I7" t="s">
        <v>162</v>
      </c>
      <c r="J7" t="s">
        <v>162</v>
      </c>
      <c r="K7">
        <v>9.2063939115308496E-2</v>
      </c>
      <c r="L7" t="s">
        <v>162</v>
      </c>
      <c r="M7" t="s">
        <v>162</v>
      </c>
      <c r="N7">
        <v>0.29278335183613502</v>
      </c>
      <c r="O7" t="s">
        <v>162</v>
      </c>
      <c r="P7">
        <v>-6.3420340529218898E-3</v>
      </c>
      <c r="Q7" t="s">
        <v>162</v>
      </c>
      <c r="R7" t="s">
        <v>162</v>
      </c>
      <c r="S7" t="s">
        <v>162</v>
      </c>
      <c r="T7" t="s">
        <v>162</v>
      </c>
      <c r="U7" t="s">
        <v>162</v>
      </c>
      <c r="V7" t="s">
        <v>162</v>
      </c>
      <c r="W7">
        <v>0.46582028239443701</v>
      </c>
      <c r="X7" t="s">
        <v>162</v>
      </c>
      <c r="Y7" t="s">
        <v>162</v>
      </c>
      <c r="Z7" t="s">
        <v>162</v>
      </c>
      <c r="AA7">
        <v>0.49131104546646898</v>
      </c>
      <c r="AB7">
        <v>0.18879670869938101</v>
      </c>
      <c r="AC7" t="s">
        <v>162</v>
      </c>
      <c r="AD7">
        <v>0.22172620341676</v>
      </c>
      <c r="AE7" t="s">
        <v>162</v>
      </c>
      <c r="AF7" t="s">
        <v>162</v>
      </c>
      <c r="AG7">
        <v>0.26758975927726703</v>
      </c>
      <c r="AH7" t="s">
        <v>162</v>
      </c>
      <c r="AI7" t="s">
        <v>162</v>
      </c>
      <c r="AJ7">
        <v>-4.1273581784937504E-3</v>
      </c>
      <c r="AK7" t="s">
        <v>162</v>
      </c>
      <c r="AL7" t="s">
        <v>162</v>
      </c>
      <c r="AM7">
        <v>0.33886998682798303</v>
      </c>
      <c r="AN7" t="s">
        <v>162</v>
      </c>
      <c r="AO7">
        <v>0.36263339506355102</v>
      </c>
      <c r="AP7" t="s">
        <v>162</v>
      </c>
      <c r="AQ7">
        <v>0.201781827775385</v>
      </c>
      <c r="AR7" t="s">
        <v>162</v>
      </c>
      <c r="AS7" t="s">
        <v>162</v>
      </c>
      <c r="AT7" t="s">
        <v>162</v>
      </c>
      <c r="AU7" t="s">
        <v>162</v>
      </c>
      <c r="AV7" t="s">
        <v>162</v>
      </c>
      <c r="AW7" t="s">
        <v>162</v>
      </c>
      <c r="AX7" t="s">
        <v>162</v>
      </c>
      <c r="AY7" t="s">
        <v>162</v>
      </c>
      <c r="AZ7" t="s">
        <v>162</v>
      </c>
      <c r="BA7">
        <v>0.17402253606992599</v>
      </c>
      <c r="BB7" t="s">
        <v>162</v>
      </c>
      <c r="BC7" t="s">
        <v>162</v>
      </c>
      <c r="BD7" t="s">
        <v>162</v>
      </c>
      <c r="BE7" t="s">
        <v>162</v>
      </c>
      <c r="BF7" t="s">
        <v>162</v>
      </c>
      <c r="BG7" t="s">
        <v>162</v>
      </c>
      <c r="BH7">
        <v>0.31204028166463699</v>
      </c>
      <c r="BI7" t="s">
        <v>162</v>
      </c>
      <c r="BJ7" t="s">
        <v>162</v>
      </c>
      <c r="BK7">
        <v>2.9202394029740099E-2</v>
      </c>
      <c r="BL7" t="s">
        <v>162</v>
      </c>
      <c r="BM7" t="s">
        <v>162</v>
      </c>
      <c r="BN7" t="s">
        <v>162</v>
      </c>
      <c r="BO7" t="s">
        <v>162</v>
      </c>
      <c r="BP7" t="s">
        <v>162</v>
      </c>
      <c r="BQ7">
        <v>6.5968640190340905E-2</v>
      </c>
      <c r="BR7" t="s">
        <v>162</v>
      </c>
      <c r="BS7" t="s">
        <v>162</v>
      </c>
      <c r="BT7" t="s">
        <v>162</v>
      </c>
      <c r="BU7" t="s">
        <v>162</v>
      </c>
      <c r="BV7" t="s">
        <v>162</v>
      </c>
      <c r="BW7" t="s">
        <v>162</v>
      </c>
      <c r="BX7" t="s">
        <v>162</v>
      </c>
      <c r="BY7">
        <v>0.34503260300291799</v>
      </c>
      <c r="BZ7" t="s">
        <v>162</v>
      </c>
      <c r="CA7" t="s">
        <v>162</v>
      </c>
      <c r="CB7">
        <v>0.37103644315330098</v>
      </c>
      <c r="CC7">
        <v>6.5313946725369304E-2</v>
      </c>
      <c r="CD7">
        <v>0.12701241948247499</v>
      </c>
      <c r="CE7">
        <v>9.7069465996821903E-3</v>
      </c>
      <c r="CF7">
        <v>0.47849706489987098</v>
      </c>
      <c r="CG7">
        <v>0.37410695113334202</v>
      </c>
      <c r="CH7">
        <v>0.146124969658324</v>
      </c>
      <c r="CI7" t="s">
        <v>162</v>
      </c>
      <c r="CJ7" t="s">
        <v>162</v>
      </c>
      <c r="CK7" t="s">
        <v>162</v>
      </c>
      <c r="CL7" t="s">
        <v>162</v>
      </c>
      <c r="CM7" t="s">
        <v>162</v>
      </c>
      <c r="CN7" t="s">
        <v>162</v>
      </c>
      <c r="CO7">
        <v>0.362855974107479</v>
      </c>
      <c r="CP7">
        <v>-5.40668119432808E-2</v>
      </c>
      <c r="CQ7" t="s">
        <v>162</v>
      </c>
      <c r="CR7" t="s">
        <v>162</v>
      </c>
      <c r="CS7" t="s">
        <v>162</v>
      </c>
      <c r="CT7" t="s">
        <v>162</v>
      </c>
    </row>
    <row r="8" spans="1:98" x14ac:dyDescent="0.25">
      <c r="A8" s="139">
        <v>31959</v>
      </c>
      <c r="B8">
        <f t="shared" si="0"/>
        <v>18.407919308736254</v>
      </c>
      <c r="C8" t="s">
        <v>162</v>
      </c>
      <c r="D8">
        <v>2.8433598791428701E-2</v>
      </c>
      <c r="E8">
        <v>0.13410109100565701</v>
      </c>
      <c r="F8" t="s">
        <v>162</v>
      </c>
      <c r="G8" t="s">
        <v>162</v>
      </c>
      <c r="H8">
        <v>0.26037459576872202</v>
      </c>
      <c r="I8" t="s">
        <v>162</v>
      </c>
      <c r="J8" t="s">
        <v>162</v>
      </c>
      <c r="K8">
        <v>0.101894620303252</v>
      </c>
      <c r="L8" t="s">
        <v>162</v>
      </c>
      <c r="M8" t="s">
        <v>162</v>
      </c>
      <c r="N8">
        <v>0.31398768559263701</v>
      </c>
      <c r="O8" t="s">
        <v>162</v>
      </c>
      <c r="P8">
        <v>0.23302892033252801</v>
      </c>
      <c r="Q8" t="s">
        <v>162</v>
      </c>
      <c r="R8" t="s">
        <v>162</v>
      </c>
      <c r="S8" t="s">
        <v>162</v>
      </c>
      <c r="T8" t="s">
        <v>162</v>
      </c>
      <c r="U8" t="s">
        <v>162</v>
      </c>
      <c r="V8" t="s">
        <v>162</v>
      </c>
      <c r="W8">
        <v>4.4780297857119802E-2</v>
      </c>
      <c r="X8" t="s">
        <v>162</v>
      </c>
      <c r="Y8" t="s">
        <v>162</v>
      </c>
      <c r="Z8" t="s">
        <v>162</v>
      </c>
      <c r="AA8">
        <v>0.12040225724445</v>
      </c>
      <c r="AB8">
        <v>0.305972121307508</v>
      </c>
      <c r="AC8" t="s">
        <v>162</v>
      </c>
      <c r="AD8">
        <v>0.184804341542427</v>
      </c>
      <c r="AE8" t="s">
        <v>162</v>
      </c>
      <c r="AF8" t="s">
        <v>162</v>
      </c>
      <c r="AG8">
        <v>1.7449551715756899E-2</v>
      </c>
      <c r="AH8" t="s">
        <v>162</v>
      </c>
      <c r="AI8" t="s">
        <v>162</v>
      </c>
      <c r="AJ8">
        <v>0.19894829234268199</v>
      </c>
      <c r="AK8" t="s">
        <v>162</v>
      </c>
      <c r="AL8" t="s">
        <v>162</v>
      </c>
      <c r="AM8">
        <v>0.31624561196849299</v>
      </c>
      <c r="AN8">
        <v>-4.4710535375244803E-2</v>
      </c>
      <c r="AO8">
        <v>9.1459290789632997E-2</v>
      </c>
      <c r="AP8" t="s">
        <v>162</v>
      </c>
      <c r="AQ8">
        <v>8.5917494110314102E-2</v>
      </c>
      <c r="AR8" t="s">
        <v>162</v>
      </c>
      <c r="AS8" t="s">
        <v>162</v>
      </c>
      <c r="AT8" t="s">
        <v>162</v>
      </c>
      <c r="AU8" t="s">
        <v>162</v>
      </c>
      <c r="AV8" t="s">
        <v>162</v>
      </c>
      <c r="AW8" t="s">
        <v>162</v>
      </c>
      <c r="AX8" t="s">
        <v>162</v>
      </c>
      <c r="AY8" t="s">
        <v>162</v>
      </c>
      <c r="AZ8" t="s">
        <v>162</v>
      </c>
      <c r="BA8">
        <v>0.321047309034107</v>
      </c>
      <c r="BB8" t="s">
        <v>162</v>
      </c>
      <c r="BC8" t="s">
        <v>162</v>
      </c>
      <c r="BD8" t="s">
        <v>162</v>
      </c>
      <c r="BE8" t="s">
        <v>162</v>
      </c>
      <c r="BF8" t="s">
        <v>162</v>
      </c>
      <c r="BG8" t="s">
        <v>162</v>
      </c>
      <c r="BH8">
        <v>0.29354655745894098</v>
      </c>
      <c r="BI8" t="s">
        <v>162</v>
      </c>
      <c r="BJ8" t="s">
        <v>162</v>
      </c>
      <c r="BK8">
        <v>0.12211365812359801</v>
      </c>
      <c r="BL8" t="s">
        <v>162</v>
      </c>
      <c r="BM8" t="s">
        <v>162</v>
      </c>
      <c r="BN8" t="s">
        <v>162</v>
      </c>
      <c r="BO8" t="s">
        <v>162</v>
      </c>
      <c r="BP8" t="s">
        <v>162</v>
      </c>
      <c r="BQ8">
        <v>0.106442317659936</v>
      </c>
      <c r="BR8" t="s">
        <v>162</v>
      </c>
      <c r="BS8" t="s">
        <v>162</v>
      </c>
      <c r="BT8" t="s">
        <v>162</v>
      </c>
      <c r="BU8" t="s">
        <v>162</v>
      </c>
      <c r="BV8" t="s">
        <v>162</v>
      </c>
      <c r="BW8" t="s">
        <v>162</v>
      </c>
      <c r="BX8" t="s">
        <v>162</v>
      </c>
      <c r="BY8">
        <v>0.436456938077604</v>
      </c>
      <c r="BZ8" t="s">
        <v>162</v>
      </c>
      <c r="CA8" t="s">
        <v>162</v>
      </c>
      <c r="CB8">
        <v>0.325992531683165</v>
      </c>
      <c r="CC8">
        <v>0.12716913256951701</v>
      </c>
      <c r="CD8">
        <v>9.0198749668784994E-2</v>
      </c>
      <c r="CE8">
        <v>0.163336676164128</v>
      </c>
      <c r="CF8">
        <v>0.34933484237952001</v>
      </c>
      <c r="CG8">
        <v>0.36880247902576502</v>
      </c>
      <c r="CH8">
        <v>-0.101406633026091</v>
      </c>
      <c r="CI8" t="s">
        <v>162</v>
      </c>
      <c r="CJ8" t="s">
        <v>162</v>
      </c>
      <c r="CK8" t="s">
        <v>162</v>
      </c>
      <c r="CL8" t="s">
        <v>162</v>
      </c>
      <c r="CM8" t="s">
        <v>162</v>
      </c>
      <c r="CN8" t="s">
        <v>162</v>
      </c>
      <c r="CO8">
        <v>0.31928525453258699</v>
      </c>
      <c r="CP8">
        <v>0.20696674397195</v>
      </c>
      <c r="CQ8" t="s">
        <v>162</v>
      </c>
      <c r="CR8" t="s">
        <v>162</v>
      </c>
      <c r="CS8" t="s">
        <v>162</v>
      </c>
      <c r="CT8" t="s">
        <v>162</v>
      </c>
    </row>
    <row r="9" spans="1:98" x14ac:dyDescent="0.25">
      <c r="A9" s="139">
        <v>32051</v>
      </c>
      <c r="B9">
        <f t="shared" si="0"/>
        <v>57.470637042215955</v>
      </c>
      <c r="C9" t="s">
        <v>162</v>
      </c>
      <c r="D9">
        <v>0.79897647407881101</v>
      </c>
      <c r="E9">
        <v>0.567644736432387</v>
      </c>
      <c r="F9" t="s">
        <v>162</v>
      </c>
      <c r="G9" t="s">
        <v>162</v>
      </c>
      <c r="H9">
        <v>0.43986854234768902</v>
      </c>
      <c r="I9" t="s">
        <v>162</v>
      </c>
      <c r="J9" t="s">
        <v>162</v>
      </c>
      <c r="K9">
        <v>0.261382821745901</v>
      </c>
      <c r="L9" t="s">
        <v>162</v>
      </c>
      <c r="M9" t="s">
        <v>162</v>
      </c>
      <c r="N9">
        <v>0.865205705884873</v>
      </c>
      <c r="O9" t="s">
        <v>162</v>
      </c>
      <c r="P9">
        <v>0.37238324061846401</v>
      </c>
      <c r="Q9" t="s">
        <v>162</v>
      </c>
      <c r="R9" t="s">
        <v>162</v>
      </c>
      <c r="S9" t="s">
        <v>162</v>
      </c>
      <c r="T9" t="s">
        <v>162</v>
      </c>
      <c r="U9" t="s">
        <v>162</v>
      </c>
      <c r="V9" t="s">
        <v>162</v>
      </c>
      <c r="W9">
        <v>0.80495617827149202</v>
      </c>
      <c r="X9" t="s">
        <v>162</v>
      </c>
      <c r="Y9" t="s">
        <v>162</v>
      </c>
      <c r="Z9" t="s">
        <v>162</v>
      </c>
      <c r="AA9">
        <v>0.58824517533120602</v>
      </c>
      <c r="AB9">
        <v>0.61154250094297602</v>
      </c>
      <c r="AC9" t="s">
        <v>162</v>
      </c>
      <c r="AD9">
        <v>0.75936472754419804</v>
      </c>
      <c r="AE9" t="s">
        <v>162</v>
      </c>
      <c r="AF9" t="s">
        <v>162</v>
      </c>
      <c r="AG9">
        <v>0.42374918608512002</v>
      </c>
      <c r="AH9" t="s">
        <v>162</v>
      </c>
      <c r="AI9" t="s">
        <v>162</v>
      </c>
      <c r="AJ9">
        <v>0.102026414485933</v>
      </c>
      <c r="AK9" t="s">
        <v>162</v>
      </c>
      <c r="AL9" t="s">
        <v>162</v>
      </c>
      <c r="AM9">
        <v>0.60493491166744295</v>
      </c>
      <c r="AN9">
        <v>0.42604632106016699</v>
      </c>
      <c r="AO9">
        <v>0.60544998570707098</v>
      </c>
      <c r="AP9" t="s">
        <v>162</v>
      </c>
      <c r="AQ9">
        <v>0.73847642140011505</v>
      </c>
      <c r="AR9" t="s">
        <v>162</v>
      </c>
      <c r="AS9" t="s">
        <v>162</v>
      </c>
      <c r="AT9" t="s">
        <v>162</v>
      </c>
      <c r="AU9" t="s">
        <v>162</v>
      </c>
      <c r="AV9" t="s">
        <v>162</v>
      </c>
      <c r="AW9" t="s">
        <v>162</v>
      </c>
      <c r="AX9" t="s">
        <v>162</v>
      </c>
      <c r="AY9" t="s">
        <v>162</v>
      </c>
      <c r="AZ9" t="s">
        <v>162</v>
      </c>
      <c r="BA9">
        <v>0.74520522017907398</v>
      </c>
      <c r="BB9" t="s">
        <v>162</v>
      </c>
      <c r="BC9" t="s">
        <v>162</v>
      </c>
      <c r="BD9" t="s">
        <v>162</v>
      </c>
      <c r="BE9" t="s">
        <v>162</v>
      </c>
      <c r="BF9" t="s">
        <v>162</v>
      </c>
      <c r="BG9" t="s">
        <v>162</v>
      </c>
      <c r="BH9">
        <v>0.88316048420940996</v>
      </c>
      <c r="BI9" t="s">
        <v>162</v>
      </c>
      <c r="BJ9" t="s">
        <v>162</v>
      </c>
      <c r="BK9">
        <v>0.67212113011170405</v>
      </c>
      <c r="BL9" t="s">
        <v>162</v>
      </c>
      <c r="BM9" t="s">
        <v>162</v>
      </c>
      <c r="BN9" t="s">
        <v>162</v>
      </c>
      <c r="BO9" t="s">
        <v>162</v>
      </c>
      <c r="BP9" t="s">
        <v>162</v>
      </c>
      <c r="BQ9">
        <v>0.343665499117497</v>
      </c>
      <c r="BR9" t="s">
        <v>162</v>
      </c>
      <c r="BS9" t="s">
        <v>162</v>
      </c>
      <c r="BT9" t="s">
        <v>162</v>
      </c>
      <c r="BU9" t="s">
        <v>162</v>
      </c>
      <c r="BV9" t="s">
        <v>162</v>
      </c>
      <c r="BW9" t="s">
        <v>162</v>
      </c>
      <c r="BX9" t="s">
        <v>162</v>
      </c>
      <c r="BY9">
        <v>0.90063063623519002</v>
      </c>
      <c r="BZ9" t="s">
        <v>162</v>
      </c>
      <c r="CA9" t="s">
        <v>162</v>
      </c>
      <c r="CB9">
        <v>0.469165737822684</v>
      </c>
      <c r="CC9">
        <v>0.183312118902035</v>
      </c>
      <c r="CD9">
        <v>0.53504430528610802</v>
      </c>
      <c r="CE9">
        <v>0.12811134255679699</v>
      </c>
      <c r="CF9">
        <v>0.62890678495433305</v>
      </c>
      <c r="CG9">
        <v>0.88817607268879495</v>
      </c>
      <c r="CH9">
        <v>0.43136454947872499</v>
      </c>
      <c r="CI9" t="s">
        <v>162</v>
      </c>
      <c r="CJ9" t="s">
        <v>162</v>
      </c>
      <c r="CK9" t="s">
        <v>162</v>
      </c>
      <c r="CL9" t="s">
        <v>162</v>
      </c>
      <c r="CM9" t="s">
        <v>162</v>
      </c>
      <c r="CN9" t="s">
        <v>162</v>
      </c>
      <c r="CO9">
        <v>0.80677320493554705</v>
      </c>
      <c r="CP9">
        <v>0.65530068258303797</v>
      </c>
      <c r="CQ9" t="s">
        <v>162</v>
      </c>
      <c r="CR9" t="s">
        <v>162</v>
      </c>
      <c r="CS9" t="s">
        <v>162</v>
      </c>
      <c r="CT9" t="s">
        <v>162</v>
      </c>
    </row>
    <row r="10" spans="1:98" x14ac:dyDescent="0.25">
      <c r="A10" s="139">
        <v>32143</v>
      </c>
      <c r="B10">
        <f t="shared" si="0"/>
        <v>36.714182653007178</v>
      </c>
      <c r="C10" t="s">
        <v>162</v>
      </c>
      <c r="D10">
        <v>0.452041899805457</v>
      </c>
      <c r="E10">
        <v>0.43695922043698998</v>
      </c>
      <c r="F10" t="s">
        <v>162</v>
      </c>
      <c r="G10" t="s">
        <v>162</v>
      </c>
      <c r="H10">
        <v>0.36704451708643798</v>
      </c>
      <c r="I10" t="s">
        <v>162</v>
      </c>
      <c r="J10" t="s">
        <v>162</v>
      </c>
      <c r="K10">
        <v>4.52714182106271E-2</v>
      </c>
      <c r="L10" t="s">
        <v>162</v>
      </c>
      <c r="M10" t="s">
        <v>162</v>
      </c>
      <c r="N10">
        <v>0.50343353222160703</v>
      </c>
      <c r="O10" t="s">
        <v>162</v>
      </c>
      <c r="P10">
        <v>0.124979127467679</v>
      </c>
      <c r="Q10" t="s">
        <v>162</v>
      </c>
      <c r="R10" t="s">
        <v>162</v>
      </c>
      <c r="S10" t="s">
        <v>162</v>
      </c>
      <c r="T10" t="s">
        <v>162</v>
      </c>
      <c r="U10" t="s">
        <v>162</v>
      </c>
      <c r="V10" t="s">
        <v>162</v>
      </c>
      <c r="W10">
        <v>0.51468128420361903</v>
      </c>
      <c r="X10" t="s">
        <v>162</v>
      </c>
      <c r="Y10" t="s">
        <v>162</v>
      </c>
      <c r="Z10" t="s">
        <v>162</v>
      </c>
      <c r="AA10">
        <v>0.42124861694730498</v>
      </c>
      <c r="AB10">
        <v>6.4476986195639199E-2</v>
      </c>
      <c r="AC10" t="s">
        <v>162</v>
      </c>
      <c r="AD10">
        <v>0.45408835344973802</v>
      </c>
      <c r="AE10" t="s">
        <v>162</v>
      </c>
      <c r="AF10" t="s">
        <v>162</v>
      </c>
      <c r="AG10">
        <v>0.55325993538159701</v>
      </c>
      <c r="AH10" t="s">
        <v>162</v>
      </c>
      <c r="AI10" t="s">
        <v>162</v>
      </c>
      <c r="AJ10">
        <v>4.5610082840420202E-2</v>
      </c>
      <c r="AK10" t="s">
        <v>162</v>
      </c>
      <c r="AL10" t="s">
        <v>162</v>
      </c>
      <c r="AM10">
        <v>0.39183180234861598</v>
      </c>
      <c r="AN10">
        <v>0.210122431816856</v>
      </c>
      <c r="AO10">
        <v>0.17624411125355399</v>
      </c>
      <c r="AP10" t="s">
        <v>162</v>
      </c>
      <c r="AQ10">
        <v>0.32152204926097699</v>
      </c>
      <c r="AR10" t="s">
        <v>162</v>
      </c>
      <c r="AS10" t="s">
        <v>162</v>
      </c>
      <c r="AT10" t="s">
        <v>162</v>
      </c>
      <c r="AU10" t="s">
        <v>162</v>
      </c>
      <c r="AV10" t="s">
        <v>162</v>
      </c>
      <c r="AW10" t="s">
        <v>162</v>
      </c>
      <c r="AX10" t="s">
        <v>162</v>
      </c>
      <c r="AY10" t="s">
        <v>162</v>
      </c>
      <c r="AZ10" t="s">
        <v>162</v>
      </c>
      <c r="BA10">
        <v>0.79044657767581195</v>
      </c>
      <c r="BB10" t="s">
        <v>162</v>
      </c>
      <c r="BC10" t="s">
        <v>162</v>
      </c>
      <c r="BD10" t="s">
        <v>162</v>
      </c>
      <c r="BE10" t="s">
        <v>162</v>
      </c>
      <c r="BF10" t="s">
        <v>162</v>
      </c>
      <c r="BG10" t="s">
        <v>162</v>
      </c>
      <c r="BH10">
        <v>0.51255507877413797</v>
      </c>
      <c r="BI10" t="s">
        <v>162</v>
      </c>
      <c r="BJ10" t="s">
        <v>162</v>
      </c>
      <c r="BK10">
        <v>0.50049351724612401</v>
      </c>
      <c r="BL10" t="s">
        <v>162</v>
      </c>
      <c r="BM10" t="s">
        <v>162</v>
      </c>
      <c r="BN10" t="s">
        <v>162</v>
      </c>
      <c r="BO10" t="s">
        <v>162</v>
      </c>
      <c r="BP10" t="s">
        <v>162</v>
      </c>
      <c r="BQ10">
        <v>0.11283796238551599</v>
      </c>
      <c r="BR10" t="s">
        <v>162</v>
      </c>
      <c r="BS10" t="s">
        <v>162</v>
      </c>
      <c r="BT10" t="s">
        <v>162</v>
      </c>
      <c r="BU10" t="s">
        <v>162</v>
      </c>
      <c r="BV10" t="s">
        <v>162</v>
      </c>
      <c r="BW10" t="s">
        <v>162</v>
      </c>
      <c r="BX10" t="s">
        <v>162</v>
      </c>
      <c r="BY10">
        <v>0.78932246035682196</v>
      </c>
      <c r="BZ10" t="s">
        <v>162</v>
      </c>
      <c r="CA10" t="s">
        <v>162</v>
      </c>
      <c r="CB10">
        <v>4.99707759518788E-2</v>
      </c>
      <c r="CC10">
        <v>0.32627942488679601</v>
      </c>
      <c r="CD10">
        <v>0.53049542348579304</v>
      </c>
      <c r="CE10">
        <v>0.25543669464202501</v>
      </c>
      <c r="CF10">
        <v>0.24916483688183599</v>
      </c>
      <c r="CG10">
        <v>0.71692772018576201</v>
      </c>
      <c r="CH10">
        <v>0.488805315902615</v>
      </c>
      <c r="CI10" t="s">
        <v>162</v>
      </c>
      <c r="CJ10" t="s">
        <v>162</v>
      </c>
      <c r="CK10" t="s">
        <v>162</v>
      </c>
      <c r="CL10" t="s">
        <v>162</v>
      </c>
      <c r="CM10" t="s">
        <v>162</v>
      </c>
      <c r="CN10" t="s">
        <v>162</v>
      </c>
      <c r="CO10">
        <v>0.32626533917912098</v>
      </c>
      <c r="CP10">
        <v>0.28243829942079302</v>
      </c>
      <c r="CQ10" t="s">
        <v>162</v>
      </c>
      <c r="CR10" t="s">
        <v>162</v>
      </c>
      <c r="CS10" t="s">
        <v>162</v>
      </c>
      <c r="CT10" t="s">
        <v>162</v>
      </c>
    </row>
    <row r="11" spans="1:98" x14ac:dyDescent="0.25">
      <c r="A11" s="139">
        <v>32234</v>
      </c>
      <c r="B11">
        <f t="shared" si="0"/>
        <v>28.23231915676832</v>
      </c>
      <c r="C11" t="s">
        <v>162</v>
      </c>
      <c r="D11">
        <v>0.18179355906516201</v>
      </c>
      <c r="E11">
        <v>0.42270217855890502</v>
      </c>
      <c r="F11" t="s">
        <v>162</v>
      </c>
      <c r="G11" t="s">
        <v>162</v>
      </c>
      <c r="H11">
        <v>0.46906271321762999</v>
      </c>
      <c r="I11" t="s">
        <v>162</v>
      </c>
      <c r="J11" t="s">
        <v>162</v>
      </c>
      <c r="K11">
        <v>4.16809817850863E-2</v>
      </c>
      <c r="L11" t="s">
        <v>162</v>
      </c>
      <c r="M11" t="s">
        <v>162</v>
      </c>
      <c r="N11">
        <v>0.43029251955466502</v>
      </c>
      <c r="O11" t="s">
        <v>162</v>
      </c>
      <c r="P11">
        <v>0.168335037419864</v>
      </c>
      <c r="Q11" t="s">
        <v>162</v>
      </c>
      <c r="R11" t="s">
        <v>162</v>
      </c>
      <c r="S11" t="s">
        <v>162</v>
      </c>
      <c r="T11" t="s">
        <v>162</v>
      </c>
      <c r="U11" t="s">
        <v>162</v>
      </c>
      <c r="V11" t="s">
        <v>162</v>
      </c>
      <c r="W11">
        <v>0.17743825156569701</v>
      </c>
      <c r="X11" t="s">
        <v>162</v>
      </c>
      <c r="Y11" t="s">
        <v>162</v>
      </c>
      <c r="Z11" t="s">
        <v>162</v>
      </c>
      <c r="AA11">
        <v>0.206890116281402</v>
      </c>
      <c r="AB11">
        <v>0.18280763415852</v>
      </c>
      <c r="AC11" t="s">
        <v>162</v>
      </c>
      <c r="AD11">
        <v>0.30727928473657101</v>
      </c>
      <c r="AE11" t="s">
        <v>162</v>
      </c>
      <c r="AF11" t="s">
        <v>162</v>
      </c>
      <c r="AG11">
        <v>0.44311625470176702</v>
      </c>
      <c r="AH11" t="s">
        <v>162</v>
      </c>
      <c r="AI11" t="s">
        <v>162</v>
      </c>
      <c r="AJ11">
        <v>6.0014351371462701E-2</v>
      </c>
      <c r="AK11" t="s">
        <v>162</v>
      </c>
      <c r="AL11" t="s">
        <v>162</v>
      </c>
      <c r="AM11">
        <v>0.26431318410914101</v>
      </c>
      <c r="AN11">
        <v>8.8527292175956507E-2</v>
      </c>
      <c r="AO11">
        <v>0.23096524871430399</v>
      </c>
      <c r="AP11" t="s">
        <v>162</v>
      </c>
      <c r="AQ11">
        <v>0.39045319309184101</v>
      </c>
      <c r="AR11" t="s">
        <v>162</v>
      </c>
      <c r="AS11" t="s">
        <v>162</v>
      </c>
      <c r="AT11" t="s">
        <v>162</v>
      </c>
      <c r="AU11" t="s">
        <v>162</v>
      </c>
      <c r="AV11" t="s">
        <v>162</v>
      </c>
      <c r="AW11" t="s">
        <v>162</v>
      </c>
      <c r="AX11" t="s">
        <v>162</v>
      </c>
      <c r="AY11" t="s">
        <v>162</v>
      </c>
      <c r="AZ11" t="s">
        <v>162</v>
      </c>
      <c r="BA11">
        <v>0.41280068154220001</v>
      </c>
      <c r="BB11" t="s">
        <v>162</v>
      </c>
      <c r="BC11" t="s">
        <v>162</v>
      </c>
      <c r="BD11">
        <v>0.12018274945690501</v>
      </c>
      <c r="BE11" t="s">
        <v>162</v>
      </c>
      <c r="BF11">
        <v>0.32161556030838501</v>
      </c>
      <c r="BG11" t="s">
        <v>162</v>
      </c>
      <c r="BH11">
        <v>0.58929414876883901</v>
      </c>
      <c r="BI11">
        <v>0.40792562516292202</v>
      </c>
      <c r="BJ11" t="s">
        <v>162</v>
      </c>
      <c r="BK11">
        <v>0.44612834702016602</v>
      </c>
      <c r="BL11" t="s">
        <v>162</v>
      </c>
      <c r="BM11" t="s">
        <v>162</v>
      </c>
      <c r="BN11" t="s">
        <v>162</v>
      </c>
      <c r="BO11" t="s">
        <v>162</v>
      </c>
      <c r="BP11" t="s">
        <v>162</v>
      </c>
      <c r="BQ11">
        <v>0.18279555950009199</v>
      </c>
      <c r="BR11" t="s">
        <v>162</v>
      </c>
      <c r="BS11" t="s">
        <v>162</v>
      </c>
      <c r="BT11" t="s">
        <v>162</v>
      </c>
      <c r="BU11" t="s">
        <v>162</v>
      </c>
      <c r="BV11" t="s">
        <v>162</v>
      </c>
      <c r="BW11" t="s">
        <v>162</v>
      </c>
      <c r="BX11" t="s">
        <v>162</v>
      </c>
      <c r="BY11">
        <v>0.55036751535288697</v>
      </c>
      <c r="BZ11" t="s">
        <v>162</v>
      </c>
      <c r="CA11" t="s">
        <v>162</v>
      </c>
      <c r="CB11">
        <v>0.18466420213965401</v>
      </c>
      <c r="CC11">
        <v>3.6872738603130499E-2</v>
      </c>
      <c r="CD11">
        <v>0.44897881977283699</v>
      </c>
      <c r="CE11">
        <v>0.11848006653785199</v>
      </c>
      <c r="CF11">
        <v>0.40822497903574601</v>
      </c>
      <c r="CG11">
        <v>0.391868715172634</v>
      </c>
      <c r="CH11">
        <v>0.28994960755620097</v>
      </c>
      <c r="CI11" t="s">
        <v>162</v>
      </c>
      <c r="CJ11" t="s">
        <v>162</v>
      </c>
      <c r="CK11">
        <v>-4.8282341013246001E-2</v>
      </c>
      <c r="CL11" t="s">
        <v>162</v>
      </c>
      <c r="CM11" t="s">
        <v>162</v>
      </c>
      <c r="CN11" t="s">
        <v>162</v>
      </c>
      <c r="CO11">
        <v>0.427063485603905</v>
      </c>
      <c r="CP11">
        <v>0.244386252272147</v>
      </c>
      <c r="CQ11" t="s">
        <v>162</v>
      </c>
      <c r="CR11" t="s">
        <v>162</v>
      </c>
      <c r="CS11" t="s">
        <v>162</v>
      </c>
      <c r="CT11" t="s">
        <v>162</v>
      </c>
    </row>
    <row r="12" spans="1:98" x14ac:dyDescent="0.25">
      <c r="A12" s="139">
        <v>32325</v>
      </c>
      <c r="B12">
        <f t="shared" si="0"/>
        <v>36.093949607712936</v>
      </c>
      <c r="C12" t="s">
        <v>162</v>
      </c>
      <c r="D12">
        <v>0.39360215242352098</v>
      </c>
      <c r="E12">
        <v>0.575953680481332</v>
      </c>
      <c r="F12" t="s">
        <v>162</v>
      </c>
      <c r="G12" t="s">
        <v>162</v>
      </c>
      <c r="H12">
        <v>0.38040647665696498</v>
      </c>
      <c r="I12" t="s">
        <v>162</v>
      </c>
      <c r="J12" t="s">
        <v>162</v>
      </c>
      <c r="K12">
        <v>-8.9005975675560105E-3</v>
      </c>
      <c r="L12" t="s">
        <v>162</v>
      </c>
      <c r="M12" t="s">
        <v>162</v>
      </c>
      <c r="N12">
        <v>0.54674624987358</v>
      </c>
      <c r="O12" t="s">
        <v>162</v>
      </c>
      <c r="P12">
        <v>0.283462690340269</v>
      </c>
      <c r="Q12" t="s">
        <v>162</v>
      </c>
      <c r="R12" t="s">
        <v>162</v>
      </c>
      <c r="S12" t="s">
        <v>162</v>
      </c>
      <c r="T12" t="s">
        <v>162</v>
      </c>
      <c r="U12" t="s">
        <v>162</v>
      </c>
      <c r="V12" t="s">
        <v>162</v>
      </c>
      <c r="W12">
        <v>0.53591595722582197</v>
      </c>
      <c r="X12" t="s">
        <v>162</v>
      </c>
      <c r="Y12" t="s">
        <v>162</v>
      </c>
      <c r="Z12" t="s">
        <v>162</v>
      </c>
      <c r="AA12">
        <v>0.30119322874707799</v>
      </c>
      <c r="AB12">
        <v>0.56269934070430705</v>
      </c>
      <c r="AC12" t="s">
        <v>162</v>
      </c>
      <c r="AD12">
        <v>0.518922241028139</v>
      </c>
      <c r="AE12" t="s">
        <v>162</v>
      </c>
      <c r="AF12" t="s">
        <v>162</v>
      </c>
      <c r="AG12">
        <v>0.39669557796254301</v>
      </c>
      <c r="AH12" t="s">
        <v>162</v>
      </c>
      <c r="AI12" t="s">
        <v>162</v>
      </c>
      <c r="AJ12">
        <v>0.139926746386586</v>
      </c>
      <c r="AK12" t="s">
        <v>162</v>
      </c>
      <c r="AL12" t="s">
        <v>162</v>
      </c>
      <c r="AM12">
        <v>0.34639062223262002</v>
      </c>
      <c r="AN12">
        <v>0.199826267900967</v>
      </c>
      <c r="AO12">
        <v>0.40028723105297298</v>
      </c>
      <c r="AP12" t="s">
        <v>162</v>
      </c>
      <c r="AQ12">
        <v>0.35271987738670602</v>
      </c>
      <c r="AR12" t="s">
        <v>162</v>
      </c>
      <c r="AS12" t="s">
        <v>162</v>
      </c>
      <c r="AT12" t="s">
        <v>162</v>
      </c>
      <c r="AU12" t="s">
        <v>162</v>
      </c>
      <c r="AV12" t="s">
        <v>162</v>
      </c>
      <c r="AW12" t="s">
        <v>162</v>
      </c>
      <c r="AX12" t="s">
        <v>162</v>
      </c>
      <c r="AY12" t="s">
        <v>162</v>
      </c>
      <c r="AZ12" t="s">
        <v>162</v>
      </c>
      <c r="BA12">
        <v>0.29314682125932201</v>
      </c>
      <c r="BB12" t="s">
        <v>162</v>
      </c>
      <c r="BC12" t="s">
        <v>162</v>
      </c>
      <c r="BD12">
        <v>7.7634569784350294E-2</v>
      </c>
      <c r="BE12" t="s">
        <v>162</v>
      </c>
      <c r="BF12">
        <v>0.55586818657526604</v>
      </c>
      <c r="BG12" t="s">
        <v>162</v>
      </c>
      <c r="BH12">
        <v>0.63931581374559299</v>
      </c>
      <c r="BI12">
        <v>0.52505187442553403</v>
      </c>
      <c r="BJ12" t="s">
        <v>162</v>
      </c>
      <c r="BK12">
        <v>0.16473332222687601</v>
      </c>
      <c r="BL12" t="s">
        <v>162</v>
      </c>
      <c r="BM12" t="s">
        <v>162</v>
      </c>
      <c r="BN12" t="s">
        <v>162</v>
      </c>
      <c r="BO12" t="s">
        <v>162</v>
      </c>
      <c r="BP12" t="s">
        <v>162</v>
      </c>
      <c r="BQ12">
        <v>1.36661320152669E-2</v>
      </c>
      <c r="BR12" t="s">
        <v>162</v>
      </c>
      <c r="BS12" t="s">
        <v>162</v>
      </c>
      <c r="BT12" t="s">
        <v>162</v>
      </c>
      <c r="BU12" t="s">
        <v>162</v>
      </c>
      <c r="BV12" t="s">
        <v>162</v>
      </c>
      <c r="BW12" t="s">
        <v>162</v>
      </c>
      <c r="BX12" t="s">
        <v>162</v>
      </c>
      <c r="BY12">
        <v>0.36308759647287803</v>
      </c>
      <c r="BZ12" t="s">
        <v>162</v>
      </c>
      <c r="CA12" t="s">
        <v>162</v>
      </c>
      <c r="CB12">
        <v>0.38564944874684798</v>
      </c>
      <c r="CC12">
        <v>6.1523683812726403E-2</v>
      </c>
      <c r="CD12">
        <v>0.65630366749316804</v>
      </c>
      <c r="CE12">
        <v>0.16533744740224701</v>
      </c>
      <c r="CF12">
        <v>0.61978598984571698</v>
      </c>
      <c r="CG12">
        <v>0.71025227549925196</v>
      </c>
      <c r="CH12">
        <v>0.20072609465699501</v>
      </c>
      <c r="CI12" t="s">
        <v>162</v>
      </c>
      <c r="CJ12" t="s">
        <v>162</v>
      </c>
      <c r="CK12">
        <v>-1.88631959500676E-2</v>
      </c>
      <c r="CL12" t="s">
        <v>162</v>
      </c>
      <c r="CM12" t="s">
        <v>162</v>
      </c>
      <c r="CN12" t="s">
        <v>162</v>
      </c>
      <c r="CO12">
        <v>0.55168179665038397</v>
      </c>
      <c r="CP12">
        <v>0.38119359912419398</v>
      </c>
      <c r="CQ12" t="s">
        <v>162</v>
      </c>
      <c r="CR12" t="s">
        <v>162</v>
      </c>
      <c r="CS12" t="s">
        <v>162</v>
      </c>
      <c r="CT12" t="s">
        <v>162</v>
      </c>
    </row>
    <row r="13" spans="1:98" x14ac:dyDescent="0.25">
      <c r="A13" s="139">
        <v>32417</v>
      </c>
      <c r="B13">
        <f t="shared" si="0"/>
        <v>26.577649935967095</v>
      </c>
      <c r="C13" t="s">
        <v>162</v>
      </c>
      <c r="D13">
        <v>0.36503909773697002</v>
      </c>
      <c r="E13">
        <v>0.45798034286913297</v>
      </c>
      <c r="F13" t="s">
        <v>162</v>
      </c>
      <c r="G13" t="s">
        <v>162</v>
      </c>
      <c r="H13">
        <v>0.65326840123508401</v>
      </c>
      <c r="I13" t="s">
        <v>162</v>
      </c>
      <c r="J13" t="s">
        <v>162</v>
      </c>
      <c r="K13">
        <v>-8.9297669043949798E-2</v>
      </c>
      <c r="L13" t="s">
        <v>162</v>
      </c>
      <c r="M13" t="s">
        <v>162</v>
      </c>
      <c r="N13">
        <v>0.106280866978356</v>
      </c>
      <c r="O13" t="s">
        <v>162</v>
      </c>
      <c r="P13">
        <v>1.8200856523544799E-2</v>
      </c>
      <c r="Q13" t="s">
        <v>162</v>
      </c>
      <c r="R13" t="s">
        <v>162</v>
      </c>
      <c r="S13" t="s">
        <v>162</v>
      </c>
      <c r="T13" t="s">
        <v>162</v>
      </c>
      <c r="U13" t="s">
        <v>162</v>
      </c>
      <c r="V13" t="s">
        <v>162</v>
      </c>
      <c r="W13">
        <v>0.37408912098166602</v>
      </c>
      <c r="X13" t="s">
        <v>162</v>
      </c>
      <c r="Y13" t="s">
        <v>162</v>
      </c>
      <c r="Z13" t="s">
        <v>162</v>
      </c>
      <c r="AA13">
        <v>0.481474408648773</v>
      </c>
      <c r="AB13">
        <v>0.42832976215832702</v>
      </c>
      <c r="AC13" t="s">
        <v>162</v>
      </c>
      <c r="AD13">
        <v>0.39144412164585202</v>
      </c>
      <c r="AE13" t="s">
        <v>162</v>
      </c>
      <c r="AF13" t="s">
        <v>162</v>
      </c>
      <c r="AG13">
        <v>0.38563005146356599</v>
      </c>
      <c r="AH13" t="s">
        <v>162</v>
      </c>
      <c r="AI13" t="s">
        <v>162</v>
      </c>
      <c r="AJ13">
        <v>7.9106944657036798E-2</v>
      </c>
      <c r="AK13" t="s">
        <v>162</v>
      </c>
      <c r="AL13" t="s">
        <v>162</v>
      </c>
      <c r="AM13">
        <v>0.40790247975920602</v>
      </c>
      <c r="AN13">
        <v>-5.5099081444314199E-3</v>
      </c>
      <c r="AO13">
        <v>0.56701840803772996</v>
      </c>
      <c r="AP13" t="s">
        <v>162</v>
      </c>
      <c r="AQ13">
        <v>0.34526971361832998</v>
      </c>
      <c r="AR13" t="s">
        <v>162</v>
      </c>
      <c r="AS13" t="s">
        <v>162</v>
      </c>
      <c r="AT13" t="s">
        <v>162</v>
      </c>
      <c r="AU13" t="s">
        <v>162</v>
      </c>
      <c r="AV13" t="s">
        <v>162</v>
      </c>
      <c r="AW13" t="s">
        <v>162</v>
      </c>
      <c r="AX13" t="s">
        <v>162</v>
      </c>
      <c r="AY13" t="s">
        <v>162</v>
      </c>
      <c r="AZ13" t="s">
        <v>162</v>
      </c>
      <c r="BA13">
        <v>0.57760391016448598</v>
      </c>
      <c r="BB13" t="s">
        <v>162</v>
      </c>
      <c r="BC13" t="s">
        <v>162</v>
      </c>
      <c r="BD13">
        <v>-7.2621280776249603E-2</v>
      </c>
      <c r="BE13" t="s">
        <v>162</v>
      </c>
      <c r="BF13">
        <v>-2.84132992318804E-2</v>
      </c>
      <c r="BG13" t="s">
        <v>162</v>
      </c>
      <c r="BH13">
        <v>0.59046588755171603</v>
      </c>
      <c r="BI13">
        <v>0.31444267135623399</v>
      </c>
      <c r="BJ13" t="s">
        <v>162</v>
      </c>
      <c r="BK13">
        <v>0.17625373384926599</v>
      </c>
      <c r="BL13" t="s">
        <v>162</v>
      </c>
      <c r="BM13" t="s">
        <v>162</v>
      </c>
      <c r="BN13" t="s">
        <v>162</v>
      </c>
      <c r="BO13" t="s">
        <v>162</v>
      </c>
      <c r="BP13" t="s">
        <v>162</v>
      </c>
      <c r="BQ13">
        <v>0.240078449273254</v>
      </c>
      <c r="BR13" t="s">
        <v>162</v>
      </c>
      <c r="BS13" t="s">
        <v>162</v>
      </c>
      <c r="BT13" t="s">
        <v>162</v>
      </c>
      <c r="BU13" t="s">
        <v>162</v>
      </c>
      <c r="BV13" t="s">
        <v>162</v>
      </c>
      <c r="BW13" t="s">
        <v>162</v>
      </c>
      <c r="BX13" t="s">
        <v>162</v>
      </c>
      <c r="BY13">
        <v>0.67448304283711802</v>
      </c>
      <c r="BZ13" t="s">
        <v>162</v>
      </c>
      <c r="CA13" t="s">
        <v>162</v>
      </c>
      <c r="CB13">
        <v>8.6465356600715901E-2</v>
      </c>
      <c r="CC13">
        <v>3.4245797859970499E-2</v>
      </c>
      <c r="CD13">
        <v>0.61847172961707597</v>
      </c>
      <c r="CE13">
        <v>-5.6074188253940803E-2</v>
      </c>
      <c r="CF13">
        <v>0.46500847430826198</v>
      </c>
      <c r="CG13">
        <v>0.143290016367357</v>
      </c>
      <c r="CH13">
        <v>-1.1254338631687701E-3</v>
      </c>
      <c r="CI13" t="s">
        <v>162</v>
      </c>
      <c r="CJ13" t="s">
        <v>162</v>
      </c>
      <c r="CK13">
        <v>-9.9699579658345694E-2</v>
      </c>
      <c r="CL13" t="s">
        <v>162</v>
      </c>
      <c r="CM13" t="s">
        <v>162</v>
      </c>
      <c r="CN13" t="s">
        <v>162</v>
      </c>
      <c r="CO13">
        <v>0.31303485293262301</v>
      </c>
      <c r="CP13">
        <v>9.4263838169128505E-2</v>
      </c>
      <c r="CQ13" t="s">
        <v>162</v>
      </c>
      <c r="CR13" t="s">
        <v>162</v>
      </c>
      <c r="CS13" t="s">
        <v>162</v>
      </c>
      <c r="CT13" t="s">
        <v>162</v>
      </c>
    </row>
    <row r="14" spans="1:98" x14ac:dyDescent="0.25">
      <c r="A14" s="139">
        <v>32509</v>
      </c>
      <c r="B14">
        <f t="shared" si="0"/>
        <v>29.08558065451524</v>
      </c>
      <c r="C14" t="s">
        <v>162</v>
      </c>
      <c r="D14">
        <v>-8.1521271210274193E-3</v>
      </c>
      <c r="E14">
        <v>0.70686721277828402</v>
      </c>
      <c r="F14" t="s">
        <v>162</v>
      </c>
      <c r="G14" t="s">
        <v>162</v>
      </c>
      <c r="H14">
        <v>0.55608998575647495</v>
      </c>
      <c r="I14" t="s">
        <v>162</v>
      </c>
      <c r="J14" t="s">
        <v>162</v>
      </c>
      <c r="K14">
        <v>0.11046189683082901</v>
      </c>
      <c r="L14" t="s">
        <v>162</v>
      </c>
      <c r="M14" t="s">
        <v>162</v>
      </c>
      <c r="N14">
        <v>0.32453011619003602</v>
      </c>
      <c r="O14" t="s">
        <v>162</v>
      </c>
      <c r="P14">
        <v>-0.118779799186151</v>
      </c>
      <c r="Q14" t="s">
        <v>162</v>
      </c>
      <c r="R14" t="s">
        <v>162</v>
      </c>
      <c r="S14" t="s">
        <v>162</v>
      </c>
      <c r="T14" t="s">
        <v>162</v>
      </c>
      <c r="U14" t="s">
        <v>162</v>
      </c>
      <c r="V14" t="s">
        <v>162</v>
      </c>
      <c r="W14">
        <v>0.30919568967035999</v>
      </c>
      <c r="X14" t="s">
        <v>162</v>
      </c>
      <c r="Y14" t="s">
        <v>162</v>
      </c>
      <c r="Z14" t="s">
        <v>162</v>
      </c>
      <c r="AA14">
        <v>0.46309150976150498</v>
      </c>
      <c r="AB14">
        <v>0.49510646140911102</v>
      </c>
      <c r="AC14" t="s">
        <v>162</v>
      </c>
      <c r="AD14">
        <v>0.31686348367457001</v>
      </c>
      <c r="AE14" t="s">
        <v>162</v>
      </c>
      <c r="AF14">
        <v>0.38116662557106201</v>
      </c>
      <c r="AG14">
        <v>0.28673730035490702</v>
      </c>
      <c r="AH14" t="s">
        <v>162</v>
      </c>
      <c r="AI14" t="s">
        <v>162</v>
      </c>
      <c r="AJ14">
        <v>0.237292637687953</v>
      </c>
      <c r="AK14" t="s">
        <v>162</v>
      </c>
      <c r="AL14" t="s">
        <v>162</v>
      </c>
      <c r="AM14">
        <v>0.47332272393335501</v>
      </c>
      <c r="AN14">
        <v>0.12470520129426101</v>
      </c>
      <c r="AO14">
        <v>0.27098541944494597</v>
      </c>
      <c r="AP14" t="s">
        <v>162</v>
      </c>
      <c r="AQ14">
        <v>0.23185793855468001</v>
      </c>
      <c r="AR14">
        <v>4.7542669619119503E-3</v>
      </c>
      <c r="AS14" t="s">
        <v>162</v>
      </c>
      <c r="AT14" t="s">
        <v>162</v>
      </c>
      <c r="AU14" t="s">
        <v>162</v>
      </c>
      <c r="AV14" t="s">
        <v>162</v>
      </c>
      <c r="AW14" t="s">
        <v>162</v>
      </c>
      <c r="AX14" t="s">
        <v>162</v>
      </c>
      <c r="AY14" t="s">
        <v>162</v>
      </c>
      <c r="AZ14" t="s">
        <v>162</v>
      </c>
      <c r="BA14">
        <v>0.41531274953681602</v>
      </c>
      <c r="BB14" t="s">
        <v>162</v>
      </c>
      <c r="BC14" t="s">
        <v>162</v>
      </c>
      <c r="BD14">
        <v>0.16858273227759599</v>
      </c>
      <c r="BE14" t="s">
        <v>162</v>
      </c>
      <c r="BF14">
        <v>0.26995667666554002</v>
      </c>
      <c r="BG14" t="s">
        <v>162</v>
      </c>
      <c r="BH14">
        <v>0.57648840388772904</v>
      </c>
      <c r="BI14">
        <v>0.163564306507678</v>
      </c>
      <c r="BJ14" t="s">
        <v>162</v>
      </c>
      <c r="BK14">
        <v>0.42239767748396201</v>
      </c>
      <c r="BL14" t="s">
        <v>162</v>
      </c>
      <c r="BM14" t="s">
        <v>162</v>
      </c>
      <c r="BN14" t="s">
        <v>162</v>
      </c>
      <c r="BO14" t="s">
        <v>162</v>
      </c>
      <c r="BP14" t="s">
        <v>162</v>
      </c>
      <c r="BQ14">
        <v>0.16464734790466601</v>
      </c>
      <c r="BR14" t="s">
        <v>162</v>
      </c>
      <c r="BS14" t="s">
        <v>162</v>
      </c>
      <c r="BT14" t="s">
        <v>162</v>
      </c>
      <c r="BU14" t="s">
        <v>162</v>
      </c>
      <c r="BV14" t="s">
        <v>162</v>
      </c>
      <c r="BW14" t="s">
        <v>162</v>
      </c>
      <c r="BX14" t="s">
        <v>162</v>
      </c>
      <c r="BY14">
        <v>0.43303026804723799</v>
      </c>
      <c r="BZ14" t="s">
        <v>162</v>
      </c>
      <c r="CA14" t="s">
        <v>162</v>
      </c>
      <c r="CB14">
        <v>0.17807635090323601</v>
      </c>
      <c r="CC14">
        <v>0.183738023588568</v>
      </c>
      <c r="CD14">
        <v>0.188792196684087</v>
      </c>
      <c r="CE14">
        <v>0.22558438765080399</v>
      </c>
      <c r="CF14">
        <v>0.18454378892989101</v>
      </c>
      <c r="CG14">
        <v>0.76290819567883394</v>
      </c>
      <c r="CH14">
        <v>0.171096348929794</v>
      </c>
      <c r="CI14" t="s">
        <v>162</v>
      </c>
      <c r="CJ14" t="s">
        <v>162</v>
      </c>
      <c r="CK14">
        <v>-1.39932026696177E-2</v>
      </c>
      <c r="CL14" t="s">
        <v>162</v>
      </c>
      <c r="CM14" t="s">
        <v>162</v>
      </c>
      <c r="CN14" t="s">
        <v>162</v>
      </c>
      <c r="CO14">
        <v>0.52591944372422095</v>
      </c>
      <c r="CP14">
        <v>0.28406679632737503</v>
      </c>
      <c r="CQ14" t="s">
        <v>162</v>
      </c>
      <c r="CR14" t="s">
        <v>162</v>
      </c>
      <c r="CS14" t="s">
        <v>162</v>
      </c>
      <c r="CT14" t="s">
        <v>162</v>
      </c>
    </row>
    <row r="15" spans="1:98" x14ac:dyDescent="0.25">
      <c r="A15" s="139">
        <v>32599</v>
      </c>
      <c r="B15">
        <f t="shared" si="0"/>
        <v>38.714841390713566</v>
      </c>
      <c r="C15" t="s">
        <v>162</v>
      </c>
      <c r="D15">
        <v>0.12815920158775601</v>
      </c>
      <c r="E15">
        <v>0.44437386348507302</v>
      </c>
      <c r="F15" t="s">
        <v>162</v>
      </c>
      <c r="G15" t="s">
        <v>162</v>
      </c>
      <c r="H15">
        <v>0.71729190281732702</v>
      </c>
      <c r="I15" t="s">
        <v>162</v>
      </c>
      <c r="J15" t="s">
        <v>162</v>
      </c>
      <c r="K15">
        <v>6.5541684535847397E-2</v>
      </c>
      <c r="L15" t="s">
        <v>162</v>
      </c>
      <c r="M15" t="s">
        <v>162</v>
      </c>
      <c r="N15">
        <v>9.7026818205286594E-2</v>
      </c>
      <c r="O15" t="s">
        <v>162</v>
      </c>
      <c r="P15">
        <v>0.228182387811565</v>
      </c>
      <c r="Q15" t="s">
        <v>162</v>
      </c>
      <c r="R15" t="s">
        <v>162</v>
      </c>
      <c r="S15" t="s">
        <v>162</v>
      </c>
      <c r="T15" t="s">
        <v>162</v>
      </c>
      <c r="U15" t="s">
        <v>162</v>
      </c>
      <c r="V15" t="s">
        <v>162</v>
      </c>
      <c r="W15">
        <v>0.55729335470722297</v>
      </c>
      <c r="X15" t="s">
        <v>162</v>
      </c>
      <c r="Y15" t="s">
        <v>162</v>
      </c>
      <c r="Z15" t="s">
        <v>162</v>
      </c>
      <c r="AA15">
        <v>0.66715190430497695</v>
      </c>
      <c r="AB15">
        <v>0.76965194616493604</v>
      </c>
      <c r="AC15" t="s">
        <v>162</v>
      </c>
      <c r="AD15">
        <v>0.58493403502847097</v>
      </c>
      <c r="AE15" t="s">
        <v>162</v>
      </c>
      <c r="AF15">
        <v>0.18428459019554799</v>
      </c>
      <c r="AG15">
        <v>0.23952469316452099</v>
      </c>
      <c r="AH15" t="s">
        <v>162</v>
      </c>
      <c r="AI15" t="s">
        <v>162</v>
      </c>
      <c r="AJ15">
        <v>0.56478984268559396</v>
      </c>
      <c r="AK15" t="s">
        <v>162</v>
      </c>
      <c r="AL15" t="s">
        <v>162</v>
      </c>
      <c r="AM15">
        <v>0.71199937255794499</v>
      </c>
      <c r="AN15">
        <v>0.22352429159121001</v>
      </c>
      <c r="AO15">
        <v>0.62456717287595698</v>
      </c>
      <c r="AP15" t="s">
        <v>162</v>
      </c>
      <c r="AQ15">
        <v>0.53784864012452405</v>
      </c>
      <c r="AR15">
        <v>0.41647447168549401</v>
      </c>
      <c r="AS15" t="s">
        <v>162</v>
      </c>
      <c r="AT15" t="s">
        <v>162</v>
      </c>
      <c r="AU15" t="s">
        <v>162</v>
      </c>
      <c r="AV15" t="s">
        <v>162</v>
      </c>
      <c r="AW15" t="s">
        <v>162</v>
      </c>
      <c r="AX15" t="s">
        <v>162</v>
      </c>
      <c r="AY15" t="s">
        <v>162</v>
      </c>
      <c r="AZ15" t="s">
        <v>162</v>
      </c>
      <c r="BA15">
        <v>0.37328684231007497</v>
      </c>
      <c r="BB15" t="s">
        <v>162</v>
      </c>
      <c r="BC15" t="s">
        <v>162</v>
      </c>
      <c r="BD15">
        <v>-1.28253058280945E-2</v>
      </c>
      <c r="BE15" t="s">
        <v>162</v>
      </c>
      <c r="BF15">
        <v>0.19553394012783601</v>
      </c>
      <c r="BG15" t="s">
        <v>162</v>
      </c>
      <c r="BH15">
        <v>0.57899748541025098</v>
      </c>
      <c r="BI15">
        <v>3.9626952362609998E-2</v>
      </c>
      <c r="BJ15" t="s">
        <v>162</v>
      </c>
      <c r="BK15">
        <v>0.34005840201645399</v>
      </c>
      <c r="BL15" t="s">
        <v>162</v>
      </c>
      <c r="BM15">
        <v>0.72082934151727895</v>
      </c>
      <c r="BN15" t="s">
        <v>162</v>
      </c>
      <c r="BO15" t="s">
        <v>162</v>
      </c>
      <c r="BP15" t="s">
        <v>162</v>
      </c>
      <c r="BQ15">
        <v>0.35426393973199</v>
      </c>
      <c r="BR15" t="s">
        <v>162</v>
      </c>
      <c r="BS15" t="s">
        <v>162</v>
      </c>
      <c r="BT15" t="s">
        <v>162</v>
      </c>
      <c r="BU15" t="s">
        <v>162</v>
      </c>
      <c r="BV15" t="s">
        <v>162</v>
      </c>
      <c r="BW15" t="s">
        <v>162</v>
      </c>
      <c r="BX15" t="s">
        <v>162</v>
      </c>
      <c r="BY15">
        <v>0.47363215502415901</v>
      </c>
      <c r="BZ15" t="s">
        <v>162</v>
      </c>
      <c r="CA15" t="s">
        <v>162</v>
      </c>
      <c r="CB15">
        <v>0.40965784631227498</v>
      </c>
      <c r="CC15">
        <v>0.12044468567215</v>
      </c>
      <c r="CD15">
        <v>0.50848089152968101</v>
      </c>
      <c r="CE15">
        <v>0.190497652224391</v>
      </c>
      <c r="CF15">
        <v>0.51017998751251503</v>
      </c>
      <c r="CG15">
        <v>0.80139693388272604</v>
      </c>
      <c r="CH15">
        <v>2.8823305309697799E-2</v>
      </c>
      <c r="CI15" t="s">
        <v>162</v>
      </c>
      <c r="CJ15" t="s">
        <v>162</v>
      </c>
      <c r="CK15">
        <v>1.89902519819319E-2</v>
      </c>
      <c r="CL15" t="s">
        <v>162</v>
      </c>
      <c r="CM15" t="s">
        <v>162</v>
      </c>
      <c r="CN15" t="s">
        <v>162</v>
      </c>
      <c r="CO15">
        <v>0.55665919942740505</v>
      </c>
      <c r="CP15">
        <v>0.35333663450942998</v>
      </c>
      <c r="CQ15" t="s">
        <v>162</v>
      </c>
      <c r="CR15" t="s">
        <v>162</v>
      </c>
      <c r="CS15" t="s">
        <v>162</v>
      </c>
      <c r="CT15" t="s">
        <v>162</v>
      </c>
    </row>
    <row r="16" spans="1:98" x14ac:dyDescent="0.25">
      <c r="A16" s="139">
        <v>32690</v>
      </c>
      <c r="B16">
        <f t="shared" si="0"/>
        <v>38.805785184445213</v>
      </c>
      <c r="C16" t="s">
        <v>162</v>
      </c>
      <c r="D16">
        <v>0.247541699465951</v>
      </c>
      <c r="E16">
        <v>0.54139248633618497</v>
      </c>
      <c r="F16" t="s">
        <v>162</v>
      </c>
      <c r="G16" t="s">
        <v>162</v>
      </c>
      <c r="H16">
        <v>0.69688133157425503</v>
      </c>
      <c r="I16" t="s">
        <v>162</v>
      </c>
      <c r="J16" t="s">
        <v>162</v>
      </c>
      <c r="K16">
        <v>-9.2882248688718597E-2</v>
      </c>
      <c r="L16" t="s">
        <v>162</v>
      </c>
      <c r="M16" t="s">
        <v>162</v>
      </c>
      <c r="N16">
        <v>0.52659474166457099</v>
      </c>
      <c r="O16" t="s">
        <v>162</v>
      </c>
      <c r="P16">
        <v>4.1529406080879098E-3</v>
      </c>
      <c r="Q16" t="s">
        <v>162</v>
      </c>
      <c r="R16" t="s">
        <v>162</v>
      </c>
      <c r="S16" t="s">
        <v>162</v>
      </c>
      <c r="T16" t="s">
        <v>162</v>
      </c>
      <c r="U16" t="s">
        <v>162</v>
      </c>
      <c r="V16" t="s">
        <v>162</v>
      </c>
      <c r="W16">
        <v>0.43110640366262098</v>
      </c>
      <c r="X16" t="s">
        <v>162</v>
      </c>
      <c r="Y16" t="s">
        <v>162</v>
      </c>
      <c r="Z16" t="s">
        <v>162</v>
      </c>
      <c r="AA16">
        <v>0.64093003381966196</v>
      </c>
      <c r="AB16">
        <v>0.74348081420286305</v>
      </c>
      <c r="AC16" t="s">
        <v>162</v>
      </c>
      <c r="AD16">
        <v>0.66885495946709195</v>
      </c>
      <c r="AE16" t="s">
        <v>162</v>
      </c>
      <c r="AF16">
        <v>0.15904726321929499</v>
      </c>
      <c r="AG16">
        <v>0.24899304811298201</v>
      </c>
      <c r="AH16" t="s">
        <v>162</v>
      </c>
      <c r="AI16" t="s">
        <v>162</v>
      </c>
      <c r="AJ16">
        <v>0.37494459000298103</v>
      </c>
      <c r="AK16" t="s">
        <v>162</v>
      </c>
      <c r="AL16" t="s">
        <v>162</v>
      </c>
      <c r="AM16">
        <v>0.68505626392843699</v>
      </c>
      <c r="AN16">
        <v>0.160146549679449</v>
      </c>
      <c r="AO16">
        <v>0.47014961425450502</v>
      </c>
      <c r="AP16" t="s">
        <v>162</v>
      </c>
      <c r="AQ16">
        <v>0.70224621808555299</v>
      </c>
      <c r="AR16">
        <v>0.198448577787317</v>
      </c>
      <c r="AS16" t="s">
        <v>162</v>
      </c>
      <c r="AT16" t="s">
        <v>162</v>
      </c>
      <c r="AU16" t="s">
        <v>162</v>
      </c>
      <c r="AV16" t="s">
        <v>162</v>
      </c>
      <c r="AW16" t="s">
        <v>162</v>
      </c>
      <c r="AX16" t="s">
        <v>162</v>
      </c>
      <c r="AY16" t="s">
        <v>162</v>
      </c>
      <c r="AZ16" t="s">
        <v>162</v>
      </c>
      <c r="BA16">
        <v>0.44243027896887599</v>
      </c>
      <c r="BB16" t="s">
        <v>162</v>
      </c>
      <c r="BC16" t="s">
        <v>162</v>
      </c>
      <c r="BD16">
        <v>9.1103190841473003E-2</v>
      </c>
      <c r="BE16" t="s">
        <v>162</v>
      </c>
      <c r="BF16">
        <v>0.63391931017101499</v>
      </c>
      <c r="BG16" t="s">
        <v>162</v>
      </c>
      <c r="BH16">
        <v>0.73623327805522099</v>
      </c>
      <c r="BI16">
        <v>3.82413907058579E-2</v>
      </c>
      <c r="BJ16" t="s">
        <v>162</v>
      </c>
      <c r="BK16">
        <v>0.29497847713749298</v>
      </c>
      <c r="BL16" t="s">
        <v>162</v>
      </c>
      <c r="BM16">
        <v>3.2423839592856697E-2</v>
      </c>
      <c r="BN16" t="s">
        <v>162</v>
      </c>
      <c r="BO16" t="s">
        <v>162</v>
      </c>
      <c r="BP16" t="s">
        <v>162</v>
      </c>
      <c r="BQ16">
        <v>0.198563999179239</v>
      </c>
      <c r="BR16" t="s">
        <v>162</v>
      </c>
      <c r="BS16" t="s">
        <v>162</v>
      </c>
      <c r="BT16" t="s">
        <v>162</v>
      </c>
      <c r="BU16" t="s">
        <v>162</v>
      </c>
      <c r="BV16" t="s">
        <v>162</v>
      </c>
      <c r="BW16" t="s">
        <v>162</v>
      </c>
      <c r="BX16" t="s">
        <v>162</v>
      </c>
      <c r="BY16">
        <v>0.33834601829176802</v>
      </c>
      <c r="BZ16" t="s">
        <v>162</v>
      </c>
      <c r="CA16" t="s">
        <v>162</v>
      </c>
      <c r="CB16">
        <v>0.53286004729896097</v>
      </c>
      <c r="CC16">
        <v>0.32677917161782399</v>
      </c>
      <c r="CD16">
        <v>0.75467363267205501</v>
      </c>
      <c r="CE16">
        <v>0.37040081267578101</v>
      </c>
      <c r="CF16">
        <v>0.58721693500525496</v>
      </c>
      <c r="CG16">
        <v>0.66015686598823997</v>
      </c>
      <c r="CH16">
        <v>3.3329028858539299E-2</v>
      </c>
      <c r="CI16" t="s">
        <v>162</v>
      </c>
      <c r="CJ16" t="s">
        <v>162</v>
      </c>
      <c r="CK16">
        <v>8.0995528795756305E-2</v>
      </c>
      <c r="CL16" t="s">
        <v>162</v>
      </c>
      <c r="CM16" t="s">
        <v>162</v>
      </c>
      <c r="CN16" t="s">
        <v>162</v>
      </c>
      <c r="CO16">
        <v>0.66764570473042695</v>
      </c>
      <c r="CP16">
        <v>0.130757720475001</v>
      </c>
      <c r="CQ16" t="s">
        <v>162</v>
      </c>
      <c r="CR16" t="s">
        <v>162</v>
      </c>
      <c r="CS16" t="s">
        <v>162</v>
      </c>
      <c r="CT16" t="s">
        <v>162</v>
      </c>
    </row>
    <row r="17" spans="1:98" x14ac:dyDescent="0.25">
      <c r="A17" s="139">
        <v>32782</v>
      </c>
      <c r="B17">
        <f t="shared" si="0"/>
        <v>40.898173219831854</v>
      </c>
      <c r="C17" t="s">
        <v>162</v>
      </c>
      <c r="D17">
        <v>0.79545082958639102</v>
      </c>
      <c r="E17">
        <v>0.31560380945948602</v>
      </c>
      <c r="F17" t="s">
        <v>162</v>
      </c>
      <c r="G17" t="s">
        <v>162</v>
      </c>
      <c r="H17">
        <v>0.29237500067813998</v>
      </c>
      <c r="I17" t="s">
        <v>162</v>
      </c>
      <c r="J17" t="s">
        <v>162</v>
      </c>
      <c r="K17">
        <v>0.17305328281023699</v>
      </c>
      <c r="L17" t="s">
        <v>162</v>
      </c>
      <c r="M17" t="s">
        <v>162</v>
      </c>
      <c r="N17">
        <v>0.41677340347918601</v>
      </c>
      <c r="O17" t="s">
        <v>162</v>
      </c>
      <c r="P17">
        <v>4.6900947203060303E-2</v>
      </c>
      <c r="Q17" t="s">
        <v>162</v>
      </c>
      <c r="R17" t="s">
        <v>162</v>
      </c>
      <c r="S17" t="s">
        <v>162</v>
      </c>
      <c r="T17" t="s">
        <v>162</v>
      </c>
      <c r="U17" t="s">
        <v>162</v>
      </c>
      <c r="V17" t="s">
        <v>162</v>
      </c>
      <c r="W17">
        <v>0.61562073305961795</v>
      </c>
      <c r="X17" t="s">
        <v>162</v>
      </c>
      <c r="Y17" t="s">
        <v>162</v>
      </c>
      <c r="Z17" t="s">
        <v>162</v>
      </c>
      <c r="AA17">
        <v>7.5590095423741302E-2</v>
      </c>
      <c r="AB17">
        <v>0.60780557212154196</v>
      </c>
      <c r="AC17" t="s">
        <v>162</v>
      </c>
      <c r="AD17">
        <v>0.84453864326010397</v>
      </c>
      <c r="AE17" t="s">
        <v>162</v>
      </c>
      <c r="AF17">
        <v>0.308845902673132</v>
      </c>
      <c r="AG17">
        <v>0.72952585193532604</v>
      </c>
      <c r="AH17" t="s">
        <v>162</v>
      </c>
      <c r="AI17" t="s">
        <v>162</v>
      </c>
      <c r="AJ17">
        <v>-2.0361873576263598E-2</v>
      </c>
      <c r="AK17" t="s">
        <v>162</v>
      </c>
      <c r="AL17" t="s">
        <v>162</v>
      </c>
      <c r="AM17">
        <v>0.74840339778793796</v>
      </c>
      <c r="AN17">
        <v>0.18212600200714399</v>
      </c>
      <c r="AO17">
        <v>0.68393167262643695</v>
      </c>
      <c r="AP17" t="s">
        <v>162</v>
      </c>
      <c r="AQ17">
        <v>0.279854084462904</v>
      </c>
      <c r="AR17">
        <v>0.18623532846719601</v>
      </c>
      <c r="AS17" t="s">
        <v>162</v>
      </c>
      <c r="AT17" t="s">
        <v>162</v>
      </c>
      <c r="AU17" t="s">
        <v>162</v>
      </c>
      <c r="AV17" t="s">
        <v>162</v>
      </c>
      <c r="AW17" t="s">
        <v>162</v>
      </c>
      <c r="AX17" t="s">
        <v>162</v>
      </c>
      <c r="AY17" t="s">
        <v>162</v>
      </c>
      <c r="AZ17" t="s">
        <v>162</v>
      </c>
      <c r="BA17">
        <v>0.83613453897913503</v>
      </c>
      <c r="BB17" t="s">
        <v>162</v>
      </c>
      <c r="BC17" t="s">
        <v>162</v>
      </c>
      <c r="BD17">
        <v>0.60376815732536204</v>
      </c>
      <c r="BE17" t="s">
        <v>162</v>
      </c>
      <c r="BF17">
        <v>0.14646453360744799</v>
      </c>
      <c r="BG17" t="s">
        <v>162</v>
      </c>
      <c r="BH17">
        <v>0.69323706931078599</v>
      </c>
      <c r="BI17">
        <v>0.73918230204383895</v>
      </c>
      <c r="BJ17" t="s">
        <v>162</v>
      </c>
      <c r="BK17">
        <v>0.73477951559435595</v>
      </c>
      <c r="BL17" t="s">
        <v>162</v>
      </c>
      <c r="BM17">
        <v>-0.130975079795564</v>
      </c>
      <c r="BN17" t="s">
        <v>162</v>
      </c>
      <c r="BO17" t="s">
        <v>162</v>
      </c>
      <c r="BP17" t="s">
        <v>162</v>
      </c>
      <c r="BQ17">
        <v>0.22375464988660601</v>
      </c>
      <c r="BR17" t="s">
        <v>162</v>
      </c>
      <c r="BS17" t="s">
        <v>162</v>
      </c>
      <c r="BT17" t="s">
        <v>162</v>
      </c>
      <c r="BU17" t="s">
        <v>162</v>
      </c>
      <c r="BV17" t="s">
        <v>162</v>
      </c>
      <c r="BW17" t="s">
        <v>162</v>
      </c>
      <c r="BX17" t="s">
        <v>162</v>
      </c>
      <c r="BY17">
        <v>0.86277388770623198</v>
      </c>
      <c r="BZ17" t="s">
        <v>162</v>
      </c>
      <c r="CA17" t="s">
        <v>162</v>
      </c>
      <c r="CB17">
        <v>0.43970186153954599</v>
      </c>
      <c r="CC17">
        <v>9.6871301519667594E-2</v>
      </c>
      <c r="CD17">
        <v>0.75747421725685204</v>
      </c>
      <c r="CE17">
        <v>-3.2256171994268397E-2</v>
      </c>
      <c r="CF17">
        <v>0.76324498102037597</v>
      </c>
      <c r="CG17">
        <v>0.85548675873163305</v>
      </c>
      <c r="CH17">
        <v>0.15195273337592299</v>
      </c>
      <c r="CI17" t="s">
        <v>162</v>
      </c>
      <c r="CJ17" t="s">
        <v>162</v>
      </c>
      <c r="CK17">
        <v>-1.45608124245133E-3</v>
      </c>
      <c r="CL17" t="s">
        <v>162</v>
      </c>
      <c r="CM17" t="s">
        <v>162</v>
      </c>
      <c r="CN17" t="s">
        <v>162</v>
      </c>
      <c r="CO17">
        <v>0.12177319537301801</v>
      </c>
      <c r="CP17">
        <v>-1.1860962366034801E-2</v>
      </c>
      <c r="CQ17" t="s">
        <v>162</v>
      </c>
      <c r="CR17" t="s">
        <v>162</v>
      </c>
      <c r="CS17" t="s">
        <v>162</v>
      </c>
      <c r="CT17" t="s">
        <v>162</v>
      </c>
    </row>
    <row r="18" spans="1:98" x14ac:dyDescent="0.25">
      <c r="A18" s="139">
        <v>32874</v>
      </c>
      <c r="B18">
        <f t="shared" si="0"/>
        <v>30.808916740423157</v>
      </c>
      <c r="C18">
        <v>-0.10630949722140701</v>
      </c>
      <c r="D18">
        <v>0.41997050015990001</v>
      </c>
      <c r="E18">
        <v>0.39758588752096402</v>
      </c>
      <c r="F18" t="s">
        <v>162</v>
      </c>
      <c r="G18" t="s">
        <v>162</v>
      </c>
      <c r="H18">
        <v>0.466996443923617</v>
      </c>
      <c r="I18" t="s">
        <v>162</v>
      </c>
      <c r="J18" t="s">
        <v>162</v>
      </c>
      <c r="K18">
        <v>0.10512299879893899</v>
      </c>
      <c r="L18" t="s">
        <v>162</v>
      </c>
      <c r="M18" t="s">
        <v>162</v>
      </c>
      <c r="N18">
        <v>0.49256162663257602</v>
      </c>
      <c r="O18" t="s">
        <v>162</v>
      </c>
      <c r="P18">
        <v>6.1944970536703899E-2</v>
      </c>
      <c r="Q18" t="s">
        <v>162</v>
      </c>
      <c r="R18" t="s">
        <v>162</v>
      </c>
      <c r="S18" t="s">
        <v>162</v>
      </c>
      <c r="T18" t="s">
        <v>162</v>
      </c>
      <c r="U18" t="s">
        <v>162</v>
      </c>
      <c r="V18" t="s">
        <v>162</v>
      </c>
      <c r="W18">
        <v>0.66757161453767699</v>
      </c>
      <c r="X18" t="s">
        <v>162</v>
      </c>
      <c r="Y18" t="s">
        <v>162</v>
      </c>
      <c r="Z18" t="s">
        <v>162</v>
      </c>
      <c r="AA18">
        <v>0.33592684167769998</v>
      </c>
      <c r="AB18">
        <v>0.74153195060922406</v>
      </c>
      <c r="AC18" t="s">
        <v>162</v>
      </c>
      <c r="AD18">
        <v>0.71441876180253105</v>
      </c>
      <c r="AE18" t="s">
        <v>162</v>
      </c>
      <c r="AF18">
        <v>0.14789973947642501</v>
      </c>
      <c r="AG18">
        <v>0.39382905150640801</v>
      </c>
      <c r="AH18" t="s">
        <v>162</v>
      </c>
      <c r="AI18" t="s">
        <v>162</v>
      </c>
      <c r="AJ18">
        <v>-8.7670477181281695E-2</v>
      </c>
      <c r="AK18" t="s">
        <v>162</v>
      </c>
      <c r="AL18" t="s">
        <v>162</v>
      </c>
      <c r="AM18">
        <v>0.43017431974687598</v>
      </c>
      <c r="AN18">
        <v>5.8496653079340898E-2</v>
      </c>
      <c r="AO18">
        <v>0.69259953665783802</v>
      </c>
      <c r="AP18" t="s">
        <v>162</v>
      </c>
      <c r="AQ18">
        <v>0.360004982448275</v>
      </c>
      <c r="AR18">
        <v>7.7356841133795502E-3</v>
      </c>
      <c r="AS18" t="s">
        <v>162</v>
      </c>
      <c r="AT18" t="s">
        <v>162</v>
      </c>
      <c r="AU18" t="s">
        <v>162</v>
      </c>
      <c r="AV18" t="s">
        <v>162</v>
      </c>
      <c r="AW18" t="s">
        <v>162</v>
      </c>
      <c r="AX18" t="s">
        <v>162</v>
      </c>
      <c r="AY18" t="s">
        <v>162</v>
      </c>
      <c r="AZ18" t="s">
        <v>162</v>
      </c>
      <c r="BA18">
        <v>0.67743739328015895</v>
      </c>
      <c r="BB18" t="s">
        <v>162</v>
      </c>
      <c r="BC18" t="s">
        <v>162</v>
      </c>
      <c r="BD18">
        <v>0.227817117458114</v>
      </c>
      <c r="BE18" t="s">
        <v>162</v>
      </c>
      <c r="BF18">
        <v>-8.6949758505765903E-2</v>
      </c>
      <c r="BG18" t="s">
        <v>162</v>
      </c>
      <c r="BH18">
        <v>0.80314457287305596</v>
      </c>
      <c r="BI18">
        <v>0.47250777319853698</v>
      </c>
      <c r="BJ18" t="s">
        <v>162</v>
      </c>
      <c r="BK18">
        <v>0.56176324634226105</v>
      </c>
      <c r="BL18" t="s">
        <v>162</v>
      </c>
      <c r="BM18">
        <v>0.20647576531542799</v>
      </c>
      <c r="BN18" t="s">
        <v>162</v>
      </c>
      <c r="BO18" t="s">
        <v>162</v>
      </c>
      <c r="BP18" t="s">
        <v>162</v>
      </c>
      <c r="BQ18">
        <v>-0.143436270829879</v>
      </c>
      <c r="BR18" t="s">
        <v>162</v>
      </c>
      <c r="BS18" t="s">
        <v>162</v>
      </c>
      <c r="BT18" t="s">
        <v>162</v>
      </c>
      <c r="BU18" t="s">
        <v>162</v>
      </c>
      <c r="BV18" t="s">
        <v>162</v>
      </c>
      <c r="BW18" t="s">
        <v>162</v>
      </c>
      <c r="BX18" t="s">
        <v>162</v>
      </c>
      <c r="BY18">
        <v>0.60022538856251495</v>
      </c>
      <c r="BZ18" t="s">
        <v>162</v>
      </c>
      <c r="CA18" t="s">
        <v>162</v>
      </c>
      <c r="CB18">
        <v>8.4884912544749794E-2</v>
      </c>
      <c r="CC18">
        <v>7.4025743550908699E-2</v>
      </c>
      <c r="CD18">
        <v>0.57003383517825901</v>
      </c>
      <c r="CE18">
        <v>-3.4460491397461102E-3</v>
      </c>
      <c r="CF18">
        <v>0.225285943333978</v>
      </c>
      <c r="CG18">
        <v>0.685841900345875</v>
      </c>
      <c r="CH18">
        <v>0.158683723242627</v>
      </c>
      <c r="CI18" t="s">
        <v>162</v>
      </c>
      <c r="CJ18" t="s">
        <v>162</v>
      </c>
      <c r="CK18">
        <v>-5.08440687947267E-2</v>
      </c>
      <c r="CL18" t="s">
        <v>162</v>
      </c>
      <c r="CM18" t="s">
        <v>162</v>
      </c>
      <c r="CN18" t="s">
        <v>162</v>
      </c>
      <c r="CO18">
        <v>0.30949728638315999</v>
      </c>
      <c r="CP18">
        <v>3.4048318195605699E-2</v>
      </c>
      <c r="CQ18" t="s">
        <v>162</v>
      </c>
      <c r="CR18" t="s">
        <v>162</v>
      </c>
      <c r="CS18" t="s">
        <v>162</v>
      </c>
      <c r="CT18" t="s">
        <v>162</v>
      </c>
    </row>
    <row r="19" spans="1:98" x14ac:dyDescent="0.25">
      <c r="A19" s="139">
        <v>32964</v>
      </c>
      <c r="B19">
        <f t="shared" si="0"/>
        <v>20.237489094176997</v>
      </c>
      <c r="C19">
        <v>2.5655107732490402E-2</v>
      </c>
      <c r="D19">
        <v>0.35432542135797002</v>
      </c>
      <c r="E19">
        <v>0.14375638616092501</v>
      </c>
      <c r="F19" t="s">
        <v>162</v>
      </c>
      <c r="G19" t="s">
        <v>162</v>
      </c>
      <c r="H19">
        <v>0.396953465261286</v>
      </c>
      <c r="I19" t="s">
        <v>162</v>
      </c>
      <c r="J19" t="s">
        <v>162</v>
      </c>
      <c r="K19">
        <v>7.3855806517679104E-2</v>
      </c>
      <c r="L19" t="s">
        <v>162</v>
      </c>
      <c r="M19" t="s">
        <v>162</v>
      </c>
      <c r="N19">
        <v>0.233412883364847</v>
      </c>
      <c r="O19" t="s">
        <v>162</v>
      </c>
      <c r="P19">
        <v>0.29649979564832801</v>
      </c>
      <c r="Q19" t="s">
        <v>162</v>
      </c>
      <c r="R19" t="s">
        <v>162</v>
      </c>
      <c r="S19" t="s">
        <v>162</v>
      </c>
      <c r="T19" t="s">
        <v>162</v>
      </c>
      <c r="U19" t="s">
        <v>162</v>
      </c>
      <c r="V19" t="s">
        <v>162</v>
      </c>
      <c r="W19">
        <v>0.30007202505075597</v>
      </c>
      <c r="X19" t="s">
        <v>162</v>
      </c>
      <c r="Y19" t="s">
        <v>162</v>
      </c>
      <c r="Z19" t="s">
        <v>162</v>
      </c>
      <c r="AA19">
        <v>0.100018134872357</v>
      </c>
      <c r="AB19">
        <v>0.45616625992291998</v>
      </c>
      <c r="AC19" t="s">
        <v>162</v>
      </c>
      <c r="AD19">
        <v>0.38647249646948301</v>
      </c>
      <c r="AE19" t="s">
        <v>162</v>
      </c>
      <c r="AF19">
        <v>-8.5831287571521503E-2</v>
      </c>
      <c r="AG19">
        <v>0.126812784180722</v>
      </c>
      <c r="AH19" t="s">
        <v>162</v>
      </c>
      <c r="AI19" t="s">
        <v>162</v>
      </c>
      <c r="AJ19">
        <v>-0.102080924765084</v>
      </c>
      <c r="AK19" t="s">
        <v>162</v>
      </c>
      <c r="AL19" t="s">
        <v>162</v>
      </c>
      <c r="AM19">
        <v>0.32172489070386601</v>
      </c>
      <c r="AN19">
        <v>0.225674474374634</v>
      </c>
      <c r="AO19">
        <v>0.19856675674339</v>
      </c>
      <c r="AP19" t="s">
        <v>162</v>
      </c>
      <c r="AQ19">
        <v>0.29403135442295197</v>
      </c>
      <c r="AR19">
        <v>8.2442010306518404E-2</v>
      </c>
      <c r="AS19" t="s">
        <v>162</v>
      </c>
      <c r="AT19">
        <v>-1.02222058009962E-2</v>
      </c>
      <c r="AU19" t="s">
        <v>162</v>
      </c>
      <c r="AV19" t="s">
        <v>162</v>
      </c>
      <c r="AW19" t="s">
        <v>162</v>
      </c>
      <c r="AX19" t="s">
        <v>162</v>
      </c>
      <c r="AY19" t="s">
        <v>162</v>
      </c>
      <c r="AZ19" t="s">
        <v>162</v>
      </c>
      <c r="BA19">
        <v>0.298768437660555</v>
      </c>
      <c r="BB19" t="s">
        <v>162</v>
      </c>
      <c r="BC19" t="s">
        <v>162</v>
      </c>
      <c r="BD19">
        <v>0.202667449340246</v>
      </c>
      <c r="BE19" t="s">
        <v>162</v>
      </c>
      <c r="BF19">
        <v>-8.7479261651535207E-3</v>
      </c>
      <c r="BG19" t="s">
        <v>162</v>
      </c>
      <c r="BH19">
        <v>0.64248178183125304</v>
      </c>
      <c r="BI19">
        <v>0.13040419533906</v>
      </c>
      <c r="BJ19" t="s">
        <v>162</v>
      </c>
      <c r="BK19">
        <v>0.248652797572674</v>
      </c>
      <c r="BL19" t="s">
        <v>162</v>
      </c>
      <c r="BM19">
        <v>0.15332437144827801</v>
      </c>
      <c r="BN19" t="s">
        <v>162</v>
      </c>
      <c r="BO19" t="s">
        <v>162</v>
      </c>
      <c r="BP19" t="s">
        <v>162</v>
      </c>
      <c r="BQ19">
        <v>-1.2744761231670501E-2</v>
      </c>
      <c r="BR19" t="s">
        <v>162</v>
      </c>
      <c r="BS19" t="s">
        <v>162</v>
      </c>
      <c r="BT19" t="s">
        <v>162</v>
      </c>
      <c r="BU19" t="s">
        <v>162</v>
      </c>
      <c r="BV19" t="s">
        <v>162</v>
      </c>
      <c r="BW19" t="s">
        <v>162</v>
      </c>
      <c r="BX19" t="s">
        <v>162</v>
      </c>
      <c r="BY19">
        <v>0.28646242093089003</v>
      </c>
      <c r="BZ19" t="s">
        <v>162</v>
      </c>
      <c r="CA19" t="s">
        <v>162</v>
      </c>
      <c r="CB19">
        <v>9.6782671358368294E-2</v>
      </c>
      <c r="CC19">
        <v>8.2239399646257497E-2</v>
      </c>
      <c r="CD19">
        <v>0.27236385120518602</v>
      </c>
      <c r="CE19">
        <v>0.138105800244961</v>
      </c>
      <c r="CF19">
        <v>0.434668195003233</v>
      </c>
      <c r="CG19">
        <v>0.55229584218748495</v>
      </c>
      <c r="CH19">
        <v>0.102894542227195</v>
      </c>
      <c r="CI19" t="s">
        <v>162</v>
      </c>
      <c r="CJ19" t="s">
        <v>162</v>
      </c>
      <c r="CK19">
        <v>4.8479849571352297E-2</v>
      </c>
      <c r="CL19" t="s">
        <v>162</v>
      </c>
      <c r="CM19" t="s">
        <v>162</v>
      </c>
      <c r="CN19" t="s">
        <v>162</v>
      </c>
      <c r="CO19">
        <v>0.273834304956935</v>
      </c>
      <c r="CP19">
        <v>0.131381888648402</v>
      </c>
      <c r="CQ19" t="s">
        <v>162</v>
      </c>
      <c r="CR19" t="s">
        <v>162</v>
      </c>
      <c r="CS19" t="s">
        <v>162</v>
      </c>
      <c r="CT19" t="s">
        <v>162</v>
      </c>
    </row>
    <row r="20" spans="1:98" x14ac:dyDescent="0.25">
      <c r="A20" s="139">
        <v>33055</v>
      </c>
      <c r="B20">
        <f t="shared" si="0"/>
        <v>36.663683925813679</v>
      </c>
      <c r="C20">
        <v>-4.3041937031531603E-3</v>
      </c>
      <c r="D20">
        <v>0.31709102807213801</v>
      </c>
      <c r="E20">
        <v>0.500271479569799</v>
      </c>
      <c r="F20" t="s">
        <v>162</v>
      </c>
      <c r="G20" t="s">
        <v>162</v>
      </c>
      <c r="H20">
        <v>0.80463294686893505</v>
      </c>
      <c r="I20" t="s">
        <v>162</v>
      </c>
      <c r="J20" t="s">
        <v>162</v>
      </c>
      <c r="K20">
        <v>-5.5074689415072903E-2</v>
      </c>
      <c r="L20" t="s">
        <v>162</v>
      </c>
      <c r="M20" t="s">
        <v>162</v>
      </c>
      <c r="N20">
        <v>0.153963346848532</v>
      </c>
      <c r="O20" t="s">
        <v>162</v>
      </c>
      <c r="P20">
        <v>0.25949808780776601</v>
      </c>
      <c r="Q20" t="s">
        <v>162</v>
      </c>
      <c r="R20" t="s">
        <v>162</v>
      </c>
      <c r="S20" t="s">
        <v>162</v>
      </c>
      <c r="T20" t="s">
        <v>162</v>
      </c>
      <c r="U20" t="s">
        <v>162</v>
      </c>
      <c r="V20" t="s">
        <v>162</v>
      </c>
      <c r="W20">
        <v>0.49737769759871198</v>
      </c>
      <c r="X20" t="s">
        <v>162</v>
      </c>
      <c r="Y20" t="s">
        <v>162</v>
      </c>
      <c r="Z20" t="s">
        <v>162</v>
      </c>
      <c r="AA20">
        <v>0.240352288419039</v>
      </c>
      <c r="AB20">
        <v>0.75346186104864799</v>
      </c>
      <c r="AC20" t="s">
        <v>162</v>
      </c>
      <c r="AD20">
        <v>0.60649056304461801</v>
      </c>
      <c r="AE20" t="s">
        <v>162</v>
      </c>
      <c r="AF20">
        <v>0.173721295148691</v>
      </c>
      <c r="AG20">
        <v>0.63871326031428999</v>
      </c>
      <c r="AH20" t="s">
        <v>162</v>
      </c>
      <c r="AI20" t="s">
        <v>162</v>
      </c>
      <c r="AJ20">
        <v>2.6537757149158701E-3</v>
      </c>
      <c r="AK20">
        <v>-0.117967553417014</v>
      </c>
      <c r="AL20" t="s">
        <v>162</v>
      </c>
      <c r="AM20">
        <v>0.23534492466746901</v>
      </c>
      <c r="AN20">
        <v>0.187383161774241</v>
      </c>
      <c r="AO20">
        <v>0.55348489626950303</v>
      </c>
      <c r="AP20" t="s">
        <v>162</v>
      </c>
      <c r="AQ20">
        <v>0.48376357858593999</v>
      </c>
      <c r="AR20">
        <v>0.44634643735439899</v>
      </c>
      <c r="AS20" t="s">
        <v>162</v>
      </c>
      <c r="AT20">
        <v>5.9428088666040997E-2</v>
      </c>
      <c r="AU20" t="s">
        <v>162</v>
      </c>
      <c r="AV20" t="s">
        <v>162</v>
      </c>
      <c r="AW20" t="s">
        <v>162</v>
      </c>
      <c r="AX20" t="s">
        <v>162</v>
      </c>
      <c r="AY20" t="s">
        <v>162</v>
      </c>
      <c r="AZ20" t="s">
        <v>162</v>
      </c>
      <c r="BA20">
        <v>0.79127153710577902</v>
      </c>
      <c r="BB20" t="s">
        <v>162</v>
      </c>
      <c r="BC20" t="s">
        <v>162</v>
      </c>
      <c r="BD20">
        <v>0.379140864125249</v>
      </c>
      <c r="BE20" t="s">
        <v>162</v>
      </c>
      <c r="BF20">
        <v>0.28638983838930399</v>
      </c>
      <c r="BG20" t="s">
        <v>162</v>
      </c>
      <c r="BH20">
        <v>0.55394622762012702</v>
      </c>
      <c r="BI20">
        <v>0.57745801522444296</v>
      </c>
      <c r="BJ20" t="s">
        <v>162</v>
      </c>
      <c r="BK20">
        <v>0.48639917978295399</v>
      </c>
      <c r="BL20" t="s">
        <v>162</v>
      </c>
      <c r="BM20">
        <v>-8.4159302575393696E-2</v>
      </c>
      <c r="BN20" t="s">
        <v>162</v>
      </c>
      <c r="BO20" t="s">
        <v>162</v>
      </c>
      <c r="BP20" t="s">
        <v>162</v>
      </c>
      <c r="BQ20">
        <v>0.49918141805109401</v>
      </c>
      <c r="BR20" t="s">
        <v>162</v>
      </c>
      <c r="BS20" t="s">
        <v>162</v>
      </c>
      <c r="BT20" t="s">
        <v>162</v>
      </c>
      <c r="BU20" t="s">
        <v>162</v>
      </c>
      <c r="BV20" t="s">
        <v>162</v>
      </c>
      <c r="BW20" t="s">
        <v>162</v>
      </c>
      <c r="BX20" t="s">
        <v>162</v>
      </c>
      <c r="BY20">
        <v>0.66812062641046899</v>
      </c>
      <c r="BZ20" t="s">
        <v>162</v>
      </c>
      <c r="CA20" t="s">
        <v>162</v>
      </c>
      <c r="CB20">
        <v>2.3928859929298298E-2</v>
      </c>
      <c r="CC20">
        <v>0.14383069892897599</v>
      </c>
      <c r="CD20">
        <v>0.632724836273313</v>
      </c>
      <c r="CE20">
        <v>-5.4853861135111502E-2</v>
      </c>
      <c r="CF20">
        <v>0.73771664342834198</v>
      </c>
      <c r="CG20">
        <v>0.78470997916940899</v>
      </c>
      <c r="CH20">
        <v>0.62346628825987005</v>
      </c>
      <c r="CI20" t="s">
        <v>162</v>
      </c>
      <c r="CJ20" t="s">
        <v>162</v>
      </c>
      <c r="CK20">
        <v>1.7821648197894901E-2</v>
      </c>
      <c r="CL20" t="s">
        <v>162</v>
      </c>
      <c r="CM20" t="s">
        <v>162</v>
      </c>
      <c r="CN20" t="s">
        <v>162</v>
      </c>
      <c r="CO20">
        <v>0.39061279306907398</v>
      </c>
      <c r="CP20">
        <v>0.47113499883193999</v>
      </c>
      <c r="CQ20" t="s">
        <v>162</v>
      </c>
      <c r="CR20" t="s">
        <v>162</v>
      </c>
      <c r="CS20" t="s">
        <v>162</v>
      </c>
      <c r="CT20" t="s">
        <v>162</v>
      </c>
    </row>
    <row r="21" spans="1:98" x14ac:dyDescent="0.25">
      <c r="A21" s="139">
        <v>33147</v>
      </c>
      <c r="B21">
        <f t="shared" si="0"/>
        <v>35.112728429733032</v>
      </c>
      <c r="C21">
        <v>-5.9571592099693503E-2</v>
      </c>
      <c r="D21">
        <v>0.22852129622584699</v>
      </c>
      <c r="E21">
        <v>0.66381121429637802</v>
      </c>
      <c r="F21" t="s">
        <v>162</v>
      </c>
      <c r="G21" t="s">
        <v>162</v>
      </c>
      <c r="H21">
        <v>0.733756970618889</v>
      </c>
      <c r="I21" t="s">
        <v>162</v>
      </c>
      <c r="J21" t="s">
        <v>162</v>
      </c>
      <c r="K21">
        <v>-4.1873603903675997E-2</v>
      </c>
      <c r="L21" t="s">
        <v>162</v>
      </c>
      <c r="M21" t="s">
        <v>162</v>
      </c>
      <c r="N21">
        <v>0.52584753119260097</v>
      </c>
      <c r="O21" t="s">
        <v>162</v>
      </c>
      <c r="P21">
        <v>0.112862114439269</v>
      </c>
      <c r="Q21" t="s">
        <v>162</v>
      </c>
      <c r="R21" t="s">
        <v>162</v>
      </c>
      <c r="S21" t="s">
        <v>162</v>
      </c>
      <c r="T21" t="s">
        <v>162</v>
      </c>
      <c r="U21" t="s">
        <v>162</v>
      </c>
      <c r="V21" t="s">
        <v>162</v>
      </c>
      <c r="W21">
        <v>0.45570938456591598</v>
      </c>
      <c r="X21" t="s">
        <v>162</v>
      </c>
      <c r="Y21" t="s">
        <v>162</v>
      </c>
      <c r="Z21" t="s">
        <v>162</v>
      </c>
      <c r="AA21">
        <v>4.6807080483294301E-2</v>
      </c>
      <c r="AB21">
        <v>0.80494792466575704</v>
      </c>
      <c r="AC21" t="s">
        <v>162</v>
      </c>
      <c r="AD21">
        <v>0.76767226684698198</v>
      </c>
      <c r="AE21" t="s">
        <v>162</v>
      </c>
      <c r="AF21">
        <v>0.168269667328449</v>
      </c>
      <c r="AG21">
        <v>0.54639733396674794</v>
      </c>
      <c r="AH21" t="s">
        <v>162</v>
      </c>
      <c r="AI21" t="s">
        <v>162</v>
      </c>
      <c r="AJ21">
        <v>1.3256437653021E-2</v>
      </c>
      <c r="AK21">
        <v>-3.6365865448036501E-2</v>
      </c>
      <c r="AL21" t="s">
        <v>162</v>
      </c>
      <c r="AM21">
        <v>0.47659146635209099</v>
      </c>
      <c r="AN21">
        <v>8.8822491635138306E-2</v>
      </c>
      <c r="AO21">
        <v>0.63032649386654405</v>
      </c>
      <c r="AP21" t="s">
        <v>162</v>
      </c>
      <c r="AQ21">
        <v>0.61493637927176803</v>
      </c>
      <c r="AR21">
        <v>0.52339137795237001</v>
      </c>
      <c r="AS21" t="s">
        <v>162</v>
      </c>
      <c r="AT21">
        <v>-0.116858348497653</v>
      </c>
      <c r="AU21" t="s">
        <v>162</v>
      </c>
      <c r="AV21" t="s">
        <v>162</v>
      </c>
      <c r="AW21" t="s">
        <v>162</v>
      </c>
      <c r="AX21" t="s">
        <v>162</v>
      </c>
      <c r="AY21" t="s">
        <v>162</v>
      </c>
      <c r="AZ21" t="s">
        <v>162</v>
      </c>
      <c r="BA21">
        <v>0.37550139163118901</v>
      </c>
      <c r="BB21" t="s">
        <v>162</v>
      </c>
      <c r="BC21" t="s">
        <v>162</v>
      </c>
      <c r="BD21">
        <v>0.33891638608567698</v>
      </c>
      <c r="BE21" t="s">
        <v>162</v>
      </c>
      <c r="BF21">
        <v>0.101733175160284</v>
      </c>
      <c r="BG21" t="s">
        <v>162</v>
      </c>
      <c r="BH21">
        <v>0.72895509543054904</v>
      </c>
      <c r="BI21">
        <v>0.113147838578045</v>
      </c>
      <c r="BJ21" t="s">
        <v>162</v>
      </c>
      <c r="BK21">
        <v>0.156279229249767</v>
      </c>
      <c r="BL21" t="s">
        <v>162</v>
      </c>
      <c r="BM21">
        <v>0.137178709061409</v>
      </c>
      <c r="BN21" t="s">
        <v>162</v>
      </c>
      <c r="BO21" t="s">
        <v>162</v>
      </c>
      <c r="BP21" t="s">
        <v>162</v>
      </c>
      <c r="BQ21">
        <v>0.32635966999564697</v>
      </c>
      <c r="BR21" t="s">
        <v>162</v>
      </c>
      <c r="BS21" t="s">
        <v>162</v>
      </c>
      <c r="BT21" t="s">
        <v>162</v>
      </c>
      <c r="BU21" t="s">
        <v>162</v>
      </c>
      <c r="BV21" t="s">
        <v>162</v>
      </c>
      <c r="BW21" t="s">
        <v>162</v>
      </c>
      <c r="BX21" t="s">
        <v>162</v>
      </c>
      <c r="BY21">
        <v>0.734174979807665</v>
      </c>
      <c r="BZ21" t="s">
        <v>162</v>
      </c>
      <c r="CA21" t="s">
        <v>162</v>
      </c>
      <c r="CB21">
        <v>6.3231286885219395E-2</v>
      </c>
      <c r="CC21">
        <v>0.36046095272622802</v>
      </c>
      <c r="CD21">
        <v>0.69414126343074101</v>
      </c>
      <c r="CE21">
        <v>0.20564038983298499</v>
      </c>
      <c r="CF21">
        <v>0.64248576992083095</v>
      </c>
      <c r="CG21">
        <v>0.76912792553269604</v>
      </c>
      <c r="CH21">
        <v>0.40075802077578798</v>
      </c>
      <c r="CI21" t="s">
        <v>162</v>
      </c>
      <c r="CJ21" t="s">
        <v>162</v>
      </c>
      <c r="CK21">
        <v>0.18446526785908901</v>
      </c>
      <c r="CL21" t="s">
        <v>162</v>
      </c>
      <c r="CM21" t="s">
        <v>162</v>
      </c>
      <c r="CN21" t="s">
        <v>162</v>
      </c>
      <c r="CO21">
        <v>0.338164532070729</v>
      </c>
      <c r="CP21">
        <v>0.22711146644666699</v>
      </c>
      <c r="CQ21" t="s">
        <v>162</v>
      </c>
      <c r="CR21" t="s">
        <v>162</v>
      </c>
      <c r="CS21" t="s">
        <v>162</v>
      </c>
      <c r="CT21" t="s">
        <v>162</v>
      </c>
    </row>
    <row r="22" spans="1:98" x14ac:dyDescent="0.25">
      <c r="A22" s="139">
        <v>33239</v>
      </c>
      <c r="B22">
        <f t="shared" si="0"/>
        <v>41.90968328031343</v>
      </c>
      <c r="C22">
        <v>0.10088659436494</v>
      </c>
      <c r="D22">
        <v>0.32953414651376201</v>
      </c>
      <c r="E22">
        <v>0.82195141613890799</v>
      </c>
      <c r="F22" t="s">
        <v>162</v>
      </c>
      <c r="G22" t="s">
        <v>162</v>
      </c>
      <c r="H22">
        <v>0.87256451982891803</v>
      </c>
      <c r="I22" t="s">
        <v>162</v>
      </c>
      <c r="J22" t="s">
        <v>162</v>
      </c>
      <c r="K22">
        <v>0.207032777557282</v>
      </c>
      <c r="L22" t="s">
        <v>162</v>
      </c>
      <c r="M22" t="s">
        <v>162</v>
      </c>
      <c r="N22">
        <v>0.35051377911856801</v>
      </c>
      <c r="O22" t="s">
        <v>162</v>
      </c>
      <c r="P22">
        <v>-6.5049751110368495E-2</v>
      </c>
      <c r="Q22" t="s">
        <v>162</v>
      </c>
      <c r="R22" t="s">
        <v>162</v>
      </c>
      <c r="S22" t="s">
        <v>162</v>
      </c>
      <c r="T22" t="s">
        <v>162</v>
      </c>
      <c r="U22" t="s">
        <v>162</v>
      </c>
      <c r="V22" t="s">
        <v>162</v>
      </c>
      <c r="W22">
        <v>0.75585333077721695</v>
      </c>
      <c r="X22" t="s">
        <v>162</v>
      </c>
      <c r="Y22" t="s">
        <v>162</v>
      </c>
      <c r="Z22" t="s">
        <v>162</v>
      </c>
      <c r="AA22">
        <v>0.29880514244873002</v>
      </c>
      <c r="AB22">
        <v>0.81937580218329498</v>
      </c>
      <c r="AC22" t="s">
        <v>162</v>
      </c>
      <c r="AD22">
        <v>0.79700759894751005</v>
      </c>
      <c r="AE22" t="s">
        <v>162</v>
      </c>
      <c r="AF22">
        <v>0.36321167234579299</v>
      </c>
      <c r="AG22">
        <v>0.35662371501099999</v>
      </c>
      <c r="AH22" t="s">
        <v>162</v>
      </c>
      <c r="AI22" t="s">
        <v>162</v>
      </c>
      <c r="AJ22">
        <v>2.0279271822204502E-3</v>
      </c>
      <c r="AK22">
        <v>0.18809488619739101</v>
      </c>
      <c r="AL22" t="s">
        <v>162</v>
      </c>
      <c r="AM22">
        <v>0.68959410699128698</v>
      </c>
      <c r="AN22">
        <v>8.2292889164217193E-3</v>
      </c>
      <c r="AO22">
        <v>0.76045336248233597</v>
      </c>
      <c r="AP22" t="s">
        <v>162</v>
      </c>
      <c r="AQ22">
        <v>0.67537326377915996</v>
      </c>
      <c r="AR22">
        <v>0.244922208917082</v>
      </c>
      <c r="AS22" t="s">
        <v>162</v>
      </c>
      <c r="AT22">
        <v>3.51691073200475E-2</v>
      </c>
      <c r="AU22" t="s">
        <v>162</v>
      </c>
      <c r="AV22" t="s">
        <v>162</v>
      </c>
      <c r="AW22" t="s">
        <v>162</v>
      </c>
      <c r="AX22" t="s">
        <v>162</v>
      </c>
      <c r="AY22" t="s">
        <v>162</v>
      </c>
      <c r="AZ22" t="s">
        <v>162</v>
      </c>
      <c r="BA22">
        <v>0.565777355202008</v>
      </c>
      <c r="BB22" t="s">
        <v>162</v>
      </c>
      <c r="BC22" t="s">
        <v>162</v>
      </c>
      <c r="BD22">
        <v>0.30732418305006798</v>
      </c>
      <c r="BE22" t="s">
        <v>162</v>
      </c>
      <c r="BF22">
        <v>5.1242620698413698E-2</v>
      </c>
      <c r="BG22" t="s">
        <v>162</v>
      </c>
      <c r="BH22">
        <v>0.86165197032995799</v>
      </c>
      <c r="BI22">
        <v>0.28108373143572501</v>
      </c>
      <c r="BJ22" t="s">
        <v>162</v>
      </c>
      <c r="BK22">
        <v>0.59545979108437397</v>
      </c>
      <c r="BL22" t="s">
        <v>162</v>
      </c>
      <c r="BM22">
        <v>0.16186144932368601</v>
      </c>
      <c r="BN22" t="s">
        <v>162</v>
      </c>
      <c r="BO22" t="s">
        <v>162</v>
      </c>
      <c r="BP22" t="s">
        <v>162</v>
      </c>
      <c r="BQ22">
        <v>0.19869704449874501</v>
      </c>
      <c r="BR22" t="s">
        <v>162</v>
      </c>
      <c r="BS22" t="s">
        <v>162</v>
      </c>
      <c r="BT22" t="s">
        <v>162</v>
      </c>
      <c r="BU22" t="s">
        <v>162</v>
      </c>
      <c r="BV22" t="s">
        <v>162</v>
      </c>
      <c r="BW22" t="s">
        <v>162</v>
      </c>
      <c r="BX22" t="s">
        <v>162</v>
      </c>
      <c r="BY22">
        <v>0.80256882209622604</v>
      </c>
      <c r="BZ22" t="s">
        <v>162</v>
      </c>
      <c r="CA22" t="s">
        <v>162</v>
      </c>
      <c r="CB22">
        <v>0.198554680821312</v>
      </c>
      <c r="CC22">
        <v>0.18390109079779199</v>
      </c>
      <c r="CD22">
        <v>0.75608014040177396</v>
      </c>
      <c r="CE22">
        <v>0.237554151390794</v>
      </c>
      <c r="CF22">
        <v>0.55330438553815298</v>
      </c>
      <c r="CG22">
        <v>0.84537025943277599</v>
      </c>
      <c r="CH22">
        <v>0.3321632300738</v>
      </c>
      <c r="CI22" t="s">
        <v>162</v>
      </c>
      <c r="CJ22" t="s">
        <v>162</v>
      </c>
      <c r="CK22">
        <v>0.26555005760913702</v>
      </c>
      <c r="CL22" t="s">
        <v>162</v>
      </c>
      <c r="CM22" t="s">
        <v>162</v>
      </c>
      <c r="CN22" t="s">
        <v>162</v>
      </c>
      <c r="CO22">
        <v>0.77376459407236498</v>
      </c>
      <c r="CP22">
        <v>0.179788858356766</v>
      </c>
      <c r="CQ22" t="s">
        <v>162</v>
      </c>
      <c r="CR22" t="s">
        <v>162</v>
      </c>
      <c r="CS22" t="s">
        <v>162</v>
      </c>
      <c r="CT22" t="s">
        <v>162</v>
      </c>
    </row>
    <row r="23" spans="1:98" x14ac:dyDescent="0.25">
      <c r="A23" s="139">
        <v>33329</v>
      </c>
      <c r="B23">
        <f t="shared" si="0"/>
        <v>39.104845619623624</v>
      </c>
      <c r="C23">
        <v>1.17734742235324E-2</v>
      </c>
      <c r="D23">
        <v>0.30563273802081498</v>
      </c>
      <c r="E23">
        <v>0.78459742186266301</v>
      </c>
      <c r="F23" t="s">
        <v>162</v>
      </c>
      <c r="G23" t="s">
        <v>162</v>
      </c>
      <c r="H23">
        <v>0.77526094733713102</v>
      </c>
      <c r="I23" t="s">
        <v>162</v>
      </c>
      <c r="J23" t="s">
        <v>162</v>
      </c>
      <c r="K23">
        <v>4.5039441550610597E-3</v>
      </c>
      <c r="L23" t="s">
        <v>162</v>
      </c>
      <c r="M23" t="s">
        <v>162</v>
      </c>
      <c r="N23">
        <v>0.23303709154580299</v>
      </c>
      <c r="O23" t="s">
        <v>162</v>
      </c>
      <c r="P23">
        <v>9.2932162427866699E-2</v>
      </c>
      <c r="Q23" t="s">
        <v>162</v>
      </c>
      <c r="R23" t="s">
        <v>162</v>
      </c>
      <c r="S23" t="s">
        <v>162</v>
      </c>
      <c r="T23" t="s">
        <v>162</v>
      </c>
      <c r="U23" t="s">
        <v>162</v>
      </c>
      <c r="V23" t="s">
        <v>162</v>
      </c>
      <c r="W23">
        <v>0.69007357958147497</v>
      </c>
      <c r="X23" t="s">
        <v>162</v>
      </c>
      <c r="Y23" t="s">
        <v>162</v>
      </c>
      <c r="Z23" t="s">
        <v>162</v>
      </c>
      <c r="AA23">
        <v>0.48634641199496098</v>
      </c>
      <c r="AB23">
        <v>0.82601073731438102</v>
      </c>
      <c r="AC23" t="s">
        <v>162</v>
      </c>
      <c r="AD23">
        <v>0.76237951957523997</v>
      </c>
      <c r="AE23" t="s">
        <v>162</v>
      </c>
      <c r="AF23">
        <v>0.35219936352305697</v>
      </c>
      <c r="AG23">
        <v>0.20749477693544399</v>
      </c>
      <c r="AH23">
        <v>0.54283347686245698</v>
      </c>
      <c r="AI23" t="s">
        <v>162</v>
      </c>
      <c r="AJ23">
        <v>-5.2476043237066103E-2</v>
      </c>
      <c r="AK23">
        <v>0.450839451963293</v>
      </c>
      <c r="AL23" t="s">
        <v>162</v>
      </c>
      <c r="AM23">
        <v>0.74660912597511897</v>
      </c>
      <c r="AN23">
        <v>0.270248371136869</v>
      </c>
      <c r="AO23">
        <v>0.56074351112059495</v>
      </c>
      <c r="AP23" t="s">
        <v>162</v>
      </c>
      <c r="AQ23">
        <v>0.44248850245687299</v>
      </c>
      <c r="AR23">
        <v>0.31281421195052</v>
      </c>
      <c r="AS23" t="s">
        <v>162</v>
      </c>
      <c r="AT23">
        <v>0.103807848354146</v>
      </c>
      <c r="AU23" t="s">
        <v>162</v>
      </c>
      <c r="AV23" t="s">
        <v>162</v>
      </c>
      <c r="AW23" t="s">
        <v>162</v>
      </c>
      <c r="AX23" t="s">
        <v>162</v>
      </c>
      <c r="AY23" t="s">
        <v>162</v>
      </c>
      <c r="AZ23" t="s">
        <v>162</v>
      </c>
      <c r="BA23">
        <v>0.31371830070067602</v>
      </c>
      <c r="BB23" t="s">
        <v>162</v>
      </c>
      <c r="BC23" t="s">
        <v>162</v>
      </c>
      <c r="BD23">
        <v>0.21813562623107999</v>
      </c>
      <c r="BE23" t="s">
        <v>162</v>
      </c>
      <c r="BF23">
        <v>-0.18291172442121001</v>
      </c>
      <c r="BG23" t="s">
        <v>162</v>
      </c>
      <c r="BH23">
        <v>0.85633249550407997</v>
      </c>
      <c r="BI23">
        <v>0.374612636112577</v>
      </c>
      <c r="BJ23" t="s">
        <v>162</v>
      </c>
      <c r="BK23">
        <v>0.58520659517349105</v>
      </c>
      <c r="BL23" t="s">
        <v>162</v>
      </c>
      <c r="BM23">
        <v>0.48591519641867398</v>
      </c>
      <c r="BN23" t="s">
        <v>162</v>
      </c>
      <c r="BO23" t="s">
        <v>162</v>
      </c>
      <c r="BP23">
        <v>3.8032286405920601E-2</v>
      </c>
      <c r="BQ23">
        <v>0.29849513528244198</v>
      </c>
      <c r="BR23" t="s">
        <v>162</v>
      </c>
      <c r="BS23" t="s">
        <v>162</v>
      </c>
      <c r="BT23" t="s">
        <v>162</v>
      </c>
      <c r="BU23" t="s">
        <v>162</v>
      </c>
      <c r="BV23" t="s">
        <v>162</v>
      </c>
      <c r="BW23" t="s">
        <v>162</v>
      </c>
      <c r="BX23" t="s">
        <v>162</v>
      </c>
      <c r="BY23">
        <v>0.55567288595375397</v>
      </c>
      <c r="BZ23" t="s">
        <v>162</v>
      </c>
      <c r="CA23" t="s">
        <v>162</v>
      </c>
      <c r="CB23">
        <v>0.40800568870761</v>
      </c>
      <c r="CC23">
        <v>0.32167259272934001</v>
      </c>
      <c r="CD23">
        <v>0.72110900299480696</v>
      </c>
      <c r="CE23">
        <v>0.242148671426509</v>
      </c>
      <c r="CF23">
        <v>0.65684980624427203</v>
      </c>
      <c r="CG23">
        <v>0.76169154927839799</v>
      </c>
      <c r="CH23">
        <v>5.7053972728039496E-3</v>
      </c>
      <c r="CI23" t="s">
        <v>162</v>
      </c>
      <c r="CJ23" t="s">
        <v>162</v>
      </c>
      <c r="CK23">
        <v>7.1483591845063997E-3</v>
      </c>
      <c r="CL23" t="s">
        <v>162</v>
      </c>
      <c r="CM23" t="s">
        <v>162</v>
      </c>
      <c r="CN23" t="s">
        <v>162</v>
      </c>
      <c r="CO23">
        <v>0.76704556439179195</v>
      </c>
      <c r="CP23">
        <v>7.9298469570163205E-2</v>
      </c>
      <c r="CQ23" t="s">
        <v>162</v>
      </c>
      <c r="CR23" t="s">
        <v>162</v>
      </c>
      <c r="CS23" t="s">
        <v>162</v>
      </c>
      <c r="CT23" t="s">
        <v>162</v>
      </c>
    </row>
    <row r="24" spans="1:98" x14ac:dyDescent="0.25">
      <c r="A24" s="139">
        <v>33420</v>
      </c>
      <c r="B24">
        <f t="shared" si="0"/>
        <v>47.61001682933</v>
      </c>
      <c r="C24">
        <v>-6.4675645755456895E-2</v>
      </c>
      <c r="D24">
        <v>0.65790313584314297</v>
      </c>
      <c r="E24">
        <v>0.75902305733958397</v>
      </c>
      <c r="F24" t="s">
        <v>162</v>
      </c>
      <c r="G24" t="s">
        <v>162</v>
      </c>
      <c r="H24">
        <v>0.91673704836319303</v>
      </c>
      <c r="I24" t="s">
        <v>162</v>
      </c>
      <c r="J24" t="s">
        <v>162</v>
      </c>
      <c r="K24">
        <v>-6.3099769255920299E-2</v>
      </c>
      <c r="L24" t="s">
        <v>162</v>
      </c>
      <c r="M24" t="s">
        <v>162</v>
      </c>
      <c r="N24">
        <v>0.27971682530285902</v>
      </c>
      <c r="O24" t="s">
        <v>162</v>
      </c>
      <c r="P24">
        <v>0.145209655168032</v>
      </c>
      <c r="Q24">
        <v>0.50592142097667403</v>
      </c>
      <c r="R24" t="s">
        <v>162</v>
      </c>
      <c r="S24" t="s">
        <v>162</v>
      </c>
      <c r="T24" t="s">
        <v>162</v>
      </c>
      <c r="U24" t="s">
        <v>162</v>
      </c>
      <c r="V24" t="s">
        <v>162</v>
      </c>
      <c r="W24">
        <v>0.91289216942242402</v>
      </c>
      <c r="X24" t="s">
        <v>162</v>
      </c>
      <c r="Y24" t="s">
        <v>162</v>
      </c>
      <c r="Z24" t="s">
        <v>162</v>
      </c>
      <c r="AA24">
        <v>0.75007800245789402</v>
      </c>
      <c r="AB24">
        <v>0.93517132309067896</v>
      </c>
      <c r="AC24" t="s">
        <v>162</v>
      </c>
      <c r="AD24">
        <v>0.93962057840868596</v>
      </c>
      <c r="AE24" t="s">
        <v>162</v>
      </c>
      <c r="AF24">
        <v>0.64638600991748396</v>
      </c>
      <c r="AG24">
        <v>0.69202252969428801</v>
      </c>
      <c r="AH24">
        <v>0.12007719644897299</v>
      </c>
      <c r="AI24" t="s">
        <v>162</v>
      </c>
      <c r="AJ24">
        <v>0.16297983399014301</v>
      </c>
      <c r="AK24">
        <v>0.20621217861980301</v>
      </c>
      <c r="AL24" t="s">
        <v>162</v>
      </c>
      <c r="AM24">
        <v>0.82863922106718202</v>
      </c>
      <c r="AN24">
        <v>0.373229609824138</v>
      </c>
      <c r="AO24">
        <v>0.87017065765537205</v>
      </c>
      <c r="AP24" t="s">
        <v>162</v>
      </c>
      <c r="AQ24">
        <v>0.52392776742791702</v>
      </c>
      <c r="AR24">
        <v>9.6994939019940593E-2</v>
      </c>
      <c r="AS24" t="s">
        <v>162</v>
      </c>
      <c r="AT24">
        <v>0.19683124366822999</v>
      </c>
      <c r="AU24" t="s">
        <v>162</v>
      </c>
      <c r="AV24" t="s">
        <v>162</v>
      </c>
      <c r="AW24" t="s">
        <v>162</v>
      </c>
      <c r="AX24" t="s">
        <v>162</v>
      </c>
      <c r="AY24" t="s">
        <v>162</v>
      </c>
      <c r="AZ24" t="s">
        <v>162</v>
      </c>
      <c r="BA24">
        <v>0.71215009269984397</v>
      </c>
      <c r="BB24" t="s">
        <v>162</v>
      </c>
      <c r="BC24" t="s">
        <v>162</v>
      </c>
      <c r="BD24">
        <v>0.45019476261306701</v>
      </c>
      <c r="BE24" t="s">
        <v>162</v>
      </c>
      <c r="BF24">
        <v>-9.5597148987872402E-2</v>
      </c>
      <c r="BG24" t="s">
        <v>162</v>
      </c>
      <c r="BH24">
        <v>0.94633827491414502</v>
      </c>
      <c r="BI24">
        <v>0.15330336818088999</v>
      </c>
      <c r="BJ24" t="s">
        <v>162</v>
      </c>
      <c r="BK24">
        <v>0.83442924331499602</v>
      </c>
      <c r="BL24" t="s">
        <v>162</v>
      </c>
      <c r="BM24">
        <v>-5.4786734772991298E-3</v>
      </c>
      <c r="BN24" t="s">
        <v>162</v>
      </c>
      <c r="BO24" t="s">
        <v>162</v>
      </c>
      <c r="BP24">
        <v>0.15480888715041299</v>
      </c>
      <c r="BQ24">
        <v>-0.100332329563221</v>
      </c>
      <c r="BR24" t="s">
        <v>162</v>
      </c>
      <c r="BS24" t="s">
        <v>162</v>
      </c>
      <c r="BT24" t="s">
        <v>162</v>
      </c>
      <c r="BU24" t="s">
        <v>162</v>
      </c>
      <c r="BV24" t="s">
        <v>162</v>
      </c>
      <c r="BW24" t="s">
        <v>162</v>
      </c>
      <c r="BX24" t="s">
        <v>162</v>
      </c>
      <c r="BY24">
        <v>0.84178168545551602</v>
      </c>
      <c r="BZ24" t="s">
        <v>162</v>
      </c>
      <c r="CA24" t="s">
        <v>162</v>
      </c>
      <c r="CB24">
        <v>0.52987415375088498</v>
      </c>
      <c r="CC24">
        <v>0.276720223446067</v>
      </c>
      <c r="CD24">
        <v>0.89838973297375202</v>
      </c>
      <c r="CE24">
        <v>4.3930216401942203E-2</v>
      </c>
      <c r="CF24">
        <v>0.82322178006704505</v>
      </c>
      <c r="CG24">
        <v>0.91675882559002397</v>
      </c>
      <c r="CH24">
        <v>0.24646304860493001</v>
      </c>
      <c r="CI24" t="s">
        <v>162</v>
      </c>
      <c r="CJ24" t="s">
        <v>162</v>
      </c>
      <c r="CK24">
        <v>0.33176756572607002</v>
      </c>
      <c r="CL24" t="s">
        <v>162</v>
      </c>
      <c r="CM24" t="s">
        <v>162</v>
      </c>
      <c r="CN24" t="s">
        <v>162</v>
      </c>
      <c r="CO24">
        <v>0.81644782085124601</v>
      </c>
      <c r="CP24">
        <v>0.30516671820420099</v>
      </c>
      <c r="CQ24" t="s">
        <v>162</v>
      </c>
      <c r="CR24" t="s">
        <v>162</v>
      </c>
      <c r="CS24" t="s">
        <v>162</v>
      </c>
      <c r="CT24" t="s">
        <v>162</v>
      </c>
    </row>
    <row r="25" spans="1:98" x14ac:dyDescent="0.25">
      <c r="A25" s="139">
        <v>33512</v>
      </c>
      <c r="B25">
        <f t="shared" si="0"/>
        <v>23.664388326755965</v>
      </c>
      <c r="C25">
        <v>-1.7035937911236799E-2</v>
      </c>
      <c r="D25">
        <v>0.270943318810349</v>
      </c>
      <c r="E25">
        <v>0.38768957056106401</v>
      </c>
      <c r="F25" t="s">
        <v>162</v>
      </c>
      <c r="G25" t="s">
        <v>162</v>
      </c>
      <c r="H25">
        <v>0.44167608109380002</v>
      </c>
      <c r="I25" t="s">
        <v>162</v>
      </c>
      <c r="J25" t="s">
        <v>162</v>
      </c>
      <c r="K25">
        <v>7.6015043129451499E-4</v>
      </c>
      <c r="L25" t="s">
        <v>162</v>
      </c>
      <c r="M25" t="s">
        <v>162</v>
      </c>
      <c r="N25">
        <v>0.180964749487904</v>
      </c>
      <c r="O25" t="s">
        <v>162</v>
      </c>
      <c r="P25">
        <v>-0.100736794214495</v>
      </c>
      <c r="Q25">
        <v>4.3720385178954704E-3</v>
      </c>
      <c r="R25" t="s">
        <v>162</v>
      </c>
      <c r="S25" t="s">
        <v>162</v>
      </c>
      <c r="T25" t="s">
        <v>162</v>
      </c>
      <c r="U25" t="s">
        <v>162</v>
      </c>
      <c r="V25" t="s">
        <v>162</v>
      </c>
      <c r="W25">
        <v>0.60655186440821196</v>
      </c>
      <c r="X25" t="s">
        <v>162</v>
      </c>
      <c r="Y25" t="s">
        <v>162</v>
      </c>
      <c r="Z25" t="s">
        <v>162</v>
      </c>
      <c r="AA25">
        <v>0.41322695286648298</v>
      </c>
      <c r="AB25">
        <v>0.44914389400840099</v>
      </c>
      <c r="AC25" t="s">
        <v>162</v>
      </c>
      <c r="AD25">
        <v>0.708511902353679</v>
      </c>
      <c r="AE25" t="s">
        <v>162</v>
      </c>
      <c r="AF25">
        <v>0.35924008404260999</v>
      </c>
      <c r="AG25">
        <v>0.36569425136594103</v>
      </c>
      <c r="AH25">
        <v>0.23176321038696901</v>
      </c>
      <c r="AI25" t="s">
        <v>162</v>
      </c>
      <c r="AJ25">
        <v>-8.8659192708203396E-2</v>
      </c>
      <c r="AK25">
        <v>0.21818907365120099</v>
      </c>
      <c r="AL25" t="s">
        <v>162</v>
      </c>
      <c r="AM25">
        <v>0.58671710821376999</v>
      </c>
      <c r="AN25">
        <v>0.244675977604876</v>
      </c>
      <c r="AO25">
        <v>0.233658603133402</v>
      </c>
      <c r="AP25" t="s">
        <v>162</v>
      </c>
      <c r="AQ25">
        <v>0.181980607401413</v>
      </c>
      <c r="AR25">
        <v>0.14147632980272801</v>
      </c>
      <c r="AS25" t="s">
        <v>162</v>
      </c>
      <c r="AT25">
        <v>-0.13328876202842599</v>
      </c>
      <c r="AU25" t="s">
        <v>162</v>
      </c>
      <c r="AV25" t="s">
        <v>162</v>
      </c>
      <c r="AW25" t="s">
        <v>162</v>
      </c>
      <c r="AX25" t="s">
        <v>162</v>
      </c>
      <c r="AY25" t="s">
        <v>162</v>
      </c>
      <c r="AZ25" t="s">
        <v>162</v>
      </c>
      <c r="BA25">
        <v>0.15178425087446001</v>
      </c>
      <c r="BB25" t="s">
        <v>162</v>
      </c>
      <c r="BC25" t="s">
        <v>162</v>
      </c>
      <c r="BD25">
        <v>0.160395693176766</v>
      </c>
      <c r="BE25" t="s">
        <v>162</v>
      </c>
      <c r="BF25">
        <v>0.17662185108980799</v>
      </c>
      <c r="BG25" t="s">
        <v>162</v>
      </c>
      <c r="BH25">
        <v>0.76596330427672399</v>
      </c>
      <c r="BI25">
        <v>0.16627918922658899</v>
      </c>
      <c r="BJ25" t="s">
        <v>162</v>
      </c>
      <c r="BK25">
        <v>0.25673832321949802</v>
      </c>
      <c r="BL25" t="s">
        <v>162</v>
      </c>
      <c r="BM25">
        <v>-4.6619407024449E-2</v>
      </c>
      <c r="BN25" t="s">
        <v>162</v>
      </c>
      <c r="BO25" t="s">
        <v>162</v>
      </c>
      <c r="BP25">
        <v>-2.5374277792816299E-2</v>
      </c>
      <c r="BQ25">
        <v>0.379792259793444</v>
      </c>
      <c r="BR25" t="s">
        <v>162</v>
      </c>
      <c r="BS25" t="s">
        <v>162</v>
      </c>
      <c r="BT25" t="s">
        <v>162</v>
      </c>
      <c r="BU25" t="s">
        <v>162</v>
      </c>
      <c r="BV25" t="s">
        <v>162</v>
      </c>
      <c r="BW25" t="s">
        <v>162</v>
      </c>
      <c r="BX25" t="s">
        <v>162</v>
      </c>
      <c r="BY25">
        <v>0.44880152561178999</v>
      </c>
      <c r="BZ25" t="s">
        <v>162</v>
      </c>
      <c r="CA25" t="s">
        <v>162</v>
      </c>
      <c r="CB25">
        <v>-6.2214237181406298E-2</v>
      </c>
      <c r="CC25">
        <v>-0.120047748275252</v>
      </c>
      <c r="CD25">
        <v>0.24400578414195401</v>
      </c>
      <c r="CE25">
        <v>-4.6931698622177102E-2</v>
      </c>
      <c r="CF25">
        <v>0.53161438340110601</v>
      </c>
      <c r="CG25">
        <v>0.72735407478403902</v>
      </c>
      <c r="CH25">
        <v>-1.73315750829568E-2</v>
      </c>
      <c r="CI25" t="s">
        <v>162</v>
      </c>
      <c r="CJ25" t="s">
        <v>162</v>
      </c>
      <c r="CK25">
        <v>9.3268608989705098E-2</v>
      </c>
      <c r="CL25" t="s">
        <v>162</v>
      </c>
      <c r="CM25" t="s">
        <v>162</v>
      </c>
      <c r="CN25" t="s">
        <v>162</v>
      </c>
      <c r="CO25">
        <v>0.49567685495019098</v>
      </c>
      <c r="CP25">
        <v>0.20839473966842101</v>
      </c>
      <c r="CQ25" t="s">
        <v>162</v>
      </c>
      <c r="CR25" t="s">
        <v>162</v>
      </c>
      <c r="CS25" t="s">
        <v>162</v>
      </c>
      <c r="CT25" t="s">
        <v>162</v>
      </c>
    </row>
    <row r="26" spans="1:98" x14ac:dyDescent="0.25">
      <c r="A26" s="139">
        <v>33604</v>
      </c>
      <c r="B26">
        <f t="shared" si="0"/>
        <v>34.185947101361229</v>
      </c>
      <c r="C26">
        <v>5.7233800250798397E-2</v>
      </c>
      <c r="D26">
        <v>0.34380827437939099</v>
      </c>
      <c r="E26">
        <v>0.583008466420459</v>
      </c>
      <c r="F26" t="s">
        <v>162</v>
      </c>
      <c r="G26" t="s">
        <v>162</v>
      </c>
      <c r="H26">
        <v>0.66846080171228905</v>
      </c>
      <c r="I26" t="s">
        <v>162</v>
      </c>
      <c r="J26" t="s">
        <v>162</v>
      </c>
      <c r="K26">
        <v>9.49401951376516E-3</v>
      </c>
      <c r="L26" t="s">
        <v>162</v>
      </c>
      <c r="M26" t="s">
        <v>162</v>
      </c>
      <c r="N26">
        <v>0.112562576057778</v>
      </c>
      <c r="O26" t="s">
        <v>162</v>
      </c>
      <c r="P26">
        <v>9.8273615747320603E-2</v>
      </c>
      <c r="Q26">
        <v>0.44552962786886402</v>
      </c>
      <c r="R26" t="s">
        <v>162</v>
      </c>
      <c r="S26" t="s">
        <v>162</v>
      </c>
      <c r="T26" t="s">
        <v>162</v>
      </c>
      <c r="U26" t="s">
        <v>162</v>
      </c>
      <c r="V26" t="s">
        <v>162</v>
      </c>
      <c r="W26">
        <v>0.56559222159480205</v>
      </c>
      <c r="X26" t="s">
        <v>162</v>
      </c>
      <c r="Y26" t="s">
        <v>162</v>
      </c>
      <c r="Z26" t="s">
        <v>162</v>
      </c>
      <c r="AA26">
        <v>0.50605531272745197</v>
      </c>
      <c r="AB26">
        <v>0.72304893256889402</v>
      </c>
      <c r="AC26" t="s">
        <v>162</v>
      </c>
      <c r="AD26">
        <v>0.69581116035382296</v>
      </c>
      <c r="AE26" t="s">
        <v>162</v>
      </c>
      <c r="AF26">
        <v>0.35185622058161597</v>
      </c>
      <c r="AG26">
        <v>0.29614338366508403</v>
      </c>
      <c r="AH26">
        <v>0.55257668150228001</v>
      </c>
      <c r="AI26" t="s">
        <v>162</v>
      </c>
      <c r="AJ26">
        <v>6.7425158534049595E-2</v>
      </c>
      <c r="AK26">
        <v>0.19041196814373201</v>
      </c>
      <c r="AL26" t="s">
        <v>162</v>
      </c>
      <c r="AM26">
        <v>0.80271950117629998</v>
      </c>
      <c r="AN26">
        <v>-2.81621294235859E-2</v>
      </c>
      <c r="AO26">
        <v>0.68129092949367398</v>
      </c>
      <c r="AP26" t="s">
        <v>162</v>
      </c>
      <c r="AQ26">
        <v>0.19857813105786001</v>
      </c>
      <c r="AR26">
        <v>0.54066573667088402</v>
      </c>
      <c r="AS26" t="s">
        <v>162</v>
      </c>
      <c r="AT26">
        <v>1.49560569074713E-2</v>
      </c>
      <c r="AU26" t="s">
        <v>162</v>
      </c>
      <c r="AV26" t="s">
        <v>162</v>
      </c>
      <c r="AW26" t="s">
        <v>162</v>
      </c>
      <c r="AX26" t="s">
        <v>162</v>
      </c>
      <c r="AY26" t="s">
        <v>162</v>
      </c>
      <c r="AZ26" t="s">
        <v>162</v>
      </c>
      <c r="BA26">
        <v>0.21583844275778699</v>
      </c>
      <c r="BB26" t="s">
        <v>162</v>
      </c>
      <c r="BC26" t="s">
        <v>162</v>
      </c>
      <c r="BD26">
        <v>0.31903302390967198</v>
      </c>
      <c r="BE26" t="s">
        <v>162</v>
      </c>
      <c r="BF26">
        <v>5.8595021303599698E-2</v>
      </c>
      <c r="BG26" t="s">
        <v>162</v>
      </c>
      <c r="BH26">
        <v>0.78886736134360602</v>
      </c>
      <c r="BI26">
        <v>0.40198902414607202</v>
      </c>
      <c r="BJ26" t="s">
        <v>162</v>
      </c>
      <c r="BK26">
        <v>9.4637411190871004E-2</v>
      </c>
      <c r="BL26" t="s">
        <v>162</v>
      </c>
      <c r="BM26">
        <v>0.26023124031730599</v>
      </c>
      <c r="BN26" t="s">
        <v>162</v>
      </c>
      <c r="BO26" t="s">
        <v>162</v>
      </c>
      <c r="BP26">
        <v>1.93321130417425E-2</v>
      </c>
      <c r="BQ26">
        <v>0.12490329473442199</v>
      </c>
      <c r="BR26" t="s">
        <v>162</v>
      </c>
      <c r="BS26" t="s">
        <v>162</v>
      </c>
      <c r="BT26" t="s">
        <v>162</v>
      </c>
      <c r="BU26" t="s">
        <v>162</v>
      </c>
      <c r="BV26" t="s">
        <v>162</v>
      </c>
      <c r="BW26" t="s">
        <v>162</v>
      </c>
      <c r="BX26" t="s">
        <v>162</v>
      </c>
      <c r="BY26">
        <v>0.58708147745885597</v>
      </c>
      <c r="BZ26" t="s">
        <v>162</v>
      </c>
      <c r="CA26" t="s">
        <v>162</v>
      </c>
      <c r="CB26">
        <v>0.47684669739791202</v>
      </c>
      <c r="CC26">
        <v>0.24077812272726001</v>
      </c>
      <c r="CD26">
        <v>0.46424571259272701</v>
      </c>
      <c r="CE26">
        <v>-7.4865963652607406E-2</v>
      </c>
      <c r="CF26">
        <v>0.60239911286870795</v>
      </c>
      <c r="CG26">
        <v>0.80661921700819095</v>
      </c>
      <c r="CH26">
        <v>7.8441801225004104E-2</v>
      </c>
      <c r="CI26" t="s">
        <v>162</v>
      </c>
      <c r="CJ26" t="s">
        <v>162</v>
      </c>
      <c r="CK26">
        <v>5.8096663075380597E-2</v>
      </c>
      <c r="CL26" t="s">
        <v>162</v>
      </c>
      <c r="CM26" t="s">
        <v>162</v>
      </c>
      <c r="CN26" t="s">
        <v>162</v>
      </c>
      <c r="CO26">
        <v>0.71720781360948305</v>
      </c>
      <c r="CP26">
        <v>-1.7660780975663499E-2</v>
      </c>
      <c r="CQ26" t="s">
        <v>162</v>
      </c>
      <c r="CR26" t="s">
        <v>162</v>
      </c>
      <c r="CS26" t="s">
        <v>162</v>
      </c>
      <c r="CT26" t="s">
        <v>162</v>
      </c>
    </row>
    <row r="27" spans="1:98" x14ac:dyDescent="0.25">
      <c r="A27" s="139">
        <v>33695</v>
      </c>
      <c r="B27">
        <f t="shared" si="0"/>
        <v>27.548054109817372</v>
      </c>
      <c r="C27">
        <v>-5.5031429376308998E-2</v>
      </c>
      <c r="D27">
        <v>0.269478929561285</v>
      </c>
      <c r="E27">
        <v>0.46956699803566998</v>
      </c>
      <c r="F27" t="s">
        <v>162</v>
      </c>
      <c r="G27" t="s">
        <v>162</v>
      </c>
      <c r="H27">
        <v>0.576517300796482</v>
      </c>
      <c r="I27" t="s">
        <v>162</v>
      </c>
      <c r="J27" t="s">
        <v>162</v>
      </c>
      <c r="K27">
        <v>-4.5322434853708002E-2</v>
      </c>
      <c r="L27" t="s">
        <v>162</v>
      </c>
      <c r="M27" t="s">
        <v>162</v>
      </c>
      <c r="N27">
        <v>0.16329349536687901</v>
      </c>
      <c r="O27" t="s">
        <v>162</v>
      </c>
      <c r="P27">
        <v>2.7978176349012999E-2</v>
      </c>
      <c r="Q27">
        <v>-7.0124104266904297E-3</v>
      </c>
      <c r="R27" t="s">
        <v>162</v>
      </c>
      <c r="S27" t="s">
        <v>162</v>
      </c>
      <c r="T27" t="s">
        <v>162</v>
      </c>
      <c r="U27" t="s">
        <v>162</v>
      </c>
      <c r="V27" t="s">
        <v>162</v>
      </c>
      <c r="W27">
        <v>0.248189245098587</v>
      </c>
      <c r="X27" t="s">
        <v>162</v>
      </c>
      <c r="Y27" t="s">
        <v>162</v>
      </c>
      <c r="Z27" t="s">
        <v>162</v>
      </c>
      <c r="AA27">
        <v>0.41565194030158698</v>
      </c>
      <c r="AB27">
        <v>0.59025349740464395</v>
      </c>
      <c r="AC27" t="s">
        <v>162</v>
      </c>
      <c r="AD27">
        <v>0.79684306197867005</v>
      </c>
      <c r="AE27" t="s">
        <v>162</v>
      </c>
      <c r="AF27">
        <v>0.240822591176648</v>
      </c>
      <c r="AG27">
        <v>0.19227358279502199</v>
      </c>
      <c r="AH27">
        <v>7.0547468301281294E-2</v>
      </c>
      <c r="AI27" t="s">
        <v>162</v>
      </c>
      <c r="AJ27">
        <v>7.7441879858226897E-2</v>
      </c>
      <c r="AK27">
        <v>1.1348492889912E-2</v>
      </c>
      <c r="AL27" t="s">
        <v>162</v>
      </c>
      <c r="AM27">
        <v>0.41121312612743799</v>
      </c>
      <c r="AN27">
        <v>7.7380255116905799E-2</v>
      </c>
      <c r="AO27">
        <v>0.15145083393273301</v>
      </c>
      <c r="AP27" t="s">
        <v>162</v>
      </c>
      <c r="AQ27">
        <v>0.51398431873355599</v>
      </c>
      <c r="AR27">
        <v>0.25036619308925601</v>
      </c>
      <c r="AS27" t="s">
        <v>162</v>
      </c>
      <c r="AT27">
        <v>4.1742713307655201E-2</v>
      </c>
      <c r="AU27" t="s">
        <v>162</v>
      </c>
      <c r="AV27" t="s">
        <v>162</v>
      </c>
      <c r="AW27" t="s">
        <v>162</v>
      </c>
      <c r="AX27" t="s">
        <v>162</v>
      </c>
      <c r="AY27">
        <v>0.29080952741249899</v>
      </c>
      <c r="AZ27" t="s">
        <v>162</v>
      </c>
      <c r="BA27">
        <v>0.196696236636655</v>
      </c>
      <c r="BB27" t="s">
        <v>162</v>
      </c>
      <c r="BC27" t="s">
        <v>162</v>
      </c>
      <c r="BD27">
        <v>0.26211572730427402</v>
      </c>
      <c r="BE27" t="s">
        <v>162</v>
      </c>
      <c r="BF27">
        <v>0.50863837229040698</v>
      </c>
      <c r="BG27" t="s">
        <v>162</v>
      </c>
      <c r="BH27">
        <v>0.64979842252798203</v>
      </c>
      <c r="BI27">
        <v>0.24603576483304301</v>
      </c>
      <c r="BJ27" t="s">
        <v>162</v>
      </c>
      <c r="BK27">
        <v>0.30991511151793399</v>
      </c>
      <c r="BL27" t="s">
        <v>162</v>
      </c>
      <c r="BM27">
        <v>0.45714849400832203</v>
      </c>
      <c r="BN27" t="s">
        <v>162</v>
      </c>
      <c r="BO27">
        <v>0.34030572819577298</v>
      </c>
      <c r="BP27">
        <v>-5.3872604837345003E-2</v>
      </c>
      <c r="BQ27">
        <v>-7.6763214729558896E-2</v>
      </c>
      <c r="BR27" t="s">
        <v>162</v>
      </c>
      <c r="BS27" t="s">
        <v>162</v>
      </c>
      <c r="BT27" t="s">
        <v>162</v>
      </c>
      <c r="BU27" t="s">
        <v>162</v>
      </c>
      <c r="BV27" t="s">
        <v>162</v>
      </c>
      <c r="BW27" t="s">
        <v>162</v>
      </c>
      <c r="BX27" t="s">
        <v>162</v>
      </c>
      <c r="BY27">
        <v>0.36395933556891003</v>
      </c>
      <c r="BZ27" t="s">
        <v>162</v>
      </c>
      <c r="CA27" t="s">
        <v>162</v>
      </c>
      <c r="CB27">
        <v>0.39712223531458701</v>
      </c>
      <c r="CC27">
        <v>9.2966723345331306E-2</v>
      </c>
      <c r="CD27">
        <v>0.50985877490107501</v>
      </c>
      <c r="CE27">
        <v>2.1133264066523699E-2</v>
      </c>
      <c r="CF27">
        <v>0.65742691198633896</v>
      </c>
      <c r="CG27">
        <v>0.72567133130263695</v>
      </c>
      <c r="CH27">
        <v>-0.135766865964426</v>
      </c>
      <c r="CI27" t="s">
        <v>162</v>
      </c>
      <c r="CJ27" t="s">
        <v>162</v>
      </c>
      <c r="CK27">
        <v>0.201791753000853</v>
      </c>
      <c r="CL27" t="s">
        <v>162</v>
      </c>
      <c r="CM27" t="s">
        <v>162</v>
      </c>
      <c r="CN27" t="s">
        <v>162</v>
      </c>
      <c r="CO27">
        <v>0.54123568699011004</v>
      </c>
      <c r="CP27">
        <v>0.40141980818114897</v>
      </c>
      <c r="CQ27" t="s">
        <v>162</v>
      </c>
      <c r="CR27" t="s">
        <v>162</v>
      </c>
      <c r="CS27" t="s">
        <v>162</v>
      </c>
      <c r="CT27" t="s">
        <v>162</v>
      </c>
    </row>
    <row r="28" spans="1:98" x14ac:dyDescent="0.25">
      <c r="A28" s="139">
        <v>33786</v>
      </c>
      <c r="B28">
        <f t="shared" si="0"/>
        <v>31.667624780991773</v>
      </c>
      <c r="C28">
        <v>6.1887055214535601E-3</v>
      </c>
      <c r="D28">
        <v>0.53513711515378404</v>
      </c>
      <c r="E28">
        <v>0.58067791715598704</v>
      </c>
      <c r="F28" t="s">
        <v>162</v>
      </c>
      <c r="G28" t="s">
        <v>162</v>
      </c>
      <c r="H28">
        <v>0.63241566470934196</v>
      </c>
      <c r="I28" t="s">
        <v>162</v>
      </c>
      <c r="J28" t="s">
        <v>162</v>
      </c>
      <c r="K28">
        <v>0.12806373543043401</v>
      </c>
      <c r="L28" t="s">
        <v>162</v>
      </c>
      <c r="M28" t="s">
        <v>162</v>
      </c>
      <c r="N28">
        <v>0.273717888837614</v>
      </c>
      <c r="O28" t="s">
        <v>162</v>
      </c>
      <c r="P28">
        <v>0.104308093619797</v>
      </c>
      <c r="Q28">
        <v>4.6769503687955398E-2</v>
      </c>
      <c r="R28" t="s">
        <v>162</v>
      </c>
      <c r="S28" t="s">
        <v>162</v>
      </c>
      <c r="T28" t="s">
        <v>162</v>
      </c>
      <c r="U28" t="s">
        <v>162</v>
      </c>
      <c r="V28" t="s">
        <v>162</v>
      </c>
      <c r="W28">
        <v>0.65239869275732798</v>
      </c>
      <c r="X28" t="s">
        <v>162</v>
      </c>
      <c r="Y28" t="s">
        <v>162</v>
      </c>
      <c r="Z28" t="s">
        <v>162</v>
      </c>
      <c r="AA28">
        <v>0.19598173903008001</v>
      </c>
      <c r="AB28">
        <v>0.58746977241202503</v>
      </c>
      <c r="AC28" t="s">
        <v>162</v>
      </c>
      <c r="AD28">
        <v>0.76063731665401402</v>
      </c>
      <c r="AE28" t="s">
        <v>162</v>
      </c>
      <c r="AF28">
        <v>0.41540034845039803</v>
      </c>
      <c r="AG28">
        <v>0.33074550892298998</v>
      </c>
      <c r="AH28">
        <v>0.16111215398023301</v>
      </c>
      <c r="AI28" t="s">
        <v>162</v>
      </c>
      <c r="AJ28">
        <v>-0.134328677621287</v>
      </c>
      <c r="AK28">
        <v>0.25132655707854001</v>
      </c>
      <c r="AL28" t="s">
        <v>162</v>
      </c>
      <c r="AM28">
        <v>0.53681937245647104</v>
      </c>
      <c r="AN28">
        <v>3.6856944446855097E-2</v>
      </c>
      <c r="AO28">
        <v>0.49254070442817199</v>
      </c>
      <c r="AP28" t="s">
        <v>162</v>
      </c>
      <c r="AQ28">
        <v>0.12773268572617699</v>
      </c>
      <c r="AR28">
        <v>0.116876125455586</v>
      </c>
      <c r="AS28" t="s">
        <v>162</v>
      </c>
      <c r="AT28">
        <v>2.4816226333717901E-2</v>
      </c>
      <c r="AU28" t="s">
        <v>162</v>
      </c>
      <c r="AV28" t="s">
        <v>162</v>
      </c>
      <c r="AW28" t="s">
        <v>162</v>
      </c>
      <c r="AX28" t="s">
        <v>162</v>
      </c>
      <c r="AY28">
        <v>0.48560484089468198</v>
      </c>
      <c r="AZ28" t="s">
        <v>162</v>
      </c>
      <c r="BA28">
        <v>0.370455331360308</v>
      </c>
      <c r="BB28" t="s">
        <v>162</v>
      </c>
      <c r="BC28" t="s">
        <v>162</v>
      </c>
      <c r="BD28">
        <v>0.34386956086341702</v>
      </c>
      <c r="BE28" t="s">
        <v>162</v>
      </c>
      <c r="BF28">
        <v>1.450856273853E-2</v>
      </c>
      <c r="BG28" t="s">
        <v>162</v>
      </c>
      <c r="BH28">
        <v>0.76793342586639501</v>
      </c>
      <c r="BI28">
        <v>0.435800203913144</v>
      </c>
      <c r="BJ28" t="s">
        <v>162</v>
      </c>
      <c r="BK28">
        <v>0.374576403231132</v>
      </c>
      <c r="BL28" t="s">
        <v>162</v>
      </c>
      <c r="BM28">
        <v>0.73082070913248298</v>
      </c>
      <c r="BN28" t="s">
        <v>162</v>
      </c>
      <c r="BO28">
        <v>0.18044831826409299</v>
      </c>
      <c r="BP28">
        <v>0.107599164001976</v>
      </c>
      <c r="BQ28">
        <v>-5.1668310943494597E-2</v>
      </c>
      <c r="BR28" t="s">
        <v>162</v>
      </c>
      <c r="BS28" t="s">
        <v>162</v>
      </c>
      <c r="BT28" t="s">
        <v>162</v>
      </c>
      <c r="BU28" t="s">
        <v>162</v>
      </c>
      <c r="BV28" t="s">
        <v>162</v>
      </c>
      <c r="BW28" t="s">
        <v>162</v>
      </c>
      <c r="BX28" t="s">
        <v>162</v>
      </c>
      <c r="BY28">
        <v>0.437294869505513</v>
      </c>
      <c r="BZ28" t="s">
        <v>162</v>
      </c>
      <c r="CA28" t="s">
        <v>162</v>
      </c>
      <c r="CB28">
        <v>0.467313615798154</v>
      </c>
      <c r="CC28">
        <v>5.9837489778233999E-2</v>
      </c>
      <c r="CD28">
        <v>0.428154020793936</v>
      </c>
      <c r="CE28">
        <v>2.4651466693554201E-2</v>
      </c>
      <c r="CF28">
        <v>0.62822848748453297</v>
      </c>
      <c r="CG28">
        <v>0.57064506402821402</v>
      </c>
      <c r="CH28">
        <v>0.114957202041684</v>
      </c>
      <c r="CI28" t="s">
        <v>162</v>
      </c>
      <c r="CJ28" t="s">
        <v>162</v>
      </c>
      <c r="CK28">
        <v>4.8795391488483102E-2</v>
      </c>
      <c r="CL28" t="s">
        <v>162</v>
      </c>
      <c r="CM28" t="s">
        <v>162</v>
      </c>
      <c r="CN28" t="s">
        <v>162</v>
      </c>
      <c r="CO28">
        <v>0.63647725383657505</v>
      </c>
      <c r="CP28">
        <v>0.210463986047083</v>
      </c>
      <c r="CQ28" t="s">
        <v>162</v>
      </c>
      <c r="CR28" t="s">
        <v>162</v>
      </c>
      <c r="CS28" t="s">
        <v>162</v>
      </c>
      <c r="CT28" t="s">
        <v>162</v>
      </c>
    </row>
    <row r="29" spans="1:98" x14ac:dyDescent="0.25">
      <c r="A29" s="139">
        <v>33878</v>
      </c>
      <c r="B29">
        <f t="shared" si="0"/>
        <v>23.8384643986758</v>
      </c>
      <c r="C29">
        <v>0.25409691768095299</v>
      </c>
      <c r="D29">
        <v>0.29224308772309099</v>
      </c>
      <c r="E29">
        <v>0.53631849895232797</v>
      </c>
      <c r="F29" t="s">
        <v>162</v>
      </c>
      <c r="G29" t="s">
        <v>162</v>
      </c>
      <c r="H29">
        <v>0.59364723633702898</v>
      </c>
      <c r="I29" t="s">
        <v>162</v>
      </c>
      <c r="J29" t="s">
        <v>162</v>
      </c>
      <c r="K29">
        <v>-2.7876933507647601E-2</v>
      </c>
      <c r="L29" t="s">
        <v>162</v>
      </c>
      <c r="M29" t="s">
        <v>162</v>
      </c>
      <c r="N29">
        <v>9.1364647655499606E-2</v>
      </c>
      <c r="O29" t="s">
        <v>162</v>
      </c>
      <c r="P29">
        <v>0.21058575392120199</v>
      </c>
      <c r="Q29">
        <v>0.101015722106854</v>
      </c>
      <c r="R29">
        <v>0.80695303452646405</v>
      </c>
      <c r="S29" t="s">
        <v>162</v>
      </c>
      <c r="T29" t="s">
        <v>162</v>
      </c>
      <c r="U29" t="s">
        <v>162</v>
      </c>
      <c r="V29" t="s">
        <v>162</v>
      </c>
      <c r="W29">
        <v>0.34557317815697802</v>
      </c>
      <c r="X29" t="s">
        <v>162</v>
      </c>
      <c r="Y29" t="s">
        <v>162</v>
      </c>
      <c r="Z29" t="s">
        <v>162</v>
      </c>
      <c r="AA29">
        <v>7.2196545475548504E-2</v>
      </c>
      <c r="AB29">
        <v>0.46202620417017898</v>
      </c>
      <c r="AC29" t="s">
        <v>162</v>
      </c>
      <c r="AD29">
        <v>0.59195722085311098</v>
      </c>
      <c r="AE29" t="s">
        <v>162</v>
      </c>
      <c r="AF29">
        <v>0.33173272065377502</v>
      </c>
      <c r="AG29">
        <v>-3.08467721329664E-3</v>
      </c>
      <c r="AH29">
        <v>0.36087130490104502</v>
      </c>
      <c r="AI29" t="s">
        <v>162</v>
      </c>
      <c r="AJ29">
        <v>0.144211523263747</v>
      </c>
      <c r="AK29">
        <v>0.308176845865263</v>
      </c>
      <c r="AL29" t="s">
        <v>162</v>
      </c>
      <c r="AM29">
        <v>0.51606590278346798</v>
      </c>
      <c r="AN29">
        <v>-1.21873629365026E-2</v>
      </c>
      <c r="AO29">
        <v>3.8159711659711999E-2</v>
      </c>
      <c r="AP29" t="s">
        <v>162</v>
      </c>
      <c r="AQ29">
        <v>0.17942819533895199</v>
      </c>
      <c r="AR29">
        <v>0.20437391515385001</v>
      </c>
      <c r="AS29" t="s">
        <v>162</v>
      </c>
      <c r="AT29">
        <v>-9.6799961396487402E-2</v>
      </c>
      <c r="AU29" t="s">
        <v>162</v>
      </c>
      <c r="AV29" t="s">
        <v>162</v>
      </c>
      <c r="AW29" t="s">
        <v>162</v>
      </c>
      <c r="AX29" t="s">
        <v>162</v>
      </c>
      <c r="AY29">
        <v>0.45640308418372799</v>
      </c>
      <c r="AZ29" t="s">
        <v>162</v>
      </c>
      <c r="BA29">
        <v>0.30284725866091899</v>
      </c>
      <c r="BB29" t="s">
        <v>162</v>
      </c>
      <c r="BC29" t="s">
        <v>162</v>
      </c>
      <c r="BD29">
        <v>0.149776676689022</v>
      </c>
      <c r="BE29" t="s">
        <v>162</v>
      </c>
      <c r="BF29">
        <v>0.10203485256068601</v>
      </c>
      <c r="BG29" t="s">
        <v>162</v>
      </c>
      <c r="BH29">
        <v>0.81997870496881797</v>
      </c>
      <c r="BI29">
        <v>0.33284064651412598</v>
      </c>
      <c r="BJ29" t="s">
        <v>162</v>
      </c>
      <c r="BK29">
        <v>0.236888098618113</v>
      </c>
      <c r="BL29" t="s">
        <v>162</v>
      </c>
      <c r="BM29">
        <v>-2.22680864996843E-2</v>
      </c>
      <c r="BN29" t="s">
        <v>162</v>
      </c>
      <c r="BO29">
        <v>0.202163709226446</v>
      </c>
      <c r="BP29">
        <v>7.1724983764684405E-2</v>
      </c>
      <c r="BQ29">
        <v>-0.134537545840588</v>
      </c>
      <c r="BR29" t="s">
        <v>162</v>
      </c>
      <c r="BS29" t="s">
        <v>162</v>
      </c>
      <c r="BT29" t="s">
        <v>162</v>
      </c>
      <c r="BU29" t="s">
        <v>162</v>
      </c>
      <c r="BV29" t="s">
        <v>162</v>
      </c>
      <c r="BW29" t="s">
        <v>162</v>
      </c>
      <c r="BX29" t="s">
        <v>162</v>
      </c>
      <c r="BY29">
        <v>0.235169428809412</v>
      </c>
      <c r="BZ29" t="s">
        <v>162</v>
      </c>
      <c r="CA29" t="s">
        <v>162</v>
      </c>
      <c r="CB29">
        <v>0.27072893634827699</v>
      </c>
      <c r="CC29">
        <v>-0.10665575367734</v>
      </c>
      <c r="CD29">
        <v>0.31928085909978998</v>
      </c>
      <c r="CE29">
        <v>4.3002055455881497E-2</v>
      </c>
      <c r="CF29">
        <v>0.15464597767326599</v>
      </c>
      <c r="CG29">
        <v>0.57490337140902403</v>
      </c>
      <c r="CH29">
        <v>0.13711437218807199</v>
      </c>
      <c r="CI29" t="s">
        <v>162</v>
      </c>
      <c r="CJ29" t="s">
        <v>162</v>
      </c>
      <c r="CK29">
        <v>6.4017395248039094E-2</v>
      </c>
      <c r="CL29" t="s">
        <v>162</v>
      </c>
      <c r="CM29" t="s">
        <v>162</v>
      </c>
      <c r="CN29" t="s">
        <v>162</v>
      </c>
      <c r="CO29">
        <v>0.46650821721569202</v>
      </c>
      <c r="CP29">
        <v>-1.19228513506271E-2</v>
      </c>
      <c r="CQ29" t="s">
        <v>162</v>
      </c>
      <c r="CR29" t="s">
        <v>162</v>
      </c>
      <c r="CS29" t="s">
        <v>162</v>
      </c>
      <c r="CT29" t="s">
        <v>162</v>
      </c>
    </row>
    <row r="30" spans="1:98" x14ac:dyDescent="0.25">
      <c r="A30" s="139">
        <v>33970</v>
      </c>
      <c r="B30">
        <f t="shared" si="0"/>
        <v>22.3302770107152</v>
      </c>
      <c r="C30">
        <v>-0.15251913399331801</v>
      </c>
      <c r="D30">
        <v>0.21513466721345401</v>
      </c>
      <c r="E30">
        <v>0.45792861979787203</v>
      </c>
      <c r="F30" t="s">
        <v>162</v>
      </c>
      <c r="G30" t="s">
        <v>162</v>
      </c>
      <c r="H30">
        <v>0.53008601830290902</v>
      </c>
      <c r="I30" t="s">
        <v>162</v>
      </c>
      <c r="J30" t="s">
        <v>162</v>
      </c>
      <c r="K30">
        <v>5.4028027208936402E-2</v>
      </c>
      <c r="L30" t="s">
        <v>162</v>
      </c>
      <c r="M30" t="s">
        <v>162</v>
      </c>
      <c r="N30">
        <v>4.5690450713709398E-2</v>
      </c>
      <c r="O30" t="s">
        <v>162</v>
      </c>
      <c r="P30">
        <v>9.6974754094395293E-2</v>
      </c>
      <c r="Q30">
        <v>-9.0352317327338394E-2</v>
      </c>
      <c r="R30" t="s">
        <v>162</v>
      </c>
      <c r="S30" t="s">
        <v>162</v>
      </c>
      <c r="T30" t="s">
        <v>162</v>
      </c>
      <c r="U30" t="s">
        <v>162</v>
      </c>
      <c r="V30" t="s">
        <v>162</v>
      </c>
      <c r="W30">
        <v>0.238585498881312</v>
      </c>
      <c r="X30" t="s">
        <v>162</v>
      </c>
      <c r="Y30" t="s">
        <v>162</v>
      </c>
      <c r="Z30" t="s">
        <v>162</v>
      </c>
      <c r="AA30">
        <v>0.145868407747723</v>
      </c>
      <c r="AB30">
        <v>0.41865114548914001</v>
      </c>
      <c r="AC30" t="s">
        <v>162</v>
      </c>
      <c r="AD30">
        <v>0.67715641705860097</v>
      </c>
      <c r="AE30" t="s">
        <v>162</v>
      </c>
      <c r="AF30">
        <v>7.8297874197456693E-2</v>
      </c>
      <c r="AG30">
        <v>0.261815971394387</v>
      </c>
      <c r="AH30">
        <v>0.10736866889372799</v>
      </c>
      <c r="AI30" t="s">
        <v>162</v>
      </c>
      <c r="AJ30">
        <v>9.9819061142900706E-2</v>
      </c>
      <c r="AK30">
        <v>0.408170369055668</v>
      </c>
      <c r="AL30" t="s">
        <v>162</v>
      </c>
      <c r="AM30">
        <v>0.26186370363269701</v>
      </c>
      <c r="AN30">
        <v>0.11198811783365301</v>
      </c>
      <c r="AO30">
        <v>0.23026367492347799</v>
      </c>
      <c r="AP30" t="s">
        <v>162</v>
      </c>
      <c r="AQ30">
        <v>3.4107730132934597E-2</v>
      </c>
      <c r="AR30">
        <v>0.208632231131435</v>
      </c>
      <c r="AS30" t="s">
        <v>162</v>
      </c>
      <c r="AT30">
        <v>8.8764279610323404E-2</v>
      </c>
      <c r="AU30" t="s">
        <v>162</v>
      </c>
      <c r="AV30" t="s">
        <v>162</v>
      </c>
      <c r="AW30" t="s">
        <v>162</v>
      </c>
      <c r="AX30" t="s">
        <v>162</v>
      </c>
      <c r="AY30">
        <v>0.324819612135403</v>
      </c>
      <c r="AZ30" t="s">
        <v>162</v>
      </c>
      <c r="BA30">
        <v>0.123435080716187</v>
      </c>
      <c r="BB30" t="s">
        <v>162</v>
      </c>
      <c r="BC30" t="s">
        <v>162</v>
      </c>
      <c r="BD30">
        <v>0.23365291508613001</v>
      </c>
      <c r="BE30" t="s">
        <v>162</v>
      </c>
      <c r="BF30">
        <v>0.32364067661037799</v>
      </c>
      <c r="BG30" t="s">
        <v>162</v>
      </c>
      <c r="BH30">
        <v>0.79273472701492997</v>
      </c>
      <c r="BI30">
        <v>0.41331511451157199</v>
      </c>
      <c r="BJ30" t="s">
        <v>162</v>
      </c>
      <c r="BK30">
        <v>0.34683298111993499</v>
      </c>
      <c r="BL30" t="s">
        <v>162</v>
      </c>
      <c r="BM30">
        <v>6.1436211544660502E-2</v>
      </c>
      <c r="BN30" t="s">
        <v>162</v>
      </c>
      <c r="BO30">
        <v>0.25624367790019598</v>
      </c>
      <c r="BP30">
        <v>0.146989714698982</v>
      </c>
      <c r="BQ30">
        <v>2.0612760373176199E-2</v>
      </c>
      <c r="BR30" t="s">
        <v>162</v>
      </c>
      <c r="BS30" t="s">
        <v>162</v>
      </c>
      <c r="BT30" t="s">
        <v>162</v>
      </c>
      <c r="BU30" t="s">
        <v>162</v>
      </c>
      <c r="BV30" t="s">
        <v>162</v>
      </c>
      <c r="BW30" t="s">
        <v>162</v>
      </c>
      <c r="BX30" t="s">
        <v>162</v>
      </c>
      <c r="BY30">
        <v>0.44558827636655202</v>
      </c>
      <c r="BZ30" t="s">
        <v>162</v>
      </c>
      <c r="CA30" t="s">
        <v>162</v>
      </c>
      <c r="CB30">
        <v>1.28940574040689E-2</v>
      </c>
      <c r="CC30">
        <v>0.17503558880325501</v>
      </c>
      <c r="CD30">
        <v>0.31944822504362302</v>
      </c>
      <c r="CE30">
        <v>0.170010436239517</v>
      </c>
      <c r="CF30">
        <v>0.31869567531456</v>
      </c>
      <c r="CG30">
        <v>0.51202410717653402</v>
      </c>
      <c r="CH30">
        <v>9.4812207727975606E-3</v>
      </c>
      <c r="CI30" t="s">
        <v>162</v>
      </c>
      <c r="CJ30" t="s">
        <v>162</v>
      </c>
      <c r="CK30">
        <v>-2.0238619552233699E-2</v>
      </c>
      <c r="CL30" t="s">
        <v>162</v>
      </c>
      <c r="CM30" t="s">
        <v>162</v>
      </c>
      <c r="CN30" t="s">
        <v>162</v>
      </c>
      <c r="CO30">
        <v>0.48972184413591602</v>
      </c>
      <c r="CP30">
        <v>4.3926134269644999E-2</v>
      </c>
      <c r="CQ30" t="s">
        <v>162</v>
      </c>
      <c r="CR30" t="s">
        <v>162</v>
      </c>
      <c r="CS30" t="s">
        <v>162</v>
      </c>
      <c r="CT30" t="s">
        <v>162</v>
      </c>
    </row>
    <row r="31" spans="1:98" x14ac:dyDescent="0.25">
      <c r="A31" s="139">
        <v>34060</v>
      </c>
      <c r="B31">
        <f t="shared" si="0"/>
        <v>22.201081804117486</v>
      </c>
      <c r="C31">
        <v>0.101469778016109</v>
      </c>
      <c r="D31">
        <v>0.326599773041091</v>
      </c>
      <c r="E31">
        <v>0.75351713674564003</v>
      </c>
      <c r="F31" t="s">
        <v>162</v>
      </c>
      <c r="G31" t="s">
        <v>162</v>
      </c>
      <c r="H31">
        <v>0.53104541349522005</v>
      </c>
      <c r="I31" t="s">
        <v>162</v>
      </c>
      <c r="J31" t="s">
        <v>162</v>
      </c>
      <c r="K31">
        <v>-4.5444041403524198E-2</v>
      </c>
      <c r="L31" t="s">
        <v>162</v>
      </c>
      <c r="M31" t="s">
        <v>162</v>
      </c>
      <c r="N31">
        <v>0.15644385925224599</v>
      </c>
      <c r="O31" t="s">
        <v>162</v>
      </c>
      <c r="P31">
        <v>1.8768783592038499E-2</v>
      </c>
      <c r="Q31">
        <v>-1.87924897981568E-2</v>
      </c>
      <c r="R31" t="s">
        <v>162</v>
      </c>
      <c r="S31" t="s">
        <v>162</v>
      </c>
      <c r="T31" t="s">
        <v>162</v>
      </c>
      <c r="U31" t="s">
        <v>162</v>
      </c>
      <c r="V31" t="s">
        <v>162</v>
      </c>
      <c r="W31">
        <v>0.419237830609897</v>
      </c>
      <c r="X31" t="s">
        <v>162</v>
      </c>
      <c r="Y31" t="s">
        <v>162</v>
      </c>
      <c r="Z31" t="s">
        <v>162</v>
      </c>
      <c r="AA31">
        <v>0.28096379675705302</v>
      </c>
      <c r="AB31">
        <v>0.58385557494534002</v>
      </c>
      <c r="AC31" t="s">
        <v>162</v>
      </c>
      <c r="AD31">
        <v>0.79586077008168599</v>
      </c>
      <c r="AE31" t="s">
        <v>162</v>
      </c>
      <c r="AF31">
        <v>2.6800477362598701E-2</v>
      </c>
      <c r="AG31">
        <v>0.11552338147288201</v>
      </c>
      <c r="AH31">
        <v>0.23813707647579799</v>
      </c>
      <c r="AI31">
        <v>0.25484470271158999</v>
      </c>
      <c r="AJ31">
        <v>8.9201282567246201E-2</v>
      </c>
      <c r="AK31">
        <v>3.8298910655227197E-2</v>
      </c>
      <c r="AL31" t="s">
        <v>162</v>
      </c>
      <c r="AM31">
        <v>0.32781147303296698</v>
      </c>
      <c r="AN31">
        <v>-1.1433794470494999E-2</v>
      </c>
      <c r="AO31">
        <v>0.21633676441157401</v>
      </c>
      <c r="AP31" t="s">
        <v>162</v>
      </c>
      <c r="AQ31">
        <v>0.14015149445797201</v>
      </c>
      <c r="AR31">
        <v>0.20744636437619901</v>
      </c>
      <c r="AS31" t="s">
        <v>162</v>
      </c>
      <c r="AT31">
        <v>1.08750114878259E-2</v>
      </c>
      <c r="AU31" t="s">
        <v>162</v>
      </c>
      <c r="AV31" t="s">
        <v>162</v>
      </c>
      <c r="AW31" t="s">
        <v>162</v>
      </c>
      <c r="AX31" t="s">
        <v>162</v>
      </c>
      <c r="AY31">
        <v>0.48199627203321299</v>
      </c>
      <c r="AZ31" t="s">
        <v>162</v>
      </c>
      <c r="BA31">
        <v>8.4859597383416197E-2</v>
      </c>
      <c r="BB31" t="s">
        <v>162</v>
      </c>
      <c r="BC31" t="s">
        <v>162</v>
      </c>
      <c r="BD31">
        <v>1.8968421685858501E-2</v>
      </c>
      <c r="BE31" t="s">
        <v>162</v>
      </c>
      <c r="BF31">
        <v>0.24063716195142701</v>
      </c>
      <c r="BG31" t="s">
        <v>162</v>
      </c>
      <c r="BH31">
        <v>0.74584796799436304</v>
      </c>
      <c r="BI31">
        <v>0.30139890426882998</v>
      </c>
      <c r="BJ31" t="s">
        <v>162</v>
      </c>
      <c r="BK31">
        <v>0.43252454184522898</v>
      </c>
      <c r="BL31" t="s">
        <v>162</v>
      </c>
      <c r="BM31">
        <v>7.0163609747393996E-2</v>
      </c>
      <c r="BN31" t="s">
        <v>162</v>
      </c>
      <c r="BO31">
        <v>-3.4215939302655998E-2</v>
      </c>
      <c r="BP31">
        <v>-7.9625111036547604E-3</v>
      </c>
      <c r="BQ31">
        <v>4.4782973331669602E-3</v>
      </c>
      <c r="BR31">
        <v>-2.4723680538768899E-2</v>
      </c>
      <c r="BS31" t="s">
        <v>162</v>
      </c>
      <c r="BT31" t="s">
        <v>162</v>
      </c>
      <c r="BU31" t="s">
        <v>162</v>
      </c>
      <c r="BV31" t="s">
        <v>162</v>
      </c>
      <c r="BW31" t="s">
        <v>162</v>
      </c>
      <c r="BX31" t="s">
        <v>162</v>
      </c>
      <c r="BY31">
        <v>0.33635828773917598</v>
      </c>
      <c r="BZ31" t="s">
        <v>162</v>
      </c>
      <c r="CA31" t="s">
        <v>162</v>
      </c>
      <c r="CB31">
        <v>5.8043794992973997E-2</v>
      </c>
      <c r="CC31">
        <v>0.13325944281187399</v>
      </c>
      <c r="CD31">
        <v>0.39791226241937</v>
      </c>
      <c r="CE31">
        <v>5.1466957799107899E-2</v>
      </c>
      <c r="CF31">
        <v>0.30754632600453602</v>
      </c>
      <c r="CG31">
        <v>0.61273665290359003</v>
      </c>
      <c r="CH31">
        <v>5.62202187610015E-2</v>
      </c>
      <c r="CI31" t="s">
        <v>162</v>
      </c>
      <c r="CJ31" t="s">
        <v>162</v>
      </c>
      <c r="CK31">
        <v>7.3259205769297703E-2</v>
      </c>
      <c r="CL31" t="s">
        <v>162</v>
      </c>
      <c r="CM31" t="s">
        <v>162</v>
      </c>
      <c r="CN31" t="s">
        <v>162</v>
      </c>
      <c r="CO31">
        <v>0.55815019353105699</v>
      </c>
      <c r="CP31">
        <v>-2.1936867970608901E-2</v>
      </c>
      <c r="CQ31" t="s">
        <v>162</v>
      </c>
      <c r="CR31" t="s">
        <v>162</v>
      </c>
      <c r="CS31" t="s">
        <v>162</v>
      </c>
      <c r="CT31" t="s">
        <v>162</v>
      </c>
    </row>
    <row r="32" spans="1:98" x14ac:dyDescent="0.25">
      <c r="A32" s="139">
        <v>34151</v>
      </c>
      <c r="B32">
        <f t="shared" si="0"/>
        <v>25.762781087959347</v>
      </c>
      <c r="C32">
        <v>0.22428135919776099</v>
      </c>
      <c r="D32">
        <v>0.403788366321996</v>
      </c>
      <c r="E32">
        <v>0.527279832318862</v>
      </c>
      <c r="F32" t="s">
        <v>162</v>
      </c>
      <c r="G32" t="s">
        <v>162</v>
      </c>
      <c r="H32">
        <v>0.38273483252721402</v>
      </c>
      <c r="I32" t="s">
        <v>162</v>
      </c>
      <c r="J32" t="s">
        <v>162</v>
      </c>
      <c r="K32">
        <v>-6.7302637938646496E-3</v>
      </c>
      <c r="L32" t="s">
        <v>162</v>
      </c>
      <c r="M32" t="s">
        <v>162</v>
      </c>
      <c r="N32">
        <v>0.107601009455457</v>
      </c>
      <c r="O32" t="s">
        <v>162</v>
      </c>
      <c r="P32">
        <v>0.203053133818831</v>
      </c>
      <c r="Q32">
        <v>0.16364594798645499</v>
      </c>
      <c r="R32" t="s">
        <v>162</v>
      </c>
      <c r="S32" t="s">
        <v>162</v>
      </c>
      <c r="T32" t="s">
        <v>162</v>
      </c>
      <c r="U32" t="s">
        <v>162</v>
      </c>
      <c r="V32" t="s">
        <v>162</v>
      </c>
      <c r="W32">
        <v>0.44660655399112398</v>
      </c>
      <c r="X32" t="s">
        <v>162</v>
      </c>
      <c r="Y32" t="s">
        <v>162</v>
      </c>
      <c r="Z32" t="s">
        <v>162</v>
      </c>
      <c r="AA32">
        <v>0.26950461052734398</v>
      </c>
      <c r="AB32">
        <v>0.47762317879743399</v>
      </c>
      <c r="AC32" t="s">
        <v>162</v>
      </c>
      <c r="AD32">
        <v>0.50706765534292497</v>
      </c>
      <c r="AE32" t="s">
        <v>162</v>
      </c>
      <c r="AF32">
        <v>4.99459814990117E-2</v>
      </c>
      <c r="AG32">
        <v>0.21502051603556099</v>
      </c>
      <c r="AH32">
        <v>0.26507293053236602</v>
      </c>
      <c r="AI32">
        <v>0.46207929596311897</v>
      </c>
      <c r="AJ32">
        <v>1.38824578672159E-3</v>
      </c>
      <c r="AK32">
        <v>0.37910036034222999</v>
      </c>
      <c r="AL32" t="s">
        <v>162</v>
      </c>
      <c r="AM32">
        <v>0.47747194348056099</v>
      </c>
      <c r="AN32">
        <v>-8.6234466610113393E-3</v>
      </c>
      <c r="AO32">
        <v>0.37806483525364198</v>
      </c>
      <c r="AP32" t="s">
        <v>162</v>
      </c>
      <c r="AQ32">
        <v>-5.9393857947906699E-2</v>
      </c>
      <c r="AR32">
        <v>0.130211088235687</v>
      </c>
      <c r="AS32" t="s">
        <v>162</v>
      </c>
      <c r="AT32">
        <v>-8.2887290851967298E-3</v>
      </c>
      <c r="AU32" t="s">
        <v>162</v>
      </c>
      <c r="AV32" t="s">
        <v>162</v>
      </c>
      <c r="AW32" t="s">
        <v>162</v>
      </c>
      <c r="AX32" t="s">
        <v>162</v>
      </c>
      <c r="AY32">
        <v>2.70038954065051E-2</v>
      </c>
      <c r="AZ32" t="s">
        <v>162</v>
      </c>
      <c r="BA32">
        <v>0.116655809405231</v>
      </c>
      <c r="BB32" t="s">
        <v>162</v>
      </c>
      <c r="BC32" t="s">
        <v>162</v>
      </c>
      <c r="BD32">
        <v>6.6794040782969105E-2</v>
      </c>
      <c r="BE32" t="s">
        <v>162</v>
      </c>
      <c r="BF32">
        <v>0.28669595843111401</v>
      </c>
      <c r="BG32" t="s">
        <v>162</v>
      </c>
      <c r="BH32">
        <v>0.73951353497309402</v>
      </c>
      <c r="BI32">
        <v>0.32732358962402203</v>
      </c>
      <c r="BJ32" t="s">
        <v>162</v>
      </c>
      <c r="BK32">
        <v>0.36278022280841898</v>
      </c>
      <c r="BL32" t="s">
        <v>162</v>
      </c>
      <c r="BM32">
        <v>0.14699561381850401</v>
      </c>
      <c r="BN32" t="s">
        <v>162</v>
      </c>
      <c r="BO32">
        <v>0.31313374381454501</v>
      </c>
      <c r="BP32">
        <v>0.425875777982126</v>
      </c>
      <c r="BQ32">
        <v>0.242900326707849</v>
      </c>
      <c r="BR32">
        <v>8.2368738907764305E-2</v>
      </c>
      <c r="BS32" t="s">
        <v>162</v>
      </c>
      <c r="BT32" t="s">
        <v>162</v>
      </c>
      <c r="BU32" t="s">
        <v>162</v>
      </c>
      <c r="BV32" t="s">
        <v>162</v>
      </c>
      <c r="BW32" t="s">
        <v>162</v>
      </c>
      <c r="BX32" t="s">
        <v>162</v>
      </c>
      <c r="BY32">
        <v>0.55031695614217402</v>
      </c>
      <c r="BZ32" t="s">
        <v>162</v>
      </c>
      <c r="CA32" t="s">
        <v>162</v>
      </c>
      <c r="CB32">
        <v>0.426232463601395</v>
      </c>
      <c r="CC32">
        <v>0.271801263685224</v>
      </c>
      <c r="CD32">
        <v>0.33731273091882102</v>
      </c>
      <c r="CE32">
        <v>-7.5559421036748106E-2</v>
      </c>
      <c r="CF32">
        <v>0.290353533758754</v>
      </c>
      <c r="CG32">
        <v>0.470564136850665</v>
      </c>
      <c r="CH32">
        <v>0.14501925986809999</v>
      </c>
      <c r="CI32" t="s">
        <v>162</v>
      </c>
      <c r="CJ32" t="s">
        <v>162</v>
      </c>
      <c r="CK32">
        <v>-7.5193751010178306E-2</v>
      </c>
      <c r="CL32" t="s">
        <v>162</v>
      </c>
      <c r="CM32" t="s">
        <v>162</v>
      </c>
      <c r="CN32" t="s">
        <v>162</v>
      </c>
      <c r="CO32">
        <v>0.65479840068371897</v>
      </c>
      <c r="CP32">
        <v>-1.36850947094957E-2</v>
      </c>
      <c r="CQ32" t="s">
        <v>162</v>
      </c>
      <c r="CR32" t="s">
        <v>162</v>
      </c>
      <c r="CS32" t="s">
        <v>162</v>
      </c>
      <c r="CT32" t="s">
        <v>162</v>
      </c>
    </row>
    <row r="33" spans="1:98" x14ac:dyDescent="0.25">
      <c r="A33" s="139">
        <v>34243</v>
      </c>
      <c r="B33">
        <f t="shared" si="0"/>
        <v>21.45479686790156</v>
      </c>
      <c r="C33">
        <v>7.83725608413465E-2</v>
      </c>
      <c r="D33">
        <v>0.29716372404903901</v>
      </c>
      <c r="E33">
        <v>0.62424055553931901</v>
      </c>
      <c r="F33" t="s">
        <v>162</v>
      </c>
      <c r="G33" t="s">
        <v>162</v>
      </c>
      <c r="H33">
        <v>0.43523138547301499</v>
      </c>
      <c r="I33" t="s">
        <v>162</v>
      </c>
      <c r="J33" t="s">
        <v>162</v>
      </c>
      <c r="K33">
        <v>-7.3302066861108198E-2</v>
      </c>
      <c r="L33" t="s">
        <v>162</v>
      </c>
      <c r="M33" t="s">
        <v>162</v>
      </c>
      <c r="N33">
        <v>0.16369992459296701</v>
      </c>
      <c r="O33" t="s">
        <v>162</v>
      </c>
      <c r="P33">
        <v>0.12690743901382301</v>
      </c>
      <c r="Q33">
        <v>0.229978427384609</v>
      </c>
      <c r="R33" t="s">
        <v>162</v>
      </c>
      <c r="S33" t="s">
        <v>162</v>
      </c>
      <c r="T33" t="s">
        <v>162</v>
      </c>
      <c r="U33" t="s">
        <v>162</v>
      </c>
      <c r="V33" t="s">
        <v>162</v>
      </c>
      <c r="W33">
        <v>0.30511039177702498</v>
      </c>
      <c r="X33">
        <v>-3.8900884331787303E-2</v>
      </c>
      <c r="Y33" t="s">
        <v>162</v>
      </c>
      <c r="Z33" t="s">
        <v>162</v>
      </c>
      <c r="AA33">
        <v>0.48934324973027199</v>
      </c>
      <c r="AB33">
        <v>0.574023149720023</v>
      </c>
      <c r="AC33" t="s">
        <v>162</v>
      </c>
      <c r="AD33">
        <v>0.65180227640238697</v>
      </c>
      <c r="AE33" t="s">
        <v>162</v>
      </c>
      <c r="AF33">
        <v>0.11168918711723499</v>
      </c>
      <c r="AG33">
        <v>7.8986222819516894E-2</v>
      </c>
      <c r="AH33">
        <v>0.109179184996979</v>
      </c>
      <c r="AI33">
        <v>0.139550089694325</v>
      </c>
      <c r="AJ33">
        <v>3.8110044528348701E-2</v>
      </c>
      <c r="AK33">
        <v>4.7368747115696698E-2</v>
      </c>
      <c r="AL33" t="s">
        <v>162</v>
      </c>
      <c r="AM33">
        <v>0.30511026518992002</v>
      </c>
      <c r="AN33">
        <v>-4.79397698576678E-3</v>
      </c>
      <c r="AO33">
        <v>0.16196741961074701</v>
      </c>
      <c r="AP33" t="s">
        <v>162</v>
      </c>
      <c r="AQ33">
        <v>0.111896517417765</v>
      </c>
      <c r="AR33">
        <v>0.31784650787454699</v>
      </c>
      <c r="AS33" t="s">
        <v>162</v>
      </c>
      <c r="AT33">
        <v>9.8705706188734796E-2</v>
      </c>
      <c r="AU33" t="s">
        <v>162</v>
      </c>
      <c r="AV33" t="s">
        <v>162</v>
      </c>
      <c r="AW33" t="s">
        <v>162</v>
      </c>
      <c r="AX33" t="s">
        <v>162</v>
      </c>
      <c r="AY33">
        <v>0.154496953548828</v>
      </c>
      <c r="AZ33" t="s">
        <v>162</v>
      </c>
      <c r="BA33">
        <v>0.17802021320868699</v>
      </c>
      <c r="BB33" t="s">
        <v>162</v>
      </c>
      <c r="BC33" t="s">
        <v>162</v>
      </c>
      <c r="BD33">
        <v>0.137535238912847</v>
      </c>
      <c r="BE33" t="s">
        <v>162</v>
      </c>
      <c r="BF33">
        <v>0.17914237744487699</v>
      </c>
      <c r="BG33" t="s">
        <v>162</v>
      </c>
      <c r="BH33">
        <v>0.61530284745181496</v>
      </c>
      <c r="BI33">
        <v>0.203943469402318</v>
      </c>
      <c r="BJ33" t="s">
        <v>162</v>
      </c>
      <c r="BK33">
        <v>0.46791608292609399</v>
      </c>
      <c r="BL33" t="s">
        <v>162</v>
      </c>
      <c r="BM33">
        <v>4.37422147176686E-2</v>
      </c>
      <c r="BN33" t="s">
        <v>162</v>
      </c>
      <c r="BO33">
        <v>0.108879513270388</v>
      </c>
      <c r="BP33">
        <v>2.5643503465657799E-2</v>
      </c>
      <c r="BQ33">
        <v>0.33874018075699802</v>
      </c>
      <c r="BR33">
        <v>3.2356085517748399E-2</v>
      </c>
      <c r="BS33" t="s">
        <v>162</v>
      </c>
      <c r="BT33" t="s">
        <v>162</v>
      </c>
      <c r="BU33" t="s">
        <v>162</v>
      </c>
      <c r="BV33" t="s">
        <v>162</v>
      </c>
      <c r="BW33" t="s">
        <v>162</v>
      </c>
      <c r="BX33" t="s">
        <v>162</v>
      </c>
      <c r="BY33">
        <v>0.32822527599864398</v>
      </c>
      <c r="BZ33" t="s">
        <v>162</v>
      </c>
      <c r="CA33" t="s">
        <v>162</v>
      </c>
      <c r="CB33">
        <v>5.2084985950979802E-3</v>
      </c>
      <c r="CC33">
        <v>-6.7483592403657602E-2</v>
      </c>
      <c r="CD33">
        <v>0.40448013724223097</v>
      </c>
      <c r="CE33">
        <v>-7.1111850676225594E-2</v>
      </c>
      <c r="CF33">
        <v>0.38049986545185999</v>
      </c>
      <c r="CG33">
        <v>0.52216021870712703</v>
      </c>
      <c r="CH33">
        <v>0.31218958741675701</v>
      </c>
      <c r="CI33" t="s">
        <v>162</v>
      </c>
      <c r="CJ33" t="s">
        <v>162</v>
      </c>
      <c r="CK33">
        <v>3.4310277633001797E-2</v>
      </c>
      <c r="CL33" t="s">
        <v>162</v>
      </c>
      <c r="CM33" t="s">
        <v>162</v>
      </c>
      <c r="CN33" t="s">
        <v>162</v>
      </c>
      <c r="CO33">
        <v>0.37726942460517499</v>
      </c>
      <c r="CP33">
        <v>0.207549924499835</v>
      </c>
      <c r="CQ33" t="s">
        <v>162</v>
      </c>
      <c r="CR33" t="s">
        <v>162</v>
      </c>
      <c r="CS33" t="s">
        <v>162</v>
      </c>
      <c r="CT33" t="s">
        <v>162</v>
      </c>
    </row>
    <row r="34" spans="1:98" x14ac:dyDescent="0.25">
      <c r="A34" s="139">
        <v>34335</v>
      </c>
      <c r="B34">
        <f t="shared" si="0"/>
        <v>28.103663322532451</v>
      </c>
      <c r="C34">
        <v>0.203491887050152</v>
      </c>
      <c r="D34">
        <v>0.480665500900188</v>
      </c>
      <c r="E34">
        <v>0.513037013424541</v>
      </c>
      <c r="F34" t="s">
        <v>162</v>
      </c>
      <c r="G34" t="s">
        <v>162</v>
      </c>
      <c r="H34">
        <v>0.63756490341778904</v>
      </c>
      <c r="I34" t="s">
        <v>162</v>
      </c>
      <c r="J34" t="s">
        <v>162</v>
      </c>
      <c r="K34">
        <v>0.23454765367048899</v>
      </c>
      <c r="L34" t="s">
        <v>162</v>
      </c>
      <c r="M34" t="s">
        <v>162</v>
      </c>
      <c r="N34">
        <v>0.39176813224934098</v>
      </c>
      <c r="O34" t="s">
        <v>162</v>
      </c>
      <c r="P34">
        <v>0.206049661272941</v>
      </c>
      <c r="Q34">
        <v>-1.5089506055271399E-2</v>
      </c>
      <c r="R34">
        <v>0.54195862615453905</v>
      </c>
      <c r="S34" t="s">
        <v>162</v>
      </c>
      <c r="T34" t="s">
        <v>162</v>
      </c>
      <c r="U34" t="s">
        <v>162</v>
      </c>
      <c r="V34" t="s">
        <v>162</v>
      </c>
      <c r="W34">
        <v>0.54212347172086806</v>
      </c>
      <c r="X34">
        <v>-2.9986904121789702E-2</v>
      </c>
      <c r="Y34" t="s">
        <v>162</v>
      </c>
      <c r="Z34" t="s">
        <v>162</v>
      </c>
      <c r="AA34">
        <v>0.50450882216937398</v>
      </c>
      <c r="AB34">
        <v>0.67613938891425895</v>
      </c>
      <c r="AC34" t="s">
        <v>162</v>
      </c>
      <c r="AD34">
        <v>0.45264231904170898</v>
      </c>
      <c r="AE34" t="s">
        <v>162</v>
      </c>
      <c r="AF34">
        <v>0.25261893187745399</v>
      </c>
      <c r="AG34">
        <v>0.51979887378372902</v>
      </c>
      <c r="AH34">
        <v>0.20331390850761599</v>
      </c>
      <c r="AI34">
        <v>0.131369753818011</v>
      </c>
      <c r="AJ34">
        <v>4.7540195082342897E-3</v>
      </c>
      <c r="AK34">
        <v>6.0987101744923597E-2</v>
      </c>
      <c r="AL34" t="s">
        <v>162</v>
      </c>
      <c r="AM34">
        <v>0.518158261299976</v>
      </c>
      <c r="AN34">
        <v>-8.1056291583889703E-2</v>
      </c>
      <c r="AO34">
        <v>0.20097343659039099</v>
      </c>
      <c r="AP34" t="s">
        <v>162</v>
      </c>
      <c r="AQ34">
        <v>-8.9145958267132605E-2</v>
      </c>
      <c r="AR34">
        <v>0.19710324810685101</v>
      </c>
      <c r="AS34" t="s">
        <v>162</v>
      </c>
      <c r="AT34">
        <v>-0.13183969255178801</v>
      </c>
      <c r="AU34" t="s">
        <v>162</v>
      </c>
      <c r="AV34" t="s">
        <v>162</v>
      </c>
      <c r="AW34" t="s">
        <v>162</v>
      </c>
      <c r="AX34" t="s">
        <v>162</v>
      </c>
      <c r="AY34">
        <v>0.16741924457298099</v>
      </c>
      <c r="AZ34" t="s">
        <v>162</v>
      </c>
      <c r="BA34">
        <v>0.66771104831591299</v>
      </c>
      <c r="BB34" t="s">
        <v>162</v>
      </c>
      <c r="BC34" t="s">
        <v>162</v>
      </c>
      <c r="BD34">
        <v>-1.73351491726201E-2</v>
      </c>
      <c r="BE34" t="s">
        <v>162</v>
      </c>
      <c r="BF34">
        <v>-2.8365020643306999E-2</v>
      </c>
      <c r="BG34" t="s">
        <v>162</v>
      </c>
      <c r="BH34">
        <v>0.77330162131984304</v>
      </c>
      <c r="BI34">
        <v>0.34835985486966198</v>
      </c>
      <c r="BJ34" t="s">
        <v>162</v>
      </c>
      <c r="BK34">
        <v>0.69902935474262895</v>
      </c>
      <c r="BL34" t="s">
        <v>162</v>
      </c>
      <c r="BM34">
        <v>9.5084728446777705E-2</v>
      </c>
      <c r="BN34" t="s">
        <v>162</v>
      </c>
      <c r="BO34">
        <v>0.15592666258718299</v>
      </c>
      <c r="BP34">
        <v>-5.6138384105806703E-2</v>
      </c>
      <c r="BQ34">
        <v>0.144900090699076</v>
      </c>
      <c r="BR34">
        <v>0.103596278557405</v>
      </c>
      <c r="BS34" t="s">
        <v>162</v>
      </c>
      <c r="BT34" t="s">
        <v>162</v>
      </c>
      <c r="BU34" t="s">
        <v>162</v>
      </c>
      <c r="BV34" t="s">
        <v>162</v>
      </c>
      <c r="BW34" t="s">
        <v>162</v>
      </c>
      <c r="BX34" t="s">
        <v>162</v>
      </c>
      <c r="BY34">
        <v>0.75030108368383797</v>
      </c>
      <c r="BZ34">
        <v>1.46336148863642E-2</v>
      </c>
      <c r="CA34" t="s">
        <v>162</v>
      </c>
      <c r="CB34">
        <v>-2.4753991791289998E-2</v>
      </c>
      <c r="CC34">
        <v>4.8941331353782598E-2</v>
      </c>
      <c r="CD34">
        <v>0.61031715427123701</v>
      </c>
      <c r="CE34">
        <v>-6.5880821024360006E-2</v>
      </c>
      <c r="CF34">
        <v>0.46619488307166501</v>
      </c>
      <c r="CG34">
        <v>0.67754856622448101</v>
      </c>
      <c r="CH34">
        <v>0.54658216588738995</v>
      </c>
      <c r="CI34" t="s">
        <v>162</v>
      </c>
      <c r="CJ34" t="s">
        <v>162</v>
      </c>
      <c r="CK34">
        <v>6.32297938187414E-2</v>
      </c>
      <c r="CL34" t="s">
        <v>162</v>
      </c>
      <c r="CM34" t="s">
        <v>162</v>
      </c>
      <c r="CN34" t="s">
        <v>162</v>
      </c>
      <c r="CO34">
        <v>0.510904114566607</v>
      </c>
      <c r="CP34">
        <v>0.27386687348452499</v>
      </c>
      <c r="CQ34" t="s">
        <v>162</v>
      </c>
      <c r="CR34" t="s">
        <v>162</v>
      </c>
      <c r="CS34" t="s">
        <v>162</v>
      </c>
      <c r="CT34" t="s">
        <v>162</v>
      </c>
    </row>
    <row r="35" spans="1:98" x14ac:dyDescent="0.25">
      <c r="A35" s="139">
        <v>34425</v>
      </c>
      <c r="B35">
        <f t="shared" si="0"/>
        <v>24.490993938004895</v>
      </c>
      <c r="C35">
        <v>0.51949388233015403</v>
      </c>
      <c r="D35">
        <v>0.465304429998258</v>
      </c>
      <c r="E35">
        <v>0.54251414438202905</v>
      </c>
      <c r="F35" t="s">
        <v>162</v>
      </c>
      <c r="G35" t="s">
        <v>162</v>
      </c>
      <c r="H35">
        <v>0.475610031010124</v>
      </c>
      <c r="I35" t="s">
        <v>162</v>
      </c>
      <c r="J35" t="s">
        <v>162</v>
      </c>
      <c r="K35">
        <v>0.28714039344415299</v>
      </c>
      <c r="L35" t="s">
        <v>162</v>
      </c>
      <c r="M35" t="s">
        <v>162</v>
      </c>
      <c r="N35">
        <v>0.51373624151959596</v>
      </c>
      <c r="O35" t="s">
        <v>162</v>
      </c>
      <c r="P35">
        <v>0.23882204724179101</v>
      </c>
      <c r="Q35">
        <v>0.102342181512993</v>
      </c>
      <c r="R35">
        <v>0.41921161890963199</v>
      </c>
      <c r="S35" t="s">
        <v>162</v>
      </c>
      <c r="T35" t="s">
        <v>162</v>
      </c>
      <c r="U35" t="s">
        <v>162</v>
      </c>
      <c r="V35" t="s">
        <v>162</v>
      </c>
      <c r="W35">
        <v>0.361609355769343</v>
      </c>
      <c r="X35">
        <v>6.0065581603299799E-2</v>
      </c>
      <c r="Y35" t="s">
        <v>162</v>
      </c>
      <c r="Z35" t="s">
        <v>162</v>
      </c>
      <c r="AA35">
        <v>0.53572608033266</v>
      </c>
      <c r="AB35">
        <v>0.581563150628706</v>
      </c>
      <c r="AC35" t="s">
        <v>162</v>
      </c>
      <c r="AD35">
        <v>0.28456080853420401</v>
      </c>
      <c r="AE35" t="s">
        <v>162</v>
      </c>
      <c r="AF35">
        <v>1.1575664568546499E-2</v>
      </c>
      <c r="AG35">
        <v>0.40782180185134298</v>
      </c>
      <c r="AH35">
        <v>0.16959193120010799</v>
      </c>
      <c r="AI35">
        <v>-6.9786469523175604E-2</v>
      </c>
      <c r="AJ35">
        <v>0.151669505965212</v>
      </c>
      <c r="AK35">
        <v>0.107599965084248</v>
      </c>
      <c r="AL35" t="s">
        <v>162</v>
      </c>
      <c r="AM35">
        <v>0.45252633720964403</v>
      </c>
      <c r="AN35">
        <v>0.15097506454076301</v>
      </c>
      <c r="AO35">
        <v>5.0174517735404399E-2</v>
      </c>
      <c r="AP35" t="s">
        <v>162</v>
      </c>
      <c r="AQ35">
        <v>1.2492388451758E-3</v>
      </c>
      <c r="AR35">
        <v>2.6362420199074199E-3</v>
      </c>
      <c r="AS35" t="s">
        <v>162</v>
      </c>
      <c r="AT35">
        <v>3.2822086809268597E-2</v>
      </c>
      <c r="AU35" t="s">
        <v>162</v>
      </c>
      <c r="AV35" t="s">
        <v>162</v>
      </c>
      <c r="AW35" t="s">
        <v>162</v>
      </c>
      <c r="AX35" t="s">
        <v>162</v>
      </c>
      <c r="AY35">
        <v>0.18588439368272</v>
      </c>
      <c r="AZ35" t="s">
        <v>162</v>
      </c>
      <c r="BA35">
        <v>0.368689855694043</v>
      </c>
      <c r="BB35" t="s">
        <v>162</v>
      </c>
      <c r="BC35" t="s">
        <v>162</v>
      </c>
      <c r="BD35">
        <v>0.35258221413111301</v>
      </c>
      <c r="BE35" t="s">
        <v>162</v>
      </c>
      <c r="BF35">
        <v>-0.14894294135052699</v>
      </c>
      <c r="BG35" t="s">
        <v>162</v>
      </c>
      <c r="BH35">
        <v>0.600898098961267</v>
      </c>
      <c r="BI35">
        <v>0.53214389629610603</v>
      </c>
      <c r="BJ35" t="s">
        <v>162</v>
      </c>
      <c r="BK35">
        <v>0.408593063234158</v>
      </c>
      <c r="BL35" t="s">
        <v>162</v>
      </c>
      <c r="BM35">
        <v>-0.16106364655362301</v>
      </c>
      <c r="BN35" t="s">
        <v>162</v>
      </c>
      <c r="BO35">
        <v>-9.6788375810411803E-2</v>
      </c>
      <c r="BP35">
        <v>0.36720261170087198</v>
      </c>
      <c r="BQ35">
        <v>8.8396448107974299E-2</v>
      </c>
      <c r="BR35">
        <v>0.136013677229325</v>
      </c>
      <c r="BS35" t="s">
        <v>162</v>
      </c>
      <c r="BT35" t="s">
        <v>162</v>
      </c>
      <c r="BU35" t="s">
        <v>162</v>
      </c>
      <c r="BV35" t="s">
        <v>162</v>
      </c>
      <c r="BW35" t="s">
        <v>162</v>
      </c>
      <c r="BX35" t="s">
        <v>162</v>
      </c>
      <c r="BY35">
        <v>0.56644720893413603</v>
      </c>
      <c r="BZ35">
        <v>0.196417247348699</v>
      </c>
      <c r="CA35">
        <v>4.26478044272166E-2</v>
      </c>
      <c r="CB35">
        <v>8.8434826686629803E-2</v>
      </c>
      <c r="CC35">
        <v>-6.4780771690913896E-2</v>
      </c>
      <c r="CD35">
        <v>0.705579312663553</v>
      </c>
      <c r="CE35">
        <v>-4.1231371297173899E-2</v>
      </c>
      <c r="CF35">
        <v>0.46383212982581701</v>
      </c>
      <c r="CG35">
        <v>0.37318726993590401</v>
      </c>
      <c r="CH35">
        <v>0.28327657966317199</v>
      </c>
      <c r="CI35" t="s">
        <v>162</v>
      </c>
      <c r="CJ35" t="s">
        <v>162</v>
      </c>
      <c r="CK35">
        <v>-9.1084187415586798E-2</v>
      </c>
      <c r="CL35" t="s">
        <v>162</v>
      </c>
      <c r="CM35" t="s">
        <v>162</v>
      </c>
      <c r="CN35" t="s">
        <v>162</v>
      </c>
      <c r="CO35">
        <v>0.44195072966391802</v>
      </c>
      <c r="CP35">
        <v>0.42235691087884902</v>
      </c>
      <c r="CQ35">
        <v>-0.14188197070807501</v>
      </c>
      <c r="CR35" t="s">
        <v>162</v>
      </c>
      <c r="CS35" t="s">
        <v>162</v>
      </c>
      <c r="CT35" t="s">
        <v>162</v>
      </c>
    </row>
    <row r="36" spans="1:98" x14ac:dyDescent="0.25">
      <c r="A36" s="139">
        <v>34516</v>
      </c>
      <c r="B36">
        <f t="shared" si="0"/>
        <v>21.848231946870211</v>
      </c>
      <c r="C36">
        <v>-0.108369388309193</v>
      </c>
      <c r="D36">
        <v>0.47656474177097602</v>
      </c>
      <c r="E36">
        <v>0.62688059318886902</v>
      </c>
      <c r="F36" t="s">
        <v>162</v>
      </c>
      <c r="G36" t="s">
        <v>162</v>
      </c>
      <c r="H36">
        <v>0.74543560298093203</v>
      </c>
      <c r="I36" t="s">
        <v>162</v>
      </c>
      <c r="J36" t="s">
        <v>162</v>
      </c>
      <c r="K36">
        <v>5.9530005369424203E-2</v>
      </c>
      <c r="L36" t="s">
        <v>162</v>
      </c>
      <c r="M36" t="s">
        <v>162</v>
      </c>
      <c r="N36">
        <v>0.222549235394957</v>
      </c>
      <c r="O36" t="s">
        <v>162</v>
      </c>
      <c r="P36">
        <v>0.11414268677577601</v>
      </c>
      <c r="Q36">
        <v>0.18282237437816201</v>
      </c>
      <c r="R36" t="s">
        <v>162</v>
      </c>
      <c r="S36" t="s">
        <v>162</v>
      </c>
      <c r="T36" t="s">
        <v>162</v>
      </c>
      <c r="U36" t="s">
        <v>162</v>
      </c>
      <c r="V36">
        <v>0.18224305316126699</v>
      </c>
      <c r="W36">
        <v>0.55833380483617301</v>
      </c>
      <c r="X36">
        <v>-5.9266876708405899E-2</v>
      </c>
      <c r="Y36" t="s">
        <v>162</v>
      </c>
      <c r="Z36" t="s">
        <v>162</v>
      </c>
      <c r="AA36">
        <v>0.35037039007698001</v>
      </c>
      <c r="AB36">
        <v>0.47482579970974698</v>
      </c>
      <c r="AC36" t="s">
        <v>162</v>
      </c>
      <c r="AD36">
        <v>0.57335080542675498</v>
      </c>
      <c r="AE36" t="s">
        <v>162</v>
      </c>
      <c r="AF36">
        <v>0.16664343559356901</v>
      </c>
      <c r="AG36">
        <v>0.32827528249621002</v>
      </c>
      <c r="AH36">
        <v>0.123079072538943</v>
      </c>
      <c r="AI36">
        <v>0.168122963057727</v>
      </c>
      <c r="AJ36">
        <v>2.18599152462776E-2</v>
      </c>
      <c r="AK36">
        <v>0.18549401062752199</v>
      </c>
      <c r="AL36" t="s">
        <v>162</v>
      </c>
      <c r="AM36">
        <v>0.400474517149563</v>
      </c>
      <c r="AN36">
        <v>-0.10792070170852699</v>
      </c>
      <c r="AO36">
        <v>0.231266245010742</v>
      </c>
      <c r="AP36" t="s">
        <v>162</v>
      </c>
      <c r="AQ36">
        <v>0.14290298480101399</v>
      </c>
      <c r="AR36">
        <v>-6.4489410484410495E-2</v>
      </c>
      <c r="AS36" t="s">
        <v>162</v>
      </c>
      <c r="AT36">
        <v>-0.129055743424738</v>
      </c>
      <c r="AU36" t="s">
        <v>162</v>
      </c>
      <c r="AV36" t="s">
        <v>162</v>
      </c>
      <c r="AW36" t="s">
        <v>162</v>
      </c>
      <c r="AX36" t="s">
        <v>162</v>
      </c>
      <c r="AY36">
        <v>0.67244176166966096</v>
      </c>
      <c r="AZ36" t="s">
        <v>162</v>
      </c>
      <c r="BA36">
        <v>0.18643847957343401</v>
      </c>
      <c r="BB36" t="s">
        <v>162</v>
      </c>
      <c r="BC36" t="s">
        <v>162</v>
      </c>
      <c r="BD36">
        <v>-4.4502832189779802E-2</v>
      </c>
      <c r="BE36" t="s">
        <v>162</v>
      </c>
      <c r="BF36">
        <v>0.14924811401701699</v>
      </c>
      <c r="BG36" t="s">
        <v>162</v>
      </c>
      <c r="BH36">
        <v>0.65210928612082897</v>
      </c>
      <c r="BI36">
        <v>0.23488194196776099</v>
      </c>
      <c r="BJ36" t="s">
        <v>162</v>
      </c>
      <c r="BK36">
        <v>0.52690142307596699</v>
      </c>
      <c r="BL36" t="s">
        <v>162</v>
      </c>
      <c r="BM36">
        <v>3.0391598095866099E-2</v>
      </c>
      <c r="BN36" t="s">
        <v>162</v>
      </c>
      <c r="BO36">
        <v>2.9970334715455601E-3</v>
      </c>
      <c r="BP36">
        <v>8.55855428954473E-2</v>
      </c>
      <c r="BQ36">
        <v>-5.5964441259168697E-3</v>
      </c>
      <c r="BR36">
        <v>-5.7211047551051202E-3</v>
      </c>
      <c r="BS36" t="s">
        <v>162</v>
      </c>
      <c r="BT36" t="s">
        <v>162</v>
      </c>
      <c r="BU36" t="s">
        <v>162</v>
      </c>
      <c r="BV36" t="s">
        <v>162</v>
      </c>
      <c r="BW36" t="s">
        <v>162</v>
      </c>
      <c r="BX36" t="s">
        <v>162</v>
      </c>
      <c r="BY36">
        <v>0.32406874693118198</v>
      </c>
      <c r="BZ36">
        <v>0.137287609983997</v>
      </c>
      <c r="CA36">
        <v>0.240641389719116</v>
      </c>
      <c r="CB36">
        <v>0.29382804537690699</v>
      </c>
      <c r="CC36">
        <v>-3.4638497437373898E-2</v>
      </c>
      <c r="CD36">
        <v>0.33689927088966598</v>
      </c>
      <c r="CE36">
        <v>7.8765671361439402E-2</v>
      </c>
      <c r="CF36">
        <v>0.380541049954502</v>
      </c>
      <c r="CG36">
        <v>0.312612470783251</v>
      </c>
      <c r="CH36">
        <v>0.40427180198198298</v>
      </c>
      <c r="CI36" t="s">
        <v>162</v>
      </c>
      <c r="CJ36" t="s">
        <v>162</v>
      </c>
      <c r="CK36">
        <v>-1.64115655014632E-2</v>
      </c>
      <c r="CL36" t="s">
        <v>162</v>
      </c>
      <c r="CM36" t="s">
        <v>162</v>
      </c>
      <c r="CN36" t="s">
        <v>162</v>
      </c>
      <c r="CO36">
        <v>0.37338042006109901</v>
      </c>
      <c r="CP36">
        <v>0.194490432419611</v>
      </c>
      <c r="CQ36">
        <v>-1.58964329244453E-2</v>
      </c>
      <c r="CR36" t="s">
        <v>162</v>
      </c>
      <c r="CS36" t="s">
        <v>162</v>
      </c>
      <c r="CT36" t="s">
        <v>162</v>
      </c>
    </row>
    <row r="37" spans="1:98" x14ac:dyDescent="0.25">
      <c r="A37" s="139">
        <v>34608</v>
      </c>
      <c r="B37">
        <f t="shared" si="0"/>
        <v>25.341846211996284</v>
      </c>
      <c r="C37">
        <v>0.45951722324816302</v>
      </c>
      <c r="D37">
        <v>0.34468731772753802</v>
      </c>
      <c r="E37">
        <v>0.54522810071946803</v>
      </c>
      <c r="F37" t="s">
        <v>162</v>
      </c>
      <c r="G37" t="s">
        <v>162</v>
      </c>
      <c r="H37">
        <v>0.69392612750815896</v>
      </c>
      <c r="I37" t="s">
        <v>162</v>
      </c>
      <c r="J37" t="s">
        <v>162</v>
      </c>
      <c r="K37">
        <v>-0.123261703391389</v>
      </c>
      <c r="L37" t="s">
        <v>162</v>
      </c>
      <c r="M37" t="s">
        <v>162</v>
      </c>
      <c r="N37">
        <v>0.308486650333825</v>
      </c>
      <c r="O37" t="s">
        <v>162</v>
      </c>
      <c r="P37">
        <v>0.223480183023643</v>
      </c>
      <c r="Q37">
        <v>0.10243966538553</v>
      </c>
      <c r="R37" t="s">
        <v>162</v>
      </c>
      <c r="S37" t="s">
        <v>162</v>
      </c>
      <c r="T37" t="s">
        <v>162</v>
      </c>
      <c r="U37" t="s">
        <v>162</v>
      </c>
      <c r="V37">
        <v>6.2125206384754397E-2</v>
      </c>
      <c r="W37">
        <v>0.49494661363238301</v>
      </c>
      <c r="X37">
        <v>0.12280144462211499</v>
      </c>
      <c r="Y37" t="s">
        <v>162</v>
      </c>
      <c r="Z37" t="s">
        <v>162</v>
      </c>
      <c r="AA37">
        <v>0.40769074912780701</v>
      </c>
      <c r="AB37">
        <v>0.41176978306346501</v>
      </c>
      <c r="AC37" t="s">
        <v>162</v>
      </c>
      <c r="AD37">
        <v>0.55012360548805805</v>
      </c>
      <c r="AE37" t="s">
        <v>162</v>
      </c>
      <c r="AF37">
        <v>0.29866393924123402</v>
      </c>
      <c r="AG37">
        <v>0.62468064278226798</v>
      </c>
      <c r="AH37">
        <v>2.2657198811117201E-2</v>
      </c>
      <c r="AI37">
        <v>0.26433697590069599</v>
      </c>
      <c r="AJ37">
        <v>-5.0786485349183499E-3</v>
      </c>
      <c r="AK37">
        <v>0.391248037139451</v>
      </c>
      <c r="AL37" t="s">
        <v>162</v>
      </c>
      <c r="AM37">
        <v>0.43202349142763002</v>
      </c>
      <c r="AN37">
        <v>-6.9229280090014902E-2</v>
      </c>
      <c r="AO37">
        <v>0.34947896392691802</v>
      </c>
      <c r="AP37" t="s">
        <v>162</v>
      </c>
      <c r="AQ37">
        <v>0.28644948890954097</v>
      </c>
      <c r="AR37">
        <v>-6.8199140405708999E-2</v>
      </c>
      <c r="AS37" t="s">
        <v>162</v>
      </c>
      <c r="AT37">
        <v>-0.120915074251638</v>
      </c>
      <c r="AU37" t="s">
        <v>162</v>
      </c>
      <c r="AV37" t="s">
        <v>162</v>
      </c>
      <c r="AW37" t="s">
        <v>162</v>
      </c>
      <c r="AX37" t="s">
        <v>162</v>
      </c>
      <c r="AY37">
        <v>0.49994739345370698</v>
      </c>
      <c r="AZ37" t="s">
        <v>162</v>
      </c>
      <c r="BA37">
        <v>0.31140990714289901</v>
      </c>
      <c r="BB37" t="s">
        <v>162</v>
      </c>
      <c r="BC37" t="s">
        <v>162</v>
      </c>
      <c r="BD37">
        <v>0.23802086690322499</v>
      </c>
      <c r="BE37" t="s">
        <v>162</v>
      </c>
      <c r="BF37">
        <v>0.28790871475921298</v>
      </c>
      <c r="BG37" t="s">
        <v>162</v>
      </c>
      <c r="BH37">
        <v>0.66932320028449599</v>
      </c>
      <c r="BI37">
        <v>0.31659021847818403</v>
      </c>
      <c r="BJ37" t="s">
        <v>162</v>
      </c>
      <c r="BK37">
        <v>0.43891150346721403</v>
      </c>
      <c r="BL37" t="s">
        <v>162</v>
      </c>
      <c r="BM37">
        <v>-3.2359073865256202E-2</v>
      </c>
      <c r="BN37" t="s">
        <v>162</v>
      </c>
      <c r="BO37">
        <v>7.1870627521852998E-2</v>
      </c>
      <c r="BP37">
        <v>0.17642969341790701</v>
      </c>
      <c r="BQ37">
        <v>0.22051182361362201</v>
      </c>
      <c r="BR37">
        <v>0.121043005897113</v>
      </c>
      <c r="BS37" t="s">
        <v>162</v>
      </c>
      <c r="BT37" t="s">
        <v>162</v>
      </c>
      <c r="BU37" t="s">
        <v>162</v>
      </c>
      <c r="BV37" t="s">
        <v>162</v>
      </c>
      <c r="BW37" t="s">
        <v>162</v>
      </c>
      <c r="BX37" t="s">
        <v>162</v>
      </c>
      <c r="BY37">
        <v>0.57396763510550197</v>
      </c>
      <c r="BZ37">
        <v>0.10450334452358701</v>
      </c>
      <c r="CA37">
        <v>9.7159823127460507E-2</v>
      </c>
      <c r="CB37">
        <v>-8.8610720720024197E-2</v>
      </c>
      <c r="CC37">
        <v>4.4524918523325498E-2</v>
      </c>
      <c r="CD37">
        <v>0.21510865880178601</v>
      </c>
      <c r="CE37">
        <v>-2.0148036459162202E-3</v>
      </c>
      <c r="CF37">
        <v>0.24766174677389999</v>
      </c>
      <c r="CG37">
        <v>0.55409280554805995</v>
      </c>
      <c r="CH37">
        <v>0.453108103986337</v>
      </c>
      <c r="CI37" t="s">
        <v>162</v>
      </c>
      <c r="CJ37" t="s">
        <v>162</v>
      </c>
      <c r="CK37">
        <v>-3.1620243983766103E-2</v>
      </c>
      <c r="CL37" t="s">
        <v>162</v>
      </c>
      <c r="CM37" t="s">
        <v>162</v>
      </c>
      <c r="CN37" t="s">
        <v>162</v>
      </c>
      <c r="CO37">
        <v>0.52431910880880195</v>
      </c>
      <c r="CP37">
        <v>8.1314661764675403E-2</v>
      </c>
      <c r="CQ37">
        <v>7.4559548820069696E-2</v>
      </c>
      <c r="CR37" t="s">
        <v>162</v>
      </c>
      <c r="CS37" t="s">
        <v>162</v>
      </c>
      <c r="CT37" t="s">
        <v>162</v>
      </c>
    </row>
    <row r="38" spans="1:98" x14ac:dyDescent="0.25">
      <c r="A38" s="139">
        <v>34700</v>
      </c>
      <c r="B38">
        <f t="shared" si="0"/>
        <v>26.804670839800298</v>
      </c>
      <c r="C38">
        <v>0.54466852179057801</v>
      </c>
      <c r="D38">
        <v>0.147471606742508</v>
      </c>
      <c r="E38">
        <v>0.52723639557539903</v>
      </c>
      <c r="F38" t="s">
        <v>162</v>
      </c>
      <c r="G38" t="s">
        <v>162</v>
      </c>
      <c r="H38">
        <v>0.62867981021292196</v>
      </c>
      <c r="I38" t="s">
        <v>162</v>
      </c>
      <c r="J38" t="s">
        <v>162</v>
      </c>
      <c r="K38">
        <v>0.168366013973163</v>
      </c>
      <c r="L38" t="s">
        <v>162</v>
      </c>
      <c r="M38" t="s">
        <v>162</v>
      </c>
      <c r="N38">
        <v>-1.6081567422355999E-2</v>
      </c>
      <c r="O38" t="s">
        <v>162</v>
      </c>
      <c r="P38">
        <v>0.68225761277349395</v>
      </c>
      <c r="Q38">
        <v>2.9593110449285299E-2</v>
      </c>
      <c r="R38" t="s">
        <v>162</v>
      </c>
      <c r="S38" t="s">
        <v>162</v>
      </c>
      <c r="T38" t="s">
        <v>162</v>
      </c>
      <c r="U38" t="s">
        <v>162</v>
      </c>
      <c r="V38">
        <v>0.104676464156244</v>
      </c>
      <c r="W38">
        <v>0.26828415315117998</v>
      </c>
      <c r="X38">
        <v>5.3339135197358598E-2</v>
      </c>
      <c r="Y38" t="s">
        <v>162</v>
      </c>
      <c r="Z38" t="s">
        <v>162</v>
      </c>
      <c r="AA38">
        <v>0.44268425881734902</v>
      </c>
      <c r="AB38">
        <v>0.52699968594834301</v>
      </c>
      <c r="AC38" t="s">
        <v>162</v>
      </c>
      <c r="AD38">
        <v>0.54988834507082396</v>
      </c>
      <c r="AE38" t="s">
        <v>162</v>
      </c>
      <c r="AF38">
        <v>0.12679976784164501</v>
      </c>
      <c r="AG38">
        <v>0.518883580109054</v>
      </c>
      <c r="AH38">
        <v>1.1298395341538001E-3</v>
      </c>
      <c r="AI38">
        <v>0.21650353121678301</v>
      </c>
      <c r="AJ38">
        <v>0.10360599901629899</v>
      </c>
      <c r="AK38">
        <v>0.21945026623031999</v>
      </c>
      <c r="AL38" t="s">
        <v>162</v>
      </c>
      <c r="AM38">
        <v>0.26332060228993198</v>
      </c>
      <c r="AN38">
        <v>9.7272052736035994E-2</v>
      </c>
      <c r="AO38">
        <v>0.21297100743047501</v>
      </c>
      <c r="AP38" t="s">
        <v>162</v>
      </c>
      <c r="AQ38">
        <v>0.21754279010071201</v>
      </c>
      <c r="AR38">
        <v>-0.16334911158410201</v>
      </c>
      <c r="AS38" t="s">
        <v>162</v>
      </c>
      <c r="AT38">
        <v>-6.7546650767091898E-4</v>
      </c>
      <c r="AU38" t="s">
        <v>162</v>
      </c>
      <c r="AV38" t="s">
        <v>162</v>
      </c>
      <c r="AW38" t="s">
        <v>162</v>
      </c>
      <c r="AX38" t="s">
        <v>162</v>
      </c>
      <c r="AY38">
        <v>0.49065989030455398</v>
      </c>
      <c r="AZ38" t="s">
        <v>162</v>
      </c>
      <c r="BA38">
        <v>0.47381578684307601</v>
      </c>
      <c r="BB38" t="s">
        <v>162</v>
      </c>
      <c r="BC38" t="s">
        <v>162</v>
      </c>
      <c r="BD38">
        <v>0.19442406729393</v>
      </c>
      <c r="BE38" t="s">
        <v>162</v>
      </c>
      <c r="BF38">
        <v>0.59965201421219805</v>
      </c>
      <c r="BG38" t="s">
        <v>162</v>
      </c>
      <c r="BH38">
        <v>0.76810718786057197</v>
      </c>
      <c r="BI38">
        <v>0.22916539666119801</v>
      </c>
      <c r="BJ38" t="s">
        <v>162</v>
      </c>
      <c r="BK38">
        <v>0.32174299486935198</v>
      </c>
      <c r="BL38" t="s">
        <v>162</v>
      </c>
      <c r="BM38">
        <v>-0.155764175213782</v>
      </c>
      <c r="BN38" t="s">
        <v>162</v>
      </c>
      <c r="BO38">
        <v>0.17283956705162101</v>
      </c>
      <c r="BP38">
        <v>0.22177174283491399</v>
      </c>
      <c r="BQ38">
        <v>0.30995520322154702</v>
      </c>
      <c r="BR38">
        <v>-0.10423957012733499</v>
      </c>
      <c r="BS38" t="s">
        <v>162</v>
      </c>
      <c r="BT38" t="s">
        <v>162</v>
      </c>
      <c r="BU38" t="s">
        <v>162</v>
      </c>
      <c r="BV38" t="s">
        <v>162</v>
      </c>
      <c r="BW38" t="s">
        <v>162</v>
      </c>
      <c r="BX38" t="s">
        <v>162</v>
      </c>
      <c r="BY38">
        <v>0.54546813066934896</v>
      </c>
      <c r="BZ38">
        <v>0.24291739161211501</v>
      </c>
      <c r="CA38">
        <v>0.25825872756893697</v>
      </c>
      <c r="CB38">
        <v>-2.8081326595508199E-3</v>
      </c>
      <c r="CC38">
        <v>-0.122737508066951</v>
      </c>
      <c r="CD38">
        <v>0.43772767162645898</v>
      </c>
      <c r="CE38">
        <v>0.103582509903591</v>
      </c>
      <c r="CF38">
        <v>0.30721430209154499</v>
      </c>
      <c r="CG38">
        <v>0.76722042476890795</v>
      </c>
      <c r="CH38">
        <v>0.63308855239143802</v>
      </c>
      <c r="CI38" t="s">
        <v>162</v>
      </c>
      <c r="CJ38" t="s">
        <v>162</v>
      </c>
      <c r="CK38">
        <v>-6.1621673849987504E-3</v>
      </c>
      <c r="CL38" t="s">
        <v>162</v>
      </c>
      <c r="CM38" t="s">
        <v>162</v>
      </c>
      <c r="CN38" t="s">
        <v>162</v>
      </c>
      <c r="CO38">
        <v>0.416331211117978</v>
      </c>
      <c r="CP38">
        <v>0.20492014184378199</v>
      </c>
      <c r="CQ38">
        <v>0.15975907055178201</v>
      </c>
      <c r="CR38" t="s">
        <v>162</v>
      </c>
      <c r="CS38" t="s">
        <v>162</v>
      </c>
      <c r="CT38" t="s">
        <v>162</v>
      </c>
    </row>
    <row r="39" spans="1:98" x14ac:dyDescent="0.25">
      <c r="A39" s="139">
        <v>34790</v>
      </c>
      <c r="B39">
        <f t="shared" si="0"/>
        <v>28.8264628496614</v>
      </c>
      <c r="C39">
        <v>0.29719466637247799</v>
      </c>
      <c r="D39">
        <v>-2.50480676890701E-2</v>
      </c>
      <c r="E39">
        <v>0.785780116247769</v>
      </c>
      <c r="F39" t="s">
        <v>162</v>
      </c>
      <c r="G39" t="s">
        <v>162</v>
      </c>
      <c r="H39">
        <v>0.77356206577945996</v>
      </c>
      <c r="I39" t="s">
        <v>162</v>
      </c>
      <c r="J39" t="s">
        <v>162</v>
      </c>
      <c r="K39">
        <v>9.3180403890140498E-2</v>
      </c>
      <c r="L39" t="s">
        <v>162</v>
      </c>
      <c r="M39" t="s">
        <v>162</v>
      </c>
      <c r="N39">
        <v>9.9827351621117905E-3</v>
      </c>
      <c r="O39" t="s">
        <v>162</v>
      </c>
      <c r="P39">
        <v>8.4859846498623007E-2</v>
      </c>
      <c r="Q39">
        <v>0.28502525432096598</v>
      </c>
      <c r="R39" t="s">
        <v>162</v>
      </c>
      <c r="S39" t="s">
        <v>162</v>
      </c>
      <c r="T39" t="s">
        <v>162</v>
      </c>
      <c r="U39" t="s">
        <v>162</v>
      </c>
      <c r="V39">
        <v>0.565673013723065</v>
      </c>
      <c r="W39">
        <v>0.73629823331687105</v>
      </c>
      <c r="X39">
        <v>0.155372145971757</v>
      </c>
      <c r="Y39">
        <v>5.0340228878100302E-2</v>
      </c>
      <c r="Z39" t="s">
        <v>162</v>
      </c>
      <c r="AA39">
        <v>0.48217183402269398</v>
      </c>
      <c r="AB39">
        <v>0.56297069982362502</v>
      </c>
      <c r="AC39" t="s">
        <v>162</v>
      </c>
      <c r="AD39">
        <v>0.76758461687384305</v>
      </c>
      <c r="AE39" t="s">
        <v>162</v>
      </c>
      <c r="AF39">
        <v>0.27387454599584099</v>
      </c>
      <c r="AG39">
        <v>0.32350708661684202</v>
      </c>
      <c r="AH39">
        <v>0.24743572447116199</v>
      </c>
      <c r="AI39">
        <v>0.11186890999395301</v>
      </c>
      <c r="AJ39">
        <v>-4.0285332936301099E-2</v>
      </c>
      <c r="AK39">
        <v>0.397671563717159</v>
      </c>
      <c r="AL39" t="s">
        <v>162</v>
      </c>
      <c r="AM39">
        <v>0.58672699381826898</v>
      </c>
      <c r="AN39">
        <v>6.08158670407404E-2</v>
      </c>
      <c r="AO39">
        <v>0.20875826035703601</v>
      </c>
      <c r="AP39" t="s">
        <v>162</v>
      </c>
      <c r="AQ39">
        <v>0.14276433300608499</v>
      </c>
      <c r="AR39">
        <v>-9.6407578401498994E-2</v>
      </c>
      <c r="AS39" t="s">
        <v>162</v>
      </c>
      <c r="AT39">
        <v>0.21710573319092799</v>
      </c>
      <c r="AU39">
        <v>0.200949325654184</v>
      </c>
      <c r="AV39" t="s">
        <v>162</v>
      </c>
      <c r="AW39" t="s">
        <v>162</v>
      </c>
      <c r="AX39" t="s">
        <v>162</v>
      </c>
      <c r="AY39">
        <v>0.755474611092946</v>
      </c>
      <c r="AZ39" t="s">
        <v>162</v>
      </c>
      <c r="BA39">
        <v>0.300233296225977</v>
      </c>
      <c r="BB39" t="s">
        <v>162</v>
      </c>
      <c r="BC39" t="s">
        <v>162</v>
      </c>
      <c r="BD39">
        <v>0.22333445741234401</v>
      </c>
      <c r="BE39" t="s">
        <v>162</v>
      </c>
      <c r="BF39">
        <v>0.22572516145655</v>
      </c>
      <c r="BG39" t="s">
        <v>162</v>
      </c>
      <c r="BH39">
        <v>0.79585551696919299</v>
      </c>
      <c r="BI39">
        <v>0.19398921040123299</v>
      </c>
      <c r="BJ39" t="s">
        <v>162</v>
      </c>
      <c r="BK39">
        <v>0.52122638338624305</v>
      </c>
      <c r="BL39" t="s">
        <v>162</v>
      </c>
      <c r="BM39">
        <v>6.2535415121867402E-2</v>
      </c>
      <c r="BN39" t="s">
        <v>162</v>
      </c>
      <c r="BO39">
        <v>0.24985423715771099</v>
      </c>
      <c r="BP39">
        <v>9.6868384437285293E-3</v>
      </c>
      <c r="BQ39">
        <v>0.30739078291828698</v>
      </c>
      <c r="BR39">
        <v>-4.2441956980105999E-2</v>
      </c>
      <c r="BS39" t="s">
        <v>162</v>
      </c>
      <c r="BT39" t="s">
        <v>162</v>
      </c>
      <c r="BU39" t="s">
        <v>162</v>
      </c>
      <c r="BV39" t="s">
        <v>162</v>
      </c>
      <c r="BW39" t="s">
        <v>162</v>
      </c>
      <c r="BX39" t="s">
        <v>162</v>
      </c>
      <c r="BY39">
        <v>0.494042194446422</v>
      </c>
      <c r="BZ39">
        <v>0.372222908291368</v>
      </c>
      <c r="CA39">
        <v>2.19976506547113E-2</v>
      </c>
      <c r="CB39">
        <v>0.228105653066144</v>
      </c>
      <c r="CC39">
        <v>-8.9724620216999507E-2</v>
      </c>
      <c r="CD39">
        <v>0.48737642227576</v>
      </c>
      <c r="CE39">
        <v>2.4175909780741401E-2</v>
      </c>
      <c r="CF39">
        <v>0.40134423353604598</v>
      </c>
      <c r="CG39">
        <v>0.79889816668899405</v>
      </c>
      <c r="CH39">
        <v>0.22003615792004799</v>
      </c>
      <c r="CI39" t="s">
        <v>162</v>
      </c>
      <c r="CJ39" t="s">
        <v>162</v>
      </c>
      <c r="CK39">
        <v>-6.4400690064321905E-2</v>
      </c>
      <c r="CL39" t="s">
        <v>162</v>
      </c>
      <c r="CM39" t="s">
        <v>162</v>
      </c>
      <c r="CN39" t="s">
        <v>162</v>
      </c>
      <c r="CO39">
        <v>0.40849978625847899</v>
      </c>
      <c r="CP39">
        <v>0.370264632716655</v>
      </c>
      <c r="CQ39">
        <v>3.0854354140301899E-2</v>
      </c>
      <c r="CR39" t="s">
        <v>162</v>
      </c>
      <c r="CS39" t="s">
        <v>162</v>
      </c>
      <c r="CT39" t="s">
        <v>162</v>
      </c>
    </row>
    <row r="40" spans="1:98" x14ac:dyDescent="0.25">
      <c r="A40" s="139">
        <v>34881</v>
      </c>
      <c r="B40">
        <f t="shared" si="0"/>
        <v>23.080810256739785</v>
      </c>
      <c r="C40">
        <v>4.9799617909456799E-2</v>
      </c>
      <c r="D40">
        <v>0.37934345568021299</v>
      </c>
      <c r="E40">
        <v>0.74705437102737204</v>
      </c>
      <c r="F40" t="s">
        <v>162</v>
      </c>
      <c r="G40" t="s">
        <v>162</v>
      </c>
      <c r="H40">
        <v>0.88850922680798095</v>
      </c>
      <c r="I40" t="s">
        <v>162</v>
      </c>
      <c r="J40" t="s">
        <v>162</v>
      </c>
      <c r="K40">
        <v>5.6353910637945599E-2</v>
      </c>
      <c r="L40" t="s">
        <v>162</v>
      </c>
      <c r="M40" t="s">
        <v>162</v>
      </c>
      <c r="N40">
        <v>0.127273198708619</v>
      </c>
      <c r="O40" t="s">
        <v>162</v>
      </c>
      <c r="P40">
        <v>-2.6214157324181201E-2</v>
      </c>
      <c r="Q40">
        <v>-9.3557349147674902E-3</v>
      </c>
      <c r="R40" t="s">
        <v>162</v>
      </c>
      <c r="S40" t="s">
        <v>162</v>
      </c>
      <c r="T40" t="s">
        <v>162</v>
      </c>
      <c r="U40" t="s">
        <v>162</v>
      </c>
      <c r="V40">
        <v>0.57614009945495204</v>
      </c>
      <c r="W40">
        <v>0.45072770303610799</v>
      </c>
      <c r="X40">
        <v>0.102310395370991</v>
      </c>
      <c r="Y40">
        <v>-4.2736344753493399E-3</v>
      </c>
      <c r="Z40" t="s">
        <v>162</v>
      </c>
      <c r="AA40">
        <v>0.19346945833005699</v>
      </c>
      <c r="AB40">
        <v>0.448262761153295</v>
      </c>
      <c r="AC40" t="s">
        <v>162</v>
      </c>
      <c r="AD40">
        <v>0.58972856441719301</v>
      </c>
      <c r="AE40" t="s">
        <v>162</v>
      </c>
      <c r="AF40">
        <v>0.50307270402256699</v>
      </c>
      <c r="AG40">
        <v>0.330999671019723</v>
      </c>
      <c r="AH40">
        <v>0.249753784298373</v>
      </c>
      <c r="AI40">
        <v>0.22498817897649201</v>
      </c>
      <c r="AJ40">
        <v>-3.50986496393908E-2</v>
      </c>
      <c r="AK40">
        <v>5.2956728275516701E-2</v>
      </c>
      <c r="AL40" t="s">
        <v>162</v>
      </c>
      <c r="AM40">
        <v>0.457273169986673</v>
      </c>
      <c r="AN40">
        <v>-0.1302340151037</v>
      </c>
      <c r="AO40">
        <v>0.24873143964734101</v>
      </c>
      <c r="AP40" t="s">
        <v>162</v>
      </c>
      <c r="AQ40">
        <v>8.4507704944603898E-2</v>
      </c>
      <c r="AR40">
        <v>-3.7332426328765503E-2</v>
      </c>
      <c r="AS40" t="s">
        <v>162</v>
      </c>
      <c r="AT40">
        <v>7.6135917951519999E-2</v>
      </c>
      <c r="AU40">
        <v>2.02548339990067E-2</v>
      </c>
      <c r="AV40" t="s">
        <v>162</v>
      </c>
      <c r="AW40" t="s">
        <v>162</v>
      </c>
      <c r="AX40" t="s">
        <v>162</v>
      </c>
      <c r="AY40">
        <v>0.63681297652617697</v>
      </c>
      <c r="AZ40" t="s">
        <v>162</v>
      </c>
      <c r="BA40">
        <v>0.17927988661239899</v>
      </c>
      <c r="BB40" t="s">
        <v>162</v>
      </c>
      <c r="BC40" t="s">
        <v>162</v>
      </c>
      <c r="BD40">
        <v>0.218425707715312</v>
      </c>
      <c r="BE40" t="s">
        <v>162</v>
      </c>
      <c r="BF40">
        <v>0.27498776732227798</v>
      </c>
      <c r="BG40" t="s">
        <v>162</v>
      </c>
      <c r="BH40">
        <v>0.79773439979881</v>
      </c>
      <c r="BI40">
        <v>0.26596000917925999</v>
      </c>
      <c r="BJ40" t="s">
        <v>162</v>
      </c>
      <c r="BK40">
        <v>0.57708005442676003</v>
      </c>
      <c r="BL40" t="s">
        <v>162</v>
      </c>
      <c r="BM40">
        <v>-0.16366513403983399</v>
      </c>
      <c r="BN40" t="s">
        <v>162</v>
      </c>
      <c r="BO40">
        <v>4.5784813667746303E-3</v>
      </c>
      <c r="BP40">
        <v>0.123625004637738</v>
      </c>
      <c r="BQ40">
        <v>5.5846462335428997E-2</v>
      </c>
      <c r="BR40">
        <v>1.4413665631312999E-2</v>
      </c>
      <c r="BS40" t="s">
        <v>162</v>
      </c>
      <c r="BT40" t="s">
        <v>162</v>
      </c>
      <c r="BU40" t="s">
        <v>162</v>
      </c>
      <c r="BV40" t="s">
        <v>162</v>
      </c>
      <c r="BW40" t="s">
        <v>162</v>
      </c>
      <c r="BX40" t="s">
        <v>162</v>
      </c>
      <c r="BY40">
        <v>0.31166872629827702</v>
      </c>
      <c r="BZ40">
        <v>7.1528240953856502E-3</v>
      </c>
      <c r="CA40">
        <v>3.93330654511563E-2</v>
      </c>
      <c r="CB40">
        <v>-7.7667384735153194E-2</v>
      </c>
      <c r="CC40">
        <v>8.7976312103389392E-3</v>
      </c>
      <c r="CD40">
        <v>0.64259167885436397</v>
      </c>
      <c r="CE40">
        <v>-0.144690817329967</v>
      </c>
      <c r="CF40">
        <v>0.261082706013813</v>
      </c>
      <c r="CG40">
        <v>0.69589648498265999</v>
      </c>
      <c r="CH40">
        <v>0.21702355508590301</v>
      </c>
      <c r="CI40" t="s">
        <v>162</v>
      </c>
      <c r="CJ40" t="s">
        <v>162</v>
      </c>
      <c r="CK40">
        <v>0.16179237844359501</v>
      </c>
      <c r="CL40" t="s">
        <v>162</v>
      </c>
      <c r="CM40" t="s">
        <v>162</v>
      </c>
      <c r="CN40" t="s">
        <v>162</v>
      </c>
      <c r="CO40">
        <v>0.61150162296052801</v>
      </c>
      <c r="CP40">
        <v>8.12326806949564E-2</v>
      </c>
      <c r="CQ40">
        <v>4.7704827231366299E-2</v>
      </c>
      <c r="CR40" t="s">
        <v>162</v>
      </c>
      <c r="CS40" t="s">
        <v>162</v>
      </c>
      <c r="CT40" t="s">
        <v>162</v>
      </c>
    </row>
    <row r="41" spans="1:98" x14ac:dyDescent="0.25">
      <c r="A41" s="139">
        <v>34973</v>
      </c>
      <c r="B41">
        <f t="shared" si="0"/>
        <v>17.490235680914839</v>
      </c>
      <c r="C41">
        <v>0.43358507611721198</v>
      </c>
      <c r="D41">
        <v>0.19153302150623</v>
      </c>
      <c r="E41">
        <v>0.26309465677104499</v>
      </c>
      <c r="F41" t="s">
        <v>162</v>
      </c>
      <c r="G41" t="s">
        <v>162</v>
      </c>
      <c r="H41">
        <v>0.63839401762430903</v>
      </c>
      <c r="I41" t="s">
        <v>162</v>
      </c>
      <c r="J41" t="s">
        <v>162</v>
      </c>
      <c r="K41">
        <v>0.101391446788148</v>
      </c>
      <c r="L41" t="s">
        <v>162</v>
      </c>
      <c r="M41" t="s">
        <v>162</v>
      </c>
      <c r="N41">
        <v>0.29214140253534099</v>
      </c>
      <c r="O41" t="s">
        <v>162</v>
      </c>
      <c r="P41">
        <v>4.7795185067729798E-2</v>
      </c>
      <c r="Q41">
        <v>0.10246353944195601</v>
      </c>
      <c r="R41" t="s">
        <v>162</v>
      </c>
      <c r="S41" t="s">
        <v>162</v>
      </c>
      <c r="T41" t="s">
        <v>162</v>
      </c>
      <c r="U41" t="s">
        <v>162</v>
      </c>
      <c r="V41">
        <v>0.18588499014521101</v>
      </c>
      <c r="W41">
        <v>0.49935349408626201</v>
      </c>
      <c r="X41">
        <v>-5.3438741717228802E-2</v>
      </c>
      <c r="Y41">
        <v>3.7531753973684502E-2</v>
      </c>
      <c r="Z41" t="s">
        <v>162</v>
      </c>
      <c r="AA41">
        <v>0.19097325208573501</v>
      </c>
      <c r="AB41">
        <v>0.34120243111637399</v>
      </c>
      <c r="AC41" t="s">
        <v>162</v>
      </c>
      <c r="AD41">
        <v>0.51819165185460803</v>
      </c>
      <c r="AE41" t="s">
        <v>162</v>
      </c>
      <c r="AF41">
        <v>0.17252111414795099</v>
      </c>
      <c r="AG41">
        <v>0.24235615691944001</v>
      </c>
      <c r="AH41">
        <v>-8.6579175918276102E-2</v>
      </c>
      <c r="AI41">
        <v>1.4096082537298201E-3</v>
      </c>
      <c r="AJ41">
        <v>0.10467930423260099</v>
      </c>
      <c r="AK41">
        <v>1.52475965009587E-2</v>
      </c>
      <c r="AL41" t="s">
        <v>162</v>
      </c>
      <c r="AM41">
        <v>0.40613510252773599</v>
      </c>
      <c r="AN41">
        <v>-3.1564109568646102E-2</v>
      </c>
      <c r="AO41">
        <v>0.12618253806524601</v>
      </c>
      <c r="AP41" t="s">
        <v>162</v>
      </c>
      <c r="AQ41">
        <v>0.16501125648636999</v>
      </c>
      <c r="AR41">
        <v>-3.5978323332676698E-2</v>
      </c>
      <c r="AS41" t="s">
        <v>162</v>
      </c>
      <c r="AT41">
        <v>1.9132808140732298E-2</v>
      </c>
      <c r="AU41">
        <v>5.8765758224879699E-2</v>
      </c>
      <c r="AV41" t="s">
        <v>162</v>
      </c>
      <c r="AW41" t="s">
        <v>162</v>
      </c>
      <c r="AX41" t="s">
        <v>162</v>
      </c>
      <c r="AY41">
        <v>0.38794773758637602</v>
      </c>
      <c r="AZ41" t="s">
        <v>162</v>
      </c>
      <c r="BA41">
        <v>0.29594301018130498</v>
      </c>
      <c r="BB41" t="s">
        <v>162</v>
      </c>
      <c r="BC41" t="s">
        <v>162</v>
      </c>
      <c r="BD41">
        <v>0.26922674982997902</v>
      </c>
      <c r="BE41" t="s">
        <v>162</v>
      </c>
      <c r="BF41">
        <v>1.2549646740277001E-2</v>
      </c>
      <c r="BG41" t="s">
        <v>162</v>
      </c>
      <c r="BH41">
        <v>0.60928259709335097</v>
      </c>
      <c r="BI41">
        <v>9.5923266903611498E-2</v>
      </c>
      <c r="BJ41">
        <v>0.112973047610332</v>
      </c>
      <c r="BK41">
        <v>0.54456190049394304</v>
      </c>
      <c r="BL41" t="s">
        <v>162</v>
      </c>
      <c r="BM41">
        <v>5.2483022888853002E-2</v>
      </c>
      <c r="BN41" t="s">
        <v>162</v>
      </c>
      <c r="BO41">
        <v>1.82685374548812E-2</v>
      </c>
      <c r="BP41">
        <v>-1.3046551663953999E-2</v>
      </c>
      <c r="BQ41">
        <v>0.110445119787333</v>
      </c>
      <c r="BR41">
        <v>-5.2080540117870597E-2</v>
      </c>
      <c r="BS41" t="s">
        <v>162</v>
      </c>
      <c r="BT41" t="s">
        <v>162</v>
      </c>
      <c r="BU41" t="s">
        <v>162</v>
      </c>
      <c r="BV41">
        <v>1.4917349347216601E-2</v>
      </c>
      <c r="BW41" t="s">
        <v>162</v>
      </c>
      <c r="BX41" t="s">
        <v>162</v>
      </c>
      <c r="BY41">
        <v>0.287062526011168</v>
      </c>
      <c r="BZ41">
        <v>4.8919168822988697E-2</v>
      </c>
      <c r="CA41">
        <v>3.92562845761402E-3</v>
      </c>
      <c r="CB41">
        <v>0.279219032529329</v>
      </c>
      <c r="CC41">
        <v>0.160939625061643</v>
      </c>
      <c r="CD41">
        <v>0.267061756452111</v>
      </c>
      <c r="CE41">
        <v>-7.5041312249302106E-2</v>
      </c>
      <c r="CF41">
        <v>0.39975893361832199</v>
      </c>
      <c r="CG41">
        <v>0.59426478176628394</v>
      </c>
      <c r="CH41">
        <v>8.0977963528621896E-2</v>
      </c>
      <c r="CI41" t="s">
        <v>162</v>
      </c>
      <c r="CJ41" t="s">
        <v>162</v>
      </c>
      <c r="CK41">
        <v>-2.4500459534336799E-2</v>
      </c>
      <c r="CL41" t="s">
        <v>162</v>
      </c>
      <c r="CM41" t="s">
        <v>162</v>
      </c>
      <c r="CN41" t="s">
        <v>162</v>
      </c>
      <c r="CO41">
        <v>0.29953576666638498</v>
      </c>
      <c r="CP41">
        <v>0.11119943994284601</v>
      </c>
      <c r="CQ41">
        <v>-4.5602575973656502E-2</v>
      </c>
      <c r="CR41" t="s">
        <v>162</v>
      </c>
      <c r="CS41" t="s">
        <v>162</v>
      </c>
      <c r="CT41" t="s">
        <v>162</v>
      </c>
    </row>
    <row r="42" spans="1:98" x14ac:dyDescent="0.25">
      <c r="A42" s="139">
        <v>35065</v>
      </c>
      <c r="B42">
        <f t="shared" si="0"/>
        <v>21.246290710786965</v>
      </c>
      <c r="C42">
        <v>0.35726935663987203</v>
      </c>
      <c r="D42">
        <v>0.43169801644162897</v>
      </c>
      <c r="E42">
        <v>0.42401722455184798</v>
      </c>
      <c r="F42" t="s">
        <v>162</v>
      </c>
      <c r="G42" t="s">
        <v>162</v>
      </c>
      <c r="H42">
        <v>0.45850125265831698</v>
      </c>
      <c r="I42" t="s">
        <v>162</v>
      </c>
      <c r="J42" t="s">
        <v>162</v>
      </c>
      <c r="K42">
        <v>5.9622394961780199E-2</v>
      </c>
      <c r="L42" t="s">
        <v>162</v>
      </c>
      <c r="M42" t="s">
        <v>162</v>
      </c>
      <c r="N42">
        <v>0.29954164785954002</v>
      </c>
      <c r="O42" t="s">
        <v>162</v>
      </c>
      <c r="P42">
        <v>0.15034758470756099</v>
      </c>
      <c r="Q42">
        <v>0.29711300492801901</v>
      </c>
      <c r="R42" t="s">
        <v>162</v>
      </c>
      <c r="S42" t="s">
        <v>162</v>
      </c>
      <c r="T42" t="s">
        <v>162</v>
      </c>
      <c r="U42" t="s">
        <v>162</v>
      </c>
      <c r="V42">
        <v>0.13176540826382899</v>
      </c>
      <c r="W42">
        <v>0.31215257643555699</v>
      </c>
      <c r="X42">
        <v>-0.13463546264895801</v>
      </c>
      <c r="Y42">
        <v>1.9458828152218801E-2</v>
      </c>
      <c r="Z42" t="s">
        <v>162</v>
      </c>
      <c r="AA42">
        <v>0.59812648096602605</v>
      </c>
      <c r="AB42">
        <v>0.45271480604692099</v>
      </c>
      <c r="AC42" t="s">
        <v>162</v>
      </c>
      <c r="AD42">
        <v>0.66600530265314695</v>
      </c>
      <c r="AE42" t="s">
        <v>162</v>
      </c>
      <c r="AF42">
        <v>-5.5610837927803101E-2</v>
      </c>
      <c r="AG42">
        <v>0.46861965199861</v>
      </c>
      <c r="AH42">
        <v>3.34626171518062E-2</v>
      </c>
      <c r="AI42">
        <v>-0.17515480761390501</v>
      </c>
      <c r="AJ42">
        <v>-0.122233293967817</v>
      </c>
      <c r="AK42">
        <v>0.52891486087082196</v>
      </c>
      <c r="AL42" t="s">
        <v>162</v>
      </c>
      <c r="AM42">
        <v>0.53668082441404297</v>
      </c>
      <c r="AN42">
        <v>6.2102119686349199E-3</v>
      </c>
      <c r="AO42">
        <v>0.159709531990054</v>
      </c>
      <c r="AP42" t="s">
        <v>162</v>
      </c>
      <c r="AQ42">
        <v>1.63358700834665E-2</v>
      </c>
      <c r="AR42">
        <v>0.103768493813686</v>
      </c>
      <c r="AS42" t="s">
        <v>162</v>
      </c>
      <c r="AT42">
        <v>0.11715905411997</v>
      </c>
      <c r="AU42">
        <v>-6.3125122260150298E-3</v>
      </c>
      <c r="AV42" t="s">
        <v>162</v>
      </c>
      <c r="AW42" t="s">
        <v>162</v>
      </c>
      <c r="AX42" t="s">
        <v>162</v>
      </c>
      <c r="AY42">
        <v>0.19937586735903001</v>
      </c>
      <c r="AZ42" t="s">
        <v>162</v>
      </c>
      <c r="BA42">
        <v>0.31762276067630502</v>
      </c>
      <c r="BB42" t="s">
        <v>162</v>
      </c>
      <c r="BC42" t="s">
        <v>162</v>
      </c>
      <c r="BD42">
        <v>0.13381364661671899</v>
      </c>
      <c r="BE42" t="s">
        <v>162</v>
      </c>
      <c r="BF42">
        <v>0.23225504624194601</v>
      </c>
      <c r="BG42" t="s">
        <v>162</v>
      </c>
      <c r="BH42">
        <v>0.57018681947105299</v>
      </c>
      <c r="BI42">
        <v>0.29930298533090899</v>
      </c>
      <c r="BJ42">
        <v>-2.98504229793599E-2</v>
      </c>
      <c r="BK42">
        <v>0.593618640031644</v>
      </c>
      <c r="BL42" t="s">
        <v>162</v>
      </c>
      <c r="BM42">
        <v>-0.14945065945977001</v>
      </c>
      <c r="BN42" t="s">
        <v>162</v>
      </c>
      <c r="BO42">
        <v>-7.1611976058532797E-2</v>
      </c>
      <c r="BP42">
        <v>7.2206074007705803E-2</v>
      </c>
      <c r="BQ42">
        <v>0.412553199087001</v>
      </c>
      <c r="BR42">
        <v>6.5195156208207206E-2</v>
      </c>
      <c r="BS42" t="s">
        <v>162</v>
      </c>
      <c r="BT42" t="s">
        <v>162</v>
      </c>
      <c r="BU42" t="s">
        <v>162</v>
      </c>
      <c r="BV42">
        <v>-0.168621375872058</v>
      </c>
      <c r="BW42" t="s">
        <v>162</v>
      </c>
      <c r="BX42" t="s">
        <v>162</v>
      </c>
      <c r="BY42">
        <v>0.68759086697717997</v>
      </c>
      <c r="BZ42">
        <v>-2.23038782589648E-2</v>
      </c>
      <c r="CA42">
        <v>-0.166089267878643</v>
      </c>
      <c r="CB42">
        <v>0.21629124972414199</v>
      </c>
      <c r="CC42">
        <v>-0.103707808780673</v>
      </c>
      <c r="CD42">
        <v>0.26020817290561099</v>
      </c>
      <c r="CE42">
        <v>-1.27042789454785E-2</v>
      </c>
      <c r="CF42">
        <v>0.497668265070843</v>
      </c>
      <c r="CG42">
        <v>0.43823366429060601</v>
      </c>
      <c r="CH42">
        <v>0.50300365922608303</v>
      </c>
      <c r="CI42" t="s">
        <v>162</v>
      </c>
      <c r="CJ42" t="s">
        <v>162</v>
      </c>
      <c r="CK42">
        <v>7.8450732488940397E-2</v>
      </c>
      <c r="CL42" t="s">
        <v>162</v>
      </c>
      <c r="CM42" t="s">
        <v>162</v>
      </c>
      <c r="CN42" t="s">
        <v>162</v>
      </c>
      <c r="CO42">
        <v>0.36418772983375602</v>
      </c>
      <c r="CP42">
        <v>0.42510479695745002</v>
      </c>
      <c r="CQ42">
        <v>0.12014504647619</v>
      </c>
      <c r="CR42" t="s">
        <v>162</v>
      </c>
      <c r="CS42" t="s">
        <v>162</v>
      </c>
      <c r="CT42" t="s">
        <v>162</v>
      </c>
    </row>
    <row r="43" spans="1:98" x14ac:dyDescent="0.25">
      <c r="A43" s="139">
        <v>35156</v>
      </c>
      <c r="B43">
        <f t="shared" si="0"/>
        <v>11.23814884970882</v>
      </c>
      <c r="C43">
        <v>0.399541408516981</v>
      </c>
      <c r="D43">
        <v>-0.18290176712176601</v>
      </c>
      <c r="E43">
        <v>0.37449981053502701</v>
      </c>
      <c r="F43" t="s">
        <v>162</v>
      </c>
      <c r="G43" t="s">
        <v>162</v>
      </c>
      <c r="H43">
        <v>0.36947870082322898</v>
      </c>
      <c r="I43" t="s">
        <v>162</v>
      </c>
      <c r="J43">
        <v>8.2503210287956805E-2</v>
      </c>
      <c r="K43">
        <v>2.3692446396801702E-2</v>
      </c>
      <c r="L43" t="s">
        <v>162</v>
      </c>
      <c r="M43" t="s">
        <v>162</v>
      </c>
      <c r="N43">
        <v>0.13096275240251001</v>
      </c>
      <c r="O43" t="s">
        <v>162</v>
      </c>
      <c r="P43">
        <v>-5.9917963412160498E-2</v>
      </c>
      <c r="Q43">
        <v>-3.1515596083593299E-3</v>
      </c>
      <c r="R43" t="s">
        <v>162</v>
      </c>
      <c r="S43">
        <v>9.4624372937622298E-2</v>
      </c>
      <c r="T43" t="s">
        <v>162</v>
      </c>
      <c r="U43" t="s">
        <v>162</v>
      </c>
      <c r="V43">
        <v>-1.8675738784566399E-2</v>
      </c>
      <c r="W43">
        <v>0.30789410137989198</v>
      </c>
      <c r="X43">
        <v>1.5182737542538099E-2</v>
      </c>
      <c r="Y43">
        <v>-7.4801100779799498E-2</v>
      </c>
      <c r="Z43" t="s">
        <v>162</v>
      </c>
      <c r="AA43">
        <v>0.14786641276003501</v>
      </c>
      <c r="AB43">
        <v>0.47579734623868802</v>
      </c>
      <c r="AC43" t="s">
        <v>162</v>
      </c>
      <c r="AD43">
        <v>0.345473460185801</v>
      </c>
      <c r="AE43">
        <v>0.13037352232091501</v>
      </c>
      <c r="AF43">
        <v>2.5148544534807598E-3</v>
      </c>
      <c r="AG43">
        <v>0.36133729077902699</v>
      </c>
      <c r="AH43">
        <v>9.6562563167530896E-2</v>
      </c>
      <c r="AI43">
        <v>9.3262607418450896E-2</v>
      </c>
      <c r="AJ43">
        <v>-9.2100784833262894E-2</v>
      </c>
      <c r="AK43">
        <v>3.7998409606466402E-2</v>
      </c>
      <c r="AL43" t="s">
        <v>162</v>
      </c>
      <c r="AM43">
        <v>0.54202665489520496</v>
      </c>
      <c r="AN43">
        <v>0.152499943521888</v>
      </c>
      <c r="AO43">
        <v>0.10256806964936301</v>
      </c>
      <c r="AP43">
        <v>-0.14755713741960499</v>
      </c>
      <c r="AQ43">
        <v>-5.6133211173159801E-2</v>
      </c>
      <c r="AR43">
        <v>-1.6068129608657999E-2</v>
      </c>
      <c r="AS43" t="s">
        <v>162</v>
      </c>
      <c r="AT43">
        <v>3.0596305172032202E-2</v>
      </c>
      <c r="AU43">
        <v>8.5339765509611504E-2</v>
      </c>
      <c r="AV43" t="s">
        <v>162</v>
      </c>
      <c r="AW43" t="s">
        <v>162</v>
      </c>
      <c r="AX43" t="s">
        <v>162</v>
      </c>
      <c r="AY43">
        <v>-6.7929141395364203E-3</v>
      </c>
      <c r="AZ43" t="s">
        <v>162</v>
      </c>
      <c r="BA43">
        <v>1.5657034524346601E-2</v>
      </c>
      <c r="BB43">
        <v>0.32748035434050499</v>
      </c>
      <c r="BC43">
        <v>3.2657939940644101E-2</v>
      </c>
      <c r="BD43">
        <v>0.135271929918164</v>
      </c>
      <c r="BE43" t="s">
        <v>162</v>
      </c>
      <c r="BF43">
        <v>0.24879891560644499</v>
      </c>
      <c r="BG43" t="s">
        <v>162</v>
      </c>
      <c r="BH43">
        <v>0.33397013443060602</v>
      </c>
      <c r="BI43">
        <v>-7.5364675408807799E-2</v>
      </c>
      <c r="BJ43">
        <v>5.5676215327546297E-2</v>
      </c>
      <c r="BK43">
        <v>0.20917558846506301</v>
      </c>
      <c r="BL43" t="s">
        <v>162</v>
      </c>
      <c r="BM43">
        <v>2.4851729426693E-2</v>
      </c>
      <c r="BN43" t="s">
        <v>162</v>
      </c>
      <c r="BO43">
        <v>9.3494332697260409E-3</v>
      </c>
      <c r="BP43">
        <v>0.25454484605977501</v>
      </c>
      <c r="BQ43">
        <v>0.21575155387773201</v>
      </c>
      <c r="BR43">
        <v>-8.6824924351589505E-2</v>
      </c>
      <c r="BS43" t="s">
        <v>162</v>
      </c>
      <c r="BT43" t="s">
        <v>162</v>
      </c>
      <c r="BU43" t="s">
        <v>162</v>
      </c>
      <c r="BV43">
        <v>0.151429259807568</v>
      </c>
      <c r="BW43" t="s">
        <v>162</v>
      </c>
      <c r="BX43" t="s">
        <v>162</v>
      </c>
      <c r="BY43">
        <v>0.15235099108953501</v>
      </c>
      <c r="BZ43">
        <v>-6.4571035656400697E-2</v>
      </c>
      <c r="CA43">
        <v>1.63512443722558E-2</v>
      </c>
      <c r="CB43">
        <v>0.14048066283225299</v>
      </c>
      <c r="CC43">
        <v>-0.10383593758255499</v>
      </c>
      <c r="CD43">
        <v>0.17133546040981701</v>
      </c>
      <c r="CE43">
        <v>-6.4306594864260297E-2</v>
      </c>
      <c r="CF43">
        <v>0.14606674546369799</v>
      </c>
      <c r="CG43">
        <v>0.54906547340510703</v>
      </c>
      <c r="CH43">
        <v>3.7549501023809898E-2</v>
      </c>
      <c r="CI43">
        <v>-8.3838879226436805E-2</v>
      </c>
      <c r="CJ43" t="s">
        <v>162</v>
      </c>
      <c r="CK43">
        <v>1.7658960453516701E-2</v>
      </c>
      <c r="CL43" t="s">
        <v>162</v>
      </c>
      <c r="CM43" t="s">
        <v>162</v>
      </c>
      <c r="CN43" t="s">
        <v>162</v>
      </c>
      <c r="CO43">
        <v>0.36344745528929601</v>
      </c>
      <c r="CP43">
        <v>0.16593534473752</v>
      </c>
      <c r="CQ43">
        <v>3.9422608714804998E-2</v>
      </c>
      <c r="CR43" t="s">
        <v>162</v>
      </c>
      <c r="CS43" t="s">
        <v>162</v>
      </c>
      <c r="CT43" t="s">
        <v>162</v>
      </c>
    </row>
    <row r="44" spans="1:98" x14ac:dyDescent="0.25">
      <c r="A44" s="139">
        <v>35247</v>
      </c>
      <c r="B44">
        <f t="shared" si="0"/>
        <v>24.989416458513666</v>
      </c>
      <c r="C44">
        <v>0.203095500451074</v>
      </c>
      <c r="D44">
        <v>0.41080429948458402</v>
      </c>
      <c r="E44">
        <v>0.39284929186895101</v>
      </c>
      <c r="F44" t="s">
        <v>162</v>
      </c>
      <c r="G44" t="s">
        <v>162</v>
      </c>
      <c r="H44">
        <v>0.68663287543449403</v>
      </c>
      <c r="I44" t="s">
        <v>162</v>
      </c>
      <c r="J44">
        <v>2.02289844415902E-2</v>
      </c>
      <c r="K44">
        <v>0.23426988368204399</v>
      </c>
      <c r="L44" t="s">
        <v>162</v>
      </c>
      <c r="M44" t="s">
        <v>162</v>
      </c>
      <c r="N44">
        <v>0.64826274693876595</v>
      </c>
      <c r="O44" t="s">
        <v>162</v>
      </c>
      <c r="P44">
        <v>7.0614238816237199E-2</v>
      </c>
      <c r="Q44">
        <v>2.3169942506335299E-2</v>
      </c>
      <c r="R44" t="s">
        <v>162</v>
      </c>
      <c r="S44">
        <v>0.21371130113370601</v>
      </c>
      <c r="T44" t="s">
        <v>162</v>
      </c>
      <c r="U44" t="s">
        <v>162</v>
      </c>
      <c r="V44">
        <v>0.118220732507281</v>
      </c>
      <c r="W44">
        <v>0.50069248861290105</v>
      </c>
      <c r="X44">
        <v>-0.154445320487646</v>
      </c>
      <c r="Y44">
        <v>0.10185059768075699</v>
      </c>
      <c r="Z44">
        <v>0.18786384271935699</v>
      </c>
      <c r="AA44">
        <v>0.46381486968723101</v>
      </c>
      <c r="AB44">
        <v>0.58678261080555605</v>
      </c>
      <c r="AC44" t="s">
        <v>162</v>
      </c>
      <c r="AD44">
        <v>0.65111420064179804</v>
      </c>
      <c r="AE44">
        <v>-1.1931333556425699E-2</v>
      </c>
      <c r="AF44">
        <v>0.150014353088331</v>
      </c>
      <c r="AG44">
        <v>0.62999636452455698</v>
      </c>
      <c r="AH44">
        <v>0.227060404037464</v>
      </c>
      <c r="AI44">
        <v>-2.9256168288125599E-2</v>
      </c>
      <c r="AJ44">
        <v>2.65137395615914E-2</v>
      </c>
      <c r="AK44">
        <v>0.40203087298694401</v>
      </c>
      <c r="AL44" t="s">
        <v>162</v>
      </c>
      <c r="AM44">
        <v>0.44790317834207899</v>
      </c>
      <c r="AN44">
        <v>0.20555421406559801</v>
      </c>
      <c r="AO44">
        <v>0.41977421507595403</v>
      </c>
      <c r="AP44">
        <v>-3.4494317889864901E-2</v>
      </c>
      <c r="AQ44">
        <v>0.105844838724775</v>
      </c>
      <c r="AR44">
        <v>-1.40188821036966E-2</v>
      </c>
      <c r="AS44" t="s">
        <v>162</v>
      </c>
      <c r="AT44">
        <v>-7.6653158832851398E-2</v>
      </c>
      <c r="AU44">
        <v>-8.3846237318344799E-2</v>
      </c>
      <c r="AV44" t="s">
        <v>162</v>
      </c>
      <c r="AW44" t="s">
        <v>162</v>
      </c>
      <c r="AX44" t="s">
        <v>162</v>
      </c>
      <c r="AY44">
        <v>9.4154581434621298E-2</v>
      </c>
      <c r="AZ44" t="s">
        <v>162</v>
      </c>
      <c r="BA44">
        <v>0.35414519992885801</v>
      </c>
      <c r="BB44">
        <v>0.77810928019985104</v>
      </c>
      <c r="BC44">
        <v>0.29638781529208102</v>
      </c>
      <c r="BD44">
        <v>0.455072688875583</v>
      </c>
      <c r="BE44" t="s">
        <v>162</v>
      </c>
      <c r="BF44">
        <v>3.02955476501812E-2</v>
      </c>
      <c r="BG44" t="s">
        <v>162</v>
      </c>
      <c r="BH44">
        <v>0.64466617629527501</v>
      </c>
      <c r="BI44">
        <v>6.47803851379936E-3</v>
      </c>
      <c r="BJ44">
        <v>0.17994033380435601</v>
      </c>
      <c r="BK44">
        <v>0.55971083555148804</v>
      </c>
      <c r="BL44" t="s">
        <v>162</v>
      </c>
      <c r="BM44">
        <v>-1.5944561809254899E-2</v>
      </c>
      <c r="BN44" t="s">
        <v>162</v>
      </c>
      <c r="BO44">
        <v>-1.77578261287916E-2</v>
      </c>
      <c r="BP44">
        <v>0.148625901961072</v>
      </c>
      <c r="BQ44">
        <v>0.29201650890995201</v>
      </c>
      <c r="BR44">
        <v>1.6209857123093599E-2</v>
      </c>
      <c r="BS44" t="s">
        <v>162</v>
      </c>
      <c r="BT44" t="s">
        <v>162</v>
      </c>
      <c r="BU44" t="s">
        <v>162</v>
      </c>
      <c r="BV44">
        <v>6.2980475390851706E-2</v>
      </c>
      <c r="BW44" t="s">
        <v>162</v>
      </c>
      <c r="BX44" t="s">
        <v>162</v>
      </c>
      <c r="BY44">
        <v>0.53973093408606299</v>
      </c>
      <c r="BZ44">
        <v>9.8217501120036396E-2</v>
      </c>
      <c r="CA44">
        <v>6.7514770208178504E-2</v>
      </c>
      <c r="CB44">
        <v>0.169255974072508</v>
      </c>
      <c r="CC44">
        <v>0.129092219255209</v>
      </c>
      <c r="CD44">
        <v>0.59109129924442505</v>
      </c>
      <c r="CE44">
        <v>0.28640452520242199</v>
      </c>
      <c r="CF44">
        <v>0.62534204393443704</v>
      </c>
      <c r="CG44">
        <v>0.58521437521765796</v>
      </c>
      <c r="CH44">
        <v>0.19529819694579201</v>
      </c>
      <c r="CI44">
        <v>3.1328173140817199E-2</v>
      </c>
      <c r="CJ44" t="s">
        <v>162</v>
      </c>
      <c r="CK44">
        <v>-5.7035242610539202E-2</v>
      </c>
      <c r="CL44" t="s">
        <v>162</v>
      </c>
      <c r="CM44" t="s">
        <v>162</v>
      </c>
      <c r="CN44" t="s">
        <v>162</v>
      </c>
      <c r="CO44">
        <v>0.492541749003236</v>
      </c>
      <c r="CP44">
        <v>0.433267600887285</v>
      </c>
      <c r="CQ44">
        <v>0.196846391405198</v>
      </c>
      <c r="CR44" t="s">
        <v>162</v>
      </c>
      <c r="CS44" t="s">
        <v>162</v>
      </c>
      <c r="CT44" t="s">
        <v>162</v>
      </c>
    </row>
    <row r="45" spans="1:98" x14ac:dyDescent="0.25">
      <c r="A45" s="139">
        <v>35339</v>
      </c>
      <c r="B45">
        <f t="shared" si="0"/>
        <v>21.745928144876736</v>
      </c>
      <c r="C45">
        <v>0.158934172076658</v>
      </c>
      <c r="D45">
        <v>0.39159411744650602</v>
      </c>
      <c r="E45">
        <v>0.45883213558121799</v>
      </c>
      <c r="F45" t="s">
        <v>162</v>
      </c>
      <c r="G45" t="s">
        <v>162</v>
      </c>
      <c r="H45">
        <v>0.372042342972428</v>
      </c>
      <c r="I45" t="s">
        <v>162</v>
      </c>
      <c r="J45">
        <v>0.36123943072879</v>
      </c>
      <c r="K45">
        <v>-6.1300367557844099E-2</v>
      </c>
      <c r="L45" t="s">
        <v>162</v>
      </c>
      <c r="M45" t="s">
        <v>162</v>
      </c>
      <c r="N45">
        <v>0.545837816825262</v>
      </c>
      <c r="O45" t="s">
        <v>162</v>
      </c>
      <c r="P45">
        <v>3.8633592641074098E-2</v>
      </c>
      <c r="Q45">
        <v>-2.40651167928796E-2</v>
      </c>
      <c r="R45" t="s">
        <v>162</v>
      </c>
      <c r="S45">
        <v>0.429667802238898</v>
      </c>
      <c r="T45" t="s">
        <v>162</v>
      </c>
      <c r="U45" t="s">
        <v>162</v>
      </c>
      <c r="V45">
        <v>-2.6829023689473701E-2</v>
      </c>
      <c r="W45">
        <v>0.60719029486994303</v>
      </c>
      <c r="X45">
        <v>5.80181882734477E-2</v>
      </c>
      <c r="Y45">
        <v>-1.67303820591038E-2</v>
      </c>
      <c r="Z45">
        <v>0.118339244236476</v>
      </c>
      <c r="AA45">
        <v>0.34865437177028102</v>
      </c>
      <c r="AB45">
        <v>0.52138433516454896</v>
      </c>
      <c r="AC45" t="s">
        <v>162</v>
      </c>
      <c r="AD45">
        <v>0.536564802784817</v>
      </c>
      <c r="AE45">
        <v>0.13497539974629399</v>
      </c>
      <c r="AF45">
        <v>5.0404062349621401E-2</v>
      </c>
      <c r="AG45">
        <v>0.50524570955023995</v>
      </c>
      <c r="AH45">
        <v>0.16009933922129499</v>
      </c>
      <c r="AI45">
        <v>0.25603349559297001</v>
      </c>
      <c r="AJ45">
        <v>6.5753448269355502E-2</v>
      </c>
      <c r="AK45">
        <v>7.1469346210509294E-2</v>
      </c>
      <c r="AL45" t="s">
        <v>162</v>
      </c>
      <c r="AM45">
        <v>0.34979401231723301</v>
      </c>
      <c r="AN45">
        <v>5.4751575992918203E-2</v>
      </c>
      <c r="AO45">
        <v>0.25527867125908099</v>
      </c>
      <c r="AP45">
        <v>0.130982056788084</v>
      </c>
      <c r="AQ45">
        <v>0.27330920178014401</v>
      </c>
      <c r="AR45">
        <v>-6.9211121551295801E-2</v>
      </c>
      <c r="AS45" t="s">
        <v>162</v>
      </c>
      <c r="AT45">
        <v>3.9109527701275099E-2</v>
      </c>
      <c r="AU45">
        <v>2.9549159643485499E-2</v>
      </c>
      <c r="AV45" t="s">
        <v>162</v>
      </c>
      <c r="AW45" t="s">
        <v>162</v>
      </c>
      <c r="AX45" t="s">
        <v>162</v>
      </c>
      <c r="AY45">
        <v>0.284432343307851</v>
      </c>
      <c r="AZ45" t="s">
        <v>162</v>
      </c>
      <c r="BA45">
        <v>0.45427031781836802</v>
      </c>
      <c r="BB45">
        <v>0.60747928138610496</v>
      </c>
      <c r="BC45">
        <v>0.13095753130736501</v>
      </c>
      <c r="BD45">
        <v>5.92369916037827E-2</v>
      </c>
      <c r="BE45" t="s">
        <v>162</v>
      </c>
      <c r="BF45">
        <v>0.48420914156257899</v>
      </c>
      <c r="BG45" t="s">
        <v>162</v>
      </c>
      <c r="BH45">
        <v>0.67667289639516903</v>
      </c>
      <c r="BI45">
        <v>-9.9072546058477207E-2</v>
      </c>
      <c r="BJ45">
        <v>-2.9064124743079602E-2</v>
      </c>
      <c r="BK45">
        <v>0.45731523205101898</v>
      </c>
      <c r="BL45" t="s">
        <v>162</v>
      </c>
      <c r="BM45">
        <v>2.6462633901086299E-2</v>
      </c>
      <c r="BN45" t="s">
        <v>162</v>
      </c>
      <c r="BO45">
        <v>0.38291521585118399</v>
      </c>
      <c r="BP45">
        <v>9.8389153543786606E-2</v>
      </c>
      <c r="BQ45">
        <v>4.1824089989075601E-2</v>
      </c>
      <c r="BR45">
        <v>8.0164692741232405E-2</v>
      </c>
      <c r="BS45" t="s">
        <v>162</v>
      </c>
      <c r="BT45" t="s">
        <v>162</v>
      </c>
      <c r="BU45" t="s">
        <v>162</v>
      </c>
      <c r="BV45">
        <v>0.114084777267739</v>
      </c>
      <c r="BW45" t="s">
        <v>162</v>
      </c>
      <c r="BX45" t="s">
        <v>162</v>
      </c>
      <c r="BY45">
        <v>8.7298466830255494E-2</v>
      </c>
      <c r="BZ45">
        <v>9.9707433607889601E-3</v>
      </c>
      <c r="CA45">
        <v>5.34299195234859E-2</v>
      </c>
      <c r="CB45">
        <v>0.30797617167562202</v>
      </c>
      <c r="CC45">
        <v>0.108230645142444</v>
      </c>
      <c r="CD45">
        <v>0.24816510489254101</v>
      </c>
      <c r="CE45">
        <v>1.79161803023353E-4</v>
      </c>
      <c r="CF45">
        <v>0.479625714024776</v>
      </c>
      <c r="CG45">
        <v>0.457748886283596</v>
      </c>
      <c r="CH45">
        <v>0.16756143308853599</v>
      </c>
      <c r="CI45">
        <v>0.177829587302893</v>
      </c>
      <c r="CJ45" t="s">
        <v>162</v>
      </c>
      <c r="CK45">
        <v>2.2902509096485699E-2</v>
      </c>
      <c r="CL45" t="s">
        <v>162</v>
      </c>
      <c r="CM45" t="s">
        <v>162</v>
      </c>
      <c r="CN45" t="s">
        <v>162</v>
      </c>
      <c r="CO45">
        <v>0.37173691190647701</v>
      </c>
      <c r="CP45">
        <v>0.32521288556803002</v>
      </c>
      <c r="CQ45">
        <v>0.20369660191511299</v>
      </c>
      <c r="CR45" t="s">
        <v>162</v>
      </c>
      <c r="CS45" t="s">
        <v>162</v>
      </c>
      <c r="CT45" t="s">
        <v>162</v>
      </c>
    </row>
    <row r="46" spans="1:98" x14ac:dyDescent="0.25">
      <c r="A46" s="139">
        <v>35431</v>
      </c>
      <c r="B46">
        <f t="shared" si="0"/>
        <v>18.201763421686771</v>
      </c>
      <c r="C46">
        <v>0.33856123548671102</v>
      </c>
      <c r="D46">
        <v>2.8110026203913702E-2</v>
      </c>
      <c r="E46">
        <v>0.48016274556404198</v>
      </c>
      <c r="F46" t="s">
        <v>162</v>
      </c>
      <c r="G46" t="s">
        <v>162</v>
      </c>
      <c r="H46">
        <v>0.68882714671596701</v>
      </c>
      <c r="I46" t="s">
        <v>162</v>
      </c>
      <c r="J46">
        <v>7.2237289714140299E-2</v>
      </c>
      <c r="K46">
        <v>0.37885010056919199</v>
      </c>
      <c r="L46" t="s">
        <v>162</v>
      </c>
      <c r="M46" t="s">
        <v>162</v>
      </c>
      <c r="N46">
        <v>0.48931185118292703</v>
      </c>
      <c r="O46" t="s">
        <v>162</v>
      </c>
      <c r="P46">
        <v>0.28445808670858502</v>
      </c>
      <c r="Q46">
        <v>2.2890467160705499E-2</v>
      </c>
      <c r="R46" t="s">
        <v>162</v>
      </c>
      <c r="S46">
        <v>0.17034202734308199</v>
      </c>
      <c r="T46" t="s">
        <v>162</v>
      </c>
      <c r="U46" t="s">
        <v>162</v>
      </c>
      <c r="V46">
        <v>0.15512594309569699</v>
      </c>
      <c r="W46">
        <v>0.36461624216288002</v>
      </c>
      <c r="X46">
        <v>-0.10626723518495899</v>
      </c>
      <c r="Y46">
        <v>-8.7892729118618201E-2</v>
      </c>
      <c r="Z46">
        <v>7.4315219959972298E-2</v>
      </c>
      <c r="AA46">
        <v>0.47791206632606797</v>
      </c>
      <c r="AB46">
        <v>0.65076687982772496</v>
      </c>
      <c r="AC46" t="s">
        <v>162</v>
      </c>
      <c r="AD46">
        <v>0.446103283998385</v>
      </c>
      <c r="AE46">
        <v>0.20557924313571499</v>
      </c>
      <c r="AF46">
        <v>-0.10662572300211901</v>
      </c>
      <c r="AG46">
        <v>0.111666143926635</v>
      </c>
      <c r="AH46">
        <v>-2.2931981865349099E-2</v>
      </c>
      <c r="AI46">
        <v>8.3015962496849394E-2</v>
      </c>
      <c r="AJ46">
        <v>-5.1056497251474202E-2</v>
      </c>
      <c r="AK46">
        <v>6.1410080602311901E-2</v>
      </c>
      <c r="AL46" t="s">
        <v>162</v>
      </c>
      <c r="AM46">
        <v>0.48603300432721003</v>
      </c>
      <c r="AN46">
        <v>3.13638528127613E-2</v>
      </c>
      <c r="AO46">
        <v>0.122881330968829</v>
      </c>
      <c r="AP46">
        <v>5.8991896629947298E-2</v>
      </c>
      <c r="AQ46">
        <v>4.6891279244818701E-2</v>
      </c>
      <c r="AR46">
        <v>7.3287412744473507E-2</v>
      </c>
      <c r="AS46" t="s">
        <v>162</v>
      </c>
      <c r="AT46">
        <v>0.128118480770291</v>
      </c>
      <c r="AU46">
        <v>5.8350684252122302E-2</v>
      </c>
      <c r="AV46" t="s">
        <v>162</v>
      </c>
      <c r="AW46" t="s">
        <v>162</v>
      </c>
      <c r="AX46" t="s">
        <v>162</v>
      </c>
      <c r="AY46">
        <v>0.155833123071239</v>
      </c>
      <c r="AZ46" t="s">
        <v>162</v>
      </c>
      <c r="BA46">
        <v>0.186263421373663</v>
      </c>
      <c r="BB46">
        <v>0.57072100121035296</v>
      </c>
      <c r="BC46">
        <v>-7.9158822263681594E-2</v>
      </c>
      <c r="BD46">
        <v>0.231578056140015</v>
      </c>
      <c r="BE46" t="s">
        <v>162</v>
      </c>
      <c r="BF46">
        <v>0.25893685467802002</v>
      </c>
      <c r="BG46" t="s">
        <v>162</v>
      </c>
      <c r="BH46">
        <v>0.64271014761149703</v>
      </c>
      <c r="BI46">
        <v>0.101683839289005</v>
      </c>
      <c r="BJ46">
        <v>-6.2528784607662299E-2</v>
      </c>
      <c r="BK46">
        <v>0.26587397319717598</v>
      </c>
      <c r="BL46">
        <v>7.4304056075554306E-2</v>
      </c>
      <c r="BM46">
        <v>-3.0573259397898501E-2</v>
      </c>
      <c r="BN46" t="s">
        <v>162</v>
      </c>
      <c r="BO46">
        <v>-8.0770933656565194E-2</v>
      </c>
      <c r="BP46">
        <v>0.11821680305205</v>
      </c>
      <c r="BQ46">
        <v>-4.0079935947654702E-2</v>
      </c>
      <c r="BR46">
        <v>0.14440098509432001</v>
      </c>
      <c r="BS46" t="s">
        <v>162</v>
      </c>
      <c r="BT46" t="s">
        <v>162</v>
      </c>
      <c r="BU46" t="s">
        <v>162</v>
      </c>
      <c r="BV46">
        <v>7.2431578204774402E-2</v>
      </c>
      <c r="BW46" t="s">
        <v>162</v>
      </c>
      <c r="BX46" t="s">
        <v>162</v>
      </c>
      <c r="BY46">
        <v>0.175491328499009</v>
      </c>
      <c r="BZ46">
        <v>6.1299336298337698E-2</v>
      </c>
      <c r="CA46">
        <v>0.19037765382711899</v>
      </c>
      <c r="CB46">
        <v>0.150186897126177</v>
      </c>
      <c r="CC46">
        <v>6.8900765691578006E-2</v>
      </c>
      <c r="CD46">
        <v>0.30041241652567902</v>
      </c>
      <c r="CE46">
        <v>1.3948134447874801E-2</v>
      </c>
      <c r="CF46">
        <v>0.52168815922961898</v>
      </c>
      <c r="CG46">
        <v>0.462875643955238</v>
      </c>
      <c r="CH46">
        <v>0.19406544156958999</v>
      </c>
      <c r="CI46">
        <v>3.3711848503703297E-2</v>
      </c>
      <c r="CJ46" t="s">
        <v>162</v>
      </c>
      <c r="CK46">
        <v>1.74220237034481E-2</v>
      </c>
      <c r="CL46" t="s">
        <v>162</v>
      </c>
      <c r="CM46" t="s">
        <v>162</v>
      </c>
      <c r="CN46" t="s">
        <v>162</v>
      </c>
      <c r="CO46">
        <v>0.55717454307865899</v>
      </c>
      <c r="CP46">
        <v>0.33133235504545</v>
      </c>
      <c r="CQ46">
        <v>7.0117559612747904E-3</v>
      </c>
      <c r="CR46" t="s">
        <v>162</v>
      </c>
      <c r="CS46" t="s">
        <v>162</v>
      </c>
      <c r="CT46" t="s">
        <v>162</v>
      </c>
    </row>
    <row r="47" spans="1:98" x14ac:dyDescent="0.25">
      <c r="A47" s="139">
        <v>35521</v>
      </c>
      <c r="B47">
        <f t="shared" si="0"/>
        <v>22.804662137739083</v>
      </c>
      <c r="C47">
        <v>0.27142780923541399</v>
      </c>
      <c r="D47">
        <v>0.33572787823489703</v>
      </c>
      <c r="E47">
        <v>0.65144870940504196</v>
      </c>
      <c r="F47" t="s">
        <v>162</v>
      </c>
      <c r="G47" t="s">
        <v>162</v>
      </c>
      <c r="H47">
        <v>0.70602396852054505</v>
      </c>
      <c r="I47" t="s">
        <v>162</v>
      </c>
      <c r="J47">
        <v>6.4832020739475194E-2</v>
      </c>
      <c r="K47">
        <v>-5.81989652897184E-2</v>
      </c>
      <c r="L47" t="s">
        <v>162</v>
      </c>
      <c r="M47" t="s">
        <v>162</v>
      </c>
      <c r="N47">
        <v>0.46222070950855398</v>
      </c>
      <c r="O47" t="s">
        <v>162</v>
      </c>
      <c r="P47">
        <v>-7.27567556190203E-2</v>
      </c>
      <c r="Q47">
        <v>0.100039628273647</v>
      </c>
      <c r="R47">
        <v>0.88440350658934397</v>
      </c>
      <c r="S47">
        <v>8.3572434169974494E-2</v>
      </c>
      <c r="T47">
        <v>0.156169418723964</v>
      </c>
      <c r="U47" t="s">
        <v>162</v>
      </c>
      <c r="V47">
        <v>0.129040776464134</v>
      </c>
      <c r="W47">
        <v>0.542994699989929</v>
      </c>
      <c r="X47">
        <v>-1.46549369823565E-2</v>
      </c>
      <c r="Y47">
        <v>0.16508651651906001</v>
      </c>
      <c r="Z47">
        <v>0.15927232594568999</v>
      </c>
      <c r="AA47">
        <v>0.56991283251129499</v>
      </c>
      <c r="AB47">
        <v>0.327100448524208</v>
      </c>
      <c r="AC47" t="s">
        <v>162</v>
      </c>
      <c r="AD47">
        <v>0.71215258307223495</v>
      </c>
      <c r="AE47">
        <v>8.4314619868029697E-2</v>
      </c>
      <c r="AF47">
        <v>-2.71403954834573E-2</v>
      </c>
      <c r="AG47">
        <v>0.182482504859631</v>
      </c>
      <c r="AH47">
        <v>0.13969332805554499</v>
      </c>
      <c r="AI47">
        <v>-2.0742751750455299E-2</v>
      </c>
      <c r="AJ47">
        <v>0.17546119987792499</v>
      </c>
      <c r="AK47">
        <v>3.0098379163715799E-2</v>
      </c>
      <c r="AL47" t="s">
        <v>162</v>
      </c>
      <c r="AM47">
        <v>0.38024366819765598</v>
      </c>
      <c r="AN47">
        <v>-7.6477310019380101E-2</v>
      </c>
      <c r="AO47">
        <v>0.34963317562600399</v>
      </c>
      <c r="AP47">
        <v>9.1568151291659995E-3</v>
      </c>
      <c r="AQ47">
        <v>0.223781498099582</v>
      </c>
      <c r="AR47">
        <v>-6.5187369014066701E-2</v>
      </c>
      <c r="AS47" t="s">
        <v>162</v>
      </c>
      <c r="AT47">
        <v>4.6809514655762899E-2</v>
      </c>
      <c r="AU47">
        <v>-5.6300111714216998E-2</v>
      </c>
      <c r="AV47" t="s">
        <v>162</v>
      </c>
      <c r="AW47" t="s">
        <v>162</v>
      </c>
      <c r="AX47" t="s">
        <v>162</v>
      </c>
      <c r="AY47">
        <v>0.68995692203654602</v>
      </c>
      <c r="AZ47" t="s">
        <v>162</v>
      </c>
      <c r="BA47">
        <v>0.25293616587934098</v>
      </c>
      <c r="BB47">
        <v>0.70308184053241796</v>
      </c>
      <c r="BC47">
        <v>-3.9353699251594198E-3</v>
      </c>
      <c r="BD47">
        <v>7.8444040035558896E-2</v>
      </c>
      <c r="BE47" t="s">
        <v>162</v>
      </c>
      <c r="BF47">
        <v>6.1109622818965897E-2</v>
      </c>
      <c r="BG47" t="s">
        <v>162</v>
      </c>
      <c r="BH47">
        <v>0.79330394807243998</v>
      </c>
      <c r="BI47">
        <v>0.19179903059524001</v>
      </c>
      <c r="BJ47">
        <v>-8.94667301875018E-2</v>
      </c>
      <c r="BK47">
        <v>0.565674058656225</v>
      </c>
      <c r="BL47">
        <v>1.6106114145253599E-2</v>
      </c>
      <c r="BM47">
        <v>3.6501247535917201E-3</v>
      </c>
      <c r="BN47" t="s">
        <v>162</v>
      </c>
      <c r="BO47">
        <v>-2.99105679682139E-2</v>
      </c>
      <c r="BP47">
        <v>0.21451925421600199</v>
      </c>
      <c r="BQ47">
        <v>-0.133954498808525</v>
      </c>
      <c r="BR47">
        <v>0.253394310121628</v>
      </c>
      <c r="BS47" t="s">
        <v>162</v>
      </c>
      <c r="BT47" t="s">
        <v>162</v>
      </c>
      <c r="BU47" t="s">
        <v>162</v>
      </c>
      <c r="BV47">
        <v>0.184180784884903</v>
      </c>
      <c r="BW47" t="s">
        <v>162</v>
      </c>
      <c r="BX47" t="s">
        <v>162</v>
      </c>
      <c r="BY47">
        <v>0.34967618754721702</v>
      </c>
      <c r="BZ47">
        <v>0.19569146639812501</v>
      </c>
      <c r="CA47">
        <v>0.24274757244182599</v>
      </c>
      <c r="CB47">
        <v>0.324710582901511</v>
      </c>
      <c r="CC47">
        <v>1.2659981577273501E-2</v>
      </c>
      <c r="CD47">
        <v>0.44502082158299999</v>
      </c>
      <c r="CE47">
        <v>3.0498396754124999E-2</v>
      </c>
      <c r="CF47">
        <v>0.435335879238477</v>
      </c>
      <c r="CG47">
        <v>0.67352388347688097</v>
      </c>
      <c r="CH47">
        <v>-4.6354685574848002E-2</v>
      </c>
      <c r="CI47">
        <v>0.14173998457913001</v>
      </c>
      <c r="CJ47" t="s">
        <v>162</v>
      </c>
      <c r="CK47">
        <v>8.7706692362075706E-2</v>
      </c>
      <c r="CL47" t="s">
        <v>162</v>
      </c>
      <c r="CM47" t="s">
        <v>162</v>
      </c>
      <c r="CN47" t="s">
        <v>162</v>
      </c>
      <c r="CO47">
        <v>0.528156201602619</v>
      </c>
      <c r="CP47">
        <v>0.48660121550275798</v>
      </c>
      <c r="CQ47">
        <v>0.121403610071531</v>
      </c>
      <c r="CR47" t="s">
        <v>162</v>
      </c>
      <c r="CS47">
        <v>0.17552103925440601</v>
      </c>
      <c r="CT47" t="s">
        <v>162</v>
      </c>
    </row>
    <row r="48" spans="1:98" x14ac:dyDescent="0.25">
      <c r="A48" s="139">
        <v>35612</v>
      </c>
      <c r="B48">
        <f t="shared" si="0"/>
        <v>26.121640265656449</v>
      </c>
      <c r="C48">
        <v>0.50701963123459004</v>
      </c>
      <c r="D48">
        <v>0.38177582060871101</v>
      </c>
      <c r="E48">
        <v>0.66503061561932697</v>
      </c>
      <c r="F48" t="s">
        <v>162</v>
      </c>
      <c r="G48" t="s">
        <v>162</v>
      </c>
      <c r="H48">
        <v>0.60919905991126699</v>
      </c>
      <c r="I48" t="s">
        <v>162</v>
      </c>
      <c r="J48">
        <v>-0.14186902693624201</v>
      </c>
      <c r="K48">
        <v>0.205406965235127</v>
      </c>
      <c r="L48" t="s">
        <v>162</v>
      </c>
      <c r="M48" t="s">
        <v>162</v>
      </c>
      <c r="N48">
        <v>0.58907059797640904</v>
      </c>
      <c r="O48" t="s">
        <v>162</v>
      </c>
      <c r="P48">
        <v>0.40786191847075898</v>
      </c>
      <c r="Q48">
        <v>-0.11841711234976</v>
      </c>
      <c r="R48" t="s">
        <v>162</v>
      </c>
      <c r="S48">
        <v>0.69421683282845204</v>
      </c>
      <c r="T48">
        <v>0.147389191825163</v>
      </c>
      <c r="U48" t="s">
        <v>162</v>
      </c>
      <c r="V48">
        <v>0.22293586628669099</v>
      </c>
      <c r="W48">
        <v>0.48088484513635299</v>
      </c>
      <c r="X48">
        <v>9.1655640127231E-2</v>
      </c>
      <c r="Y48">
        <v>4.42175060733744E-2</v>
      </c>
      <c r="Z48">
        <v>4.1057559138160303E-2</v>
      </c>
      <c r="AA48">
        <v>0.59299730582263099</v>
      </c>
      <c r="AB48">
        <v>0.55950082674040402</v>
      </c>
      <c r="AC48" t="s">
        <v>162</v>
      </c>
      <c r="AD48">
        <v>0.52874984729809404</v>
      </c>
      <c r="AE48">
        <v>-0.10200718957963301</v>
      </c>
      <c r="AF48">
        <v>0.339590753334505</v>
      </c>
      <c r="AG48">
        <v>0.30013802141157497</v>
      </c>
      <c r="AH48">
        <v>0.21307257840934199</v>
      </c>
      <c r="AI48">
        <v>6.8754903092054204E-2</v>
      </c>
      <c r="AJ48">
        <v>2.1089577173045899E-2</v>
      </c>
      <c r="AK48">
        <v>0.31143381071162701</v>
      </c>
      <c r="AL48" t="s">
        <v>162</v>
      </c>
      <c r="AM48">
        <v>0.40810845348186497</v>
      </c>
      <c r="AN48">
        <v>0.22477661551393099</v>
      </c>
      <c r="AO48">
        <v>0.45408743733149098</v>
      </c>
      <c r="AP48">
        <v>-0.123222759210129</v>
      </c>
      <c r="AQ48">
        <v>0.29662731276733001</v>
      </c>
      <c r="AR48">
        <v>-8.2315819293453205E-2</v>
      </c>
      <c r="AS48" t="s">
        <v>162</v>
      </c>
      <c r="AT48">
        <v>8.2261250924551804E-2</v>
      </c>
      <c r="AU48">
        <v>-3.9809773557085697E-2</v>
      </c>
      <c r="AV48" t="s">
        <v>162</v>
      </c>
      <c r="AW48" t="s">
        <v>162</v>
      </c>
      <c r="AX48" t="s">
        <v>162</v>
      </c>
      <c r="AY48">
        <v>0.63614517431141904</v>
      </c>
      <c r="AZ48" t="s">
        <v>162</v>
      </c>
      <c r="BA48">
        <v>1.5785031475027099E-2</v>
      </c>
      <c r="BB48">
        <v>0.69413142017023499</v>
      </c>
      <c r="BC48">
        <v>-3.4382757856698198E-2</v>
      </c>
      <c r="BD48">
        <v>0.497981593437061</v>
      </c>
      <c r="BE48" t="s">
        <v>162</v>
      </c>
      <c r="BF48">
        <v>0.46746628559296499</v>
      </c>
      <c r="BG48" t="s">
        <v>162</v>
      </c>
      <c r="BH48">
        <v>0.54379023423984196</v>
      </c>
      <c r="BI48">
        <v>0.42464172269289502</v>
      </c>
      <c r="BJ48">
        <v>7.8500736326254594E-2</v>
      </c>
      <c r="BK48">
        <v>0.43529651343932202</v>
      </c>
      <c r="BL48">
        <v>-4.6260287974199302E-2</v>
      </c>
      <c r="BM48">
        <v>-6.9519291099489997E-2</v>
      </c>
      <c r="BN48" t="s">
        <v>162</v>
      </c>
      <c r="BO48">
        <v>0.10245503302727101</v>
      </c>
      <c r="BP48">
        <v>9.6463412303432194E-2</v>
      </c>
      <c r="BQ48">
        <v>7.1590052182911604E-2</v>
      </c>
      <c r="BR48">
        <v>0.21962627888495101</v>
      </c>
      <c r="BS48" t="s">
        <v>162</v>
      </c>
      <c r="BT48" t="s">
        <v>162</v>
      </c>
      <c r="BU48" t="s">
        <v>162</v>
      </c>
      <c r="BV48">
        <v>0.33489397368072399</v>
      </c>
      <c r="BW48" t="s">
        <v>162</v>
      </c>
      <c r="BX48" t="s">
        <v>162</v>
      </c>
      <c r="BY48">
        <v>0.407446656229142</v>
      </c>
      <c r="BZ48">
        <v>2.93658246381561E-2</v>
      </c>
      <c r="CA48">
        <v>0.40410342472976502</v>
      </c>
      <c r="CB48">
        <v>0.41191746405169699</v>
      </c>
      <c r="CC48">
        <v>-7.3259166525210303E-3</v>
      </c>
      <c r="CD48">
        <v>0.62949221168024305</v>
      </c>
      <c r="CE48">
        <v>-8.6250357915157394E-2</v>
      </c>
      <c r="CF48">
        <v>0.60360532686732704</v>
      </c>
      <c r="CG48">
        <v>0.64581544424132697</v>
      </c>
      <c r="CH48">
        <v>-1.75504958543398E-2</v>
      </c>
      <c r="CI48">
        <v>-6.6666132087971298E-3</v>
      </c>
      <c r="CJ48" t="s">
        <v>162</v>
      </c>
      <c r="CK48">
        <v>5.4669734163993802E-2</v>
      </c>
      <c r="CL48" t="s">
        <v>162</v>
      </c>
      <c r="CM48" t="s">
        <v>162</v>
      </c>
      <c r="CN48" t="s">
        <v>162</v>
      </c>
      <c r="CO48">
        <v>0.57392578336226197</v>
      </c>
      <c r="CP48">
        <v>0.45756609971102802</v>
      </c>
      <c r="CQ48">
        <v>7.6886520684301796E-2</v>
      </c>
      <c r="CR48" t="s">
        <v>162</v>
      </c>
      <c r="CS48">
        <v>-2.5376317130279699E-2</v>
      </c>
      <c r="CT48" t="s">
        <v>162</v>
      </c>
    </row>
    <row r="49" spans="1:98" x14ac:dyDescent="0.25">
      <c r="A49" s="139">
        <v>35704</v>
      </c>
      <c r="B49">
        <f t="shared" si="0"/>
        <v>38.958079543068386</v>
      </c>
      <c r="C49">
        <v>0.696507467851608</v>
      </c>
      <c r="D49">
        <v>0.71237117407628603</v>
      </c>
      <c r="E49">
        <v>0.67808570442670302</v>
      </c>
      <c r="F49" t="s">
        <v>162</v>
      </c>
      <c r="G49" t="s">
        <v>162</v>
      </c>
      <c r="H49">
        <v>0.51208864852043701</v>
      </c>
      <c r="I49" t="s">
        <v>162</v>
      </c>
      <c r="J49">
        <v>-8.8726884892158506E-2</v>
      </c>
      <c r="K49">
        <v>0.51930139269515796</v>
      </c>
      <c r="L49" t="s">
        <v>162</v>
      </c>
      <c r="M49" t="s">
        <v>162</v>
      </c>
      <c r="N49">
        <v>0.68131066790056705</v>
      </c>
      <c r="O49" t="s">
        <v>162</v>
      </c>
      <c r="P49">
        <v>0.52849717983294198</v>
      </c>
      <c r="Q49">
        <v>4.3290480795433003E-2</v>
      </c>
      <c r="R49" t="s">
        <v>162</v>
      </c>
      <c r="S49">
        <v>0.194518158971551</v>
      </c>
      <c r="T49">
        <v>0.12717369137823301</v>
      </c>
      <c r="U49" t="s">
        <v>162</v>
      </c>
      <c r="V49">
        <v>0.30431610741329301</v>
      </c>
      <c r="W49">
        <v>0.51532999290325099</v>
      </c>
      <c r="X49">
        <v>8.2820306431464305E-2</v>
      </c>
      <c r="Y49">
        <v>8.7673758224949494E-2</v>
      </c>
      <c r="Z49">
        <v>6.4885978148398804E-2</v>
      </c>
      <c r="AA49">
        <v>0.80908790529261698</v>
      </c>
      <c r="AB49">
        <v>0.82182113401694401</v>
      </c>
      <c r="AC49" t="s">
        <v>162</v>
      </c>
      <c r="AD49">
        <v>0.74511003928101605</v>
      </c>
      <c r="AE49">
        <v>6.7987267209989904E-2</v>
      </c>
      <c r="AF49">
        <v>0.14051095998965599</v>
      </c>
      <c r="AG49">
        <v>0.66500589655928499</v>
      </c>
      <c r="AH49">
        <v>0.42992869093435798</v>
      </c>
      <c r="AI49">
        <v>0.20717010925816701</v>
      </c>
      <c r="AJ49">
        <v>8.2150625742241495E-2</v>
      </c>
      <c r="AK49">
        <v>0.33629437482386099</v>
      </c>
      <c r="AL49" t="s">
        <v>162</v>
      </c>
      <c r="AM49">
        <v>0.67414893313377999</v>
      </c>
      <c r="AN49">
        <v>0.30401200315932098</v>
      </c>
      <c r="AO49">
        <v>0.55808536739334003</v>
      </c>
      <c r="AP49">
        <v>5.5916599138170001E-2</v>
      </c>
      <c r="AQ49">
        <v>0.11682032509566</v>
      </c>
      <c r="AR49">
        <v>-0.13328371387031601</v>
      </c>
      <c r="AS49" t="s">
        <v>162</v>
      </c>
      <c r="AT49">
        <v>-1.9137724421769201E-2</v>
      </c>
      <c r="AU49">
        <v>0.28117837745082702</v>
      </c>
      <c r="AV49" t="s">
        <v>162</v>
      </c>
      <c r="AW49" t="s">
        <v>162</v>
      </c>
      <c r="AX49" t="s">
        <v>162</v>
      </c>
      <c r="AY49">
        <v>0.56275303055320802</v>
      </c>
      <c r="AZ49" t="s">
        <v>162</v>
      </c>
      <c r="BA49">
        <v>0.47727390012839499</v>
      </c>
      <c r="BB49">
        <v>0.558660588795998</v>
      </c>
      <c r="BC49">
        <v>2.8812266235101101E-2</v>
      </c>
      <c r="BD49">
        <v>0.80733947357402303</v>
      </c>
      <c r="BE49" t="s">
        <v>162</v>
      </c>
      <c r="BF49">
        <v>0.63725688017914095</v>
      </c>
      <c r="BG49" t="s">
        <v>162</v>
      </c>
      <c r="BH49">
        <v>0.81015768823671297</v>
      </c>
      <c r="BI49">
        <v>0.67493540775562999</v>
      </c>
      <c r="BJ49">
        <v>-7.7992852267793303E-2</v>
      </c>
      <c r="BK49">
        <v>0.65973329810558501</v>
      </c>
      <c r="BL49">
        <v>0.17034131541668801</v>
      </c>
      <c r="BM49">
        <v>0.34778883329292598</v>
      </c>
      <c r="BN49" t="s">
        <v>162</v>
      </c>
      <c r="BO49">
        <v>1.84113645130826E-2</v>
      </c>
      <c r="BP49">
        <v>0.54716250315764603</v>
      </c>
      <c r="BQ49">
        <v>0.25595433979771298</v>
      </c>
      <c r="BR49">
        <v>0.63561149902527203</v>
      </c>
      <c r="BS49" t="s">
        <v>162</v>
      </c>
      <c r="BT49" t="s">
        <v>162</v>
      </c>
      <c r="BU49" t="s">
        <v>162</v>
      </c>
      <c r="BV49">
        <v>0.66702769706398002</v>
      </c>
      <c r="BW49" t="s">
        <v>162</v>
      </c>
      <c r="BX49" t="s">
        <v>162</v>
      </c>
      <c r="BY49">
        <v>0.66268350323069702</v>
      </c>
      <c r="BZ49">
        <v>5.0255665754971798E-2</v>
      </c>
      <c r="CA49">
        <v>0.33078607688706402</v>
      </c>
      <c r="CB49">
        <v>0.71278216682016804</v>
      </c>
      <c r="CC49">
        <v>0.12633768580851101</v>
      </c>
      <c r="CD49">
        <v>0.72693170362640203</v>
      </c>
      <c r="CE49">
        <v>4.2412898050915103E-2</v>
      </c>
      <c r="CF49">
        <v>0.80618932247450104</v>
      </c>
      <c r="CG49">
        <v>0.77052005738570895</v>
      </c>
      <c r="CH49">
        <v>0.33767665793881202</v>
      </c>
      <c r="CI49">
        <v>-3.6307449062031902E-3</v>
      </c>
      <c r="CJ49" t="s">
        <v>162</v>
      </c>
      <c r="CK49">
        <v>0.29815766405502198</v>
      </c>
      <c r="CL49" t="s">
        <v>162</v>
      </c>
      <c r="CM49" t="s">
        <v>162</v>
      </c>
      <c r="CN49" t="s">
        <v>162</v>
      </c>
      <c r="CO49">
        <v>0.64358142639260596</v>
      </c>
      <c r="CP49">
        <v>0.74611544354033099</v>
      </c>
      <c r="CQ49">
        <v>0.41066185124868099</v>
      </c>
      <c r="CR49" t="s">
        <v>162</v>
      </c>
      <c r="CS49">
        <v>-0.143026312880946</v>
      </c>
      <c r="CT49" t="s">
        <v>162</v>
      </c>
    </row>
    <row r="50" spans="1:98" x14ac:dyDescent="0.25">
      <c r="A50" s="139">
        <v>35796</v>
      </c>
      <c r="B50">
        <f t="shared" si="0"/>
        <v>31.641427887398301</v>
      </c>
      <c r="C50">
        <v>0.53701596931342099</v>
      </c>
      <c r="D50">
        <v>0.51028311508787105</v>
      </c>
      <c r="E50">
        <v>0.65396482823205104</v>
      </c>
      <c r="F50" t="s">
        <v>162</v>
      </c>
      <c r="G50" t="s">
        <v>162</v>
      </c>
      <c r="H50">
        <v>0.74631924653447401</v>
      </c>
      <c r="I50" t="s">
        <v>162</v>
      </c>
      <c r="J50">
        <v>-9.8894059809402093E-2</v>
      </c>
      <c r="K50">
        <v>0.279052837135223</v>
      </c>
      <c r="L50" t="s">
        <v>162</v>
      </c>
      <c r="M50" t="s">
        <v>162</v>
      </c>
      <c r="N50">
        <v>0.373072648083211</v>
      </c>
      <c r="O50" t="s">
        <v>162</v>
      </c>
      <c r="P50">
        <v>0.44316856178246</v>
      </c>
      <c r="Q50">
        <v>-4.7223801368973202E-2</v>
      </c>
      <c r="R50" t="s">
        <v>162</v>
      </c>
      <c r="S50">
        <v>0.248586789899848</v>
      </c>
      <c r="T50">
        <v>6.7617013721097699E-2</v>
      </c>
      <c r="U50" t="s">
        <v>162</v>
      </c>
      <c r="V50">
        <v>0.19704039898411599</v>
      </c>
      <c r="W50">
        <v>0.56825163793232802</v>
      </c>
      <c r="X50">
        <v>-0.12306713260681799</v>
      </c>
      <c r="Y50">
        <v>-3.8043481971305401E-2</v>
      </c>
      <c r="Z50">
        <v>0.34919191214595702</v>
      </c>
      <c r="AA50">
        <v>0.64478351660681399</v>
      </c>
      <c r="AB50">
        <v>0.637873755912025</v>
      </c>
      <c r="AC50" t="s">
        <v>162</v>
      </c>
      <c r="AD50">
        <v>0.65231805437971002</v>
      </c>
      <c r="AE50">
        <v>-0.11928163653492201</v>
      </c>
      <c r="AF50">
        <v>2.7420171548355399E-2</v>
      </c>
      <c r="AG50">
        <v>0.69778248720318803</v>
      </c>
      <c r="AH50">
        <v>0.39322158749109898</v>
      </c>
      <c r="AI50">
        <v>0.25769393232248999</v>
      </c>
      <c r="AJ50">
        <v>0.17289100052100201</v>
      </c>
      <c r="AK50">
        <v>0.40490635972705102</v>
      </c>
      <c r="AL50" t="s">
        <v>162</v>
      </c>
      <c r="AM50">
        <v>0.45117363259069498</v>
      </c>
      <c r="AN50">
        <v>0.40520087803131799</v>
      </c>
      <c r="AO50">
        <v>0.34411273540436499</v>
      </c>
      <c r="AP50">
        <v>0.18194721123385199</v>
      </c>
      <c r="AQ50">
        <v>0.28277655425791498</v>
      </c>
      <c r="AR50">
        <v>1.73701194503725E-2</v>
      </c>
      <c r="AS50" t="s">
        <v>162</v>
      </c>
      <c r="AT50">
        <v>4.2638097448021897E-2</v>
      </c>
      <c r="AU50">
        <v>-0.13221821039137799</v>
      </c>
      <c r="AV50" t="s">
        <v>162</v>
      </c>
      <c r="AW50" t="s">
        <v>162</v>
      </c>
      <c r="AX50" t="s">
        <v>162</v>
      </c>
      <c r="AY50">
        <v>0.14041991041386501</v>
      </c>
      <c r="AZ50" t="s">
        <v>162</v>
      </c>
      <c r="BA50">
        <v>0.41553597747325999</v>
      </c>
      <c r="BB50">
        <v>0.65710878063320899</v>
      </c>
      <c r="BC50">
        <v>-7.4833306694669394E-2</v>
      </c>
      <c r="BD50">
        <v>0.46240633970157402</v>
      </c>
      <c r="BE50" t="s">
        <v>162</v>
      </c>
      <c r="BF50">
        <v>0.32384174073654398</v>
      </c>
      <c r="BG50" t="s">
        <v>162</v>
      </c>
      <c r="BH50">
        <v>0.71602769796856003</v>
      </c>
      <c r="BI50">
        <v>0.58943635190658195</v>
      </c>
      <c r="BJ50">
        <v>-6.8854986143350103E-2</v>
      </c>
      <c r="BK50">
        <v>0.62747512990282095</v>
      </c>
      <c r="BL50">
        <v>-0.116830529331792</v>
      </c>
      <c r="BM50">
        <v>0.47284833555098199</v>
      </c>
      <c r="BN50" t="s">
        <v>162</v>
      </c>
      <c r="BO50">
        <v>0.24957047859869999</v>
      </c>
      <c r="BP50">
        <v>7.0239758388280699E-2</v>
      </c>
      <c r="BQ50">
        <v>0.58360027072456</v>
      </c>
      <c r="BR50">
        <v>0.43612435344688</v>
      </c>
      <c r="BS50" t="s">
        <v>162</v>
      </c>
      <c r="BT50" t="s">
        <v>162</v>
      </c>
      <c r="BU50">
        <v>7.2442482850201703E-2</v>
      </c>
      <c r="BV50">
        <v>0.42103047628435702</v>
      </c>
      <c r="BW50" t="s">
        <v>162</v>
      </c>
      <c r="BX50" t="s">
        <v>162</v>
      </c>
      <c r="BY50">
        <v>0.74507273706466104</v>
      </c>
      <c r="BZ50">
        <v>0.195685622803491</v>
      </c>
      <c r="CA50">
        <v>0.28234292951024897</v>
      </c>
      <c r="CB50">
        <v>0.59777809713202001</v>
      </c>
      <c r="CC50">
        <v>2.4810277650365399E-2</v>
      </c>
      <c r="CD50">
        <v>0.54580697492192698</v>
      </c>
      <c r="CE50">
        <v>4.6785799181747197E-2</v>
      </c>
      <c r="CF50">
        <v>0.733039970130964</v>
      </c>
      <c r="CG50">
        <v>0.65631956232827604</v>
      </c>
      <c r="CH50">
        <v>0.52411566838333901</v>
      </c>
      <c r="CI50">
        <v>-0.13225127540054599</v>
      </c>
      <c r="CJ50" t="s">
        <v>162</v>
      </c>
      <c r="CK50">
        <v>0.21963623083673101</v>
      </c>
      <c r="CL50" t="s">
        <v>162</v>
      </c>
      <c r="CM50" t="s">
        <v>162</v>
      </c>
      <c r="CN50" t="s">
        <v>162</v>
      </c>
      <c r="CO50">
        <v>0.44786613934040398</v>
      </c>
      <c r="CP50">
        <v>0.32752715958762302</v>
      </c>
      <c r="CQ50">
        <v>0.32196366705917601</v>
      </c>
      <c r="CR50" t="s">
        <v>162</v>
      </c>
      <c r="CS50">
        <v>-2.6864589807681999E-2</v>
      </c>
      <c r="CT50" t="s">
        <v>162</v>
      </c>
    </row>
    <row r="51" spans="1:98" x14ac:dyDescent="0.25">
      <c r="A51" s="139">
        <v>35886</v>
      </c>
      <c r="B51">
        <f t="shared" si="0"/>
        <v>29.543721332339246</v>
      </c>
      <c r="C51">
        <v>0.36501425793577302</v>
      </c>
      <c r="D51">
        <v>0.48689036591173501</v>
      </c>
      <c r="E51">
        <v>0.56140157342248198</v>
      </c>
      <c r="F51" t="s">
        <v>162</v>
      </c>
      <c r="G51" t="s">
        <v>162</v>
      </c>
      <c r="H51">
        <v>0.70654779092772002</v>
      </c>
      <c r="I51" t="s">
        <v>162</v>
      </c>
      <c r="J51">
        <v>0.18045046419664301</v>
      </c>
      <c r="K51">
        <v>0.41287098975748598</v>
      </c>
      <c r="L51" t="s">
        <v>162</v>
      </c>
      <c r="M51" t="s">
        <v>162</v>
      </c>
      <c r="N51">
        <v>0.55145226817371096</v>
      </c>
      <c r="O51" t="s">
        <v>162</v>
      </c>
      <c r="P51">
        <v>0.32529800978177198</v>
      </c>
      <c r="Q51">
        <v>1.40107725221073E-2</v>
      </c>
      <c r="R51" t="s">
        <v>162</v>
      </c>
      <c r="S51">
        <v>3.8983813818651299E-2</v>
      </c>
      <c r="T51">
        <v>0.19995292338335599</v>
      </c>
      <c r="U51" t="s">
        <v>162</v>
      </c>
      <c r="V51">
        <v>0.33626925116223599</v>
      </c>
      <c r="W51">
        <v>0.43844498132738402</v>
      </c>
      <c r="X51">
        <v>-7.8032621296266994E-2</v>
      </c>
      <c r="Y51">
        <v>9.664258901983E-2</v>
      </c>
      <c r="Z51">
        <v>0.196064147623285</v>
      </c>
      <c r="AA51">
        <v>0.74709842645693403</v>
      </c>
      <c r="AB51">
        <v>0.77118275584488605</v>
      </c>
      <c r="AC51" t="s">
        <v>162</v>
      </c>
      <c r="AD51">
        <v>0.55465960624690203</v>
      </c>
      <c r="AE51">
        <v>-0.115660004411213</v>
      </c>
      <c r="AF51">
        <v>0.23077421698123099</v>
      </c>
      <c r="AG51">
        <v>0.655470152220056</v>
      </c>
      <c r="AH51">
        <v>0.23422265084411301</v>
      </c>
      <c r="AI51">
        <v>9.5203652368015507E-2</v>
      </c>
      <c r="AJ51">
        <v>0.131521246511829</v>
      </c>
      <c r="AK51">
        <v>0.17884878793273401</v>
      </c>
      <c r="AL51" t="s">
        <v>162</v>
      </c>
      <c r="AM51">
        <v>0.49315330247436501</v>
      </c>
      <c r="AN51">
        <v>0.22873893577102899</v>
      </c>
      <c r="AO51">
        <v>0.67956015426906602</v>
      </c>
      <c r="AP51">
        <v>0.106407888963039</v>
      </c>
      <c r="AQ51">
        <v>0.48024898840039698</v>
      </c>
      <c r="AR51">
        <v>2.3383361320874498E-3</v>
      </c>
      <c r="AS51" t="s">
        <v>162</v>
      </c>
      <c r="AT51">
        <v>-0.14602347448158801</v>
      </c>
      <c r="AU51">
        <v>3.08490006795323E-2</v>
      </c>
      <c r="AV51" t="s">
        <v>162</v>
      </c>
      <c r="AW51" t="s">
        <v>162</v>
      </c>
      <c r="AX51" t="s">
        <v>162</v>
      </c>
      <c r="AY51">
        <v>0.372493707809189</v>
      </c>
      <c r="AZ51" t="s">
        <v>162</v>
      </c>
      <c r="BA51">
        <v>0.54677479858587696</v>
      </c>
      <c r="BB51">
        <v>2.88636643674135E-2</v>
      </c>
      <c r="BC51">
        <v>-2.3689417543194299E-2</v>
      </c>
      <c r="BD51">
        <v>0.63744949951164098</v>
      </c>
      <c r="BE51" t="s">
        <v>162</v>
      </c>
      <c r="BF51">
        <v>-3.6618374130585198E-2</v>
      </c>
      <c r="BG51" t="s">
        <v>162</v>
      </c>
      <c r="BH51">
        <v>0.627202092993284</v>
      </c>
      <c r="BI51">
        <v>0.51955571053305505</v>
      </c>
      <c r="BJ51">
        <v>2.05152656177343E-3</v>
      </c>
      <c r="BK51">
        <v>0.66500970433832696</v>
      </c>
      <c r="BL51">
        <v>-7.3014722741321106E-2</v>
      </c>
      <c r="BM51">
        <v>0.152981183059099</v>
      </c>
      <c r="BN51" t="s">
        <v>162</v>
      </c>
      <c r="BO51">
        <v>8.8722304804651403E-2</v>
      </c>
      <c r="BP51">
        <v>0.17573279675419001</v>
      </c>
      <c r="BQ51">
        <v>0.38136581203925402</v>
      </c>
      <c r="BR51">
        <v>0.24048283927036301</v>
      </c>
      <c r="BS51" t="s">
        <v>162</v>
      </c>
      <c r="BT51" t="s">
        <v>162</v>
      </c>
      <c r="BU51">
        <v>-7.1407761982277496E-2</v>
      </c>
      <c r="BV51">
        <v>0.50685331356354502</v>
      </c>
      <c r="BW51">
        <v>6.2370300506731403E-2</v>
      </c>
      <c r="BX51" t="s">
        <v>162</v>
      </c>
      <c r="BY51">
        <v>0.72029799383145299</v>
      </c>
      <c r="BZ51">
        <v>-5.4304971092229898E-2</v>
      </c>
      <c r="CA51">
        <v>3.7155623090849597E-2</v>
      </c>
      <c r="CB51">
        <v>0.32810638157646999</v>
      </c>
      <c r="CC51">
        <v>0.21844567993309799</v>
      </c>
      <c r="CD51">
        <v>0.73020304111639001</v>
      </c>
      <c r="CE51">
        <v>1.6247839228466E-3</v>
      </c>
      <c r="CF51">
        <v>0.70920602340843197</v>
      </c>
      <c r="CG51">
        <v>0.72921039470967797</v>
      </c>
      <c r="CH51">
        <v>0.58793900433776103</v>
      </c>
      <c r="CI51">
        <v>9.5185937225896994E-2</v>
      </c>
      <c r="CJ51">
        <v>0.383888022449837</v>
      </c>
      <c r="CK51">
        <v>0.339731180360408</v>
      </c>
      <c r="CL51" t="s">
        <v>162</v>
      </c>
      <c r="CM51">
        <v>0.145598550329643</v>
      </c>
      <c r="CN51" t="s">
        <v>162</v>
      </c>
      <c r="CO51">
        <v>0.608263739479454</v>
      </c>
      <c r="CP51">
        <v>0.41949588233443502</v>
      </c>
      <c r="CQ51">
        <v>-6.7894954816787798E-2</v>
      </c>
      <c r="CR51" t="s">
        <v>162</v>
      </c>
      <c r="CS51">
        <v>4.9854654590883903E-2</v>
      </c>
      <c r="CT51" t="s">
        <v>162</v>
      </c>
    </row>
    <row r="52" spans="1:98" x14ac:dyDescent="0.25">
      <c r="A52" s="139">
        <v>35977</v>
      </c>
      <c r="B52">
        <f t="shared" si="0"/>
        <v>36.446385050798838</v>
      </c>
      <c r="C52">
        <v>0.759180740405207</v>
      </c>
      <c r="D52">
        <v>0.65978775484223995</v>
      </c>
      <c r="E52">
        <v>0.58340876093140204</v>
      </c>
      <c r="F52" t="s">
        <v>162</v>
      </c>
      <c r="G52" t="s">
        <v>162</v>
      </c>
      <c r="H52">
        <v>0.627647747205752</v>
      </c>
      <c r="I52" t="s">
        <v>162</v>
      </c>
      <c r="J52">
        <v>0.33220924866559998</v>
      </c>
      <c r="K52">
        <v>0.32482462010878099</v>
      </c>
      <c r="L52" t="s">
        <v>162</v>
      </c>
      <c r="M52" t="s">
        <v>162</v>
      </c>
      <c r="N52">
        <v>0.420200361888872</v>
      </c>
      <c r="O52" t="s">
        <v>162</v>
      </c>
      <c r="P52">
        <v>0.58892154340957203</v>
      </c>
      <c r="Q52">
        <v>-2.56482036339967E-2</v>
      </c>
      <c r="R52" t="s">
        <v>162</v>
      </c>
      <c r="S52">
        <v>0.35031218868854602</v>
      </c>
      <c r="T52">
        <v>0.516240274692917</v>
      </c>
      <c r="U52" t="s">
        <v>162</v>
      </c>
      <c r="V52">
        <v>0.63205733054609303</v>
      </c>
      <c r="W52">
        <v>0.66630260021481402</v>
      </c>
      <c r="X52">
        <v>-2.9296992391112602E-2</v>
      </c>
      <c r="Y52">
        <v>2.85028760639627E-2</v>
      </c>
      <c r="Z52">
        <v>0.16889889007383099</v>
      </c>
      <c r="AA52">
        <v>0.79728249761349801</v>
      </c>
      <c r="AB52">
        <v>0.79224401792146304</v>
      </c>
      <c r="AC52" t="s">
        <v>162</v>
      </c>
      <c r="AD52">
        <v>0.85712608786260702</v>
      </c>
      <c r="AE52">
        <v>7.8630478850513202E-3</v>
      </c>
      <c r="AF52">
        <v>0.457779873005836</v>
      </c>
      <c r="AG52">
        <v>0.38703815747697001</v>
      </c>
      <c r="AH52">
        <v>0.52689592689754305</v>
      </c>
      <c r="AI52">
        <v>0.31567448480764998</v>
      </c>
      <c r="AJ52">
        <v>3.7898698288850098E-2</v>
      </c>
      <c r="AK52">
        <v>0.29859245600353002</v>
      </c>
      <c r="AL52" t="s">
        <v>162</v>
      </c>
      <c r="AM52">
        <v>0.42297318371634002</v>
      </c>
      <c r="AN52">
        <v>0.29722250027185798</v>
      </c>
      <c r="AO52">
        <v>0.78544892021561097</v>
      </c>
      <c r="AP52">
        <v>-6.5886624874281499E-2</v>
      </c>
      <c r="AQ52">
        <v>0.35276453766625798</v>
      </c>
      <c r="AR52">
        <v>-4.2560085647925301E-2</v>
      </c>
      <c r="AS52" t="s">
        <v>162</v>
      </c>
      <c r="AT52">
        <v>0.20032430208474</v>
      </c>
      <c r="AU52">
        <v>0.12507241706202399</v>
      </c>
      <c r="AV52" t="s">
        <v>162</v>
      </c>
      <c r="AW52" t="s">
        <v>162</v>
      </c>
      <c r="AX52" t="s">
        <v>162</v>
      </c>
      <c r="AY52">
        <v>0.53026972581989895</v>
      </c>
      <c r="AZ52" t="s">
        <v>162</v>
      </c>
      <c r="BA52">
        <v>0.25937218158407599</v>
      </c>
      <c r="BB52">
        <v>0.28013196958581099</v>
      </c>
      <c r="BC52">
        <v>-0.119503328480627</v>
      </c>
      <c r="BD52">
        <v>0.76338894206306496</v>
      </c>
      <c r="BE52" t="s">
        <v>162</v>
      </c>
      <c r="BF52">
        <v>0.32058893134830901</v>
      </c>
      <c r="BG52" t="s">
        <v>162</v>
      </c>
      <c r="BH52">
        <v>0.80186015910034003</v>
      </c>
      <c r="BI52">
        <v>0.40905706532955799</v>
      </c>
      <c r="BJ52">
        <v>0.401191362754928</v>
      </c>
      <c r="BK52">
        <v>0.56648575920588695</v>
      </c>
      <c r="BL52">
        <v>-6.3261842117681405E-2</v>
      </c>
      <c r="BM52">
        <v>-0.15530312617254699</v>
      </c>
      <c r="BN52" t="s">
        <v>162</v>
      </c>
      <c r="BO52">
        <v>0.13576160678997701</v>
      </c>
      <c r="BP52">
        <v>0.64300417999510795</v>
      </c>
      <c r="BQ52">
        <v>0.32613548670650999</v>
      </c>
      <c r="BR52">
        <v>0.59910414179191696</v>
      </c>
      <c r="BS52" t="s">
        <v>162</v>
      </c>
      <c r="BT52" t="s">
        <v>162</v>
      </c>
      <c r="BU52">
        <v>3.7908846336630497E-2</v>
      </c>
      <c r="BV52">
        <v>0.26556108458012001</v>
      </c>
      <c r="BW52">
        <v>4.0187401383166899E-2</v>
      </c>
      <c r="BX52" t="s">
        <v>162</v>
      </c>
      <c r="BY52">
        <v>0.42716065405207598</v>
      </c>
      <c r="BZ52">
        <v>-8.0436736743491499E-2</v>
      </c>
      <c r="CA52">
        <v>0.17191067747786101</v>
      </c>
      <c r="CB52">
        <v>0.51548207401012802</v>
      </c>
      <c r="CC52">
        <v>0.27197969098046398</v>
      </c>
      <c r="CD52">
        <v>0.81100113387900796</v>
      </c>
      <c r="CE52">
        <v>0.13400289138990301</v>
      </c>
      <c r="CF52">
        <v>0.72729273862504595</v>
      </c>
      <c r="CG52">
        <v>0.80789148469225003</v>
      </c>
      <c r="CH52">
        <v>0.48082905568746198</v>
      </c>
      <c r="CI52">
        <v>5.7821872386104598E-3</v>
      </c>
      <c r="CJ52">
        <v>0.32931639031634402</v>
      </c>
      <c r="CK52">
        <v>0.27109840048744699</v>
      </c>
      <c r="CL52" t="s">
        <v>162</v>
      </c>
      <c r="CM52">
        <v>0.15162344936760799</v>
      </c>
      <c r="CN52" t="s">
        <v>162</v>
      </c>
      <c r="CO52">
        <v>0.74659024083697501</v>
      </c>
      <c r="CP52">
        <v>0.48808762184162402</v>
      </c>
      <c r="CQ52">
        <v>0.39088979685544001</v>
      </c>
      <c r="CR52" t="s">
        <v>162</v>
      </c>
      <c r="CS52">
        <v>2.7186947497867198E-2</v>
      </c>
      <c r="CT52" t="s">
        <v>162</v>
      </c>
    </row>
    <row r="53" spans="1:98" x14ac:dyDescent="0.25">
      <c r="A53" s="139">
        <v>36069</v>
      </c>
      <c r="B53">
        <f t="shared" si="0"/>
        <v>30.214537116349373</v>
      </c>
      <c r="C53">
        <v>0.65201865304067097</v>
      </c>
      <c r="D53">
        <v>0.42552312092100403</v>
      </c>
      <c r="E53">
        <v>0.40518398633465302</v>
      </c>
      <c r="F53" t="s">
        <v>162</v>
      </c>
      <c r="G53" t="s">
        <v>162</v>
      </c>
      <c r="H53">
        <v>0.60791697883505502</v>
      </c>
      <c r="I53" t="s">
        <v>162</v>
      </c>
      <c r="J53">
        <v>0.257028043966608</v>
      </c>
      <c r="K53">
        <v>0.29872761536381698</v>
      </c>
      <c r="L53" t="s">
        <v>162</v>
      </c>
      <c r="M53" t="s">
        <v>162</v>
      </c>
      <c r="N53">
        <v>0.463432333239715</v>
      </c>
      <c r="O53" t="s">
        <v>162</v>
      </c>
      <c r="P53">
        <v>0.33597961328263898</v>
      </c>
      <c r="Q53">
        <v>-6.7702838980394198E-2</v>
      </c>
      <c r="R53" t="s">
        <v>162</v>
      </c>
      <c r="S53">
        <v>7.6944490266073404E-2</v>
      </c>
      <c r="T53">
        <v>0.226910929049708</v>
      </c>
      <c r="U53" t="s">
        <v>162</v>
      </c>
      <c r="V53">
        <v>0.49741426693311902</v>
      </c>
      <c r="W53">
        <v>0.47040266265549802</v>
      </c>
      <c r="X53">
        <v>-3.5256228374528402E-2</v>
      </c>
      <c r="Y53">
        <v>-7.5360383602853104E-2</v>
      </c>
      <c r="Z53">
        <v>0.34265271224815302</v>
      </c>
      <c r="AA53">
        <v>0.669881574474116</v>
      </c>
      <c r="AB53">
        <v>0.83625249173605798</v>
      </c>
      <c r="AC53" t="s">
        <v>162</v>
      </c>
      <c r="AD53">
        <v>0.76109796198503599</v>
      </c>
      <c r="AE53">
        <v>0.178962881456107</v>
      </c>
      <c r="AF53">
        <v>0.41522688382464301</v>
      </c>
      <c r="AG53">
        <v>0.47763951584304898</v>
      </c>
      <c r="AH53">
        <v>0.43845210137936402</v>
      </c>
      <c r="AI53">
        <v>0.188039570769264</v>
      </c>
      <c r="AJ53">
        <v>-4.7609346218147303E-2</v>
      </c>
      <c r="AK53">
        <v>9.60403710186013E-2</v>
      </c>
      <c r="AL53" t="s">
        <v>162</v>
      </c>
      <c r="AM53">
        <v>0.61217226323622398</v>
      </c>
      <c r="AN53">
        <v>0.24451659059165501</v>
      </c>
      <c r="AO53">
        <v>0.727000560565772</v>
      </c>
      <c r="AP53">
        <v>0.11788160528207201</v>
      </c>
      <c r="AQ53">
        <v>0.45124615484188901</v>
      </c>
      <c r="AR53">
        <v>0.102000980161261</v>
      </c>
      <c r="AS53" t="s">
        <v>162</v>
      </c>
      <c r="AT53">
        <v>-1.3278772321693199E-2</v>
      </c>
      <c r="AU53">
        <v>0.13296866046663</v>
      </c>
      <c r="AV53" t="s">
        <v>162</v>
      </c>
      <c r="AW53" t="s">
        <v>162</v>
      </c>
      <c r="AX53" t="s">
        <v>162</v>
      </c>
      <c r="AY53">
        <v>0.29083679121070199</v>
      </c>
      <c r="AZ53" t="s">
        <v>162</v>
      </c>
      <c r="BA53">
        <v>-1.39067482114474E-3</v>
      </c>
      <c r="BB53">
        <v>0.19656028721412</v>
      </c>
      <c r="BC53">
        <v>-0.161192553040792</v>
      </c>
      <c r="BD53">
        <v>0.44551413335731099</v>
      </c>
      <c r="BE53" t="s">
        <v>162</v>
      </c>
      <c r="BF53">
        <v>0.31216938918807302</v>
      </c>
      <c r="BG53" t="s">
        <v>162</v>
      </c>
      <c r="BH53">
        <v>0.80548439556079199</v>
      </c>
      <c r="BI53">
        <v>0.349333980613873</v>
      </c>
      <c r="BJ53">
        <v>-9.5513964335772097E-2</v>
      </c>
      <c r="BK53">
        <v>0.59726664455687795</v>
      </c>
      <c r="BL53">
        <v>0.15028648341907799</v>
      </c>
      <c r="BM53">
        <v>0.114286855390261</v>
      </c>
      <c r="BN53" t="s">
        <v>162</v>
      </c>
      <c r="BO53">
        <v>0.27319444316256802</v>
      </c>
      <c r="BP53">
        <v>5.4430889912245498E-2</v>
      </c>
      <c r="BQ53">
        <v>0.36252526084082098</v>
      </c>
      <c r="BR53">
        <v>0.42262674515710003</v>
      </c>
      <c r="BS53" t="s">
        <v>162</v>
      </c>
      <c r="BT53">
        <v>-7.2967433380821704E-3</v>
      </c>
      <c r="BU53">
        <v>-9.1169303212020006E-2</v>
      </c>
      <c r="BV53">
        <v>0.22421064556679501</v>
      </c>
      <c r="BW53">
        <v>8.8511808189999E-2</v>
      </c>
      <c r="BX53" t="s">
        <v>162</v>
      </c>
      <c r="BY53">
        <v>0.59119834671179905</v>
      </c>
      <c r="BZ53">
        <v>0.15064730559006601</v>
      </c>
      <c r="CA53">
        <v>0.514128400265775</v>
      </c>
      <c r="CB53">
        <v>0.52742216325456104</v>
      </c>
      <c r="CC53">
        <v>0.26953555717640099</v>
      </c>
      <c r="CD53">
        <v>0.54194001715244999</v>
      </c>
      <c r="CE53">
        <v>-5.7241717727393601E-2</v>
      </c>
      <c r="CF53">
        <v>0.60221674981400597</v>
      </c>
      <c r="CG53">
        <v>0.68743363698861404</v>
      </c>
      <c r="CH53">
        <v>0.25725855702330902</v>
      </c>
      <c r="CI53">
        <v>0.23838522729947401</v>
      </c>
      <c r="CJ53">
        <v>0.69550883985200895</v>
      </c>
      <c r="CK53">
        <v>0.190942324703476</v>
      </c>
      <c r="CL53" t="s">
        <v>162</v>
      </c>
      <c r="CM53">
        <v>-0.10047533193598999</v>
      </c>
      <c r="CN53" t="s">
        <v>162</v>
      </c>
      <c r="CO53">
        <v>0.63146075779946997</v>
      </c>
      <c r="CP53">
        <v>0.464905522114967</v>
      </c>
      <c r="CQ53">
        <v>-3.5784028421265601E-2</v>
      </c>
      <c r="CR53" t="s">
        <v>162</v>
      </c>
      <c r="CS53">
        <v>-1.59991227538261E-2</v>
      </c>
      <c r="CT53" t="s">
        <v>162</v>
      </c>
    </row>
    <row r="54" spans="1:98" x14ac:dyDescent="0.25">
      <c r="A54" s="139">
        <v>36161</v>
      </c>
      <c r="B54">
        <f t="shared" si="0"/>
        <v>26.747473107827442</v>
      </c>
      <c r="C54">
        <v>0.69466705506819704</v>
      </c>
      <c r="D54">
        <v>0.30021546714825798</v>
      </c>
      <c r="E54">
        <v>0.291788341494364</v>
      </c>
      <c r="F54" t="s">
        <v>162</v>
      </c>
      <c r="G54" t="s">
        <v>162</v>
      </c>
      <c r="H54">
        <v>0.56148358932471498</v>
      </c>
      <c r="I54" t="s">
        <v>162</v>
      </c>
      <c r="J54">
        <v>0.14207386662962199</v>
      </c>
      <c r="K54">
        <v>0.33489688508232102</v>
      </c>
      <c r="L54" t="s">
        <v>162</v>
      </c>
      <c r="M54" t="s">
        <v>162</v>
      </c>
      <c r="N54">
        <v>0.52634919068109298</v>
      </c>
      <c r="O54" t="s">
        <v>162</v>
      </c>
      <c r="P54">
        <v>0.362307291449258</v>
      </c>
      <c r="Q54">
        <v>0.15019680871534599</v>
      </c>
      <c r="R54" t="s">
        <v>162</v>
      </c>
      <c r="S54">
        <v>0.60903232417612196</v>
      </c>
      <c r="T54">
        <v>1.8095414824943701E-2</v>
      </c>
      <c r="U54" t="s">
        <v>162</v>
      </c>
      <c r="V54">
        <v>0.32666176878521302</v>
      </c>
      <c r="W54">
        <v>0.375785294175986</v>
      </c>
      <c r="X54">
        <v>5.2973237926042999E-2</v>
      </c>
      <c r="Y54">
        <v>-3.7355942433214599E-2</v>
      </c>
      <c r="Z54">
        <v>0.16469172903625301</v>
      </c>
      <c r="AA54">
        <v>0.594004710391832</v>
      </c>
      <c r="AB54">
        <v>0.82734294562226496</v>
      </c>
      <c r="AC54" t="s">
        <v>162</v>
      </c>
      <c r="AD54">
        <v>0.62891543053606802</v>
      </c>
      <c r="AE54">
        <v>2.0891380560489801E-2</v>
      </c>
      <c r="AF54">
        <v>0.15215126690021499</v>
      </c>
      <c r="AG54">
        <v>0.53722981084432897</v>
      </c>
      <c r="AH54">
        <v>0.224710691770556</v>
      </c>
      <c r="AI54">
        <v>8.6295491699612897E-2</v>
      </c>
      <c r="AJ54">
        <v>-1.44767062709914E-2</v>
      </c>
      <c r="AK54">
        <v>0.19569219630154899</v>
      </c>
      <c r="AL54" t="s">
        <v>162</v>
      </c>
      <c r="AM54">
        <v>0.30434842477532897</v>
      </c>
      <c r="AN54">
        <v>0.41812326636786801</v>
      </c>
      <c r="AO54">
        <v>0.74553756034603902</v>
      </c>
      <c r="AP54">
        <v>3.6776160927005197E-2</v>
      </c>
      <c r="AQ54">
        <v>7.2319031659068597E-2</v>
      </c>
      <c r="AR54">
        <v>-2.0889645285791798E-2</v>
      </c>
      <c r="AS54" t="s">
        <v>162</v>
      </c>
      <c r="AT54">
        <v>0.14821255238876899</v>
      </c>
      <c r="AU54">
        <v>3.9008550030623E-2</v>
      </c>
      <c r="AV54" t="s">
        <v>162</v>
      </c>
      <c r="AW54" t="s">
        <v>162</v>
      </c>
      <c r="AX54" t="s">
        <v>162</v>
      </c>
      <c r="AY54">
        <v>0.46742688763774198</v>
      </c>
      <c r="AZ54" t="s">
        <v>162</v>
      </c>
      <c r="BA54">
        <v>-1.22933235636786E-2</v>
      </c>
      <c r="BB54">
        <v>0.28210965680912597</v>
      </c>
      <c r="BC54">
        <v>-0.118345950080774</v>
      </c>
      <c r="BD54">
        <v>0.49783525491765801</v>
      </c>
      <c r="BE54" t="s">
        <v>162</v>
      </c>
      <c r="BF54">
        <v>0.15365911472537999</v>
      </c>
      <c r="BG54" t="s">
        <v>162</v>
      </c>
      <c r="BH54">
        <v>0.71814265131791499</v>
      </c>
      <c r="BI54">
        <v>0.38441818522341398</v>
      </c>
      <c r="BJ54">
        <v>5.5484847052322699E-2</v>
      </c>
      <c r="BK54">
        <v>0.520228647012136</v>
      </c>
      <c r="BL54">
        <v>0.40893813167902798</v>
      </c>
      <c r="BM54">
        <v>-8.2489250516685694E-2</v>
      </c>
      <c r="BN54" t="s">
        <v>162</v>
      </c>
      <c r="BO54">
        <v>-3.3714957436289397E-2</v>
      </c>
      <c r="BP54">
        <v>0.62730832322326202</v>
      </c>
      <c r="BQ54">
        <v>0.26654967427459297</v>
      </c>
      <c r="BR54">
        <v>0.44989634180775001</v>
      </c>
      <c r="BS54" t="s">
        <v>162</v>
      </c>
      <c r="BT54">
        <v>-0.11817994227272099</v>
      </c>
      <c r="BU54">
        <v>-0.13398747377093001</v>
      </c>
      <c r="BV54">
        <v>8.6257742026259895E-2</v>
      </c>
      <c r="BW54">
        <v>-5.84591798304945E-3</v>
      </c>
      <c r="BX54" t="s">
        <v>162</v>
      </c>
      <c r="BY54">
        <v>0.25298755259175698</v>
      </c>
      <c r="BZ54">
        <v>0.15739417861655899</v>
      </c>
      <c r="CA54">
        <v>1.34463542988292E-2</v>
      </c>
      <c r="CB54">
        <v>0.57867205227694696</v>
      </c>
      <c r="CC54">
        <v>0.16235161498328099</v>
      </c>
      <c r="CD54">
        <v>0.65571702915119601</v>
      </c>
      <c r="CE54">
        <v>0.15052352294865001</v>
      </c>
      <c r="CF54">
        <v>0.58245065135000795</v>
      </c>
      <c r="CG54">
        <v>0.56094847292202299</v>
      </c>
      <c r="CH54">
        <v>0.37578993600087601</v>
      </c>
      <c r="CI54">
        <v>7.9287892056871104E-2</v>
      </c>
      <c r="CJ54">
        <v>0.15378424060639401</v>
      </c>
      <c r="CK54">
        <v>-5.3015334173287503E-3</v>
      </c>
      <c r="CL54" t="s">
        <v>162</v>
      </c>
      <c r="CM54">
        <v>0.19966667703926699</v>
      </c>
      <c r="CN54" t="s">
        <v>162</v>
      </c>
      <c r="CO54">
        <v>0.45853721765469901</v>
      </c>
      <c r="CP54">
        <v>0.32629169740450498</v>
      </c>
      <c r="CQ54">
        <v>0.12831866869292299</v>
      </c>
      <c r="CR54" t="s">
        <v>162</v>
      </c>
      <c r="CS54">
        <v>0.14386032872648599</v>
      </c>
      <c r="CT54" t="s">
        <v>162</v>
      </c>
    </row>
    <row r="55" spans="1:98" x14ac:dyDescent="0.25">
      <c r="A55" s="139">
        <v>36251</v>
      </c>
      <c r="B55">
        <f t="shared" si="0"/>
        <v>18.856975144700787</v>
      </c>
      <c r="C55">
        <v>0.28076671718121599</v>
      </c>
      <c r="D55">
        <v>0.38948565807521002</v>
      </c>
      <c r="E55">
        <v>0.36901237966627598</v>
      </c>
      <c r="F55" t="s">
        <v>162</v>
      </c>
      <c r="G55" t="s">
        <v>162</v>
      </c>
      <c r="H55">
        <v>0.68146440734874003</v>
      </c>
      <c r="I55" t="s">
        <v>162</v>
      </c>
      <c r="J55">
        <v>-7.53943360662057E-2</v>
      </c>
      <c r="K55">
        <v>3.5100578118933197E-2</v>
      </c>
      <c r="L55" t="s">
        <v>162</v>
      </c>
      <c r="M55" t="s">
        <v>162</v>
      </c>
      <c r="N55">
        <v>0.26929207129934701</v>
      </c>
      <c r="O55" t="s">
        <v>162</v>
      </c>
      <c r="P55">
        <v>0.23851188876658999</v>
      </c>
      <c r="Q55">
        <v>-0.113629023349802</v>
      </c>
      <c r="R55" t="s">
        <v>162</v>
      </c>
      <c r="S55">
        <v>0.46166204527619598</v>
      </c>
      <c r="T55">
        <v>0.11941179163846</v>
      </c>
      <c r="U55" t="s">
        <v>162</v>
      </c>
      <c r="V55">
        <v>0.21186618824591999</v>
      </c>
      <c r="W55">
        <v>0.33669524664195</v>
      </c>
      <c r="X55">
        <v>-0.107204578247798</v>
      </c>
      <c r="Y55">
        <v>-5.41208633487744E-3</v>
      </c>
      <c r="Z55">
        <v>0.20921447580458999</v>
      </c>
      <c r="AA55">
        <v>0.308063461272084</v>
      </c>
      <c r="AB55">
        <v>0.73743532723441896</v>
      </c>
      <c r="AC55" t="s">
        <v>162</v>
      </c>
      <c r="AD55">
        <v>0.560508947897292</v>
      </c>
      <c r="AE55">
        <v>2.1030111555433401E-2</v>
      </c>
      <c r="AF55">
        <v>0.147578796016892</v>
      </c>
      <c r="AG55">
        <v>0.30750684286567898</v>
      </c>
      <c r="AH55">
        <v>0.12998219898340199</v>
      </c>
      <c r="AI55">
        <v>0.34747967081214898</v>
      </c>
      <c r="AJ55">
        <v>-5.9015575803276897E-2</v>
      </c>
      <c r="AK55">
        <v>0.32003949287609801</v>
      </c>
      <c r="AL55" t="s">
        <v>162</v>
      </c>
      <c r="AM55">
        <v>0.30617275478294698</v>
      </c>
      <c r="AN55">
        <v>5.96579173587699E-2</v>
      </c>
      <c r="AO55">
        <v>0.56733835139869704</v>
      </c>
      <c r="AP55">
        <v>1.31517328961703E-2</v>
      </c>
      <c r="AQ55">
        <v>0.134387922564667</v>
      </c>
      <c r="AR55">
        <v>6.4426745733342797E-2</v>
      </c>
      <c r="AS55" t="s">
        <v>162</v>
      </c>
      <c r="AT55">
        <v>-5.5837315167420298E-2</v>
      </c>
      <c r="AU55">
        <v>-4.7817113529581103E-2</v>
      </c>
      <c r="AV55" t="s">
        <v>162</v>
      </c>
      <c r="AW55" t="s">
        <v>162</v>
      </c>
      <c r="AX55" t="s">
        <v>162</v>
      </c>
      <c r="AY55">
        <v>0.28636066155468998</v>
      </c>
      <c r="AZ55" t="s">
        <v>162</v>
      </c>
      <c r="BA55">
        <v>9.8571790790662507E-3</v>
      </c>
      <c r="BB55">
        <v>-0.10378441734829399</v>
      </c>
      <c r="BC55">
        <v>-0.124559272360553</v>
      </c>
      <c r="BD55">
        <v>0.45053756155844399</v>
      </c>
      <c r="BE55" t="s">
        <v>162</v>
      </c>
      <c r="BF55">
        <v>0.11617617282871499</v>
      </c>
      <c r="BG55" t="s">
        <v>162</v>
      </c>
      <c r="BH55">
        <v>0.67344904750144097</v>
      </c>
      <c r="BI55">
        <v>0.17649733555950001</v>
      </c>
      <c r="BJ55">
        <v>9.0075952591388703E-2</v>
      </c>
      <c r="BK55">
        <v>9.8550177998766197E-2</v>
      </c>
      <c r="BL55">
        <v>-1.3601038255951501E-2</v>
      </c>
      <c r="BM55">
        <v>-3.4095074496544003E-2</v>
      </c>
      <c r="BN55" t="s">
        <v>162</v>
      </c>
      <c r="BO55">
        <v>-3.6105197495779798E-2</v>
      </c>
      <c r="BP55">
        <v>0.256933354457342</v>
      </c>
      <c r="BQ55">
        <v>0.264752377715609</v>
      </c>
      <c r="BR55">
        <v>0.20904660158052699</v>
      </c>
      <c r="BS55" t="s">
        <v>162</v>
      </c>
      <c r="BT55">
        <v>-8.0228624885719399E-2</v>
      </c>
      <c r="BU55">
        <v>0.114687004969873</v>
      </c>
      <c r="BV55">
        <v>0.27090917185367902</v>
      </c>
      <c r="BW55">
        <v>-7.6113244874125296E-2</v>
      </c>
      <c r="BX55" t="s">
        <v>162</v>
      </c>
      <c r="BY55">
        <v>5.2952108038931099E-2</v>
      </c>
      <c r="BZ55">
        <v>-5.3871954038511296E-3</v>
      </c>
      <c r="CA55">
        <v>0.308115319153208</v>
      </c>
      <c r="CB55">
        <v>0.214981954628609</v>
      </c>
      <c r="CC55">
        <v>4.1792124992364302E-2</v>
      </c>
      <c r="CD55">
        <v>0.74209378904555101</v>
      </c>
      <c r="CE55">
        <v>3.9524916616132902E-2</v>
      </c>
      <c r="CF55">
        <v>0.56805157445606302</v>
      </c>
      <c r="CG55">
        <v>0.57321995966176398</v>
      </c>
      <c r="CH55">
        <v>0.37755209383586602</v>
      </c>
      <c r="CI55">
        <v>-2.8533226399365799E-2</v>
      </c>
      <c r="CJ55">
        <v>0.18100009836268399</v>
      </c>
      <c r="CK55">
        <v>-3.5356364141851497E-2</v>
      </c>
      <c r="CL55" t="s">
        <v>162</v>
      </c>
      <c r="CM55">
        <v>-3.5819041533139903E-2</v>
      </c>
      <c r="CN55" t="s">
        <v>162</v>
      </c>
      <c r="CO55">
        <v>0.48123051075460099</v>
      </c>
      <c r="CP55">
        <v>0.36555926618433898</v>
      </c>
      <c r="CQ55">
        <v>3.54646104794362E-2</v>
      </c>
      <c r="CR55" t="s">
        <v>162</v>
      </c>
      <c r="CS55">
        <v>-1.1699817891357701E-2</v>
      </c>
      <c r="CT55" t="s">
        <v>162</v>
      </c>
    </row>
    <row r="56" spans="1:98" x14ac:dyDescent="0.25">
      <c r="A56" s="139">
        <v>36342</v>
      </c>
      <c r="B56">
        <f t="shared" si="0"/>
        <v>22.929670751570498</v>
      </c>
      <c r="C56">
        <v>0.211494398700279</v>
      </c>
      <c r="D56">
        <v>0.15194594171742101</v>
      </c>
      <c r="E56">
        <v>0.35194980104192097</v>
      </c>
      <c r="F56" t="s">
        <v>162</v>
      </c>
      <c r="G56" t="s">
        <v>162</v>
      </c>
      <c r="H56">
        <v>0.54561961440417905</v>
      </c>
      <c r="I56" t="s">
        <v>162</v>
      </c>
      <c r="J56">
        <v>0.430265947940005</v>
      </c>
      <c r="K56">
        <v>0.30371077796801998</v>
      </c>
      <c r="L56" t="s">
        <v>162</v>
      </c>
      <c r="M56" t="s">
        <v>162</v>
      </c>
      <c r="N56">
        <v>0.57180914057721599</v>
      </c>
      <c r="O56" t="s">
        <v>162</v>
      </c>
      <c r="P56">
        <v>0.238408737793186</v>
      </c>
      <c r="Q56">
        <v>0.228649284903264</v>
      </c>
      <c r="R56" t="s">
        <v>162</v>
      </c>
      <c r="S56">
        <v>0.22552833112823301</v>
      </c>
      <c r="T56">
        <v>9.2881882255162501E-2</v>
      </c>
      <c r="U56" t="s">
        <v>162</v>
      </c>
      <c r="V56">
        <v>9.9406994064442894E-2</v>
      </c>
      <c r="W56">
        <v>0.359387226073558</v>
      </c>
      <c r="X56">
        <v>4.1070569848411398E-2</v>
      </c>
      <c r="Y56">
        <v>5.1268139263756E-2</v>
      </c>
      <c r="Z56">
        <v>0.204513465478488</v>
      </c>
      <c r="AA56">
        <v>0.479860443771854</v>
      </c>
      <c r="AB56">
        <v>0.70516236401795895</v>
      </c>
      <c r="AC56" t="s">
        <v>162</v>
      </c>
      <c r="AD56">
        <v>0.70683879951045103</v>
      </c>
      <c r="AE56">
        <v>-4.9208150482906901E-2</v>
      </c>
      <c r="AF56">
        <v>8.1803344990431806E-2</v>
      </c>
      <c r="AG56">
        <v>0.25246745207812898</v>
      </c>
      <c r="AH56">
        <v>0.42157277003604499</v>
      </c>
      <c r="AI56">
        <v>0.22399784239940801</v>
      </c>
      <c r="AJ56">
        <v>-3.6710164725143803E-2</v>
      </c>
      <c r="AK56">
        <v>9.7061736613885702E-2</v>
      </c>
      <c r="AL56" t="s">
        <v>162</v>
      </c>
      <c r="AM56">
        <v>0.224817144393922</v>
      </c>
      <c r="AN56">
        <v>0.197507201954251</v>
      </c>
      <c r="AO56">
        <v>0.48068493023819198</v>
      </c>
      <c r="AP56">
        <v>-0.13550926292764801</v>
      </c>
      <c r="AQ56">
        <v>0.22764537909882901</v>
      </c>
      <c r="AR56">
        <v>-7.6030179661178005E-2</v>
      </c>
      <c r="AS56" t="s">
        <v>162</v>
      </c>
      <c r="AT56">
        <v>1.6515791860641799E-3</v>
      </c>
      <c r="AU56">
        <v>1.8190544144702302E-2</v>
      </c>
      <c r="AV56" t="s">
        <v>162</v>
      </c>
      <c r="AW56" t="s">
        <v>162</v>
      </c>
      <c r="AX56" t="s">
        <v>162</v>
      </c>
      <c r="AY56">
        <v>0.51965142486286398</v>
      </c>
      <c r="AZ56" t="s">
        <v>162</v>
      </c>
      <c r="BA56">
        <v>0.14451701053222701</v>
      </c>
      <c r="BB56">
        <v>0.38500484641941701</v>
      </c>
      <c r="BC56">
        <v>0.110560287229379</v>
      </c>
      <c r="BD56">
        <v>0.44894353243154</v>
      </c>
      <c r="BE56" t="s">
        <v>162</v>
      </c>
      <c r="BF56">
        <v>0.54688975462596801</v>
      </c>
      <c r="BG56" t="s">
        <v>162</v>
      </c>
      <c r="BH56">
        <v>0.57616190752597096</v>
      </c>
      <c r="BI56">
        <v>0.168010005948383</v>
      </c>
      <c r="BJ56">
        <v>-8.7203199545192706E-2</v>
      </c>
      <c r="BK56">
        <v>0.32456157914505201</v>
      </c>
      <c r="BL56">
        <v>3.6659596250936698E-2</v>
      </c>
      <c r="BM56">
        <v>8.7048133302557507E-2</v>
      </c>
      <c r="BN56" t="s">
        <v>162</v>
      </c>
      <c r="BO56">
        <v>0.105349437851312</v>
      </c>
      <c r="BP56">
        <v>2.6392896983760499E-2</v>
      </c>
      <c r="BQ56">
        <v>0.142773952556845</v>
      </c>
      <c r="BR56">
        <v>0.19982923189173299</v>
      </c>
      <c r="BS56" t="s">
        <v>162</v>
      </c>
      <c r="BT56">
        <v>-4.3190038049926598E-2</v>
      </c>
      <c r="BU56">
        <v>0.251713295338167</v>
      </c>
      <c r="BV56">
        <v>0.17593083363032999</v>
      </c>
      <c r="BW56">
        <v>-5.6046171720052003E-2</v>
      </c>
      <c r="BX56" t="s">
        <v>162</v>
      </c>
      <c r="BY56">
        <v>0.36691231029801702</v>
      </c>
      <c r="BZ56">
        <v>-5.4471251309737602E-2</v>
      </c>
      <c r="CA56">
        <v>0.26921793287701301</v>
      </c>
      <c r="CB56">
        <v>0.19350051981420099</v>
      </c>
      <c r="CC56">
        <v>0.27529898959659799</v>
      </c>
      <c r="CD56">
        <v>0.46873298858075801</v>
      </c>
      <c r="CE56">
        <v>-2.0376200751082998E-2</v>
      </c>
      <c r="CF56">
        <v>0.51942585748624104</v>
      </c>
      <c r="CG56">
        <v>0.659923311123638</v>
      </c>
      <c r="CH56">
        <v>0.43259780390035701</v>
      </c>
      <c r="CI56">
        <v>0.12877845630138501</v>
      </c>
      <c r="CJ56">
        <v>0.31437750063278602</v>
      </c>
      <c r="CK56">
        <v>-1.1756509979867999E-2</v>
      </c>
      <c r="CL56" t="s">
        <v>162</v>
      </c>
      <c r="CM56">
        <v>0.11227098439003901</v>
      </c>
      <c r="CN56" t="s">
        <v>162</v>
      </c>
      <c r="CO56">
        <v>0.57709846678285504</v>
      </c>
      <c r="CP56">
        <v>0.42347260672714099</v>
      </c>
      <c r="CQ56">
        <v>-1.26005232250259E-2</v>
      </c>
      <c r="CR56" t="s">
        <v>162</v>
      </c>
      <c r="CS56">
        <v>-0.12631264712061699</v>
      </c>
      <c r="CT56" t="s">
        <v>162</v>
      </c>
    </row>
    <row r="57" spans="1:98" x14ac:dyDescent="0.25">
      <c r="A57" s="139">
        <v>36434</v>
      </c>
      <c r="B57">
        <f t="shared" si="0"/>
        <v>22.005978097399183</v>
      </c>
      <c r="C57">
        <v>0.27570936819605402</v>
      </c>
      <c r="D57">
        <v>0.258628300971188</v>
      </c>
      <c r="E57">
        <v>0.52978057347866103</v>
      </c>
      <c r="F57" t="s">
        <v>162</v>
      </c>
      <c r="G57" t="s">
        <v>162</v>
      </c>
      <c r="H57">
        <v>0.48420214544328199</v>
      </c>
      <c r="I57" t="s">
        <v>162</v>
      </c>
      <c r="J57">
        <v>7.0536753936109697E-2</v>
      </c>
      <c r="K57">
        <v>0.23141428654263799</v>
      </c>
      <c r="L57" t="s">
        <v>162</v>
      </c>
      <c r="M57" t="s">
        <v>162</v>
      </c>
      <c r="N57">
        <v>0.34711702968423302</v>
      </c>
      <c r="O57" t="s">
        <v>162</v>
      </c>
      <c r="P57">
        <v>0.41819082140765601</v>
      </c>
      <c r="Q57">
        <v>-3.2165640485759102E-2</v>
      </c>
      <c r="R57" t="s">
        <v>162</v>
      </c>
      <c r="S57">
        <v>0.75276667537372</v>
      </c>
      <c r="T57">
        <v>-9.7290489165881705E-2</v>
      </c>
      <c r="U57" t="s">
        <v>162</v>
      </c>
      <c r="V57">
        <v>0.17126356287389599</v>
      </c>
      <c r="W57">
        <v>0.32722248302713097</v>
      </c>
      <c r="X57">
        <v>-7.3879736043172703E-2</v>
      </c>
      <c r="Y57">
        <v>0.13246788080682201</v>
      </c>
      <c r="Z57">
        <v>9.8042430268676706E-2</v>
      </c>
      <c r="AA57">
        <v>0.37618065866081102</v>
      </c>
      <c r="AB57">
        <v>0.63144149928478599</v>
      </c>
      <c r="AC57" t="s">
        <v>162</v>
      </c>
      <c r="AD57">
        <v>0.67873754071518799</v>
      </c>
      <c r="AE57">
        <v>0.12515225875126401</v>
      </c>
      <c r="AF57">
        <v>0.247580324041031</v>
      </c>
      <c r="AG57">
        <v>0.28907029962464997</v>
      </c>
      <c r="AH57">
        <v>0.49665117950132598</v>
      </c>
      <c r="AI57">
        <v>0.42768915619350001</v>
      </c>
      <c r="AJ57">
        <v>5.2708270929626502E-2</v>
      </c>
      <c r="AK57">
        <v>5.0209943817092195E-4</v>
      </c>
      <c r="AL57" t="s">
        <v>162</v>
      </c>
      <c r="AM57">
        <v>0.17934110615910201</v>
      </c>
      <c r="AN57">
        <v>0.14215193127575601</v>
      </c>
      <c r="AO57">
        <v>0.51675640898094399</v>
      </c>
      <c r="AP57">
        <v>0.145192775151848</v>
      </c>
      <c r="AQ57">
        <v>8.6397392244899299E-2</v>
      </c>
      <c r="AR57">
        <v>7.2746538825657599E-3</v>
      </c>
      <c r="AS57" t="s">
        <v>162</v>
      </c>
      <c r="AT57">
        <v>1.38796102642487E-2</v>
      </c>
      <c r="AU57">
        <v>7.17800944023851E-2</v>
      </c>
      <c r="AV57" t="s">
        <v>162</v>
      </c>
      <c r="AW57" t="s">
        <v>162</v>
      </c>
      <c r="AX57" t="s">
        <v>162</v>
      </c>
      <c r="AY57">
        <v>0.29151355847675298</v>
      </c>
      <c r="AZ57" t="s">
        <v>162</v>
      </c>
      <c r="BA57">
        <v>0.176939701276845</v>
      </c>
      <c r="BB57">
        <v>1.1892364767404099E-2</v>
      </c>
      <c r="BC57">
        <v>8.9989082129223505E-2</v>
      </c>
      <c r="BD57">
        <v>0.51629738318609697</v>
      </c>
      <c r="BE57" t="s">
        <v>162</v>
      </c>
      <c r="BF57">
        <v>0.23931634637857899</v>
      </c>
      <c r="BG57" t="s">
        <v>162</v>
      </c>
      <c r="BH57">
        <v>0.64967373441034704</v>
      </c>
      <c r="BI57">
        <v>0.25708027375082998</v>
      </c>
      <c r="BJ57">
        <v>-3.75294852360544E-2</v>
      </c>
      <c r="BK57">
        <v>0.26044485133447898</v>
      </c>
      <c r="BL57">
        <v>0.18897839016951201</v>
      </c>
      <c r="BM57">
        <v>0.172076011592767</v>
      </c>
      <c r="BN57" t="s">
        <v>162</v>
      </c>
      <c r="BO57">
        <v>0.216487654928222</v>
      </c>
      <c r="BP57">
        <v>-2.72170234690918E-2</v>
      </c>
      <c r="BQ57">
        <v>4.1574334093740999E-2</v>
      </c>
      <c r="BR57">
        <v>5.8610533339625501E-2</v>
      </c>
      <c r="BS57" t="s">
        <v>162</v>
      </c>
      <c r="BT57">
        <v>7.5802121830910493E-2</v>
      </c>
      <c r="BU57">
        <v>1.24675389649935E-2</v>
      </c>
      <c r="BV57">
        <v>-6.9278867879191103E-2</v>
      </c>
      <c r="BW57">
        <v>-0.176364143007917</v>
      </c>
      <c r="BX57" t="s">
        <v>162</v>
      </c>
      <c r="BY57">
        <v>0.48386030532812302</v>
      </c>
      <c r="BZ57">
        <v>8.7554975481735006E-2</v>
      </c>
      <c r="CA57">
        <v>0.50975887345836202</v>
      </c>
      <c r="CB57">
        <v>0.25927133415292702</v>
      </c>
      <c r="CC57">
        <v>0.196499687509647</v>
      </c>
      <c r="CD57">
        <v>0.61041131565558004</v>
      </c>
      <c r="CE57">
        <v>-6.7498748550620701E-3</v>
      </c>
      <c r="CF57">
        <v>0.25019903501776097</v>
      </c>
      <c r="CG57">
        <v>0.63453851477567802</v>
      </c>
      <c r="CH57">
        <v>0.176210127558867</v>
      </c>
      <c r="CI57">
        <v>0.283709378975051</v>
      </c>
      <c r="CJ57">
        <v>0.299544636448762</v>
      </c>
      <c r="CK57">
        <v>-2.5270828173545399E-2</v>
      </c>
      <c r="CL57" t="s">
        <v>162</v>
      </c>
      <c r="CM57">
        <v>-2.36226986099854E-2</v>
      </c>
      <c r="CN57" t="s">
        <v>162</v>
      </c>
      <c r="CO57">
        <v>0.48418525478864999</v>
      </c>
      <c r="CP57">
        <v>0.20887747444355001</v>
      </c>
      <c r="CQ57">
        <v>-7.3282116980748499E-3</v>
      </c>
      <c r="CR57" t="s">
        <v>162</v>
      </c>
      <c r="CS57">
        <v>9.1406863013950998E-2</v>
      </c>
      <c r="CT57" t="s">
        <v>162</v>
      </c>
    </row>
    <row r="58" spans="1:98" x14ac:dyDescent="0.25">
      <c r="A58" s="139">
        <v>36526</v>
      </c>
      <c r="B58">
        <f t="shared" si="0"/>
        <v>24.800785838881488</v>
      </c>
      <c r="C58">
        <v>0.12546678790827401</v>
      </c>
      <c r="D58">
        <v>0.29855146637459501</v>
      </c>
      <c r="E58">
        <v>0.37524149518986699</v>
      </c>
      <c r="F58" t="s">
        <v>162</v>
      </c>
      <c r="G58" t="s">
        <v>162</v>
      </c>
      <c r="H58">
        <v>0.28815911169957498</v>
      </c>
      <c r="I58" t="s">
        <v>162</v>
      </c>
      <c r="J58">
        <v>4.6612696395277299E-2</v>
      </c>
      <c r="K58">
        <v>0.56977842009983004</v>
      </c>
      <c r="L58" t="s">
        <v>162</v>
      </c>
      <c r="M58" t="s">
        <v>162</v>
      </c>
      <c r="N58">
        <v>0.42104128621148601</v>
      </c>
      <c r="O58" t="s">
        <v>162</v>
      </c>
      <c r="P58">
        <v>0.29228087417896298</v>
      </c>
      <c r="Q58">
        <v>8.8235859378066293E-3</v>
      </c>
      <c r="R58" t="s">
        <v>162</v>
      </c>
      <c r="S58">
        <v>0.26658028358932401</v>
      </c>
      <c r="T58">
        <v>0.16585353145155701</v>
      </c>
      <c r="U58" t="s">
        <v>162</v>
      </c>
      <c r="V58">
        <v>0.248177889804226</v>
      </c>
      <c r="W58">
        <v>0.63276189649010794</v>
      </c>
      <c r="X58">
        <v>0.222193676381157</v>
      </c>
      <c r="Y58">
        <v>-2.3083793722827699E-2</v>
      </c>
      <c r="Z58">
        <v>0.18022964215884199</v>
      </c>
      <c r="AA58">
        <v>0.502747382077255</v>
      </c>
      <c r="AB58">
        <v>0.73608064908866</v>
      </c>
      <c r="AC58" t="s">
        <v>162</v>
      </c>
      <c r="AD58">
        <v>0.61221403264785101</v>
      </c>
      <c r="AE58">
        <v>8.7136833556382395E-2</v>
      </c>
      <c r="AF58">
        <v>0.226272440382285</v>
      </c>
      <c r="AG58">
        <v>0.46791786825887</v>
      </c>
      <c r="AH58">
        <v>0.343961878104382</v>
      </c>
      <c r="AI58">
        <v>0.22978358279323</v>
      </c>
      <c r="AJ58">
        <v>-4.4518283171192802E-2</v>
      </c>
      <c r="AK58">
        <v>-5.7882735540927703E-2</v>
      </c>
      <c r="AL58" t="s">
        <v>162</v>
      </c>
      <c r="AM58">
        <v>0.33455214889528401</v>
      </c>
      <c r="AN58">
        <v>0.33081209526744398</v>
      </c>
      <c r="AO58">
        <v>0.55911006418253695</v>
      </c>
      <c r="AP58">
        <v>-9.5650774116848206E-2</v>
      </c>
      <c r="AQ58">
        <v>0.11459710518906099</v>
      </c>
      <c r="AR58">
        <v>-6.7161399685633894E-2</v>
      </c>
      <c r="AS58" t="s">
        <v>162</v>
      </c>
      <c r="AT58">
        <v>0.119536789109897</v>
      </c>
      <c r="AU58">
        <v>-0.106724648531966</v>
      </c>
      <c r="AV58" t="s">
        <v>162</v>
      </c>
      <c r="AW58" t="s">
        <v>162</v>
      </c>
      <c r="AX58" t="s">
        <v>162</v>
      </c>
      <c r="AY58">
        <v>0.13815370943143501</v>
      </c>
      <c r="AZ58" t="s">
        <v>162</v>
      </c>
      <c r="BA58">
        <v>0.19589129541535599</v>
      </c>
      <c r="BB58">
        <v>0.29536677396497002</v>
      </c>
      <c r="BC58">
        <v>-1.3798959243757999E-2</v>
      </c>
      <c r="BD58">
        <v>0.463781452390508</v>
      </c>
      <c r="BE58" t="s">
        <v>162</v>
      </c>
      <c r="BF58">
        <v>0.40251076067403002</v>
      </c>
      <c r="BG58" t="s">
        <v>162</v>
      </c>
      <c r="BH58">
        <v>0.70562785322360999</v>
      </c>
      <c r="BI58">
        <v>0.25502363041505799</v>
      </c>
      <c r="BJ58">
        <v>4.9360117990829497E-2</v>
      </c>
      <c r="BK58">
        <v>0.45423518563368298</v>
      </c>
      <c r="BL58">
        <v>-6.1587298726075703E-3</v>
      </c>
      <c r="BM58">
        <v>-8.0155936855385898E-2</v>
      </c>
      <c r="BN58" t="s">
        <v>162</v>
      </c>
      <c r="BO58">
        <v>0.22716776103754599</v>
      </c>
      <c r="BP58">
        <v>0.11588656656204201</v>
      </c>
      <c r="BQ58">
        <v>0.23011767564281899</v>
      </c>
      <c r="BR58">
        <v>0.41956496987043101</v>
      </c>
      <c r="BS58" t="s">
        <v>162</v>
      </c>
      <c r="BT58">
        <v>-7.6978934326685594E-2</v>
      </c>
      <c r="BU58">
        <v>6.0064689154031702E-2</v>
      </c>
      <c r="BV58">
        <v>0.22179230425247001</v>
      </c>
      <c r="BW58">
        <v>-8.8332558001202898E-4</v>
      </c>
      <c r="BX58" t="s">
        <v>162</v>
      </c>
      <c r="BY58">
        <v>0.53007421749093697</v>
      </c>
      <c r="BZ58">
        <v>2.8587821082140599E-2</v>
      </c>
      <c r="CA58">
        <v>0.57233053663200295</v>
      </c>
      <c r="CB58">
        <v>0.19570137386902201</v>
      </c>
      <c r="CC58">
        <v>0.30986460917486502</v>
      </c>
      <c r="CD58">
        <v>0.65253575644902995</v>
      </c>
      <c r="CE58">
        <v>0.112729943833744</v>
      </c>
      <c r="CF58">
        <v>0.56004111034027904</v>
      </c>
      <c r="CG58">
        <v>0.64194212884255997</v>
      </c>
      <c r="CH58">
        <v>0.201786729775315</v>
      </c>
      <c r="CI58">
        <v>-2.05402767949363E-2</v>
      </c>
      <c r="CJ58">
        <v>0.25371898356424499</v>
      </c>
      <c r="CK58">
        <v>9.6051610391777301E-2</v>
      </c>
      <c r="CL58" t="s">
        <v>162</v>
      </c>
      <c r="CM58">
        <v>3.8701074120660497E-2</v>
      </c>
      <c r="CN58" t="s">
        <v>162</v>
      </c>
      <c r="CO58">
        <v>0.45312214194851502</v>
      </c>
      <c r="CP58">
        <v>0.483956067337662</v>
      </c>
      <c r="CQ58">
        <v>0.22616950750952799</v>
      </c>
      <c r="CR58" t="s">
        <v>162</v>
      </c>
      <c r="CS58">
        <v>5.1769729992327901E-2</v>
      </c>
      <c r="CT58" t="s">
        <v>162</v>
      </c>
    </row>
    <row r="59" spans="1:98" x14ac:dyDescent="0.25">
      <c r="A59" s="139">
        <v>36617</v>
      </c>
      <c r="B59">
        <f t="shared" si="0"/>
        <v>34.435859868293903</v>
      </c>
      <c r="C59">
        <v>0.62400038208012099</v>
      </c>
      <c r="D59">
        <v>0.64912096545886899</v>
      </c>
      <c r="E59">
        <v>0.57057016716462305</v>
      </c>
      <c r="F59">
        <v>4.7489080839551598E-2</v>
      </c>
      <c r="G59" t="s">
        <v>162</v>
      </c>
      <c r="H59">
        <v>0.655898854733727</v>
      </c>
      <c r="I59" t="s">
        <v>162</v>
      </c>
      <c r="J59">
        <v>0.218735760198914</v>
      </c>
      <c r="K59">
        <v>0.55729669799508696</v>
      </c>
      <c r="L59" t="s">
        <v>162</v>
      </c>
      <c r="M59" t="s">
        <v>162</v>
      </c>
      <c r="N59">
        <v>0.63472026013428695</v>
      </c>
      <c r="O59" t="s">
        <v>162</v>
      </c>
      <c r="P59">
        <v>0.32874019757878298</v>
      </c>
      <c r="Q59">
        <v>1.20034649386062E-2</v>
      </c>
      <c r="R59" t="s">
        <v>162</v>
      </c>
      <c r="S59">
        <v>0.87876166334324002</v>
      </c>
      <c r="T59">
        <v>2.5121461086070301E-2</v>
      </c>
      <c r="U59" t="s">
        <v>162</v>
      </c>
      <c r="V59">
        <v>0.55820768850393898</v>
      </c>
      <c r="W59">
        <v>0.41304598347090299</v>
      </c>
      <c r="X59">
        <v>0.620410730609812</v>
      </c>
      <c r="Y59">
        <v>0.338084654271259</v>
      </c>
      <c r="Z59">
        <v>0.32791174707793203</v>
      </c>
      <c r="AA59">
        <v>0.71856977562148705</v>
      </c>
      <c r="AB59">
        <v>0.88005667144055</v>
      </c>
      <c r="AC59" t="s">
        <v>162</v>
      </c>
      <c r="AD59">
        <v>0.75871816963776595</v>
      </c>
      <c r="AE59">
        <v>-3.5197540504245298E-2</v>
      </c>
      <c r="AF59">
        <v>0.24703829683143999</v>
      </c>
      <c r="AG59">
        <v>0.56760113959914105</v>
      </c>
      <c r="AH59">
        <v>0.50502471222354905</v>
      </c>
      <c r="AI59">
        <v>0.25590660144611199</v>
      </c>
      <c r="AJ59">
        <v>5.8130749832982498E-2</v>
      </c>
      <c r="AK59">
        <v>4.9843280418009103E-2</v>
      </c>
      <c r="AL59" t="s">
        <v>162</v>
      </c>
      <c r="AM59">
        <v>0.41667793161382199</v>
      </c>
      <c r="AN59">
        <v>0.28505010765063599</v>
      </c>
      <c r="AO59">
        <v>0.77036146432833696</v>
      </c>
      <c r="AP59">
        <v>1.4225457904422799E-2</v>
      </c>
      <c r="AQ59">
        <v>0.34872566914606101</v>
      </c>
      <c r="AR59">
        <v>4.75428788444512E-2</v>
      </c>
      <c r="AS59" t="s">
        <v>162</v>
      </c>
      <c r="AT59">
        <v>-1.7086349767515999E-2</v>
      </c>
      <c r="AU59">
        <v>0.29633115681498301</v>
      </c>
      <c r="AV59" t="s">
        <v>162</v>
      </c>
      <c r="AW59">
        <v>-0.103137874277748</v>
      </c>
      <c r="AX59" t="s">
        <v>162</v>
      </c>
      <c r="AY59">
        <v>0.18867305013183899</v>
      </c>
      <c r="AZ59" t="s">
        <v>162</v>
      </c>
      <c r="BA59">
        <v>0.27732983688872398</v>
      </c>
      <c r="BB59">
        <v>0.54369587013437404</v>
      </c>
      <c r="BC59">
        <v>-0.15152468987855899</v>
      </c>
      <c r="BD59">
        <v>0.63548705829196495</v>
      </c>
      <c r="BE59" t="s">
        <v>162</v>
      </c>
      <c r="BF59">
        <v>0.22916139668268801</v>
      </c>
      <c r="BG59">
        <v>8.7384993462703495E-2</v>
      </c>
      <c r="BH59">
        <v>0.78129895522510795</v>
      </c>
      <c r="BI59">
        <v>0.48791848684351702</v>
      </c>
      <c r="BJ59">
        <v>2.9905335986781599E-2</v>
      </c>
      <c r="BK59">
        <v>0.49149577577898101</v>
      </c>
      <c r="BL59">
        <v>3.9918038745683601E-2</v>
      </c>
      <c r="BM59">
        <v>0.187369484741021</v>
      </c>
      <c r="BN59" t="s">
        <v>162</v>
      </c>
      <c r="BO59">
        <v>3.1791068221283199E-2</v>
      </c>
      <c r="BP59">
        <v>0.3732752319482</v>
      </c>
      <c r="BQ59">
        <v>0.27504527605472701</v>
      </c>
      <c r="BR59">
        <v>0.44246057893899898</v>
      </c>
      <c r="BS59" t="s">
        <v>162</v>
      </c>
      <c r="BT59">
        <v>6.5682695326996707E-2</v>
      </c>
      <c r="BU59">
        <v>-4.1360598495449902E-2</v>
      </c>
      <c r="BV59">
        <v>0.35860657285353398</v>
      </c>
      <c r="BW59">
        <v>0.147721902963907</v>
      </c>
      <c r="BX59" t="s">
        <v>162</v>
      </c>
      <c r="BY59">
        <v>0.404730517880662</v>
      </c>
      <c r="BZ59">
        <v>0.199473198855596</v>
      </c>
      <c r="CA59">
        <v>0.50156182071322297</v>
      </c>
      <c r="CB59">
        <v>0.59502429456799399</v>
      </c>
      <c r="CC59">
        <v>0.40970995656294401</v>
      </c>
      <c r="CD59">
        <v>0.78416164413581702</v>
      </c>
      <c r="CE59">
        <v>-3.0537955273886E-3</v>
      </c>
      <c r="CF59">
        <v>0.55447766182483904</v>
      </c>
      <c r="CG59">
        <v>0.62357536827328797</v>
      </c>
      <c r="CH59">
        <v>0.53306745116649901</v>
      </c>
      <c r="CI59">
        <v>0.12993839656407599</v>
      </c>
      <c r="CJ59">
        <v>0.382011861852043</v>
      </c>
      <c r="CK59">
        <v>0.22477587891707401</v>
      </c>
      <c r="CL59" t="s">
        <v>162</v>
      </c>
      <c r="CM59">
        <v>1.6241793648287602E-2</v>
      </c>
      <c r="CN59" t="s">
        <v>162</v>
      </c>
      <c r="CO59">
        <v>0.72024571629317602</v>
      </c>
      <c r="CP59">
        <v>0.67105861379722498</v>
      </c>
      <c r="CQ59">
        <v>0.117763342510032</v>
      </c>
      <c r="CR59" t="s">
        <v>162</v>
      </c>
      <c r="CS59">
        <v>-4.3707199951947197E-2</v>
      </c>
      <c r="CT59" t="s">
        <v>162</v>
      </c>
    </row>
    <row r="60" spans="1:98" x14ac:dyDescent="0.25">
      <c r="A60" s="139">
        <v>36708</v>
      </c>
      <c r="B60">
        <f t="shared" si="0"/>
        <v>24.675380713081626</v>
      </c>
      <c r="C60">
        <v>0.39376640333983198</v>
      </c>
      <c r="D60">
        <v>0.31906160226487101</v>
      </c>
      <c r="E60">
        <v>0.661174235340107</v>
      </c>
      <c r="F60">
        <v>-0.16441484213364099</v>
      </c>
      <c r="G60" t="s">
        <v>162</v>
      </c>
      <c r="H60">
        <v>0.79371911945865303</v>
      </c>
      <c r="I60" t="s">
        <v>162</v>
      </c>
      <c r="J60">
        <v>-2.4979992273513201E-2</v>
      </c>
      <c r="K60">
        <v>0.21122933183534701</v>
      </c>
      <c r="L60" t="s">
        <v>162</v>
      </c>
      <c r="M60" t="s">
        <v>162</v>
      </c>
      <c r="N60">
        <v>0.294334886347833</v>
      </c>
      <c r="O60" t="s">
        <v>162</v>
      </c>
      <c r="P60">
        <v>0.15818355265926001</v>
      </c>
      <c r="Q60">
        <v>4.5472033803661299E-2</v>
      </c>
      <c r="R60" t="s">
        <v>162</v>
      </c>
      <c r="S60">
        <v>0.41623052388193599</v>
      </c>
      <c r="T60">
        <v>0.26693665560291102</v>
      </c>
      <c r="U60" t="s">
        <v>162</v>
      </c>
      <c r="V60">
        <v>0.28134574833069298</v>
      </c>
      <c r="W60">
        <v>0.39590957345841399</v>
      </c>
      <c r="X60">
        <v>4.70853419960666E-2</v>
      </c>
      <c r="Y60">
        <v>1.2074894008545899E-2</v>
      </c>
      <c r="Z60">
        <v>-5.4739738463904803E-3</v>
      </c>
      <c r="AA60">
        <v>0.52007350526408702</v>
      </c>
      <c r="AB60">
        <v>0.78572161790740502</v>
      </c>
      <c r="AC60" t="s">
        <v>162</v>
      </c>
      <c r="AD60">
        <v>0.78184092516528703</v>
      </c>
      <c r="AE60">
        <v>-5.6783242009857099E-2</v>
      </c>
      <c r="AF60">
        <v>-7.9734911402139994E-2</v>
      </c>
      <c r="AG60">
        <v>0.45777383550734102</v>
      </c>
      <c r="AH60">
        <v>0.34444007440797803</v>
      </c>
      <c r="AI60">
        <v>0.34309015894564698</v>
      </c>
      <c r="AJ60">
        <v>0.20385041352202099</v>
      </c>
      <c r="AK60">
        <v>3.7438251659750101E-2</v>
      </c>
      <c r="AL60" t="s">
        <v>162</v>
      </c>
      <c r="AM60">
        <v>0.33308661176946602</v>
      </c>
      <c r="AN60">
        <v>0.31813394745485002</v>
      </c>
      <c r="AO60">
        <v>0.83155842951247205</v>
      </c>
      <c r="AP60">
        <v>8.1613110259367794E-2</v>
      </c>
      <c r="AQ60">
        <v>0.174689490993613</v>
      </c>
      <c r="AR60">
        <v>-3.1171778707681699E-2</v>
      </c>
      <c r="AS60" t="s">
        <v>162</v>
      </c>
      <c r="AT60">
        <v>0.20851356070971899</v>
      </c>
      <c r="AU60">
        <v>-0.10382883893705</v>
      </c>
      <c r="AV60" t="s">
        <v>162</v>
      </c>
      <c r="AW60">
        <v>0.29002868292320799</v>
      </c>
      <c r="AX60" t="s">
        <v>162</v>
      </c>
      <c r="AY60">
        <v>0.15702283519725399</v>
      </c>
      <c r="AZ60" t="s">
        <v>162</v>
      </c>
      <c r="BA60">
        <v>6.5231637786682201E-2</v>
      </c>
      <c r="BB60">
        <v>0.66089123414616702</v>
      </c>
      <c r="BC60">
        <v>-7.5385225309083898E-2</v>
      </c>
      <c r="BD60">
        <v>0.23840183241070001</v>
      </c>
      <c r="BE60" t="s">
        <v>162</v>
      </c>
      <c r="BF60">
        <v>0.18521966190942701</v>
      </c>
      <c r="BG60">
        <v>0.27753283762421399</v>
      </c>
      <c r="BH60">
        <v>0.81093570781426505</v>
      </c>
      <c r="BI60">
        <v>0.107907963513265</v>
      </c>
      <c r="BJ60">
        <v>-0.123831031862704</v>
      </c>
      <c r="BK60">
        <v>0.39957502854426802</v>
      </c>
      <c r="BL60">
        <v>5.87084591016191E-2</v>
      </c>
      <c r="BM60">
        <v>8.7323903764722197E-2</v>
      </c>
      <c r="BN60" t="s">
        <v>162</v>
      </c>
      <c r="BO60">
        <v>-4.91859030875497E-2</v>
      </c>
      <c r="BP60">
        <v>5.0410641938917901E-2</v>
      </c>
      <c r="BQ60">
        <v>0.107179451365811</v>
      </c>
      <c r="BR60">
        <v>0.45442085964309398</v>
      </c>
      <c r="BS60" t="s">
        <v>162</v>
      </c>
      <c r="BT60">
        <v>0.14523222229034199</v>
      </c>
      <c r="BU60">
        <v>3.9195072194139001E-2</v>
      </c>
      <c r="BV60">
        <v>0.27803809266349599</v>
      </c>
      <c r="BW60">
        <v>-0.119362767095751</v>
      </c>
      <c r="BX60" t="s">
        <v>162</v>
      </c>
      <c r="BY60">
        <v>0.415299216205744</v>
      </c>
      <c r="BZ60">
        <v>5.3820668246323901E-2</v>
      </c>
      <c r="CA60">
        <v>0.76976243538998002</v>
      </c>
      <c r="CB60">
        <v>0.25112711343111399</v>
      </c>
      <c r="CC60">
        <v>0.29335611475349699</v>
      </c>
      <c r="CD60">
        <v>0.70641275029624895</v>
      </c>
      <c r="CE60">
        <v>1.87364457618222E-3</v>
      </c>
      <c r="CF60">
        <v>0.60746833089447605</v>
      </c>
      <c r="CG60">
        <v>0.59450275220415705</v>
      </c>
      <c r="CH60">
        <v>0.20913146412012601</v>
      </c>
      <c r="CI60">
        <v>8.1015053425944894E-2</v>
      </c>
      <c r="CJ60">
        <v>0.101658712895433</v>
      </c>
      <c r="CK60">
        <v>0.18724680643497399</v>
      </c>
      <c r="CL60" t="s">
        <v>162</v>
      </c>
      <c r="CM60">
        <v>0.16416413563796101</v>
      </c>
      <c r="CN60" t="s">
        <v>162</v>
      </c>
      <c r="CO60">
        <v>0.58842448038413697</v>
      </c>
      <c r="CP60">
        <v>0.311899730561429</v>
      </c>
      <c r="CQ60">
        <v>-1.6201222331447399E-2</v>
      </c>
      <c r="CR60" t="s">
        <v>162</v>
      </c>
      <c r="CS60">
        <v>-0.111878105888418</v>
      </c>
      <c r="CT60" t="s">
        <v>162</v>
      </c>
    </row>
    <row r="61" spans="1:98" x14ac:dyDescent="0.25">
      <c r="A61" s="139">
        <v>36800</v>
      </c>
      <c r="B61">
        <f t="shared" si="0"/>
        <v>29.964735561196427</v>
      </c>
      <c r="C61">
        <v>0.50641144965378804</v>
      </c>
      <c r="D61">
        <v>0.36283852447019699</v>
      </c>
      <c r="E61">
        <v>0.69322269583863105</v>
      </c>
      <c r="F61">
        <v>-6.7973628837946706E-2</v>
      </c>
      <c r="G61" t="s">
        <v>162</v>
      </c>
      <c r="H61">
        <v>0.63411176557673499</v>
      </c>
      <c r="I61" t="s">
        <v>162</v>
      </c>
      <c r="J61">
        <v>0.25872340062462101</v>
      </c>
      <c r="K61">
        <v>0.26160363887346999</v>
      </c>
      <c r="L61" t="s">
        <v>162</v>
      </c>
      <c r="M61" t="s">
        <v>162</v>
      </c>
      <c r="N61">
        <v>0.39644455763473702</v>
      </c>
      <c r="O61" t="s">
        <v>162</v>
      </c>
      <c r="P61">
        <v>0.41132451126109698</v>
      </c>
      <c r="Q61">
        <v>0.131246810693495</v>
      </c>
      <c r="R61" t="s">
        <v>162</v>
      </c>
      <c r="S61">
        <v>0.87717767478716502</v>
      </c>
      <c r="T61">
        <v>5.6987054401528202E-2</v>
      </c>
      <c r="U61" t="s">
        <v>162</v>
      </c>
      <c r="V61">
        <v>0.45394272870003199</v>
      </c>
      <c r="W61">
        <v>0.32032883324821099</v>
      </c>
      <c r="X61">
        <v>7.1097792238894494E-2</v>
      </c>
      <c r="Y61">
        <v>-2.21754735375237E-2</v>
      </c>
      <c r="Z61">
        <v>0.35580971578935799</v>
      </c>
      <c r="AA61">
        <v>0.65927610592830999</v>
      </c>
      <c r="AB61">
        <v>0.75237127868012998</v>
      </c>
      <c r="AC61" t="s">
        <v>162</v>
      </c>
      <c r="AD61">
        <v>0.73670640368781104</v>
      </c>
      <c r="AE61">
        <v>-4.1550414196529897E-2</v>
      </c>
      <c r="AF61">
        <v>0.28396550340843102</v>
      </c>
      <c r="AG61">
        <v>0.599382182063386</v>
      </c>
      <c r="AH61">
        <v>0.41447292572106398</v>
      </c>
      <c r="AI61">
        <v>-5.72855606589429E-2</v>
      </c>
      <c r="AJ61">
        <v>0.43251287278477701</v>
      </c>
      <c r="AK61">
        <v>9.8433185661830097E-2</v>
      </c>
      <c r="AL61" t="s">
        <v>162</v>
      </c>
      <c r="AM61">
        <v>0.44428163647472502</v>
      </c>
      <c r="AN61">
        <v>8.8667228032520695E-3</v>
      </c>
      <c r="AO61">
        <v>0.73597231084487402</v>
      </c>
      <c r="AP61">
        <v>1.7819566853211601E-2</v>
      </c>
      <c r="AQ61">
        <v>0.50511794775596497</v>
      </c>
      <c r="AR61">
        <v>-7.1381135775478999E-3</v>
      </c>
      <c r="AS61" t="s">
        <v>162</v>
      </c>
      <c r="AT61">
        <v>0.241346294454724</v>
      </c>
      <c r="AU61">
        <v>-0.193147695063455</v>
      </c>
      <c r="AV61" t="s">
        <v>162</v>
      </c>
      <c r="AW61">
        <v>0.226727192926096</v>
      </c>
      <c r="AX61" t="s">
        <v>162</v>
      </c>
      <c r="AY61">
        <v>7.9439217742360499E-2</v>
      </c>
      <c r="AZ61" t="s">
        <v>162</v>
      </c>
      <c r="BA61">
        <v>0.185982318565416</v>
      </c>
      <c r="BB61">
        <v>0.59361605732619005</v>
      </c>
      <c r="BC61">
        <v>5.53419112570235E-2</v>
      </c>
      <c r="BD61">
        <v>0.596448189632938</v>
      </c>
      <c r="BE61" t="s">
        <v>162</v>
      </c>
      <c r="BF61">
        <v>0.20892642591576499</v>
      </c>
      <c r="BG61">
        <v>0.25914235704225003</v>
      </c>
      <c r="BH61">
        <v>0.78609370976757098</v>
      </c>
      <c r="BI61">
        <v>0.41966596012115498</v>
      </c>
      <c r="BJ61">
        <v>5.26378586703777E-2</v>
      </c>
      <c r="BK61">
        <v>0.60284254877437105</v>
      </c>
      <c r="BL61">
        <v>-0.12591489770236</v>
      </c>
      <c r="BM61">
        <v>-3.7659288098855499E-2</v>
      </c>
      <c r="BN61" t="s">
        <v>162</v>
      </c>
      <c r="BO61">
        <v>9.5383372951628798E-2</v>
      </c>
      <c r="BP61">
        <v>0.18883278222931299</v>
      </c>
      <c r="BQ61">
        <v>1.78363449934015E-2</v>
      </c>
      <c r="BR61">
        <v>0.24187597878787201</v>
      </c>
      <c r="BS61" t="s">
        <v>162</v>
      </c>
      <c r="BT61">
        <v>4.84540110621242E-2</v>
      </c>
      <c r="BU61">
        <v>0.13512004571573699</v>
      </c>
      <c r="BV61">
        <v>0.55560916763305901</v>
      </c>
      <c r="BW61">
        <v>0.30105176922625099</v>
      </c>
      <c r="BX61" t="s">
        <v>162</v>
      </c>
      <c r="BY61">
        <v>0.51126535031018805</v>
      </c>
      <c r="BZ61">
        <v>0.198603855878975</v>
      </c>
      <c r="CA61">
        <v>0.47259833306695698</v>
      </c>
      <c r="CB61">
        <v>0.473273348293476</v>
      </c>
      <c r="CC61">
        <v>0.49080047567192903</v>
      </c>
      <c r="CD61">
        <v>0.62527117501032303</v>
      </c>
      <c r="CE61">
        <v>-9.5600100226034906E-2</v>
      </c>
      <c r="CF61">
        <v>0.595284487598287</v>
      </c>
      <c r="CG61">
        <v>0.55471395130444101</v>
      </c>
      <c r="CH61">
        <v>2.20219775711189E-2</v>
      </c>
      <c r="CI61">
        <v>0.133397911117485</v>
      </c>
      <c r="CJ61">
        <v>0.27282913591744601</v>
      </c>
      <c r="CK61">
        <v>9.2329855589495705E-2</v>
      </c>
      <c r="CL61" t="s">
        <v>162</v>
      </c>
      <c r="CM61">
        <v>7.4045313884834901E-2</v>
      </c>
      <c r="CN61" t="s">
        <v>162</v>
      </c>
      <c r="CO61">
        <v>0.50207580917377703</v>
      </c>
      <c r="CP61">
        <v>0.61806770028931601</v>
      </c>
      <c r="CQ61">
        <v>8.6565267568176604E-2</v>
      </c>
      <c r="CR61" t="s">
        <v>162</v>
      </c>
      <c r="CS61">
        <v>2.6029583294936001E-2</v>
      </c>
      <c r="CT61" t="s">
        <v>162</v>
      </c>
    </row>
    <row r="62" spans="1:98" x14ac:dyDescent="0.25">
      <c r="A62" s="139">
        <v>36892</v>
      </c>
      <c r="B62">
        <f t="shared" si="0"/>
        <v>29.640340314291723</v>
      </c>
      <c r="C62">
        <v>0.56232278890462695</v>
      </c>
      <c r="D62">
        <v>0.41257489158652</v>
      </c>
      <c r="E62">
        <v>0.751230866486021</v>
      </c>
      <c r="F62">
        <v>0.11607868947907</v>
      </c>
      <c r="G62" t="s">
        <v>162</v>
      </c>
      <c r="H62">
        <v>0.81606900815730499</v>
      </c>
      <c r="I62" t="s">
        <v>162</v>
      </c>
      <c r="J62">
        <v>-9.7378933195721301E-2</v>
      </c>
      <c r="K62">
        <v>0.175864330845035</v>
      </c>
      <c r="L62">
        <v>0.23381817376917599</v>
      </c>
      <c r="M62" t="s">
        <v>162</v>
      </c>
      <c r="N62">
        <v>0.558263555760797</v>
      </c>
      <c r="O62" t="s">
        <v>162</v>
      </c>
      <c r="P62">
        <v>0.346383982732127</v>
      </c>
      <c r="Q62">
        <v>1.7072820044127902E-2</v>
      </c>
      <c r="R62" t="s">
        <v>162</v>
      </c>
      <c r="S62">
        <v>0.59695985139625596</v>
      </c>
      <c r="T62">
        <v>0.37080629886246003</v>
      </c>
      <c r="U62" t="s">
        <v>162</v>
      </c>
      <c r="V62">
        <v>0.53353494587679196</v>
      </c>
      <c r="W62">
        <v>0.60430740228612501</v>
      </c>
      <c r="X62">
        <v>-0.36978752826782102</v>
      </c>
      <c r="Y62">
        <v>0.13045196570114201</v>
      </c>
      <c r="Z62">
        <v>0.47722326429624501</v>
      </c>
      <c r="AA62">
        <v>0.58130366997206195</v>
      </c>
      <c r="AB62">
        <v>0.89889405554212998</v>
      </c>
      <c r="AC62" t="s">
        <v>162</v>
      </c>
      <c r="AD62">
        <v>0.82655263983510396</v>
      </c>
      <c r="AE62">
        <v>0.16403705271524099</v>
      </c>
      <c r="AF62">
        <v>0.34657368707569303</v>
      </c>
      <c r="AG62">
        <v>0.50918085455976703</v>
      </c>
      <c r="AH62">
        <v>0.58355633885895097</v>
      </c>
      <c r="AI62">
        <v>0.36678463881918499</v>
      </c>
      <c r="AJ62">
        <v>4.7570125549675303E-2</v>
      </c>
      <c r="AK62">
        <v>3.9960173995078903E-2</v>
      </c>
      <c r="AL62" t="s">
        <v>162</v>
      </c>
      <c r="AM62">
        <v>0.68138949753876399</v>
      </c>
      <c r="AN62">
        <v>0.17882913898331901</v>
      </c>
      <c r="AO62">
        <v>0.81382473524810295</v>
      </c>
      <c r="AP62">
        <v>-0.102709486306715</v>
      </c>
      <c r="AQ62">
        <v>0.249651731466627</v>
      </c>
      <c r="AR62">
        <v>-8.79059218387193E-2</v>
      </c>
      <c r="AS62" t="s">
        <v>162</v>
      </c>
      <c r="AT62">
        <v>4.9331047199074197E-2</v>
      </c>
      <c r="AU62">
        <v>-4.1572202896706899E-3</v>
      </c>
      <c r="AV62" t="s">
        <v>162</v>
      </c>
      <c r="AW62">
        <v>-0.13635068106637699</v>
      </c>
      <c r="AX62" t="s">
        <v>162</v>
      </c>
      <c r="AY62">
        <v>0.28186094167583098</v>
      </c>
      <c r="AZ62" t="s">
        <v>162</v>
      </c>
      <c r="BA62">
        <v>0.102307846425882</v>
      </c>
      <c r="BB62">
        <v>0.30040873497513199</v>
      </c>
      <c r="BC62">
        <v>-0.123037786379151</v>
      </c>
      <c r="BD62">
        <v>0.50442328561528804</v>
      </c>
      <c r="BE62" t="s">
        <v>162</v>
      </c>
      <c r="BF62">
        <v>7.1638031229961596E-2</v>
      </c>
      <c r="BG62">
        <v>0.41375181730412303</v>
      </c>
      <c r="BH62">
        <v>0.89248181166794804</v>
      </c>
      <c r="BI62">
        <v>0.35749842844607799</v>
      </c>
      <c r="BJ62">
        <v>-0.141063054438476</v>
      </c>
      <c r="BK62">
        <v>0.64715298094325402</v>
      </c>
      <c r="BL62">
        <v>7.4476402445437198E-2</v>
      </c>
      <c r="BM62">
        <v>2.0039612250853898E-3</v>
      </c>
      <c r="BN62" t="s">
        <v>162</v>
      </c>
      <c r="BO62">
        <v>0.32111369969050402</v>
      </c>
      <c r="BP62">
        <v>0.164535581333491</v>
      </c>
      <c r="BQ62">
        <v>4.6621806453779703E-2</v>
      </c>
      <c r="BR62">
        <v>0.38193160248630398</v>
      </c>
      <c r="BS62" t="s">
        <v>162</v>
      </c>
      <c r="BT62">
        <v>-0.14243276396086399</v>
      </c>
      <c r="BU62">
        <v>-1.1335538858620301E-2</v>
      </c>
      <c r="BV62">
        <v>0.44353393179280098</v>
      </c>
      <c r="BW62">
        <v>-6.9022528337876296E-2</v>
      </c>
      <c r="BX62" t="s">
        <v>162</v>
      </c>
      <c r="BY62">
        <v>0.3504305950046</v>
      </c>
      <c r="BZ62">
        <v>0.42783156948621398</v>
      </c>
      <c r="CA62">
        <v>0.58602758838188296</v>
      </c>
      <c r="CB62">
        <v>0.47535581962050999</v>
      </c>
      <c r="CC62">
        <v>0.33820803691349599</v>
      </c>
      <c r="CD62">
        <v>0.81213199446515705</v>
      </c>
      <c r="CE62">
        <v>-0.115410931365382</v>
      </c>
      <c r="CF62">
        <v>0.74871079569559496</v>
      </c>
      <c r="CG62">
        <v>0.77620517757722696</v>
      </c>
      <c r="CH62">
        <v>7.9519326440758806E-2</v>
      </c>
      <c r="CI62">
        <v>-9.7979258248540604E-2</v>
      </c>
      <c r="CJ62">
        <v>0.204667373543132</v>
      </c>
      <c r="CK62">
        <v>8.4993602637408502E-2</v>
      </c>
      <c r="CL62" t="s">
        <v>162</v>
      </c>
      <c r="CM62">
        <v>-0.121148210872788</v>
      </c>
      <c r="CN62" t="s">
        <v>162</v>
      </c>
      <c r="CO62">
        <v>0.70717504334950698</v>
      </c>
      <c r="CP62">
        <v>0.53595500736472901</v>
      </c>
      <c r="CQ62">
        <v>-4.6234501690831202E-2</v>
      </c>
      <c r="CR62" t="s">
        <v>162</v>
      </c>
      <c r="CS62">
        <v>1.9257966245543E-2</v>
      </c>
      <c r="CT62" t="s">
        <v>162</v>
      </c>
    </row>
    <row r="63" spans="1:98" x14ac:dyDescent="0.25">
      <c r="A63" s="139">
        <v>36982</v>
      </c>
      <c r="B63">
        <f t="shared" si="0"/>
        <v>24.565357101884004</v>
      </c>
      <c r="C63">
        <v>0.28955545439964597</v>
      </c>
      <c r="D63">
        <v>0.45722027369199703</v>
      </c>
      <c r="E63">
        <v>0.61216456713548895</v>
      </c>
      <c r="F63">
        <v>-9.8580910605656505E-2</v>
      </c>
      <c r="G63" t="s">
        <v>162</v>
      </c>
      <c r="H63">
        <v>0.47646427722281998</v>
      </c>
      <c r="I63" t="s">
        <v>162</v>
      </c>
      <c r="J63">
        <v>-2.0348840138858099E-2</v>
      </c>
      <c r="K63">
        <v>0.234272810861549</v>
      </c>
      <c r="L63">
        <v>-0.12164556427338</v>
      </c>
      <c r="M63" t="s">
        <v>162</v>
      </c>
      <c r="N63">
        <v>0.63557114561610994</v>
      </c>
      <c r="O63" t="s">
        <v>162</v>
      </c>
      <c r="P63">
        <v>0.23375104881900999</v>
      </c>
      <c r="Q63">
        <v>4.7400280143703601E-2</v>
      </c>
      <c r="R63" t="s">
        <v>162</v>
      </c>
      <c r="S63">
        <v>6.7793576800625102E-2</v>
      </c>
      <c r="T63">
        <v>0.29132043388530299</v>
      </c>
      <c r="U63" t="s">
        <v>162</v>
      </c>
      <c r="V63">
        <v>0.31890022536593099</v>
      </c>
      <c r="W63">
        <v>0.149439405770742</v>
      </c>
      <c r="X63">
        <v>0.32363760829763599</v>
      </c>
      <c r="Y63">
        <v>3.66692376755074E-2</v>
      </c>
      <c r="Z63">
        <v>0.37355350445451002</v>
      </c>
      <c r="AA63">
        <v>0.55436400984802403</v>
      </c>
      <c r="AB63">
        <v>0.79033516777557</v>
      </c>
      <c r="AC63" t="s">
        <v>162</v>
      </c>
      <c r="AD63">
        <v>0.81886284546395605</v>
      </c>
      <c r="AE63">
        <v>-4.3308605085894597E-2</v>
      </c>
      <c r="AF63">
        <v>0.14459328265508201</v>
      </c>
      <c r="AG63">
        <v>0.56552540100917803</v>
      </c>
      <c r="AH63">
        <v>0.22943154114936401</v>
      </c>
      <c r="AI63">
        <v>3.08256556950697E-2</v>
      </c>
      <c r="AJ63">
        <v>-5.9442426410062803E-2</v>
      </c>
      <c r="AK63">
        <v>9.0384609670274604E-2</v>
      </c>
      <c r="AL63" t="s">
        <v>162</v>
      </c>
      <c r="AM63">
        <v>0.11586955805495799</v>
      </c>
      <c r="AN63">
        <v>0.48072288940497598</v>
      </c>
      <c r="AO63">
        <v>0.60916946307326902</v>
      </c>
      <c r="AP63">
        <v>6.3774225084487296E-2</v>
      </c>
      <c r="AQ63">
        <v>0.34880582501067298</v>
      </c>
      <c r="AR63">
        <v>-2.7419966882800101E-2</v>
      </c>
      <c r="AS63" t="s">
        <v>162</v>
      </c>
      <c r="AT63">
        <v>-5.6163488545709003E-2</v>
      </c>
      <c r="AU63">
        <v>7.6242538818364305E-2</v>
      </c>
      <c r="AV63" t="s">
        <v>162</v>
      </c>
      <c r="AW63">
        <v>0.241592770984359</v>
      </c>
      <c r="AX63" t="s">
        <v>162</v>
      </c>
      <c r="AY63">
        <v>0.26638349816340301</v>
      </c>
      <c r="AZ63" t="s">
        <v>162</v>
      </c>
      <c r="BA63">
        <v>0.28878604360075999</v>
      </c>
      <c r="BB63">
        <v>0.434078909443954</v>
      </c>
      <c r="BC63">
        <v>-5.20158323387232E-3</v>
      </c>
      <c r="BD63">
        <v>0.29401962987077801</v>
      </c>
      <c r="BE63" t="s">
        <v>162</v>
      </c>
      <c r="BF63">
        <v>4.3328737188290903E-2</v>
      </c>
      <c r="BG63">
        <v>-1.10127424591147E-2</v>
      </c>
      <c r="BH63">
        <v>0.73696996160880901</v>
      </c>
      <c r="BI63">
        <v>0.54760332710230397</v>
      </c>
      <c r="BJ63">
        <v>-4.2543696444729898E-2</v>
      </c>
      <c r="BK63">
        <v>0.42467473143451201</v>
      </c>
      <c r="BL63">
        <v>-2.9012102679998299E-2</v>
      </c>
      <c r="BM63">
        <v>7.3011197818662499E-2</v>
      </c>
      <c r="BN63" t="s">
        <v>162</v>
      </c>
      <c r="BO63">
        <v>0.226244558270878</v>
      </c>
      <c r="BP63">
        <v>6.6697539050617496E-2</v>
      </c>
      <c r="BQ63">
        <v>0.11514554670630101</v>
      </c>
      <c r="BR63">
        <v>0.27437167837879001</v>
      </c>
      <c r="BS63" t="s">
        <v>162</v>
      </c>
      <c r="BT63">
        <v>-0.130288580368526</v>
      </c>
      <c r="BU63">
        <v>-6.8406708778273595E-2</v>
      </c>
      <c r="BV63">
        <v>0.187844190126606</v>
      </c>
      <c r="BW63">
        <v>-6.9361102728461702E-2</v>
      </c>
      <c r="BX63" t="s">
        <v>162</v>
      </c>
      <c r="BY63">
        <v>0.47592330379497699</v>
      </c>
      <c r="BZ63">
        <v>0.316943690919742</v>
      </c>
      <c r="CA63">
        <v>0.61000180543287197</v>
      </c>
      <c r="CB63">
        <v>0.420043991356913</v>
      </c>
      <c r="CC63">
        <v>0.46724627541560598</v>
      </c>
      <c r="CD63">
        <v>0.66332247898135699</v>
      </c>
      <c r="CE63">
        <v>-1.8350939388017701E-2</v>
      </c>
      <c r="CF63">
        <v>0.41342124199091201</v>
      </c>
      <c r="CG63">
        <v>0.60582970387773105</v>
      </c>
      <c r="CH63">
        <v>0.36246789039090399</v>
      </c>
      <c r="CI63">
        <v>1.7469064863354401E-2</v>
      </c>
      <c r="CJ63">
        <v>0.23570867078101199</v>
      </c>
      <c r="CK63">
        <v>-2.6451136050328599E-2</v>
      </c>
      <c r="CL63" t="s">
        <v>162</v>
      </c>
      <c r="CM63">
        <v>6.0488844299448702E-2</v>
      </c>
      <c r="CN63" t="s">
        <v>162</v>
      </c>
      <c r="CO63">
        <v>0.56768394826107405</v>
      </c>
      <c r="CP63">
        <v>0.62415179507604601</v>
      </c>
      <c r="CQ63">
        <v>8.9189638358227893E-2</v>
      </c>
      <c r="CR63" t="s">
        <v>162</v>
      </c>
      <c r="CS63">
        <v>-0.120055734897502</v>
      </c>
      <c r="CT63" t="s">
        <v>162</v>
      </c>
    </row>
    <row r="64" spans="1:98" x14ac:dyDescent="0.25">
      <c r="A64" s="139">
        <v>37073</v>
      </c>
      <c r="B64">
        <f t="shared" si="0"/>
        <v>34.021426476731484</v>
      </c>
      <c r="C64">
        <v>0.19553166980849601</v>
      </c>
      <c r="D64">
        <v>0.576207885386125</v>
      </c>
      <c r="E64">
        <v>0.79308829111282297</v>
      </c>
      <c r="F64">
        <v>0.31333252161571801</v>
      </c>
      <c r="G64" t="s">
        <v>162</v>
      </c>
      <c r="H64">
        <v>0.83379842073812105</v>
      </c>
      <c r="I64" t="s">
        <v>162</v>
      </c>
      <c r="J64">
        <v>-6.6320264269727106E-2</v>
      </c>
      <c r="K64">
        <v>0.34360820696806299</v>
      </c>
      <c r="L64">
        <v>4.7373194540466498E-2</v>
      </c>
      <c r="M64" t="s">
        <v>162</v>
      </c>
      <c r="N64">
        <v>0.70898087724063896</v>
      </c>
      <c r="O64" t="s">
        <v>162</v>
      </c>
      <c r="P64">
        <v>0.38740284413417803</v>
      </c>
      <c r="Q64">
        <v>-5.8176409594612698E-2</v>
      </c>
      <c r="R64" t="s">
        <v>162</v>
      </c>
      <c r="S64">
        <v>0.181919088276771</v>
      </c>
      <c r="T64">
        <v>0.24533751403457699</v>
      </c>
      <c r="U64" t="s">
        <v>162</v>
      </c>
      <c r="V64">
        <v>0.18815534866397701</v>
      </c>
      <c r="W64">
        <v>0.57271399579968496</v>
      </c>
      <c r="X64">
        <v>0.30723572116847397</v>
      </c>
      <c r="Y64">
        <v>0.117293987458112</v>
      </c>
      <c r="Z64">
        <v>0.64637907119652005</v>
      </c>
      <c r="AA64">
        <v>0.388937123145983</v>
      </c>
      <c r="AB64">
        <v>0.91107828138803804</v>
      </c>
      <c r="AC64" t="s">
        <v>162</v>
      </c>
      <c r="AD64">
        <v>0.88022689873552196</v>
      </c>
      <c r="AE64">
        <v>0.11692460644524701</v>
      </c>
      <c r="AF64">
        <v>0.37539395071005099</v>
      </c>
      <c r="AG64">
        <v>0.53201242886648903</v>
      </c>
      <c r="AH64">
        <v>0.337121030873275</v>
      </c>
      <c r="AI64">
        <v>3.7706707935235298E-2</v>
      </c>
      <c r="AJ64">
        <v>0.53063324014493096</v>
      </c>
      <c r="AK64">
        <v>-7.4285683847628903E-2</v>
      </c>
      <c r="AL64" t="s">
        <v>162</v>
      </c>
      <c r="AM64">
        <v>0.53267325423108103</v>
      </c>
      <c r="AN64">
        <v>0.52425497835724799</v>
      </c>
      <c r="AO64">
        <v>0.88724982935110797</v>
      </c>
      <c r="AP64">
        <v>-0.166384405243549</v>
      </c>
      <c r="AQ64">
        <v>0.54257631074687696</v>
      </c>
      <c r="AR64">
        <v>0.26796837384599798</v>
      </c>
      <c r="AS64" t="s">
        <v>162</v>
      </c>
      <c r="AT64">
        <v>0.127995143535649</v>
      </c>
      <c r="AU64">
        <v>0.114139951052979</v>
      </c>
      <c r="AV64" t="s">
        <v>162</v>
      </c>
      <c r="AW64">
        <v>6.0832342213330899E-2</v>
      </c>
      <c r="AX64" t="s">
        <v>162</v>
      </c>
      <c r="AY64">
        <v>0.60240594129477198</v>
      </c>
      <c r="AZ64" t="s">
        <v>162</v>
      </c>
      <c r="BA64">
        <v>0.33478791149583098</v>
      </c>
      <c r="BB64">
        <v>0.69499254049591996</v>
      </c>
      <c r="BC64">
        <v>-0.15474251673598499</v>
      </c>
      <c r="BD64">
        <v>0.38886107861326402</v>
      </c>
      <c r="BE64" t="s">
        <v>162</v>
      </c>
      <c r="BF64">
        <v>0.115670242672372</v>
      </c>
      <c r="BG64">
        <v>2.7622490650812698E-3</v>
      </c>
      <c r="BH64">
        <v>0.88771027801425595</v>
      </c>
      <c r="BI64">
        <v>0.70663150205365599</v>
      </c>
      <c r="BJ64">
        <v>-5.5823693090103502E-2</v>
      </c>
      <c r="BK64">
        <v>0.59115994564869101</v>
      </c>
      <c r="BL64">
        <v>9.81206158825189E-2</v>
      </c>
      <c r="BM64">
        <v>0.26574760429439098</v>
      </c>
      <c r="BN64" t="s">
        <v>162</v>
      </c>
      <c r="BO64">
        <v>-0.111775201109213</v>
      </c>
      <c r="BP64">
        <v>0.56873514185004603</v>
      </c>
      <c r="BQ64">
        <v>0.247655712159981</v>
      </c>
      <c r="BR64">
        <v>6.2367208150852699E-2</v>
      </c>
      <c r="BS64" t="s">
        <v>162</v>
      </c>
      <c r="BT64">
        <v>0.158611544119727</v>
      </c>
      <c r="BU64">
        <v>-5.3216679300799097E-2</v>
      </c>
      <c r="BV64">
        <v>0.332673791325789</v>
      </c>
      <c r="BW64">
        <v>0.154419329666308</v>
      </c>
      <c r="BX64" t="s">
        <v>162</v>
      </c>
      <c r="BY64">
        <v>0.565173946564968</v>
      </c>
      <c r="BZ64">
        <v>0.31920686503614698</v>
      </c>
      <c r="CA64">
        <v>0.64172812959935699</v>
      </c>
      <c r="CB64">
        <v>0.47985410985402999</v>
      </c>
      <c r="CC64">
        <v>0.50287169744236604</v>
      </c>
      <c r="CD64">
        <v>0.77444482002565196</v>
      </c>
      <c r="CE64">
        <v>-4.67080822954564E-2</v>
      </c>
      <c r="CF64">
        <v>0.75697678269334401</v>
      </c>
      <c r="CG64">
        <v>0.80689549771332203</v>
      </c>
      <c r="CH64">
        <v>0.34139355741307997</v>
      </c>
      <c r="CI64">
        <v>-2.8630570681760399E-2</v>
      </c>
      <c r="CJ64">
        <v>0.47231091222618898</v>
      </c>
      <c r="CK64">
        <v>0.12743919435487999</v>
      </c>
      <c r="CL64" t="s">
        <v>162</v>
      </c>
      <c r="CM64">
        <v>-7.8727805447055293E-2</v>
      </c>
      <c r="CN64" t="s">
        <v>162</v>
      </c>
      <c r="CO64">
        <v>0.84119629683449804</v>
      </c>
      <c r="CP64">
        <v>0.479990610977721</v>
      </c>
      <c r="CQ64">
        <v>-0.10083998589882801</v>
      </c>
      <c r="CR64" t="s">
        <v>162</v>
      </c>
      <c r="CS64">
        <v>-9.6962727430160503E-2</v>
      </c>
      <c r="CT64" t="s">
        <v>162</v>
      </c>
    </row>
    <row r="65" spans="1:98" x14ac:dyDescent="0.25">
      <c r="A65" s="139">
        <v>37165</v>
      </c>
      <c r="B65">
        <f t="shared" si="0"/>
        <v>24.361254738572384</v>
      </c>
      <c r="C65">
        <v>0.167774314826205</v>
      </c>
      <c r="D65">
        <v>0.28457695875774103</v>
      </c>
      <c r="E65">
        <v>0.47772681781932202</v>
      </c>
      <c r="F65">
        <v>-1.8512025741518601E-2</v>
      </c>
      <c r="G65" t="s">
        <v>162</v>
      </c>
      <c r="H65">
        <v>0.53236483821218294</v>
      </c>
      <c r="I65" t="s">
        <v>162</v>
      </c>
      <c r="J65">
        <v>0.25456829420987598</v>
      </c>
      <c r="K65">
        <v>0.172972441710908</v>
      </c>
      <c r="L65">
        <v>0.23470066489937499</v>
      </c>
      <c r="M65" t="s">
        <v>162</v>
      </c>
      <c r="N65">
        <v>0.45008193443285099</v>
      </c>
      <c r="O65" t="s">
        <v>162</v>
      </c>
      <c r="P65">
        <v>0.34772584996554001</v>
      </c>
      <c r="Q65">
        <v>5.7186766528372103E-2</v>
      </c>
      <c r="R65" t="s">
        <v>162</v>
      </c>
      <c r="S65">
        <v>0.75029999644884904</v>
      </c>
      <c r="T65">
        <v>-5.8299318477140802E-2</v>
      </c>
      <c r="U65" t="s">
        <v>162</v>
      </c>
      <c r="V65">
        <v>0.224313085882478</v>
      </c>
      <c r="W65">
        <v>0.18742308103807101</v>
      </c>
      <c r="X65" t="s">
        <v>162</v>
      </c>
      <c r="Y65">
        <v>5.9554702272694902E-2</v>
      </c>
      <c r="Z65">
        <v>0.20826031234799899</v>
      </c>
      <c r="AA65">
        <v>0.62654163392110296</v>
      </c>
      <c r="AB65">
        <v>0.86023456722204605</v>
      </c>
      <c r="AC65" t="s">
        <v>162</v>
      </c>
      <c r="AD65">
        <v>0.69799765742741204</v>
      </c>
      <c r="AE65">
        <v>-0.110837478665387</v>
      </c>
      <c r="AF65">
        <v>0.17997674785412399</v>
      </c>
      <c r="AG65">
        <v>0.52641739456319003</v>
      </c>
      <c r="AH65">
        <v>0.151195399774043</v>
      </c>
      <c r="AI65">
        <v>-2.4280570995120401E-2</v>
      </c>
      <c r="AJ65">
        <v>0.25873152418464601</v>
      </c>
      <c r="AK65">
        <v>-2.66108328135077E-2</v>
      </c>
      <c r="AL65" t="s">
        <v>162</v>
      </c>
      <c r="AM65">
        <v>0.24324698570366801</v>
      </c>
      <c r="AN65">
        <v>0.27221248104615797</v>
      </c>
      <c r="AO65">
        <v>0.83354303820161002</v>
      </c>
      <c r="AP65">
        <v>-4.3598297876859E-3</v>
      </c>
      <c r="AQ65">
        <v>0.33986463833455899</v>
      </c>
      <c r="AR65">
        <v>0.11815561307758</v>
      </c>
      <c r="AS65" t="s">
        <v>162</v>
      </c>
      <c r="AT65">
        <v>-3.4518062377432997E-2</v>
      </c>
      <c r="AU65">
        <v>2.9121930410202099E-2</v>
      </c>
      <c r="AV65" t="s">
        <v>162</v>
      </c>
      <c r="AW65">
        <v>-0.236699234298408</v>
      </c>
      <c r="AX65" t="s">
        <v>162</v>
      </c>
      <c r="AY65">
        <v>0.25013165039755297</v>
      </c>
      <c r="AZ65" t="s">
        <v>162</v>
      </c>
      <c r="BA65">
        <v>0.17262451047517299</v>
      </c>
      <c r="BB65">
        <v>0.37453114287658501</v>
      </c>
      <c r="BC65">
        <v>5.0991018719483997E-3</v>
      </c>
      <c r="BD65">
        <v>0.37980161768326098</v>
      </c>
      <c r="BE65" t="s">
        <v>162</v>
      </c>
      <c r="BF65">
        <v>0.18167892766843999</v>
      </c>
      <c r="BG65">
        <v>0.64712457784488198</v>
      </c>
      <c r="BH65">
        <v>0.756002254383215</v>
      </c>
      <c r="BI65">
        <v>0.29649324950228201</v>
      </c>
      <c r="BJ65">
        <v>-6.5905840846268895E-2</v>
      </c>
      <c r="BK65">
        <v>0.34643047517537401</v>
      </c>
      <c r="BL65">
        <v>-3.0277350624224701E-2</v>
      </c>
      <c r="BM65">
        <v>-0.115623203705413</v>
      </c>
      <c r="BN65" t="s">
        <v>162</v>
      </c>
      <c r="BO65">
        <v>0.174723062704467</v>
      </c>
      <c r="BP65">
        <v>0.25688444708532798</v>
      </c>
      <c r="BQ65">
        <v>5.5401168716935302E-3</v>
      </c>
      <c r="BR65">
        <v>0.197573258386015</v>
      </c>
      <c r="BS65" t="s">
        <v>162</v>
      </c>
      <c r="BT65">
        <v>-4.2211261088103601E-2</v>
      </c>
      <c r="BU65">
        <v>-2.5737231317474601E-2</v>
      </c>
      <c r="BV65">
        <v>0.38256268364582102</v>
      </c>
      <c r="BW65">
        <v>-6.7287519345763602E-2</v>
      </c>
      <c r="BX65" t="s">
        <v>162</v>
      </c>
      <c r="BY65">
        <v>0.38934236595048599</v>
      </c>
      <c r="BZ65">
        <v>2.1030625093546099E-2</v>
      </c>
      <c r="CA65">
        <v>0.56353857523633499</v>
      </c>
      <c r="CB65">
        <v>0.244658254185187</v>
      </c>
      <c r="CC65">
        <v>0.32901072035218598</v>
      </c>
      <c r="CD65">
        <v>0.70985610150267497</v>
      </c>
      <c r="CE65">
        <v>-7.7514062494828506E-2</v>
      </c>
      <c r="CF65">
        <v>0.75901736761735505</v>
      </c>
      <c r="CG65">
        <v>0.50712654206939201</v>
      </c>
      <c r="CH65">
        <v>0.143878189805657</v>
      </c>
      <c r="CI65">
        <v>-5.6521210911428803E-2</v>
      </c>
      <c r="CJ65">
        <v>0.44239676392209598</v>
      </c>
      <c r="CK65">
        <v>0.28408731471350102</v>
      </c>
      <c r="CL65" t="s">
        <v>162</v>
      </c>
      <c r="CM65">
        <v>-3.5112369199377998E-2</v>
      </c>
      <c r="CN65" t="s">
        <v>162</v>
      </c>
      <c r="CO65">
        <v>0.68149935161528097</v>
      </c>
      <c r="CP65">
        <v>0.39335415269718199</v>
      </c>
      <c r="CQ65">
        <v>-0.10679943024251901</v>
      </c>
      <c r="CR65" t="s">
        <v>162</v>
      </c>
      <c r="CS65">
        <v>-3.4719185544834601E-2</v>
      </c>
      <c r="CT65" t="s">
        <v>162</v>
      </c>
    </row>
    <row r="66" spans="1:98" x14ac:dyDescent="0.25">
      <c r="A66" s="139">
        <v>37257</v>
      </c>
      <c r="B66">
        <f t="shared" si="0"/>
        <v>21.6383616293659</v>
      </c>
      <c r="C66">
        <v>6.9832319251389996E-2</v>
      </c>
      <c r="D66">
        <v>0.27919134298389597</v>
      </c>
      <c r="E66">
        <v>0.28597738318628102</v>
      </c>
      <c r="F66">
        <v>0.14943003135260099</v>
      </c>
      <c r="G66" t="s">
        <v>162</v>
      </c>
      <c r="H66">
        <v>0.502868346731833</v>
      </c>
      <c r="I66" t="s">
        <v>162</v>
      </c>
      <c r="J66">
        <v>0.141381538679167</v>
      </c>
      <c r="K66">
        <v>0.19558399407096799</v>
      </c>
      <c r="L66">
        <v>0.18019997530821599</v>
      </c>
      <c r="M66" t="s">
        <v>162</v>
      </c>
      <c r="N66">
        <v>0.45610310734287801</v>
      </c>
      <c r="O66" t="s">
        <v>162</v>
      </c>
      <c r="P66">
        <v>0.250824162929913</v>
      </c>
      <c r="Q66">
        <v>3.0546961507233999E-3</v>
      </c>
      <c r="R66" t="s">
        <v>162</v>
      </c>
      <c r="S66">
        <v>4.5607814719249899E-2</v>
      </c>
      <c r="T66">
        <v>6.8488515007391407E-2</v>
      </c>
      <c r="U66" t="s">
        <v>162</v>
      </c>
      <c r="V66">
        <v>5.4430575212072597E-2</v>
      </c>
      <c r="W66">
        <v>0.37668675225768</v>
      </c>
      <c r="X66">
        <v>0.87617605578226898</v>
      </c>
      <c r="Y66">
        <v>-9.4485252923197399E-2</v>
      </c>
      <c r="Z66">
        <v>4.3143069436192602E-2</v>
      </c>
      <c r="AA66">
        <v>0.68193341453886203</v>
      </c>
      <c r="AB66">
        <v>0.88255986840141298</v>
      </c>
      <c r="AC66" t="s">
        <v>162</v>
      </c>
      <c r="AD66">
        <v>0.68726218514881698</v>
      </c>
      <c r="AE66">
        <v>3.03983091172936E-2</v>
      </c>
      <c r="AF66">
        <v>0.28646168444547299</v>
      </c>
      <c r="AG66">
        <v>0.31227752787792901</v>
      </c>
      <c r="AH66">
        <v>0.227684096269302</v>
      </c>
      <c r="AI66">
        <v>-3.8979961487051202E-3</v>
      </c>
      <c r="AJ66">
        <v>4.5951794476610498E-2</v>
      </c>
      <c r="AK66">
        <v>-7.2972746832402804E-2</v>
      </c>
      <c r="AL66" t="s">
        <v>162</v>
      </c>
      <c r="AM66">
        <v>0.179813383590266</v>
      </c>
      <c r="AN66">
        <v>5.3533983195192002E-2</v>
      </c>
      <c r="AO66">
        <v>0.72448403428153296</v>
      </c>
      <c r="AP66">
        <v>-0.22207747610575901</v>
      </c>
      <c r="AQ66">
        <v>0.36792146767886102</v>
      </c>
      <c r="AR66">
        <v>-0.12720469138457899</v>
      </c>
      <c r="AS66" t="s">
        <v>162</v>
      </c>
      <c r="AT66">
        <v>0.18870141095536699</v>
      </c>
      <c r="AU66">
        <v>-5.10503565226001E-2</v>
      </c>
      <c r="AV66" t="s">
        <v>162</v>
      </c>
      <c r="AW66" t="s">
        <v>162</v>
      </c>
      <c r="AX66" t="s">
        <v>162</v>
      </c>
      <c r="AY66">
        <v>0.30087882324648901</v>
      </c>
      <c r="AZ66" t="s">
        <v>162</v>
      </c>
      <c r="BA66">
        <v>6.2802920823528605E-2</v>
      </c>
      <c r="BB66">
        <v>0.63192025328670698</v>
      </c>
      <c r="BC66">
        <v>6.4713423432011502E-2</v>
      </c>
      <c r="BD66">
        <v>0.31369848161742298</v>
      </c>
      <c r="BE66" t="s">
        <v>162</v>
      </c>
      <c r="BF66">
        <v>0.189401289270547</v>
      </c>
      <c r="BG66">
        <v>0.70950298559679503</v>
      </c>
      <c r="BH66">
        <v>0.77578972736012897</v>
      </c>
      <c r="BI66">
        <v>0.20736998772269</v>
      </c>
      <c r="BJ66">
        <v>-2.53924360938345E-2</v>
      </c>
      <c r="BK66">
        <v>0.51193799198658496</v>
      </c>
      <c r="BL66">
        <v>0.23589706261740201</v>
      </c>
      <c r="BM66">
        <v>-5.4065871825067897E-2</v>
      </c>
      <c r="BN66" t="s">
        <v>162</v>
      </c>
      <c r="BO66">
        <v>-1.91317170987888E-2</v>
      </c>
      <c r="BP66">
        <v>0.1995353383513</v>
      </c>
      <c r="BQ66">
        <v>6.3257218656570094E-2</v>
      </c>
      <c r="BR66">
        <v>0.15458925085973499</v>
      </c>
      <c r="BS66" t="s">
        <v>162</v>
      </c>
      <c r="BT66">
        <v>-4.1184818837374702E-2</v>
      </c>
      <c r="BU66">
        <v>-0.14519109823141399</v>
      </c>
      <c r="BV66">
        <v>0.12696098460368199</v>
      </c>
      <c r="BW66">
        <v>-5.2601220652033397E-2</v>
      </c>
      <c r="BX66" t="s">
        <v>162</v>
      </c>
      <c r="BY66">
        <v>0.31604865343715199</v>
      </c>
      <c r="BZ66">
        <v>0.15590090965748199</v>
      </c>
      <c r="CA66">
        <v>0.22877638909249901</v>
      </c>
      <c r="CB66">
        <v>-8.2267457890522297E-2</v>
      </c>
      <c r="CC66">
        <v>0.12617678487385101</v>
      </c>
      <c r="CD66">
        <v>0.62087826316833805</v>
      </c>
      <c r="CE66">
        <v>-0.107966437294198</v>
      </c>
      <c r="CF66">
        <v>0.60706419237483</v>
      </c>
      <c r="CG66">
        <v>0.61971834377096302</v>
      </c>
      <c r="CH66">
        <v>0.20774635170521399</v>
      </c>
      <c r="CI66">
        <v>-0.13729112014848799</v>
      </c>
      <c r="CJ66">
        <v>0.25564136456240999</v>
      </c>
      <c r="CK66">
        <v>5.3643126882969502E-2</v>
      </c>
      <c r="CL66" t="s">
        <v>162</v>
      </c>
      <c r="CM66">
        <v>-6.5851437922799502E-2</v>
      </c>
      <c r="CN66" t="s">
        <v>162</v>
      </c>
      <c r="CO66">
        <v>0.635981009551293</v>
      </c>
      <c r="CP66">
        <v>0.34517123864354998</v>
      </c>
      <c r="CQ66">
        <v>8.1767999665322097E-2</v>
      </c>
      <c r="CR66" t="s">
        <v>162</v>
      </c>
      <c r="CS66">
        <v>8.0670150739080307E-2</v>
      </c>
      <c r="CT66" t="s">
        <v>162</v>
      </c>
    </row>
    <row r="67" spans="1:98" x14ac:dyDescent="0.25">
      <c r="A67" s="139">
        <v>37347</v>
      </c>
      <c r="B67">
        <f t="shared" ref="B67:B130" si="1">AVERAGE(C67:CT67)*100</f>
        <v>22.818658845699964</v>
      </c>
      <c r="C67">
        <v>-7.4171599832578303E-2</v>
      </c>
      <c r="D67">
        <v>0.39899825745107298</v>
      </c>
      <c r="E67">
        <v>0.61719015031034097</v>
      </c>
      <c r="F67">
        <v>0.11022682706042999</v>
      </c>
      <c r="G67" t="s">
        <v>162</v>
      </c>
      <c r="H67">
        <v>0.42720160880390201</v>
      </c>
      <c r="I67" t="s">
        <v>162</v>
      </c>
      <c r="J67">
        <v>0.31591983835203802</v>
      </c>
      <c r="K67">
        <v>0.19677661998638901</v>
      </c>
      <c r="L67">
        <v>3.7183184132284101E-2</v>
      </c>
      <c r="M67" t="s">
        <v>162</v>
      </c>
      <c r="N67">
        <v>0.55749202081368499</v>
      </c>
      <c r="O67" t="s">
        <v>162</v>
      </c>
      <c r="P67">
        <v>0.61323522451644197</v>
      </c>
      <c r="Q67">
        <v>-6.2956757101424898E-2</v>
      </c>
      <c r="R67" t="s">
        <v>162</v>
      </c>
      <c r="S67">
        <v>0.400108608731153</v>
      </c>
      <c r="T67">
        <v>-3.0624912046768801E-2</v>
      </c>
      <c r="U67" t="s">
        <v>162</v>
      </c>
      <c r="V67">
        <v>6.4196632966112596E-2</v>
      </c>
      <c r="W67">
        <v>0.21920221099864401</v>
      </c>
      <c r="X67">
        <v>0.11405183105597801</v>
      </c>
      <c r="Y67">
        <v>-3.7542087069599502E-2</v>
      </c>
      <c r="Z67">
        <v>0.23241719155828899</v>
      </c>
      <c r="AA67">
        <v>0.40467949197460901</v>
      </c>
      <c r="AB67">
        <v>0.92291313057289504</v>
      </c>
      <c r="AC67" t="s">
        <v>162</v>
      </c>
      <c r="AD67">
        <v>0.72251247959328302</v>
      </c>
      <c r="AE67">
        <v>-1.56191311101879E-2</v>
      </c>
      <c r="AF67">
        <v>0.209598695245964</v>
      </c>
      <c r="AG67">
        <v>0.33515021242396298</v>
      </c>
      <c r="AH67">
        <v>8.4921487227860595E-2</v>
      </c>
      <c r="AI67">
        <v>-1.4902759424952901E-2</v>
      </c>
      <c r="AJ67">
        <v>1.37494510787737E-2</v>
      </c>
      <c r="AK67">
        <v>3.6687464544148403E-2</v>
      </c>
      <c r="AL67" t="s">
        <v>162</v>
      </c>
      <c r="AM67">
        <v>0.40751475588484398</v>
      </c>
      <c r="AN67">
        <v>9.4443525507689793E-2</v>
      </c>
      <c r="AO67">
        <v>0.80213191960138597</v>
      </c>
      <c r="AP67">
        <v>3.6647549119851797E-2</v>
      </c>
      <c r="AQ67">
        <v>0.26489833151046599</v>
      </c>
      <c r="AR67">
        <v>-4.6142397484185901E-2</v>
      </c>
      <c r="AS67" t="s">
        <v>162</v>
      </c>
      <c r="AT67">
        <v>1.5716591848435199E-2</v>
      </c>
      <c r="AU67">
        <v>6.5616702919867098E-2</v>
      </c>
      <c r="AV67" t="s">
        <v>162</v>
      </c>
      <c r="AW67" t="s">
        <v>162</v>
      </c>
      <c r="AX67" t="s">
        <v>162</v>
      </c>
      <c r="AY67">
        <v>0.56907691951321404</v>
      </c>
      <c r="AZ67" t="s">
        <v>162</v>
      </c>
      <c r="BA67">
        <v>8.8205895725359806E-2</v>
      </c>
      <c r="BB67">
        <v>0.47646712941804897</v>
      </c>
      <c r="BC67">
        <v>-7.5315074938561599E-2</v>
      </c>
      <c r="BD67">
        <v>0.47242739787690602</v>
      </c>
      <c r="BE67" t="s">
        <v>162</v>
      </c>
      <c r="BF67">
        <v>0.322512088929445</v>
      </c>
      <c r="BG67">
        <v>0.375516788491915</v>
      </c>
      <c r="BH67">
        <v>0.83368690850494898</v>
      </c>
      <c r="BI67">
        <v>0.483341321108612</v>
      </c>
      <c r="BJ67">
        <v>-2.75739918752347E-2</v>
      </c>
      <c r="BK67">
        <v>0.33973449065906802</v>
      </c>
      <c r="BL67">
        <v>-5.1376854644574498E-2</v>
      </c>
      <c r="BM67">
        <v>-0.106953489808899</v>
      </c>
      <c r="BN67" t="s">
        <v>162</v>
      </c>
      <c r="BO67">
        <v>-6.5120103457265002E-2</v>
      </c>
      <c r="BP67">
        <v>0.12398829389634999</v>
      </c>
      <c r="BQ67">
        <v>0.313096590792034</v>
      </c>
      <c r="BR67">
        <v>6.04647503655781E-2</v>
      </c>
      <c r="BS67" t="s">
        <v>162</v>
      </c>
      <c r="BT67">
        <v>-0.12592362417953601</v>
      </c>
      <c r="BU67">
        <v>-8.0461608354695194E-2</v>
      </c>
      <c r="BV67">
        <v>0.27501072450429498</v>
      </c>
      <c r="BW67">
        <v>0.153924232197374</v>
      </c>
      <c r="BX67" t="s">
        <v>162</v>
      </c>
      <c r="BY67">
        <v>0.147719987643328</v>
      </c>
      <c r="BZ67">
        <v>0.31866048084006099</v>
      </c>
      <c r="CA67">
        <v>8.7585997606912006E-2</v>
      </c>
      <c r="CB67">
        <v>1.8385088559578398E-2</v>
      </c>
      <c r="CC67">
        <v>0.393399785333365</v>
      </c>
      <c r="CD67">
        <v>0.75463541194778405</v>
      </c>
      <c r="CE67">
        <v>-8.8702308899677201E-2</v>
      </c>
      <c r="CF67">
        <v>0.49145142891170601</v>
      </c>
      <c r="CG67">
        <v>0.69977961172116498</v>
      </c>
      <c r="CH67">
        <v>0.24539834943224101</v>
      </c>
      <c r="CI67">
        <v>-8.5203501463097894E-2</v>
      </c>
      <c r="CJ67">
        <v>0.29570402135458901</v>
      </c>
      <c r="CK67">
        <v>0.20884732163483599</v>
      </c>
      <c r="CL67" t="s">
        <v>162</v>
      </c>
      <c r="CM67">
        <v>-5.4245545857254801E-2</v>
      </c>
      <c r="CN67" t="s">
        <v>162</v>
      </c>
      <c r="CO67">
        <v>0.52040794579020699</v>
      </c>
      <c r="CP67">
        <v>0.37285122533334702</v>
      </c>
      <c r="CQ67">
        <v>-0.13063709304860699</v>
      </c>
      <c r="CR67" t="s">
        <v>162</v>
      </c>
      <c r="CS67">
        <v>0.123804790989012</v>
      </c>
      <c r="CT67" t="s">
        <v>162</v>
      </c>
    </row>
    <row r="68" spans="1:98" x14ac:dyDescent="0.25">
      <c r="A68" s="139">
        <v>37438</v>
      </c>
      <c r="B68">
        <f t="shared" si="1"/>
        <v>33.688671688791715</v>
      </c>
      <c r="C68">
        <v>0.206903529791643</v>
      </c>
      <c r="D68">
        <v>0.63053548180941699</v>
      </c>
      <c r="E68">
        <v>0.63554044904247398</v>
      </c>
      <c r="F68">
        <v>1.42538882609691E-2</v>
      </c>
      <c r="G68" t="s">
        <v>162</v>
      </c>
      <c r="H68">
        <v>0.90161199707030804</v>
      </c>
      <c r="I68" t="s">
        <v>162</v>
      </c>
      <c r="J68">
        <v>0.33199799876914698</v>
      </c>
      <c r="K68">
        <v>7.4129173768796103E-2</v>
      </c>
      <c r="L68">
        <v>7.0468086654107101E-2</v>
      </c>
      <c r="M68" t="s">
        <v>162</v>
      </c>
      <c r="N68">
        <v>0.67564451204064802</v>
      </c>
      <c r="O68" t="s">
        <v>162</v>
      </c>
      <c r="P68">
        <v>0.35107318058562098</v>
      </c>
      <c r="Q68">
        <v>-7.4963755014356301E-2</v>
      </c>
      <c r="R68" t="s">
        <v>162</v>
      </c>
      <c r="S68">
        <v>0.41122488993744899</v>
      </c>
      <c r="T68">
        <v>5.4718254650949601E-2</v>
      </c>
      <c r="U68" t="s">
        <v>162</v>
      </c>
      <c r="V68">
        <v>0.23224188573634599</v>
      </c>
      <c r="W68">
        <v>0.72503889700719804</v>
      </c>
      <c r="X68">
        <v>-0.11415415096830001</v>
      </c>
      <c r="Y68">
        <v>7.8951623327832607E-2</v>
      </c>
      <c r="Z68">
        <v>0.58047662385318</v>
      </c>
      <c r="AA68">
        <v>0.75681634137834497</v>
      </c>
      <c r="AB68">
        <v>0.94986120518230699</v>
      </c>
      <c r="AC68" t="s">
        <v>162</v>
      </c>
      <c r="AD68">
        <v>0.73560724977581204</v>
      </c>
      <c r="AE68">
        <v>0.13480182537149499</v>
      </c>
      <c r="AF68">
        <v>0.64714771311899</v>
      </c>
      <c r="AG68">
        <v>0.55453045681784296</v>
      </c>
      <c r="AH68">
        <v>0.546123233458921</v>
      </c>
      <c r="AI68">
        <v>0.19310257065535599</v>
      </c>
      <c r="AJ68">
        <v>0.252500643742817</v>
      </c>
      <c r="AK68">
        <v>0.34225052310936399</v>
      </c>
      <c r="AL68" t="s">
        <v>162</v>
      </c>
      <c r="AM68">
        <v>0.58207868023925502</v>
      </c>
      <c r="AN68">
        <v>0.114957937695624</v>
      </c>
      <c r="AO68">
        <v>0.84220432811426604</v>
      </c>
      <c r="AP68">
        <v>0.17172014912581901</v>
      </c>
      <c r="AQ68">
        <v>0.31640334737783599</v>
      </c>
      <c r="AR68">
        <v>0.15643115798107399</v>
      </c>
      <c r="AS68" t="s">
        <v>162</v>
      </c>
      <c r="AT68">
        <v>-1.0812490099941801E-2</v>
      </c>
      <c r="AU68">
        <v>-8.7156934401327699E-2</v>
      </c>
      <c r="AV68" t="s">
        <v>162</v>
      </c>
      <c r="AW68">
        <v>-0.14747523091328099</v>
      </c>
      <c r="AX68" t="s">
        <v>162</v>
      </c>
      <c r="AY68">
        <v>0.30673329024183499</v>
      </c>
      <c r="AZ68" t="s">
        <v>162</v>
      </c>
      <c r="BA68">
        <v>0.32445205085587803</v>
      </c>
      <c r="BB68">
        <v>0.49415768211001798</v>
      </c>
      <c r="BC68">
        <v>8.2969222876718401E-2</v>
      </c>
      <c r="BD68">
        <v>0.51630061413501505</v>
      </c>
      <c r="BE68" t="s">
        <v>162</v>
      </c>
      <c r="BF68">
        <v>0.40497351394917702</v>
      </c>
      <c r="BG68">
        <v>0.40531295525573402</v>
      </c>
      <c r="BH68">
        <v>0.91366886000441805</v>
      </c>
      <c r="BI68">
        <v>0.67207210005528994</v>
      </c>
      <c r="BJ68">
        <v>2.56347436640555E-2</v>
      </c>
      <c r="BK68">
        <v>0.70466145210117803</v>
      </c>
      <c r="BL68">
        <v>0.135058934548281</v>
      </c>
      <c r="BM68">
        <v>-7.05558140841476E-2</v>
      </c>
      <c r="BN68" t="s">
        <v>162</v>
      </c>
      <c r="BO68">
        <v>1.86379280471138E-3</v>
      </c>
      <c r="BP68">
        <v>0.15493727569284901</v>
      </c>
      <c r="BQ68">
        <v>0.17409777746937899</v>
      </c>
      <c r="BR68">
        <v>0.14662821846079599</v>
      </c>
      <c r="BS68" t="s">
        <v>162</v>
      </c>
      <c r="BT68">
        <v>-0.152760758944671</v>
      </c>
      <c r="BU68">
        <v>-0.116746546372181</v>
      </c>
      <c r="BV68">
        <v>0.44660727876836298</v>
      </c>
      <c r="BW68">
        <v>7.2670397581767699E-3</v>
      </c>
      <c r="BX68" t="s">
        <v>162</v>
      </c>
      <c r="BY68">
        <v>0.45186076296715599</v>
      </c>
      <c r="BZ68">
        <v>0.34854818903774998</v>
      </c>
      <c r="CA68">
        <v>0.20112120785732401</v>
      </c>
      <c r="CB68">
        <v>0.382947920612556</v>
      </c>
      <c r="CC68">
        <v>0.58417375761589996</v>
      </c>
      <c r="CD68">
        <v>0.788514826655481</v>
      </c>
      <c r="CE68">
        <v>-2.5576615708109399E-3</v>
      </c>
      <c r="CF68">
        <v>0.82481665439393703</v>
      </c>
      <c r="CG68">
        <v>0.80673285539666395</v>
      </c>
      <c r="CH68">
        <v>0.73165099997276495</v>
      </c>
      <c r="CI68">
        <v>0.113546617250362</v>
      </c>
      <c r="CJ68">
        <v>0.58166960457677896</v>
      </c>
      <c r="CK68">
        <v>0.117921394093746</v>
      </c>
      <c r="CL68" t="s">
        <v>162</v>
      </c>
      <c r="CM68">
        <v>6.5355690742093506E-2</v>
      </c>
      <c r="CN68" t="s">
        <v>162</v>
      </c>
      <c r="CO68">
        <v>0.848269199444738</v>
      </c>
      <c r="CP68">
        <v>0.44428577812352599</v>
      </c>
      <c r="CQ68">
        <v>-0.10494637288917</v>
      </c>
      <c r="CR68" t="s">
        <v>162</v>
      </c>
      <c r="CS68">
        <v>5.3601017960432902E-3</v>
      </c>
      <c r="CT68" t="s">
        <v>162</v>
      </c>
    </row>
    <row r="69" spans="1:98" x14ac:dyDescent="0.25">
      <c r="A69" s="139">
        <v>37530</v>
      </c>
      <c r="B69">
        <f t="shared" si="1"/>
        <v>23.8530453202095</v>
      </c>
      <c r="C69">
        <v>-0.13388636893840899</v>
      </c>
      <c r="D69">
        <v>0.55276004152713898</v>
      </c>
      <c r="E69">
        <v>0.41177451994674802</v>
      </c>
      <c r="F69">
        <v>-4.2254245271197803E-2</v>
      </c>
      <c r="G69" t="s">
        <v>162</v>
      </c>
      <c r="H69">
        <v>0.80902765607377103</v>
      </c>
      <c r="I69" t="s">
        <v>162</v>
      </c>
      <c r="J69">
        <v>-0.17505480035811</v>
      </c>
      <c r="K69">
        <v>0.121331678769104</v>
      </c>
      <c r="L69">
        <v>-8.98952846911409E-2</v>
      </c>
      <c r="M69" t="s">
        <v>162</v>
      </c>
      <c r="N69">
        <v>0.74060479233229703</v>
      </c>
      <c r="O69" t="s">
        <v>162</v>
      </c>
      <c r="P69">
        <v>0.46656745053814103</v>
      </c>
      <c r="Q69">
        <v>-2.40067320078419E-2</v>
      </c>
      <c r="R69" t="s">
        <v>162</v>
      </c>
      <c r="S69">
        <v>0.13311310459374101</v>
      </c>
      <c r="T69">
        <v>-2.7031334788403E-2</v>
      </c>
      <c r="U69" t="s">
        <v>162</v>
      </c>
      <c r="V69">
        <v>0.23619773315794401</v>
      </c>
      <c r="W69">
        <v>0.462229627157418</v>
      </c>
      <c r="X69">
        <v>6.1117896330140802E-2</v>
      </c>
      <c r="Y69">
        <v>-6.0948773964142999E-2</v>
      </c>
      <c r="Z69">
        <v>0.18057128299338299</v>
      </c>
      <c r="AA69">
        <v>0.73003148523346895</v>
      </c>
      <c r="AB69">
        <v>0.93565749536119502</v>
      </c>
      <c r="AC69" t="s">
        <v>162</v>
      </c>
      <c r="AD69">
        <v>0.86930386356960199</v>
      </c>
      <c r="AE69">
        <v>-3.76921150301208E-2</v>
      </c>
      <c r="AF69">
        <v>0.38621383728570302</v>
      </c>
      <c r="AG69">
        <v>0.500950759284844</v>
      </c>
      <c r="AH69">
        <v>0.30672328535485199</v>
      </c>
      <c r="AI69">
        <v>0.64932143418023702</v>
      </c>
      <c r="AJ69">
        <v>-6.7248568098722303E-2</v>
      </c>
      <c r="AK69">
        <v>7.4879505548792996E-2</v>
      </c>
      <c r="AL69" t="s">
        <v>162</v>
      </c>
      <c r="AM69">
        <v>0.56856433986011401</v>
      </c>
      <c r="AN69">
        <v>0.12683265512539699</v>
      </c>
      <c r="AO69">
        <v>0.87321164888608005</v>
      </c>
      <c r="AP69">
        <v>8.9094535587230805E-4</v>
      </c>
      <c r="AQ69">
        <v>0.31588535099264398</v>
      </c>
      <c r="AR69">
        <v>3.6323556981657901E-2</v>
      </c>
      <c r="AS69" t="s">
        <v>162</v>
      </c>
      <c r="AT69">
        <v>-0.10212077162202</v>
      </c>
      <c r="AU69">
        <v>-0.10156224349084</v>
      </c>
      <c r="AV69" t="s">
        <v>162</v>
      </c>
      <c r="AW69">
        <v>-0.22384746080748899</v>
      </c>
      <c r="AX69" t="s">
        <v>162</v>
      </c>
      <c r="AY69">
        <v>0.19054581250873601</v>
      </c>
      <c r="AZ69" t="s">
        <v>162</v>
      </c>
      <c r="BA69">
        <v>-4.8810588516296598E-2</v>
      </c>
      <c r="BB69">
        <v>0.11320896384354</v>
      </c>
      <c r="BC69">
        <v>-8.06038304708558E-2</v>
      </c>
      <c r="BD69">
        <v>0.53113808730160705</v>
      </c>
      <c r="BE69" t="s">
        <v>162</v>
      </c>
      <c r="BF69">
        <v>0.198989059540292</v>
      </c>
      <c r="BG69">
        <v>6.9499325819418797E-2</v>
      </c>
      <c r="BH69">
        <v>0.91177996995350696</v>
      </c>
      <c r="BI69">
        <v>-2.6022066212733699E-2</v>
      </c>
      <c r="BJ69">
        <v>5.9466514963785203E-2</v>
      </c>
      <c r="BK69">
        <v>0.31766303239018501</v>
      </c>
      <c r="BL69">
        <v>-4.7760779608075898E-2</v>
      </c>
      <c r="BM69">
        <v>-1.6651422114020799E-2</v>
      </c>
      <c r="BN69" t="s">
        <v>162</v>
      </c>
      <c r="BO69">
        <v>8.2259254420411307E-2</v>
      </c>
      <c r="BP69">
        <v>0.15540182692506299</v>
      </c>
      <c r="BQ69">
        <v>0.140024325585385</v>
      </c>
      <c r="BR69">
        <v>4.5047394968882201E-2</v>
      </c>
      <c r="BS69" t="s">
        <v>162</v>
      </c>
      <c r="BT69">
        <v>7.5002437337986496E-3</v>
      </c>
      <c r="BU69">
        <v>-7.5134705925852904E-2</v>
      </c>
      <c r="BV69">
        <v>0.346284315459576</v>
      </c>
      <c r="BW69">
        <v>4.8108289888488698E-2</v>
      </c>
      <c r="BX69" t="s">
        <v>162</v>
      </c>
      <c r="BY69">
        <v>0.25826164364924098</v>
      </c>
      <c r="BZ69">
        <v>0.113927272579464</v>
      </c>
      <c r="CA69">
        <v>0.156419771491462</v>
      </c>
      <c r="CB69">
        <v>0.12830505532178799</v>
      </c>
      <c r="CC69">
        <v>0.45720553015611498</v>
      </c>
      <c r="CD69">
        <v>0.80926829057071004</v>
      </c>
      <c r="CE69">
        <v>0.118102614387485</v>
      </c>
      <c r="CF69">
        <v>0.75223105616485497</v>
      </c>
      <c r="CG69">
        <v>0.78241516585829896</v>
      </c>
      <c r="CH69">
        <v>0.27253708107553898</v>
      </c>
      <c r="CI69">
        <v>3.1280247159102201E-2</v>
      </c>
      <c r="CJ69">
        <v>0.33791590360110701</v>
      </c>
      <c r="CK69">
        <v>-6.7872268290382995E-2</v>
      </c>
      <c r="CL69" t="s">
        <v>162</v>
      </c>
      <c r="CM69">
        <v>-8.3990622705098605E-2</v>
      </c>
      <c r="CN69" t="s">
        <v>162</v>
      </c>
      <c r="CO69">
        <v>0.76375162920803596</v>
      </c>
      <c r="CP69">
        <v>0.690689629449044</v>
      </c>
      <c r="CQ69">
        <v>0.17272557179502601</v>
      </c>
      <c r="CR69" t="s">
        <v>162</v>
      </c>
      <c r="CS69">
        <v>4.8670600060737798E-2</v>
      </c>
      <c r="CT69" t="s">
        <v>162</v>
      </c>
    </row>
    <row r="70" spans="1:98" x14ac:dyDescent="0.25">
      <c r="A70" s="139">
        <v>37622</v>
      </c>
      <c r="B70">
        <f t="shared" si="1"/>
        <v>27.887876611647094</v>
      </c>
      <c r="C70">
        <v>5.9107982388794299E-2</v>
      </c>
      <c r="D70">
        <v>0.44446121146805601</v>
      </c>
      <c r="E70">
        <v>0.53729960593703596</v>
      </c>
      <c r="F70">
        <v>3.9044016015728301E-2</v>
      </c>
      <c r="G70" t="s">
        <v>162</v>
      </c>
      <c r="H70">
        <v>0.77436036683160503</v>
      </c>
      <c r="I70" t="s">
        <v>162</v>
      </c>
      <c r="J70">
        <v>8.6973296405597998E-3</v>
      </c>
      <c r="K70">
        <v>0.25858037878847601</v>
      </c>
      <c r="L70">
        <v>0.19071562634018999</v>
      </c>
      <c r="M70" t="s">
        <v>162</v>
      </c>
      <c r="N70">
        <v>0.45927469939443499</v>
      </c>
      <c r="O70" t="s">
        <v>162</v>
      </c>
      <c r="P70">
        <v>0.59343512546077204</v>
      </c>
      <c r="Q70">
        <v>-2.0718551801434101E-2</v>
      </c>
      <c r="R70" t="s">
        <v>162</v>
      </c>
      <c r="S70">
        <v>0.12472685702566499</v>
      </c>
      <c r="T70">
        <v>0.29821458275081197</v>
      </c>
      <c r="U70" t="s">
        <v>162</v>
      </c>
      <c r="V70">
        <v>0.21078328590980799</v>
      </c>
      <c r="W70">
        <v>0.24331234798939599</v>
      </c>
      <c r="X70">
        <v>-8.5208616485171501E-2</v>
      </c>
      <c r="Y70">
        <v>5.2001305168282698E-2</v>
      </c>
      <c r="Z70">
        <v>0.34492875802693301</v>
      </c>
      <c r="AA70">
        <v>0.56110959257450299</v>
      </c>
      <c r="AB70">
        <v>0.90010408967523103</v>
      </c>
      <c r="AC70" t="s">
        <v>162</v>
      </c>
      <c r="AD70">
        <v>0.78913615682271099</v>
      </c>
      <c r="AE70">
        <v>7.2669541382431799E-2</v>
      </c>
      <c r="AF70">
        <v>0.27114529757166</v>
      </c>
      <c r="AG70">
        <v>0.58281548592951904</v>
      </c>
      <c r="AH70">
        <v>2.2111315107466601E-2</v>
      </c>
      <c r="AI70">
        <v>0.25233578075871499</v>
      </c>
      <c r="AJ70">
        <v>0.23185413210178599</v>
      </c>
      <c r="AK70">
        <v>0.17577877246099999</v>
      </c>
      <c r="AL70" t="s">
        <v>162</v>
      </c>
      <c r="AM70">
        <v>0.32960520659749798</v>
      </c>
      <c r="AN70">
        <v>0.23512683398897699</v>
      </c>
      <c r="AO70">
        <v>0.73767643194874299</v>
      </c>
      <c r="AP70">
        <v>5.3215659308241701E-2</v>
      </c>
      <c r="AQ70">
        <v>0.25847922832485398</v>
      </c>
      <c r="AR70">
        <v>-0.13810206045604401</v>
      </c>
      <c r="AS70" t="s">
        <v>162</v>
      </c>
      <c r="AT70">
        <v>-7.4205578784337894E-2</v>
      </c>
      <c r="AU70">
        <v>4.2387200011710299E-2</v>
      </c>
      <c r="AV70" t="s">
        <v>162</v>
      </c>
      <c r="AW70">
        <v>0.76267275683950997</v>
      </c>
      <c r="AX70" t="s">
        <v>162</v>
      </c>
      <c r="AY70">
        <v>0.117106876674981</v>
      </c>
      <c r="AZ70" t="s">
        <v>162</v>
      </c>
      <c r="BA70">
        <v>0.36577431905117203</v>
      </c>
      <c r="BB70">
        <v>0.36804701738909801</v>
      </c>
      <c r="BC70">
        <v>-5.5793115173111897E-2</v>
      </c>
      <c r="BD70">
        <v>0.54735988712574801</v>
      </c>
      <c r="BE70" t="s">
        <v>162</v>
      </c>
      <c r="BF70">
        <v>0.32912432896010102</v>
      </c>
      <c r="BG70">
        <v>0.124392159590307</v>
      </c>
      <c r="BH70">
        <v>0.94276023398542297</v>
      </c>
      <c r="BI70">
        <v>0.38752711013329899</v>
      </c>
      <c r="BJ70">
        <v>8.5037167725818402E-2</v>
      </c>
      <c r="BK70">
        <v>0.31397521148145302</v>
      </c>
      <c r="BL70">
        <v>0.17425996056347801</v>
      </c>
      <c r="BM70">
        <v>2.5293515960539501E-2</v>
      </c>
      <c r="BN70" t="s">
        <v>162</v>
      </c>
      <c r="BO70">
        <v>0.167938611522429</v>
      </c>
      <c r="BP70">
        <v>8.85765330649224E-2</v>
      </c>
      <c r="BQ70">
        <v>0.170415771036634</v>
      </c>
      <c r="BR70">
        <v>0.15190429913644299</v>
      </c>
      <c r="BS70" t="s">
        <v>162</v>
      </c>
      <c r="BT70">
        <v>-4.0161478128652997E-3</v>
      </c>
      <c r="BU70">
        <v>-4.1345208259113703E-4</v>
      </c>
      <c r="BV70">
        <v>0.163986523727812</v>
      </c>
      <c r="BW70">
        <v>-3.7935401290959597E-2</v>
      </c>
      <c r="BX70" t="s">
        <v>162</v>
      </c>
      <c r="BY70">
        <v>0.39179930009066399</v>
      </c>
      <c r="BZ70">
        <v>8.51567129487453E-2</v>
      </c>
      <c r="CA70">
        <v>0.46670117438827202</v>
      </c>
      <c r="CB70">
        <v>0.21257959619819</v>
      </c>
      <c r="CC70">
        <v>0.57432723357148796</v>
      </c>
      <c r="CD70">
        <v>0.78070814501720298</v>
      </c>
      <c r="CE70">
        <v>9.4147645899565494E-2</v>
      </c>
      <c r="CF70">
        <v>0.69278361342547401</v>
      </c>
      <c r="CG70">
        <v>0.54975790847699202</v>
      </c>
      <c r="CH70">
        <v>0.29495247644273698</v>
      </c>
      <c r="CI70">
        <v>-7.0246834729335697E-2</v>
      </c>
      <c r="CJ70">
        <v>0.49760194011876901</v>
      </c>
      <c r="CK70">
        <v>8.3118072103808199E-2</v>
      </c>
      <c r="CL70" t="s">
        <v>162</v>
      </c>
      <c r="CM70">
        <v>1.96107447615077E-2</v>
      </c>
      <c r="CN70" t="s">
        <v>162</v>
      </c>
      <c r="CO70">
        <v>0.73054552373972803</v>
      </c>
      <c r="CP70">
        <v>0.74517730859348996</v>
      </c>
      <c r="CQ70">
        <v>5.7212173661818903E-2</v>
      </c>
      <c r="CR70" t="s">
        <v>162</v>
      </c>
      <c r="CS70">
        <v>-3.5400073641570301E-2</v>
      </c>
      <c r="CT70" t="s">
        <v>162</v>
      </c>
    </row>
    <row r="71" spans="1:98" x14ac:dyDescent="0.25">
      <c r="A71" s="139">
        <v>37712</v>
      </c>
      <c r="B71">
        <f t="shared" si="1"/>
        <v>27.985688962689686</v>
      </c>
      <c r="C71">
        <v>-5.6125106167210101E-2</v>
      </c>
      <c r="D71">
        <v>0.31398642200305998</v>
      </c>
      <c r="E71">
        <v>0.43337012684642101</v>
      </c>
      <c r="F71">
        <v>0.24181629494725501</v>
      </c>
      <c r="G71" t="s">
        <v>162</v>
      </c>
      <c r="H71">
        <v>0.692075723896039</v>
      </c>
      <c r="I71" t="s">
        <v>162</v>
      </c>
      <c r="J71">
        <v>0.28032999619958199</v>
      </c>
      <c r="K71">
        <v>3.7765518147188102E-3</v>
      </c>
      <c r="L71">
        <v>9.8872622049238995E-2</v>
      </c>
      <c r="M71" t="s">
        <v>162</v>
      </c>
      <c r="N71">
        <v>0.35348102794342601</v>
      </c>
      <c r="O71" t="s">
        <v>162</v>
      </c>
      <c r="P71">
        <v>0.55239542232236605</v>
      </c>
      <c r="Q71">
        <v>0.25736461973388403</v>
      </c>
      <c r="R71" t="s">
        <v>162</v>
      </c>
      <c r="S71">
        <v>0.65615490601475202</v>
      </c>
      <c r="T71">
        <v>0.12991873600378701</v>
      </c>
      <c r="U71" t="s">
        <v>162</v>
      </c>
      <c r="V71">
        <v>0.23310224702264701</v>
      </c>
      <c r="W71">
        <v>0.468909075430339</v>
      </c>
      <c r="X71">
        <v>4.5257200337496303E-3</v>
      </c>
      <c r="Y71">
        <v>3.4206117214220802E-2</v>
      </c>
      <c r="Z71">
        <v>0.28398397455296898</v>
      </c>
      <c r="AA71">
        <v>0.50781975633570897</v>
      </c>
      <c r="AB71">
        <v>0.90117088936863199</v>
      </c>
      <c r="AC71" t="s">
        <v>162</v>
      </c>
      <c r="AD71">
        <v>0.73357828111747903</v>
      </c>
      <c r="AE71">
        <v>-6.8624107913565699E-2</v>
      </c>
      <c r="AF71">
        <v>0.36567902209756598</v>
      </c>
      <c r="AG71">
        <v>0.38043009360324498</v>
      </c>
      <c r="AH71">
        <v>0.28641325319622801</v>
      </c>
      <c r="AI71">
        <v>0.22505035068953599</v>
      </c>
      <c r="AJ71">
        <v>0.12670995197936999</v>
      </c>
      <c r="AK71">
        <v>0.29827983387319101</v>
      </c>
      <c r="AL71" t="s">
        <v>162</v>
      </c>
      <c r="AM71">
        <v>0.416848599520798</v>
      </c>
      <c r="AN71">
        <v>-6.2087180743823902E-3</v>
      </c>
      <c r="AO71">
        <v>0.74720498621902598</v>
      </c>
      <c r="AP71">
        <v>0.16961543264743201</v>
      </c>
      <c r="AQ71">
        <v>0.14720246310351201</v>
      </c>
      <c r="AR71">
        <v>-8.0089032867203293E-3</v>
      </c>
      <c r="AS71" t="s">
        <v>162</v>
      </c>
      <c r="AT71">
        <v>0.108646425271375</v>
      </c>
      <c r="AU71">
        <v>-4.0679684240123998E-2</v>
      </c>
      <c r="AV71" t="s">
        <v>162</v>
      </c>
      <c r="AW71">
        <v>0.77340229787995196</v>
      </c>
      <c r="AX71" t="s">
        <v>162</v>
      </c>
      <c r="AY71">
        <v>0.396903965011767</v>
      </c>
      <c r="AZ71" t="s">
        <v>162</v>
      </c>
      <c r="BA71">
        <v>0.28090815212784398</v>
      </c>
      <c r="BB71">
        <v>0.661844470033215</v>
      </c>
      <c r="BC71">
        <v>8.0997541698432401E-2</v>
      </c>
      <c r="BD71">
        <v>0.38569414173697503</v>
      </c>
      <c r="BE71">
        <v>8.9239217514392996E-2</v>
      </c>
      <c r="BF71">
        <v>0.39351091338299399</v>
      </c>
      <c r="BG71">
        <v>0.28897021713299997</v>
      </c>
      <c r="BH71">
        <v>0.85715129917056698</v>
      </c>
      <c r="BI71">
        <v>0.26107772208045699</v>
      </c>
      <c r="BJ71">
        <v>7.2585240990431094E-2</v>
      </c>
      <c r="BK71">
        <v>0.38326651489966401</v>
      </c>
      <c r="BL71">
        <v>-1.85704158432272E-2</v>
      </c>
      <c r="BM71">
        <v>0.12029742147589299</v>
      </c>
      <c r="BN71" t="s">
        <v>162</v>
      </c>
      <c r="BO71">
        <v>-4.0728139730126699E-2</v>
      </c>
      <c r="BP71">
        <v>0.11003690604906601</v>
      </c>
      <c r="BQ71">
        <v>0.21008688623042299</v>
      </c>
      <c r="BR71">
        <v>6.9387612729751094E-2</v>
      </c>
      <c r="BS71" t="s">
        <v>162</v>
      </c>
      <c r="BT71">
        <v>6.9649128942955701E-3</v>
      </c>
      <c r="BU71">
        <v>-4.68433390699474E-2</v>
      </c>
      <c r="BV71">
        <v>8.3791783569225994E-2</v>
      </c>
      <c r="BW71">
        <v>3.6241568564539202E-2</v>
      </c>
      <c r="BX71" t="s">
        <v>162</v>
      </c>
      <c r="BY71">
        <v>0.42797759207310998</v>
      </c>
      <c r="BZ71">
        <v>0.15968425160112201</v>
      </c>
      <c r="CA71">
        <v>0.72003440395617702</v>
      </c>
      <c r="CB71">
        <v>-5.81162935316226E-2</v>
      </c>
      <c r="CC71">
        <v>0.26931327511327702</v>
      </c>
      <c r="CD71">
        <v>0.70501525075990901</v>
      </c>
      <c r="CE71">
        <v>1.40379074102668E-2</v>
      </c>
      <c r="CF71">
        <v>0.69340783508154202</v>
      </c>
      <c r="CG71">
        <v>0.63216607399525104</v>
      </c>
      <c r="CH71">
        <v>0.162303067183308</v>
      </c>
      <c r="CI71">
        <v>3.6814118523229897E-2</v>
      </c>
      <c r="CJ71">
        <v>0.293050422722133</v>
      </c>
      <c r="CK71">
        <v>0.14373667849900301</v>
      </c>
      <c r="CL71" t="s">
        <v>162</v>
      </c>
      <c r="CM71">
        <v>0.21008956362737799</v>
      </c>
      <c r="CN71" t="s">
        <v>162</v>
      </c>
      <c r="CO71">
        <v>0.67500402779963997</v>
      </c>
      <c r="CP71">
        <v>0.61549112255649996</v>
      </c>
      <c r="CQ71">
        <v>-6.7076570327534002E-2</v>
      </c>
      <c r="CR71" t="s">
        <v>162</v>
      </c>
      <c r="CS71">
        <v>0.186558480329237</v>
      </c>
      <c r="CT71" t="s">
        <v>162</v>
      </c>
    </row>
    <row r="72" spans="1:98" x14ac:dyDescent="0.25">
      <c r="A72" s="139">
        <v>37803</v>
      </c>
      <c r="B72">
        <f t="shared" si="1"/>
        <v>22.853891717252274</v>
      </c>
      <c r="C72">
        <v>0.17713853522186401</v>
      </c>
      <c r="D72">
        <v>0.50147358198756398</v>
      </c>
      <c r="E72">
        <v>0.56044084602630995</v>
      </c>
      <c r="F72">
        <v>-0.20560240517167</v>
      </c>
      <c r="G72" t="s">
        <v>162</v>
      </c>
      <c r="H72">
        <v>0.65282845789475596</v>
      </c>
      <c r="I72" t="s">
        <v>162</v>
      </c>
      <c r="J72">
        <v>9.1619112555691704E-2</v>
      </c>
      <c r="K72">
        <v>8.4395545580547404E-2</v>
      </c>
      <c r="L72">
        <v>0.254181986027605</v>
      </c>
      <c r="M72" t="s">
        <v>162</v>
      </c>
      <c r="N72">
        <v>0.445934607263751</v>
      </c>
      <c r="O72" t="s">
        <v>162</v>
      </c>
      <c r="P72">
        <v>0.26787588009465102</v>
      </c>
      <c r="Q72">
        <v>8.2975745317752106E-2</v>
      </c>
      <c r="R72" t="s">
        <v>162</v>
      </c>
      <c r="S72">
        <v>0.67889863258119199</v>
      </c>
      <c r="T72">
        <v>-0.111446991675139</v>
      </c>
      <c r="U72" t="s">
        <v>162</v>
      </c>
      <c r="V72">
        <v>0.145570007750113</v>
      </c>
      <c r="W72">
        <v>0.25918953844029702</v>
      </c>
      <c r="X72" t="s">
        <v>162</v>
      </c>
      <c r="Y72">
        <v>0.141208442873382</v>
      </c>
      <c r="Z72">
        <v>-9.2076633176174597E-3</v>
      </c>
      <c r="AA72">
        <v>0.40851387895760299</v>
      </c>
      <c r="AB72">
        <v>0.85148873513616097</v>
      </c>
      <c r="AC72" t="s">
        <v>162</v>
      </c>
      <c r="AD72">
        <v>0.61522386053346101</v>
      </c>
      <c r="AE72">
        <v>-0.10610286111959499</v>
      </c>
      <c r="AF72">
        <v>-9.9132899536513697E-4</v>
      </c>
      <c r="AG72">
        <v>0.34320777918819401</v>
      </c>
      <c r="AH72">
        <v>0.15138066951457099</v>
      </c>
      <c r="AI72">
        <v>0.28351737935441002</v>
      </c>
      <c r="AJ72">
        <v>-5.7973009701946E-2</v>
      </c>
      <c r="AK72">
        <v>8.2573954791220205E-2</v>
      </c>
      <c r="AL72" t="s">
        <v>162</v>
      </c>
      <c r="AM72">
        <v>0.23860959265010401</v>
      </c>
      <c r="AN72">
        <v>9.8955322376315102E-4</v>
      </c>
      <c r="AO72">
        <v>0.73624589157111597</v>
      </c>
      <c r="AP72">
        <v>-3.5027953969139998E-2</v>
      </c>
      <c r="AQ72">
        <v>0.39590956755377399</v>
      </c>
      <c r="AR72">
        <v>1.93618158948149E-2</v>
      </c>
      <c r="AS72" t="s">
        <v>162</v>
      </c>
      <c r="AT72">
        <v>-1.6446189410262099E-2</v>
      </c>
      <c r="AU72">
        <v>7.4439854933273195E-2</v>
      </c>
      <c r="AV72" t="s">
        <v>162</v>
      </c>
      <c r="AW72">
        <v>0.43656082015208902</v>
      </c>
      <c r="AX72" t="s">
        <v>162</v>
      </c>
      <c r="AY72">
        <v>0.384437571434743</v>
      </c>
      <c r="AZ72" t="s">
        <v>162</v>
      </c>
      <c r="BA72">
        <v>0.122427876513916</v>
      </c>
      <c r="BB72">
        <v>0.407400540297567</v>
      </c>
      <c r="BC72">
        <v>-2.1852637355461099E-2</v>
      </c>
      <c r="BD72">
        <v>0.30542701186478799</v>
      </c>
      <c r="BE72">
        <v>0.14288124607538899</v>
      </c>
      <c r="BF72">
        <v>0.113155836990327</v>
      </c>
      <c r="BG72">
        <v>0.23043038071505101</v>
      </c>
      <c r="BH72">
        <v>0.75820984542529202</v>
      </c>
      <c r="BI72">
        <v>0.63205648699817496</v>
      </c>
      <c r="BJ72">
        <v>-2.1084743403063901E-2</v>
      </c>
      <c r="BK72">
        <v>0.417824637329411</v>
      </c>
      <c r="BL72">
        <v>-4.6087208163125802E-2</v>
      </c>
      <c r="BM72">
        <v>0.106233069393455</v>
      </c>
      <c r="BN72" t="s">
        <v>162</v>
      </c>
      <c r="BO72">
        <v>0.30111703792360001</v>
      </c>
      <c r="BP72">
        <v>0.190951154368834</v>
      </c>
      <c r="BQ72">
        <v>2.78851653257478E-2</v>
      </c>
      <c r="BR72">
        <v>0.158242185927919</v>
      </c>
      <c r="BS72" t="s">
        <v>162</v>
      </c>
      <c r="BT72">
        <v>-9.5466896750435307E-2</v>
      </c>
      <c r="BU72">
        <v>0.26779524053661802</v>
      </c>
      <c r="BV72">
        <v>0.113309463307493</v>
      </c>
      <c r="BW72">
        <v>-1.2576964037797501E-2</v>
      </c>
      <c r="BX72" t="s">
        <v>162</v>
      </c>
      <c r="BY72">
        <v>0.18036945002507501</v>
      </c>
      <c r="BZ72">
        <v>0.25570410244686598</v>
      </c>
      <c r="CA72">
        <v>0.50435495811894604</v>
      </c>
      <c r="CB72">
        <v>0.193815092555716</v>
      </c>
      <c r="CC72">
        <v>0.33364521245991802</v>
      </c>
      <c r="CD72">
        <v>0.78399284743378805</v>
      </c>
      <c r="CE72">
        <v>4.0564644560359901E-2</v>
      </c>
      <c r="CF72">
        <v>0.68027171891926397</v>
      </c>
      <c r="CG72">
        <v>0.63796701821977897</v>
      </c>
      <c r="CH72">
        <v>-1.2266858026592799E-2</v>
      </c>
      <c r="CI72">
        <v>-9.1142950743252196E-2</v>
      </c>
      <c r="CJ72">
        <v>0.46802765953730602</v>
      </c>
      <c r="CK72">
        <v>-9.4803364224877104E-2</v>
      </c>
      <c r="CL72" t="s">
        <v>162</v>
      </c>
      <c r="CM72">
        <v>-5.6569741038127799E-2</v>
      </c>
      <c r="CN72" t="s">
        <v>162</v>
      </c>
      <c r="CO72">
        <v>0.60415412806376401</v>
      </c>
      <c r="CP72">
        <v>0.19609292498963499</v>
      </c>
      <c r="CQ72">
        <v>-3.1441884828891098E-2</v>
      </c>
      <c r="CR72" t="s">
        <v>162</v>
      </c>
      <c r="CS72">
        <v>-0.145449423784691</v>
      </c>
      <c r="CT72" t="s">
        <v>162</v>
      </c>
    </row>
    <row r="73" spans="1:98" x14ac:dyDescent="0.25">
      <c r="A73" s="139">
        <v>37895</v>
      </c>
      <c r="B73">
        <f t="shared" si="1"/>
        <v>25.923055320723385</v>
      </c>
      <c r="C73">
        <v>8.8042116830135297E-2</v>
      </c>
      <c r="D73">
        <v>0.38382160165836698</v>
      </c>
      <c r="E73">
        <v>0.51607496212521298</v>
      </c>
      <c r="F73">
        <v>-0.14622806183488199</v>
      </c>
      <c r="G73" t="s">
        <v>162</v>
      </c>
      <c r="H73">
        <v>0.66597395213233102</v>
      </c>
      <c r="I73" t="s">
        <v>162</v>
      </c>
      <c r="J73">
        <v>0.108317109067118</v>
      </c>
      <c r="K73">
        <v>0.32563373245939498</v>
      </c>
      <c r="L73">
        <v>5.0133617268851099E-2</v>
      </c>
      <c r="M73" t="s">
        <v>162</v>
      </c>
      <c r="N73">
        <v>0.40924727682895901</v>
      </c>
      <c r="O73" t="s">
        <v>162</v>
      </c>
      <c r="P73">
        <v>0.28768349481297101</v>
      </c>
      <c r="Q73">
        <v>5.5073185360882203E-2</v>
      </c>
      <c r="R73" t="s">
        <v>162</v>
      </c>
      <c r="S73">
        <v>0.79744009790284598</v>
      </c>
      <c r="T73">
        <v>0.361808606844158</v>
      </c>
      <c r="U73" t="s">
        <v>162</v>
      </c>
      <c r="V73">
        <v>8.6596312645675605E-2</v>
      </c>
      <c r="W73">
        <v>0.55441359534388202</v>
      </c>
      <c r="X73" t="s">
        <v>162</v>
      </c>
      <c r="Y73">
        <v>2.91782135972448E-2</v>
      </c>
      <c r="Z73">
        <v>0.16102553242892201</v>
      </c>
      <c r="AA73">
        <v>0.41411471858183402</v>
      </c>
      <c r="AB73">
        <v>0.85882974693021896</v>
      </c>
      <c r="AC73" t="s">
        <v>162</v>
      </c>
      <c r="AD73">
        <v>0.67575970593844403</v>
      </c>
      <c r="AE73">
        <v>4.1041151022660899E-2</v>
      </c>
      <c r="AF73">
        <v>0.35568628855838902</v>
      </c>
      <c r="AG73">
        <v>0.63940035825851804</v>
      </c>
      <c r="AH73">
        <v>-2.8543047764034501E-2</v>
      </c>
      <c r="AI73">
        <v>0.387158384646695</v>
      </c>
      <c r="AJ73">
        <v>7.2958911907867699E-2</v>
      </c>
      <c r="AK73">
        <v>2.6486923588693902E-2</v>
      </c>
      <c r="AL73" t="s">
        <v>162</v>
      </c>
      <c r="AM73">
        <v>0.62363047796684701</v>
      </c>
      <c r="AN73">
        <v>0.10585780303313699</v>
      </c>
      <c r="AO73">
        <v>0.66602542753985206</v>
      </c>
      <c r="AP73">
        <v>-4.4134521965211199E-2</v>
      </c>
      <c r="AQ73">
        <v>0.46078540442390398</v>
      </c>
      <c r="AR73">
        <v>-1.35361159220542E-2</v>
      </c>
      <c r="AS73" t="s">
        <v>162</v>
      </c>
      <c r="AT73">
        <v>-0.188372547061088</v>
      </c>
      <c r="AU73">
        <v>0.10640132917014999</v>
      </c>
      <c r="AV73" t="s">
        <v>162</v>
      </c>
      <c r="AW73">
        <v>-8.5308334816654799E-2</v>
      </c>
      <c r="AX73" t="s">
        <v>162</v>
      </c>
      <c r="AY73">
        <v>0.44426520391654301</v>
      </c>
      <c r="AZ73" t="s">
        <v>162</v>
      </c>
      <c r="BA73">
        <v>6.74094872930608E-3</v>
      </c>
      <c r="BB73">
        <v>0.42360782232713101</v>
      </c>
      <c r="BC73">
        <v>-0.10648730180835</v>
      </c>
      <c r="BD73">
        <v>0.28679734725428901</v>
      </c>
      <c r="BE73">
        <v>3.2844014183557001E-2</v>
      </c>
      <c r="BF73">
        <v>0.68496587189363201</v>
      </c>
      <c r="BG73">
        <v>0.347128529754135</v>
      </c>
      <c r="BH73">
        <v>0.79894529244799695</v>
      </c>
      <c r="BI73">
        <v>0.26090274791323298</v>
      </c>
      <c r="BJ73">
        <v>0.154286500587724</v>
      </c>
      <c r="BK73">
        <v>0.42283227924170502</v>
      </c>
      <c r="BL73">
        <v>6.9094887529421098E-2</v>
      </c>
      <c r="BM73">
        <v>-3.04153892028214E-2</v>
      </c>
      <c r="BN73" t="s">
        <v>162</v>
      </c>
      <c r="BO73">
        <v>4.9902436826798797E-2</v>
      </c>
      <c r="BP73">
        <v>0.195642579237015</v>
      </c>
      <c r="BQ73">
        <v>0.16498006655905301</v>
      </c>
      <c r="BR73">
        <v>7.7680658439393604E-2</v>
      </c>
      <c r="BS73" t="s">
        <v>162</v>
      </c>
      <c r="BT73">
        <v>-4.8161754245573E-2</v>
      </c>
      <c r="BU73">
        <v>0.52786556721080002</v>
      </c>
      <c r="BV73">
        <v>4.2840634937291198E-2</v>
      </c>
      <c r="BW73">
        <v>-0.24319999849306401</v>
      </c>
      <c r="BX73" t="s">
        <v>162</v>
      </c>
      <c r="BY73">
        <v>0.40080638613496</v>
      </c>
      <c r="BZ73">
        <v>0.364079805553566</v>
      </c>
      <c r="CA73">
        <v>0.22721509002578599</v>
      </c>
      <c r="CB73">
        <v>6.6834012502013596E-2</v>
      </c>
      <c r="CC73">
        <v>0.53728023286049598</v>
      </c>
      <c r="CD73">
        <v>0.805780084713976</v>
      </c>
      <c r="CE73">
        <v>8.0598291480220505E-2</v>
      </c>
      <c r="CF73">
        <v>0.487517137741594</v>
      </c>
      <c r="CG73">
        <v>0.631053496435658</v>
      </c>
      <c r="CH73">
        <v>9.9611645328628706E-2</v>
      </c>
      <c r="CI73">
        <v>-7.9782630729704304E-2</v>
      </c>
      <c r="CJ73">
        <v>0.63054928884898298</v>
      </c>
      <c r="CK73">
        <v>0.25969081124141702</v>
      </c>
      <c r="CL73" t="s">
        <v>162</v>
      </c>
      <c r="CM73">
        <v>-8.3557348122589706E-2</v>
      </c>
      <c r="CN73" t="s">
        <v>162</v>
      </c>
      <c r="CO73">
        <v>0.56600217819562304</v>
      </c>
      <c r="CP73">
        <v>0.32535887535712499</v>
      </c>
      <c r="CQ73">
        <v>8.5530033041092402E-4</v>
      </c>
      <c r="CR73" t="s">
        <v>162</v>
      </c>
      <c r="CS73">
        <v>1.0093031102157E-2</v>
      </c>
      <c r="CT73" t="s">
        <v>162</v>
      </c>
    </row>
    <row r="74" spans="1:98" x14ac:dyDescent="0.25">
      <c r="A74" s="139">
        <v>37987</v>
      </c>
      <c r="B74">
        <f t="shared" si="1"/>
        <v>30.86902210093324</v>
      </c>
      <c r="C74">
        <v>6.2769395678614597E-3</v>
      </c>
      <c r="D74">
        <v>0.74786419402303395</v>
      </c>
      <c r="E74">
        <v>0.66981223931756895</v>
      </c>
      <c r="F74">
        <v>-2.1079728330375899E-2</v>
      </c>
      <c r="G74" t="s">
        <v>162</v>
      </c>
      <c r="H74">
        <v>0.85199318363302501</v>
      </c>
      <c r="I74" t="s">
        <v>162</v>
      </c>
      <c r="J74">
        <v>1.53071785918838E-2</v>
      </c>
      <c r="K74">
        <v>0.334574643509431</v>
      </c>
      <c r="L74">
        <v>0.22190180574978</v>
      </c>
      <c r="M74" t="s">
        <v>162</v>
      </c>
      <c r="N74">
        <v>0.54356019899350605</v>
      </c>
      <c r="O74" t="s">
        <v>162</v>
      </c>
      <c r="P74">
        <v>0.39451844642171702</v>
      </c>
      <c r="Q74">
        <v>-5.04362444896225E-2</v>
      </c>
      <c r="R74" t="s">
        <v>162</v>
      </c>
      <c r="S74">
        <v>2.82088033944583E-3</v>
      </c>
      <c r="T74">
        <v>0.588981884268855</v>
      </c>
      <c r="U74" t="s">
        <v>162</v>
      </c>
      <c r="V74">
        <v>0.52638203329889599</v>
      </c>
      <c r="W74">
        <v>0.69128577204553898</v>
      </c>
      <c r="X74" s="1">
        <v>-8.22748289632802E-5</v>
      </c>
      <c r="Y74">
        <v>-0.14098551042610999</v>
      </c>
      <c r="Z74">
        <v>0.42562562366135298</v>
      </c>
      <c r="AA74">
        <v>0.57149398621767</v>
      </c>
      <c r="AB74">
        <v>0.91947182274766404</v>
      </c>
      <c r="AC74" t="s">
        <v>162</v>
      </c>
      <c r="AD74">
        <v>0.90586822913065401</v>
      </c>
      <c r="AE74">
        <v>-0.103438046643246</v>
      </c>
      <c r="AF74">
        <v>0.51421026152694504</v>
      </c>
      <c r="AG74">
        <v>0.410150816831723</v>
      </c>
      <c r="AH74">
        <v>0.36788368939551003</v>
      </c>
      <c r="AI74">
        <v>0.17425392165749301</v>
      </c>
      <c r="AJ74">
        <v>3.5291920621653601E-2</v>
      </c>
      <c r="AK74">
        <v>0.18470851067147201</v>
      </c>
      <c r="AL74" t="s">
        <v>162</v>
      </c>
      <c r="AM74">
        <v>0.55580392160019298</v>
      </c>
      <c r="AN74">
        <v>0.127503216126236</v>
      </c>
      <c r="AO74">
        <v>0.835859517723189</v>
      </c>
      <c r="AP74">
        <v>-6.3811483206060296E-2</v>
      </c>
      <c r="AQ74">
        <v>0.23316386694816099</v>
      </c>
      <c r="AR74">
        <v>5.6935677282478898E-2</v>
      </c>
      <c r="AS74" t="s">
        <v>162</v>
      </c>
      <c r="AT74">
        <v>0.19714129417808099</v>
      </c>
      <c r="AU74">
        <v>7.1019802322593598E-2</v>
      </c>
      <c r="AV74" t="s">
        <v>162</v>
      </c>
      <c r="AW74">
        <v>-2.3645594467715001E-2</v>
      </c>
      <c r="AX74" t="s">
        <v>162</v>
      </c>
      <c r="AY74">
        <v>0.52092630712858801</v>
      </c>
      <c r="AZ74" t="s">
        <v>162</v>
      </c>
      <c r="BA74">
        <v>0.12554690404449001</v>
      </c>
      <c r="BB74">
        <v>0.51871637852160501</v>
      </c>
      <c r="BC74">
        <v>-5.9361340480094102E-2</v>
      </c>
      <c r="BD74">
        <v>0.45824188356937501</v>
      </c>
      <c r="BE74">
        <v>-2.9706025252531601E-3</v>
      </c>
      <c r="BF74">
        <v>0.60277249575109204</v>
      </c>
      <c r="BG74">
        <v>0.54300856910186102</v>
      </c>
      <c r="BH74">
        <v>0.87597822498893396</v>
      </c>
      <c r="BI74">
        <v>0.60974831208856395</v>
      </c>
      <c r="BJ74">
        <v>8.42043533107798E-2</v>
      </c>
      <c r="BK74">
        <v>0.39165945554669002</v>
      </c>
      <c r="BL74">
        <v>-8.59475952864686E-2</v>
      </c>
      <c r="BM74">
        <v>-5.2147356687881397E-2</v>
      </c>
      <c r="BN74" t="s">
        <v>162</v>
      </c>
      <c r="BO74">
        <v>7.4349967382779394E-2</v>
      </c>
      <c r="BP74">
        <v>0.31594700847304902</v>
      </c>
      <c r="BQ74">
        <v>0.15623571803355599</v>
      </c>
      <c r="BR74">
        <v>0.37774010145520298</v>
      </c>
      <c r="BS74" t="s">
        <v>162</v>
      </c>
      <c r="BT74">
        <v>0.12294194638948699</v>
      </c>
      <c r="BU74">
        <v>0.26744816712707598</v>
      </c>
      <c r="BV74">
        <v>0.20986751519612401</v>
      </c>
      <c r="BW74">
        <v>-3.06787676502038E-2</v>
      </c>
      <c r="BX74" t="s">
        <v>162</v>
      </c>
      <c r="BY74">
        <v>0.38310333513235101</v>
      </c>
      <c r="BZ74">
        <v>0.26682278100590101</v>
      </c>
      <c r="CA74">
        <v>0.551822218616144</v>
      </c>
      <c r="CB74">
        <v>0.30210383258861301</v>
      </c>
      <c r="CC74">
        <v>0.299657184378057</v>
      </c>
      <c r="CD74">
        <v>0.83161044665419603</v>
      </c>
      <c r="CE74">
        <v>-0.147661883952419</v>
      </c>
      <c r="CF74">
        <v>0.71218668037584099</v>
      </c>
      <c r="CG74">
        <v>0.76937115770825804</v>
      </c>
      <c r="CH74">
        <v>-2.9594153342471502E-4</v>
      </c>
      <c r="CI74">
        <v>-8.4831064811385498E-2</v>
      </c>
      <c r="CJ74">
        <v>0.65198389192097395</v>
      </c>
      <c r="CK74">
        <v>0.15643098744167799</v>
      </c>
      <c r="CL74" t="s">
        <v>162</v>
      </c>
      <c r="CM74">
        <v>-8.5308099252685093E-2</v>
      </c>
      <c r="CN74" t="s">
        <v>162</v>
      </c>
      <c r="CO74">
        <v>0.73052306514631105</v>
      </c>
      <c r="CP74">
        <v>0.48719879506186198</v>
      </c>
      <c r="CQ74">
        <v>0.133322575610752</v>
      </c>
      <c r="CR74" t="s">
        <v>162</v>
      </c>
      <c r="CS74">
        <v>8.6928141367016397E-3</v>
      </c>
      <c r="CT74" t="s">
        <v>162</v>
      </c>
    </row>
    <row r="75" spans="1:98" x14ac:dyDescent="0.25">
      <c r="A75" s="139">
        <v>38078</v>
      </c>
      <c r="B75">
        <f t="shared" si="1"/>
        <v>35.958248736276943</v>
      </c>
      <c r="C75">
        <v>0.544487027891427</v>
      </c>
      <c r="D75">
        <v>0.73701655431054702</v>
      </c>
      <c r="E75">
        <v>0.71605673506523304</v>
      </c>
      <c r="F75">
        <v>0.11252664223914</v>
      </c>
      <c r="G75" t="s">
        <v>162</v>
      </c>
      <c r="H75">
        <v>0.86824026763398898</v>
      </c>
      <c r="I75" t="s">
        <v>162</v>
      </c>
      <c r="J75">
        <v>6.9065982335407505E-2</v>
      </c>
      <c r="K75">
        <v>0.53769246594595599</v>
      </c>
      <c r="L75">
        <v>0.44070484624360001</v>
      </c>
      <c r="M75" t="s">
        <v>162</v>
      </c>
      <c r="N75">
        <v>0.49566123500650999</v>
      </c>
      <c r="O75" t="s">
        <v>162</v>
      </c>
      <c r="P75">
        <v>0.49440843705913201</v>
      </c>
      <c r="Q75">
        <v>1.2444449515206801E-2</v>
      </c>
      <c r="R75" t="s">
        <v>162</v>
      </c>
      <c r="S75">
        <v>8.6954366546644804E-2</v>
      </c>
      <c r="T75">
        <v>0.48556437564730898</v>
      </c>
      <c r="U75" t="s">
        <v>162</v>
      </c>
      <c r="V75">
        <v>0.56465054180611896</v>
      </c>
      <c r="W75">
        <v>0.652326009279381</v>
      </c>
      <c r="X75">
        <v>-0.143736265012718</v>
      </c>
      <c r="Y75">
        <v>9.2434604648469795E-2</v>
      </c>
      <c r="Z75">
        <v>0.32301504768511502</v>
      </c>
      <c r="AA75">
        <v>0.49558670367730601</v>
      </c>
      <c r="AB75">
        <v>0.95177044652474296</v>
      </c>
      <c r="AC75" t="s">
        <v>162</v>
      </c>
      <c r="AD75">
        <v>0.87769528529617602</v>
      </c>
      <c r="AE75">
        <v>5.9427532970656498E-2</v>
      </c>
      <c r="AF75">
        <v>0.31289169965635899</v>
      </c>
      <c r="AG75">
        <v>0.53773412806196796</v>
      </c>
      <c r="AH75">
        <v>0.36012758781357002</v>
      </c>
      <c r="AI75">
        <v>0.223438928424987</v>
      </c>
      <c r="AJ75">
        <v>0.30473297168507202</v>
      </c>
      <c r="AK75">
        <v>0.47140116151290001</v>
      </c>
      <c r="AL75" t="s">
        <v>162</v>
      </c>
      <c r="AM75">
        <v>0.63415436026946004</v>
      </c>
      <c r="AN75">
        <v>0.62218838201760196</v>
      </c>
      <c r="AO75">
        <v>0.86755264264880705</v>
      </c>
      <c r="AP75">
        <v>-5.2420770425225097E-2</v>
      </c>
      <c r="AQ75">
        <v>0.67125016774675506</v>
      </c>
      <c r="AR75">
        <v>1.47782485838341E-2</v>
      </c>
      <c r="AS75" t="s">
        <v>162</v>
      </c>
      <c r="AT75">
        <v>0.27474308644245898</v>
      </c>
      <c r="AU75">
        <v>-6.3883022938910896E-3</v>
      </c>
      <c r="AV75" t="s">
        <v>162</v>
      </c>
      <c r="AW75">
        <v>-0.80997449119448495</v>
      </c>
      <c r="AX75" t="s">
        <v>162</v>
      </c>
      <c r="AY75">
        <v>0.24639743664886901</v>
      </c>
      <c r="AZ75" t="s">
        <v>162</v>
      </c>
      <c r="BA75">
        <v>0.53120405130863102</v>
      </c>
      <c r="BB75">
        <v>0.48710671775076197</v>
      </c>
      <c r="BC75">
        <v>-4.6118684928808697E-3</v>
      </c>
      <c r="BD75">
        <v>0.58946734890066799</v>
      </c>
      <c r="BE75">
        <v>9.3794547607905093E-2</v>
      </c>
      <c r="BF75">
        <v>0.41262834174948598</v>
      </c>
      <c r="BG75">
        <v>0.459807962735716</v>
      </c>
      <c r="BH75">
        <v>0.939554564497596</v>
      </c>
      <c r="BI75">
        <v>0.74649955601943996</v>
      </c>
      <c r="BJ75">
        <v>4.3120850460464703E-2</v>
      </c>
      <c r="BK75">
        <v>0.56178297798827803</v>
      </c>
      <c r="BL75">
        <v>-6.0622042888198698E-3</v>
      </c>
      <c r="BM75">
        <v>9.6162349436570496E-2</v>
      </c>
      <c r="BN75" t="s">
        <v>162</v>
      </c>
      <c r="BO75">
        <v>-0.23305612344336099</v>
      </c>
      <c r="BP75">
        <v>0.250816326199642</v>
      </c>
      <c r="BQ75">
        <v>0.169847394052829</v>
      </c>
      <c r="BR75">
        <v>0.30789752769394801</v>
      </c>
      <c r="BS75" t="s">
        <v>162</v>
      </c>
      <c r="BT75">
        <v>-3.3737613495045303E-2</v>
      </c>
      <c r="BU75">
        <v>6.7449110754852895E-2</v>
      </c>
      <c r="BV75">
        <v>-2.7179043076029901E-2</v>
      </c>
      <c r="BW75">
        <v>0.11905868116372401</v>
      </c>
      <c r="BX75" t="s">
        <v>162</v>
      </c>
      <c r="BY75">
        <v>0.63575933345924596</v>
      </c>
      <c r="BZ75">
        <v>0.30102217253480701</v>
      </c>
      <c r="CA75">
        <v>0.558011173994445</v>
      </c>
      <c r="CB75">
        <v>0.56483823313706705</v>
      </c>
      <c r="CC75">
        <v>0.629396343660791</v>
      </c>
      <c r="CD75">
        <v>0.90766177346491295</v>
      </c>
      <c r="CE75">
        <v>0.18026922017238101</v>
      </c>
      <c r="CF75">
        <v>0.81517540496695196</v>
      </c>
      <c r="CG75">
        <v>0.82026368981636599</v>
      </c>
      <c r="CH75">
        <v>0.52696781688226402</v>
      </c>
      <c r="CI75">
        <v>7.0241555444589807E-2</v>
      </c>
      <c r="CJ75">
        <v>0.51202143920801901</v>
      </c>
      <c r="CK75">
        <v>0.237869343521634</v>
      </c>
      <c r="CL75" t="s">
        <v>162</v>
      </c>
      <c r="CM75">
        <v>-0.142508533992109</v>
      </c>
      <c r="CN75" t="s">
        <v>162</v>
      </c>
      <c r="CO75">
        <v>0.75004623703511097</v>
      </c>
      <c r="CP75">
        <v>0.43926171711988699</v>
      </c>
      <c r="CQ75">
        <v>0.19057023166623399</v>
      </c>
      <c r="CR75" t="s">
        <v>162</v>
      </c>
      <c r="CS75">
        <v>-2.7167610598124E-2</v>
      </c>
      <c r="CT75" t="s">
        <v>162</v>
      </c>
    </row>
    <row r="76" spans="1:98" x14ac:dyDescent="0.25">
      <c r="A76" s="139">
        <v>38169</v>
      </c>
      <c r="B76">
        <f t="shared" si="1"/>
        <v>27.200250540315512</v>
      </c>
      <c r="C76">
        <v>0.22291916758930699</v>
      </c>
      <c r="D76">
        <v>0.443403894771769</v>
      </c>
      <c r="E76">
        <v>0.44381978564570801</v>
      </c>
      <c r="F76">
        <v>0.211336394855555</v>
      </c>
      <c r="G76" t="s">
        <v>162</v>
      </c>
      <c r="H76">
        <v>0.80089767278122004</v>
      </c>
      <c r="I76" t="s">
        <v>162</v>
      </c>
      <c r="J76">
        <v>0.13869195860115999</v>
      </c>
      <c r="K76">
        <v>0.33844696231704002</v>
      </c>
      <c r="L76">
        <v>0.60330750403303701</v>
      </c>
      <c r="M76" t="s">
        <v>162</v>
      </c>
      <c r="N76">
        <v>0.30306823638828501</v>
      </c>
      <c r="O76" t="s">
        <v>162</v>
      </c>
      <c r="P76">
        <v>8.60134448817957E-2</v>
      </c>
      <c r="Q76">
        <v>-7.2583829999028196E-2</v>
      </c>
      <c r="R76" t="s">
        <v>162</v>
      </c>
      <c r="S76">
        <v>0.38206012491835101</v>
      </c>
      <c r="T76">
        <v>0.101978020390154</v>
      </c>
      <c r="U76" t="s">
        <v>162</v>
      </c>
      <c r="V76">
        <v>0.50863124438707996</v>
      </c>
      <c r="W76">
        <v>0.73898558364410305</v>
      </c>
      <c r="X76">
        <v>9.0350937292651506E-2</v>
      </c>
      <c r="Y76">
        <v>6.0095206210580197E-2</v>
      </c>
      <c r="Z76">
        <v>0.62734394353017997</v>
      </c>
      <c r="AA76">
        <v>0.45702431009482503</v>
      </c>
      <c r="AB76">
        <v>0.90353692930542395</v>
      </c>
      <c r="AC76" t="s">
        <v>162</v>
      </c>
      <c r="AD76">
        <v>0.82965021443779396</v>
      </c>
      <c r="AE76">
        <v>-1.4477940301588201E-2</v>
      </c>
      <c r="AF76">
        <v>0.392377644298048</v>
      </c>
      <c r="AG76">
        <v>0.40893645946999602</v>
      </c>
      <c r="AH76">
        <v>0.25445840212329202</v>
      </c>
      <c r="AI76">
        <v>0.23009980289007201</v>
      </c>
      <c r="AJ76">
        <v>0.14217403340922199</v>
      </c>
      <c r="AK76">
        <v>8.3993195838204401E-2</v>
      </c>
      <c r="AL76" t="s">
        <v>162</v>
      </c>
      <c r="AM76">
        <v>0.43428465458030802</v>
      </c>
      <c r="AN76">
        <v>1.14745529787282E-2</v>
      </c>
      <c r="AO76">
        <v>0.90481510673881205</v>
      </c>
      <c r="AP76">
        <v>2.9220529015638201E-2</v>
      </c>
      <c r="AQ76">
        <v>0.28927437540747503</v>
      </c>
      <c r="AR76">
        <v>8.5622716756248406E-3</v>
      </c>
      <c r="AS76" t="s">
        <v>162</v>
      </c>
      <c r="AT76">
        <v>2.0303807794132898E-2</v>
      </c>
      <c r="AU76">
        <v>2.85231145866717E-2</v>
      </c>
      <c r="AV76" t="s">
        <v>162</v>
      </c>
      <c r="AW76">
        <v>-0.44369825228446103</v>
      </c>
      <c r="AX76" t="s">
        <v>162</v>
      </c>
      <c r="AY76">
        <v>0.38448838191558798</v>
      </c>
      <c r="AZ76" t="s">
        <v>162</v>
      </c>
      <c r="BA76">
        <v>1.64215371585609E-2</v>
      </c>
      <c r="BB76">
        <v>0.21800201665626101</v>
      </c>
      <c r="BC76">
        <v>-6.2488370848230702E-2</v>
      </c>
      <c r="BD76">
        <v>0.27651846908974398</v>
      </c>
      <c r="BE76">
        <v>0.27007187674824801</v>
      </c>
      <c r="BF76">
        <v>0.46218769803905202</v>
      </c>
      <c r="BG76">
        <v>0.56343012933390102</v>
      </c>
      <c r="BH76">
        <v>0.87978022598282202</v>
      </c>
      <c r="BI76">
        <v>0.508382215788581</v>
      </c>
      <c r="BJ76">
        <v>2.2735441048848899E-4</v>
      </c>
      <c r="BK76">
        <v>0.321545841191197</v>
      </c>
      <c r="BL76">
        <v>-0.13522092989010401</v>
      </c>
      <c r="BM76">
        <v>4.6229352438697302E-2</v>
      </c>
      <c r="BN76" t="s">
        <v>162</v>
      </c>
      <c r="BO76">
        <v>-0.103287350567248</v>
      </c>
      <c r="BP76">
        <v>-1.8634302841517E-2</v>
      </c>
      <c r="BQ76">
        <v>5.6001586850327502E-2</v>
      </c>
      <c r="BR76">
        <v>0.24557666019546701</v>
      </c>
      <c r="BS76">
        <v>0.60556086210578397</v>
      </c>
      <c r="BT76">
        <v>4.61827471980297E-2</v>
      </c>
      <c r="BU76">
        <v>0.29137766081684902</v>
      </c>
      <c r="BV76">
        <v>-4.7714308434644997E-2</v>
      </c>
      <c r="BW76">
        <v>-9.2524300214890595E-2</v>
      </c>
      <c r="BX76" t="s">
        <v>162</v>
      </c>
      <c r="BY76">
        <v>0.25617418990693802</v>
      </c>
      <c r="BZ76">
        <v>0.17911287293804501</v>
      </c>
      <c r="CA76">
        <v>0.531501790978402</v>
      </c>
      <c r="CB76">
        <v>0.272308463331146</v>
      </c>
      <c r="CC76">
        <v>0.52202083171863201</v>
      </c>
      <c r="CD76">
        <v>0.79285853939616502</v>
      </c>
      <c r="CE76">
        <v>0.13697754609301199</v>
      </c>
      <c r="CF76">
        <v>0.64099582790461695</v>
      </c>
      <c r="CG76">
        <v>0.81957405250806603</v>
      </c>
      <c r="CH76">
        <v>-1.9267889922552201E-2</v>
      </c>
      <c r="CI76">
        <v>-0.14787176678260899</v>
      </c>
      <c r="CJ76">
        <v>0.56584188437524796</v>
      </c>
      <c r="CK76">
        <v>3.46332520845598E-2</v>
      </c>
      <c r="CL76" t="s">
        <v>162</v>
      </c>
      <c r="CM76">
        <v>-2.8082359778441202E-2</v>
      </c>
      <c r="CN76" t="s">
        <v>162</v>
      </c>
      <c r="CO76">
        <v>0.66713643745572204</v>
      </c>
      <c r="CP76">
        <v>0.30683483502999098</v>
      </c>
      <c r="CQ76">
        <v>-0.135875759802394</v>
      </c>
      <c r="CR76" t="s">
        <v>162</v>
      </c>
      <c r="CS76">
        <v>8.9908156591421901E-2</v>
      </c>
      <c r="CT76" t="s">
        <v>162</v>
      </c>
    </row>
    <row r="77" spans="1:98" x14ac:dyDescent="0.25">
      <c r="A77" s="139">
        <v>38261</v>
      </c>
      <c r="B77">
        <f t="shared" si="1"/>
        <v>29.48940020931531</v>
      </c>
      <c r="C77">
        <v>-3.4951717122476897E-2</v>
      </c>
      <c r="D77">
        <v>0.48991161645874198</v>
      </c>
      <c r="E77">
        <v>0.60526897872783403</v>
      </c>
      <c r="F77">
        <v>-5.15685874003751E-2</v>
      </c>
      <c r="G77" t="s">
        <v>162</v>
      </c>
      <c r="H77">
        <v>0.71548931292983198</v>
      </c>
      <c r="I77" t="s">
        <v>162</v>
      </c>
      <c r="J77">
        <v>0.36841102926862701</v>
      </c>
      <c r="K77">
        <v>0.25125349285814902</v>
      </c>
      <c r="L77">
        <v>7.0373931380778895E-2</v>
      </c>
      <c r="M77" t="s">
        <v>162</v>
      </c>
      <c r="N77">
        <v>0.26888497015030499</v>
      </c>
      <c r="O77" t="s">
        <v>162</v>
      </c>
      <c r="P77">
        <v>0.58548377863304701</v>
      </c>
      <c r="Q77">
        <v>-0.10905151841930701</v>
      </c>
      <c r="R77" t="s">
        <v>162</v>
      </c>
      <c r="S77">
        <v>0.39247769394355098</v>
      </c>
      <c r="T77">
        <v>8.0100478844598394E-2</v>
      </c>
      <c r="U77">
        <v>0.12543760077275101</v>
      </c>
      <c r="V77">
        <v>0.31626394721950402</v>
      </c>
      <c r="W77">
        <v>0.63612788039744494</v>
      </c>
      <c r="X77">
        <v>-0.122886701038132</v>
      </c>
      <c r="Y77">
        <v>-1.9608209317859799E-2</v>
      </c>
      <c r="Z77">
        <v>0.23704842256373301</v>
      </c>
      <c r="AA77">
        <v>0.66299938960246996</v>
      </c>
      <c r="AB77">
        <v>0.91672443866402697</v>
      </c>
      <c r="AC77" t="s">
        <v>162</v>
      </c>
      <c r="AD77">
        <v>0.88955081536065295</v>
      </c>
      <c r="AE77">
        <v>1.34873932620598E-2</v>
      </c>
      <c r="AF77">
        <v>0.39999671492811201</v>
      </c>
      <c r="AG77">
        <v>0.47198482363168998</v>
      </c>
      <c r="AH77">
        <v>0.108137719571771</v>
      </c>
      <c r="AI77">
        <v>0.237641645136413</v>
      </c>
      <c r="AJ77">
        <v>0.33063024187596701</v>
      </c>
      <c r="AK77">
        <v>0.236209541318632</v>
      </c>
      <c r="AL77" t="s">
        <v>162</v>
      </c>
      <c r="AM77">
        <v>0.46729172724078999</v>
      </c>
      <c r="AN77">
        <v>-3.04835644247929E-2</v>
      </c>
      <c r="AO77">
        <v>0.87922808173331501</v>
      </c>
      <c r="AP77">
        <v>-7.7181477180337396E-2</v>
      </c>
      <c r="AQ77">
        <v>0.39054081581052602</v>
      </c>
      <c r="AR77">
        <v>-0.14442034997660899</v>
      </c>
      <c r="AS77" t="s">
        <v>162</v>
      </c>
      <c r="AT77">
        <v>-7.3885925913229802E-2</v>
      </c>
      <c r="AU77">
        <v>2.65221182666882E-2</v>
      </c>
      <c r="AV77" t="s">
        <v>162</v>
      </c>
      <c r="AW77" t="s">
        <v>162</v>
      </c>
      <c r="AX77" t="s">
        <v>162</v>
      </c>
      <c r="AY77">
        <v>0.38986107940980003</v>
      </c>
      <c r="AZ77" t="s">
        <v>162</v>
      </c>
      <c r="BA77">
        <v>0.21401443593681099</v>
      </c>
      <c r="BB77">
        <v>0.50825247715091904</v>
      </c>
      <c r="BC77">
        <v>9.1334782699567102E-2</v>
      </c>
      <c r="BD77">
        <v>0.42324878203138699</v>
      </c>
      <c r="BE77">
        <v>-3.3956182333185501E-2</v>
      </c>
      <c r="BF77">
        <v>5.4363459195641603E-2</v>
      </c>
      <c r="BG77">
        <v>0.61412148766956298</v>
      </c>
      <c r="BH77">
        <v>0.89865437402872295</v>
      </c>
      <c r="BI77">
        <v>0.50800713530340103</v>
      </c>
      <c r="BJ77">
        <v>5.32943408470836E-2</v>
      </c>
      <c r="BK77">
        <v>0.364864164337038</v>
      </c>
      <c r="BL77">
        <v>0.17946271490815299</v>
      </c>
      <c r="BM77">
        <v>-2.30672517182497E-2</v>
      </c>
      <c r="BN77" t="s">
        <v>162</v>
      </c>
      <c r="BO77">
        <v>0.23356175483643099</v>
      </c>
      <c r="BP77">
        <v>-3.5755021347743101E-3</v>
      </c>
      <c r="BQ77">
        <v>0.15013305685366601</v>
      </c>
      <c r="BR77">
        <v>0.326648315835803</v>
      </c>
      <c r="BS77">
        <v>0.65720036492091904</v>
      </c>
      <c r="BT77">
        <v>5.8196822608192401E-2</v>
      </c>
      <c r="BU77">
        <v>-4.4837966948368099E-2</v>
      </c>
      <c r="BV77">
        <v>0.24923248591340499</v>
      </c>
      <c r="BW77">
        <v>0.141038823614001</v>
      </c>
      <c r="BX77" t="s">
        <v>162</v>
      </c>
      <c r="BY77">
        <v>0.56593428240203103</v>
      </c>
      <c r="BZ77">
        <v>0.31289571401428301</v>
      </c>
      <c r="CA77">
        <v>0.73666032069695997</v>
      </c>
      <c r="CB77">
        <v>0.401000947843768</v>
      </c>
      <c r="CC77">
        <v>0.55988982840770896</v>
      </c>
      <c r="CD77">
        <v>0.76097142885621905</v>
      </c>
      <c r="CE77">
        <v>-0.145240260840309</v>
      </c>
      <c r="CF77">
        <v>0.69629222618202202</v>
      </c>
      <c r="CG77">
        <v>0.74987673707267699</v>
      </c>
      <c r="CH77">
        <v>0.23046040387560801</v>
      </c>
      <c r="CI77">
        <v>9.1839086592357705E-2</v>
      </c>
      <c r="CJ77">
        <v>0.25853867542093201</v>
      </c>
      <c r="CK77">
        <v>0.22562254037191001</v>
      </c>
      <c r="CL77">
        <v>9.6865459470357504E-2</v>
      </c>
      <c r="CM77">
        <v>8.2180933284951102E-2</v>
      </c>
      <c r="CN77" t="s">
        <v>162</v>
      </c>
      <c r="CO77">
        <v>0.71779152094492205</v>
      </c>
      <c r="CP77">
        <v>0.34541510852706703</v>
      </c>
      <c r="CQ77">
        <v>7.7408759375613603E-2</v>
      </c>
      <c r="CR77" t="s">
        <v>162</v>
      </c>
      <c r="CS77">
        <v>1.2727948135205201E-2</v>
      </c>
      <c r="CT77" t="s">
        <v>162</v>
      </c>
    </row>
    <row r="78" spans="1:98" x14ac:dyDescent="0.25">
      <c r="A78" s="139">
        <v>38353</v>
      </c>
      <c r="B78">
        <f t="shared" si="1"/>
        <v>30.110976039017668</v>
      </c>
      <c r="C78">
        <v>0.19320233602852899</v>
      </c>
      <c r="D78">
        <v>0.51979276122774898</v>
      </c>
      <c r="E78">
        <v>0.59346802913117402</v>
      </c>
      <c r="F78">
        <v>2.0704043800384202E-2</v>
      </c>
      <c r="G78" t="s">
        <v>162</v>
      </c>
      <c r="H78">
        <v>0.70148723909393795</v>
      </c>
      <c r="I78" t="s">
        <v>162</v>
      </c>
      <c r="J78">
        <v>0.52669511930867197</v>
      </c>
      <c r="K78">
        <v>0.21401190946485901</v>
      </c>
      <c r="L78">
        <v>0.117117002409747</v>
      </c>
      <c r="M78" t="s">
        <v>162</v>
      </c>
      <c r="N78">
        <v>0.57571049536260799</v>
      </c>
      <c r="O78" t="s">
        <v>162</v>
      </c>
      <c r="P78">
        <v>0.30651449890761501</v>
      </c>
      <c r="Q78">
        <v>1.17512472347562E-2</v>
      </c>
      <c r="R78" t="s">
        <v>162</v>
      </c>
      <c r="S78">
        <v>0.47532959166843303</v>
      </c>
      <c r="T78">
        <v>9.46762652123464E-2</v>
      </c>
      <c r="U78">
        <v>0.148297684176809</v>
      </c>
      <c r="V78">
        <v>0.31368515611942699</v>
      </c>
      <c r="W78">
        <v>0.56879881339232696</v>
      </c>
      <c r="X78">
        <v>9.5661945161116105E-2</v>
      </c>
      <c r="Y78">
        <v>-5.0164982045213899E-2</v>
      </c>
      <c r="Z78">
        <v>8.5643811162298106E-2</v>
      </c>
      <c r="AA78">
        <v>0.66815047863001897</v>
      </c>
      <c r="AB78">
        <v>0.933121092750545</v>
      </c>
      <c r="AC78" t="s">
        <v>162</v>
      </c>
      <c r="AD78">
        <v>0.87337598995473698</v>
      </c>
      <c r="AE78">
        <v>0.12248526166181101</v>
      </c>
      <c r="AF78">
        <v>0.28672951053296503</v>
      </c>
      <c r="AG78">
        <v>0.18932157074241601</v>
      </c>
      <c r="AH78">
        <v>0.29430731402850402</v>
      </c>
      <c r="AI78">
        <v>0.138761466237077</v>
      </c>
      <c r="AJ78">
        <v>7.0257004410358495E-2</v>
      </c>
      <c r="AK78">
        <v>0.183742696579098</v>
      </c>
      <c r="AL78" t="s">
        <v>162</v>
      </c>
      <c r="AM78">
        <v>-9.6070264590906208E-3</v>
      </c>
      <c r="AN78">
        <v>4.8595817582374398E-2</v>
      </c>
      <c r="AO78">
        <v>0.76183602734017097</v>
      </c>
      <c r="AP78">
        <v>0.238515002536968</v>
      </c>
      <c r="AQ78">
        <v>0.54147946236088895</v>
      </c>
      <c r="AR78">
        <v>-8.7786722667160699E-2</v>
      </c>
      <c r="AS78" t="s">
        <v>162</v>
      </c>
      <c r="AT78">
        <v>1.81493667662589E-2</v>
      </c>
      <c r="AU78">
        <v>0.13538997297365499</v>
      </c>
      <c r="AV78" t="s">
        <v>162</v>
      </c>
      <c r="AW78" t="s">
        <v>162</v>
      </c>
      <c r="AX78" t="s">
        <v>162</v>
      </c>
      <c r="AY78">
        <v>0.39796883125844001</v>
      </c>
      <c r="AZ78" t="s">
        <v>162</v>
      </c>
      <c r="BA78">
        <v>3.3191302959265097E-2</v>
      </c>
      <c r="BB78">
        <v>0.13398852073234099</v>
      </c>
      <c r="BC78">
        <v>0.41136322527077102</v>
      </c>
      <c r="BD78">
        <v>0.30089963225371202</v>
      </c>
      <c r="BE78">
        <v>7.3418880650283902E-2</v>
      </c>
      <c r="BF78">
        <v>0.43479047613208299</v>
      </c>
      <c r="BG78">
        <v>0.74385727479501296</v>
      </c>
      <c r="BH78">
        <v>0.90517073735557696</v>
      </c>
      <c r="BI78">
        <v>0.43922636523386699</v>
      </c>
      <c r="BJ78">
        <v>-3.0104089334205501E-2</v>
      </c>
      <c r="BK78">
        <v>0.61801776541752096</v>
      </c>
      <c r="BL78">
        <v>0.16227053441516501</v>
      </c>
      <c r="BM78">
        <v>-1.09852907520005E-2</v>
      </c>
      <c r="BN78" t="s">
        <v>162</v>
      </c>
      <c r="BO78">
        <v>0.29372768406990302</v>
      </c>
      <c r="BP78">
        <v>0.24168844972232001</v>
      </c>
      <c r="BQ78">
        <v>8.12062280145288E-2</v>
      </c>
      <c r="BR78">
        <v>0.32458872992813098</v>
      </c>
      <c r="BS78">
        <v>0.655782419873711</v>
      </c>
      <c r="BT78">
        <v>9.0808633784432699E-2</v>
      </c>
      <c r="BU78">
        <v>3.9605012022317899E-2</v>
      </c>
      <c r="BV78">
        <v>0.32345676549394398</v>
      </c>
      <c r="BW78">
        <v>-0.11767862907424</v>
      </c>
      <c r="BX78" t="s">
        <v>162</v>
      </c>
      <c r="BY78">
        <v>0.20380674497523599</v>
      </c>
      <c r="BZ78">
        <v>0.333849586844641</v>
      </c>
      <c r="CA78">
        <v>0.58337512095225597</v>
      </c>
      <c r="CB78">
        <v>0.52490338663424296</v>
      </c>
      <c r="CC78">
        <v>0.40229641866663202</v>
      </c>
      <c r="CD78">
        <v>0.84383323914579</v>
      </c>
      <c r="CE78">
        <v>0.18805763144670201</v>
      </c>
      <c r="CF78">
        <v>0.62242558607033505</v>
      </c>
      <c r="CG78">
        <v>0.68885620779502699</v>
      </c>
      <c r="CH78">
        <v>7.9977127785603994E-2</v>
      </c>
      <c r="CI78">
        <v>-5.8423737416949201E-2</v>
      </c>
      <c r="CJ78">
        <v>0.49290615532231902</v>
      </c>
      <c r="CK78">
        <v>0.27441389817866602</v>
      </c>
      <c r="CL78">
        <v>8.9645004317379998E-2</v>
      </c>
      <c r="CM78">
        <v>0.235646276701171</v>
      </c>
      <c r="CN78" t="s">
        <v>162</v>
      </c>
      <c r="CO78">
        <v>0.73527140931722901</v>
      </c>
      <c r="CP78">
        <v>0.169185260558816</v>
      </c>
      <c r="CQ78">
        <v>9.6190084599567793E-3</v>
      </c>
      <c r="CR78" t="s">
        <v>162</v>
      </c>
      <c r="CS78">
        <v>-9.7439967933153002E-2</v>
      </c>
      <c r="CT78" t="s">
        <v>162</v>
      </c>
    </row>
    <row r="79" spans="1:98" x14ac:dyDescent="0.25">
      <c r="A79" s="139">
        <v>38443</v>
      </c>
      <c r="B79">
        <f t="shared" si="1"/>
        <v>27.983873906273239</v>
      </c>
      <c r="C79">
        <v>0.153662572979367</v>
      </c>
      <c r="D79">
        <v>0.60792225899032204</v>
      </c>
      <c r="E79">
        <v>0.41079815761850502</v>
      </c>
      <c r="F79">
        <v>0.293621148849881</v>
      </c>
      <c r="G79" t="s">
        <v>162</v>
      </c>
      <c r="H79">
        <v>0.72988327271410403</v>
      </c>
      <c r="I79" t="s">
        <v>162</v>
      </c>
      <c r="J79">
        <v>-9.5853875383940204E-2</v>
      </c>
      <c r="K79">
        <v>0.34838946666652598</v>
      </c>
      <c r="L79">
        <v>0.13198949228397</v>
      </c>
      <c r="M79" t="s">
        <v>162</v>
      </c>
      <c r="N79">
        <v>0.41430299921478903</v>
      </c>
      <c r="O79" t="s">
        <v>162</v>
      </c>
      <c r="P79">
        <v>0.59724610960924396</v>
      </c>
      <c r="Q79">
        <v>-7.0564186331084203E-2</v>
      </c>
      <c r="R79" t="s">
        <v>162</v>
      </c>
      <c r="S79">
        <v>6.4883330134819103E-2</v>
      </c>
      <c r="T79">
        <v>0.179890672612807</v>
      </c>
      <c r="U79">
        <v>0.212126890313</v>
      </c>
      <c r="V79">
        <v>0.435044137513666</v>
      </c>
      <c r="W79">
        <v>0.48590960476919398</v>
      </c>
      <c r="X79">
        <v>-6.6821518371306093E-2</v>
      </c>
      <c r="Y79">
        <v>-7.6491884893116896E-2</v>
      </c>
      <c r="Z79">
        <v>0.70578192443358201</v>
      </c>
      <c r="AA79">
        <v>0.62494155730952905</v>
      </c>
      <c r="AB79">
        <v>0.90943520788154297</v>
      </c>
      <c r="AC79" t="s">
        <v>162</v>
      </c>
      <c r="AD79">
        <v>0.78790777838426995</v>
      </c>
      <c r="AE79">
        <v>-9.1985650622324402E-2</v>
      </c>
      <c r="AF79">
        <v>0.21457277382512999</v>
      </c>
      <c r="AG79">
        <v>0.21000280938724999</v>
      </c>
      <c r="AH79">
        <v>0.44867857705348302</v>
      </c>
      <c r="AI79">
        <v>6.0400489140477603E-2</v>
      </c>
      <c r="AJ79">
        <v>5.5211375065993299E-3</v>
      </c>
      <c r="AK79">
        <v>9.18351438531404E-2</v>
      </c>
      <c r="AL79" t="s">
        <v>162</v>
      </c>
      <c r="AM79">
        <v>0.80616079297574195</v>
      </c>
      <c r="AN79">
        <v>-2.26644156152036E-2</v>
      </c>
      <c r="AO79">
        <v>0.78888102210578204</v>
      </c>
      <c r="AP79">
        <v>4.27608738064593E-2</v>
      </c>
      <c r="AQ79">
        <v>0.612988707890191</v>
      </c>
      <c r="AR79">
        <v>0.15461941114399599</v>
      </c>
      <c r="AS79" t="s">
        <v>162</v>
      </c>
      <c r="AT79">
        <v>-5.2155713788624202E-3</v>
      </c>
      <c r="AU79">
        <v>9.6914565172919707E-3</v>
      </c>
      <c r="AV79" t="s">
        <v>162</v>
      </c>
      <c r="AW79">
        <v>-0.121740595035985</v>
      </c>
      <c r="AX79" t="s">
        <v>162</v>
      </c>
      <c r="AY79">
        <v>0.30768821175125799</v>
      </c>
      <c r="AZ79">
        <v>3.03367832447499E-3</v>
      </c>
      <c r="BA79">
        <v>0.13441817115436899</v>
      </c>
      <c r="BB79">
        <v>0.49917807046502999</v>
      </c>
      <c r="BC79">
        <v>-6.7719598550383606E-2</v>
      </c>
      <c r="BD79">
        <v>0.46281520017372002</v>
      </c>
      <c r="BE79">
        <v>-3.1757099760208102E-2</v>
      </c>
      <c r="BF79">
        <v>0.45810285664933298</v>
      </c>
      <c r="BG79">
        <v>0.64738975765357998</v>
      </c>
      <c r="BH79">
        <v>0.84573111185454597</v>
      </c>
      <c r="BI79">
        <v>0.362874259178601</v>
      </c>
      <c r="BJ79">
        <v>-0.14143131307076201</v>
      </c>
      <c r="BK79">
        <v>0.36784744532331098</v>
      </c>
      <c r="BL79">
        <v>-2.0562923000609901E-2</v>
      </c>
      <c r="BM79">
        <v>-7.7742125302832296E-2</v>
      </c>
      <c r="BN79" t="s">
        <v>162</v>
      </c>
      <c r="BO79">
        <v>0.16983109207966099</v>
      </c>
      <c r="BP79">
        <v>0.226069541769822</v>
      </c>
      <c r="BQ79">
        <v>0.22471262361761399</v>
      </c>
      <c r="BR79">
        <v>0.49382743480857999</v>
      </c>
      <c r="BS79">
        <v>0.49067290094338301</v>
      </c>
      <c r="BT79">
        <v>0.19736822205816501</v>
      </c>
      <c r="BU79">
        <v>1.8154621259805302E-2</v>
      </c>
      <c r="BV79">
        <v>0.21854059581251201</v>
      </c>
      <c r="BW79">
        <v>3.6297706722197898E-2</v>
      </c>
      <c r="BX79" t="s">
        <v>162</v>
      </c>
      <c r="BY79">
        <v>0.42786365169947199</v>
      </c>
      <c r="BZ79">
        <v>0.2465877438629</v>
      </c>
      <c r="CA79">
        <v>0.42741701717157798</v>
      </c>
      <c r="CB79">
        <v>0.45979071602994598</v>
      </c>
      <c r="CC79">
        <v>0.406567520333671</v>
      </c>
      <c r="CD79">
        <v>0.78137627853769598</v>
      </c>
      <c r="CE79">
        <v>8.53695145151043E-2</v>
      </c>
      <c r="CF79">
        <v>0.63903712494367604</v>
      </c>
      <c r="CG79">
        <v>0.66274763569518103</v>
      </c>
      <c r="CH79">
        <v>0.24119751025646999</v>
      </c>
      <c r="CI79">
        <v>-9.7877815747957203E-2</v>
      </c>
      <c r="CJ79">
        <v>0.21877186285135999</v>
      </c>
      <c r="CK79">
        <v>0.41430672825136999</v>
      </c>
      <c r="CL79">
        <v>8.27160402354261E-2</v>
      </c>
      <c r="CM79">
        <v>-3.7752329223305701E-2</v>
      </c>
      <c r="CN79" t="s">
        <v>162</v>
      </c>
      <c r="CO79">
        <v>0.58561178778608003</v>
      </c>
      <c r="CP79">
        <v>0.33055908133217099</v>
      </c>
      <c r="CQ79">
        <v>-4.0818766196210297E-2</v>
      </c>
      <c r="CR79" t="s">
        <v>162</v>
      </c>
      <c r="CS79">
        <v>1.9614039978691999E-2</v>
      </c>
      <c r="CT79" t="s">
        <v>162</v>
      </c>
    </row>
    <row r="80" spans="1:98" x14ac:dyDescent="0.25">
      <c r="A80" s="139">
        <v>38534</v>
      </c>
      <c r="B80">
        <f t="shared" si="1"/>
        <v>28.887786700645613</v>
      </c>
      <c r="C80">
        <v>0.211971745361727</v>
      </c>
      <c r="D80">
        <v>0.62599883603258499</v>
      </c>
      <c r="E80">
        <v>0.53593690508500802</v>
      </c>
      <c r="F80">
        <v>-0.19900224527185001</v>
      </c>
      <c r="G80" t="s">
        <v>162</v>
      </c>
      <c r="H80">
        <v>0.81440947262116303</v>
      </c>
      <c r="I80" t="s">
        <v>162</v>
      </c>
      <c r="J80">
        <v>5.0962813082659E-2</v>
      </c>
      <c r="K80">
        <v>-2.1426261731485301E-2</v>
      </c>
      <c r="L80">
        <v>0.55138856114886803</v>
      </c>
      <c r="M80" t="s">
        <v>162</v>
      </c>
      <c r="N80">
        <v>0.23106268412846101</v>
      </c>
      <c r="O80" t="s">
        <v>162</v>
      </c>
      <c r="P80">
        <v>8.8659121069025695E-2</v>
      </c>
      <c r="Q80">
        <v>1.5273867066873901E-2</v>
      </c>
      <c r="R80" t="s">
        <v>162</v>
      </c>
      <c r="S80">
        <v>0.34258800866737699</v>
      </c>
      <c r="T80">
        <v>0.28107113845735898</v>
      </c>
      <c r="U80">
        <v>0.20992198688559299</v>
      </c>
      <c r="V80">
        <v>0.46778822208791199</v>
      </c>
      <c r="W80">
        <v>0.35172379908944901</v>
      </c>
      <c r="X80">
        <v>3.7293694182604503E-2</v>
      </c>
      <c r="Y80">
        <v>-6.4473523102923603E-3</v>
      </c>
      <c r="Z80">
        <v>0.637400691522088</v>
      </c>
      <c r="AA80">
        <v>0.43179245400363198</v>
      </c>
      <c r="AB80">
        <v>0.89335770163394901</v>
      </c>
      <c r="AC80" t="s">
        <v>162</v>
      </c>
      <c r="AD80">
        <v>0.79930117571459003</v>
      </c>
      <c r="AE80">
        <v>-3.9823279453539097E-3</v>
      </c>
      <c r="AF80">
        <v>0.53985258529189994</v>
      </c>
      <c r="AG80">
        <v>0.48992202498968102</v>
      </c>
      <c r="AH80">
        <v>6.9506732874274099E-2</v>
      </c>
      <c r="AI80">
        <v>0.231805692656773</v>
      </c>
      <c r="AJ80">
        <v>0.24668222296746301</v>
      </c>
      <c r="AK80">
        <v>0.15134628528484201</v>
      </c>
      <c r="AL80" t="s">
        <v>162</v>
      </c>
      <c r="AM80">
        <v>0.66227133215383804</v>
      </c>
      <c r="AN80">
        <v>0.17942763779218401</v>
      </c>
      <c r="AO80">
        <v>0.87872689418331595</v>
      </c>
      <c r="AP80">
        <v>-8.1239943706178597E-2</v>
      </c>
      <c r="AQ80">
        <v>0.30389594290837502</v>
      </c>
      <c r="AR80">
        <v>8.2389456457165194E-2</v>
      </c>
      <c r="AS80" t="s">
        <v>162</v>
      </c>
      <c r="AT80">
        <v>0.11165295826523899</v>
      </c>
      <c r="AU80">
        <v>0.116528767513709</v>
      </c>
      <c r="AV80" t="s">
        <v>162</v>
      </c>
      <c r="AW80">
        <v>-5.3245082403117198E-2</v>
      </c>
      <c r="AX80" t="s">
        <v>162</v>
      </c>
      <c r="AY80">
        <v>0.56603184857523403</v>
      </c>
      <c r="AZ80">
        <v>1.0033252732492901E-2</v>
      </c>
      <c r="BA80">
        <v>3.8425914426320699E-2</v>
      </c>
      <c r="BB80">
        <v>0.196322502010672</v>
      </c>
      <c r="BC80">
        <v>-0.106061025643398</v>
      </c>
      <c r="BD80">
        <v>0.38675872759116697</v>
      </c>
      <c r="BE80">
        <v>9.1362096463069406E-2</v>
      </c>
      <c r="BF80">
        <v>0.32902111926771199</v>
      </c>
      <c r="BG80">
        <v>0.75967900026020496</v>
      </c>
      <c r="BH80">
        <v>0.89495453633201405</v>
      </c>
      <c r="BI80">
        <v>0.62140939549804997</v>
      </c>
      <c r="BJ80">
        <v>-2.3164426304921298E-2</v>
      </c>
      <c r="BK80">
        <v>0.39098283501380698</v>
      </c>
      <c r="BL80">
        <v>-6.01018383633658E-2</v>
      </c>
      <c r="BM80">
        <v>-0.125659125342207</v>
      </c>
      <c r="BN80" t="s">
        <v>162</v>
      </c>
      <c r="BO80">
        <v>0.35626170564207899</v>
      </c>
      <c r="BP80">
        <v>0.19923587255831901</v>
      </c>
      <c r="BQ80">
        <v>2.7008392264662701E-2</v>
      </c>
      <c r="BR80">
        <v>0.23861752751043999</v>
      </c>
      <c r="BS80">
        <v>0.73311802854599195</v>
      </c>
      <c r="BT80">
        <v>-2.2237311898708301E-2</v>
      </c>
      <c r="BU80">
        <v>0.335496236992328</v>
      </c>
      <c r="BV80">
        <v>-8.7532596207647195E-2</v>
      </c>
      <c r="BW80">
        <v>-1.07471613549308E-2</v>
      </c>
      <c r="BX80" t="s">
        <v>162</v>
      </c>
      <c r="BY80">
        <v>0.239121407791615</v>
      </c>
      <c r="BZ80">
        <v>0.30408192122846001</v>
      </c>
      <c r="CA80">
        <v>0.33037163257996899</v>
      </c>
      <c r="CB80">
        <v>0.64303071964680802</v>
      </c>
      <c r="CC80">
        <v>0.42048626957420998</v>
      </c>
      <c r="CD80">
        <v>0.86580678336124695</v>
      </c>
      <c r="CE80">
        <v>0.12884534434199901</v>
      </c>
      <c r="CF80">
        <v>0.77651956881663498</v>
      </c>
      <c r="CG80">
        <v>0.79054886198685603</v>
      </c>
      <c r="CH80">
        <v>0.33019388035546898</v>
      </c>
      <c r="CI80">
        <v>7.5977733675055698E-2</v>
      </c>
      <c r="CJ80">
        <v>0.51608500989138195</v>
      </c>
      <c r="CK80">
        <v>0.13767139824743499</v>
      </c>
      <c r="CL80">
        <v>-4.77847944360121E-2</v>
      </c>
      <c r="CM80">
        <v>0.146410025367604</v>
      </c>
      <c r="CN80">
        <v>-3.0632313773494499E-2</v>
      </c>
      <c r="CO80">
        <v>0.81926529907956702</v>
      </c>
      <c r="CP80">
        <v>0.35346114538448697</v>
      </c>
      <c r="CQ80">
        <v>-6.4655564015459396E-2</v>
      </c>
      <c r="CR80" t="s">
        <v>162</v>
      </c>
      <c r="CS80">
        <v>-6.2602938955206994E-2</v>
      </c>
      <c r="CT80" t="s">
        <v>162</v>
      </c>
    </row>
    <row r="81" spans="1:98" x14ac:dyDescent="0.25">
      <c r="A81" s="139">
        <v>38626</v>
      </c>
      <c r="B81">
        <f t="shared" si="1"/>
        <v>29.436164579084441</v>
      </c>
      <c r="C81">
        <v>0.26057953029545999</v>
      </c>
      <c r="D81">
        <v>0.51176069352879305</v>
      </c>
      <c r="E81">
        <v>0.70339478418911605</v>
      </c>
      <c r="F81">
        <v>0.28595778434255997</v>
      </c>
      <c r="G81" t="s">
        <v>162</v>
      </c>
      <c r="H81">
        <v>0.82290054136940005</v>
      </c>
      <c r="I81" t="s">
        <v>162</v>
      </c>
      <c r="J81">
        <v>0.11563543062618099</v>
      </c>
      <c r="K81">
        <v>0.50312245018621005</v>
      </c>
      <c r="L81">
        <v>0.17749345042220499</v>
      </c>
      <c r="M81" t="s">
        <v>162</v>
      </c>
      <c r="N81">
        <v>0.33206996613669598</v>
      </c>
      <c r="O81" t="s">
        <v>162</v>
      </c>
      <c r="P81">
        <v>0.18583227181647299</v>
      </c>
      <c r="Q81">
        <v>-6.6119387896575302E-2</v>
      </c>
      <c r="R81">
        <v>8.2980508455248306E-2</v>
      </c>
      <c r="S81">
        <v>0.32150481618076798</v>
      </c>
      <c r="T81">
        <v>0.371618756688888</v>
      </c>
      <c r="U81">
        <v>-5.4219174086743302E-2</v>
      </c>
      <c r="V81">
        <v>0.51741584371720695</v>
      </c>
      <c r="W81">
        <v>0.61309113888240396</v>
      </c>
      <c r="X81">
        <v>-9.9956215678118396E-2</v>
      </c>
      <c r="Y81">
        <v>5.8784980629094E-2</v>
      </c>
      <c r="Z81">
        <v>0.31260649190603701</v>
      </c>
      <c r="AA81">
        <v>0.59051046597670498</v>
      </c>
      <c r="AB81">
        <v>0.89933243363986903</v>
      </c>
      <c r="AC81" t="s">
        <v>162</v>
      </c>
      <c r="AD81">
        <v>0.82514251874365196</v>
      </c>
      <c r="AE81">
        <v>-1.5564919457572201E-2</v>
      </c>
      <c r="AF81">
        <v>0.45217440355271499</v>
      </c>
      <c r="AG81">
        <v>0.53972935480902295</v>
      </c>
      <c r="AH81">
        <v>0.45182412082509499</v>
      </c>
      <c r="AI81">
        <v>0.24286693506236501</v>
      </c>
      <c r="AJ81">
        <v>0.20804828409050299</v>
      </c>
      <c r="AK81">
        <v>0.18176274344491</v>
      </c>
      <c r="AL81" t="s">
        <v>162</v>
      </c>
      <c r="AM81">
        <v>0.75094633215144302</v>
      </c>
      <c r="AN81">
        <v>0.18358025910956799</v>
      </c>
      <c r="AO81">
        <v>0.87748008944881195</v>
      </c>
      <c r="AP81">
        <v>1.43460923931862E-2</v>
      </c>
      <c r="AQ81">
        <v>0.182360825273333</v>
      </c>
      <c r="AR81">
        <v>1.7893338293004199E-2</v>
      </c>
      <c r="AS81" t="s">
        <v>162</v>
      </c>
      <c r="AT81">
        <v>-4.7747886750260503E-2</v>
      </c>
      <c r="AU81">
        <v>0.16773435679576901</v>
      </c>
      <c r="AV81" t="s">
        <v>162</v>
      </c>
      <c r="AW81">
        <v>0.111903938612679</v>
      </c>
      <c r="AX81" t="s">
        <v>162</v>
      </c>
      <c r="AY81">
        <v>0.24730799564262401</v>
      </c>
      <c r="AZ81">
        <v>8.7102962310598595E-2</v>
      </c>
      <c r="BA81">
        <v>1.3893570177347899E-3</v>
      </c>
      <c r="BB81">
        <v>0.1399691572018</v>
      </c>
      <c r="BC81">
        <v>0.14011257996979201</v>
      </c>
      <c r="BD81">
        <v>0.50672067627113804</v>
      </c>
      <c r="BE81">
        <v>0.115587881631472</v>
      </c>
      <c r="BF81">
        <v>0.22228999778859301</v>
      </c>
      <c r="BG81">
        <v>0.109610476161033</v>
      </c>
      <c r="BH81">
        <v>0.87518802921605499</v>
      </c>
      <c r="BI81">
        <v>0.36151288541473198</v>
      </c>
      <c r="BJ81">
        <v>-4.4259264021574901E-2</v>
      </c>
      <c r="BK81">
        <v>0.44358285767412098</v>
      </c>
      <c r="BL81">
        <v>-6.9424604931129993E-2</v>
      </c>
      <c r="BM81">
        <v>7.4524888458702906E-2</v>
      </c>
      <c r="BN81" t="s">
        <v>162</v>
      </c>
      <c r="BO81">
        <v>0.16153364312114801</v>
      </c>
      <c r="BP81">
        <v>9.3812348072917495E-2</v>
      </c>
      <c r="BQ81">
        <v>-5.06213484259583E-2</v>
      </c>
      <c r="BR81">
        <v>0.47470760166597897</v>
      </c>
      <c r="BS81">
        <v>0.638458164656311</v>
      </c>
      <c r="BT81">
        <v>0.14389675387269499</v>
      </c>
      <c r="BU81">
        <v>4.0660869137699202E-2</v>
      </c>
      <c r="BV81">
        <v>0.60549013651711803</v>
      </c>
      <c r="BW81">
        <v>-2.8829723432279401E-2</v>
      </c>
      <c r="BX81" t="s">
        <v>162</v>
      </c>
      <c r="BY81">
        <v>0.45729848168745901</v>
      </c>
      <c r="BZ81">
        <v>0.20894046421378101</v>
      </c>
      <c r="CA81">
        <v>0.49305139128917502</v>
      </c>
      <c r="CB81">
        <v>0.547477899639087</v>
      </c>
      <c r="CC81">
        <v>0.43618645610358497</v>
      </c>
      <c r="CD81">
        <v>0.84035983542190096</v>
      </c>
      <c r="CE81">
        <v>-9.6750309364222797E-2</v>
      </c>
      <c r="CF81">
        <v>0.69445294662415602</v>
      </c>
      <c r="CG81">
        <v>0.67085839097982702</v>
      </c>
      <c r="CH81">
        <v>0.26135857857223599</v>
      </c>
      <c r="CI81">
        <v>-2.45158615400414E-2</v>
      </c>
      <c r="CJ81">
        <v>0.26781603447487101</v>
      </c>
      <c r="CK81">
        <v>0.373253574562316</v>
      </c>
      <c r="CL81">
        <v>-2.6388630064467799E-2</v>
      </c>
      <c r="CM81">
        <v>3.2736060967855203E-2</v>
      </c>
      <c r="CN81">
        <v>8.9518231970598702E-2</v>
      </c>
      <c r="CO81">
        <v>0.83408152337186003</v>
      </c>
      <c r="CP81">
        <v>0.46885935424806702</v>
      </c>
      <c r="CQ81">
        <v>8.8086241339673202E-2</v>
      </c>
      <c r="CR81" t="s">
        <v>162</v>
      </c>
      <c r="CS81">
        <v>-6.5766732575057094E-2</v>
      </c>
      <c r="CT81" t="s">
        <v>162</v>
      </c>
    </row>
    <row r="82" spans="1:98" x14ac:dyDescent="0.25">
      <c r="A82" s="139">
        <v>38718</v>
      </c>
      <c r="B82">
        <f t="shared" si="1"/>
        <v>28.925093754005971</v>
      </c>
      <c r="C82">
        <v>0.27641748912130498</v>
      </c>
      <c r="D82">
        <v>0.55750149278055205</v>
      </c>
      <c r="E82">
        <v>0.67125210678176594</v>
      </c>
      <c r="F82">
        <v>4.4370250464939899E-2</v>
      </c>
      <c r="G82" t="s">
        <v>162</v>
      </c>
      <c r="H82">
        <v>0.873613082473644</v>
      </c>
      <c r="I82" t="s">
        <v>162</v>
      </c>
      <c r="J82">
        <v>0.19833554109849399</v>
      </c>
      <c r="K82">
        <v>0.39261808708490897</v>
      </c>
      <c r="L82">
        <v>0.55102209266491897</v>
      </c>
      <c r="M82" t="s">
        <v>162</v>
      </c>
      <c r="N82">
        <v>0.40158206014939901</v>
      </c>
      <c r="O82" t="s">
        <v>162</v>
      </c>
      <c r="P82">
        <v>0.39382134864730201</v>
      </c>
      <c r="Q82">
        <v>-1.96078917641931E-2</v>
      </c>
      <c r="R82">
        <v>8.8301120433646602E-2</v>
      </c>
      <c r="S82">
        <v>0.114517476748902</v>
      </c>
      <c r="T82">
        <v>0.16186059564631999</v>
      </c>
      <c r="U82">
        <v>-4.5186010847646499E-3</v>
      </c>
      <c r="V82">
        <v>0.58069102475578005</v>
      </c>
      <c r="W82">
        <v>0.42110276015355202</v>
      </c>
      <c r="X82">
        <v>0.102493833751496</v>
      </c>
      <c r="Y82">
        <v>7.0346060323907902E-2</v>
      </c>
      <c r="Z82">
        <v>0.330212504197195</v>
      </c>
      <c r="AA82">
        <v>0.68658526014171595</v>
      </c>
      <c r="AB82">
        <v>0.89809325252749295</v>
      </c>
      <c r="AC82" t="s">
        <v>162</v>
      </c>
      <c r="AD82">
        <v>0.86684490474774401</v>
      </c>
      <c r="AE82">
        <v>-3.5570561767210601E-2</v>
      </c>
      <c r="AF82">
        <v>0.38839627852196501</v>
      </c>
      <c r="AG82">
        <v>0.64769327307627</v>
      </c>
      <c r="AH82">
        <v>0.50728964675749</v>
      </c>
      <c r="AI82">
        <v>-2.6839926069483801E-2</v>
      </c>
      <c r="AJ82">
        <v>0.17344331650129599</v>
      </c>
      <c r="AK82">
        <v>0.26315731640183898</v>
      </c>
      <c r="AL82" t="s">
        <v>162</v>
      </c>
      <c r="AM82">
        <v>0.691057698975033</v>
      </c>
      <c r="AN82">
        <v>0.141534265894736</v>
      </c>
      <c r="AO82">
        <v>0.83312907346805398</v>
      </c>
      <c r="AP82">
        <v>0.125769661877731</v>
      </c>
      <c r="AQ82">
        <v>0.375117998514652</v>
      </c>
      <c r="AR82">
        <v>4.6264352152712698E-2</v>
      </c>
      <c r="AS82">
        <v>-1.6475711417036201E-2</v>
      </c>
      <c r="AT82">
        <v>3.1314462352685403E-2</v>
      </c>
      <c r="AU82">
        <v>-0.10419789558194301</v>
      </c>
      <c r="AV82" t="s">
        <v>162</v>
      </c>
      <c r="AW82">
        <v>-3.2487755801704703E-2</v>
      </c>
      <c r="AX82" t="s">
        <v>162</v>
      </c>
      <c r="AY82">
        <v>0.23122517892698199</v>
      </c>
      <c r="AZ82">
        <v>0.13561769519508299</v>
      </c>
      <c r="BA82">
        <v>4.9390179423745198E-2</v>
      </c>
      <c r="BB82">
        <v>0.214842267542732</v>
      </c>
      <c r="BC82">
        <v>0.11757622920788301</v>
      </c>
      <c r="BD82">
        <v>0.64759780865535899</v>
      </c>
      <c r="BE82">
        <v>0.16330702968396499</v>
      </c>
      <c r="BF82">
        <v>0.149320773469442</v>
      </c>
      <c r="BG82">
        <v>0.39978633588095103</v>
      </c>
      <c r="BH82">
        <v>0.88779232863129998</v>
      </c>
      <c r="BI82">
        <v>0.165375528398297</v>
      </c>
      <c r="BJ82">
        <v>6.3862470189771106E-2</v>
      </c>
      <c r="BK82">
        <v>0.55300397519973898</v>
      </c>
      <c r="BL82">
        <v>1.76647221684068E-3</v>
      </c>
      <c r="BM82">
        <v>-6.3997007850500304E-2</v>
      </c>
      <c r="BN82" t="s">
        <v>162</v>
      </c>
      <c r="BO82">
        <v>-0.15850257878292601</v>
      </c>
      <c r="BP82">
        <v>2.5231146600903601E-2</v>
      </c>
      <c r="BQ82">
        <v>0.109311546342339</v>
      </c>
      <c r="BR82">
        <v>0.49360189096465801</v>
      </c>
      <c r="BS82">
        <v>0.38679248816257999</v>
      </c>
      <c r="BT82">
        <v>0.20584183720938001</v>
      </c>
      <c r="BU82">
        <v>4.6802630788428598E-2</v>
      </c>
      <c r="BV82">
        <v>0.175293078210951</v>
      </c>
      <c r="BW82">
        <v>1.00653005513096E-4</v>
      </c>
      <c r="BX82" t="s">
        <v>162</v>
      </c>
      <c r="BY82">
        <v>0.42112494119397897</v>
      </c>
      <c r="BZ82">
        <v>0.109736260850704</v>
      </c>
      <c r="CA82">
        <v>0.66705746810926903</v>
      </c>
      <c r="CB82">
        <v>0.37580684331375303</v>
      </c>
      <c r="CC82">
        <v>0.42322100259478002</v>
      </c>
      <c r="CD82">
        <v>0.84754462509579898</v>
      </c>
      <c r="CE82">
        <v>-7.6462888285104599E-2</v>
      </c>
      <c r="CF82">
        <v>0.76743370507714603</v>
      </c>
      <c r="CG82">
        <v>0.73953844907211697</v>
      </c>
      <c r="CH82">
        <v>0.33465485935665601</v>
      </c>
      <c r="CI82">
        <v>0.11920863774858299</v>
      </c>
      <c r="CJ82">
        <v>0.45567435735805301</v>
      </c>
      <c r="CK82">
        <v>0.38758513169965803</v>
      </c>
      <c r="CL82">
        <v>1.43894119108301E-2</v>
      </c>
      <c r="CM82">
        <v>0.12139282849743301</v>
      </c>
      <c r="CN82">
        <v>-9.7317696112799307E-2</v>
      </c>
      <c r="CO82">
        <v>0.822998979125528</v>
      </c>
      <c r="CP82">
        <v>0.39841932936317798</v>
      </c>
      <c r="CQ82">
        <v>-0.174121869388974</v>
      </c>
      <c r="CR82" t="s">
        <v>162</v>
      </c>
      <c r="CS82">
        <v>-2.7796926192111999E-2</v>
      </c>
      <c r="CT82" t="s">
        <v>162</v>
      </c>
    </row>
    <row r="83" spans="1:98" x14ac:dyDescent="0.25">
      <c r="A83" s="139">
        <v>38808</v>
      </c>
      <c r="B83">
        <f t="shared" si="1"/>
        <v>40.483393358981019</v>
      </c>
      <c r="C83">
        <v>0.65032525481187298</v>
      </c>
      <c r="D83">
        <v>0.66932739931512197</v>
      </c>
      <c r="E83">
        <v>0.75712589661502006</v>
      </c>
      <c r="F83">
        <v>3.8036042001686303E-2</v>
      </c>
      <c r="G83" t="s">
        <v>162</v>
      </c>
      <c r="H83">
        <v>0.91573925980757898</v>
      </c>
      <c r="I83" t="s">
        <v>162</v>
      </c>
      <c r="J83">
        <v>0.32941243843722701</v>
      </c>
      <c r="K83">
        <v>0.50725379180830199</v>
      </c>
      <c r="L83">
        <v>0.54581257730764399</v>
      </c>
      <c r="M83" t="s">
        <v>162</v>
      </c>
      <c r="N83">
        <v>0.45823748404605802</v>
      </c>
      <c r="O83" t="s">
        <v>162</v>
      </c>
      <c r="P83">
        <v>0.59453735445198896</v>
      </c>
      <c r="Q83">
        <v>0.110298744743352</v>
      </c>
      <c r="R83">
        <v>0.66678050204129302</v>
      </c>
      <c r="S83">
        <v>0.55404148780825102</v>
      </c>
      <c r="T83">
        <v>0.181264281008021</v>
      </c>
      <c r="U83">
        <v>0.19342060543572501</v>
      </c>
      <c r="V83">
        <v>0.63546783607816504</v>
      </c>
      <c r="W83">
        <v>0.78496066749391102</v>
      </c>
      <c r="X83">
        <v>-0.131766637749749</v>
      </c>
      <c r="Y83">
        <v>0.19316385942551301</v>
      </c>
      <c r="Z83">
        <v>0.42473662041323001</v>
      </c>
      <c r="AA83">
        <v>0.83607961328337699</v>
      </c>
      <c r="AB83">
        <v>0.97400295501910406</v>
      </c>
      <c r="AC83" t="s">
        <v>162</v>
      </c>
      <c r="AD83">
        <v>0.91062217623157404</v>
      </c>
      <c r="AE83">
        <v>-0.19152371910245999</v>
      </c>
      <c r="AF83">
        <v>0.76605939647404597</v>
      </c>
      <c r="AG83">
        <v>0.81414836934062396</v>
      </c>
      <c r="AH83">
        <v>0.60034715090797197</v>
      </c>
      <c r="AI83">
        <v>8.0443954421783107E-2</v>
      </c>
      <c r="AJ83">
        <v>0.63172428838184602</v>
      </c>
      <c r="AK83">
        <v>0.72160066160926695</v>
      </c>
      <c r="AL83" t="s">
        <v>162</v>
      </c>
      <c r="AM83">
        <v>0.73966723244138699</v>
      </c>
      <c r="AN83">
        <v>0.46638710727572102</v>
      </c>
      <c r="AO83">
        <v>0.89651306432200495</v>
      </c>
      <c r="AP83">
        <v>1.7193179645392999E-2</v>
      </c>
      <c r="AQ83">
        <v>0.59484543653524902</v>
      </c>
      <c r="AR83">
        <v>9.4184515588042694E-2</v>
      </c>
      <c r="AS83">
        <v>0.29657798837712701</v>
      </c>
      <c r="AT83">
        <v>8.7476801047121397E-2</v>
      </c>
      <c r="AU83">
        <v>-2.3018961996434498E-2</v>
      </c>
      <c r="AV83" t="s">
        <v>162</v>
      </c>
      <c r="AW83">
        <v>8.2783271701119807E-2</v>
      </c>
      <c r="AX83" t="s">
        <v>162</v>
      </c>
      <c r="AY83">
        <v>0.370272113139609</v>
      </c>
      <c r="AZ83">
        <v>4.9337022318847498E-2</v>
      </c>
      <c r="BA83">
        <v>0.58563123192907096</v>
      </c>
      <c r="BB83">
        <v>-7.2634264111746602E-2</v>
      </c>
      <c r="BC83">
        <v>-3.6195378510142498E-2</v>
      </c>
      <c r="BD83">
        <v>0.65440994265738806</v>
      </c>
      <c r="BE83">
        <v>0.41413255078920502</v>
      </c>
      <c r="BF83">
        <v>0.31178899168927798</v>
      </c>
      <c r="BG83">
        <v>0.68729626019541001</v>
      </c>
      <c r="BH83">
        <v>0.95555071654034296</v>
      </c>
      <c r="BI83">
        <v>0.31292501177138798</v>
      </c>
      <c r="BJ83">
        <v>3.02644361620997E-2</v>
      </c>
      <c r="BK83">
        <v>0.73901511271647002</v>
      </c>
      <c r="BL83">
        <v>-2.4736298526050901E-2</v>
      </c>
      <c r="BM83">
        <v>7.5223360862182606E-2</v>
      </c>
      <c r="BN83" t="s">
        <v>162</v>
      </c>
      <c r="BO83">
        <v>4.1815815298297802E-2</v>
      </c>
      <c r="BP83">
        <v>0.18921095671452401</v>
      </c>
      <c r="BQ83">
        <v>0.36669840863583902</v>
      </c>
      <c r="BR83">
        <v>0.44567658618190498</v>
      </c>
      <c r="BS83">
        <v>0.72919080251026203</v>
      </c>
      <c r="BT83">
        <v>-3.7114351217506301E-2</v>
      </c>
      <c r="BU83">
        <v>6.1957565828887902E-2</v>
      </c>
      <c r="BV83">
        <v>0.72565692542442395</v>
      </c>
      <c r="BW83">
        <v>3.3172118401314003E-2</v>
      </c>
      <c r="BX83" t="s">
        <v>162</v>
      </c>
      <c r="BY83">
        <v>0.73689127547308897</v>
      </c>
      <c r="BZ83">
        <v>4.2944571675224801E-2</v>
      </c>
      <c r="CA83">
        <v>0.21296672322494301</v>
      </c>
      <c r="CB83">
        <v>0.73765010730775704</v>
      </c>
      <c r="CC83">
        <v>0.64595234135291502</v>
      </c>
      <c r="CD83">
        <v>0.94774879984747995</v>
      </c>
      <c r="CE83">
        <v>-6.2024426665025598E-2</v>
      </c>
      <c r="CF83">
        <v>0.83774754962988995</v>
      </c>
      <c r="CG83">
        <v>0.89969485338920496</v>
      </c>
      <c r="CH83">
        <v>0.50362120639974695</v>
      </c>
      <c r="CI83">
        <v>8.4395754058671599E-2</v>
      </c>
      <c r="CJ83">
        <v>0.36069720619106499</v>
      </c>
      <c r="CK83">
        <v>0.68599378407681999</v>
      </c>
      <c r="CL83">
        <v>-5.1919707750278203E-2</v>
      </c>
      <c r="CM83">
        <v>-8.9509921600443396E-2</v>
      </c>
      <c r="CN83">
        <v>-1.31421318142497E-2</v>
      </c>
      <c r="CO83">
        <v>0.91778491854559097</v>
      </c>
      <c r="CP83">
        <v>0.58087316074733597</v>
      </c>
      <c r="CQ83">
        <v>2.00954060346904E-2</v>
      </c>
      <c r="CR83" t="s">
        <v>162</v>
      </c>
      <c r="CS83">
        <v>-7.5246632785749501E-2</v>
      </c>
      <c r="CT83" t="s">
        <v>162</v>
      </c>
    </row>
    <row r="84" spans="1:98" x14ac:dyDescent="0.25">
      <c r="A84" s="139">
        <v>38899</v>
      </c>
      <c r="B84">
        <f t="shared" si="1"/>
        <v>35.837282337378497</v>
      </c>
      <c r="C84">
        <v>0.54432410915919804</v>
      </c>
      <c r="D84">
        <v>0.63870839309865401</v>
      </c>
      <c r="E84">
        <v>0.75451633975704502</v>
      </c>
      <c r="F84">
        <v>6.8329247475803906E-2</v>
      </c>
      <c r="G84" t="s">
        <v>162</v>
      </c>
      <c r="H84">
        <v>0.86052131979509205</v>
      </c>
      <c r="I84" t="s">
        <v>162</v>
      </c>
      <c r="J84">
        <v>0.22735339911933899</v>
      </c>
      <c r="K84">
        <v>0.55524081814241399</v>
      </c>
      <c r="L84">
        <v>0.29737772247786798</v>
      </c>
      <c r="M84" t="s">
        <v>162</v>
      </c>
      <c r="N84">
        <v>0.34653361164077201</v>
      </c>
      <c r="O84" t="s">
        <v>162</v>
      </c>
      <c r="P84">
        <v>0.58990322641351101</v>
      </c>
      <c r="Q84">
        <v>7.3728486427645503E-3</v>
      </c>
      <c r="R84">
        <v>0.50750944373814999</v>
      </c>
      <c r="S84">
        <v>0.24249307973243101</v>
      </c>
      <c r="T84">
        <v>1.8706490640085199E-2</v>
      </c>
      <c r="U84">
        <v>0.29096958153070701</v>
      </c>
      <c r="V84">
        <v>0.58293389422699504</v>
      </c>
      <c r="W84">
        <v>0.59098700705445495</v>
      </c>
      <c r="X84">
        <v>1.8604607531836001E-2</v>
      </c>
      <c r="Y84">
        <v>0.24783414765718101</v>
      </c>
      <c r="Z84">
        <v>0.40905875217329901</v>
      </c>
      <c r="AA84">
        <v>0.80377645931036101</v>
      </c>
      <c r="AB84">
        <v>0.95757828790788602</v>
      </c>
      <c r="AC84" t="s">
        <v>162</v>
      </c>
      <c r="AD84">
        <v>0.92552356718575701</v>
      </c>
      <c r="AE84">
        <v>-7.8543261864758102E-2</v>
      </c>
      <c r="AF84">
        <v>0.40858562246047597</v>
      </c>
      <c r="AG84">
        <v>0.48490652462491401</v>
      </c>
      <c r="AH84">
        <v>0.57984247553874002</v>
      </c>
      <c r="AI84">
        <v>0.121535794742439</v>
      </c>
      <c r="AJ84">
        <v>0.197739966413988</v>
      </c>
      <c r="AK84">
        <v>0.50757598432778495</v>
      </c>
      <c r="AL84" t="s">
        <v>162</v>
      </c>
      <c r="AM84">
        <v>0.81736933084679197</v>
      </c>
      <c r="AN84">
        <v>3.7262899605731099E-2</v>
      </c>
      <c r="AO84">
        <v>0.929427839514395</v>
      </c>
      <c r="AP84">
        <v>-4.3276978616366701E-3</v>
      </c>
      <c r="AQ84">
        <v>0.72355849833737595</v>
      </c>
      <c r="AR84">
        <v>5.7199408829941997E-2</v>
      </c>
      <c r="AS84">
        <v>0.122425894993702</v>
      </c>
      <c r="AT84">
        <v>2.11372287735225E-2</v>
      </c>
      <c r="AU84">
        <v>7.1788251419732801E-2</v>
      </c>
      <c r="AV84" t="s">
        <v>162</v>
      </c>
      <c r="AW84">
        <v>0.553461883822149</v>
      </c>
      <c r="AX84" t="s">
        <v>162</v>
      </c>
      <c r="AY84">
        <v>0.27141689857196299</v>
      </c>
      <c r="AZ84">
        <v>-1.8634009098831901E-2</v>
      </c>
      <c r="BA84">
        <v>0.13174773938347001</v>
      </c>
      <c r="BB84">
        <v>6.4081037185898707E-2</v>
      </c>
      <c r="BC84">
        <v>-8.1224190756974193E-2</v>
      </c>
      <c r="BD84">
        <v>0.66798291818117095</v>
      </c>
      <c r="BE84">
        <v>3.03006868877937E-2</v>
      </c>
      <c r="BF84">
        <v>1.8392829434280202E-2</v>
      </c>
      <c r="BG84">
        <v>0.56436065856801598</v>
      </c>
      <c r="BH84">
        <v>0.94336988365983498</v>
      </c>
      <c r="BI84">
        <v>0.18812626625698001</v>
      </c>
      <c r="BJ84">
        <v>9.8350357292153606E-2</v>
      </c>
      <c r="BK84">
        <v>0.45179500187049099</v>
      </c>
      <c r="BL84">
        <v>3.62324500265832E-2</v>
      </c>
      <c r="BM84">
        <v>6.6323843326434997E-2</v>
      </c>
      <c r="BN84" t="s">
        <v>162</v>
      </c>
      <c r="BO84">
        <v>5.6934944046440401E-2</v>
      </c>
      <c r="BP84">
        <v>0.126043978201165</v>
      </c>
      <c r="BQ84">
        <v>0.401728585589609</v>
      </c>
      <c r="BR84">
        <v>0.494291339252382</v>
      </c>
      <c r="BS84">
        <v>0.79874446145029798</v>
      </c>
      <c r="BT84">
        <v>0.20578845179652899</v>
      </c>
      <c r="BU84">
        <v>0.182565862596064</v>
      </c>
      <c r="BV84">
        <v>0.65128171119149003</v>
      </c>
      <c r="BW84">
        <v>-6.1816948057027199E-2</v>
      </c>
      <c r="BX84" t="s">
        <v>162</v>
      </c>
      <c r="BY84">
        <v>0.62533704569331094</v>
      </c>
      <c r="BZ84">
        <v>0.18916650005594299</v>
      </c>
      <c r="CA84">
        <v>0.441675801786792</v>
      </c>
      <c r="CB84">
        <v>0.56218283373689404</v>
      </c>
      <c r="CC84">
        <v>0.62921611383038301</v>
      </c>
      <c r="CD84">
        <v>0.92265279731620997</v>
      </c>
      <c r="CE84">
        <v>-9.4137301433518505E-2</v>
      </c>
      <c r="CF84">
        <v>0.81381003735779101</v>
      </c>
      <c r="CG84">
        <v>0.82728341922227699</v>
      </c>
      <c r="CH84">
        <v>0.46233464428064702</v>
      </c>
      <c r="CI84">
        <v>-2.5660434492023501E-2</v>
      </c>
      <c r="CJ84">
        <v>0.27213023566993</v>
      </c>
      <c r="CK84">
        <v>0.58284106949905301</v>
      </c>
      <c r="CL84">
        <v>1.6416530897213E-2</v>
      </c>
      <c r="CM84">
        <v>-7.1994921784238206E-2</v>
      </c>
      <c r="CN84">
        <v>2.0819246336322199E-2</v>
      </c>
      <c r="CO84">
        <v>0.87954608825279401</v>
      </c>
      <c r="CP84">
        <v>0.62749646856418295</v>
      </c>
      <c r="CQ84">
        <v>0.12196434040302601</v>
      </c>
      <c r="CR84" t="s">
        <v>162</v>
      </c>
      <c r="CS84">
        <v>-2.5051107588163202E-2</v>
      </c>
      <c r="CT84" t="s">
        <v>162</v>
      </c>
    </row>
    <row r="85" spans="1:98" x14ac:dyDescent="0.25">
      <c r="A85" s="139">
        <v>38991</v>
      </c>
      <c r="B85">
        <f t="shared" si="1"/>
        <v>27.381717748209546</v>
      </c>
      <c r="C85">
        <v>0.24048211941261199</v>
      </c>
      <c r="D85">
        <v>0.57727114973652704</v>
      </c>
      <c r="E85">
        <v>0.188112883069814</v>
      </c>
      <c r="F85">
        <v>0.21229348748250901</v>
      </c>
      <c r="G85" t="s">
        <v>162</v>
      </c>
      <c r="H85">
        <v>0.69660627199148895</v>
      </c>
      <c r="I85" t="s">
        <v>162</v>
      </c>
      <c r="J85">
        <v>9.4450051350916706E-2</v>
      </c>
      <c r="K85">
        <v>0.40033583406184903</v>
      </c>
      <c r="L85">
        <v>0.20705736397955499</v>
      </c>
      <c r="M85" t="s">
        <v>162</v>
      </c>
      <c r="N85">
        <v>8.2071666589372094E-2</v>
      </c>
      <c r="O85" t="s">
        <v>162</v>
      </c>
      <c r="P85">
        <v>0.26212404270337097</v>
      </c>
      <c r="Q85">
        <v>-5.8341250640081103E-2</v>
      </c>
      <c r="R85">
        <v>-0.15176221506659701</v>
      </c>
      <c r="S85">
        <v>0.47860917774655198</v>
      </c>
      <c r="T85">
        <v>0.25501485681899899</v>
      </c>
      <c r="U85">
        <v>0.115712438016336</v>
      </c>
      <c r="V85">
        <v>0.411581755570401</v>
      </c>
      <c r="W85">
        <v>0.56492476496781097</v>
      </c>
      <c r="X85">
        <v>-0.12772466322380999</v>
      </c>
      <c r="Y85">
        <v>0.12492310319854</v>
      </c>
      <c r="Z85">
        <v>0.22891844490711899</v>
      </c>
      <c r="AA85">
        <v>0.64072142003208998</v>
      </c>
      <c r="AB85">
        <v>0.83568694585149195</v>
      </c>
      <c r="AC85" t="s">
        <v>162</v>
      </c>
      <c r="AD85">
        <v>0.83693186370323702</v>
      </c>
      <c r="AE85">
        <v>-5.2526220771311697E-3</v>
      </c>
      <c r="AF85">
        <v>0.51980205577532501</v>
      </c>
      <c r="AG85">
        <v>0.52619346947388301</v>
      </c>
      <c r="AH85">
        <v>0.40989868716325001</v>
      </c>
      <c r="AI85">
        <v>-9.4307298717839494E-2</v>
      </c>
      <c r="AJ85">
        <v>0.12701238375725099</v>
      </c>
      <c r="AK85">
        <v>0.43227732299286697</v>
      </c>
      <c r="AL85" t="s">
        <v>162</v>
      </c>
      <c r="AM85">
        <v>0.45019798892359097</v>
      </c>
      <c r="AN85">
        <v>6.7220995205772002E-2</v>
      </c>
      <c r="AO85">
        <v>0.74056819475441804</v>
      </c>
      <c r="AP85">
        <v>1.45351866266089E-2</v>
      </c>
      <c r="AQ85">
        <v>0.46622003308872401</v>
      </c>
      <c r="AR85">
        <v>-1.1999414869850599E-2</v>
      </c>
      <c r="AS85">
        <v>7.2918197848019201E-2</v>
      </c>
      <c r="AT85">
        <v>-8.7016772587401106E-2</v>
      </c>
      <c r="AU85">
        <v>9.2951899964931001E-2</v>
      </c>
      <c r="AV85" t="s">
        <v>162</v>
      </c>
      <c r="AW85">
        <v>0.46346318386763902</v>
      </c>
      <c r="AX85" t="s">
        <v>162</v>
      </c>
      <c r="AY85">
        <v>0.36802437118069498</v>
      </c>
      <c r="AZ85">
        <v>-0.14110904128534599</v>
      </c>
      <c r="BA85">
        <v>0.34718860615603803</v>
      </c>
      <c r="BB85">
        <v>0.42823175558080701</v>
      </c>
      <c r="BC85">
        <v>-1.2650889039235801E-2</v>
      </c>
      <c r="BD85">
        <v>0.58866151087895102</v>
      </c>
      <c r="BE85">
        <v>0.21264664271247</v>
      </c>
      <c r="BF85">
        <v>0.20153327515862099</v>
      </c>
      <c r="BG85">
        <v>0.49857150360459002</v>
      </c>
      <c r="BH85">
        <v>0.77419158529814203</v>
      </c>
      <c r="BI85">
        <v>0.200336193872827</v>
      </c>
      <c r="BJ85">
        <v>-7.9991014704592994E-2</v>
      </c>
      <c r="BK85">
        <v>0.51166659516403801</v>
      </c>
      <c r="BL85">
        <v>9.7898962835728503E-3</v>
      </c>
      <c r="BM85">
        <v>9.0700734607557607E-2</v>
      </c>
      <c r="BN85" t="s">
        <v>162</v>
      </c>
      <c r="BO85">
        <v>-3.9589569532329602E-2</v>
      </c>
      <c r="BP85">
        <v>0.106310977758558</v>
      </c>
      <c r="BQ85">
        <v>0.201772967672008</v>
      </c>
      <c r="BR85">
        <v>0.42075210521975398</v>
      </c>
      <c r="BS85">
        <v>0.51579782998690105</v>
      </c>
      <c r="BT85">
        <v>-3.2248249922401703E-2</v>
      </c>
      <c r="BU85">
        <v>8.2850784937790301E-2</v>
      </c>
      <c r="BV85">
        <v>0.46337197651513101</v>
      </c>
      <c r="BW85">
        <v>0.12972725948529201</v>
      </c>
      <c r="BX85" t="s">
        <v>162</v>
      </c>
      <c r="BY85">
        <v>0.69509084041444202</v>
      </c>
      <c r="BZ85">
        <v>0.215555421454144</v>
      </c>
      <c r="CA85">
        <v>0.53508130731353398</v>
      </c>
      <c r="CB85">
        <v>0.382058125488144</v>
      </c>
      <c r="CC85">
        <v>0.303033903656512</v>
      </c>
      <c r="CD85">
        <v>0.69062276523386001</v>
      </c>
      <c r="CE85">
        <v>-5.8067292776255101E-2</v>
      </c>
      <c r="CF85">
        <v>0.59448607927463604</v>
      </c>
      <c r="CG85">
        <v>0.63155934840379602</v>
      </c>
      <c r="CH85">
        <v>1.0513083088117801E-2</v>
      </c>
      <c r="CI85">
        <v>4.2078151601394297E-2</v>
      </c>
      <c r="CJ85">
        <v>0.40388972863934902</v>
      </c>
      <c r="CK85">
        <v>0.243048493049354</v>
      </c>
      <c r="CL85">
        <v>0.20200970438291199</v>
      </c>
      <c r="CM85">
        <v>-3.71129922702753E-2</v>
      </c>
      <c r="CN85">
        <v>5.4414254876162499E-2</v>
      </c>
      <c r="CO85">
        <v>0.52349480804328297</v>
      </c>
      <c r="CP85">
        <v>0.473993315445283</v>
      </c>
      <c r="CQ85">
        <v>7.09721600923581E-2</v>
      </c>
      <c r="CR85" t="s">
        <v>162</v>
      </c>
      <c r="CS85">
        <v>-0.123301107954737</v>
      </c>
      <c r="CT85" t="s">
        <v>162</v>
      </c>
    </row>
    <row r="86" spans="1:98" x14ac:dyDescent="0.25">
      <c r="A86" s="139">
        <v>39083</v>
      </c>
      <c r="B86">
        <f t="shared" si="1"/>
        <v>40.14997919248772</v>
      </c>
      <c r="C86">
        <v>0.73245391542162197</v>
      </c>
      <c r="D86">
        <v>0.73762487656105302</v>
      </c>
      <c r="E86">
        <v>0.76119626560435205</v>
      </c>
      <c r="F86">
        <v>0.18479843072319299</v>
      </c>
      <c r="G86" t="s">
        <v>162</v>
      </c>
      <c r="H86">
        <v>0.88191709100201698</v>
      </c>
      <c r="I86" t="s">
        <v>162</v>
      </c>
      <c r="J86">
        <v>0.143282827618056</v>
      </c>
      <c r="K86">
        <v>0.73691599612145697</v>
      </c>
      <c r="L86">
        <v>0.101974572288453</v>
      </c>
      <c r="M86" t="s">
        <v>162</v>
      </c>
      <c r="N86">
        <v>0.62021707995462405</v>
      </c>
      <c r="O86" t="s">
        <v>162</v>
      </c>
      <c r="P86">
        <v>0.34736937391509898</v>
      </c>
      <c r="Q86">
        <v>-1.5851395261406099E-2</v>
      </c>
      <c r="R86">
        <v>1.28692141267311E-2</v>
      </c>
      <c r="S86">
        <v>0.24380853492799801</v>
      </c>
      <c r="T86">
        <v>0.26389125856549001</v>
      </c>
      <c r="U86">
        <v>0.12715293727489599</v>
      </c>
      <c r="V86">
        <v>0.723629338427899</v>
      </c>
      <c r="W86">
        <v>0.70854733389929403</v>
      </c>
      <c r="X86">
        <v>-9.9310824714211599E-2</v>
      </c>
      <c r="Y86">
        <v>0.29194320972801102</v>
      </c>
      <c r="Z86">
        <v>0.50287968417167705</v>
      </c>
      <c r="AA86">
        <v>0.85521824206630803</v>
      </c>
      <c r="AB86">
        <v>0.94290547438905803</v>
      </c>
      <c r="AC86" t="s">
        <v>162</v>
      </c>
      <c r="AD86">
        <v>0.91470749194269896</v>
      </c>
      <c r="AE86">
        <v>0.116686409948503</v>
      </c>
      <c r="AF86">
        <v>0.54011871098742503</v>
      </c>
      <c r="AG86">
        <v>0.62662648318247205</v>
      </c>
      <c r="AH86">
        <v>0.54994950388175001</v>
      </c>
      <c r="AI86">
        <v>0.32327677273621602</v>
      </c>
      <c r="AJ86">
        <v>0.56030266487384905</v>
      </c>
      <c r="AK86">
        <v>0.48042182409803103</v>
      </c>
      <c r="AL86" t="s">
        <v>162</v>
      </c>
      <c r="AM86">
        <v>0.78620155276110204</v>
      </c>
      <c r="AN86">
        <v>0.52632602117307203</v>
      </c>
      <c r="AO86">
        <v>0.94367925542799802</v>
      </c>
      <c r="AP86">
        <v>0.21683818814263101</v>
      </c>
      <c r="AQ86">
        <v>0.46673355966107399</v>
      </c>
      <c r="AR86">
        <v>-5.9413641908137001E-3</v>
      </c>
      <c r="AS86">
        <v>0.32935584417340702</v>
      </c>
      <c r="AT86">
        <v>-1.3627082173413E-2</v>
      </c>
      <c r="AU86">
        <v>-0.103968148881183</v>
      </c>
      <c r="AV86" t="s">
        <v>162</v>
      </c>
      <c r="AW86">
        <v>0.38156182197067801</v>
      </c>
      <c r="AX86" t="s">
        <v>162</v>
      </c>
      <c r="AY86">
        <v>0.59766967819858996</v>
      </c>
      <c r="AZ86">
        <v>6.0050285529427497E-2</v>
      </c>
      <c r="BA86">
        <v>0.71332086678620799</v>
      </c>
      <c r="BB86">
        <v>0.114672203874165</v>
      </c>
      <c r="BC86">
        <v>0.14457074708749401</v>
      </c>
      <c r="BD86">
        <v>0.77176370196952104</v>
      </c>
      <c r="BE86">
        <v>2.8149389854898899E-2</v>
      </c>
      <c r="BF86">
        <v>7.1568561802644003E-3</v>
      </c>
      <c r="BG86">
        <v>0.66270449218237903</v>
      </c>
      <c r="BH86">
        <v>0.91774786267566999</v>
      </c>
      <c r="BI86">
        <v>0.43019957279284199</v>
      </c>
      <c r="BJ86">
        <v>-2.4557456758025299E-3</v>
      </c>
      <c r="BK86">
        <v>0.61604704195714399</v>
      </c>
      <c r="BL86">
        <v>0.110658447089884</v>
      </c>
      <c r="BM86">
        <v>0.25833431343936403</v>
      </c>
      <c r="BN86" t="s">
        <v>162</v>
      </c>
      <c r="BO86">
        <v>0.20645998398761101</v>
      </c>
      <c r="BP86">
        <v>0.12828058535217099</v>
      </c>
      <c r="BQ86">
        <v>0.56587752213876896</v>
      </c>
      <c r="BR86">
        <v>0.54364937955321402</v>
      </c>
      <c r="BS86">
        <v>0.64279586669126498</v>
      </c>
      <c r="BT86">
        <v>0.16673458327170701</v>
      </c>
      <c r="BU86">
        <v>0.40947325681207702</v>
      </c>
      <c r="BV86">
        <v>0.55290087158810497</v>
      </c>
      <c r="BW86">
        <v>6.7664582323785402E-2</v>
      </c>
      <c r="BX86" t="s">
        <v>162</v>
      </c>
      <c r="BY86">
        <v>0.80697175787576703</v>
      </c>
      <c r="BZ86">
        <v>0.13617133501551501</v>
      </c>
      <c r="CA86">
        <v>0.30489286110657599</v>
      </c>
      <c r="CB86">
        <v>0.78677881069821798</v>
      </c>
      <c r="CC86">
        <v>0.70883830390912195</v>
      </c>
      <c r="CD86">
        <v>0.88960616515353297</v>
      </c>
      <c r="CE86">
        <v>0.104473278336335</v>
      </c>
      <c r="CF86">
        <v>0.83953173933788805</v>
      </c>
      <c r="CG86">
        <v>0.76774725902526098</v>
      </c>
      <c r="CH86">
        <v>5.3591960593320602E-2</v>
      </c>
      <c r="CI86">
        <v>0.152358217477223</v>
      </c>
      <c r="CJ86">
        <v>0.16524743865987701</v>
      </c>
      <c r="CK86">
        <v>0.59507832141544204</v>
      </c>
      <c r="CL86">
        <v>-0.11730104668522399</v>
      </c>
      <c r="CM86">
        <v>0.115768175871599</v>
      </c>
      <c r="CN86">
        <v>-2.6673512733434501E-2</v>
      </c>
      <c r="CO86">
        <v>0.85333602712332102</v>
      </c>
      <c r="CP86">
        <v>0.75240269857886999</v>
      </c>
      <c r="CQ86">
        <v>7.4395154446247405E-2</v>
      </c>
      <c r="CR86">
        <v>-8.9112166609102202E-3</v>
      </c>
      <c r="CS86">
        <v>1.4069292882090601E-2</v>
      </c>
      <c r="CT86" t="s">
        <v>162</v>
      </c>
    </row>
    <row r="87" spans="1:98" x14ac:dyDescent="0.25">
      <c r="A87" s="139">
        <v>39173</v>
      </c>
      <c r="B87">
        <f t="shared" si="1"/>
        <v>30.559584725844431</v>
      </c>
      <c r="C87">
        <v>0.427492349260019</v>
      </c>
      <c r="D87">
        <v>0.49549634439902301</v>
      </c>
      <c r="E87">
        <v>0.64643370481351203</v>
      </c>
      <c r="F87">
        <v>0.13909501339829</v>
      </c>
      <c r="G87" t="s">
        <v>162</v>
      </c>
      <c r="H87">
        <v>0.79805102046776299</v>
      </c>
      <c r="I87" t="s">
        <v>162</v>
      </c>
      <c r="J87">
        <v>0.25396202031119203</v>
      </c>
      <c r="K87">
        <v>0.61509519236232302</v>
      </c>
      <c r="L87">
        <v>8.9269136741074104E-2</v>
      </c>
      <c r="M87" t="s">
        <v>162</v>
      </c>
      <c r="N87">
        <v>0.47949890659935301</v>
      </c>
      <c r="O87">
        <v>3.7946834763218099E-2</v>
      </c>
      <c r="P87">
        <v>0.30364624296046</v>
      </c>
      <c r="Q87">
        <v>7.9768932087960404E-2</v>
      </c>
      <c r="R87">
        <v>1.5168223344298E-2</v>
      </c>
      <c r="S87">
        <v>0.223488678098194</v>
      </c>
      <c r="T87">
        <v>0.130322091479115</v>
      </c>
      <c r="U87">
        <v>0.41390438982061301</v>
      </c>
      <c r="V87">
        <v>0.54419587623950305</v>
      </c>
      <c r="W87">
        <v>0.64626475287223495</v>
      </c>
      <c r="X87">
        <v>0.13294825584489101</v>
      </c>
      <c r="Y87">
        <v>0.33513531666829499</v>
      </c>
      <c r="Z87">
        <v>0.132150105325504</v>
      </c>
      <c r="AA87">
        <v>0.69835571024355303</v>
      </c>
      <c r="AB87">
        <v>0.91117650732033995</v>
      </c>
      <c r="AC87" t="s">
        <v>162</v>
      </c>
      <c r="AD87">
        <v>0.92443691297487796</v>
      </c>
      <c r="AE87">
        <v>0.23432686787080401</v>
      </c>
      <c r="AF87">
        <v>0.61571343683662805</v>
      </c>
      <c r="AG87">
        <v>0.52625824741342997</v>
      </c>
      <c r="AH87">
        <v>0.33135345684120499</v>
      </c>
      <c r="AI87">
        <v>8.7218878560711297E-2</v>
      </c>
      <c r="AJ87">
        <v>0.24772170725341</v>
      </c>
      <c r="AK87">
        <v>0.62283868880417004</v>
      </c>
      <c r="AL87" t="s">
        <v>162</v>
      </c>
      <c r="AM87">
        <v>0.62313348829372095</v>
      </c>
      <c r="AN87">
        <v>0.31988149692205597</v>
      </c>
      <c r="AO87">
        <v>0.78284017297820996</v>
      </c>
      <c r="AP87">
        <v>7.7812934953821702E-2</v>
      </c>
      <c r="AQ87">
        <v>0.34153474028956299</v>
      </c>
      <c r="AR87">
        <v>-3.7425525002173103E-2</v>
      </c>
      <c r="AS87">
        <v>0.29355880116644401</v>
      </c>
      <c r="AT87">
        <v>-9.6340537295579495E-2</v>
      </c>
      <c r="AU87">
        <v>-0.109597834662563</v>
      </c>
      <c r="AV87" t="s">
        <v>162</v>
      </c>
      <c r="AW87">
        <v>-6.4463797309819403E-3</v>
      </c>
      <c r="AX87" t="s">
        <v>162</v>
      </c>
      <c r="AY87">
        <v>0.26382031864891903</v>
      </c>
      <c r="AZ87">
        <v>-4.3803649149124699E-2</v>
      </c>
      <c r="BA87">
        <v>0.49125891356863599</v>
      </c>
      <c r="BB87">
        <v>6.9112816321257195E-2</v>
      </c>
      <c r="BC87">
        <v>-4.4227174561489301E-2</v>
      </c>
      <c r="BD87">
        <v>0.65098058838077999</v>
      </c>
      <c r="BE87">
        <v>-6.0363873326736199E-2</v>
      </c>
      <c r="BF87">
        <v>1.8338630435835401E-2</v>
      </c>
      <c r="BG87">
        <v>0.40398002521112097</v>
      </c>
      <c r="BH87">
        <v>0.88515190607374605</v>
      </c>
      <c r="BI87">
        <v>0.34137847839729202</v>
      </c>
      <c r="BJ87">
        <v>5.1915135812715799E-2</v>
      </c>
      <c r="BK87">
        <v>0.70651767285036904</v>
      </c>
      <c r="BL87">
        <v>-1.73189239233804E-2</v>
      </c>
      <c r="BM87">
        <v>-8.8533886500235595E-2</v>
      </c>
      <c r="BN87" t="s">
        <v>162</v>
      </c>
      <c r="BO87">
        <v>-4.5006755778929097E-2</v>
      </c>
      <c r="BP87">
        <v>0.32435318864353202</v>
      </c>
      <c r="BQ87">
        <v>0.38078752476973299</v>
      </c>
      <c r="BR87">
        <v>0.47986978199823299</v>
      </c>
      <c r="BS87">
        <v>0.64472984617487605</v>
      </c>
      <c r="BT87">
        <v>-4.0508486966521297E-2</v>
      </c>
      <c r="BU87">
        <v>0.32709197432794901</v>
      </c>
      <c r="BV87">
        <v>0.23900924638391199</v>
      </c>
      <c r="BW87">
        <v>-9.1078129241624096E-3</v>
      </c>
      <c r="BX87">
        <v>-6.3473503996174199E-2</v>
      </c>
      <c r="BY87">
        <v>0.67392364795280502</v>
      </c>
      <c r="BZ87">
        <v>9.99201066582346E-2</v>
      </c>
      <c r="CA87">
        <v>3.7611041351192899E-2</v>
      </c>
      <c r="CB87">
        <v>0.624611053705171</v>
      </c>
      <c r="CC87">
        <v>0.36785858437536201</v>
      </c>
      <c r="CD87">
        <v>0.79251186333638401</v>
      </c>
      <c r="CE87">
        <v>-4.2646774765348498E-2</v>
      </c>
      <c r="CF87">
        <v>0.64617574187460702</v>
      </c>
      <c r="CG87">
        <v>0.83956230561373102</v>
      </c>
      <c r="CH87">
        <v>0.31384825944236</v>
      </c>
      <c r="CI87">
        <v>7.2925256123536994E-2</v>
      </c>
      <c r="CJ87">
        <v>0.109530234627553</v>
      </c>
      <c r="CK87">
        <v>0.29684620266242601</v>
      </c>
      <c r="CL87">
        <v>-4.2895958979630701E-2</v>
      </c>
      <c r="CM87">
        <v>0.23782379459070599</v>
      </c>
      <c r="CN87">
        <v>-7.9835629236166397E-2</v>
      </c>
      <c r="CO87">
        <v>0.813503216964652</v>
      </c>
      <c r="CP87">
        <v>0.57470812746504096</v>
      </c>
      <c r="CQ87">
        <v>-1.0303384339403801E-2</v>
      </c>
      <c r="CR87">
        <v>9.3756620895187895E-2</v>
      </c>
      <c r="CS87">
        <v>-2.62327395943809E-2</v>
      </c>
      <c r="CT87" t="s">
        <v>162</v>
      </c>
    </row>
    <row r="88" spans="1:98" x14ac:dyDescent="0.25">
      <c r="A88" s="139">
        <v>39264</v>
      </c>
      <c r="B88">
        <f t="shared" si="1"/>
        <v>45.806392788935327</v>
      </c>
      <c r="C88">
        <v>0.74467429560437604</v>
      </c>
      <c r="D88">
        <v>0.87999125664919597</v>
      </c>
      <c r="E88">
        <v>0.91211681782559495</v>
      </c>
      <c r="F88">
        <v>0.230915990444956</v>
      </c>
      <c r="G88" t="s">
        <v>162</v>
      </c>
      <c r="H88">
        <v>0.90489000718697898</v>
      </c>
      <c r="I88" t="s">
        <v>162</v>
      </c>
      <c r="J88">
        <v>0.440319932815667</v>
      </c>
      <c r="K88">
        <v>0.79638533572830705</v>
      </c>
      <c r="L88">
        <v>0.13516675566245001</v>
      </c>
      <c r="M88" t="s">
        <v>162</v>
      </c>
      <c r="N88">
        <v>0.68959818490941804</v>
      </c>
      <c r="O88">
        <v>8.0672414321706007E-2</v>
      </c>
      <c r="P88">
        <v>0.65438452235800404</v>
      </c>
      <c r="Q88">
        <v>3.12858165755776E-2</v>
      </c>
      <c r="R88">
        <v>0.75924385656103399</v>
      </c>
      <c r="S88">
        <v>8.9728814274606994E-2</v>
      </c>
      <c r="T88">
        <v>0.29801760608509398</v>
      </c>
      <c r="U88">
        <v>0.57264182407251496</v>
      </c>
      <c r="V88">
        <v>0.76706622338151598</v>
      </c>
      <c r="W88">
        <v>0.84307424080887705</v>
      </c>
      <c r="X88">
        <v>2.4706363445636801E-3</v>
      </c>
      <c r="Y88">
        <v>0.223773507007829</v>
      </c>
      <c r="Z88">
        <v>0.52227990260725199</v>
      </c>
      <c r="AA88">
        <v>0.81090585826332195</v>
      </c>
      <c r="AB88">
        <v>0.95872596050664904</v>
      </c>
      <c r="AC88" t="s">
        <v>162</v>
      </c>
      <c r="AD88">
        <v>0.82684542647378001</v>
      </c>
      <c r="AE88">
        <v>4.4005055369689301E-2</v>
      </c>
      <c r="AF88">
        <v>0.66223343686966196</v>
      </c>
      <c r="AG88">
        <v>0.82662678438866699</v>
      </c>
      <c r="AH88">
        <v>0.79171226145483897</v>
      </c>
      <c r="AI88">
        <v>0.66692015999487098</v>
      </c>
      <c r="AJ88">
        <v>0.69597095703297496</v>
      </c>
      <c r="AK88">
        <v>0.840073261124475</v>
      </c>
      <c r="AL88" t="s">
        <v>162</v>
      </c>
      <c r="AM88">
        <v>0.79610030490726003</v>
      </c>
      <c r="AN88">
        <v>0.44984265116831001</v>
      </c>
      <c r="AO88">
        <v>0.94393678582061902</v>
      </c>
      <c r="AP88">
        <v>8.1548261593853394E-2</v>
      </c>
      <c r="AQ88">
        <v>0.47568507099985302</v>
      </c>
      <c r="AR88">
        <v>-2.21603603761822E-2</v>
      </c>
      <c r="AS88">
        <v>0.69717294561253795</v>
      </c>
      <c r="AT88">
        <v>5.2524645729764903E-2</v>
      </c>
      <c r="AU88">
        <v>-1.35811686124088E-2</v>
      </c>
      <c r="AV88" t="s">
        <v>162</v>
      </c>
      <c r="AW88">
        <v>0.420311362141015</v>
      </c>
      <c r="AX88" t="s">
        <v>162</v>
      </c>
      <c r="AY88">
        <v>7.9241080761182997E-2</v>
      </c>
      <c r="AZ88">
        <v>0.33532789221869302</v>
      </c>
      <c r="BA88">
        <v>0.878110278088025</v>
      </c>
      <c r="BB88">
        <v>0.34041836712743201</v>
      </c>
      <c r="BC88">
        <v>7.1895695378460606E-2</v>
      </c>
      <c r="BD88">
        <v>0.82520368355778295</v>
      </c>
      <c r="BE88">
        <v>3.3316510907426697E-2</v>
      </c>
      <c r="BF88">
        <v>3.3394898370525297E-2</v>
      </c>
      <c r="BG88">
        <v>0.67071239694987494</v>
      </c>
      <c r="BH88">
        <v>0.96968756001463896</v>
      </c>
      <c r="BI88">
        <v>0.78966786634505404</v>
      </c>
      <c r="BJ88">
        <v>1.9079686632489299E-2</v>
      </c>
      <c r="BK88">
        <v>0.84379921280066505</v>
      </c>
      <c r="BL88">
        <v>0.20840189957390901</v>
      </c>
      <c r="BM88">
        <v>0.117879573239293</v>
      </c>
      <c r="BN88" t="s">
        <v>162</v>
      </c>
      <c r="BO88">
        <v>-4.0582576213190596E-3</v>
      </c>
      <c r="BP88">
        <v>0.64852933844447103</v>
      </c>
      <c r="BQ88">
        <v>0.421017970486746</v>
      </c>
      <c r="BR88">
        <v>0.72942612816261598</v>
      </c>
      <c r="BS88">
        <v>0.78938723192389004</v>
      </c>
      <c r="BT88">
        <v>7.9802191500577893E-2</v>
      </c>
      <c r="BU88">
        <v>0.516188299424992</v>
      </c>
      <c r="BV88">
        <v>0.66633211663550096</v>
      </c>
      <c r="BW88">
        <v>-2.0241449911610601E-2</v>
      </c>
      <c r="BX88">
        <v>2.3378272194583102E-2</v>
      </c>
      <c r="BY88">
        <v>0.79278431043797104</v>
      </c>
      <c r="BZ88">
        <v>0.11312862492451201</v>
      </c>
      <c r="CA88">
        <v>-4.48523467434871E-2</v>
      </c>
      <c r="CB88">
        <v>0.80795195718447599</v>
      </c>
      <c r="CC88">
        <v>0.69271679340159598</v>
      </c>
      <c r="CD88">
        <v>0.88235301912764297</v>
      </c>
      <c r="CE88">
        <v>-0.19819657632686</v>
      </c>
      <c r="CF88">
        <v>0.90913558401370398</v>
      </c>
      <c r="CG88">
        <v>0.74690695416480302</v>
      </c>
      <c r="CH88">
        <v>0.51262398259555397</v>
      </c>
      <c r="CI88">
        <v>0.19062332410261201</v>
      </c>
      <c r="CJ88">
        <v>0.23437508876254101</v>
      </c>
      <c r="CK88">
        <v>0.74527431503364905</v>
      </c>
      <c r="CL88">
        <v>-2.0435144871374201E-2</v>
      </c>
      <c r="CM88">
        <v>9.6844156671434103E-2</v>
      </c>
      <c r="CN88">
        <v>0.135219680916703</v>
      </c>
      <c r="CO88">
        <v>0.93581495240712198</v>
      </c>
      <c r="CP88">
        <v>0.71543925698069399</v>
      </c>
      <c r="CQ88">
        <v>-4.8406264070836903E-2</v>
      </c>
      <c r="CR88">
        <v>2.5034138877677099E-2</v>
      </c>
      <c r="CS88">
        <v>-2.2770126111358001E-2</v>
      </c>
      <c r="CT88" t="s">
        <v>162</v>
      </c>
    </row>
    <row r="89" spans="1:98" x14ac:dyDescent="0.25">
      <c r="A89" s="139">
        <v>39356</v>
      </c>
      <c r="B89">
        <f t="shared" si="1"/>
        <v>37.581046837935531</v>
      </c>
      <c r="C89">
        <v>0.50338674037784803</v>
      </c>
      <c r="D89">
        <v>0.77800816538364603</v>
      </c>
      <c r="E89">
        <v>0.77076251453857503</v>
      </c>
      <c r="F89">
        <v>2.5182293787496798E-2</v>
      </c>
      <c r="G89" t="s">
        <v>162</v>
      </c>
      <c r="H89">
        <v>0.76087066948775095</v>
      </c>
      <c r="I89" t="s">
        <v>162</v>
      </c>
      <c r="J89">
        <v>0.26263237646300902</v>
      </c>
      <c r="K89">
        <v>0.61393231677365101</v>
      </c>
      <c r="L89">
        <v>0.20708942810337899</v>
      </c>
      <c r="M89" t="s">
        <v>162</v>
      </c>
      <c r="N89">
        <v>0.61365576387081999</v>
      </c>
      <c r="O89">
        <v>5.5444526549131901E-2</v>
      </c>
      <c r="P89">
        <v>0.61863020643078104</v>
      </c>
      <c r="Q89">
        <v>8.5888255954559095E-2</v>
      </c>
      <c r="R89">
        <v>0.436114627398622</v>
      </c>
      <c r="S89">
        <v>0.34487134492996702</v>
      </c>
      <c r="T89">
        <v>0.23683805092476701</v>
      </c>
      <c r="U89">
        <v>0.73097219237458599</v>
      </c>
      <c r="V89">
        <v>0.52621554486039601</v>
      </c>
      <c r="W89">
        <v>0.80971729654278202</v>
      </c>
      <c r="X89">
        <v>0.11417549330035499</v>
      </c>
      <c r="Y89">
        <v>0.10841498525312999</v>
      </c>
      <c r="Z89">
        <v>0.124216157770295</v>
      </c>
      <c r="AA89">
        <v>0.75222437339855497</v>
      </c>
      <c r="AB89">
        <v>0.92825002489354003</v>
      </c>
      <c r="AC89" t="s">
        <v>162</v>
      </c>
      <c r="AD89">
        <v>0.83217555941489396</v>
      </c>
      <c r="AE89">
        <v>0.27818587438539</v>
      </c>
      <c r="AF89">
        <v>0.82866740951312501</v>
      </c>
      <c r="AG89">
        <v>0.66776627510217401</v>
      </c>
      <c r="AH89">
        <v>0.514689918877549</v>
      </c>
      <c r="AI89">
        <v>0.45550497762613701</v>
      </c>
      <c r="AJ89">
        <v>0.22255498061933299</v>
      </c>
      <c r="AK89">
        <v>0.54481538598055601</v>
      </c>
      <c r="AL89" t="s">
        <v>162</v>
      </c>
      <c r="AM89">
        <v>0.58447395221506504</v>
      </c>
      <c r="AN89">
        <v>0.61004257363757697</v>
      </c>
      <c r="AO89">
        <v>0.83542840216884995</v>
      </c>
      <c r="AP89">
        <v>-8.6610852691662701E-2</v>
      </c>
      <c r="AQ89">
        <v>0.473690505252014</v>
      </c>
      <c r="AR89">
        <v>-5.7257115205864101E-2</v>
      </c>
      <c r="AS89">
        <v>0.31030916774054701</v>
      </c>
      <c r="AT89">
        <v>0.34418614471706899</v>
      </c>
      <c r="AU89">
        <v>-5.4053670097788102E-2</v>
      </c>
      <c r="AV89" t="s">
        <v>162</v>
      </c>
      <c r="AW89">
        <v>-0.29827884315137299</v>
      </c>
      <c r="AX89" t="s">
        <v>162</v>
      </c>
      <c r="AY89">
        <v>0.18260006419653599</v>
      </c>
      <c r="AZ89">
        <v>4.8829850096441398E-2</v>
      </c>
      <c r="BA89">
        <v>0.66468708326623205</v>
      </c>
      <c r="BB89">
        <v>0.42250294364049001</v>
      </c>
      <c r="BC89">
        <v>-9.28200515855848E-3</v>
      </c>
      <c r="BD89">
        <v>0.72346554837078303</v>
      </c>
      <c r="BE89">
        <v>0.23303810496694699</v>
      </c>
      <c r="BF89">
        <v>0.38110705723834898</v>
      </c>
      <c r="BG89">
        <v>0.38171236240831702</v>
      </c>
      <c r="BH89">
        <v>0.89192511537510899</v>
      </c>
      <c r="BI89">
        <v>0.55087960697087701</v>
      </c>
      <c r="BJ89">
        <v>-0.117471004594023</v>
      </c>
      <c r="BK89">
        <v>0.65043053652654903</v>
      </c>
      <c r="BL89">
        <v>-8.0429140458157397E-2</v>
      </c>
      <c r="BM89">
        <v>3.6386318274546997E-2</v>
      </c>
      <c r="BN89" t="s">
        <v>162</v>
      </c>
      <c r="BO89">
        <v>-0.14355369845920099</v>
      </c>
      <c r="BP89">
        <v>0.467805921391166</v>
      </c>
      <c r="BQ89">
        <v>0.46009488446577401</v>
      </c>
      <c r="BR89">
        <v>0.54396452759963598</v>
      </c>
      <c r="BS89">
        <v>0.51382110916712298</v>
      </c>
      <c r="BT89">
        <v>-0.13519651190297599</v>
      </c>
      <c r="BU89">
        <v>0.470864824122323</v>
      </c>
      <c r="BV89">
        <v>0.49933315240043902</v>
      </c>
      <c r="BW89">
        <v>-0.18885834859259401</v>
      </c>
      <c r="BX89">
        <v>-1.44643813707435E-2</v>
      </c>
      <c r="BY89">
        <v>0.786174047548576</v>
      </c>
      <c r="BZ89">
        <v>0.43667132112828499</v>
      </c>
      <c r="CA89">
        <v>0.1130446277644</v>
      </c>
      <c r="CB89">
        <v>0.62504495052594899</v>
      </c>
      <c r="CC89">
        <v>0.62242261360128204</v>
      </c>
      <c r="CD89">
        <v>0.67443894359031298</v>
      </c>
      <c r="CE89">
        <v>-0.10504178376210099</v>
      </c>
      <c r="CF89">
        <v>0.79854680909270503</v>
      </c>
      <c r="CG89">
        <v>0.82857986067039402</v>
      </c>
      <c r="CH89">
        <v>0.35304168602664399</v>
      </c>
      <c r="CI89">
        <v>-8.3269058458430995E-2</v>
      </c>
      <c r="CJ89">
        <v>0.43369298845500298</v>
      </c>
      <c r="CK89">
        <v>0.68232152931934997</v>
      </c>
      <c r="CL89">
        <v>-0.13046337953082299</v>
      </c>
      <c r="CM89">
        <v>-6.9094323598551693E-2</v>
      </c>
      <c r="CN89">
        <v>1.8099161532033899E-2</v>
      </c>
      <c r="CO89">
        <v>0.91527629251240605</v>
      </c>
      <c r="CP89">
        <v>0.67193107334878699</v>
      </c>
      <c r="CQ89">
        <v>7.1147469450595996E-2</v>
      </c>
      <c r="CR89">
        <v>3.9698435749846599E-2</v>
      </c>
      <c r="CS89">
        <v>0.165269568624615</v>
      </c>
      <c r="CT89" t="s">
        <v>162</v>
      </c>
    </row>
    <row r="90" spans="1:98" x14ac:dyDescent="0.25">
      <c r="A90" s="139">
        <v>39448</v>
      </c>
      <c r="B90">
        <f t="shared" si="1"/>
        <v>47.161301123525256</v>
      </c>
      <c r="C90">
        <v>0.77605102328728703</v>
      </c>
      <c r="D90">
        <v>0.74897924279278705</v>
      </c>
      <c r="E90">
        <v>0.88824388731318205</v>
      </c>
      <c r="F90">
        <v>0.30193818409642798</v>
      </c>
      <c r="G90" t="s">
        <v>162</v>
      </c>
      <c r="H90">
        <v>0.87115194392500095</v>
      </c>
      <c r="I90" t="s">
        <v>162</v>
      </c>
      <c r="J90">
        <v>0.28829252580063902</v>
      </c>
      <c r="K90">
        <v>0.68563410572703098</v>
      </c>
      <c r="L90">
        <v>0.48625386944031601</v>
      </c>
      <c r="M90" t="s">
        <v>162</v>
      </c>
      <c r="N90">
        <v>0.71778372863231799</v>
      </c>
      <c r="O90">
        <v>0.45889491148056999</v>
      </c>
      <c r="P90">
        <v>0.70934334051953596</v>
      </c>
      <c r="Q90">
        <v>0.30124727999322798</v>
      </c>
      <c r="R90">
        <v>0.54814972081648194</v>
      </c>
      <c r="S90">
        <v>0.518532989437406</v>
      </c>
      <c r="T90">
        <v>0.49701799228225602</v>
      </c>
      <c r="U90">
        <v>0.58293558455749395</v>
      </c>
      <c r="V90">
        <v>0.75014429027538498</v>
      </c>
      <c r="W90">
        <v>0.85793552622629099</v>
      </c>
      <c r="X90">
        <v>6.0209857920978202E-2</v>
      </c>
      <c r="Y90">
        <v>0.46163992738809201</v>
      </c>
      <c r="Z90">
        <v>0.65991802811073097</v>
      </c>
      <c r="AA90">
        <v>0.88201951769888398</v>
      </c>
      <c r="AB90">
        <v>0.95867993222758596</v>
      </c>
      <c r="AC90" t="s">
        <v>162</v>
      </c>
      <c r="AD90">
        <v>0.922362999901577</v>
      </c>
      <c r="AE90">
        <v>-0.163120309261333</v>
      </c>
      <c r="AF90">
        <v>0.74915097068548198</v>
      </c>
      <c r="AG90">
        <v>0.74855749869399901</v>
      </c>
      <c r="AH90">
        <v>0.70158213331633601</v>
      </c>
      <c r="AI90">
        <v>0.39077908093570701</v>
      </c>
      <c r="AJ90">
        <v>0.65107944241620497</v>
      </c>
      <c r="AK90">
        <v>0.78533159021579402</v>
      </c>
      <c r="AL90" t="s">
        <v>162</v>
      </c>
      <c r="AM90">
        <v>0.73206475755627398</v>
      </c>
      <c r="AN90">
        <v>0.35543164421919199</v>
      </c>
      <c r="AO90">
        <v>0.91135339664589898</v>
      </c>
      <c r="AP90">
        <v>-0.118764348825403</v>
      </c>
      <c r="AQ90">
        <v>0.56507108650945503</v>
      </c>
      <c r="AR90">
        <v>0.170248575697762</v>
      </c>
      <c r="AS90">
        <v>-5.88736170194879E-2</v>
      </c>
      <c r="AT90">
        <v>7.2587102997330302E-2</v>
      </c>
      <c r="AU90">
        <v>-4.8509828900339801E-2</v>
      </c>
      <c r="AV90" t="s">
        <v>162</v>
      </c>
      <c r="AW90">
        <v>0.25347347728821901</v>
      </c>
      <c r="AX90" t="s">
        <v>162</v>
      </c>
      <c r="AY90">
        <v>0.54746278509263602</v>
      </c>
      <c r="AZ90">
        <v>8.2994293446587306E-2</v>
      </c>
      <c r="BA90">
        <v>0.37172059030184101</v>
      </c>
      <c r="BB90">
        <v>0.35368772400578402</v>
      </c>
      <c r="BC90">
        <v>0.107556983565907</v>
      </c>
      <c r="BD90">
        <v>0.70086576183973004</v>
      </c>
      <c r="BE90">
        <v>0.17168831258963699</v>
      </c>
      <c r="BF90">
        <v>0.42896290889544902</v>
      </c>
      <c r="BG90">
        <v>0.61325875028949095</v>
      </c>
      <c r="BH90">
        <v>0.94394559356202801</v>
      </c>
      <c r="BI90">
        <v>0.57330668961040598</v>
      </c>
      <c r="BJ90">
        <v>-6.9999714298160806E-2</v>
      </c>
      <c r="BK90">
        <v>0.81731306426681305</v>
      </c>
      <c r="BL90">
        <v>9.6608752801938896E-2</v>
      </c>
      <c r="BM90">
        <v>-3.46926277207849E-3</v>
      </c>
      <c r="BN90" t="s">
        <v>162</v>
      </c>
      <c r="BO90">
        <v>-6.3561898884003196E-2</v>
      </c>
      <c r="BP90">
        <v>0.59610064509614302</v>
      </c>
      <c r="BQ90">
        <v>0.54239338756044397</v>
      </c>
      <c r="BR90">
        <v>0.81324044197825096</v>
      </c>
      <c r="BS90">
        <v>0.86467314440315302</v>
      </c>
      <c r="BT90">
        <v>0.28372571136565999</v>
      </c>
      <c r="BU90">
        <v>0.55695737530341605</v>
      </c>
      <c r="BV90">
        <v>0.71431865047308496</v>
      </c>
      <c r="BW90">
        <v>0.182766124574058</v>
      </c>
      <c r="BX90">
        <v>-0.172436280993741</v>
      </c>
      <c r="BY90">
        <v>0.75112422398010603</v>
      </c>
      <c r="BZ90">
        <v>0.39178560097798598</v>
      </c>
      <c r="CA90">
        <v>0.55858888185422595</v>
      </c>
      <c r="CB90">
        <v>0.682607471989498</v>
      </c>
      <c r="CC90">
        <v>0.69952990963231998</v>
      </c>
      <c r="CD90">
        <v>0.90513015184073897</v>
      </c>
      <c r="CE90">
        <v>0.18330367818210899</v>
      </c>
      <c r="CF90">
        <v>0.93355396407471503</v>
      </c>
      <c r="CG90">
        <v>0.85883833119186204</v>
      </c>
      <c r="CH90">
        <v>0.36147952631675101</v>
      </c>
      <c r="CI90">
        <v>-0.120358652249777</v>
      </c>
      <c r="CJ90">
        <v>0.43985108266050499</v>
      </c>
      <c r="CK90">
        <v>0.75237661196510797</v>
      </c>
      <c r="CL90">
        <v>-7.8433337963643907E-2</v>
      </c>
      <c r="CM90">
        <v>8.1400499986496205E-2</v>
      </c>
      <c r="CN90">
        <v>0.47883751128972801</v>
      </c>
      <c r="CO90">
        <v>0.88641835003121405</v>
      </c>
      <c r="CP90">
        <v>0.47244558990459701</v>
      </c>
      <c r="CQ90">
        <v>4.8423479564623203E-3</v>
      </c>
      <c r="CR90">
        <v>1.92226647166568E-2</v>
      </c>
      <c r="CS90">
        <v>8.2903972032277701E-2</v>
      </c>
      <c r="CT90" t="s">
        <v>162</v>
      </c>
    </row>
    <row r="91" spans="1:98" x14ac:dyDescent="0.25">
      <c r="A91" s="139">
        <v>39539</v>
      </c>
      <c r="B91">
        <f t="shared" si="1"/>
        <v>32.318437801883761</v>
      </c>
      <c r="C91">
        <v>0.155800449386156</v>
      </c>
      <c r="D91">
        <v>0.47250350194982499</v>
      </c>
      <c r="E91">
        <v>0.77650153692444901</v>
      </c>
      <c r="F91">
        <v>0.421934254892115</v>
      </c>
      <c r="G91" t="s">
        <v>162</v>
      </c>
      <c r="H91">
        <v>0.67338269685204399</v>
      </c>
      <c r="I91" t="s">
        <v>162</v>
      </c>
      <c r="J91">
        <v>0.33000474650017497</v>
      </c>
      <c r="K91">
        <v>0.50142825425843296</v>
      </c>
      <c r="L91">
        <v>0.15766906561647101</v>
      </c>
      <c r="M91" t="s">
        <v>162</v>
      </c>
      <c r="N91">
        <v>0.45556073102002398</v>
      </c>
      <c r="O91">
        <v>0.230498404892471</v>
      </c>
      <c r="P91">
        <v>0.19255459845298301</v>
      </c>
      <c r="Q91">
        <v>0.142673179121211</v>
      </c>
      <c r="R91">
        <v>0.47577514446497099</v>
      </c>
      <c r="S91">
        <v>0.33367919348659802</v>
      </c>
      <c r="T91">
        <v>0.233084930647635</v>
      </c>
      <c r="U91">
        <v>0.49552302637742202</v>
      </c>
      <c r="V91">
        <v>0.51138234581173203</v>
      </c>
      <c r="W91">
        <v>0.43841195938813199</v>
      </c>
      <c r="X91">
        <v>0.118874535820089</v>
      </c>
      <c r="Y91">
        <v>-0.101376923773522</v>
      </c>
      <c r="Z91">
        <v>0.386595346353165</v>
      </c>
      <c r="AA91">
        <v>0.59136443964681995</v>
      </c>
      <c r="AB91">
        <v>0.84232010859170103</v>
      </c>
      <c r="AC91" t="s">
        <v>162</v>
      </c>
      <c r="AD91">
        <v>0.85989135736064104</v>
      </c>
      <c r="AE91">
        <v>-2.54049512783572E-2</v>
      </c>
      <c r="AF91">
        <v>0.46928839040122899</v>
      </c>
      <c r="AG91">
        <v>0.43433429977436</v>
      </c>
      <c r="AH91">
        <v>0.29009981650010302</v>
      </c>
      <c r="AI91">
        <v>0.290855471951112</v>
      </c>
      <c r="AJ91">
        <v>0.27055842008275399</v>
      </c>
      <c r="AK91">
        <v>-3.83077562168248E-2</v>
      </c>
      <c r="AL91" t="s">
        <v>162</v>
      </c>
      <c r="AM91">
        <v>0.57423029779974699</v>
      </c>
      <c r="AN91">
        <v>0.38759137971827901</v>
      </c>
      <c r="AO91">
        <v>0.65234696488273103</v>
      </c>
      <c r="AP91">
        <v>0.102390924818945</v>
      </c>
      <c r="AQ91">
        <v>0.57952931838887101</v>
      </c>
      <c r="AR91">
        <v>-9.9375961813725801E-3</v>
      </c>
      <c r="AS91">
        <v>0.268175708701689</v>
      </c>
      <c r="AT91">
        <v>-3.2986832197466197E-2</v>
      </c>
      <c r="AU91">
        <v>2.0532264862482799E-3</v>
      </c>
      <c r="AV91" t="s">
        <v>162</v>
      </c>
      <c r="AW91" t="s">
        <v>162</v>
      </c>
      <c r="AX91" t="s">
        <v>162</v>
      </c>
      <c r="AY91">
        <v>0.28736682681409897</v>
      </c>
      <c r="AZ91">
        <v>5.1981828915105902E-2</v>
      </c>
      <c r="BA91">
        <v>3.8382010573634898E-2</v>
      </c>
      <c r="BB91">
        <v>0.48131316157028398</v>
      </c>
      <c r="BC91">
        <v>5.4292140481396703E-2</v>
      </c>
      <c r="BD91">
        <v>0.59047382115872504</v>
      </c>
      <c r="BE91">
        <v>-5.0807058709163603E-3</v>
      </c>
      <c r="BF91">
        <v>0.49590441852755202</v>
      </c>
      <c r="BG91">
        <v>0.66221792582585204</v>
      </c>
      <c r="BH91">
        <v>0.81536156854909903</v>
      </c>
      <c r="BI91">
        <v>0.51878094146674103</v>
      </c>
      <c r="BJ91">
        <v>-8.9993563127802406E-2</v>
      </c>
      <c r="BK91">
        <v>0.60922580404209603</v>
      </c>
      <c r="BL91">
        <v>-0.130208333702304</v>
      </c>
      <c r="BM91">
        <v>-6.7685266039072501E-3</v>
      </c>
      <c r="BN91" t="s">
        <v>162</v>
      </c>
      <c r="BO91">
        <v>0.363619560579172</v>
      </c>
      <c r="BP91">
        <v>0.106102470841723</v>
      </c>
      <c r="BQ91">
        <v>0.15122678717025601</v>
      </c>
      <c r="BR91">
        <v>0.37246211191491202</v>
      </c>
      <c r="BS91">
        <v>0.64115766523768503</v>
      </c>
      <c r="BT91">
        <v>5.8685236857243903E-2</v>
      </c>
      <c r="BU91">
        <v>0.39164109822149001</v>
      </c>
      <c r="BV91">
        <v>0.274082837349717</v>
      </c>
      <c r="BW91">
        <v>-7.8569682480424494E-2</v>
      </c>
      <c r="BX91">
        <v>-4.97509461638335E-2</v>
      </c>
      <c r="BY91">
        <v>0.73981718787706896</v>
      </c>
      <c r="BZ91">
        <v>0.38851144266647297</v>
      </c>
      <c r="CA91">
        <v>0.241918800021514</v>
      </c>
      <c r="CB91">
        <v>0.37614929868336799</v>
      </c>
      <c r="CC91">
        <v>0.67185509564447599</v>
      </c>
      <c r="CD91">
        <v>0.77485139664396596</v>
      </c>
      <c r="CE91">
        <v>2.1216741539035202E-3</v>
      </c>
      <c r="CF91">
        <v>0.72505642637095802</v>
      </c>
      <c r="CG91">
        <v>0.48347678147529299</v>
      </c>
      <c r="CH91">
        <v>0.17583156322924001</v>
      </c>
      <c r="CI91">
        <v>0.24457020649262901</v>
      </c>
      <c r="CJ91">
        <v>8.36755626218839E-2</v>
      </c>
      <c r="CK91">
        <v>0.63175837192601403</v>
      </c>
      <c r="CL91">
        <v>2.0097895041015799E-2</v>
      </c>
      <c r="CM91">
        <v>0.16411400817684299</v>
      </c>
      <c r="CN91">
        <v>0.13297168741024201</v>
      </c>
      <c r="CO91">
        <v>0.74137788559418705</v>
      </c>
      <c r="CP91">
        <v>0.631269433915297</v>
      </c>
      <c r="CQ91">
        <v>5.9876276627418103E-2</v>
      </c>
      <c r="CR91">
        <v>-0.13060180320583001</v>
      </c>
      <c r="CS91">
        <v>0.12039689243268301</v>
      </c>
      <c r="CT91" t="s">
        <v>162</v>
      </c>
    </row>
    <row r="92" spans="1:98" x14ac:dyDescent="0.25">
      <c r="A92" s="139">
        <v>39630</v>
      </c>
      <c r="B92">
        <f t="shared" si="1"/>
        <v>44.6023034029744</v>
      </c>
      <c r="C92">
        <v>0.67971084610264199</v>
      </c>
      <c r="D92">
        <v>0.70949243976169596</v>
      </c>
      <c r="E92">
        <v>0.83133412641460602</v>
      </c>
      <c r="F92">
        <v>1.8795547687183101E-2</v>
      </c>
      <c r="G92" t="s">
        <v>162</v>
      </c>
      <c r="H92">
        <v>0.88233863237196997</v>
      </c>
      <c r="I92" t="s">
        <v>162</v>
      </c>
      <c r="J92">
        <v>0.46038746663795099</v>
      </c>
      <c r="K92">
        <v>0.71476227060502495</v>
      </c>
      <c r="L92">
        <v>0.43821022967224699</v>
      </c>
      <c r="M92" t="s">
        <v>162</v>
      </c>
      <c r="N92">
        <v>0.67168637567853695</v>
      </c>
      <c r="O92">
        <v>0.183861210559044</v>
      </c>
      <c r="P92">
        <v>0.30517175123465201</v>
      </c>
      <c r="Q92">
        <v>0.358685332026349</v>
      </c>
      <c r="R92">
        <v>0.30906705496983999</v>
      </c>
      <c r="S92">
        <v>0.580912789886189</v>
      </c>
      <c r="T92">
        <v>0.499812292754304</v>
      </c>
      <c r="U92">
        <v>0.69072672476275698</v>
      </c>
      <c r="V92">
        <v>0.83427324389493795</v>
      </c>
      <c r="W92">
        <v>0.82244010855837002</v>
      </c>
      <c r="X92">
        <v>-7.1924063484378698E-3</v>
      </c>
      <c r="Y92">
        <v>0.22859906575088201</v>
      </c>
      <c r="Z92">
        <v>0.345765397505582</v>
      </c>
      <c r="AA92">
        <v>0.81889182742266997</v>
      </c>
      <c r="AB92">
        <v>0.93511496695211205</v>
      </c>
      <c r="AC92" t="s">
        <v>162</v>
      </c>
      <c r="AD92">
        <v>0.90116363402286404</v>
      </c>
      <c r="AE92">
        <v>-1.15441343082678E-3</v>
      </c>
      <c r="AF92">
        <v>0.71242819552671199</v>
      </c>
      <c r="AG92">
        <v>0.55686283899598799</v>
      </c>
      <c r="AH92">
        <v>0.68704034805637404</v>
      </c>
      <c r="AI92">
        <v>0.63700782565436598</v>
      </c>
      <c r="AJ92">
        <v>0.50101821562147297</v>
      </c>
      <c r="AK92">
        <v>0.29317368010390699</v>
      </c>
      <c r="AL92" t="s">
        <v>162</v>
      </c>
      <c r="AM92">
        <v>0.76485701803835704</v>
      </c>
      <c r="AN92">
        <v>0.52551851130734895</v>
      </c>
      <c r="AO92">
        <v>0.90631339869151395</v>
      </c>
      <c r="AP92">
        <v>0.207148045432614</v>
      </c>
      <c r="AQ92">
        <v>0.42584364667855501</v>
      </c>
      <c r="AR92">
        <v>9.7509466316722193E-2</v>
      </c>
      <c r="AS92">
        <v>0.34899283382599</v>
      </c>
      <c r="AT92">
        <v>0.16761720976619399</v>
      </c>
      <c r="AU92">
        <v>7.76396956171512E-2</v>
      </c>
      <c r="AV92" t="s">
        <v>162</v>
      </c>
      <c r="AW92" t="s">
        <v>162</v>
      </c>
      <c r="AX92" t="s">
        <v>162</v>
      </c>
      <c r="AY92">
        <v>0.28824865843794301</v>
      </c>
      <c r="AZ92">
        <v>0.11445527110180299</v>
      </c>
      <c r="BA92">
        <v>0.406003365182036</v>
      </c>
      <c r="BB92">
        <v>0.31467292398982399</v>
      </c>
      <c r="BC92">
        <v>6.9363294210446999E-2</v>
      </c>
      <c r="BD92">
        <v>0.84997493663840595</v>
      </c>
      <c r="BE92">
        <v>0.18580763662239499</v>
      </c>
      <c r="BF92">
        <v>0.48805070100924602</v>
      </c>
      <c r="BG92">
        <v>0.51211633915232502</v>
      </c>
      <c r="BH92">
        <v>0.89483257269029604</v>
      </c>
      <c r="BI92">
        <v>0.64632369350201702</v>
      </c>
      <c r="BJ92">
        <v>-0.107902290873947</v>
      </c>
      <c r="BK92">
        <v>0.78566585305301095</v>
      </c>
      <c r="BL92">
        <v>-4.09688143049027E-2</v>
      </c>
      <c r="BM92">
        <v>-9.6864382103545296E-2</v>
      </c>
      <c r="BN92" t="s">
        <v>162</v>
      </c>
      <c r="BO92">
        <v>0.35668351943688298</v>
      </c>
      <c r="BP92">
        <v>0.52860375551743599</v>
      </c>
      <c r="BQ92">
        <v>0.57489464397172496</v>
      </c>
      <c r="BR92">
        <v>0.66079029833170899</v>
      </c>
      <c r="BS92">
        <v>0.71446705867637295</v>
      </c>
      <c r="BT92">
        <v>5.8558934548135301E-2</v>
      </c>
      <c r="BU92">
        <v>0.65522447072478696</v>
      </c>
      <c r="BV92">
        <v>0.63496041553749605</v>
      </c>
      <c r="BW92">
        <v>7.4634394248839206E-2</v>
      </c>
      <c r="BX92">
        <v>0.49272737421447799</v>
      </c>
      <c r="BY92">
        <v>0.75543663923020898</v>
      </c>
      <c r="BZ92">
        <v>0.24312591060170399</v>
      </c>
      <c r="CA92">
        <v>0.60077886626441102</v>
      </c>
      <c r="CB92">
        <v>0.70241749701602896</v>
      </c>
      <c r="CC92">
        <v>0.56312773351131196</v>
      </c>
      <c r="CD92">
        <v>0.872549749172286</v>
      </c>
      <c r="CE92">
        <v>1.9562913960373001E-2</v>
      </c>
      <c r="CF92">
        <v>0.90959210203226604</v>
      </c>
      <c r="CG92">
        <v>0.80776578799438004</v>
      </c>
      <c r="CH92">
        <v>0.28828233537004799</v>
      </c>
      <c r="CI92">
        <v>-9.5019897794776903E-2</v>
      </c>
      <c r="CJ92">
        <v>0.18211469797607799</v>
      </c>
      <c r="CK92">
        <v>0.57636522006823498</v>
      </c>
      <c r="CL92">
        <v>-5.8061867438202297E-2</v>
      </c>
      <c r="CM92">
        <v>0.20272565878624599</v>
      </c>
      <c r="CN92">
        <v>0.229290478275644</v>
      </c>
      <c r="CO92">
        <v>0.902332101790847</v>
      </c>
      <c r="CP92">
        <v>0.63006335417946302</v>
      </c>
      <c r="CQ92">
        <v>-6.44048671325477E-2</v>
      </c>
      <c r="CR92">
        <v>-7.0434029092407299E-2</v>
      </c>
      <c r="CS92">
        <v>-2.2781526815222299E-2</v>
      </c>
      <c r="CT92" t="s">
        <v>162</v>
      </c>
    </row>
    <row r="93" spans="1:98" x14ac:dyDescent="0.25">
      <c r="A93" s="139">
        <v>39722</v>
      </c>
      <c r="B93">
        <f t="shared" si="1"/>
        <v>53.343269317197006</v>
      </c>
      <c r="C93">
        <v>0.55847147526275098</v>
      </c>
      <c r="D93">
        <v>0.80718706225808001</v>
      </c>
      <c r="E93">
        <v>0.78838282633706003</v>
      </c>
      <c r="F93">
        <v>0.20083653101429899</v>
      </c>
      <c r="G93">
        <v>-1.10740250550141E-2</v>
      </c>
      <c r="H93">
        <v>0.79823709825098199</v>
      </c>
      <c r="I93" t="s">
        <v>162</v>
      </c>
      <c r="J93">
        <v>0.570508575423744</v>
      </c>
      <c r="K93">
        <v>0.71816362229490205</v>
      </c>
      <c r="L93">
        <v>0.52941588310020005</v>
      </c>
      <c r="M93" t="s">
        <v>162</v>
      </c>
      <c r="N93">
        <v>0.64797706596590299</v>
      </c>
      <c r="O93">
        <v>0.28422900157708397</v>
      </c>
      <c r="P93">
        <v>0.78609324246730705</v>
      </c>
      <c r="Q93">
        <v>0.226961445918437</v>
      </c>
      <c r="R93">
        <v>0.70127574426684702</v>
      </c>
      <c r="S93">
        <v>0.33392136804066502</v>
      </c>
      <c r="T93">
        <v>0.72865952102910903</v>
      </c>
      <c r="U93">
        <v>0.69074296532915302</v>
      </c>
      <c r="V93">
        <v>0.78487194320351095</v>
      </c>
      <c r="W93">
        <v>0.91022831120329994</v>
      </c>
      <c r="X93">
        <v>0.10530154913885199</v>
      </c>
      <c r="Y93">
        <v>0.26853174508505701</v>
      </c>
      <c r="Z93">
        <v>0.61917566683178504</v>
      </c>
      <c r="AA93">
        <v>0.93584058982814999</v>
      </c>
      <c r="AB93">
        <v>0.97098949750347197</v>
      </c>
      <c r="AC93" t="s">
        <v>162</v>
      </c>
      <c r="AD93">
        <v>0.86501836990793002</v>
      </c>
      <c r="AE93">
        <v>-0.109668039996855</v>
      </c>
      <c r="AF93">
        <v>0.76505634974009196</v>
      </c>
      <c r="AG93">
        <v>0.662046865397526</v>
      </c>
      <c r="AH93">
        <v>0.72090642288039097</v>
      </c>
      <c r="AI93">
        <v>0.30811533270895503</v>
      </c>
      <c r="AJ93">
        <v>0.48861097511831703</v>
      </c>
      <c r="AK93">
        <v>0.62017716816477997</v>
      </c>
      <c r="AL93" t="s">
        <v>162</v>
      </c>
      <c r="AM93">
        <v>0.724241011287033</v>
      </c>
      <c r="AN93">
        <v>0.41565816157049401</v>
      </c>
      <c r="AO93">
        <v>0.94977146872729001</v>
      </c>
      <c r="AP93">
        <v>0.29422048762797598</v>
      </c>
      <c r="AQ93">
        <v>0.60272943747204399</v>
      </c>
      <c r="AR93">
        <v>0.30361684556003499</v>
      </c>
      <c r="AS93">
        <v>0.56008769963976801</v>
      </c>
      <c r="AT93">
        <v>9.4951834900477206E-2</v>
      </c>
      <c r="AU93">
        <v>6.9398288939407402E-2</v>
      </c>
      <c r="AV93">
        <v>0.34317586954942297</v>
      </c>
      <c r="AW93">
        <v>0.36840430349928899</v>
      </c>
      <c r="AX93">
        <v>0.65234154275527401</v>
      </c>
      <c r="AY93">
        <v>0.61961910548980204</v>
      </c>
      <c r="AZ93">
        <v>0.29640254604335198</v>
      </c>
      <c r="BA93">
        <v>0.565852940254435</v>
      </c>
      <c r="BB93">
        <v>0.64445126378442597</v>
      </c>
      <c r="BC93">
        <v>0.41940757275347401</v>
      </c>
      <c r="BD93">
        <v>0.85410922170457404</v>
      </c>
      <c r="BE93">
        <v>0.130689320650934</v>
      </c>
      <c r="BF93">
        <v>0.514581554306345</v>
      </c>
      <c r="BG93">
        <v>0.73907076779229797</v>
      </c>
      <c r="BH93">
        <v>0.95005095052525901</v>
      </c>
      <c r="BI93">
        <v>0.82519927048211905</v>
      </c>
      <c r="BJ93">
        <v>-5.4118270500589802E-2</v>
      </c>
      <c r="BK93">
        <v>0.83303863516245502</v>
      </c>
      <c r="BL93">
        <v>0.280975970630372</v>
      </c>
      <c r="BM93">
        <v>-9.6388972739630097E-2</v>
      </c>
      <c r="BN93" t="s">
        <v>162</v>
      </c>
      <c r="BO93">
        <v>-5.3625673405093499E-2</v>
      </c>
      <c r="BP93">
        <v>0.70204987899325999</v>
      </c>
      <c r="BQ93">
        <v>0.71903719728993798</v>
      </c>
      <c r="BR93">
        <v>0.71980646222244205</v>
      </c>
      <c r="BS93">
        <v>0.88315432371604796</v>
      </c>
      <c r="BT93">
        <v>0.44198714012092899</v>
      </c>
      <c r="BU93">
        <v>0.73442021964371396</v>
      </c>
      <c r="BV93">
        <v>0.74015559433941602</v>
      </c>
      <c r="BW93">
        <v>3.7808853897633998E-3</v>
      </c>
      <c r="BX93">
        <v>0.370041770702916</v>
      </c>
      <c r="BY93">
        <v>0.76135744650117798</v>
      </c>
      <c r="BZ93">
        <v>0.59190764504559101</v>
      </c>
      <c r="CA93">
        <v>0.68096311901469597</v>
      </c>
      <c r="CB93">
        <v>0.76567046037983699</v>
      </c>
      <c r="CC93">
        <v>0.68803680383267196</v>
      </c>
      <c r="CD93">
        <v>0.91790841071594997</v>
      </c>
      <c r="CE93">
        <v>0.28818411380618603</v>
      </c>
      <c r="CF93">
        <v>0.91358890997540099</v>
      </c>
      <c r="CG93">
        <v>0.903314221889157</v>
      </c>
      <c r="CH93">
        <v>0.68974570590237905</v>
      </c>
      <c r="CI93">
        <v>0.19142563537771401</v>
      </c>
      <c r="CJ93">
        <v>0.55361469006360897</v>
      </c>
      <c r="CK93">
        <v>0.65053739861691695</v>
      </c>
      <c r="CL93">
        <v>8.1922690308461402E-2</v>
      </c>
      <c r="CM93">
        <v>0.37679706063318003</v>
      </c>
      <c r="CN93">
        <v>0.28030198365657699</v>
      </c>
      <c r="CO93">
        <v>0.92000923266864099</v>
      </c>
      <c r="CP93">
        <v>0.77025747614744799</v>
      </c>
      <c r="CQ93">
        <v>4.3305670741336101E-2</v>
      </c>
      <c r="CR93">
        <v>0.36597981070230701</v>
      </c>
      <c r="CS93">
        <v>0.13657512241980299</v>
      </c>
      <c r="CT93" t="s">
        <v>162</v>
      </c>
    </row>
    <row r="94" spans="1:98" x14ac:dyDescent="0.25">
      <c r="A94" s="139">
        <v>39814</v>
      </c>
      <c r="B94">
        <f t="shared" si="1"/>
        <v>43.389541543246359</v>
      </c>
      <c r="C94">
        <v>0.78284943743406499</v>
      </c>
      <c r="D94">
        <v>0.70014376105627796</v>
      </c>
      <c r="E94">
        <v>0.84085415075105696</v>
      </c>
      <c r="F94">
        <v>4.3363498107199097E-2</v>
      </c>
      <c r="G94">
        <v>-8.3542541795651494E-3</v>
      </c>
      <c r="H94">
        <v>0.75979715276683402</v>
      </c>
      <c r="I94" t="s">
        <v>162</v>
      </c>
      <c r="J94">
        <v>0.57594434633092795</v>
      </c>
      <c r="K94">
        <v>0.79062532914723405</v>
      </c>
      <c r="L94">
        <v>0.338152718092046</v>
      </c>
      <c r="M94">
        <v>0.201883866126921</v>
      </c>
      <c r="N94">
        <v>0.78477943691866403</v>
      </c>
      <c r="O94">
        <v>0.147360112436077</v>
      </c>
      <c r="P94">
        <v>0.58200513132408305</v>
      </c>
      <c r="Q94">
        <v>9.6468040430490495E-2</v>
      </c>
      <c r="R94">
        <v>0.66606141760858395</v>
      </c>
      <c r="S94">
        <v>0.71794173687414298</v>
      </c>
      <c r="T94">
        <v>0.67965529927689905</v>
      </c>
      <c r="U94">
        <v>0.54397646310477799</v>
      </c>
      <c r="V94">
        <v>0.71906039229267604</v>
      </c>
      <c r="W94">
        <v>0.74380565704846902</v>
      </c>
      <c r="X94">
        <v>3.0621492920934301E-2</v>
      </c>
      <c r="Y94">
        <v>0.44395271448116302</v>
      </c>
      <c r="Z94">
        <v>0.47137371663181499</v>
      </c>
      <c r="AA94">
        <v>0.82048611775840197</v>
      </c>
      <c r="AB94">
        <v>0.94261459606944797</v>
      </c>
      <c r="AC94">
        <v>0.21042677533176499</v>
      </c>
      <c r="AD94">
        <v>0.90569869679771098</v>
      </c>
      <c r="AE94">
        <v>-0.12276133400070099</v>
      </c>
      <c r="AF94">
        <v>0.71736365093047405</v>
      </c>
      <c r="AG94">
        <v>0.60415245173015497</v>
      </c>
      <c r="AH94">
        <v>0.49664769181275598</v>
      </c>
      <c r="AI94">
        <v>0.21261173487104901</v>
      </c>
      <c r="AJ94">
        <v>0.46422496701002802</v>
      </c>
      <c r="AK94">
        <v>0.50095747017567005</v>
      </c>
      <c r="AL94" t="s">
        <v>162</v>
      </c>
      <c r="AM94">
        <v>0.62532381405184101</v>
      </c>
      <c r="AN94">
        <v>0.42749726620279499</v>
      </c>
      <c r="AO94">
        <v>0.88219928151780802</v>
      </c>
      <c r="AP94">
        <v>-6.3168068136126396E-2</v>
      </c>
      <c r="AQ94">
        <v>0.41855486337235998</v>
      </c>
      <c r="AR94">
        <v>-2.1303250434606201E-2</v>
      </c>
      <c r="AS94">
        <v>0.21077631481916301</v>
      </c>
      <c r="AT94">
        <v>0.13078210634322701</v>
      </c>
      <c r="AU94">
        <v>0.15973232127781201</v>
      </c>
      <c r="AV94">
        <v>0.470584231393613</v>
      </c>
      <c r="AW94">
        <v>7.56349170548785E-2</v>
      </c>
      <c r="AX94">
        <v>0.55845371390141096</v>
      </c>
      <c r="AY94">
        <v>0.63884297042007199</v>
      </c>
      <c r="AZ94">
        <v>0.102456903037003</v>
      </c>
      <c r="BA94">
        <v>0.504696266628608</v>
      </c>
      <c r="BB94">
        <v>0.73238213727380197</v>
      </c>
      <c r="BC94">
        <v>-0.107462716163078</v>
      </c>
      <c r="BD94">
        <v>0.72993742731594202</v>
      </c>
      <c r="BE94">
        <v>5.6615575132346399E-2</v>
      </c>
      <c r="BF94">
        <v>0.38851857466144901</v>
      </c>
      <c r="BG94">
        <v>0.67545296965226898</v>
      </c>
      <c r="BH94">
        <v>0.91677501557936403</v>
      </c>
      <c r="BI94">
        <v>0.74788149295430995</v>
      </c>
      <c r="BJ94">
        <v>-0.107280687692627</v>
      </c>
      <c r="BK94">
        <v>0.782777378711625</v>
      </c>
      <c r="BL94">
        <v>0.16204517991144701</v>
      </c>
      <c r="BM94">
        <v>0.13154051936355701</v>
      </c>
      <c r="BN94" t="s">
        <v>162</v>
      </c>
      <c r="BO94">
        <v>-0.132009080367569</v>
      </c>
      <c r="BP94">
        <v>0.41874615479843502</v>
      </c>
      <c r="BQ94">
        <v>0.17855269185054101</v>
      </c>
      <c r="BR94">
        <v>0.46650857855358702</v>
      </c>
      <c r="BS94">
        <v>0.82449013427460704</v>
      </c>
      <c r="BT94">
        <v>8.3964315355116205E-3</v>
      </c>
      <c r="BU94">
        <v>0.36269648253220699</v>
      </c>
      <c r="BV94">
        <v>0.44593055430550199</v>
      </c>
      <c r="BW94">
        <v>0.43958013537213603</v>
      </c>
      <c r="BX94">
        <v>0.44549750900120599</v>
      </c>
      <c r="BY94">
        <v>0.66466543238962905</v>
      </c>
      <c r="BZ94">
        <v>4.6661345610870701E-2</v>
      </c>
      <c r="CA94">
        <v>0.68477805985889595</v>
      </c>
      <c r="CB94">
        <v>0.61168171269871996</v>
      </c>
      <c r="CC94">
        <v>0.437852432168512</v>
      </c>
      <c r="CD94">
        <v>0.93469857942961299</v>
      </c>
      <c r="CE94">
        <v>1.5986937452025202E-2</v>
      </c>
      <c r="CF94">
        <v>0.844023726560306</v>
      </c>
      <c r="CG94">
        <v>0.75170820531939697</v>
      </c>
      <c r="CH94">
        <v>0.38717044804307399</v>
      </c>
      <c r="CI94">
        <v>4.1958242971383397E-2</v>
      </c>
      <c r="CJ94">
        <v>0.76185449844992703</v>
      </c>
      <c r="CK94">
        <v>0.68203936354490502</v>
      </c>
      <c r="CL94">
        <v>6.38552901988204E-2</v>
      </c>
      <c r="CM94">
        <v>-2.9373144570732999E-2</v>
      </c>
      <c r="CN94">
        <v>0.142621822240839</v>
      </c>
      <c r="CO94">
        <v>0.83269921848728701</v>
      </c>
      <c r="CP94">
        <v>0.65695345234755698</v>
      </c>
      <c r="CQ94">
        <v>-7.3761953850040501E-2</v>
      </c>
      <c r="CR94">
        <v>0.312071640670185</v>
      </c>
      <c r="CS94">
        <v>5.4852364290514502E-2</v>
      </c>
      <c r="CT94" t="s">
        <v>162</v>
      </c>
    </row>
    <row r="95" spans="1:98" x14ac:dyDescent="0.25">
      <c r="A95" s="139">
        <v>39904</v>
      </c>
      <c r="B95">
        <f t="shared" si="1"/>
        <v>40.222876809457304</v>
      </c>
      <c r="C95">
        <v>0.60483940766027999</v>
      </c>
      <c r="D95">
        <v>0.73339967292821795</v>
      </c>
      <c r="E95">
        <v>0.81840928879978803</v>
      </c>
      <c r="F95">
        <v>-0.20286363136006599</v>
      </c>
      <c r="G95">
        <v>-0.14654951921163201</v>
      </c>
      <c r="H95">
        <v>0.78760101925060799</v>
      </c>
      <c r="I95" t="s">
        <v>162</v>
      </c>
      <c r="J95">
        <v>0.469086008690487</v>
      </c>
      <c r="K95">
        <v>0.78475216650485902</v>
      </c>
      <c r="L95">
        <v>0.53121894370670097</v>
      </c>
      <c r="M95">
        <v>0.39682155802221603</v>
      </c>
      <c r="N95">
        <v>0.76903934404719199</v>
      </c>
      <c r="O95">
        <v>0.28893569003983099</v>
      </c>
      <c r="P95">
        <v>0.53237589475507296</v>
      </c>
      <c r="Q95">
        <v>0.30932316167012802</v>
      </c>
      <c r="R95">
        <v>0.32834985857522803</v>
      </c>
      <c r="S95">
        <v>0.359428192307509</v>
      </c>
      <c r="T95">
        <v>0.62077577716379095</v>
      </c>
      <c r="U95">
        <v>0.42763660182895102</v>
      </c>
      <c r="V95">
        <v>0.65542803903194302</v>
      </c>
      <c r="W95">
        <v>0.63982017429572402</v>
      </c>
      <c r="X95">
        <v>5.7130585533800501E-2</v>
      </c>
      <c r="Y95">
        <v>0.19512869855248899</v>
      </c>
      <c r="Z95">
        <v>0.48322109540847902</v>
      </c>
      <c r="AA95">
        <v>0.79279668934550895</v>
      </c>
      <c r="AB95">
        <v>0.93407043055775996</v>
      </c>
      <c r="AC95">
        <v>5.9458594592863801E-3</v>
      </c>
      <c r="AD95">
        <v>0.88806962913129295</v>
      </c>
      <c r="AE95">
        <v>-7.6646791086328395E-2</v>
      </c>
      <c r="AF95">
        <v>0.60900465188916497</v>
      </c>
      <c r="AG95">
        <v>0.71105321994956805</v>
      </c>
      <c r="AH95">
        <v>0.58979007097083203</v>
      </c>
      <c r="AI95">
        <v>0.30185803001813999</v>
      </c>
      <c r="AJ95">
        <v>0.29114777325334601</v>
      </c>
      <c r="AK95">
        <v>0.456584416995651</v>
      </c>
      <c r="AL95" t="s">
        <v>162</v>
      </c>
      <c r="AM95">
        <v>0.60983505206191502</v>
      </c>
      <c r="AN95">
        <v>0.51335209318332198</v>
      </c>
      <c r="AO95">
        <v>0.90718006934129702</v>
      </c>
      <c r="AP95">
        <v>9.5293438773389506E-3</v>
      </c>
      <c r="AQ95">
        <v>0.476462110124731</v>
      </c>
      <c r="AR95">
        <v>-0.17233120133138399</v>
      </c>
      <c r="AS95">
        <v>0.162733258938284</v>
      </c>
      <c r="AT95">
        <v>-5.4084280979678899E-2</v>
      </c>
      <c r="AU95">
        <v>0.29658232111295901</v>
      </c>
      <c r="AV95">
        <v>0.22992543427517201</v>
      </c>
      <c r="AW95">
        <v>-0.14616883459440699</v>
      </c>
      <c r="AX95">
        <v>0.194706827510326</v>
      </c>
      <c r="AY95">
        <v>0.30748430383863801</v>
      </c>
      <c r="AZ95">
        <v>0.30579407704739697</v>
      </c>
      <c r="BA95">
        <v>0.66575285952212104</v>
      </c>
      <c r="BB95">
        <v>0.22878217116583599</v>
      </c>
      <c r="BC95">
        <v>4.39559137211619E-2</v>
      </c>
      <c r="BD95">
        <v>0.61634990525049704</v>
      </c>
      <c r="BE95">
        <v>-2.4506101070081599E-2</v>
      </c>
      <c r="BF95">
        <v>0.22999820404728599</v>
      </c>
      <c r="BG95">
        <v>0.678059265228525</v>
      </c>
      <c r="BH95">
        <v>0.91605356913385005</v>
      </c>
      <c r="BI95">
        <v>0.64730859750089498</v>
      </c>
      <c r="BJ95">
        <v>-0.114715360119856</v>
      </c>
      <c r="BK95">
        <v>0.732473833179758</v>
      </c>
      <c r="BL95">
        <v>0.127553966096424</v>
      </c>
      <c r="BM95">
        <v>2.8018098497354399E-2</v>
      </c>
      <c r="BN95" t="s">
        <v>162</v>
      </c>
      <c r="BO95">
        <v>8.1448276830674605E-3</v>
      </c>
      <c r="BP95">
        <v>0.53270849970669698</v>
      </c>
      <c r="BQ95">
        <v>0.42855846549401599</v>
      </c>
      <c r="BR95">
        <v>0.721562075388131</v>
      </c>
      <c r="BS95">
        <v>0.80590730615572204</v>
      </c>
      <c r="BT95">
        <v>0.261452714853254</v>
      </c>
      <c r="BU95">
        <v>0.44472949582010401</v>
      </c>
      <c r="BV95">
        <v>0.58008249584342597</v>
      </c>
      <c r="BW95">
        <v>0.16669530097044999</v>
      </c>
      <c r="BX95">
        <v>0.22745360472249099</v>
      </c>
      <c r="BY95">
        <v>0.71389160710481203</v>
      </c>
      <c r="BZ95">
        <v>-5.9286168842729303E-3</v>
      </c>
      <c r="CA95">
        <v>0.31804990932784899</v>
      </c>
      <c r="CB95">
        <v>0.67665213407816405</v>
      </c>
      <c r="CC95">
        <v>0.54351306742887195</v>
      </c>
      <c r="CD95">
        <v>0.89457974965824605</v>
      </c>
      <c r="CE95">
        <v>4.66751939565676E-2</v>
      </c>
      <c r="CF95">
        <v>0.78257254754379602</v>
      </c>
      <c r="CG95">
        <v>0.81124028020871497</v>
      </c>
      <c r="CH95">
        <v>0.45910167283778502</v>
      </c>
      <c r="CI95">
        <v>-4.7324324859541002E-2</v>
      </c>
      <c r="CJ95">
        <v>0.54843795578673404</v>
      </c>
      <c r="CK95">
        <v>0.504869465970605</v>
      </c>
      <c r="CL95">
        <v>9.57720102572822E-2</v>
      </c>
      <c r="CM95">
        <v>6.5553203465992096E-2</v>
      </c>
      <c r="CN95">
        <v>0.35902320901085999</v>
      </c>
      <c r="CO95">
        <v>0.78463624216961103</v>
      </c>
      <c r="CP95">
        <v>0.74738223425431705</v>
      </c>
      <c r="CQ95">
        <v>-0.15451063948166799</v>
      </c>
      <c r="CR95">
        <v>0.20209557155296901</v>
      </c>
      <c r="CS95">
        <v>0.11840189943014701</v>
      </c>
      <c r="CT95" t="s">
        <v>162</v>
      </c>
    </row>
    <row r="96" spans="1:98" x14ac:dyDescent="0.25">
      <c r="A96" s="139">
        <v>39995</v>
      </c>
      <c r="B96">
        <f t="shared" si="1"/>
        <v>43.23582039009073</v>
      </c>
      <c r="C96">
        <v>0.588008289940118</v>
      </c>
      <c r="D96">
        <v>0.67605779244436104</v>
      </c>
      <c r="E96">
        <v>0.82171314977962595</v>
      </c>
      <c r="F96">
        <v>0.25008124069045701</v>
      </c>
      <c r="G96">
        <v>0.123952562925894</v>
      </c>
      <c r="H96">
        <v>0.71696894330790795</v>
      </c>
      <c r="I96" t="s">
        <v>162</v>
      </c>
      <c r="J96">
        <v>0.26064000748663602</v>
      </c>
      <c r="K96">
        <v>0.71752983580169405</v>
      </c>
      <c r="L96">
        <v>0.36615151967425302</v>
      </c>
      <c r="M96">
        <v>0.17177261194945301</v>
      </c>
      <c r="N96">
        <v>0.72835725259876305</v>
      </c>
      <c r="O96">
        <v>0.60998344743444299</v>
      </c>
      <c r="P96">
        <v>0.572608792295493</v>
      </c>
      <c r="Q96">
        <v>0.23719703870853201</v>
      </c>
      <c r="R96">
        <v>0.42458334606984399</v>
      </c>
      <c r="S96">
        <v>0.26359521945722703</v>
      </c>
      <c r="T96">
        <v>0.47013582314520203</v>
      </c>
      <c r="U96">
        <v>0.37893548729671001</v>
      </c>
      <c r="V96">
        <v>0.60140827064166502</v>
      </c>
      <c r="W96">
        <v>0.70471696062094902</v>
      </c>
      <c r="X96">
        <v>-1.10976048027056E-2</v>
      </c>
      <c r="Y96">
        <v>0.453658341448057</v>
      </c>
      <c r="Z96">
        <v>0.372073910935518</v>
      </c>
      <c r="AA96">
        <v>0.70885590761436101</v>
      </c>
      <c r="AB96">
        <v>0.93859437792844302</v>
      </c>
      <c r="AC96">
        <v>0.183020745652448</v>
      </c>
      <c r="AD96">
        <v>0.875526061705036</v>
      </c>
      <c r="AE96">
        <v>-4.4719904318949899E-2</v>
      </c>
      <c r="AF96">
        <v>0.54280701059684999</v>
      </c>
      <c r="AG96">
        <v>0.67580608537355502</v>
      </c>
      <c r="AH96">
        <v>0.71184194177581095</v>
      </c>
      <c r="AI96">
        <v>0.44249815676348597</v>
      </c>
      <c r="AJ96">
        <v>0.57139017521942403</v>
      </c>
      <c r="AK96">
        <v>0.52435706161413798</v>
      </c>
      <c r="AL96" t="s">
        <v>162</v>
      </c>
      <c r="AM96">
        <v>0.68355285060266702</v>
      </c>
      <c r="AN96">
        <v>0.45998589088748798</v>
      </c>
      <c r="AO96">
        <v>0.884835210889099</v>
      </c>
      <c r="AP96">
        <v>-8.6688958975689206E-2</v>
      </c>
      <c r="AQ96">
        <v>0.51085099191616101</v>
      </c>
      <c r="AR96">
        <v>5.80662202713189E-2</v>
      </c>
      <c r="AS96">
        <v>0.51564022316371305</v>
      </c>
      <c r="AT96">
        <v>0.20959790944190901</v>
      </c>
      <c r="AU96">
        <v>3.7021880114144201E-2</v>
      </c>
      <c r="AV96">
        <v>0.113626585062524</v>
      </c>
      <c r="AW96">
        <v>-0.15215955552918001</v>
      </c>
      <c r="AX96">
        <v>0.33204863076925101</v>
      </c>
      <c r="AY96">
        <v>0.23774934218157501</v>
      </c>
      <c r="AZ96">
        <v>0.22794900191478501</v>
      </c>
      <c r="BA96">
        <v>0.69556135352612602</v>
      </c>
      <c r="BB96">
        <v>0.31948374657067002</v>
      </c>
      <c r="BC96">
        <v>6.7630040040855904E-2</v>
      </c>
      <c r="BD96">
        <v>0.75948562548574805</v>
      </c>
      <c r="BE96">
        <v>1.57084947490372E-2</v>
      </c>
      <c r="BF96">
        <v>0.37250179467688099</v>
      </c>
      <c r="BG96">
        <v>0.41184506431161599</v>
      </c>
      <c r="BH96">
        <v>0.94033693253723205</v>
      </c>
      <c r="BI96">
        <v>0.54204763785610399</v>
      </c>
      <c r="BJ96">
        <v>-0.10338625281146301</v>
      </c>
      <c r="BK96">
        <v>0.876725662266715</v>
      </c>
      <c r="BL96">
        <v>0.38561401537151702</v>
      </c>
      <c r="BM96">
        <v>-5.6822808147180701E-2</v>
      </c>
      <c r="BN96" t="s">
        <v>162</v>
      </c>
      <c r="BO96">
        <v>1.2309599323374699E-2</v>
      </c>
      <c r="BP96">
        <v>0.58022275139610102</v>
      </c>
      <c r="BQ96">
        <v>0.46701359103726697</v>
      </c>
      <c r="BR96">
        <v>0.72771774423803903</v>
      </c>
      <c r="BS96">
        <v>0.81921204822611304</v>
      </c>
      <c r="BT96">
        <v>0.268458802612762</v>
      </c>
      <c r="BU96">
        <v>0.66481706861721401</v>
      </c>
      <c r="BV96">
        <v>0.57119936899079105</v>
      </c>
      <c r="BW96">
        <v>0.26342933497825899</v>
      </c>
      <c r="BX96">
        <v>0.44446052813432202</v>
      </c>
      <c r="BY96">
        <v>0.70101433324876805</v>
      </c>
      <c r="BZ96">
        <v>0.25925855053097502</v>
      </c>
      <c r="CA96">
        <v>0.62896112733349896</v>
      </c>
      <c r="CB96">
        <v>0.77126053437115805</v>
      </c>
      <c r="CC96">
        <v>0.56612567898263</v>
      </c>
      <c r="CD96">
        <v>0.825160209361398</v>
      </c>
      <c r="CE96">
        <v>-4.8984325583258E-2</v>
      </c>
      <c r="CF96">
        <v>0.83841325343734197</v>
      </c>
      <c r="CG96">
        <v>0.88700465527519301</v>
      </c>
      <c r="CH96">
        <v>0.61500072778502701</v>
      </c>
      <c r="CI96">
        <v>-3.0107489663497898E-3</v>
      </c>
      <c r="CJ96">
        <v>0.42228462860716198</v>
      </c>
      <c r="CK96">
        <v>0.38330944721864102</v>
      </c>
      <c r="CL96">
        <v>-8.9121944815368795E-2</v>
      </c>
      <c r="CM96">
        <v>0.18821882387588201</v>
      </c>
      <c r="CN96">
        <v>0.54108021878244605</v>
      </c>
      <c r="CO96">
        <v>0.87078847789243996</v>
      </c>
      <c r="CP96">
        <v>0.76231576439251603</v>
      </c>
      <c r="CQ96">
        <v>-4.5809519486563997E-2</v>
      </c>
      <c r="CR96">
        <v>-7.1387599437073802E-3</v>
      </c>
      <c r="CS96">
        <v>4.1654001110681396E-3</v>
      </c>
      <c r="CT96" t="s">
        <v>162</v>
      </c>
    </row>
    <row r="97" spans="1:98" x14ac:dyDescent="0.25">
      <c r="A97" s="139">
        <v>40087</v>
      </c>
      <c r="B97">
        <f t="shared" si="1"/>
        <v>40.140890228724899</v>
      </c>
      <c r="C97">
        <v>0.63990937983239105</v>
      </c>
      <c r="D97">
        <v>0.77454301301114503</v>
      </c>
      <c r="E97">
        <v>0.77854884085919795</v>
      </c>
      <c r="F97">
        <v>-0.27824903740074203</v>
      </c>
      <c r="G97">
        <v>-4.4170117958807403E-2</v>
      </c>
      <c r="H97">
        <v>0.91672652819156597</v>
      </c>
      <c r="I97" t="s">
        <v>162</v>
      </c>
      <c r="J97">
        <v>0.39117918885924002</v>
      </c>
      <c r="K97">
        <v>0.60843960430391997</v>
      </c>
      <c r="L97">
        <v>0.55240528155550905</v>
      </c>
      <c r="M97">
        <v>-3.5412168226763602E-2</v>
      </c>
      <c r="N97">
        <v>0.818814042613628</v>
      </c>
      <c r="O97">
        <v>-4.5906164553299399E-2</v>
      </c>
      <c r="P97">
        <v>0.44833623765881397</v>
      </c>
      <c r="Q97">
        <v>0.25473664099440202</v>
      </c>
      <c r="R97">
        <v>0.50126935242151804</v>
      </c>
      <c r="S97">
        <v>0.58706926577058705</v>
      </c>
      <c r="T97">
        <v>0.487977410648397</v>
      </c>
      <c r="U97">
        <v>0.27379454647763202</v>
      </c>
      <c r="V97">
        <v>0.56638278229556205</v>
      </c>
      <c r="W97">
        <v>0.73181936062359998</v>
      </c>
      <c r="X97">
        <v>-0.10406063184058401</v>
      </c>
      <c r="Y97">
        <v>0.124373454674893</v>
      </c>
      <c r="Z97">
        <v>0.51888443387789895</v>
      </c>
      <c r="AA97">
        <v>0.84769361674139398</v>
      </c>
      <c r="AB97">
        <v>0.97484091810165696</v>
      </c>
      <c r="AC97">
        <v>0.16699141995357</v>
      </c>
      <c r="AD97">
        <v>0.95530546440524999</v>
      </c>
      <c r="AE97">
        <v>3.57104669988976E-2</v>
      </c>
      <c r="AF97">
        <v>0.40713497779706398</v>
      </c>
      <c r="AG97">
        <v>0.74190033265316602</v>
      </c>
      <c r="AH97">
        <v>0.65603982880152101</v>
      </c>
      <c r="AI97">
        <v>7.06219427512811E-2</v>
      </c>
      <c r="AJ97">
        <v>0.54334707663896897</v>
      </c>
      <c r="AK97">
        <v>0.42355292177514797</v>
      </c>
      <c r="AL97" t="s">
        <v>162</v>
      </c>
      <c r="AM97">
        <v>0.72634201516724495</v>
      </c>
      <c r="AN97">
        <v>0.58528911699689601</v>
      </c>
      <c r="AO97">
        <v>0.95166364684522897</v>
      </c>
      <c r="AP97">
        <v>0.260038934436229</v>
      </c>
      <c r="AQ97">
        <v>0.34755948876919202</v>
      </c>
      <c r="AR97">
        <v>-4.3059950401765898E-2</v>
      </c>
      <c r="AS97">
        <v>0.43457571993974597</v>
      </c>
      <c r="AT97">
        <v>-0.13635365601746499</v>
      </c>
      <c r="AU97">
        <v>0.114334407126868</v>
      </c>
      <c r="AV97">
        <v>-9.0362737336647098E-2</v>
      </c>
      <c r="AW97">
        <v>-3.2177866737211701E-2</v>
      </c>
      <c r="AX97">
        <v>0.42225533937524601</v>
      </c>
      <c r="AY97">
        <v>0.25094141775892997</v>
      </c>
      <c r="AZ97">
        <v>9.1365212532247303E-2</v>
      </c>
      <c r="BA97">
        <v>0.46951252851657999</v>
      </c>
      <c r="BB97">
        <v>0.120496678674087</v>
      </c>
      <c r="BC97">
        <v>0.33566983487897201</v>
      </c>
      <c r="BD97">
        <v>0.70495760255835604</v>
      </c>
      <c r="BE97">
        <v>-6.3494164121098207E-2</v>
      </c>
      <c r="BF97">
        <v>0.29534315617607798</v>
      </c>
      <c r="BG97">
        <v>0.73656248772923905</v>
      </c>
      <c r="BH97">
        <v>0.95278528063857204</v>
      </c>
      <c r="BI97">
        <v>0.61454685486531602</v>
      </c>
      <c r="BJ97">
        <v>4.28091718287493E-3</v>
      </c>
      <c r="BK97">
        <v>0.90598695734215196</v>
      </c>
      <c r="BL97">
        <v>-0.10445100708895499</v>
      </c>
      <c r="BM97">
        <v>-6.5229409710336306E-2</v>
      </c>
      <c r="BN97" t="s">
        <v>162</v>
      </c>
      <c r="BO97">
        <v>-2.68146489846877E-3</v>
      </c>
      <c r="BP97">
        <v>0.58739051929215302</v>
      </c>
      <c r="BQ97">
        <v>0.40429064478759003</v>
      </c>
      <c r="BR97">
        <v>0.71879746812509404</v>
      </c>
      <c r="BS97">
        <v>0.92008109741431299</v>
      </c>
      <c r="BT97">
        <v>1.44631192069672E-2</v>
      </c>
      <c r="BU97">
        <v>0.55630914263361697</v>
      </c>
      <c r="BV97">
        <v>0.56723507021835196</v>
      </c>
      <c r="BW97">
        <v>7.5085218429578604E-2</v>
      </c>
      <c r="BX97">
        <v>0.47666210117628799</v>
      </c>
      <c r="BY97">
        <v>0.67863336233677696</v>
      </c>
      <c r="BZ97">
        <v>0.16114276091841501</v>
      </c>
      <c r="CA97">
        <v>0.53075489864039205</v>
      </c>
      <c r="CB97">
        <v>0.79064279293639295</v>
      </c>
      <c r="CC97">
        <v>0.57263668618206698</v>
      </c>
      <c r="CD97">
        <v>0.90423956297153896</v>
      </c>
      <c r="CE97">
        <v>-0.109567358511706</v>
      </c>
      <c r="CF97">
        <v>0.86533130396049696</v>
      </c>
      <c r="CG97">
        <v>0.93043655305861395</v>
      </c>
      <c r="CH97">
        <v>0.16527174496300701</v>
      </c>
      <c r="CI97">
        <v>9.0777162395796501E-2</v>
      </c>
      <c r="CJ97">
        <v>0.32106227684141903</v>
      </c>
      <c r="CK97">
        <v>0.70132493122922002</v>
      </c>
      <c r="CL97">
        <v>-2.6978442779679299E-3</v>
      </c>
      <c r="CM97">
        <v>0.25454296383040098</v>
      </c>
      <c r="CN97">
        <v>-9.3446224368856107E-2</v>
      </c>
      <c r="CO97">
        <v>0.87062223642821601</v>
      </c>
      <c r="CP97">
        <v>0.73892039667803699</v>
      </c>
      <c r="CQ97">
        <v>0.13633857486370399</v>
      </c>
      <c r="CR97">
        <v>6.0389509496844899E-2</v>
      </c>
      <c r="CS97">
        <v>-3.5299213935591697E-2</v>
      </c>
      <c r="CT97" t="s">
        <v>162</v>
      </c>
    </row>
    <row r="98" spans="1:98" x14ac:dyDescent="0.25">
      <c r="A98" s="139">
        <v>40179</v>
      </c>
      <c r="B98">
        <f t="shared" si="1"/>
        <v>38.793492117835669</v>
      </c>
      <c r="C98">
        <v>0.47845251018872098</v>
      </c>
      <c r="D98">
        <v>0.71027587283103699</v>
      </c>
      <c r="E98">
        <v>0.76641976162287395</v>
      </c>
      <c r="F98">
        <v>-5.2841436678885599E-2</v>
      </c>
      <c r="G98">
        <v>-0.15049195882631899</v>
      </c>
      <c r="H98">
        <v>0.84600080486021301</v>
      </c>
      <c r="I98" t="s">
        <v>162</v>
      </c>
      <c r="J98">
        <v>0.193613912506507</v>
      </c>
      <c r="K98">
        <v>0.58790561644602402</v>
      </c>
      <c r="L98">
        <v>0.41495572909742301</v>
      </c>
      <c r="M98">
        <v>0.83837875761540703</v>
      </c>
      <c r="N98">
        <v>0.62592894610950101</v>
      </c>
      <c r="O98">
        <v>-1.6765985398139399E-3</v>
      </c>
      <c r="P98">
        <v>0.219425063584712</v>
      </c>
      <c r="Q98">
        <v>0.147687352062434</v>
      </c>
      <c r="R98">
        <v>0.64422552259966903</v>
      </c>
      <c r="S98">
        <v>0.31582071921084798</v>
      </c>
      <c r="T98">
        <v>0.46813059809945201</v>
      </c>
      <c r="U98">
        <v>0.29703212648758098</v>
      </c>
      <c r="V98">
        <v>0.708936899472555</v>
      </c>
      <c r="W98">
        <v>0.67605811938274396</v>
      </c>
      <c r="X98">
        <v>1.92422249522614E-2</v>
      </c>
      <c r="Y98">
        <v>-9.6776768607014195E-3</v>
      </c>
      <c r="Z98">
        <v>7.1131750259685697E-2</v>
      </c>
      <c r="AA98">
        <v>0.80031960280367498</v>
      </c>
      <c r="AB98">
        <v>0.94751997082033601</v>
      </c>
      <c r="AC98">
        <v>0.48213575302280398</v>
      </c>
      <c r="AD98">
        <v>0.92250553795158696</v>
      </c>
      <c r="AE98">
        <v>-0.11977349738816299</v>
      </c>
      <c r="AF98">
        <v>0.35802913774054301</v>
      </c>
      <c r="AG98">
        <v>0.60303714448255996</v>
      </c>
      <c r="AH98">
        <v>0.66098784209137296</v>
      </c>
      <c r="AI98">
        <v>0.208225839100874</v>
      </c>
      <c r="AJ98">
        <v>0.51699782866111599</v>
      </c>
      <c r="AK98">
        <v>0.66141963410114502</v>
      </c>
      <c r="AL98" t="s">
        <v>162</v>
      </c>
      <c r="AM98">
        <v>0.72559262554855097</v>
      </c>
      <c r="AN98">
        <v>0.47099478588393201</v>
      </c>
      <c r="AO98">
        <v>0.92878319999807901</v>
      </c>
      <c r="AP98">
        <v>-9.8469992184173794E-2</v>
      </c>
      <c r="AQ98">
        <v>0.458441965277122</v>
      </c>
      <c r="AR98">
        <v>-0.17475389905230501</v>
      </c>
      <c r="AS98">
        <v>0.262684100598371</v>
      </c>
      <c r="AT98">
        <v>-9.6144334394563796E-2</v>
      </c>
      <c r="AU98">
        <v>-2.11054529103312E-2</v>
      </c>
      <c r="AV98">
        <v>0.12751924664331099</v>
      </c>
      <c r="AW98">
        <v>1.5104520200368499E-2</v>
      </c>
      <c r="AX98">
        <v>0.36496393379856001</v>
      </c>
      <c r="AY98">
        <v>0.34401217885942098</v>
      </c>
      <c r="AZ98">
        <v>0.230008997763539</v>
      </c>
      <c r="BA98">
        <v>0.55001715116340699</v>
      </c>
      <c r="BB98">
        <v>0.239425583634925</v>
      </c>
      <c r="BC98">
        <v>-7.7284486428428098E-2</v>
      </c>
      <c r="BD98">
        <v>0.74448996129566203</v>
      </c>
      <c r="BE98">
        <v>0.224691022663602</v>
      </c>
      <c r="BF98">
        <v>0.11745686915307001</v>
      </c>
      <c r="BG98">
        <v>0.55196194239719099</v>
      </c>
      <c r="BH98">
        <v>0.94197203367933202</v>
      </c>
      <c r="BI98">
        <v>0.61686944706466096</v>
      </c>
      <c r="BJ98">
        <v>-4.3003237692930997E-2</v>
      </c>
      <c r="BK98">
        <v>0.84835012745410299</v>
      </c>
      <c r="BL98">
        <v>7.6877164942001897E-4</v>
      </c>
      <c r="BM98">
        <v>2.8251562566939298E-2</v>
      </c>
      <c r="BN98" t="s">
        <v>162</v>
      </c>
      <c r="BO98">
        <v>-0.11004876978183201</v>
      </c>
      <c r="BP98">
        <v>0.54239621605168098</v>
      </c>
      <c r="BQ98">
        <v>0.48519734523551999</v>
      </c>
      <c r="BR98">
        <v>0.70226751021565503</v>
      </c>
      <c r="BS98">
        <v>0.83766213708437598</v>
      </c>
      <c r="BT98">
        <v>0.17881824915213701</v>
      </c>
      <c r="BU98">
        <v>0.51064708849445895</v>
      </c>
      <c r="BV98">
        <v>0.61742142660363697</v>
      </c>
      <c r="BW98">
        <v>8.2763200579236806E-2</v>
      </c>
      <c r="BX98">
        <v>0.39667835768654403</v>
      </c>
      <c r="BY98">
        <v>0.69136656688152998</v>
      </c>
      <c r="BZ98">
        <v>-5.8253546317384101E-2</v>
      </c>
      <c r="CA98">
        <v>0.47735462299433501</v>
      </c>
      <c r="CB98">
        <v>0.57267801214554603</v>
      </c>
      <c r="CC98">
        <v>0.71909392831261698</v>
      </c>
      <c r="CD98">
        <v>0.810811990156171</v>
      </c>
      <c r="CE98">
        <v>8.0844226968025498E-2</v>
      </c>
      <c r="CF98">
        <v>0.82510361253499798</v>
      </c>
      <c r="CG98">
        <v>0.88914880403975305</v>
      </c>
      <c r="CH98">
        <v>0.28818442698421098</v>
      </c>
      <c r="CI98">
        <v>0.32969876651569902</v>
      </c>
      <c r="CJ98">
        <v>0.40662895764614299</v>
      </c>
      <c r="CK98">
        <v>0.43077701285090397</v>
      </c>
      <c r="CL98">
        <v>-6.9350898284088504E-3</v>
      </c>
      <c r="CM98">
        <v>4.8707701371170899E-2</v>
      </c>
      <c r="CN98">
        <v>4.2381331631846299E-2</v>
      </c>
      <c r="CO98">
        <v>0.878063526236595</v>
      </c>
      <c r="CP98">
        <v>0.60650787516374105</v>
      </c>
      <c r="CQ98">
        <v>7.0739990746355702E-2</v>
      </c>
      <c r="CR98">
        <v>0.123313686343829</v>
      </c>
      <c r="CS98">
        <v>8.2055549207128306E-2</v>
      </c>
      <c r="CT98" t="s">
        <v>162</v>
      </c>
    </row>
    <row r="99" spans="1:98" x14ac:dyDescent="0.25">
      <c r="A99" s="139">
        <v>40269</v>
      </c>
      <c r="B99">
        <f t="shared" si="1"/>
        <v>54.428611561630625</v>
      </c>
      <c r="C99">
        <v>0.75814381932540398</v>
      </c>
      <c r="D99">
        <v>0.82744129523357302</v>
      </c>
      <c r="E99">
        <v>0.94503432140521404</v>
      </c>
      <c r="F99">
        <v>1.8951629587457899E-2</v>
      </c>
      <c r="G99">
        <v>4.8233159508129203E-2</v>
      </c>
      <c r="H99">
        <v>0.96859454522852695</v>
      </c>
      <c r="I99" t="s">
        <v>162</v>
      </c>
      <c r="J99">
        <v>0.14841439168638401</v>
      </c>
      <c r="K99">
        <v>0.85165688563413799</v>
      </c>
      <c r="L99">
        <v>0.58523341082542502</v>
      </c>
      <c r="M99" t="s">
        <v>162</v>
      </c>
      <c r="N99">
        <v>0.87930340486362502</v>
      </c>
      <c r="O99">
        <v>0.39170811374551301</v>
      </c>
      <c r="P99">
        <v>0.82409465151070005</v>
      </c>
      <c r="Q99">
        <v>0.12133076176234001</v>
      </c>
      <c r="R99">
        <v>0.81378751580373598</v>
      </c>
      <c r="S99">
        <v>0.40870112484576698</v>
      </c>
      <c r="T99">
        <v>0.73314196684495603</v>
      </c>
      <c r="U99">
        <v>0.61488497715993196</v>
      </c>
      <c r="V99">
        <v>0.81548590215001104</v>
      </c>
      <c r="W99">
        <v>0.86415020960664701</v>
      </c>
      <c r="X99">
        <v>-3.6768692804376398E-3</v>
      </c>
      <c r="Y99">
        <v>0.58847368958079804</v>
      </c>
      <c r="Z99">
        <v>0.631515921697134</v>
      </c>
      <c r="AA99">
        <v>0.91694767089500895</v>
      </c>
      <c r="AB99">
        <v>0.98636080873218601</v>
      </c>
      <c r="AC99">
        <v>0.48048239314485802</v>
      </c>
      <c r="AD99">
        <v>0.94452908513653699</v>
      </c>
      <c r="AE99">
        <v>-0.14797959822328899</v>
      </c>
      <c r="AF99">
        <v>0.61395939574690295</v>
      </c>
      <c r="AG99">
        <v>0.708986119534884</v>
      </c>
      <c r="AH99">
        <v>0.82221342928963204</v>
      </c>
      <c r="AI99">
        <v>0.36230117809512402</v>
      </c>
      <c r="AJ99">
        <v>0.77878558398439102</v>
      </c>
      <c r="AK99">
        <v>0.71551858108266697</v>
      </c>
      <c r="AL99" t="s">
        <v>162</v>
      </c>
      <c r="AM99">
        <v>0.91517401989630898</v>
      </c>
      <c r="AN99">
        <v>0.60165827702547703</v>
      </c>
      <c r="AO99">
        <v>0.954920924375809</v>
      </c>
      <c r="AP99">
        <v>7.6904114954432903E-2</v>
      </c>
      <c r="AQ99">
        <v>0.54659674541157399</v>
      </c>
      <c r="AR99">
        <v>-8.0480604724397792E-3</v>
      </c>
      <c r="AS99">
        <v>0.58352890391559198</v>
      </c>
      <c r="AT99">
        <v>3.2582930833135598E-2</v>
      </c>
      <c r="AU99">
        <v>-0.12620422577856</v>
      </c>
      <c r="AV99">
        <v>0.22252815436316101</v>
      </c>
      <c r="AW99">
        <v>2.6490179493607401E-2</v>
      </c>
      <c r="AX99">
        <v>0.74268330801401405</v>
      </c>
      <c r="AY99">
        <v>0.45477981365104703</v>
      </c>
      <c r="AZ99">
        <v>0.44077239351379799</v>
      </c>
      <c r="BA99">
        <v>0.68656893192542201</v>
      </c>
      <c r="BB99">
        <v>0.46286472700175701</v>
      </c>
      <c r="BC99">
        <v>0.14141971432612399</v>
      </c>
      <c r="BD99">
        <v>0.90252078155799897</v>
      </c>
      <c r="BE99">
        <v>0.45983944864285498</v>
      </c>
      <c r="BF99">
        <v>0.52238244474694095</v>
      </c>
      <c r="BG99">
        <v>0.80473844274857098</v>
      </c>
      <c r="BH99">
        <v>0.97264656784248904</v>
      </c>
      <c r="BI99">
        <v>0.62432517597682402</v>
      </c>
      <c r="BJ99">
        <v>0.29143602885093001</v>
      </c>
      <c r="BK99">
        <v>0.92019216645964796</v>
      </c>
      <c r="BL99">
        <v>0.44811441356811299</v>
      </c>
      <c r="BM99">
        <v>6.76397268776174E-3</v>
      </c>
      <c r="BN99" t="s">
        <v>162</v>
      </c>
      <c r="BO99">
        <v>-7.5183631625063793E-2</v>
      </c>
      <c r="BP99">
        <v>0.64681098798773395</v>
      </c>
      <c r="BQ99">
        <v>0.62493402969819001</v>
      </c>
      <c r="BR99">
        <v>0.88609504781714599</v>
      </c>
      <c r="BS99">
        <v>0.89037495030309999</v>
      </c>
      <c r="BT99">
        <v>0.52309328499878605</v>
      </c>
      <c r="BU99">
        <v>0.64373508438095595</v>
      </c>
      <c r="BV99">
        <v>0.84946961620861305</v>
      </c>
      <c r="BW99">
        <v>0.27683793077193097</v>
      </c>
      <c r="BX99">
        <v>0.56471271394678901</v>
      </c>
      <c r="BY99">
        <v>0.77009607993142104</v>
      </c>
      <c r="BZ99">
        <v>0.12135369241631901</v>
      </c>
      <c r="CA99">
        <v>0.66067720850589495</v>
      </c>
      <c r="CB99">
        <v>0.80161148484839595</v>
      </c>
      <c r="CC99">
        <v>0.78857049446565997</v>
      </c>
      <c r="CD99">
        <v>0.92128622758508505</v>
      </c>
      <c r="CE99">
        <v>0.100041200842196</v>
      </c>
      <c r="CF99">
        <v>0.95224047185230098</v>
      </c>
      <c r="CG99">
        <v>0.85523515008833395</v>
      </c>
      <c r="CH99">
        <v>0.27817713404685201</v>
      </c>
      <c r="CI99">
        <v>6.5416220091689098E-2</v>
      </c>
      <c r="CJ99">
        <v>0.58682516324600498</v>
      </c>
      <c r="CK99">
        <v>0.87777263303389697</v>
      </c>
      <c r="CL99">
        <v>3.3037146387507099E-2</v>
      </c>
      <c r="CM99">
        <v>0.63875189944978406</v>
      </c>
      <c r="CN99">
        <v>0.40605877917202698</v>
      </c>
      <c r="CO99">
        <v>0.92092975099788699</v>
      </c>
      <c r="CP99">
        <v>0.77414129133421805</v>
      </c>
      <c r="CQ99">
        <v>-0.158840116323377</v>
      </c>
      <c r="CR99">
        <v>0.40171330917105902</v>
      </c>
      <c r="CS99">
        <v>0.179171513776263</v>
      </c>
      <c r="CT99" t="s">
        <v>162</v>
      </c>
    </row>
    <row r="100" spans="1:98" x14ac:dyDescent="0.25">
      <c r="A100" s="139">
        <v>40360</v>
      </c>
      <c r="B100">
        <f t="shared" si="1"/>
        <v>44.237150105752896</v>
      </c>
      <c r="C100">
        <v>0.59065484612819996</v>
      </c>
      <c r="D100">
        <v>0.82581760633865398</v>
      </c>
      <c r="E100">
        <v>0.87458903867986304</v>
      </c>
      <c r="F100">
        <v>-1.4780548016174001E-2</v>
      </c>
      <c r="G100">
        <v>5.8038718724383397E-2</v>
      </c>
      <c r="H100">
        <v>0.88791933812735702</v>
      </c>
      <c r="I100" t="s">
        <v>162</v>
      </c>
      <c r="J100">
        <v>0.420558633901151</v>
      </c>
      <c r="K100">
        <v>0.52678138721546397</v>
      </c>
      <c r="L100">
        <v>0.53234685405558502</v>
      </c>
      <c r="M100" t="s">
        <v>162</v>
      </c>
      <c r="N100">
        <v>0.66956975226484705</v>
      </c>
      <c r="O100">
        <v>0.25506904193334701</v>
      </c>
      <c r="P100">
        <v>0.59315268930619602</v>
      </c>
      <c r="Q100">
        <v>0.13265253076834099</v>
      </c>
      <c r="R100">
        <v>0.17738128910953699</v>
      </c>
      <c r="S100">
        <v>0.47996354435655397</v>
      </c>
      <c r="T100">
        <v>0.46457050177091402</v>
      </c>
      <c r="U100">
        <v>0.49094927637173902</v>
      </c>
      <c r="V100">
        <v>0.69242337987982205</v>
      </c>
      <c r="W100">
        <v>0.82171378707604903</v>
      </c>
      <c r="X100">
        <v>0.129280082755419</v>
      </c>
      <c r="Y100">
        <v>0.195604341962902</v>
      </c>
      <c r="Z100">
        <v>0.41027071524761399</v>
      </c>
      <c r="AA100">
        <v>0.90079758578939995</v>
      </c>
      <c r="AB100">
        <v>0.97158795885680405</v>
      </c>
      <c r="AC100">
        <v>0.23637294037308701</v>
      </c>
      <c r="AD100">
        <v>0.94401276026706804</v>
      </c>
      <c r="AE100">
        <v>2.31133059870418E-2</v>
      </c>
      <c r="AF100">
        <v>0.60758783884479295</v>
      </c>
      <c r="AG100">
        <v>0.49624381136474099</v>
      </c>
      <c r="AH100">
        <v>0.61874692600265702</v>
      </c>
      <c r="AI100">
        <v>0.31404843716786801</v>
      </c>
      <c r="AJ100">
        <v>0.39128772746773999</v>
      </c>
      <c r="AK100">
        <v>0.13775310637688801</v>
      </c>
      <c r="AL100" t="s">
        <v>162</v>
      </c>
      <c r="AM100">
        <v>0.77037535368006604</v>
      </c>
      <c r="AN100">
        <v>0.56291851679206795</v>
      </c>
      <c r="AO100">
        <v>0.94967303281089199</v>
      </c>
      <c r="AP100">
        <v>7.5637166217702306E-2</v>
      </c>
      <c r="AQ100">
        <v>0.435076444620836</v>
      </c>
      <c r="AR100">
        <v>-5.2585243256619799E-2</v>
      </c>
      <c r="AS100">
        <v>0.190205305447359</v>
      </c>
      <c r="AT100">
        <v>0.20467858801906799</v>
      </c>
      <c r="AU100">
        <v>9.8421179580872001E-2</v>
      </c>
      <c r="AV100">
        <v>0.195168102368487</v>
      </c>
      <c r="AW100">
        <v>4.3385542663022102E-2</v>
      </c>
      <c r="AX100">
        <v>0.56804430163798303</v>
      </c>
      <c r="AY100">
        <v>0.34681528744948298</v>
      </c>
      <c r="AZ100">
        <v>0.13287401177591099</v>
      </c>
      <c r="BA100">
        <v>0.44212816076495798</v>
      </c>
      <c r="BB100">
        <v>0.39831593223178802</v>
      </c>
      <c r="BC100">
        <v>5.35373157839742E-2</v>
      </c>
      <c r="BD100">
        <v>0.783935176849333</v>
      </c>
      <c r="BE100">
        <v>0.389852894448802</v>
      </c>
      <c r="BF100">
        <v>0.59417788914125003</v>
      </c>
      <c r="BG100">
        <v>0.51018955826594203</v>
      </c>
      <c r="BH100">
        <v>0.94186335616887096</v>
      </c>
      <c r="BI100">
        <v>0.74816393223668198</v>
      </c>
      <c r="BJ100">
        <v>0.136643678924876</v>
      </c>
      <c r="BK100">
        <v>0.889289626230788</v>
      </c>
      <c r="BL100">
        <v>0.18902022596069401</v>
      </c>
      <c r="BM100">
        <v>-5.38482424987985E-2</v>
      </c>
      <c r="BN100" t="s">
        <v>162</v>
      </c>
      <c r="BO100">
        <v>0.29503277402957101</v>
      </c>
      <c r="BP100">
        <v>0.37168247425935003</v>
      </c>
      <c r="BQ100">
        <v>0.44338658614565402</v>
      </c>
      <c r="BR100">
        <v>0.78457855696733703</v>
      </c>
      <c r="BS100">
        <v>0.83546040572008695</v>
      </c>
      <c r="BT100">
        <v>6.4948047594814207E-2</v>
      </c>
      <c r="BU100">
        <v>0.601319984791574</v>
      </c>
      <c r="BV100">
        <v>0.73941336824647697</v>
      </c>
      <c r="BW100">
        <v>0.17419858228563301</v>
      </c>
      <c r="BX100">
        <v>0.38272187176323702</v>
      </c>
      <c r="BY100">
        <v>0.60911198816157597</v>
      </c>
      <c r="BZ100">
        <v>0.31314157423432898</v>
      </c>
      <c r="CA100">
        <v>0.60505573151474801</v>
      </c>
      <c r="CB100">
        <v>0.74325316518343698</v>
      </c>
      <c r="CC100">
        <v>0.73456528170416602</v>
      </c>
      <c r="CD100">
        <v>0.86415107603059904</v>
      </c>
      <c r="CE100">
        <v>-9.3316607102197399E-2</v>
      </c>
      <c r="CF100">
        <v>0.90341514242179499</v>
      </c>
      <c r="CG100">
        <v>0.73842972972669596</v>
      </c>
      <c r="CH100">
        <v>0.18067123569058499</v>
      </c>
      <c r="CI100">
        <v>-9.9932579193588097E-2</v>
      </c>
      <c r="CJ100">
        <v>0.53822950368842004</v>
      </c>
      <c r="CK100">
        <v>0.63967462478475801</v>
      </c>
      <c r="CL100">
        <v>0.14196107608305999</v>
      </c>
      <c r="CM100">
        <v>0.31342181227674099</v>
      </c>
      <c r="CN100">
        <v>0.19156966440004</v>
      </c>
      <c r="CO100">
        <v>0.86888419155242202</v>
      </c>
      <c r="CP100">
        <v>0.83722465316264005</v>
      </c>
      <c r="CQ100">
        <v>-5.9431512208471898E-2</v>
      </c>
      <c r="CR100">
        <v>-6.6802778284271697E-2</v>
      </c>
      <c r="CS100">
        <v>0.25975066983176298</v>
      </c>
      <c r="CT100" t="s">
        <v>162</v>
      </c>
    </row>
    <row r="101" spans="1:98" x14ac:dyDescent="0.25">
      <c r="A101" s="139">
        <v>40452</v>
      </c>
      <c r="B101">
        <f t="shared" si="1"/>
        <v>40.018872470504981</v>
      </c>
      <c r="C101">
        <v>0.46403618172719902</v>
      </c>
      <c r="D101">
        <v>0.77295886763185895</v>
      </c>
      <c r="E101">
        <v>0.85633485711983404</v>
      </c>
      <c r="F101">
        <v>-0.102788172636195</v>
      </c>
      <c r="G101">
        <v>-0.20221563521644401</v>
      </c>
      <c r="H101">
        <v>0.92199063332342501</v>
      </c>
      <c r="I101" t="s">
        <v>162</v>
      </c>
      <c r="J101">
        <v>0.37416374933222701</v>
      </c>
      <c r="K101">
        <v>0.61726873942160498</v>
      </c>
      <c r="L101">
        <v>0.15351213604118499</v>
      </c>
      <c r="M101" t="s">
        <v>162</v>
      </c>
      <c r="N101">
        <v>0.75562334427845801</v>
      </c>
      <c r="O101">
        <v>3.4683027316798502E-2</v>
      </c>
      <c r="P101">
        <v>0.35329041108390502</v>
      </c>
      <c r="Q101">
        <v>0.25782108095051898</v>
      </c>
      <c r="R101">
        <v>8.9112904880136207E-2</v>
      </c>
      <c r="S101">
        <v>0.58913071998255395</v>
      </c>
      <c r="T101">
        <v>0.25271472063647799</v>
      </c>
      <c r="U101">
        <v>0.30655985005758402</v>
      </c>
      <c r="V101">
        <v>0.696660608340266</v>
      </c>
      <c r="W101">
        <v>0.60586923189340303</v>
      </c>
      <c r="X101">
        <v>-5.2613071075702497E-2</v>
      </c>
      <c r="Y101">
        <v>0.14275180186998401</v>
      </c>
      <c r="Z101">
        <v>0.51836655869413295</v>
      </c>
      <c r="AA101">
        <v>0.899479755127358</v>
      </c>
      <c r="AB101">
        <v>0.96597868875999005</v>
      </c>
      <c r="AC101">
        <v>1.6806464661096799E-2</v>
      </c>
      <c r="AD101">
        <v>0.92578155987440003</v>
      </c>
      <c r="AE101">
        <v>-4.6998008812466401E-2</v>
      </c>
      <c r="AF101">
        <v>0.40728562289843301</v>
      </c>
      <c r="AG101">
        <v>0.61095078734542996</v>
      </c>
      <c r="AH101">
        <v>0.69932547352796304</v>
      </c>
      <c r="AI101">
        <v>0.38902103486366602</v>
      </c>
      <c r="AJ101">
        <v>0.34824578944559298</v>
      </c>
      <c r="AK101">
        <v>0.329981101529778</v>
      </c>
      <c r="AL101" t="s">
        <v>162</v>
      </c>
      <c r="AM101">
        <v>0.71785359291996598</v>
      </c>
      <c r="AN101">
        <v>0.46877170543137497</v>
      </c>
      <c r="AO101">
        <v>0.93937232128813697</v>
      </c>
      <c r="AP101">
        <v>-0.11092967971206801</v>
      </c>
      <c r="AQ101">
        <v>0.29477114181079</v>
      </c>
      <c r="AR101">
        <v>0.13703598013354901</v>
      </c>
      <c r="AS101">
        <v>-1.14105798014321E-2</v>
      </c>
      <c r="AT101">
        <v>0.148201609487011</v>
      </c>
      <c r="AU101">
        <v>7.9718993199070498E-2</v>
      </c>
      <c r="AV101">
        <v>0.46975251533873402</v>
      </c>
      <c r="AW101">
        <v>0.170923495456973</v>
      </c>
      <c r="AX101">
        <v>0.64819668463017499</v>
      </c>
      <c r="AY101">
        <v>0.30557630824430199</v>
      </c>
      <c r="AZ101">
        <v>0.28056130851095501</v>
      </c>
      <c r="BA101">
        <v>0.38677694614448099</v>
      </c>
      <c r="BB101">
        <v>0.47765042113136202</v>
      </c>
      <c r="BC101">
        <v>0.25322758176427901</v>
      </c>
      <c r="BD101">
        <v>0.78712642097913499</v>
      </c>
      <c r="BE101">
        <v>0.51497021173886903</v>
      </c>
      <c r="BF101">
        <v>0.51886506687061695</v>
      </c>
      <c r="BG101">
        <v>0.71268659624804198</v>
      </c>
      <c r="BH101">
        <v>0.95120784823353799</v>
      </c>
      <c r="BI101">
        <v>0.66690746234432297</v>
      </c>
      <c r="BJ101">
        <v>-0.10431728437237001</v>
      </c>
      <c r="BK101">
        <v>0.85156834644934198</v>
      </c>
      <c r="BL101">
        <v>0.14356346057386399</v>
      </c>
      <c r="BM101">
        <v>3.3058962130202797E-2</v>
      </c>
      <c r="BN101" t="s">
        <v>162</v>
      </c>
      <c r="BO101">
        <v>-1.78707041027086E-2</v>
      </c>
      <c r="BP101">
        <v>0.59148787641777401</v>
      </c>
      <c r="BQ101">
        <v>0.33751287456962897</v>
      </c>
      <c r="BR101">
        <v>0.766837005092183</v>
      </c>
      <c r="BS101">
        <v>0.836988992872163</v>
      </c>
      <c r="BT101">
        <v>3.7311822795197097E-2</v>
      </c>
      <c r="BU101">
        <v>0.62856285378552301</v>
      </c>
      <c r="BV101">
        <v>0.57225944433923903</v>
      </c>
      <c r="BW101">
        <v>-9.0413927998526503E-2</v>
      </c>
      <c r="BX101">
        <v>0.360134372194582</v>
      </c>
      <c r="BY101">
        <v>0.50638742074188903</v>
      </c>
      <c r="BZ101">
        <v>0.283653452523979</v>
      </c>
      <c r="CA101" t="s">
        <v>162</v>
      </c>
      <c r="CB101">
        <v>0.67069437058293502</v>
      </c>
      <c r="CC101">
        <v>0.522936612697532</v>
      </c>
      <c r="CD101">
        <v>0.82527360328858601</v>
      </c>
      <c r="CE101">
        <v>-3.9596280674669498E-2</v>
      </c>
      <c r="CF101">
        <v>0.83042622015480905</v>
      </c>
      <c r="CG101">
        <v>0.77437970131035705</v>
      </c>
      <c r="CH101">
        <v>0.49988691870409002</v>
      </c>
      <c r="CI101">
        <v>-1.3045573385390701E-3</v>
      </c>
      <c r="CJ101">
        <v>3.2561437079054199E-2</v>
      </c>
      <c r="CK101">
        <v>0.50091968278491505</v>
      </c>
      <c r="CL101">
        <v>3.43855080636081E-2</v>
      </c>
      <c r="CM101">
        <v>0.10545645013765501</v>
      </c>
      <c r="CN101">
        <v>6.9644985336089302E-2</v>
      </c>
      <c r="CO101">
        <v>0.80261913669430396</v>
      </c>
      <c r="CP101">
        <v>0.65954404524312205</v>
      </c>
      <c r="CQ101">
        <v>2.1998675544151601E-2</v>
      </c>
      <c r="CR101">
        <v>0.12898471840721301</v>
      </c>
      <c r="CS101">
        <v>8.2544260160670499E-2</v>
      </c>
      <c r="CT101" t="s">
        <v>162</v>
      </c>
    </row>
    <row r="102" spans="1:98" x14ac:dyDescent="0.25">
      <c r="A102" s="139">
        <v>40544</v>
      </c>
      <c r="B102">
        <f t="shared" si="1"/>
        <v>34.420281576201127</v>
      </c>
      <c r="C102">
        <v>0.44298846307399098</v>
      </c>
      <c r="D102">
        <v>0.57602844363445205</v>
      </c>
      <c r="E102">
        <v>0.802143975341436</v>
      </c>
      <c r="F102">
        <v>-0.118459241840861</v>
      </c>
      <c r="G102">
        <v>0.246130576000512</v>
      </c>
      <c r="H102">
        <v>0.81643262781938397</v>
      </c>
      <c r="I102">
        <v>0.26549973540111899</v>
      </c>
      <c r="J102">
        <v>0.29761025787704898</v>
      </c>
      <c r="K102">
        <v>0.241734624665848</v>
      </c>
      <c r="L102">
        <v>0.19824120367483899</v>
      </c>
      <c r="M102" t="s">
        <v>162</v>
      </c>
      <c r="N102">
        <v>0.62922062610377605</v>
      </c>
      <c r="O102">
        <v>0.28756431483025602</v>
      </c>
      <c r="P102">
        <v>0.39382188911709598</v>
      </c>
      <c r="Q102">
        <v>-2.82245002489354E-2</v>
      </c>
      <c r="R102">
        <v>0.25970404831669403</v>
      </c>
      <c r="S102">
        <v>7.7277304540902397E-2</v>
      </c>
      <c r="T102">
        <v>0.39232510001465998</v>
      </c>
      <c r="U102">
        <v>0.216316222273197</v>
      </c>
      <c r="V102">
        <v>0.54614622015324898</v>
      </c>
      <c r="W102">
        <v>0.483753344831993</v>
      </c>
      <c r="X102">
        <v>-6.0237963868004004E-3</v>
      </c>
      <c r="Y102">
        <v>1.6231201217225901E-2</v>
      </c>
      <c r="Z102">
        <v>0.51368865751002601</v>
      </c>
      <c r="AA102">
        <v>0.73481570419042597</v>
      </c>
      <c r="AB102">
        <v>0.92481801578183898</v>
      </c>
      <c r="AC102">
        <v>0.15994169153441101</v>
      </c>
      <c r="AD102">
        <v>0.89174155778781605</v>
      </c>
      <c r="AE102">
        <v>-4.2595736781279897E-2</v>
      </c>
      <c r="AF102">
        <v>0.35588683409329902</v>
      </c>
      <c r="AG102">
        <v>0.57256352130719801</v>
      </c>
      <c r="AH102">
        <v>0.62069368128788105</v>
      </c>
      <c r="AI102">
        <v>8.6196598270769906E-2</v>
      </c>
      <c r="AJ102">
        <v>0.13259518983523999</v>
      </c>
      <c r="AK102">
        <v>0.326367612004065</v>
      </c>
      <c r="AL102" t="s">
        <v>162</v>
      </c>
      <c r="AM102">
        <v>0.74673781957850704</v>
      </c>
      <c r="AN102">
        <v>0.29225122668685399</v>
      </c>
      <c r="AO102">
        <v>0.85280384865234804</v>
      </c>
      <c r="AP102">
        <v>3.2009047729213598E-2</v>
      </c>
      <c r="AQ102">
        <v>0.33989924977708902</v>
      </c>
      <c r="AR102">
        <v>-7.9913527237996704E-2</v>
      </c>
      <c r="AS102">
        <v>3.2662721374057103E-2</v>
      </c>
      <c r="AT102">
        <v>-1.4808322281888201E-2</v>
      </c>
      <c r="AU102">
        <v>-5.2959940581688299E-2</v>
      </c>
      <c r="AV102">
        <v>0.39849205970946899</v>
      </c>
      <c r="AW102">
        <v>4.7514701662510303E-2</v>
      </c>
      <c r="AX102">
        <v>0.68725470900552899</v>
      </c>
      <c r="AY102">
        <v>0.37712283578546701</v>
      </c>
      <c r="AZ102">
        <v>0.125761034708395</v>
      </c>
      <c r="BA102">
        <v>0.54047486200126804</v>
      </c>
      <c r="BB102">
        <v>0.64489611406666303</v>
      </c>
      <c r="BC102">
        <v>7.4143826433360802E-2</v>
      </c>
      <c r="BD102">
        <v>0.61946018727180197</v>
      </c>
      <c r="BE102">
        <v>0.270541352997336</v>
      </c>
      <c r="BF102">
        <v>0.18076704636839999</v>
      </c>
      <c r="BG102">
        <v>0.53019288432606404</v>
      </c>
      <c r="BH102">
        <v>0.92008210178678895</v>
      </c>
      <c r="BI102">
        <v>0.54983274155961503</v>
      </c>
      <c r="BJ102">
        <v>0.19107249070164101</v>
      </c>
      <c r="BK102">
        <v>0.71598135320477196</v>
      </c>
      <c r="BL102">
        <v>-2.64750165865211E-2</v>
      </c>
      <c r="BM102">
        <v>0.104153503991103</v>
      </c>
      <c r="BN102" t="s">
        <v>162</v>
      </c>
      <c r="BO102">
        <v>-3.7659516932960803E-2</v>
      </c>
      <c r="BP102">
        <v>0.31448193153124199</v>
      </c>
      <c r="BQ102">
        <v>0.40511599490856198</v>
      </c>
      <c r="BR102">
        <v>0.69252991660821595</v>
      </c>
      <c r="BS102">
        <v>0.67483321811421604</v>
      </c>
      <c r="BT102">
        <v>-6.1438639730725601E-2</v>
      </c>
      <c r="BU102">
        <v>0.41751417647622202</v>
      </c>
      <c r="BV102">
        <v>0.44777045006317101</v>
      </c>
      <c r="BW102">
        <v>-9.9665873573497002E-2</v>
      </c>
      <c r="BX102">
        <v>0.33757761036824702</v>
      </c>
      <c r="BY102">
        <v>0.78275008948344005</v>
      </c>
      <c r="BZ102">
        <v>0.25954220947982198</v>
      </c>
      <c r="CA102" t="s">
        <v>162</v>
      </c>
      <c r="CB102">
        <v>0.47338654721810303</v>
      </c>
      <c r="CC102">
        <v>0.60540221390663496</v>
      </c>
      <c r="CD102">
        <v>0.773195500586917</v>
      </c>
      <c r="CE102">
        <v>0.131983739418671</v>
      </c>
      <c r="CF102">
        <v>0.68201383489701295</v>
      </c>
      <c r="CG102">
        <v>0.59778038657969901</v>
      </c>
      <c r="CH102">
        <v>0.333197209300091</v>
      </c>
      <c r="CI102">
        <v>1.3510260092954999E-2</v>
      </c>
      <c r="CJ102">
        <v>0.17707347956356501</v>
      </c>
      <c r="CK102">
        <v>0.22226391189304601</v>
      </c>
      <c r="CL102">
        <v>-0.12495832106892001</v>
      </c>
      <c r="CM102">
        <v>0.488983123482985</v>
      </c>
      <c r="CN102">
        <v>0.280776232838368</v>
      </c>
      <c r="CO102">
        <v>0.60048471712399498</v>
      </c>
      <c r="CP102">
        <v>0.634067729249988</v>
      </c>
      <c r="CQ102">
        <v>-6.8958072637614904E-3</v>
      </c>
      <c r="CR102">
        <v>0.17142215026576699</v>
      </c>
      <c r="CS102">
        <v>8.8102482364124796E-2</v>
      </c>
      <c r="CT102">
        <v>-2.1608787063080101E-2</v>
      </c>
    </row>
    <row r="103" spans="1:98" x14ac:dyDescent="0.25">
      <c r="A103" s="139">
        <v>40634</v>
      </c>
      <c r="B103">
        <f t="shared" si="1"/>
        <v>41.785156200870745</v>
      </c>
      <c r="C103">
        <v>0.46305788757285699</v>
      </c>
      <c r="D103">
        <v>0.78583381592624102</v>
      </c>
      <c r="E103">
        <v>0.86332316879506399</v>
      </c>
      <c r="F103">
        <v>-8.9617974931198496E-2</v>
      </c>
      <c r="G103">
        <v>-1.54628974297786E-2</v>
      </c>
      <c r="H103">
        <v>0.89620193542419402</v>
      </c>
      <c r="I103">
        <v>4.9100593572902598E-2</v>
      </c>
      <c r="J103">
        <v>0.37166773887858201</v>
      </c>
      <c r="K103">
        <v>0.45473263789745999</v>
      </c>
      <c r="L103">
        <v>0.71068689485562997</v>
      </c>
      <c r="M103" t="s">
        <v>162</v>
      </c>
      <c r="N103">
        <v>0.71909044842799796</v>
      </c>
      <c r="O103">
        <v>9.9114331341510806E-2</v>
      </c>
      <c r="P103">
        <v>0.56951512863155895</v>
      </c>
      <c r="Q103">
        <v>0.12507879303802899</v>
      </c>
      <c r="R103">
        <v>0.45331225296695798</v>
      </c>
      <c r="S103">
        <v>0.26470742124598301</v>
      </c>
      <c r="T103">
        <v>0.57632571847654401</v>
      </c>
      <c r="U103">
        <v>0.37169841556143401</v>
      </c>
      <c r="V103">
        <v>0.77465606591063296</v>
      </c>
      <c r="W103">
        <v>0.81337718727730102</v>
      </c>
      <c r="X103">
        <v>7.9908418916523304E-3</v>
      </c>
      <c r="Y103">
        <v>-6.1289989174635497E-3</v>
      </c>
      <c r="Z103">
        <v>0.51418944432882396</v>
      </c>
      <c r="AA103">
        <v>0.81169838425390295</v>
      </c>
      <c r="AB103">
        <v>0.96879144202253897</v>
      </c>
      <c r="AC103">
        <v>0.26340358719467899</v>
      </c>
      <c r="AD103">
        <v>0.93034438919293705</v>
      </c>
      <c r="AE103">
        <v>1.6854486559973E-2</v>
      </c>
      <c r="AF103">
        <v>0.47524774292932498</v>
      </c>
      <c r="AG103">
        <v>0.49128123033733101</v>
      </c>
      <c r="AH103">
        <v>0.77323468417207397</v>
      </c>
      <c r="AI103">
        <v>0.52678279622381596</v>
      </c>
      <c r="AJ103">
        <v>0.49262035570728302</v>
      </c>
      <c r="AK103">
        <v>0.70990919303713995</v>
      </c>
      <c r="AL103" t="s">
        <v>162</v>
      </c>
      <c r="AM103">
        <v>0.88036634473281605</v>
      </c>
      <c r="AN103">
        <v>0.58550116568278299</v>
      </c>
      <c r="AO103">
        <v>0.94966388568534599</v>
      </c>
      <c r="AP103">
        <v>-0.11976282463905</v>
      </c>
      <c r="AQ103">
        <v>0.358067823893571</v>
      </c>
      <c r="AR103">
        <v>4.7032708372528598E-2</v>
      </c>
      <c r="AS103">
        <v>0.466220230044539</v>
      </c>
      <c r="AT103">
        <v>0.24575330236951301</v>
      </c>
      <c r="AU103">
        <v>0.101237554576296</v>
      </c>
      <c r="AV103">
        <v>0.42531498312175597</v>
      </c>
      <c r="AW103">
        <v>-8.72574174897678E-2</v>
      </c>
      <c r="AX103">
        <v>0.17734720846260901</v>
      </c>
      <c r="AY103">
        <v>0.64365717959997903</v>
      </c>
      <c r="AZ103">
        <v>0.27296274922970498</v>
      </c>
      <c r="BA103">
        <v>0.50514800612729804</v>
      </c>
      <c r="BB103">
        <v>0.50004316174013497</v>
      </c>
      <c r="BC103">
        <v>0.114976078531913</v>
      </c>
      <c r="BD103">
        <v>0.73832888718121703</v>
      </c>
      <c r="BE103">
        <v>0.14418836669697099</v>
      </c>
      <c r="BF103">
        <v>0.17702514429827099</v>
      </c>
      <c r="BG103">
        <v>0.21078035906607601</v>
      </c>
      <c r="BH103">
        <v>0.954583932511744</v>
      </c>
      <c r="BI103">
        <v>0.49566526837482</v>
      </c>
      <c r="BJ103">
        <v>4.7730292637723201E-2</v>
      </c>
      <c r="BK103">
        <v>0.89377040235063698</v>
      </c>
      <c r="BL103">
        <v>-2.2726073999222999E-2</v>
      </c>
      <c r="BM103">
        <v>7.4086337252401699E-2</v>
      </c>
      <c r="BN103" t="s">
        <v>162</v>
      </c>
      <c r="BO103">
        <v>0.20260200157309299</v>
      </c>
      <c r="BP103">
        <v>8.20290221567406E-2</v>
      </c>
      <c r="BQ103">
        <v>0.30296864242989402</v>
      </c>
      <c r="BR103">
        <v>0.81273694695343801</v>
      </c>
      <c r="BS103">
        <v>0.84103787861729595</v>
      </c>
      <c r="BT103">
        <v>-5.7876417055268602E-2</v>
      </c>
      <c r="BU103">
        <v>0.67301373871260695</v>
      </c>
      <c r="BV103">
        <v>0.71775157722868699</v>
      </c>
      <c r="BW103">
        <v>0.10711146110929901</v>
      </c>
      <c r="BX103">
        <v>0.50034980933222095</v>
      </c>
      <c r="BY103">
        <v>0.77949669606921801</v>
      </c>
      <c r="BZ103">
        <v>0.27464765485432002</v>
      </c>
      <c r="CA103" t="s">
        <v>162</v>
      </c>
      <c r="CB103">
        <v>0.72766259691532398</v>
      </c>
      <c r="CC103">
        <v>0.65903482608057595</v>
      </c>
      <c r="CD103">
        <v>0.90576561294888802</v>
      </c>
      <c r="CE103">
        <v>-0.16784402397196299</v>
      </c>
      <c r="CF103">
        <v>0.868970164786111</v>
      </c>
      <c r="CG103">
        <v>0.75274540756368802</v>
      </c>
      <c r="CH103">
        <v>0.33994115750999299</v>
      </c>
      <c r="CI103">
        <v>6.8579572294452801E-2</v>
      </c>
      <c r="CJ103">
        <v>0.57235449120858395</v>
      </c>
      <c r="CK103">
        <v>0.204558526639468</v>
      </c>
      <c r="CL103">
        <v>-5.0546473830311002E-2</v>
      </c>
      <c r="CM103">
        <v>0.59254227865499498</v>
      </c>
      <c r="CN103">
        <v>0.12775755764316701</v>
      </c>
      <c r="CO103">
        <v>0.89743608314302903</v>
      </c>
      <c r="CP103">
        <v>0.60586216596478004</v>
      </c>
      <c r="CQ103">
        <v>-8.7842580994588595E-2</v>
      </c>
      <c r="CR103">
        <v>4.2181575702912803E-2</v>
      </c>
      <c r="CS103">
        <v>-1.8223006787585001E-2</v>
      </c>
      <c r="CT103">
        <v>0.15321456256149599</v>
      </c>
    </row>
    <row r="104" spans="1:98" x14ac:dyDescent="0.25">
      <c r="A104" s="139">
        <v>40725</v>
      </c>
      <c r="B104">
        <f t="shared" si="1"/>
        <v>49.36759701948462</v>
      </c>
      <c r="C104">
        <v>0.85134590135228405</v>
      </c>
      <c r="D104">
        <v>0.84723687343112297</v>
      </c>
      <c r="E104">
        <v>0.95660010333268997</v>
      </c>
      <c r="F104">
        <v>0.17327872723614601</v>
      </c>
      <c r="G104">
        <v>-6.3540318641601701E-3</v>
      </c>
      <c r="H104">
        <v>0.93898790906293395</v>
      </c>
      <c r="I104">
        <v>9.0150989803678694E-2</v>
      </c>
      <c r="J104">
        <v>0.431220945377641</v>
      </c>
      <c r="K104">
        <v>0.75297495885717702</v>
      </c>
      <c r="L104">
        <v>0.41472196419937302</v>
      </c>
      <c r="M104" t="s">
        <v>162</v>
      </c>
      <c r="N104">
        <v>0.856021453870353</v>
      </c>
      <c r="O104">
        <v>0.25592985484694503</v>
      </c>
      <c r="P104">
        <v>0.73046493255053202</v>
      </c>
      <c r="Q104">
        <v>0.237677209842559</v>
      </c>
      <c r="R104">
        <v>0.60490941390748798</v>
      </c>
      <c r="S104">
        <v>0.50270009134595495</v>
      </c>
      <c r="T104">
        <v>0.67508768635053096</v>
      </c>
      <c r="U104">
        <v>0.21460876261606501</v>
      </c>
      <c r="V104">
        <v>0.74335459049984998</v>
      </c>
      <c r="W104">
        <v>0.81279174159155398</v>
      </c>
      <c r="X104">
        <v>-9.8782944229981906E-2</v>
      </c>
      <c r="Y104">
        <v>0.25367287344164102</v>
      </c>
      <c r="Z104">
        <v>0.71254049724430801</v>
      </c>
      <c r="AA104">
        <v>0.94660062366181097</v>
      </c>
      <c r="AB104">
        <v>0.98437628845567904</v>
      </c>
      <c r="AC104">
        <v>0.177198886410387</v>
      </c>
      <c r="AD104">
        <v>0.93347118989218103</v>
      </c>
      <c r="AE104">
        <v>-5.5229453942784203E-2</v>
      </c>
      <c r="AF104">
        <v>0.26356590164878102</v>
      </c>
      <c r="AG104">
        <v>0.73496233812795597</v>
      </c>
      <c r="AH104">
        <v>0.77957377221902202</v>
      </c>
      <c r="AI104">
        <v>0.473515595820034</v>
      </c>
      <c r="AJ104">
        <v>0.57517290964456003</v>
      </c>
      <c r="AK104">
        <v>0.58686651989698801</v>
      </c>
      <c r="AL104" t="s">
        <v>162</v>
      </c>
      <c r="AM104">
        <v>0.90727747707246698</v>
      </c>
      <c r="AN104">
        <v>0.63259846922063601</v>
      </c>
      <c r="AO104">
        <v>0.95327399820257297</v>
      </c>
      <c r="AP104">
        <v>-4.2550666466725E-2</v>
      </c>
      <c r="AQ104">
        <v>0.53400499321412598</v>
      </c>
      <c r="AR104">
        <v>9.6640661088982199E-2</v>
      </c>
      <c r="AS104">
        <v>0.46351382304335198</v>
      </c>
      <c r="AT104">
        <v>4.8970787152126799E-2</v>
      </c>
      <c r="AU104">
        <v>5.0111995803571001E-2</v>
      </c>
      <c r="AV104">
        <v>0.36342400127221902</v>
      </c>
      <c r="AW104">
        <v>-3.0913505358276701E-2</v>
      </c>
      <c r="AX104">
        <v>0.72402025598873498</v>
      </c>
      <c r="AY104">
        <v>0.68489987633556004</v>
      </c>
      <c r="AZ104">
        <v>0.56446794796605704</v>
      </c>
      <c r="BA104">
        <v>0.68413465799696505</v>
      </c>
      <c r="BB104">
        <v>0.32237918275418398</v>
      </c>
      <c r="BC104">
        <v>0.42272406810786101</v>
      </c>
      <c r="BD104">
        <v>0.79208379298584297</v>
      </c>
      <c r="BE104">
        <v>7.18782859548944E-2</v>
      </c>
      <c r="BF104">
        <v>0.35535253596446098</v>
      </c>
      <c r="BG104">
        <v>0.78441270217572001</v>
      </c>
      <c r="BH104">
        <v>0.97635438823547804</v>
      </c>
      <c r="BI104">
        <v>0.79395946653488203</v>
      </c>
      <c r="BJ104">
        <v>0.107548144846097</v>
      </c>
      <c r="BK104">
        <v>0.89971112382678198</v>
      </c>
      <c r="BL104">
        <v>0.27818821119378601</v>
      </c>
      <c r="BM104">
        <v>0.43051574284267902</v>
      </c>
      <c r="BN104" t="s">
        <v>162</v>
      </c>
      <c r="BO104">
        <v>-0.187559707303983</v>
      </c>
      <c r="BP104">
        <v>0.65548106675970697</v>
      </c>
      <c r="BQ104">
        <v>0.55256852674379597</v>
      </c>
      <c r="BR104">
        <v>0.83784119937030599</v>
      </c>
      <c r="BS104">
        <v>0.85464474840700799</v>
      </c>
      <c r="BT104">
        <v>0.190553031733528</v>
      </c>
      <c r="BU104">
        <v>0.73170146953823001</v>
      </c>
      <c r="BV104">
        <v>0.77559697774014202</v>
      </c>
      <c r="BW104">
        <v>9.8131357261780905E-2</v>
      </c>
      <c r="BX104">
        <v>0.47237335994982899</v>
      </c>
      <c r="BY104">
        <v>0.73289709863364605</v>
      </c>
      <c r="BZ104">
        <v>0.398636163239034</v>
      </c>
      <c r="CA104" t="s">
        <v>162</v>
      </c>
      <c r="CB104">
        <v>0.76885288192724399</v>
      </c>
      <c r="CC104">
        <v>0.65610305069097496</v>
      </c>
      <c r="CD104">
        <v>0.91049263911213396</v>
      </c>
      <c r="CE104">
        <v>-6.2856601978833193E-2</v>
      </c>
      <c r="CF104">
        <v>0.92815078571608101</v>
      </c>
      <c r="CG104">
        <v>0.68924806929482096</v>
      </c>
      <c r="CH104">
        <v>0.55470352966363601</v>
      </c>
      <c r="CI104">
        <v>-0.196313938952663</v>
      </c>
      <c r="CJ104">
        <v>0.29756126625881402</v>
      </c>
      <c r="CK104">
        <v>0.51391333751791302</v>
      </c>
      <c r="CL104">
        <v>7.7240927035329907E-2</v>
      </c>
      <c r="CM104">
        <v>0.73107554384088802</v>
      </c>
      <c r="CN104">
        <v>0.249221154432439</v>
      </c>
      <c r="CO104">
        <v>0.91469003308476404</v>
      </c>
      <c r="CP104">
        <v>0.80719423960971404</v>
      </c>
      <c r="CQ104">
        <v>5.7908681924128E-2</v>
      </c>
      <c r="CR104">
        <v>7.6074959248130306E-2</v>
      </c>
      <c r="CS104">
        <v>3.3831920418654002E-2</v>
      </c>
      <c r="CT104">
        <v>7.8033992552347706E-2</v>
      </c>
    </row>
    <row r="105" spans="1:98" x14ac:dyDescent="0.25">
      <c r="A105" s="139">
        <v>40817</v>
      </c>
      <c r="B105">
        <f t="shared" si="1"/>
        <v>47.854015111172863</v>
      </c>
      <c r="C105">
        <v>0.61737743250871902</v>
      </c>
      <c r="D105">
        <v>0.88161298444257896</v>
      </c>
      <c r="E105">
        <v>0.80755188947119305</v>
      </c>
      <c r="F105">
        <v>-0.11469147200300001</v>
      </c>
      <c r="G105">
        <v>-6.6772603601291003E-2</v>
      </c>
      <c r="H105">
        <v>0.92110170850511697</v>
      </c>
      <c r="I105">
        <v>0.49110340801203001</v>
      </c>
      <c r="J105">
        <v>0.70674909628243698</v>
      </c>
      <c r="K105">
        <v>0.81378470433435701</v>
      </c>
      <c r="L105">
        <v>0.52686925968503995</v>
      </c>
      <c r="M105" t="s">
        <v>162</v>
      </c>
      <c r="N105">
        <v>0.83277281041229101</v>
      </c>
      <c r="O105">
        <v>0.119228295061045</v>
      </c>
      <c r="P105">
        <v>0.54940050117574502</v>
      </c>
      <c r="Q105">
        <v>0.200796213110395</v>
      </c>
      <c r="R105">
        <v>0.54482887815910996</v>
      </c>
      <c r="S105">
        <v>0.33422715349471999</v>
      </c>
      <c r="T105">
        <v>0.70944118484591501</v>
      </c>
      <c r="U105">
        <v>0.38353543625984798</v>
      </c>
      <c r="V105">
        <v>0.81788561343774302</v>
      </c>
      <c r="W105">
        <v>0.78342361792019899</v>
      </c>
      <c r="X105">
        <v>-4.7442678452585901E-2</v>
      </c>
      <c r="Y105">
        <v>0.13607484864403599</v>
      </c>
      <c r="Z105">
        <v>0.71401935689690099</v>
      </c>
      <c r="AA105">
        <v>0.94600874335350704</v>
      </c>
      <c r="AB105">
        <v>0.98123041927181898</v>
      </c>
      <c r="AC105">
        <v>3.2741578642806003E-2</v>
      </c>
      <c r="AD105">
        <v>0.95505404277781403</v>
      </c>
      <c r="AE105">
        <v>-4.8787034709657999E-2</v>
      </c>
      <c r="AF105">
        <v>0.57261490146829497</v>
      </c>
      <c r="AG105">
        <v>0.74430474677756198</v>
      </c>
      <c r="AH105">
        <v>0.53944376923205295</v>
      </c>
      <c r="AI105">
        <v>0.31173448797233499</v>
      </c>
      <c r="AJ105">
        <v>0.38179737964078497</v>
      </c>
      <c r="AK105">
        <v>0.71479641946892203</v>
      </c>
      <c r="AL105" t="s">
        <v>162</v>
      </c>
      <c r="AM105">
        <v>0.93596798866101905</v>
      </c>
      <c r="AN105">
        <v>0.55300796634586702</v>
      </c>
      <c r="AO105">
        <v>0.94616085971894603</v>
      </c>
      <c r="AP105">
        <v>3.6182523326964602E-2</v>
      </c>
      <c r="AQ105">
        <v>0.58164952133951897</v>
      </c>
      <c r="AR105">
        <v>-0.15750129676823299</v>
      </c>
      <c r="AS105">
        <v>0.16023565940311199</v>
      </c>
      <c r="AT105">
        <v>0.13013724538275201</v>
      </c>
      <c r="AU105">
        <v>0.240864747430211</v>
      </c>
      <c r="AV105">
        <v>0.49535499302963598</v>
      </c>
      <c r="AW105">
        <v>-4.6311997946702203E-2</v>
      </c>
      <c r="AX105">
        <v>0.73544506960019596</v>
      </c>
      <c r="AY105">
        <v>0.66485880621292104</v>
      </c>
      <c r="AZ105">
        <v>0.57824926382865305</v>
      </c>
      <c r="BA105">
        <v>0.66512602097581397</v>
      </c>
      <c r="BB105">
        <v>0.41718382062972797</v>
      </c>
      <c r="BC105">
        <v>4.1990253129980198E-2</v>
      </c>
      <c r="BD105">
        <v>0.80802681172359103</v>
      </c>
      <c r="BE105">
        <v>3.7236377489980897E-2</v>
      </c>
      <c r="BF105">
        <v>0.41415562476627199</v>
      </c>
      <c r="BG105">
        <v>0.83420068015628901</v>
      </c>
      <c r="BH105">
        <v>0.98170528555749104</v>
      </c>
      <c r="BI105">
        <v>0.727620759790925</v>
      </c>
      <c r="BJ105">
        <v>0.108130004749443</v>
      </c>
      <c r="BK105">
        <v>0.907949907417685</v>
      </c>
      <c r="BL105">
        <v>-4.3772320079393398E-2</v>
      </c>
      <c r="BM105">
        <v>4.3561171567679101E-2</v>
      </c>
      <c r="BN105" t="s">
        <v>162</v>
      </c>
      <c r="BO105">
        <v>-4.7611540799255003E-2</v>
      </c>
      <c r="BP105">
        <v>0.65295017539844702</v>
      </c>
      <c r="BQ105">
        <v>0.61594218447923998</v>
      </c>
      <c r="BR105">
        <v>0.82889005365010604</v>
      </c>
      <c r="BS105">
        <v>0.86845967167046401</v>
      </c>
      <c r="BT105">
        <v>0.22362067202777999</v>
      </c>
      <c r="BU105">
        <v>0.61340369115270699</v>
      </c>
      <c r="BV105">
        <v>0.56506332610923105</v>
      </c>
      <c r="BW105">
        <v>-1.82052203680283E-2</v>
      </c>
      <c r="BX105">
        <v>0.47492739877696699</v>
      </c>
      <c r="BY105">
        <v>0.86224049169877304</v>
      </c>
      <c r="BZ105">
        <v>0.45572394450498599</v>
      </c>
      <c r="CA105" t="s">
        <v>162</v>
      </c>
      <c r="CB105">
        <v>0.80194656690073496</v>
      </c>
      <c r="CC105">
        <v>0.75950952445143605</v>
      </c>
      <c r="CD105">
        <v>0.93897964534866496</v>
      </c>
      <c r="CE105">
        <v>5.8032546490674103E-2</v>
      </c>
      <c r="CF105">
        <v>0.94372843608639601</v>
      </c>
      <c r="CG105">
        <v>0.92610779483484396</v>
      </c>
      <c r="CH105">
        <v>0.53296158617393297</v>
      </c>
      <c r="CI105">
        <v>-7.7827788500661105E-2</v>
      </c>
      <c r="CJ105">
        <v>0.13294915255360301</v>
      </c>
      <c r="CK105">
        <v>0.73924534646324302</v>
      </c>
      <c r="CL105">
        <v>1.5186347863507799E-2</v>
      </c>
      <c r="CM105">
        <v>0.75574802778411898</v>
      </c>
      <c r="CN105">
        <v>5.8407335972690502E-2</v>
      </c>
      <c r="CO105">
        <v>0.93628291549684495</v>
      </c>
      <c r="CP105">
        <v>0.81285327972635302</v>
      </c>
      <c r="CQ105">
        <v>0.111342595372404</v>
      </c>
      <c r="CR105">
        <v>-3.0224308101575802E-2</v>
      </c>
      <c r="CS105">
        <v>8.6931967498380391E-3</v>
      </c>
      <c r="CT105">
        <v>-8.4865987628553394E-2</v>
      </c>
    </row>
    <row r="106" spans="1:98" x14ac:dyDescent="0.25">
      <c r="A106" s="139">
        <v>40909</v>
      </c>
      <c r="B106">
        <f t="shared" si="1"/>
        <v>39.642083216130132</v>
      </c>
      <c r="C106">
        <v>0.33124553622733099</v>
      </c>
      <c r="D106">
        <v>0.65231915574291999</v>
      </c>
      <c r="E106">
        <v>0.86874787083857596</v>
      </c>
      <c r="F106">
        <v>-3.9964439695311403E-2</v>
      </c>
      <c r="G106">
        <v>-9.28975484548831E-2</v>
      </c>
      <c r="H106">
        <v>0.89130735037365705</v>
      </c>
      <c r="I106">
        <v>0.22811108596619101</v>
      </c>
      <c r="J106">
        <v>0.47216831266294901</v>
      </c>
      <c r="K106">
        <v>0.64868507745499604</v>
      </c>
      <c r="L106">
        <v>0.48045295243629299</v>
      </c>
      <c r="M106" t="s">
        <v>162</v>
      </c>
      <c r="N106">
        <v>0.65615610805079305</v>
      </c>
      <c r="O106">
        <v>6.9142381227613195E-2</v>
      </c>
      <c r="P106">
        <v>0.56353144656977905</v>
      </c>
      <c r="Q106">
        <v>0.18896386702587001</v>
      </c>
      <c r="R106">
        <v>0.33810390072788199</v>
      </c>
      <c r="S106">
        <v>0.53773369442214203</v>
      </c>
      <c r="T106">
        <v>0.61834118169845498</v>
      </c>
      <c r="U106">
        <v>8.7327916508249101E-2</v>
      </c>
      <c r="V106">
        <v>0.76069385726684102</v>
      </c>
      <c r="W106">
        <v>0.61899465842895696</v>
      </c>
      <c r="X106">
        <v>3.27037212347931E-2</v>
      </c>
      <c r="Y106">
        <v>3.9612514624663801E-2</v>
      </c>
      <c r="Z106">
        <v>0.42667104996510802</v>
      </c>
      <c r="AA106">
        <v>0.87702602637414895</v>
      </c>
      <c r="AB106">
        <v>0.96417308784149103</v>
      </c>
      <c r="AC106">
        <v>-5.66726412899572E-2</v>
      </c>
      <c r="AD106">
        <v>0.91186758966227699</v>
      </c>
      <c r="AE106">
        <v>-1.6025997000078701E-2</v>
      </c>
      <c r="AF106">
        <v>0.30626679663596101</v>
      </c>
      <c r="AG106">
        <v>0.58531552210495996</v>
      </c>
      <c r="AH106">
        <v>0.57795829711440605</v>
      </c>
      <c r="AI106">
        <v>0.222864591190264</v>
      </c>
      <c r="AJ106">
        <v>0.40418876744397603</v>
      </c>
      <c r="AK106">
        <v>0.49909011564563599</v>
      </c>
      <c r="AL106" t="s">
        <v>162</v>
      </c>
      <c r="AM106">
        <v>0.72687101419956202</v>
      </c>
      <c r="AN106">
        <v>0.27895452316133101</v>
      </c>
      <c r="AO106">
        <v>0.88227240163855003</v>
      </c>
      <c r="AP106">
        <v>-5.2608426491520997E-2</v>
      </c>
      <c r="AQ106">
        <v>0.34584185775249898</v>
      </c>
      <c r="AR106">
        <v>0.16129169680968999</v>
      </c>
      <c r="AS106">
        <v>-0.114354854818507</v>
      </c>
      <c r="AT106">
        <v>0.43178397004429397</v>
      </c>
      <c r="AU106">
        <v>-3.2073001295488603E-2</v>
      </c>
      <c r="AV106">
        <v>0.34661064879518499</v>
      </c>
      <c r="AW106">
        <v>-3.1993316392161103E-2</v>
      </c>
      <c r="AX106">
        <v>0.68294448560381305</v>
      </c>
      <c r="AY106">
        <v>0.61321194230560205</v>
      </c>
      <c r="AZ106">
        <v>0.31655533533552599</v>
      </c>
      <c r="BA106">
        <v>0.49237478109939598</v>
      </c>
      <c r="BB106">
        <v>0.50518049555828304</v>
      </c>
      <c r="BC106">
        <v>4.3207327113920099E-2</v>
      </c>
      <c r="BD106">
        <v>0.61752252175202405</v>
      </c>
      <c r="BE106">
        <v>0.349025249825065</v>
      </c>
      <c r="BF106">
        <v>0.537163654442115</v>
      </c>
      <c r="BG106">
        <v>0.58566921311082198</v>
      </c>
      <c r="BH106">
        <v>0.93412608024712496</v>
      </c>
      <c r="BI106">
        <v>0.487581861711681</v>
      </c>
      <c r="BJ106">
        <v>-0.15627206540632699</v>
      </c>
      <c r="BK106">
        <v>0.77784577186696102</v>
      </c>
      <c r="BL106">
        <v>-0.189282679898921</v>
      </c>
      <c r="BM106">
        <v>-9.6373181878362003E-3</v>
      </c>
      <c r="BN106" t="s">
        <v>162</v>
      </c>
      <c r="BO106">
        <v>9.8655172321900603E-2</v>
      </c>
      <c r="BP106">
        <v>0.480260546339078</v>
      </c>
      <c r="BQ106">
        <v>0.36921973815669601</v>
      </c>
      <c r="BR106">
        <v>0.79812528110353897</v>
      </c>
      <c r="BS106">
        <v>0.67379169309642395</v>
      </c>
      <c r="BT106">
        <v>1.8912872465358301E-2</v>
      </c>
      <c r="BU106">
        <v>0.52225133831424897</v>
      </c>
      <c r="BV106">
        <v>0.52202812434740697</v>
      </c>
      <c r="BW106">
        <v>-0.105297919481772</v>
      </c>
      <c r="BX106">
        <v>0.130333508057072</v>
      </c>
      <c r="BY106">
        <v>0.72970245101589604</v>
      </c>
      <c r="BZ106" s="1">
        <v>2.4794440927955501E-5</v>
      </c>
      <c r="CA106" t="s">
        <v>162</v>
      </c>
      <c r="CB106">
        <v>0.61426569843062395</v>
      </c>
      <c r="CC106">
        <v>0.744569354313523</v>
      </c>
      <c r="CD106">
        <v>0.81251133823926802</v>
      </c>
      <c r="CE106">
        <v>-4.8587429410175999E-2</v>
      </c>
      <c r="CF106">
        <v>0.93428019328668799</v>
      </c>
      <c r="CG106">
        <v>0.84287245926828702</v>
      </c>
      <c r="CH106">
        <v>0.44756887094205999</v>
      </c>
      <c r="CI106">
        <v>0.20943851179931899</v>
      </c>
      <c r="CJ106">
        <v>0.65259691489911398</v>
      </c>
      <c r="CK106">
        <v>0.53393873624052701</v>
      </c>
      <c r="CL106">
        <v>0.24468597101926801</v>
      </c>
      <c r="CM106">
        <v>0.59847068259498903</v>
      </c>
      <c r="CN106">
        <v>7.3213069368576397E-2</v>
      </c>
      <c r="CO106">
        <v>0.83814904752881703</v>
      </c>
      <c r="CP106">
        <v>0.68359844362472</v>
      </c>
      <c r="CQ106">
        <v>-8.2626684370912305E-4</v>
      </c>
      <c r="CR106">
        <v>-6.7827130857225096E-2</v>
      </c>
      <c r="CS106">
        <v>2.3716729884751701E-2</v>
      </c>
      <c r="CT106">
        <v>-8.79432125761095E-2</v>
      </c>
    </row>
    <row r="107" spans="1:98" x14ac:dyDescent="0.25">
      <c r="A107" s="139">
        <v>41000</v>
      </c>
      <c r="B107">
        <f t="shared" si="1"/>
        <v>41.185274281662828</v>
      </c>
      <c r="C107">
        <v>0.28840468520698298</v>
      </c>
      <c r="D107">
        <v>0.82246804406384599</v>
      </c>
      <c r="E107">
        <v>0.85379446637017098</v>
      </c>
      <c r="F107">
        <v>-1.8132187316541599E-2</v>
      </c>
      <c r="G107">
        <v>-0.16143410026581401</v>
      </c>
      <c r="H107">
        <v>0.78688950447234896</v>
      </c>
      <c r="I107">
        <v>0.32230593887679498</v>
      </c>
      <c r="J107">
        <v>0.57630759770642004</v>
      </c>
      <c r="K107">
        <v>0.43276588332723098</v>
      </c>
      <c r="L107">
        <v>0.32107484237700501</v>
      </c>
      <c r="M107" t="s">
        <v>162</v>
      </c>
      <c r="N107">
        <v>0.67287949958320303</v>
      </c>
      <c r="O107">
        <v>0.13182550630318099</v>
      </c>
      <c r="P107">
        <v>0.65549205918311004</v>
      </c>
      <c r="Q107">
        <v>0.170201025121894</v>
      </c>
      <c r="R107">
        <v>0.43662831580442701</v>
      </c>
      <c r="S107">
        <v>0.121224421221972</v>
      </c>
      <c r="T107">
        <v>0.54846079258138303</v>
      </c>
      <c r="U107">
        <v>6.4818192756050594E-2</v>
      </c>
      <c r="V107">
        <v>0.62975346949582001</v>
      </c>
      <c r="W107">
        <v>0.66160057398741001</v>
      </c>
      <c r="X107">
        <v>1.6625343021717E-2</v>
      </c>
      <c r="Y107">
        <v>0.18951032068875201</v>
      </c>
      <c r="Z107">
        <v>0.69156331730729004</v>
      </c>
      <c r="AA107">
        <v>0.87760613838017898</v>
      </c>
      <c r="AB107">
        <v>0.92326750236691202</v>
      </c>
      <c r="AC107">
        <v>0.19101951405039699</v>
      </c>
      <c r="AD107">
        <v>0.92151263478197398</v>
      </c>
      <c r="AE107">
        <v>-6.2761649089265695E-2</v>
      </c>
      <c r="AF107">
        <v>0.14270444751671399</v>
      </c>
      <c r="AG107">
        <v>0.57697202166731398</v>
      </c>
      <c r="AH107">
        <v>0.70280113446563297</v>
      </c>
      <c r="AI107">
        <v>0.41465598813974802</v>
      </c>
      <c r="AJ107">
        <v>0.248591767031664</v>
      </c>
      <c r="AK107">
        <v>0.49082413306033101</v>
      </c>
      <c r="AL107" t="s">
        <v>162</v>
      </c>
      <c r="AM107">
        <v>0.81948545641061199</v>
      </c>
      <c r="AN107">
        <v>0.38119989249645497</v>
      </c>
      <c r="AO107">
        <v>0.91338975685732904</v>
      </c>
      <c r="AP107">
        <v>0.13379609280058899</v>
      </c>
      <c r="AQ107">
        <v>0.55066507878493098</v>
      </c>
      <c r="AR107">
        <v>1.3244573087859099E-2</v>
      </c>
      <c r="AS107">
        <v>0.46743256512544801</v>
      </c>
      <c r="AT107">
        <v>-4.9465456372862503E-2</v>
      </c>
      <c r="AU107">
        <v>2.4415120570232901E-2</v>
      </c>
      <c r="AV107">
        <v>0.38125638630748598</v>
      </c>
      <c r="AW107">
        <v>3.4813444769943601E-2</v>
      </c>
      <c r="AX107">
        <v>0.62871677468975895</v>
      </c>
      <c r="AY107">
        <v>0.57089060843221395</v>
      </c>
      <c r="AZ107">
        <v>0.15173339362225899</v>
      </c>
      <c r="BA107">
        <v>0.74684553192366399</v>
      </c>
      <c r="BB107">
        <v>0.54719105436619597</v>
      </c>
      <c r="BC107">
        <v>2.3512505507526999E-2</v>
      </c>
      <c r="BD107">
        <v>0.62108132096241797</v>
      </c>
      <c r="BE107">
        <v>5.7028343179896801E-2</v>
      </c>
      <c r="BF107">
        <v>0.298637630660124</v>
      </c>
      <c r="BG107">
        <v>0.74215727486293603</v>
      </c>
      <c r="BH107">
        <v>0.95526933541954595</v>
      </c>
      <c r="BI107">
        <v>0.53515751170244297</v>
      </c>
      <c r="BJ107">
        <v>0.15250276481955999</v>
      </c>
      <c r="BK107">
        <v>0.82211729608094097</v>
      </c>
      <c r="BL107">
        <v>0.15325066410791499</v>
      </c>
      <c r="BM107">
        <v>0.16083460884372</v>
      </c>
      <c r="BN107" t="s">
        <v>162</v>
      </c>
      <c r="BO107">
        <v>6.5541274308879294E-2</v>
      </c>
      <c r="BP107">
        <v>0.48988253915052898</v>
      </c>
      <c r="BQ107">
        <v>0.50006657596374604</v>
      </c>
      <c r="BR107">
        <v>0.80027303891970503</v>
      </c>
      <c r="BS107">
        <v>0.63983293541038799</v>
      </c>
      <c r="BT107">
        <v>0.15572125604339501</v>
      </c>
      <c r="BU107">
        <v>0.52880745658897998</v>
      </c>
      <c r="BV107">
        <v>0.589540484461478</v>
      </c>
      <c r="BW107">
        <v>0.118199123259282</v>
      </c>
      <c r="BX107">
        <v>0.42350398759411001</v>
      </c>
      <c r="BY107">
        <v>0.78526352575167202</v>
      </c>
      <c r="BZ107">
        <v>0.204937080116148</v>
      </c>
      <c r="CA107" t="s">
        <v>162</v>
      </c>
      <c r="CB107">
        <v>0.72754232106939698</v>
      </c>
      <c r="CC107">
        <v>0.63456827902420798</v>
      </c>
      <c r="CD107">
        <v>0.76234080405010896</v>
      </c>
      <c r="CE107">
        <v>-7.1315459488536801E-3</v>
      </c>
      <c r="CF107">
        <v>0.80064173392674198</v>
      </c>
      <c r="CG107">
        <v>0.89644879796573895</v>
      </c>
      <c r="CH107">
        <v>0.40066516340170399</v>
      </c>
      <c r="CI107">
        <v>3.1880573935227002E-2</v>
      </c>
      <c r="CJ107">
        <v>0.151467145972808</v>
      </c>
      <c r="CK107">
        <v>0.54473688700544698</v>
      </c>
      <c r="CL107">
        <v>-1.45890003750027E-2</v>
      </c>
      <c r="CM107">
        <v>0.51777268992407999</v>
      </c>
      <c r="CN107">
        <v>0.25825247075819302</v>
      </c>
      <c r="CO107">
        <v>0.90591180799337601</v>
      </c>
      <c r="CP107">
        <v>0.659996692162793</v>
      </c>
      <c r="CQ107">
        <v>-3.5425589265570601E-2</v>
      </c>
      <c r="CR107">
        <v>-1.2985570890266401E-2</v>
      </c>
      <c r="CS107">
        <v>-5.2496790468137301E-3</v>
      </c>
      <c r="CT107">
        <v>-0.10734159436723099</v>
      </c>
    </row>
    <row r="108" spans="1:98" x14ac:dyDescent="0.25">
      <c r="A108" s="139">
        <v>41091</v>
      </c>
      <c r="B108">
        <f t="shared" si="1"/>
        <v>42.641780448485243</v>
      </c>
      <c r="C108">
        <v>0.25827341208943899</v>
      </c>
      <c r="D108">
        <v>0.71713889284185905</v>
      </c>
      <c r="E108">
        <v>0.92390527925051802</v>
      </c>
      <c r="F108">
        <v>0.165656063001835</v>
      </c>
      <c r="G108">
        <v>2.11128074223326E-2</v>
      </c>
      <c r="H108">
        <v>0.840403526077663</v>
      </c>
      <c r="I108">
        <v>0.31644238460436702</v>
      </c>
      <c r="J108">
        <v>0.70457385107033899</v>
      </c>
      <c r="K108">
        <v>0.51528880295238</v>
      </c>
      <c r="L108">
        <v>0.50333277869095805</v>
      </c>
      <c r="M108" t="s">
        <v>162</v>
      </c>
      <c r="N108">
        <v>0.70090622400725899</v>
      </c>
      <c r="O108">
        <v>0.165783502084696</v>
      </c>
      <c r="P108">
        <v>0.59331911404586402</v>
      </c>
      <c r="Q108">
        <v>4.8964383928894503E-2</v>
      </c>
      <c r="R108">
        <v>0.33477580350659603</v>
      </c>
      <c r="S108">
        <v>0.565217586693055</v>
      </c>
      <c r="T108">
        <v>0.75043375572035698</v>
      </c>
      <c r="U108">
        <v>-3.1763641242644997E-2</v>
      </c>
      <c r="V108">
        <v>0.77672148399083696</v>
      </c>
      <c r="W108">
        <v>0.75127869981433903</v>
      </c>
      <c r="X108">
        <v>4.0651148466466301E-2</v>
      </c>
      <c r="Y108">
        <v>9.9247521526301202E-2</v>
      </c>
      <c r="Z108">
        <v>0.56341837844897602</v>
      </c>
      <c r="AA108">
        <v>0.89504962152644696</v>
      </c>
      <c r="AB108">
        <v>0.96627982373601795</v>
      </c>
      <c r="AC108">
        <v>0.18919282098750401</v>
      </c>
      <c r="AD108">
        <v>0.93661921257654002</v>
      </c>
      <c r="AE108">
        <v>7.9439096706727705E-2</v>
      </c>
      <c r="AF108">
        <v>0.22907447272779</v>
      </c>
      <c r="AG108">
        <v>0.75019274539296699</v>
      </c>
      <c r="AH108">
        <v>0.73471951770385502</v>
      </c>
      <c r="AI108">
        <v>0.38098930898619299</v>
      </c>
      <c r="AJ108">
        <v>0.50997287756244603</v>
      </c>
      <c r="AK108">
        <v>0.66722079952697699</v>
      </c>
      <c r="AL108" t="s">
        <v>162</v>
      </c>
      <c r="AM108">
        <v>0.74158136342793801</v>
      </c>
      <c r="AN108">
        <v>0.34974791498395003</v>
      </c>
      <c r="AO108">
        <v>0.94992465221133704</v>
      </c>
      <c r="AP108">
        <v>-2.9980152682932599E-2</v>
      </c>
      <c r="AQ108">
        <v>0.55199021796342496</v>
      </c>
      <c r="AR108">
        <v>-0.119335954191597</v>
      </c>
      <c r="AS108">
        <v>0.120625110133994</v>
      </c>
      <c r="AT108">
        <v>-3.5587062629875502E-2</v>
      </c>
      <c r="AU108">
        <v>-6.3358527465359901E-2</v>
      </c>
      <c r="AV108">
        <v>0.44983295824359298</v>
      </c>
      <c r="AW108">
        <v>5.9559631125840798E-2</v>
      </c>
      <c r="AX108">
        <v>0.73502259121707503</v>
      </c>
      <c r="AY108">
        <v>0.72454901712277697</v>
      </c>
      <c r="AZ108">
        <v>-2.0914588562033199E-2</v>
      </c>
      <c r="BA108">
        <v>0.355818086023588</v>
      </c>
      <c r="BB108">
        <v>0.36470419907947099</v>
      </c>
      <c r="BC108">
        <v>1.8388772247921299E-2</v>
      </c>
      <c r="BD108">
        <v>0.52148047499554395</v>
      </c>
      <c r="BE108">
        <v>0.365058360081088</v>
      </c>
      <c r="BF108">
        <v>0.16272376568636199</v>
      </c>
      <c r="BG108">
        <v>0.75747329500930605</v>
      </c>
      <c r="BH108">
        <v>0.96701194198126095</v>
      </c>
      <c r="BI108">
        <v>0.44711288521863302</v>
      </c>
      <c r="BJ108">
        <v>-1.8296527916571399E-2</v>
      </c>
      <c r="BK108">
        <v>0.85432184761654195</v>
      </c>
      <c r="BL108">
        <v>-3.8403509897332301E-2</v>
      </c>
      <c r="BM108">
        <v>8.8371826074106097E-2</v>
      </c>
      <c r="BN108" t="s">
        <v>162</v>
      </c>
      <c r="BO108">
        <v>-3.5608856100493497E-2</v>
      </c>
      <c r="BP108">
        <v>0.68105184836177901</v>
      </c>
      <c r="BQ108">
        <v>0.56506504892883502</v>
      </c>
      <c r="BR108">
        <v>0.81473508680930595</v>
      </c>
      <c r="BS108">
        <v>0.254837928185354</v>
      </c>
      <c r="BT108">
        <v>-2.6770000720070599E-2</v>
      </c>
      <c r="BU108">
        <v>0.61497463858424395</v>
      </c>
      <c r="BV108">
        <v>0.78154317645722904</v>
      </c>
      <c r="BW108">
        <v>0.11007556395182901</v>
      </c>
      <c r="BX108">
        <v>0.52094923064283305</v>
      </c>
      <c r="BY108">
        <v>0.56809506323868297</v>
      </c>
      <c r="BZ108">
        <v>0.38329672253951602</v>
      </c>
      <c r="CA108" t="s">
        <v>162</v>
      </c>
      <c r="CB108">
        <v>0.68110682285868795</v>
      </c>
      <c r="CC108">
        <v>0.74962069749115101</v>
      </c>
      <c r="CD108">
        <v>0.881008640535347</v>
      </c>
      <c r="CE108">
        <v>-1.20852336593265E-2</v>
      </c>
      <c r="CF108">
        <v>0.75646853132396397</v>
      </c>
      <c r="CG108">
        <v>0.94423786662285203</v>
      </c>
      <c r="CH108">
        <v>0.44568600324712299</v>
      </c>
      <c r="CI108">
        <v>0.15338769857329401</v>
      </c>
      <c r="CJ108">
        <v>0.27649692258223302</v>
      </c>
      <c r="CK108">
        <v>0.50508850885439205</v>
      </c>
      <c r="CL108">
        <v>8.2972550805394799E-2</v>
      </c>
      <c r="CM108">
        <v>0.67416412924372904</v>
      </c>
      <c r="CN108">
        <v>0.21801038287444899</v>
      </c>
      <c r="CO108">
        <v>0.85773549567832996</v>
      </c>
      <c r="CP108">
        <v>0.71744746373601698</v>
      </c>
      <c r="CQ108">
        <v>1.5334533198276899E-2</v>
      </c>
      <c r="CR108">
        <v>-3.3623915022814602E-2</v>
      </c>
      <c r="CS108">
        <v>2.29194140102679E-2</v>
      </c>
      <c r="CT108">
        <v>0.13896140524982201</v>
      </c>
    </row>
    <row r="109" spans="1:98" x14ac:dyDescent="0.25">
      <c r="A109" s="139">
        <v>41183</v>
      </c>
      <c r="B109">
        <f t="shared" si="1"/>
        <v>26.593547909710676</v>
      </c>
      <c r="C109">
        <v>0.16769959233015699</v>
      </c>
      <c r="D109">
        <v>0.45454573568699302</v>
      </c>
      <c r="E109">
        <v>0.812937460659516</v>
      </c>
      <c r="F109">
        <v>1.8956521705467098E-2</v>
      </c>
      <c r="G109">
        <v>8.1600901527886696E-2</v>
      </c>
      <c r="H109">
        <v>0.79191626195637299</v>
      </c>
      <c r="I109">
        <v>9.9161085147963096E-2</v>
      </c>
      <c r="J109">
        <v>0.33182064961851299</v>
      </c>
      <c r="K109">
        <v>0.42366631802633897</v>
      </c>
      <c r="L109">
        <v>4.7948704112238102E-2</v>
      </c>
      <c r="M109" t="s">
        <v>162</v>
      </c>
      <c r="N109">
        <v>0.58990839999744304</v>
      </c>
      <c r="O109">
        <v>-9.6498883607200006E-2</v>
      </c>
      <c r="P109">
        <v>0.48779080268465302</v>
      </c>
      <c r="Q109">
        <v>0.162278131815252</v>
      </c>
      <c r="R109">
        <v>-7.7796355556451396E-2</v>
      </c>
      <c r="S109">
        <v>1.7228301862332401E-2</v>
      </c>
      <c r="T109">
        <v>0.32251586605329102</v>
      </c>
      <c r="U109">
        <v>0.19024591621745501</v>
      </c>
      <c r="V109">
        <v>0.59381116159609304</v>
      </c>
      <c r="W109">
        <v>0.14238223916503101</v>
      </c>
      <c r="X109">
        <v>-2.47472953392358E-3</v>
      </c>
      <c r="Y109">
        <v>0.117086948491069</v>
      </c>
      <c r="Z109">
        <v>0.31927669499067801</v>
      </c>
      <c r="AA109">
        <v>0.86479414235824703</v>
      </c>
      <c r="AB109">
        <v>0.94281684457813897</v>
      </c>
      <c r="AC109">
        <v>0.15443668263157401</v>
      </c>
      <c r="AD109">
        <v>0.93049423583413304</v>
      </c>
      <c r="AE109">
        <v>-0.15311699498207901</v>
      </c>
      <c r="AF109">
        <v>0.20662057952447199</v>
      </c>
      <c r="AG109">
        <v>0.21287917857215</v>
      </c>
      <c r="AH109">
        <v>0.431092863952244</v>
      </c>
      <c r="AI109">
        <v>0.29670926950160798</v>
      </c>
      <c r="AJ109">
        <v>0.176069842757375</v>
      </c>
      <c r="AK109">
        <v>-4.3477135881813097E-3</v>
      </c>
      <c r="AL109">
        <v>1.3903188635175E-2</v>
      </c>
      <c r="AM109">
        <v>0.60622238593128897</v>
      </c>
      <c r="AN109">
        <v>0.44149815008918403</v>
      </c>
      <c r="AO109">
        <v>0.85944166172842495</v>
      </c>
      <c r="AP109">
        <v>4.74755141632539E-2</v>
      </c>
      <c r="AQ109">
        <v>9.7512441852626405E-2</v>
      </c>
      <c r="AR109">
        <v>-6.4609339950720601E-2</v>
      </c>
      <c r="AS109">
        <v>-6.4562148721550403E-2</v>
      </c>
      <c r="AT109">
        <v>-9.2360212345005993E-2</v>
      </c>
      <c r="AU109">
        <v>-7.7965681430868197E-2</v>
      </c>
      <c r="AV109">
        <v>0.25086062593808101</v>
      </c>
      <c r="AW109">
        <v>-8.2358469115447794E-2</v>
      </c>
      <c r="AX109">
        <v>0.59247314972169896</v>
      </c>
      <c r="AY109">
        <v>0.52108642157683804</v>
      </c>
      <c r="AZ109">
        <v>-8.2725387371263198E-2</v>
      </c>
      <c r="BA109">
        <v>0.101907409916962</v>
      </c>
      <c r="BB109">
        <v>0.170015669182636</v>
      </c>
      <c r="BC109">
        <v>-0.116369264953954</v>
      </c>
      <c r="BD109">
        <v>0.43361322704515698</v>
      </c>
      <c r="BE109">
        <v>0.35820324310257201</v>
      </c>
      <c r="BF109">
        <v>0.181947404850344</v>
      </c>
      <c r="BG109">
        <v>0.47482624505320398</v>
      </c>
      <c r="BH109">
        <v>0.89138104918026595</v>
      </c>
      <c r="BI109">
        <v>0.366574152703802</v>
      </c>
      <c r="BJ109">
        <v>5.4483474996515104E-3</v>
      </c>
      <c r="BK109">
        <v>0.62851470472566395</v>
      </c>
      <c r="BL109">
        <v>4.9947430884143801E-2</v>
      </c>
      <c r="BM109">
        <v>-6.5501547642565494E-2</v>
      </c>
      <c r="BN109" t="s">
        <v>162</v>
      </c>
      <c r="BO109">
        <v>-0.11119576360946699</v>
      </c>
      <c r="BP109">
        <v>0.34773108035647499</v>
      </c>
      <c r="BQ109">
        <v>0.116650671240474</v>
      </c>
      <c r="BR109">
        <v>0.60996275364721697</v>
      </c>
      <c r="BS109">
        <v>0.73026833689836801</v>
      </c>
      <c r="BT109">
        <v>-2.9946552255216901E-2</v>
      </c>
      <c r="BU109">
        <v>0.515986516882047</v>
      </c>
      <c r="BV109">
        <v>0.57331902985360295</v>
      </c>
      <c r="BW109">
        <v>-3.8462111028777897E-2</v>
      </c>
      <c r="BX109">
        <v>3.73862949928764E-2</v>
      </c>
      <c r="BY109">
        <v>0.53095308890889403</v>
      </c>
      <c r="BZ109">
        <v>7.2497982665140598E-2</v>
      </c>
      <c r="CA109" t="s">
        <v>162</v>
      </c>
      <c r="CB109">
        <v>0.37538335285854901</v>
      </c>
      <c r="CC109">
        <v>0.51915947931401996</v>
      </c>
      <c r="CD109">
        <v>0.84590802551744104</v>
      </c>
      <c r="CE109">
        <v>-6.7331003095645506E-2</v>
      </c>
      <c r="CF109">
        <v>0.74221829488845403</v>
      </c>
      <c r="CG109">
        <v>0.88066123123238704</v>
      </c>
      <c r="CH109">
        <v>0.22939799798493099</v>
      </c>
      <c r="CI109">
        <v>4.01299459868538E-2</v>
      </c>
      <c r="CJ109">
        <v>-3.9722765253086899E-2</v>
      </c>
      <c r="CK109">
        <v>0.12611636374437099</v>
      </c>
      <c r="CL109">
        <v>-0.20142320695589799</v>
      </c>
      <c r="CM109">
        <v>0.46574122285972602</v>
      </c>
      <c r="CN109">
        <v>-0.12798602105113699</v>
      </c>
      <c r="CO109">
        <v>0.899606904474894</v>
      </c>
      <c r="CP109">
        <v>0.56326454375653601</v>
      </c>
      <c r="CQ109">
        <v>7.10410571314017E-2</v>
      </c>
      <c r="CR109">
        <v>-0.19555882512630501</v>
      </c>
      <c r="CS109">
        <v>-0.12953255563597901</v>
      </c>
      <c r="CT109">
        <v>-0.121082843488679</v>
      </c>
    </row>
    <row r="110" spans="1:98" x14ac:dyDescent="0.25">
      <c r="A110" s="139">
        <v>41275</v>
      </c>
      <c r="B110">
        <f t="shared" si="1"/>
        <v>30.491563571655728</v>
      </c>
      <c r="C110">
        <v>0.183605444714903</v>
      </c>
      <c r="D110">
        <v>0.59656393434602295</v>
      </c>
      <c r="E110">
        <v>0.88923766959211104</v>
      </c>
      <c r="F110">
        <v>0.100113741100155</v>
      </c>
      <c r="G110">
        <v>-5.4565746543227697E-2</v>
      </c>
      <c r="H110">
        <v>0.54561618550550395</v>
      </c>
      <c r="I110">
        <v>0.38921245207206101</v>
      </c>
      <c r="J110">
        <v>0.25375344482774098</v>
      </c>
      <c r="K110">
        <v>0.26184195845469099</v>
      </c>
      <c r="L110">
        <v>0.34722476505116401</v>
      </c>
      <c r="M110" t="s">
        <v>162</v>
      </c>
      <c r="N110">
        <v>0.49170252374891099</v>
      </c>
      <c r="O110">
        <v>0.12876839380775601</v>
      </c>
      <c r="P110">
        <v>0.28643956416469801</v>
      </c>
      <c r="Q110">
        <v>2.34766599262765E-2</v>
      </c>
      <c r="R110">
        <v>0.44963789116333902</v>
      </c>
      <c r="S110">
        <v>0.20462754838997399</v>
      </c>
      <c r="T110">
        <v>0.40405224608962798</v>
      </c>
      <c r="U110">
        <v>5.5976284338167002E-2</v>
      </c>
      <c r="V110">
        <v>0.65238731866461397</v>
      </c>
      <c r="W110">
        <v>0.31850350448145598</v>
      </c>
      <c r="X110" t="s">
        <v>162</v>
      </c>
      <c r="Y110">
        <v>3.7676965222730598E-2</v>
      </c>
      <c r="Z110">
        <v>0.52726193540010802</v>
      </c>
      <c r="AA110">
        <v>0.82182296361956098</v>
      </c>
      <c r="AB110">
        <v>0.93863428011109695</v>
      </c>
      <c r="AC110">
        <v>0.46652865854039099</v>
      </c>
      <c r="AD110">
        <v>0.914864923436151</v>
      </c>
      <c r="AE110">
        <v>-1.40999532875368E-2</v>
      </c>
      <c r="AF110">
        <v>0.20078683559614599</v>
      </c>
      <c r="AG110">
        <v>0.51180899174153005</v>
      </c>
      <c r="AH110">
        <v>0.57417856226374997</v>
      </c>
      <c r="AI110">
        <v>0.150818602985622</v>
      </c>
      <c r="AJ110">
        <v>0.24813788913558699</v>
      </c>
      <c r="AK110">
        <v>0.31146971982451899</v>
      </c>
      <c r="AL110">
        <v>7.4839364175807596E-2</v>
      </c>
      <c r="AM110">
        <v>0.54784061995565403</v>
      </c>
      <c r="AN110">
        <v>0.16150509687579501</v>
      </c>
      <c r="AO110">
        <v>0.78211861616534595</v>
      </c>
      <c r="AP110">
        <v>-6.4256451012097801E-2</v>
      </c>
      <c r="AQ110">
        <v>0.25765544536893797</v>
      </c>
      <c r="AR110">
        <v>-7.2420608450105103E-2</v>
      </c>
      <c r="AS110">
        <v>6.1292865978649198E-2</v>
      </c>
      <c r="AT110">
        <v>-0.14927760258345901</v>
      </c>
      <c r="AU110">
        <v>7.3589242678628194E-2</v>
      </c>
      <c r="AV110">
        <v>0.248426050149293</v>
      </c>
      <c r="AW110">
        <v>-0.133479927704969</v>
      </c>
      <c r="AX110">
        <v>0.57257213529059403</v>
      </c>
      <c r="AY110">
        <v>0.45092671395535699</v>
      </c>
      <c r="AZ110">
        <v>-1.3388996612984099E-2</v>
      </c>
      <c r="BA110">
        <v>4.90245124381542E-2</v>
      </c>
      <c r="BB110">
        <v>0.39861407387661602</v>
      </c>
      <c r="BC110">
        <v>2.6790031164429799E-2</v>
      </c>
      <c r="BD110">
        <v>0.38704693897300502</v>
      </c>
      <c r="BE110">
        <v>0.46291173138257002</v>
      </c>
      <c r="BF110">
        <v>0.21273922338863999</v>
      </c>
      <c r="BG110">
        <v>0.437137623587535</v>
      </c>
      <c r="BH110">
        <v>0.86546279073172006</v>
      </c>
      <c r="BI110">
        <v>0.34728058798362099</v>
      </c>
      <c r="BJ110">
        <v>-9.2144383780285999E-2</v>
      </c>
      <c r="BK110">
        <v>0.64578197996842102</v>
      </c>
      <c r="BL110">
        <v>-3.9218173304534899E-2</v>
      </c>
      <c r="BM110">
        <v>-2.05623322180635E-2</v>
      </c>
      <c r="BN110" t="s">
        <v>162</v>
      </c>
      <c r="BO110">
        <v>0.118781927307045</v>
      </c>
      <c r="BP110">
        <v>0.22228633127194899</v>
      </c>
      <c r="BQ110">
        <v>0.216388057808337</v>
      </c>
      <c r="BR110">
        <v>0.62784920147318102</v>
      </c>
      <c r="BS110">
        <v>0.77418798304530101</v>
      </c>
      <c r="BT110">
        <v>0.213914662601705</v>
      </c>
      <c r="BU110">
        <v>0.29493460739087801</v>
      </c>
      <c r="BV110">
        <v>0.29477390329117897</v>
      </c>
      <c r="BW110">
        <v>0.243411204084063</v>
      </c>
      <c r="BX110">
        <v>0.33251882986126102</v>
      </c>
      <c r="BY110">
        <v>0.48498972186787298</v>
      </c>
      <c r="BZ110">
        <v>0.39200065103395698</v>
      </c>
      <c r="CA110" t="s">
        <v>162</v>
      </c>
      <c r="CB110">
        <v>0.12108045998518201</v>
      </c>
      <c r="CC110">
        <v>0.30715329413162401</v>
      </c>
      <c r="CD110">
        <v>0.78449132699894497</v>
      </c>
      <c r="CE110">
        <v>3.4964503236955498E-2</v>
      </c>
      <c r="CF110">
        <v>0.80964160706853705</v>
      </c>
      <c r="CG110">
        <v>0.53514812880015294</v>
      </c>
      <c r="CH110">
        <v>0.33464249391203399</v>
      </c>
      <c r="CI110">
        <v>-8.7078500362120795E-2</v>
      </c>
      <c r="CJ110">
        <v>0.19395721122128201</v>
      </c>
      <c r="CK110">
        <v>0.149882185578081</v>
      </c>
      <c r="CL110">
        <v>-7.9026703959774999E-2</v>
      </c>
      <c r="CM110">
        <v>0.40748198103646199</v>
      </c>
      <c r="CN110">
        <v>-2.78593655371773E-2</v>
      </c>
      <c r="CO110">
        <v>0.75980815112316802</v>
      </c>
      <c r="CP110">
        <v>0.36790634805960498</v>
      </c>
      <c r="CQ110">
        <v>-3.5244831581310102E-2</v>
      </c>
      <c r="CR110">
        <v>0.25393839508042398</v>
      </c>
      <c r="CS110">
        <v>0.28471692754000699</v>
      </c>
      <c r="CT110">
        <v>2.3724465646588502E-2</v>
      </c>
    </row>
    <row r="111" spans="1:98" x14ac:dyDescent="0.25">
      <c r="A111" s="139">
        <v>41365</v>
      </c>
      <c r="B111">
        <f t="shared" si="1"/>
        <v>32.598147018524706</v>
      </c>
      <c r="C111">
        <v>0.153403885148402</v>
      </c>
      <c r="D111">
        <v>0.54006709948355502</v>
      </c>
      <c r="E111">
        <v>0.729729599799395</v>
      </c>
      <c r="F111">
        <v>1.13628486238552E-2</v>
      </c>
      <c r="G111">
        <v>-0.13412051247957299</v>
      </c>
      <c r="H111">
        <v>0.80791101154838396</v>
      </c>
      <c r="I111">
        <v>0.32542407966268</v>
      </c>
      <c r="J111">
        <v>0.43865876207313298</v>
      </c>
      <c r="K111">
        <v>0.333472655676819</v>
      </c>
      <c r="L111">
        <v>0.28156514161910501</v>
      </c>
      <c r="M111" t="s">
        <v>162</v>
      </c>
      <c r="N111">
        <v>0.63614720495328503</v>
      </c>
      <c r="O111">
        <v>0.19431908321365399</v>
      </c>
      <c r="P111">
        <v>0.55282204631951803</v>
      </c>
      <c r="Q111">
        <v>0.19519057639283199</v>
      </c>
      <c r="R111">
        <v>0.35476617481522499</v>
      </c>
      <c r="S111">
        <v>0.17603962569908799</v>
      </c>
      <c r="T111">
        <v>0.323727455863762</v>
      </c>
      <c r="U111">
        <v>0.182367185928307</v>
      </c>
      <c r="V111">
        <v>0.71850804638103005</v>
      </c>
      <c r="W111">
        <v>0.61840502936894803</v>
      </c>
      <c r="X111" t="s">
        <v>162</v>
      </c>
      <c r="Y111">
        <v>0.16951779622011501</v>
      </c>
      <c r="Z111">
        <v>0.29688751612023301</v>
      </c>
      <c r="AA111">
        <v>0.74454546770920804</v>
      </c>
      <c r="AB111">
        <v>0.935671126525637</v>
      </c>
      <c r="AC111">
        <v>4.0257397388450099E-3</v>
      </c>
      <c r="AD111">
        <v>0.85148996191863802</v>
      </c>
      <c r="AE111">
        <v>-1.99484165847237E-2</v>
      </c>
      <c r="AF111">
        <v>0.38605516771892201</v>
      </c>
      <c r="AG111">
        <v>0.50861553242555901</v>
      </c>
      <c r="AH111">
        <v>0.37232694759701601</v>
      </c>
      <c r="AI111">
        <v>0.10585468274925899</v>
      </c>
      <c r="AJ111">
        <v>0.396682103780646</v>
      </c>
      <c r="AK111">
        <v>0.442545671791231</v>
      </c>
      <c r="AL111">
        <v>-2.6345307198981E-2</v>
      </c>
      <c r="AM111">
        <v>0.61210942655761902</v>
      </c>
      <c r="AN111">
        <v>0.38642144207463203</v>
      </c>
      <c r="AO111">
        <v>0.79526592664629903</v>
      </c>
      <c r="AP111">
        <v>-8.9938288397678007E-2</v>
      </c>
      <c r="AQ111">
        <v>0.25649892703497801</v>
      </c>
      <c r="AR111">
        <v>-0.12666910198751799</v>
      </c>
      <c r="AS111">
        <v>0.128745326316483</v>
      </c>
      <c r="AT111">
        <v>-0.12362164584848299</v>
      </c>
      <c r="AU111">
        <v>0.21388578153954699</v>
      </c>
      <c r="AV111">
        <v>0.147680129734516</v>
      </c>
      <c r="AW111">
        <v>5.4592754409380197E-2</v>
      </c>
      <c r="AX111">
        <v>0.379946649985755</v>
      </c>
      <c r="AY111">
        <v>0.34257650079359497</v>
      </c>
      <c r="AZ111">
        <v>0.228625174778087</v>
      </c>
      <c r="BA111">
        <v>0.23754689952174601</v>
      </c>
      <c r="BB111">
        <v>0.42031000839103799</v>
      </c>
      <c r="BC111">
        <v>-4.4892174480887198E-2</v>
      </c>
      <c r="BD111">
        <v>0.59748963506458597</v>
      </c>
      <c r="BE111">
        <v>0.11527850783811799</v>
      </c>
      <c r="BF111">
        <v>0.20096191509133501</v>
      </c>
      <c r="BG111">
        <v>0.544709264278463</v>
      </c>
      <c r="BH111">
        <v>0.89988278249818099</v>
      </c>
      <c r="BI111">
        <v>0.60607119335419801</v>
      </c>
      <c r="BJ111">
        <v>0.105002545032997</v>
      </c>
      <c r="BK111">
        <v>0.80548411385514596</v>
      </c>
      <c r="BL111">
        <v>5.9900124123776897E-2</v>
      </c>
      <c r="BM111">
        <v>-3.4337927369551699E-2</v>
      </c>
      <c r="BN111" t="s">
        <v>162</v>
      </c>
      <c r="BO111">
        <v>-7.8845990810175307E-2</v>
      </c>
      <c r="BP111">
        <v>0.25839296008774598</v>
      </c>
      <c r="BQ111">
        <v>0.44997302843526799</v>
      </c>
      <c r="BR111">
        <v>0.37477921707489198</v>
      </c>
      <c r="BS111">
        <v>0.61515188277284305</v>
      </c>
      <c r="BT111">
        <v>6.7113204519596306E-2</v>
      </c>
      <c r="BU111">
        <v>0.27820177898695397</v>
      </c>
      <c r="BV111">
        <v>0.50371608298163895</v>
      </c>
      <c r="BW111">
        <v>-9.5735615774047003E-2</v>
      </c>
      <c r="BX111">
        <v>0.185918573092097</v>
      </c>
      <c r="BY111">
        <v>0.64637606018577498</v>
      </c>
      <c r="BZ111">
        <v>2.5442236300424501E-2</v>
      </c>
      <c r="CA111" t="s">
        <v>162</v>
      </c>
      <c r="CB111">
        <v>0.54344441056149995</v>
      </c>
      <c r="CC111">
        <v>0.39285153616351398</v>
      </c>
      <c r="CD111">
        <v>0.80597450438468798</v>
      </c>
      <c r="CE111">
        <v>0.182167826047853</v>
      </c>
      <c r="CF111">
        <v>0.81587483020051099</v>
      </c>
      <c r="CG111">
        <v>0.82300976518318403</v>
      </c>
      <c r="CH111">
        <v>0.46534033873716601</v>
      </c>
      <c r="CI111">
        <v>0.11920824584414499</v>
      </c>
      <c r="CJ111">
        <v>0.157462805428775</v>
      </c>
      <c r="CK111">
        <v>0.40406067035430299</v>
      </c>
      <c r="CL111">
        <v>-8.9358220359902193E-2</v>
      </c>
      <c r="CM111">
        <v>0.41328969842240598</v>
      </c>
      <c r="CN111">
        <v>0.17651539573396599</v>
      </c>
      <c r="CO111">
        <v>0.84453737006114304</v>
      </c>
      <c r="CP111">
        <v>0.61301671743498698</v>
      </c>
      <c r="CQ111">
        <v>-5.0554324528574897E-2</v>
      </c>
      <c r="CR111">
        <v>-7.6264664183077993E-2</v>
      </c>
      <c r="CS111">
        <v>-3.4867598727972299E-4</v>
      </c>
      <c r="CT111">
        <v>-0.107633271748951</v>
      </c>
    </row>
    <row r="112" spans="1:98" x14ac:dyDescent="0.25">
      <c r="A112" s="139">
        <v>41456</v>
      </c>
      <c r="B112">
        <f t="shared" si="1"/>
        <v>33.658102755132042</v>
      </c>
      <c r="C112">
        <v>0.133743531625515</v>
      </c>
      <c r="D112">
        <v>0.41043129919575</v>
      </c>
      <c r="E112">
        <v>0.59574934854690997</v>
      </c>
      <c r="F112">
        <v>0.23684750150030001</v>
      </c>
      <c r="G112">
        <v>0.261905639046844</v>
      </c>
      <c r="H112">
        <v>0.60286984369913599</v>
      </c>
      <c r="I112">
        <v>0.44908920794650498</v>
      </c>
      <c r="J112">
        <v>0.58136453966201795</v>
      </c>
      <c r="K112">
        <v>0.27566380894933101</v>
      </c>
      <c r="L112">
        <v>0.252088894252463</v>
      </c>
      <c r="M112" t="s">
        <v>162</v>
      </c>
      <c r="N112">
        <v>0.47938482527433202</v>
      </c>
      <c r="O112">
        <v>0.26786600686553003</v>
      </c>
      <c r="P112">
        <v>0.28777191005622399</v>
      </c>
      <c r="Q112">
        <v>0.16735121920173399</v>
      </c>
      <c r="R112">
        <v>0.14627001033054099</v>
      </c>
      <c r="S112">
        <v>0.324091983166579</v>
      </c>
      <c r="T112">
        <v>0.416628982726723</v>
      </c>
      <c r="U112">
        <v>0.55794093554268798</v>
      </c>
      <c r="V112">
        <v>0.51086903242078796</v>
      </c>
      <c r="W112">
        <v>0.71210548262620499</v>
      </c>
      <c r="X112" t="s">
        <v>162</v>
      </c>
      <c r="Y112">
        <v>0.19537280266971799</v>
      </c>
      <c r="Z112">
        <v>0.40612597251729998</v>
      </c>
      <c r="AA112">
        <v>0.72563355736625401</v>
      </c>
      <c r="AB112">
        <v>0.93851566874995695</v>
      </c>
      <c r="AC112">
        <v>0.15765771485597199</v>
      </c>
      <c r="AD112">
        <v>0.84293902577190205</v>
      </c>
      <c r="AE112">
        <v>-4.4340030418860997E-2</v>
      </c>
      <c r="AF112">
        <v>0.38609387716430099</v>
      </c>
      <c r="AG112">
        <v>0.547675587625291</v>
      </c>
      <c r="AH112">
        <v>0.26895640383363401</v>
      </c>
      <c r="AI112">
        <v>0.34732601725581902</v>
      </c>
      <c r="AJ112">
        <v>0.49339124180421501</v>
      </c>
      <c r="AK112">
        <v>0.52722795367711095</v>
      </c>
      <c r="AL112">
        <v>6.3322162494807599E-2</v>
      </c>
      <c r="AM112">
        <v>0.34692933817715399</v>
      </c>
      <c r="AN112">
        <v>0.38454142375091499</v>
      </c>
      <c r="AO112">
        <v>0.666155778644969</v>
      </c>
      <c r="AP112">
        <v>-0.10062029460154399</v>
      </c>
      <c r="AQ112">
        <v>5.9644364905349002E-2</v>
      </c>
      <c r="AR112">
        <v>-0.11090062897618599</v>
      </c>
      <c r="AS112">
        <v>0.104534513329319</v>
      </c>
      <c r="AT112">
        <v>6.8667591666993294E-2</v>
      </c>
      <c r="AU112">
        <v>0.367452679671529</v>
      </c>
      <c r="AV112">
        <v>0.26358203978875799</v>
      </c>
      <c r="AW112">
        <v>-8.5026709443202494E-2</v>
      </c>
      <c r="AX112">
        <v>0.62696778380539298</v>
      </c>
      <c r="AY112">
        <v>0.19020146658929199</v>
      </c>
      <c r="AZ112">
        <v>-8.7140121663783293E-2</v>
      </c>
      <c r="BA112">
        <v>0.53172717519830404</v>
      </c>
      <c r="BB112">
        <v>0.502265235691152</v>
      </c>
      <c r="BC112">
        <v>1.74842362890437E-3</v>
      </c>
      <c r="BD112">
        <v>0.57386182449991696</v>
      </c>
      <c r="BE112">
        <v>3.5323136786233902E-2</v>
      </c>
      <c r="BF112">
        <v>0.28693381921656502</v>
      </c>
      <c r="BG112">
        <v>0.52924439550826896</v>
      </c>
      <c r="BH112">
        <v>0.89696932745295099</v>
      </c>
      <c r="BI112">
        <v>0.40807470474023599</v>
      </c>
      <c r="BJ112">
        <v>2.1248540837827102E-3</v>
      </c>
      <c r="BK112">
        <v>0.56609549505750001</v>
      </c>
      <c r="BL112">
        <v>1.89000955834326E-2</v>
      </c>
      <c r="BM112">
        <v>7.8085847405616707E-2</v>
      </c>
      <c r="BN112" t="s">
        <v>162</v>
      </c>
      <c r="BO112">
        <v>2.4097302878167699E-2</v>
      </c>
      <c r="BP112">
        <v>0.20677327745933199</v>
      </c>
      <c r="BQ112">
        <v>0.32010044066213</v>
      </c>
      <c r="BR112">
        <v>0.45786440581705101</v>
      </c>
      <c r="BS112">
        <v>0.54769503520433405</v>
      </c>
      <c r="BT112">
        <v>8.03766861407074E-3</v>
      </c>
      <c r="BU112">
        <v>0.40279229366013503</v>
      </c>
      <c r="BV112">
        <v>0.47342977532331199</v>
      </c>
      <c r="BW112">
        <v>0.22082636413971601</v>
      </c>
      <c r="BX112">
        <v>0.197572953183799</v>
      </c>
      <c r="BY112">
        <v>0.71667395398640199</v>
      </c>
      <c r="BZ112">
        <v>9.0438060521344593E-2</v>
      </c>
      <c r="CA112" t="s">
        <v>162</v>
      </c>
      <c r="CB112">
        <v>0.440913025983805</v>
      </c>
      <c r="CC112">
        <v>0.54299268218658603</v>
      </c>
      <c r="CD112">
        <v>0.66904651130856396</v>
      </c>
      <c r="CE112">
        <v>2.7523121098376499E-2</v>
      </c>
      <c r="CF112">
        <v>0.72541887771183899</v>
      </c>
      <c r="CG112">
        <v>0.68210523610400597</v>
      </c>
      <c r="CH112">
        <v>0.66708773561474299</v>
      </c>
      <c r="CI112">
        <v>7.5427038271738099E-3</v>
      </c>
      <c r="CJ112">
        <v>0.28247707910939202</v>
      </c>
      <c r="CK112">
        <v>0.62249703882429297</v>
      </c>
      <c r="CL112">
        <v>3.9380564559202802E-2</v>
      </c>
      <c r="CM112">
        <v>0.33358150180917601</v>
      </c>
      <c r="CN112">
        <v>0.24301507931696101</v>
      </c>
      <c r="CO112">
        <v>0.76776340334891702</v>
      </c>
      <c r="CP112">
        <v>0.246088897876278</v>
      </c>
      <c r="CQ112">
        <v>4.9581893148630797E-2</v>
      </c>
      <c r="CR112">
        <v>6.76073127030377E-2</v>
      </c>
      <c r="CS112">
        <v>0.28824017684347902</v>
      </c>
      <c r="CT112">
        <v>-5.5985356604136602E-2</v>
      </c>
    </row>
    <row r="113" spans="1:98" x14ac:dyDescent="0.25">
      <c r="A113" s="139">
        <v>41548</v>
      </c>
      <c r="B113">
        <f t="shared" si="1"/>
        <v>27.579969805970499</v>
      </c>
      <c r="C113">
        <v>4.4170519035516102E-2</v>
      </c>
      <c r="D113">
        <v>0.393965214369637</v>
      </c>
      <c r="E113">
        <v>0.64604294606877299</v>
      </c>
      <c r="F113">
        <v>0.26109389049890702</v>
      </c>
      <c r="G113">
        <v>0.10388938056684401</v>
      </c>
      <c r="H113">
        <v>0.72296571386487396</v>
      </c>
      <c r="I113">
        <v>0.17927424413364501</v>
      </c>
      <c r="J113">
        <v>0.25945339332525902</v>
      </c>
      <c r="K113">
        <v>0.41018558025417101</v>
      </c>
      <c r="L113">
        <v>0.40826467927785998</v>
      </c>
      <c r="M113" t="s">
        <v>162</v>
      </c>
      <c r="N113">
        <v>0.50966981292236002</v>
      </c>
      <c r="O113">
        <v>-4.8304464168012401E-2</v>
      </c>
      <c r="P113">
        <v>0.41338529038835597</v>
      </c>
      <c r="Q113">
        <v>0.20545525836508799</v>
      </c>
      <c r="R113">
        <v>0.47087806683387701</v>
      </c>
      <c r="S113">
        <v>4.8066682402774202E-2</v>
      </c>
      <c r="T113">
        <v>0.20253134324961</v>
      </c>
      <c r="U113">
        <v>0.114458486711198</v>
      </c>
      <c r="V113">
        <v>0.64997128532651405</v>
      </c>
      <c r="W113">
        <v>0.58654687572953002</v>
      </c>
      <c r="X113" t="s">
        <v>162</v>
      </c>
      <c r="Y113">
        <v>4.4017166518938201E-3</v>
      </c>
      <c r="Z113">
        <v>0.37305009944240197</v>
      </c>
      <c r="AA113">
        <v>0.75071743854616202</v>
      </c>
      <c r="AB113">
        <v>0.85314438088820499</v>
      </c>
      <c r="AC113">
        <v>-8.3714159548148495E-2</v>
      </c>
      <c r="AD113">
        <v>0.88601957038435397</v>
      </c>
      <c r="AE113">
        <v>-1.55549334242668E-2</v>
      </c>
      <c r="AF113">
        <v>6.9170269206524096E-2</v>
      </c>
      <c r="AG113">
        <v>0.31289260517380602</v>
      </c>
      <c r="AH113">
        <v>0.32468388517466201</v>
      </c>
      <c r="AI113">
        <v>0.13657623725422699</v>
      </c>
      <c r="AJ113">
        <v>0.218538900352857</v>
      </c>
      <c r="AK113">
        <v>0.25685665217154102</v>
      </c>
      <c r="AL113">
        <v>9.5732063725320699E-2</v>
      </c>
      <c r="AM113">
        <v>0.49157257184207198</v>
      </c>
      <c r="AN113">
        <v>0.324031918174367</v>
      </c>
      <c r="AO113">
        <v>0.76068549512065398</v>
      </c>
      <c r="AP113">
        <v>-6.2230494928957603E-2</v>
      </c>
      <c r="AQ113">
        <v>0.18306024588952899</v>
      </c>
      <c r="AR113">
        <v>-6.5430710734792896E-3</v>
      </c>
      <c r="AS113">
        <v>-9.7386149323211102E-2</v>
      </c>
      <c r="AT113">
        <v>3.2661684572929103E-2</v>
      </c>
      <c r="AU113">
        <v>2.87578313048561E-2</v>
      </c>
      <c r="AV113">
        <v>5.9876001985501401E-2</v>
      </c>
      <c r="AW113">
        <v>-2.20443696989032E-2</v>
      </c>
      <c r="AX113">
        <v>0.69482489619111598</v>
      </c>
      <c r="AY113">
        <v>0.28982621632426298</v>
      </c>
      <c r="AZ113">
        <v>0.12434334003349599</v>
      </c>
      <c r="BA113">
        <v>0.15639655700636601</v>
      </c>
      <c r="BB113">
        <v>0.32154876522014297</v>
      </c>
      <c r="BC113">
        <v>-0.10917479295749</v>
      </c>
      <c r="BD113">
        <v>0.518933781398214</v>
      </c>
      <c r="BE113">
        <v>0.17568218767065799</v>
      </c>
      <c r="BF113">
        <v>0.16642679095433399</v>
      </c>
      <c r="BG113">
        <v>0.347835160584065</v>
      </c>
      <c r="BH113">
        <v>0.90020970426844704</v>
      </c>
      <c r="BI113">
        <v>0.113538407703057</v>
      </c>
      <c r="BJ113">
        <v>3.73486055992285E-2</v>
      </c>
      <c r="BK113">
        <v>0.60050225664835599</v>
      </c>
      <c r="BL113">
        <v>-7.1501273125814196E-2</v>
      </c>
      <c r="BM113">
        <v>-0.106483388823734</v>
      </c>
      <c r="BN113" t="s">
        <v>162</v>
      </c>
      <c r="BO113">
        <v>8.4611646024658996E-2</v>
      </c>
      <c r="BP113">
        <v>0.17380163086996001</v>
      </c>
      <c r="BQ113">
        <v>0.41862528714115199</v>
      </c>
      <c r="BR113">
        <v>0.47897965247505497</v>
      </c>
      <c r="BS113">
        <v>0.62157458698506696</v>
      </c>
      <c r="BT113">
        <v>-1.21623029754692E-2</v>
      </c>
      <c r="BU113">
        <v>0.433670478742192</v>
      </c>
      <c r="BV113">
        <v>0.45063155802563998</v>
      </c>
      <c r="BW113">
        <v>-5.7989849861464403E-2</v>
      </c>
      <c r="BX113">
        <v>0.29430616570727502</v>
      </c>
      <c r="BY113">
        <v>0.60238074242732398</v>
      </c>
      <c r="BZ113">
        <v>0.141690512997213</v>
      </c>
      <c r="CA113" t="s">
        <v>162</v>
      </c>
      <c r="CB113">
        <v>0.527276916540658</v>
      </c>
      <c r="CC113">
        <v>0.46316400500334398</v>
      </c>
      <c r="CD113">
        <v>0.77604626485647499</v>
      </c>
      <c r="CE113">
        <v>3.7317222944416903E-2</v>
      </c>
      <c r="CF113">
        <v>0.69608260833996904</v>
      </c>
      <c r="CG113">
        <v>0.80898040361775403</v>
      </c>
      <c r="CH113">
        <v>4.4057117056663E-2</v>
      </c>
      <c r="CI113">
        <v>3.72592110761421E-2</v>
      </c>
      <c r="CJ113">
        <v>0.20472253895112899</v>
      </c>
      <c r="CK113">
        <v>0.20503188112613599</v>
      </c>
      <c r="CL113">
        <v>1.8041569857278599E-2</v>
      </c>
      <c r="CM113">
        <v>0.16190218454435401</v>
      </c>
      <c r="CN113">
        <v>-3.30112757208256E-2</v>
      </c>
      <c r="CO113">
        <v>0.81985188812309095</v>
      </c>
      <c r="CP113">
        <v>0.34596839714104999</v>
      </c>
      <c r="CQ113">
        <v>-5.6014609494432002E-2</v>
      </c>
      <c r="CR113">
        <v>5.0577486788024401E-2</v>
      </c>
      <c r="CS113">
        <v>6.6854957920035499E-2</v>
      </c>
      <c r="CT113">
        <v>-4.7834459453379503E-2</v>
      </c>
    </row>
    <row r="114" spans="1:98" x14ac:dyDescent="0.25">
      <c r="A114" s="139">
        <v>41640</v>
      </c>
      <c r="B114">
        <f t="shared" si="1"/>
        <v>31.968227935994758</v>
      </c>
      <c r="C114">
        <v>0.32500142524619602</v>
      </c>
      <c r="D114">
        <v>0.46257486701726103</v>
      </c>
      <c r="E114">
        <v>0.68160694177037795</v>
      </c>
      <c r="F114">
        <v>9.4429497587649597E-2</v>
      </c>
      <c r="G114">
        <v>-1.3589651122074799E-2</v>
      </c>
      <c r="H114">
        <v>0.75111376017389297</v>
      </c>
      <c r="I114">
        <v>0.201114243670304</v>
      </c>
      <c r="J114">
        <v>0.410294275347103</v>
      </c>
      <c r="K114">
        <v>0.157140354014777</v>
      </c>
      <c r="L114">
        <v>0.21078200515359799</v>
      </c>
      <c r="M114" t="s">
        <v>162</v>
      </c>
      <c r="N114">
        <v>0.405407407359206</v>
      </c>
      <c r="O114">
        <v>1.9394330808045E-2</v>
      </c>
      <c r="P114">
        <v>0.65246784606810204</v>
      </c>
      <c r="Q114">
        <v>0.16132622421836801</v>
      </c>
      <c r="R114">
        <v>0.32542765096114401</v>
      </c>
      <c r="S114">
        <v>-1.6097808372117502E-2</v>
      </c>
      <c r="T114">
        <v>0.37979348786188799</v>
      </c>
      <c r="U114">
        <v>0.13234487016767901</v>
      </c>
      <c r="V114">
        <v>0.54369690487881295</v>
      </c>
      <c r="W114">
        <v>0.37930881733941502</v>
      </c>
      <c r="X114" t="s">
        <v>162</v>
      </c>
      <c r="Y114">
        <v>-5.6752897806132199E-2</v>
      </c>
      <c r="Z114">
        <v>0.44563895339425802</v>
      </c>
      <c r="AA114">
        <v>0.76178531340530797</v>
      </c>
      <c r="AB114">
        <v>0.92250863512285397</v>
      </c>
      <c r="AC114">
        <v>0.29734443402646799</v>
      </c>
      <c r="AD114">
        <v>0.80841474631689303</v>
      </c>
      <c r="AE114">
        <v>-0.119893186395296</v>
      </c>
      <c r="AF114">
        <v>4.5534052662180802E-2</v>
      </c>
      <c r="AG114">
        <v>0.60478093859933602</v>
      </c>
      <c r="AH114">
        <v>0.43419505629076099</v>
      </c>
      <c r="AI114">
        <v>7.4242254561690202E-2</v>
      </c>
      <c r="AJ114">
        <v>0.40909753872027499</v>
      </c>
      <c r="AK114">
        <v>0.19742194249831699</v>
      </c>
      <c r="AL114">
        <v>-1.9137085869802801E-2</v>
      </c>
      <c r="AM114">
        <v>0.47367339496053901</v>
      </c>
      <c r="AN114">
        <v>0.37093542786124001</v>
      </c>
      <c r="AO114">
        <v>0.80220355238213803</v>
      </c>
      <c r="AP114">
        <v>0.24462890173958299</v>
      </c>
      <c r="AQ114">
        <v>0.54481475668745005</v>
      </c>
      <c r="AR114">
        <v>-5.1752283237303201E-2</v>
      </c>
      <c r="AS114">
        <v>0.22040021006452901</v>
      </c>
      <c r="AT114">
        <v>-1.78561029191695E-2</v>
      </c>
      <c r="AU114">
        <v>0.22504844173378499</v>
      </c>
      <c r="AV114">
        <v>0.23566960934141201</v>
      </c>
      <c r="AW114">
        <v>1.22585274763863E-2</v>
      </c>
      <c r="AX114">
        <v>0.33110742547462901</v>
      </c>
      <c r="AY114">
        <v>0.44778339148572899</v>
      </c>
      <c r="AZ114">
        <v>0.20940243031243599</v>
      </c>
      <c r="BA114">
        <v>0.55889287893255402</v>
      </c>
      <c r="BB114">
        <v>2.1244233722070401E-2</v>
      </c>
      <c r="BC114">
        <v>4.1304892960762597E-2</v>
      </c>
      <c r="BD114">
        <v>0.43772921462091002</v>
      </c>
      <c r="BE114">
        <v>0.22310645170766499</v>
      </c>
      <c r="BF114">
        <v>0.24516631989812701</v>
      </c>
      <c r="BG114">
        <v>0.697459118712074</v>
      </c>
      <c r="BH114">
        <v>0.86787612551006899</v>
      </c>
      <c r="BI114">
        <v>0.40077848465883498</v>
      </c>
      <c r="BJ114">
        <v>0.17817425388515701</v>
      </c>
      <c r="BK114">
        <v>0.52884653357254896</v>
      </c>
      <c r="BL114">
        <v>7.9266085925501398E-2</v>
      </c>
      <c r="BM114">
        <v>0.14117386382232799</v>
      </c>
      <c r="BN114">
        <v>0.10351895219877399</v>
      </c>
      <c r="BO114">
        <v>0.10517146041311801</v>
      </c>
      <c r="BP114">
        <v>0.336379433464639</v>
      </c>
      <c r="BQ114">
        <v>0.36906383540181398</v>
      </c>
      <c r="BR114">
        <v>0.57558779822535799</v>
      </c>
      <c r="BS114">
        <v>0.645633543307504</v>
      </c>
      <c r="BT114">
        <v>-4.10468459901938E-2</v>
      </c>
      <c r="BU114">
        <v>0.59795293195388699</v>
      </c>
      <c r="BV114">
        <v>0.53274823653828196</v>
      </c>
      <c r="BW114">
        <v>0.14308051907577901</v>
      </c>
      <c r="BX114">
        <v>0.371985015701777</v>
      </c>
      <c r="BY114">
        <v>0.63325825575251304</v>
      </c>
      <c r="BZ114">
        <v>8.8785085014164503E-2</v>
      </c>
      <c r="CA114" t="s">
        <v>162</v>
      </c>
      <c r="CB114">
        <v>0.55219719732291705</v>
      </c>
      <c r="CC114">
        <v>0.567600991947106</v>
      </c>
      <c r="CD114">
        <v>0.770985721647926</v>
      </c>
      <c r="CE114">
        <v>-9.1599654936364502E-2</v>
      </c>
      <c r="CF114">
        <v>0.63645905336642306</v>
      </c>
      <c r="CG114">
        <v>0.82399372751604605</v>
      </c>
      <c r="CH114">
        <v>0.17436066856458299</v>
      </c>
      <c r="CI114">
        <v>-9.0323786525843094E-2</v>
      </c>
      <c r="CJ114">
        <v>0.12054886758351201</v>
      </c>
      <c r="CK114">
        <v>0.62228164460800395</v>
      </c>
      <c r="CL114">
        <v>-7.79049499232354E-4</v>
      </c>
      <c r="CM114">
        <v>0.42055111984038202</v>
      </c>
      <c r="CN114">
        <v>5.7216363288961104E-3</v>
      </c>
      <c r="CO114">
        <v>0.82041512034274799</v>
      </c>
      <c r="CP114">
        <v>0.60835928760218505</v>
      </c>
      <c r="CQ114">
        <v>-0.135670394769841</v>
      </c>
      <c r="CR114">
        <v>-5.8536660388477803E-2</v>
      </c>
      <c r="CS114">
        <v>-5.15133760758202E-3</v>
      </c>
      <c r="CT114">
        <v>-1.11346804943999E-2</v>
      </c>
    </row>
    <row r="115" spans="1:98" x14ac:dyDescent="0.25">
      <c r="A115" s="139">
        <v>41730</v>
      </c>
      <c r="B115">
        <f t="shared" si="1"/>
        <v>19.446290549359986</v>
      </c>
      <c r="C115">
        <v>-0.111542147066097</v>
      </c>
      <c r="D115">
        <v>0.52977770111639999</v>
      </c>
      <c r="E115">
        <v>0.66201550633133099</v>
      </c>
      <c r="F115">
        <v>2.4741057154846199E-2</v>
      </c>
      <c r="G115">
        <v>5.5204452251681899E-2</v>
      </c>
      <c r="H115">
        <v>0.58687494314614996</v>
      </c>
      <c r="I115">
        <v>5.66132144342366E-2</v>
      </c>
      <c r="J115">
        <v>-3.8868764819004501E-3</v>
      </c>
      <c r="K115">
        <v>0.120394752059959</v>
      </c>
      <c r="L115">
        <v>-1.7680997531146301E-2</v>
      </c>
      <c r="M115" t="s">
        <v>162</v>
      </c>
      <c r="N115">
        <v>0.295048475938889</v>
      </c>
      <c r="O115">
        <v>-5.1061694812708502E-2</v>
      </c>
      <c r="P115">
        <v>0.445851840093407</v>
      </c>
      <c r="Q115">
        <v>-2.6059949768941101E-2</v>
      </c>
      <c r="R115">
        <v>0.164906431145111</v>
      </c>
      <c r="S115">
        <v>-2.43612041684147E-2</v>
      </c>
      <c r="T115">
        <v>9.77332416017586E-2</v>
      </c>
      <c r="U115">
        <v>-4.3827235088599099E-2</v>
      </c>
      <c r="V115">
        <v>0.36166646993760299</v>
      </c>
      <c r="W115">
        <v>0.47529432988625397</v>
      </c>
      <c r="X115" t="s">
        <v>162</v>
      </c>
      <c r="Y115">
        <v>-4.0840322522159002E-2</v>
      </c>
      <c r="Z115">
        <v>0.129751584405915</v>
      </c>
      <c r="AA115">
        <v>0.66549979187613995</v>
      </c>
      <c r="AB115">
        <v>0.84594093250889602</v>
      </c>
      <c r="AC115">
        <v>0.15574364614240399</v>
      </c>
      <c r="AD115">
        <v>0.75291578814974702</v>
      </c>
      <c r="AE115">
        <v>-8.1201164393856801E-2</v>
      </c>
      <c r="AF115">
        <v>0.18055468253739099</v>
      </c>
      <c r="AG115">
        <v>0.30404229561854601</v>
      </c>
      <c r="AH115">
        <v>0.203257701722314</v>
      </c>
      <c r="AI115">
        <v>0.166620030683749</v>
      </c>
      <c r="AJ115">
        <v>1.43782893481462E-2</v>
      </c>
      <c r="AK115">
        <v>0.161421443836647</v>
      </c>
      <c r="AL115">
        <v>-0.14559554781313599</v>
      </c>
      <c r="AM115">
        <v>0.54266393943884506</v>
      </c>
      <c r="AN115">
        <v>0.403564471334456</v>
      </c>
      <c r="AO115">
        <v>0.65493467814089001</v>
      </c>
      <c r="AP115">
        <v>-5.0939146113103503E-2</v>
      </c>
      <c r="AQ115">
        <v>0.226466641274295</v>
      </c>
      <c r="AR115">
        <v>5.1316478245754197E-3</v>
      </c>
      <c r="AS115">
        <v>4.8505114305074301E-2</v>
      </c>
      <c r="AT115">
        <v>6.6884077448442603E-2</v>
      </c>
      <c r="AU115">
        <v>0.37019017568939899</v>
      </c>
      <c r="AV115">
        <v>0.140318833230971</v>
      </c>
      <c r="AW115">
        <v>-0.15408700073315401</v>
      </c>
      <c r="AX115">
        <v>0.35613662222576797</v>
      </c>
      <c r="AY115">
        <v>0.173535920553786</v>
      </c>
      <c r="AZ115">
        <v>0.216057284159413</v>
      </c>
      <c r="BA115">
        <v>0.184473526726672</v>
      </c>
      <c r="BB115">
        <v>-8.0392547036636494E-2</v>
      </c>
      <c r="BC115">
        <v>-0.10213302887964799</v>
      </c>
      <c r="BD115">
        <v>0.60928813769450796</v>
      </c>
      <c r="BE115">
        <v>-1.39255212076934E-2</v>
      </c>
      <c r="BF115">
        <v>0.21174873200618899</v>
      </c>
      <c r="BG115">
        <v>0.69691406942645395</v>
      </c>
      <c r="BH115">
        <v>0.72824315153638997</v>
      </c>
      <c r="BI115">
        <v>0.32112485748498698</v>
      </c>
      <c r="BJ115">
        <v>-7.2053975029507902E-2</v>
      </c>
      <c r="BK115">
        <v>0.44070367887754502</v>
      </c>
      <c r="BL115">
        <v>-4.8906762702800997E-2</v>
      </c>
      <c r="BM115">
        <v>-7.6135255511021502E-2</v>
      </c>
      <c r="BN115">
        <v>0.13426010232543401</v>
      </c>
      <c r="BO115">
        <v>1.8068800609018699E-2</v>
      </c>
      <c r="BP115">
        <v>0.112504879501588</v>
      </c>
      <c r="BQ115">
        <v>0.239282472308399</v>
      </c>
      <c r="BR115">
        <v>0.38185148799457103</v>
      </c>
      <c r="BS115">
        <v>0.62059691492917302</v>
      </c>
      <c r="BT115">
        <v>2.8839672627487501E-3</v>
      </c>
      <c r="BU115">
        <v>1.8121983872737099E-2</v>
      </c>
      <c r="BV115">
        <v>0.101204129232202</v>
      </c>
      <c r="BW115">
        <v>-0.145461702501024</v>
      </c>
      <c r="BX115">
        <v>-1.9595472021911999E-2</v>
      </c>
      <c r="BY115">
        <v>2.5878523460321701E-2</v>
      </c>
      <c r="BZ115">
        <v>0.203584165675463</v>
      </c>
      <c r="CA115" t="s">
        <v>162</v>
      </c>
      <c r="CB115">
        <v>0.53709972965844999</v>
      </c>
      <c r="CC115">
        <v>0.30356075445758601</v>
      </c>
      <c r="CD115">
        <v>0.69639444406925999</v>
      </c>
      <c r="CE115">
        <v>7.9704237226077307E-2</v>
      </c>
      <c r="CF115">
        <v>0.25377874116184601</v>
      </c>
      <c r="CG115">
        <v>0.589186143499005</v>
      </c>
      <c r="CH115">
        <v>2.9140159183309401E-2</v>
      </c>
      <c r="CI115">
        <v>7.3070701082325398E-2</v>
      </c>
      <c r="CJ115">
        <v>3.6804860992692597E-2</v>
      </c>
      <c r="CK115">
        <v>0.31262778736644797</v>
      </c>
      <c r="CL115">
        <v>-1.9842055628631599E-2</v>
      </c>
      <c r="CM115">
        <v>0.16123794311029899</v>
      </c>
      <c r="CN115">
        <v>3.00729186730514E-2</v>
      </c>
      <c r="CO115">
        <v>0.708343701277243</v>
      </c>
      <c r="CP115">
        <v>0.25571973597399</v>
      </c>
      <c r="CQ115">
        <v>-0.187052771434709</v>
      </c>
      <c r="CR115">
        <v>-4.7536369264216997E-2</v>
      </c>
      <c r="CS115">
        <v>-8.36604217068595E-2</v>
      </c>
      <c r="CT115">
        <v>-4.5284065886749499E-2</v>
      </c>
    </row>
    <row r="116" spans="1:98" x14ac:dyDescent="0.25">
      <c r="A116" s="139">
        <v>41821</v>
      </c>
      <c r="B116">
        <f t="shared" si="1"/>
        <v>23.936251442435619</v>
      </c>
      <c r="C116">
        <v>0.103905905858932</v>
      </c>
      <c r="D116">
        <v>0.45123439411215699</v>
      </c>
      <c r="E116">
        <v>0.63321700731727004</v>
      </c>
      <c r="F116">
        <v>1.5750180537585E-2</v>
      </c>
      <c r="G116">
        <v>9.5831676149912299E-3</v>
      </c>
      <c r="H116">
        <v>0.72186357361352405</v>
      </c>
      <c r="I116">
        <v>-6.3466921630516995E-2</v>
      </c>
      <c r="J116">
        <v>0.21395937311032001</v>
      </c>
      <c r="K116">
        <v>0.31394928750614998</v>
      </c>
      <c r="L116">
        <v>7.4644197690358197E-2</v>
      </c>
      <c r="M116" t="s">
        <v>162</v>
      </c>
      <c r="N116">
        <v>0.51517388607862002</v>
      </c>
      <c r="O116">
        <v>-5.8596981846829502E-2</v>
      </c>
      <c r="P116">
        <v>0.32312309746016399</v>
      </c>
      <c r="Q116">
        <v>1.5707543732139902E-2</v>
      </c>
      <c r="R116">
        <v>0.55122968805374695</v>
      </c>
      <c r="S116">
        <v>-4.9610403922845298E-2</v>
      </c>
      <c r="T116">
        <v>3.8759095917248999E-2</v>
      </c>
      <c r="U116">
        <v>7.3094882978537695E-2</v>
      </c>
      <c r="V116">
        <v>0.28490079816628799</v>
      </c>
      <c r="W116">
        <v>0.50172860351510495</v>
      </c>
      <c r="X116" t="s">
        <v>162</v>
      </c>
      <c r="Y116">
        <v>8.7561846719689002E-2</v>
      </c>
      <c r="Z116">
        <v>0.22044354089805701</v>
      </c>
      <c r="AA116">
        <v>0.70474270149756801</v>
      </c>
      <c r="AB116">
        <v>0.89689029760670402</v>
      </c>
      <c r="AC116">
        <v>-3.19416987114884E-2</v>
      </c>
      <c r="AD116">
        <v>0.81522256330953602</v>
      </c>
      <c r="AE116">
        <v>8.0860764321228601E-2</v>
      </c>
      <c r="AF116">
        <v>0.37817056110345498</v>
      </c>
      <c r="AG116">
        <v>0.41716058527709299</v>
      </c>
      <c r="AH116">
        <v>0.32947826914206602</v>
      </c>
      <c r="AI116">
        <v>0.119014706268424</v>
      </c>
      <c r="AJ116">
        <v>0.45856732463922201</v>
      </c>
      <c r="AK116">
        <v>0.18344002980018601</v>
      </c>
      <c r="AL116">
        <v>6.7690245711587493E-2</v>
      </c>
      <c r="AM116">
        <v>0.55495773809216198</v>
      </c>
      <c r="AN116">
        <v>0.32996731467150903</v>
      </c>
      <c r="AO116">
        <v>0.761239718856625</v>
      </c>
      <c r="AP116">
        <v>-0.109482200392092</v>
      </c>
      <c r="AQ116">
        <v>0.15148683543385699</v>
      </c>
      <c r="AR116">
        <v>-2.6904599937617402E-2</v>
      </c>
      <c r="AS116">
        <v>-8.4911508415781906E-2</v>
      </c>
      <c r="AT116">
        <v>-4.3855396202968397E-2</v>
      </c>
      <c r="AU116">
        <v>0.45019271584104698</v>
      </c>
      <c r="AV116">
        <v>0.12569778197478501</v>
      </c>
      <c r="AW116">
        <v>5.7354756257033603E-2</v>
      </c>
      <c r="AX116">
        <v>4.1598752683977197E-2</v>
      </c>
      <c r="AY116">
        <v>0.29648270602152899</v>
      </c>
      <c r="AZ116">
        <v>4.7588351245206897E-2</v>
      </c>
      <c r="BA116">
        <v>0.40060650703976303</v>
      </c>
      <c r="BB116">
        <v>8.42162746710318E-3</v>
      </c>
      <c r="BC116">
        <v>3.3657545682318803E-2</v>
      </c>
      <c r="BD116">
        <v>0.56283014158845002</v>
      </c>
      <c r="BE116">
        <v>9.1790151629068603E-2</v>
      </c>
      <c r="BF116">
        <v>-3.3953335117347501E-2</v>
      </c>
      <c r="BG116">
        <v>0.45517509697140701</v>
      </c>
      <c r="BH116">
        <v>0.78341437419327198</v>
      </c>
      <c r="BI116">
        <v>4.2380854579604499E-2</v>
      </c>
      <c r="BJ116">
        <v>-9.8059922202982999E-2</v>
      </c>
      <c r="BK116">
        <v>0.59693434368143306</v>
      </c>
      <c r="BL116">
        <v>2.65241211821775E-2</v>
      </c>
      <c r="BM116">
        <v>-0.108679607865487</v>
      </c>
      <c r="BN116">
        <v>4.8139953299072599E-2</v>
      </c>
      <c r="BO116">
        <v>-0.125080800275986</v>
      </c>
      <c r="BP116">
        <v>0.34250288134389201</v>
      </c>
      <c r="BQ116">
        <v>0.19752264468146999</v>
      </c>
      <c r="BR116">
        <v>0.21983355679712999</v>
      </c>
      <c r="BS116">
        <v>0.58916782942523505</v>
      </c>
      <c r="BT116">
        <v>8.2031760036541806E-2</v>
      </c>
      <c r="BU116">
        <v>0.497690001925019</v>
      </c>
      <c r="BV116">
        <v>0.21497609889167199</v>
      </c>
      <c r="BW116">
        <v>4.4561990367821498E-2</v>
      </c>
      <c r="BX116">
        <v>0.24773693516216999</v>
      </c>
      <c r="BY116">
        <v>0.40435476863407899</v>
      </c>
      <c r="BZ116">
        <v>0.117529986325838</v>
      </c>
      <c r="CA116" t="s">
        <v>162</v>
      </c>
      <c r="CB116">
        <v>0.506983240874744</v>
      </c>
      <c r="CC116">
        <v>4.3086861487379301E-2</v>
      </c>
      <c r="CD116">
        <v>0.81542345624731605</v>
      </c>
      <c r="CE116">
        <v>1.1401655204928999E-2</v>
      </c>
      <c r="CF116">
        <v>0.71783883154147798</v>
      </c>
      <c r="CG116">
        <v>0.55451616872825704</v>
      </c>
      <c r="CH116">
        <v>0.23128129706492401</v>
      </c>
      <c r="CI116">
        <v>5.7477177183870003E-3</v>
      </c>
      <c r="CJ116">
        <v>0.20672602911835899</v>
      </c>
      <c r="CK116">
        <v>0.26244818318053498</v>
      </c>
      <c r="CL116">
        <v>1.07129643287281E-2</v>
      </c>
      <c r="CM116">
        <v>0.156219728302852</v>
      </c>
      <c r="CN116">
        <v>-3.2977400565768103E-2</v>
      </c>
      <c r="CO116">
        <v>0.66582225217563495</v>
      </c>
      <c r="CP116">
        <v>0.54049923369721997</v>
      </c>
      <c r="CQ116">
        <v>-9.6169267589685204E-4</v>
      </c>
      <c r="CR116">
        <v>-6.1415758914167701E-2</v>
      </c>
      <c r="CS116">
        <v>5.91294260465293E-2</v>
      </c>
      <c r="CT116">
        <v>-2.2642937114578002E-2</v>
      </c>
    </row>
    <row r="117" spans="1:98" x14ac:dyDescent="0.25">
      <c r="A117" s="139">
        <v>41913</v>
      </c>
      <c r="B117">
        <f t="shared" si="1"/>
        <v>34.193177747691813</v>
      </c>
      <c r="C117">
        <v>0.33105875765035497</v>
      </c>
      <c r="D117">
        <v>0.57005197014647202</v>
      </c>
      <c r="E117">
        <v>0.70111950893808095</v>
      </c>
      <c r="F117">
        <v>0.184094910486271</v>
      </c>
      <c r="G117">
        <v>0.105856634554069</v>
      </c>
      <c r="H117">
        <v>0.88892401546220101</v>
      </c>
      <c r="I117">
        <v>0.213086588723919</v>
      </c>
      <c r="J117">
        <v>0.37936465492027499</v>
      </c>
      <c r="K117">
        <v>0.15472698355728001</v>
      </c>
      <c r="L117">
        <v>0.37164853454534003</v>
      </c>
      <c r="M117" t="s">
        <v>162</v>
      </c>
      <c r="N117">
        <v>0.57961859010046901</v>
      </c>
      <c r="O117">
        <v>0.46480780456481302</v>
      </c>
      <c r="P117">
        <v>0.52630061400980299</v>
      </c>
      <c r="Q117">
        <v>-8.6492390559023399E-2</v>
      </c>
      <c r="R117">
        <v>0.48973881084683002</v>
      </c>
      <c r="S117">
        <v>0.16576635475628401</v>
      </c>
      <c r="T117">
        <v>0.23032487622088799</v>
      </c>
      <c r="U117">
        <v>-0.12480798319704201</v>
      </c>
      <c r="V117">
        <v>0.40515133103067102</v>
      </c>
      <c r="W117">
        <v>0.43451949946554602</v>
      </c>
      <c r="X117" t="s">
        <v>162</v>
      </c>
      <c r="Y117">
        <v>0.23094291604833</v>
      </c>
      <c r="Z117">
        <v>0.31404466691703598</v>
      </c>
      <c r="AA117">
        <v>0.84129261658065002</v>
      </c>
      <c r="AB117">
        <v>0.94478800909386995</v>
      </c>
      <c r="AC117">
        <v>0.329599613372144</v>
      </c>
      <c r="AD117">
        <v>0.86772409606800005</v>
      </c>
      <c r="AE117">
        <v>-0.121485106356225</v>
      </c>
      <c r="AF117">
        <v>0.138605814331173</v>
      </c>
      <c r="AG117">
        <v>0.40723572236836098</v>
      </c>
      <c r="AH117">
        <v>0.15160038584138</v>
      </c>
      <c r="AI117">
        <v>0.179957692473009</v>
      </c>
      <c r="AJ117">
        <v>0.55172670053794803</v>
      </c>
      <c r="AK117">
        <v>0.462081146400593</v>
      </c>
      <c r="AL117">
        <v>3.5791703328847999E-2</v>
      </c>
      <c r="AM117">
        <v>0.59926775768875795</v>
      </c>
      <c r="AN117">
        <v>5.8119137484734497E-2</v>
      </c>
      <c r="AO117">
        <v>0.84476972508647796</v>
      </c>
      <c r="AP117">
        <v>0.124534296094635</v>
      </c>
      <c r="AQ117">
        <v>0.18245943479454399</v>
      </c>
      <c r="AR117">
        <v>1.1646270699391901E-2</v>
      </c>
      <c r="AS117">
        <v>8.2889587259910205E-2</v>
      </c>
      <c r="AT117">
        <v>-3.6939154795017498E-2</v>
      </c>
      <c r="AU117">
        <v>0.63918377219747702</v>
      </c>
      <c r="AV117">
        <v>0.26761923176262697</v>
      </c>
      <c r="AW117">
        <v>-1.5666555952607E-3</v>
      </c>
      <c r="AX117">
        <v>0.45994249415836003</v>
      </c>
      <c r="AY117">
        <v>0.445324263131188</v>
      </c>
      <c r="AZ117">
        <v>0.17776589070841001</v>
      </c>
      <c r="BA117">
        <v>0.38605143802160102</v>
      </c>
      <c r="BB117">
        <v>0.58550504780595003</v>
      </c>
      <c r="BC117">
        <v>1.8328116532669899E-3</v>
      </c>
      <c r="BD117">
        <v>0.61598108369065696</v>
      </c>
      <c r="BE117">
        <v>0.30563838697351797</v>
      </c>
      <c r="BF117">
        <v>0.47067967148471301</v>
      </c>
      <c r="BG117">
        <v>0.38132646524583202</v>
      </c>
      <c r="BH117">
        <v>0.85404368030766997</v>
      </c>
      <c r="BI117">
        <v>0.54917135286254504</v>
      </c>
      <c r="BJ117">
        <v>0.244457108176906</v>
      </c>
      <c r="BK117">
        <v>0.451671514708616</v>
      </c>
      <c r="BL117">
        <v>0.48985732524943998</v>
      </c>
      <c r="BM117">
        <v>3.5540590532386299E-2</v>
      </c>
      <c r="BN117">
        <v>-0.126347746658444</v>
      </c>
      <c r="BO117">
        <v>-1.1471053703427001E-2</v>
      </c>
      <c r="BP117">
        <v>7.7088156568903096E-2</v>
      </c>
      <c r="BQ117">
        <v>0.231225284916387</v>
      </c>
      <c r="BR117">
        <v>0.396764257107033</v>
      </c>
      <c r="BS117">
        <v>0.83494027349109801</v>
      </c>
      <c r="BT117">
        <v>0.221779395619983</v>
      </c>
      <c r="BU117">
        <v>0.47067804188349399</v>
      </c>
      <c r="BV117">
        <v>0.549365026766505</v>
      </c>
      <c r="BW117">
        <v>0.54681047454791198</v>
      </c>
      <c r="BX117">
        <v>0.28236578407227497</v>
      </c>
      <c r="BY117">
        <v>0.54292036250395204</v>
      </c>
      <c r="BZ117">
        <v>2.5783541124980498E-2</v>
      </c>
      <c r="CA117" t="s">
        <v>162</v>
      </c>
      <c r="CB117">
        <v>0.49662940177759801</v>
      </c>
      <c r="CC117">
        <v>0.199269677645867</v>
      </c>
      <c r="CD117">
        <v>0.85626475480477504</v>
      </c>
      <c r="CE117">
        <v>0.11514786583829301</v>
      </c>
      <c r="CF117">
        <v>0.80489446888553995</v>
      </c>
      <c r="CG117">
        <v>0.82130452346876304</v>
      </c>
      <c r="CH117">
        <v>0.50611088947416505</v>
      </c>
      <c r="CI117">
        <v>-9.2038316636791503E-2</v>
      </c>
      <c r="CJ117">
        <v>0.115747303885568</v>
      </c>
      <c r="CK117">
        <v>0.42970190416919801</v>
      </c>
      <c r="CL117">
        <v>-0.111422970121292</v>
      </c>
      <c r="CM117">
        <v>0.22842951066132999</v>
      </c>
      <c r="CN117">
        <v>0.60904925846729296</v>
      </c>
      <c r="CO117">
        <v>0.856974488041506</v>
      </c>
      <c r="CP117">
        <v>0.35114461273030301</v>
      </c>
      <c r="CQ117">
        <v>2.2030264135393801E-2</v>
      </c>
      <c r="CR117">
        <v>6.4193315953255101E-2</v>
      </c>
      <c r="CS117">
        <v>1.37649892316483E-2</v>
      </c>
      <c r="CT117">
        <v>-7.4981005917622606E-2</v>
      </c>
    </row>
    <row r="118" spans="1:98" x14ac:dyDescent="0.25">
      <c r="A118" s="139">
        <v>42005</v>
      </c>
      <c r="B118">
        <f t="shared" si="1"/>
        <v>31.522973426490765</v>
      </c>
      <c r="C118">
        <v>0.32631862463251499</v>
      </c>
      <c r="D118">
        <v>0.52149700180497005</v>
      </c>
      <c r="E118">
        <v>0.69643956191779</v>
      </c>
      <c r="F118">
        <v>-0.16833247437949</v>
      </c>
      <c r="G118">
        <v>-2.63311240884294E-2</v>
      </c>
      <c r="H118">
        <v>0.80132201598248998</v>
      </c>
      <c r="I118">
        <v>0.468744425570295</v>
      </c>
      <c r="J118">
        <v>0.34237700977679802</v>
      </c>
      <c r="K118">
        <v>0.36081121575347802</v>
      </c>
      <c r="L118">
        <v>0.32760004099968099</v>
      </c>
      <c r="M118" t="s">
        <v>162</v>
      </c>
      <c r="N118">
        <v>0.56931454671901804</v>
      </c>
      <c r="O118">
        <v>3.8808401315282202E-2</v>
      </c>
      <c r="P118">
        <v>0.624552673339972</v>
      </c>
      <c r="Q118">
        <v>-2.25498406820179E-4</v>
      </c>
      <c r="R118">
        <v>0.61442747410019705</v>
      </c>
      <c r="S118">
        <v>0.42567493062961098</v>
      </c>
      <c r="T118">
        <v>0.26007927200201802</v>
      </c>
      <c r="U118">
        <v>0.105226566102119</v>
      </c>
      <c r="V118">
        <v>0.55484616823946997</v>
      </c>
      <c r="W118">
        <v>0.44882518170601798</v>
      </c>
      <c r="X118" t="s">
        <v>162</v>
      </c>
      <c r="Y118">
        <v>6.5287166477350903E-2</v>
      </c>
      <c r="Z118">
        <v>0.48900393686014998</v>
      </c>
      <c r="AA118">
        <v>0.70499033988859106</v>
      </c>
      <c r="AB118">
        <v>0.94429989410174997</v>
      </c>
      <c r="AC118">
        <v>3.9310401964466203E-2</v>
      </c>
      <c r="AD118">
        <v>0.85976580471203101</v>
      </c>
      <c r="AE118">
        <v>5.9566859979664301E-2</v>
      </c>
      <c r="AF118">
        <v>0.197709621308398</v>
      </c>
      <c r="AG118">
        <v>0.16776843539305</v>
      </c>
      <c r="AH118">
        <v>0.372460126801405</v>
      </c>
      <c r="AI118">
        <v>9.0819119724127498E-2</v>
      </c>
      <c r="AJ118">
        <v>0.27997716880044299</v>
      </c>
      <c r="AK118">
        <v>0.49576778147007999</v>
      </c>
      <c r="AL118">
        <v>4.5068268131898903E-2</v>
      </c>
      <c r="AM118">
        <v>0.56752945668245702</v>
      </c>
      <c r="AN118">
        <v>0.20877230210821901</v>
      </c>
      <c r="AO118">
        <v>0.86223459474586195</v>
      </c>
      <c r="AP118">
        <v>-4.5417890600960603E-2</v>
      </c>
      <c r="AQ118">
        <v>0.22848090487490499</v>
      </c>
      <c r="AR118">
        <v>3.6230999698696399E-2</v>
      </c>
      <c r="AS118">
        <v>0.20153906075971301</v>
      </c>
      <c r="AT118">
        <v>-0.116301180806255</v>
      </c>
      <c r="AU118">
        <v>0.51345890400779504</v>
      </c>
      <c r="AV118">
        <v>0.311399819564948</v>
      </c>
      <c r="AW118">
        <v>-7.4423361873896296E-2</v>
      </c>
      <c r="AX118">
        <v>0.45384270705594998</v>
      </c>
      <c r="AY118">
        <v>0.46482241147144299</v>
      </c>
      <c r="AZ118">
        <v>0.24228992459325799</v>
      </c>
      <c r="BA118">
        <v>0.49190846138581501</v>
      </c>
      <c r="BB118">
        <v>0.25466270088885501</v>
      </c>
      <c r="BC118">
        <v>7.0590600783785998E-2</v>
      </c>
      <c r="BD118">
        <v>0.65734275524885699</v>
      </c>
      <c r="BE118">
        <v>0.15679197357123201</v>
      </c>
      <c r="BF118">
        <v>0.20566050751501599</v>
      </c>
      <c r="BG118">
        <v>0.439502895249055</v>
      </c>
      <c r="BH118">
        <v>0.86388139290930599</v>
      </c>
      <c r="BI118">
        <v>0.46208718773359603</v>
      </c>
      <c r="BJ118">
        <v>3.8428820551812001E-2</v>
      </c>
      <c r="BK118">
        <v>0.59310914707262596</v>
      </c>
      <c r="BL118">
        <v>0.16465460949642</v>
      </c>
      <c r="BM118">
        <v>0.10676957349418</v>
      </c>
      <c r="BN118">
        <v>-5.7406443612324498E-2</v>
      </c>
      <c r="BO118">
        <v>8.2169603989632398E-2</v>
      </c>
      <c r="BP118">
        <v>9.1611910578717398E-2</v>
      </c>
      <c r="BQ118">
        <v>0.26664578481360901</v>
      </c>
      <c r="BR118">
        <v>0.38083029268444601</v>
      </c>
      <c r="BS118">
        <v>0.77898066196358795</v>
      </c>
      <c r="BT118">
        <v>0.174195760334692</v>
      </c>
      <c r="BU118">
        <v>0.28278681559624202</v>
      </c>
      <c r="BV118">
        <v>0.52276243246131004</v>
      </c>
      <c r="BW118">
        <v>8.6578011836017904E-2</v>
      </c>
      <c r="BX118">
        <v>0.21055156689275301</v>
      </c>
      <c r="BY118">
        <v>0.249643976518865</v>
      </c>
      <c r="BZ118">
        <v>0.15121951196077299</v>
      </c>
      <c r="CA118" t="s">
        <v>162</v>
      </c>
      <c r="CB118">
        <v>0.61607432180809696</v>
      </c>
      <c r="CC118">
        <v>0.62128727331309497</v>
      </c>
      <c r="CD118">
        <v>0.73922179655938403</v>
      </c>
      <c r="CE118">
        <v>-6.0363572810664401E-2</v>
      </c>
      <c r="CF118">
        <v>0.46213459286586001</v>
      </c>
      <c r="CG118">
        <v>0.43561565964315502</v>
      </c>
      <c r="CH118">
        <v>0.25436689772133197</v>
      </c>
      <c r="CI118">
        <v>-9.6422583373349899E-2</v>
      </c>
      <c r="CJ118">
        <v>0.12509801646778901</v>
      </c>
      <c r="CK118">
        <v>0.29514543813317301</v>
      </c>
      <c r="CL118">
        <v>0.20361193250286999</v>
      </c>
      <c r="CM118">
        <v>0.16966150031542099</v>
      </c>
      <c r="CN118">
        <v>0.151265180030761</v>
      </c>
      <c r="CO118">
        <v>0.76381874865302402</v>
      </c>
      <c r="CP118">
        <v>0.63309324296604597</v>
      </c>
      <c r="CQ118">
        <v>-4.0100854849758297E-2</v>
      </c>
      <c r="CR118">
        <v>0.209769743319945</v>
      </c>
      <c r="CS118">
        <v>-8.7781241435806595E-2</v>
      </c>
      <c r="CT118">
        <v>0.236679091274654</v>
      </c>
    </row>
    <row r="119" spans="1:98" x14ac:dyDescent="0.25">
      <c r="A119" s="139">
        <v>42095</v>
      </c>
      <c r="B119">
        <f t="shared" si="1"/>
        <v>36.279215397492486</v>
      </c>
      <c r="C119">
        <v>0.50377668837938705</v>
      </c>
      <c r="D119">
        <v>0.46689375469583</v>
      </c>
      <c r="E119">
        <v>0.84144819570917495</v>
      </c>
      <c r="F119">
        <v>7.1177161676396594E-2</v>
      </c>
      <c r="G119">
        <v>4.7325300307268003E-2</v>
      </c>
      <c r="H119">
        <v>0.86059804985347399</v>
      </c>
      <c r="I119">
        <v>0.44471499299922401</v>
      </c>
      <c r="J119">
        <v>0.39210413937364202</v>
      </c>
      <c r="K119">
        <v>0.33600912755758799</v>
      </c>
      <c r="L119">
        <v>0.53617833740473397</v>
      </c>
      <c r="M119" t="s">
        <v>162</v>
      </c>
      <c r="N119">
        <v>0.49508872728047998</v>
      </c>
      <c r="O119">
        <v>0.206005942980927</v>
      </c>
      <c r="P119">
        <v>0.58526055744743999</v>
      </c>
      <c r="Q119">
        <v>0.106626594625005</v>
      </c>
      <c r="R119">
        <v>0.55532305201689802</v>
      </c>
      <c r="S119">
        <v>0.55048326021722405</v>
      </c>
      <c r="T119">
        <v>0.65988558954009502</v>
      </c>
      <c r="U119">
        <v>0.40007867569376798</v>
      </c>
      <c r="V119">
        <v>0.49543175109663201</v>
      </c>
      <c r="W119">
        <v>0.64036059835639703</v>
      </c>
      <c r="X119" t="s">
        <v>162</v>
      </c>
      <c r="Y119">
        <v>6.2618717394335693E-2</v>
      </c>
      <c r="Z119">
        <v>0.59582967876491999</v>
      </c>
      <c r="AA119">
        <v>0.84040177389167303</v>
      </c>
      <c r="AB119">
        <v>0.95239564491270401</v>
      </c>
      <c r="AC119">
        <v>-0.125708481462287</v>
      </c>
      <c r="AD119">
        <v>0.87982550783714897</v>
      </c>
      <c r="AE119">
        <v>-1.4858981661926699E-2</v>
      </c>
      <c r="AF119">
        <v>0.32886260573689502</v>
      </c>
      <c r="AG119">
        <v>6.8471745830824299E-2</v>
      </c>
      <c r="AH119">
        <v>0.26943987811128201</v>
      </c>
      <c r="AI119">
        <v>0.48838696929834802</v>
      </c>
      <c r="AJ119">
        <v>0.20344063577812299</v>
      </c>
      <c r="AK119">
        <v>-4.3351696373048303E-2</v>
      </c>
      <c r="AL119">
        <v>9.9265603098562902E-2</v>
      </c>
      <c r="AM119">
        <v>0.61316024651976797</v>
      </c>
      <c r="AN119">
        <v>0.17372537833797599</v>
      </c>
      <c r="AO119">
        <v>0.88881106988623104</v>
      </c>
      <c r="AP119">
        <v>-2.9535618413603498E-2</v>
      </c>
      <c r="AQ119">
        <v>0.33146031350367999</v>
      </c>
      <c r="AR119">
        <v>-5.1641114752670997E-2</v>
      </c>
      <c r="AS119">
        <v>0.1233319589669</v>
      </c>
      <c r="AT119">
        <v>0.16756211660183601</v>
      </c>
      <c r="AU119">
        <v>0.56124562424693103</v>
      </c>
      <c r="AV119">
        <v>0.62573862018778603</v>
      </c>
      <c r="AW119">
        <v>-4.5497959648187702E-2</v>
      </c>
      <c r="AX119">
        <v>0.62575182229963</v>
      </c>
      <c r="AY119">
        <v>0.58065060297633497</v>
      </c>
      <c r="AZ119">
        <v>0.64706838717529702</v>
      </c>
      <c r="BA119">
        <v>0.42133381618402799</v>
      </c>
      <c r="BB119">
        <v>0.58896923991116101</v>
      </c>
      <c r="BC119">
        <v>0.187464797758534</v>
      </c>
      <c r="BD119">
        <v>0.630840023619338</v>
      </c>
      <c r="BE119" t="s">
        <v>162</v>
      </c>
      <c r="BF119">
        <v>0.306104120445576</v>
      </c>
      <c r="BG119">
        <v>0.32696113039893399</v>
      </c>
      <c r="BH119">
        <v>0.904231327129427</v>
      </c>
      <c r="BI119">
        <v>0.34806203488467902</v>
      </c>
      <c r="BJ119">
        <v>-1.4117754526487E-2</v>
      </c>
      <c r="BK119">
        <v>0.58085311121428296</v>
      </c>
      <c r="BL119">
        <v>-0.12218360638513601</v>
      </c>
      <c r="BM119">
        <v>0.26734860633254798</v>
      </c>
      <c r="BN119">
        <v>-2.7056322830460999E-3</v>
      </c>
      <c r="BO119">
        <v>-0.154220231855628</v>
      </c>
      <c r="BP119">
        <v>0.35359597523728198</v>
      </c>
      <c r="BQ119">
        <v>0.158811717701103</v>
      </c>
      <c r="BR119">
        <v>0.57991685401900595</v>
      </c>
      <c r="BS119">
        <v>0.750768232023584</v>
      </c>
      <c r="BT119">
        <v>-9.1845467114317608E-3</v>
      </c>
      <c r="BU119">
        <v>0.55830104931006497</v>
      </c>
      <c r="BV119">
        <v>0.44223626129631299</v>
      </c>
      <c r="BW119">
        <v>0.168148021919724</v>
      </c>
      <c r="BX119">
        <v>0.46596353453134498</v>
      </c>
      <c r="BY119">
        <v>0.58754756840186295</v>
      </c>
      <c r="BZ119">
        <v>0.169460163931514</v>
      </c>
      <c r="CA119" t="s">
        <v>162</v>
      </c>
      <c r="CB119">
        <v>0.581694803866312</v>
      </c>
      <c r="CC119">
        <v>0.31297623904625699</v>
      </c>
      <c r="CD119">
        <v>0.85345490848900096</v>
      </c>
      <c r="CE119">
        <v>5.7203912133111198E-2</v>
      </c>
      <c r="CF119">
        <v>0.77580572582991003</v>
      </c>
      <c r="CG119">
        <v>0.66618276943874999</v>
      </c>
      <c r="CH119">
        <v>0.159862336276791</v>
      </c>
      <c r="CI119">
        <v>-8.6727359956515704E-2</v>
      </c>
      <c r="CJ119">
        <v>0.69016544831473103</v>
      </c>
      <c r="CK119">
        <v>0.255945418110124</v>
      </c>
      <c r="CL119">
        <v>-3.2912386328990198E-2</v>
      </c>
      <c r="CM119">
        <v>0.22745130823752899</v>
      </c>
      <c r="CN119">
        <v>0.15097837616628701</v>
      </c>
      <c r="CO119">
        <v>0.67782491533501099</v>
      </c>
      <c r="CP119">
        <v>0.542959201064105</v>
      </c>
      <c r="CQ119">
        <v>-8.1252099986868706E-2</v>
      </c>
      <c r="CR119">
        <v>-1.8135975564916602E-2</v>
      </c>
      <c r="CS119">
        <v>0.14724175784604801</v>
      </c>
      <c r="CT119">
        <v>-9.9684933692028004E-3</v>
      </c>
    </row>
    <row r="120" spans="1:98" x14ac:dyDescent="0.25">
      <c r="A120" s="139">
        <v>42186</v>
      </c>
      <c r="B120">
        <f t="shared" si="1"/>
        <v>42.881692543868709</v>
      </c>
      <c r="C120">
        <v>0.50738908462826404</v>
      </c>
      <c r="D120">
        <v>0.39390816682601898</v>
      </c>
      <c r="E120">
        <v>0.90451158653297103</v>
      </c>
      <c r="F120">
        <v>-1.26483666861787E-2</v>
      </c>
      <c r="G120">
        <v>-9.4916183347921998E-2</v>
      </c>
      <c r="H120">
        <v>0.81028375102236405</v>
      </c>
      <c r="I120">
        <v>0.361132981095177</v>
      </c>
      <c r="J120">
        <v>0.141113761140231</v>
      </c>
      <c r="K120">
        <v>0.53936734828787702</v>
      </c>
      <c r="L120">
        <v>0.46928897178916001</v>
      </c>
      <c r="M120" t="s">
        <v>162</v>
      </c>
      <c r="N120">
        <v>0.70159943999625396</v>
      </c>
      <c r="O120">
        <v>0.49659321328322997</v>
      </c>
      <c r="P120">
        <v>0.56645302667170605</v>
      </c>
      <c r="Q120">
        <v>0.40829060875040502</v>
      </c>
      <c r="R120">
        <v>0.47682711557001201</v>
      </c>
      <c r="S120">
        <v>0.40113254250352498</v>
      </c>
      <c r="T120">
        <v>0.49632094688522599</v>
      </c>
      <c r="U120">
        <v>0.38440368957019599</v>
      </c>
      <c r="V120">
        <v>0.59983453347281701</v>
      </c>
      <c r="W120">
        <v>0.777397723038036</v>
      </c>
      <c r="X120" t="s">
        <v>162</v>
      </c>
      <c r="Y120">
        <v>0.23975833220880199</v>
      </c>
      <c r="Z120">
        <v>0.43489511198383601</v>
      </c>
      <c r="AA120">
        <v>0.88791034227335897</v>
      </c>
      <c r="AB120">
        <v>0.96430818327428602</v>
      </c>
      <c r="AC120" t="s">
        <v>162</v>
      </c>
      <c r="AD120">
        <v>0.91718178539542095</v>
      </c>
      <c r="AE120">
        <v>-0.116060226789942</v>
      </c>
      <c r="AF120">
        <v>0.115408591349311</v>
      </c>
      <c r="AG120">
        <v>0.45541836986006801</v>
      </c>
      <c r="AH120">
        <v>0.47418658064020802</v>
      </c>
      <c r="AI120">
        <v>0.21511775895158999</v>
      </c>
      <c r="AJ120">
        <v>0.645429157195053</v>
      </c>
      <c r="AK120">
        <v>0.53783724600296201</v>
      </c>
      <c r="AL120">
        <v>0.14165606751019699</v>
      </c>
      <c r="AM120">
        <v>0.73813468560375195</v>
      </c>
      <c r="AN120">
        <v>0.36896112215163301</v>
      </c>
      <c r="AO120">
        <v>0.90646291624787201</v>
      </c>
      <c r="AP120">
        <v>1.8079931372864299E-2</v>
      </c>
      <c r="AQ120">
        <v>0.374308067592724</v>
      </c>
      <c r="AR120">
        <v>0.16812238779625199</v>
      </c>
      <c r="AS120">
        <v>3.3266330027063098E-2</v>
      </c>
      <c r="AT120">
        <v>-4.0615376558115902E-2</v>
      </c>
      <c r="AU120">
        <v>0.49820227015264301</v>
      </c>
      <c r="AV120">
        <v>0.178788462806246</v>
      </c>
      <c r="AW120">
        <v>0.238365133563857</v>
      </c>
      <c r="AX120">
        <v>0.41817980844367297</v>
      </c>
      <c r="AY120">
        <v>0.60404437748105799</v>
      </c>
      <c r="AZ120">
        <v>0.64321882679831899</v>
      </c>
      <c r="BA120">
        <v>0.45763874957130701</v>
      </c>
      <c r="BB120">
        <v>0.66358867258698195</v>
      </c>
      <c r="BC120">
        <v>2.3805287396556599E-3</v>
      </c>
      <c r="BD120">
        <v>0.51831582011206601</v>
      </c>
      <c r="BE120" t="s">
        <v>162</v>
      </c>
      <c r="BF120">
        <v>0.33624743343060498</v>
      </c>
      <c r="BG120">
        <v>0.40984744492612601</v>
      </c>
      <c r="BH120">
        <v>0.92165217911416297</v>
      </c>
      <c r="BI120">
        <v>0.46377269490328399</v>
      </c>
      <c r="BJ120">
        <v>-0.14046568734547901</v>
      </c>
      <c r="BK120">
        <v>0.58508568364859403</v>
      </c>
      <c r="BL120">
        <v>0.42289642083076601</v>
      </c>
      <c r="BM120">
        <v>0.56308766344436001</v>
      </c>
      <c r="BN120">
        <v>0.28434936000182198</v>
      </c>
      <c r="BO120">
        <v>9.6853252342311305E-2</v>
      </c>
      <c r="BP120">
        <v>0.501135684718924</v>
      </c>
      <c r="BQ120">
        <v>0.54029257235220096</v>
      </c>
      <c r="BR120">
        <v>0.33605455296460801</v>
      </c>
      <c r="BS120">
        <v>0.82545301806140703</v>
      </c>
      <c r="BT120">
        <v>0.288264552369912</v>
      </c>
      <c r="BU120">
        <v>0.47415030929933399</v>
      </c>
      <c r="BV120">
        <v>0.70151440552756905</v>
      </c>
      <c r="BW120">
        <v>0.46552343526715101</v>
      </c>
      <c r="BX120">
        <v>0.50793044579481506</v>
      </c>
      <c r="BY120">
        <v>0.68182021868012099</v>
      </c>
      <c r="BZ120">
        <v>0.24108877716220101</v>
      </c>
      <c r="CA120" t="s">
        <v>162</v>
      </c>
      <c r="CB120">
        <v>0.55161998301717097</v>
      </c>
      <c r="CC120">
        <v>0.47262297192153901</v>
      </c>
      <c r="CD120">
        <v>0.87194669983453399</v>
      </c>
      <c r="CE120">
        <v>0.11249916783616699</v>
      </c>
      <c r="CF120">
        <v>0.78575300634712297</v>
      </c>
      <c r="CG120">
        <v>0.80544879310829298</v>
      </c>
      <c r="CH120">
        <v>0.54011926771338004</v>
      </c>
      <c r="CI120">
        <v>9.0553641129486103E-3</v>
      </c>
      <c r="CJ120">
        <v>0.61521957252235904</v>
      </c>
      <c r="CK120">
        <v>0.25349777800676099</v>
      </c>
      <c r="CL120">
        <v>0.36062649169189998</v>
      </c>
      <c r="CM120">
        <v>0.36768827655779002</v>
      </c>
      <c r="CN120">
        <v>0.47966266547598602</v>
      </c>
      <c r="CO120">
        <v>0.82914634499245898</v>
      </c>
      <c r="CP120">
        <v>0.39857029042377801</v>
      </c>
      <c r="CQ120">
        <v>-7.4693098857887802E-2</v>
      </c>
      <c r="CR120">
        <v>0.23595058250904299</v>
      </c>
      <c r="CS120">
        <v>-3.9682333844389503E-2</v>
      </c>
      <c r="CT120">
        <v>-9.0039981317582493E-2</v>
      </c>
    </row>
    <row r="121" spans="1:98" x14ac:dyDescent="0.25">
      <c r="A121" s="139">
        <v>42278</v>
      </c>
      <c r="B121">
        <f t="shared" si="1"/>
        <v>32.58009540610049</v>
      </c>
      <c r="C121">
        <v>0.135107414414775</v>
      </c>
      <c r="D121">
        <v>0.59555861569415103</v>
      </c>
      <c r="E121">
        <v>0.44411178321418798</v>
      </c>
      <c r="F121">
        <v>9.4176360594737094E-2</v>
      </c>
      <c r="G121">
        <v>-9.0161923938201702E-2</v>
      </c>
      <c r="H121">
        <v>0.59411840924885295</v>
      </c>
      <c r="I121">
        <v>3.2777247963635299E-2</v>
      </c>
      <c r="J121">
        <v>0.71202864232414298</v>
      </c>
      <c r="K121">
        <v>0.31160958932710198</v>
      </c>
      <c r="L121">
        <v>0.147072159330808</v>
      </c>
      <c r="M121" t="s">
        <v>162</v>
      </c>
      <c r="N121">
        <v>0.66005352928986805</v>
      </c>
      <c r="O121">
        <v>0.170360656989271</v>
      </c>
      <c r="P121">
        <v>0.55965038153764102</v>
      </c>
      <c r="Q121">
        <v>-3.36314959617936E-2</v>
      </c>
      <c r="R121">
        <v>0.483712735031537</v>
      </c>
      <c r="S121">
        <v>0.30827874007704598</v>
      </c>
      <c r="T121">
        <v>0.42857865590724997</v>
      </c>
      <c r="U121">
        <v>0.121656771959407</v>
      </c>
      <c r="V121">
        <v>0.31873595994926002</v>
      </c>
      <c r="W121">
        <v>0.37827703327991702</v>
      </c>
      <c r="X121" t="s">
        <v>162</v>
      </c>
      <c r="Y121">
        <v>3.9477909611634103E-2</v>
      </c>
      <c r="Z121">
        <v>0.46551294973688001</v>
      </c>
      <c r="AA121">
        <v>0.68745920320390497</v>
      </c>
      <c r="AB121">
        <v>0.915945030345237</v>
      </c>
      <c r="AC121" t="s">
        <v>162</v>
      </c>
      <c r="AD121">
        <v>0.78323842673119703</v>
      </c>
      <c r="AE121">
        <v>-8.9635311869316094E-3</v>
      </c>
      <c r="AF121">
        <v>7.2585753390478597E-2</v>
      </c>
      <c r="AG121">
        <v>0.44093179240277902</v>
      </c>
      <c r="AH121">
        <v>0.138781325439989</v>
      </c>
      <c r="AI121">
        <v>0.211011957038132</v>
      </c>
      <c r="AJ121">
        <v>0.394186784877399</v>
      </c>
      <c r="AK121">
        <v>0.56016517843561997</v>
      </c>
      <c r="AL121">
        <v>-4.5130150696724498E-2</v>
      </c>
      <c r="AM121">
        <v>0.50990687431202297</v>
      </c>
      <c r="AN121">
        <v>0.32686798869067202</v>
      </c>
      <c r="AO121">
        <v>0.75998681871163598</v>
      </c>
      <c r="AP121">
        <v>-4.5760954807303501E-2</v>
      </c>
      <c r="AQ121">
        <v>0.39151298800336298</v>
      </c>
      <c r="AR121">
        <v>4.9986293583239402E-2</v>
      </c>
      <c r="AS121">
        <v>0.21499277039885201</v>
      </c>
      <c r="AT121">
        <v>3.0904595917091699E-4</v>
      </c>
      <c r="AU121">
        <v>0.32430241019008799</v>
      </c>
      <c r="AV121">
        <v>-0.14445125682762899</v>
      </c>
      <c r="AW121">
        <v>7.4465103902300503E-2</v>
      </c>
      <c r="AX121">
        <v>0.449770312334898</v>
      </c>
      <c r="AY121">
        <v>0.52308351662193597</v>
      </c>
      <c r="AZ121">
        <v>0.34283473058455599</v>
      </c>
      <c r="BA121">
        <v>0.44625712948516399</v>
      </c>
      <c r="BB121">
        <v>0.51530154741136003</v>
      </c>
      <c r="BC121">
        <v>0.101189423728267</v>
      </c>
      <c r="BD121">
        <v>0.71252801532814702</v>
      </c>
      <c r="BE121" t="s">
        <v>162</v>
      </c>
      <c r="BF121">
        <v>0.280772740755383</v>
      </c>
      <c r="BG121">
        <v>0.58727173339526395</v>
      </c>
      <c r="BH121">
        <v>0.88796171422793402</v>
      </c>
      <c r="BI121">
        <v>0.456222333366052</v>
      </c>
      <c r="BJ121">
        <v>8.7697543435544797E-2</v>
      </c>
      <c r="BK121">
        <v>0.64923121218507596</v>
      </c>
      <c r="BL121">
        <v>0.16772719010152401</v>
      </c>
      <c r="BM121">
        <v>0.19507454654478901</v>
      </c>
      <c r="BN121">
        <v>-6.9197831662998199E-2</v>
      </c>
      <c r="BO121">
        <v>0.13407323076156399</v>
      </c>
      <c r="BP121">
        <v>0.414003179909187</v>
      </c>
      <c r="BQ121">
        <v>0.51850834538907697</v>
      </c>
      <c r="BR121">
        <v>0.326423998678811</v>
      </c>
      <c r="BS121">
        <v>0.49283348273540101</v>
      </c>
      <c r="BT121">
        <v>0.20164479117479001</v>
      </c>
      <c r="BU121">
        <v>0.26007511808148998</v>
      </c>
      <c r="BV121">
        <v>0.58947274863696397</v>
      </c>
      <c r="BW121">
        <v>9.9752274946328004E-2</v>
      </c>
      <c r="BX121">
        <v>0.39003350334258702</v>
      </c>
      <c r="BY121">
        <v>0.68722365734719104</v>
      </c>
      <c r="BZ121">
        <v>0.222425681057692</v>
      </c>
      <c r="CA121" t="s">
        <v>162</v>
      </c>
      <c r="CB121">
        <v>0.31642610309747299</v>
      </c>
      <c r="CC121">
        <v>0.49963092528434799</v>
      </c>
      <c r="CD121">
        <v>0.79484839451075495</v>
      </c>
      <c r="CE121">
        <v>5.4311475599355702E-2</v>
      </c>
      <c r="CF121">
        <v>0.71832353618719003</v>
      </c>
      <c r="CG121">
        <v>0.67608110896643703</v>
      </c>
      <c r="CH121">
        <v>0.53599675295556004</v>
      </c>
      <c r="CI121">
        <v>5.1531689091926298E-2</v>
      </c>
      <c r="CJ121">
        <v>0.34390740218750199</v>
      </c>
      <c r="CK121">
        <v>0.23774349453459401</v>
      </c>
      <c r="CL121">
        <v>-0.10948328989794499</v>
      </c>
      <c r="CM121">
        <v>0.120370045029233</v>
      </c>
      <c r="CN121">
        <v>0.20078366799258501</v>
      </c>
      <c r="CO121">
        <v>0.787107131068568</v>
      </c>
      <c r="CP121">
        <v>0.44744028297753002</v>
      </c>
      <c r="CQ121">
        <v>-6.31375040532174E-2</v>
      </c>
      <c r="CR121">
        <v>4.5295888666034102E-2</v>
      </c>
      <c r="CS121">
        <v>-6.6284286908806694E-2</v>
      </c>
      <c r="CT121">
        <v>-0.10259384532125</v>
      </c>
    </row>
    <row r="122" spans="1:98" x14ac:dyDescent="0.25">
      <c r="A122" s="139">
        <v>42370</v>
      </c>
      <c r="B122">
        <f t="shared" si="1"/>
        <v>45.802608980943859</v>
      </c>
      <c r="C122">
        <v>0.472257605026143</v>
      </c>
      <c r="D122">
        <v>0.67480458841933899</v>
      </c>
      <c r="E122">
        <v>0.785117184144417</v>
      </c>
      <c r="F122" t="s">
        <v>162</v>
      </c>
      <c r="G122">
        <v>-3.2829615966454301E-3</v>
      </c>
      <c r="H122">
        <v>0.75959670978218996</v>
      </c>
      <c r="I122">
        <v>7.6912449073381906E-2</v>
      </c>
      <c r="J122">
        <v>0.74065812233630302</v>
      </c>
      <c r="K122">
        <v>0.492707030752291</v>
      </c>
      <c r="L122">
        <v>0.66530761429973895</v>
      </c>
      <c r="M122" t="s">
        <v>162</v>
      </c>
      <c r="N122">
        <v>0.79805121843174598</v>
      </c>
      <c r="O122">
        <v>0.229845044670003</v>
      </c>
      <c r="P122">
        <v>0.79359749243508904</v>
      </c>
      <c r="Q122">
        <v>0.38122266746106798</v>
      </c>
      <c r="R122">
        <v>0.59685548781192899</v>
      </c>
      <c r="S122">
        <v>0.258484200825844</v>
      </c>
      <c r="T122">
        <v>0.535335758642836</v>
      </c>
      <c r="U122">
        <v>0.23251064272743199</v>
      </c>
      <c r="V122">
        <v>0.65539428380655596</v>
      </c>
      <c r="W122">
        <v>0.71648985627267703</v>
      </c>
      <c r="X122" t="s">
        <v>162</v>
      </c>
      <c r="Y122">
        <v>-2.04697866247756E-2</v>
      </c>
      <c r="Z122">
        <v>0.58631128724059201</v>
      </c>
      <c r="AA122">
        <v>0.80905684265871303</v>
      </c>
      <c r="AB122">
        <v>0.95324837719660005</v>
      </c>
      <c r="AC122" t="s">
        <v>162</v>
      </c>
      <c r="AD122">
        <v>0.82996393904274401</v>
      </c>
      <c r="AE122">
        <v>-6.4880855438007604E-2</v>
      </c>
      <c r="AF122">
        <v>0.44126633989865</v>
      </c>
      <c r="AG122">
        <v>0.72936819909984096</v>
      </c>
      <c r="AH122">
        <v>0.58579694352308997</v>
      </c>
      <c r="AI122">
        <v>0.34404269728459103</v>
      </c>
      <c r="AJ122">
        <v>0.59584386977488302</v>
      </c>
      <c r="AK122">
        <v>0.430460784038461</v>
      </c>
      <c r="AL122">
        <v>0.213711241191539</v>
      </c>
      <c r="AM122">
        <v>0.63644864280374702</v>
      </c>
      <c r="AN122">
        <v>0.553580056987373</v>
      </c>
      <c r="AO122">
        <v>0.85863237916420299</v>
      </c>
      <c r="AP122">
        <v>-0.14902715336477601</v>
      </c>
      <c r="AQ122">
        <v>0.56152271738194004</v>
      </c>
      <c r="AR122">
        <v>8.2642242941973199E-2</v>
      </c>
      <c r="AS122">
        <v>0.21494215527259899</v>
      </c>
      <c r="AT122">
        <v>1.78103342152292E-4</v>
      </c>
      <c r="AU122">
        <v>0.246884226588338</v>
      </c>
      <c r="AV122">
        <v>0.241514042754775</v>
      </c>
      <c r="AW122">
        <v>0.14973235043209501</v>
      </c>
      <c r="AX122">
        <v>0.74776951981490403</v>
      </c>
      <c r="AY122">
        <v>0.72871620651919999</v>
      </c>
      <c r="AZ122">
        <v>0.51127200853780197</v>
      </c>
      <c r="BA122">
        <v>0.756884027925397</v>
      </c>
      <c r="BB122">
        <v>0.55061539430295903</v>
      </c>
      <c r="BC122">
        <v>0.121220233840429</v>
      </c>
      <c r="BD122">
        <v>0.80950351380353702</v>
      </c>
      <c r="BE122" t="s">
        <v>162</v>
      </c>
      <c r="BF122">
        <v>0.36476748462181502</v>
      </c>
      <c r="BG122">
        <v>0.74070993146501196</v>
      </c>
      <c r="BH122">
        <v>0.91039979885246303</v>
      </c>
      <c r="BI122">
        <v>0.59700034430918203</v>
      </c>
      <c r="BJ122">
        <v>-8.0156303394667297E-2</v>
      </c>
      <c r="BK122">
        <v>0.81525363749106805</v>
      </c>
      <c r="BL122">
        <v>0.120107830122629</v>
      </c>
      <c r="BM122">
        <v>0.108907869846494</v>
      </c>
      <c r="BN122">
        <v>5.6145107134413501E-2</v>
      </c>
      <c r="BO122">
        <v>0.156363048554399</v>
      </c>
      <c r="BP122">
        <v>0.61879872370375799</v>
      </c>
      <c r="BQ122">
        <v>0.64316307821684604</v>
      </c>
      <c r="BR122">
        <v>0.69534949164403004</v>
      </c>
      <c r="BS122">
        <v>0.75336032488606997</v>
      </c>
      <c r="BT122">
        <v>0.36935563216553802</v>
      </c>
      <c r="BU122">
        <v>0.58315805272676202</v>
      </c>
      <c r="BV122">
        <v>0.816659400304654</v>
      </c>
      <c r="BW122">
        <v>0.26136719019980498</v>
      </c>
      <c r="BX122">
        <v>0.44566131341826198</v>
      </c>
      <c r="BY122">
        <v>0.68446437041989805</v>
      </c>
      <c r="BZ122">
        <v>0.263281943836844</v>
      </c>
      <c r="CA122" t="s">
        <v>162</v>
      </c>
      <c r="CB122">
        <v>0.82220161614121201</v>
      </c>
      <c r="CC122">
        <v>0.76410774172540696</v>
      </c>
      <c r="CD122">
        <v>0.878839254687379</v>
      </c>
      <c r="CE122">
        <v>-8.5182771638859095E-2</v>
      </c>
      <c r="CF122">
        <v>0.852204433655259</v>
      </c>
      <c r="CG122">
        <v>0.83469755270578305</v>
      </c>
      <c r="CH122">
        <v>0.53613282036199505</v>
      </c>
      <c r="CI122">
        <v>-1.90640560765916E-2</v>
      </c>
      <c r="CJ122">
        <v>0.17071553873147399</v>
      </c>
      <c r="CK122">
        <v>0.61316299570287602</v>
      </c>
      <c r="CL122">
        <v>0.125838271190086</v>
      </c>
      <c r="CM122">
        <v>0.21541969009276199</v>
      </c>
      <c r="CN122">
        <v>0.30961114601564699</v>
      </c>
      <c r="CO122">
        <v>0.86017029810859902</v>
      </c>
      <c r="CP122">
        <v>0.69192438889852304</v>
      </c>
      <c r="CQ122">
        <v>-0.109377980496094</v>
      </c>
      <c r="CR122">
        <v>7.7824339363607997E-2</v>
      </c>
      <c r="CS122">
        <v>-0.103712619110169</v>
      </c>
      <c r="CT122">
        <v>-5.5898390992604699E-2</v>
      </c>
    </row>
    <row r="123" spans="1:98" x14ac:dyDescent="0.25">
      <c r="A123" s="139">
        <v>42461</v>
      </c>
      <c r="B123">
        <f t="shared" si="1"/>
        <v>46.18565397700246</v>
      </c>
      <c r="C123">
        <v>0.55548658683002805</v>
      </c>
      <c r="D123">
        <v>0.61442970264787</v>
      </c>
      <c r="E123">
        <v>0.94467662639512395</v>
      </c>
      <c r="F123" t="s">
        <v>162</v>
      </c>
      <c r="G123">
        <v>0.14870885003987599</v>
      </c>
      <c r="H123">
        <v>0.90461393526302203</v>
      </c>
      <c r="I123">
        <v>-4.5329790918303497E-2</v>
      </c>
      <c r="J123">
        <v>0.80943986799918999</v>
      </c>
      <c r="K123">
        <v>0.48827928592049502</v>
      </c>
      <c r="L123">
        <v>0.59857586631784598</v>
      </c>
      <c r="M123" t="s">
        <v>162</v>
      </c>
      <c r="N123">
        <v>0.80563234853989896</v>
      </c>
      <c r="O123">
        <v>0.18987030601235899</v>
      </c>
      <c r="P123">
        <v>0.55595580976212</v>
      </c>
      <c r="Q123">
        <v>0.10811368794552401</v>
      </c>
      <c r="R123">
        <v>0.60359376680986798</v>
      </c>
      <c r="S123">
        <v>0.28777297801949397</v>
      </c>
      <c r="T123">
        <v>0.70530295935542697</v>
      </c>
      <c r="U123">
        <v>0.72520303762437999</v>
      </c>
      <c r="V123">
        <v>0.77097894287700897</v>
      </c>
      <c r="W123">
        <v>0.77804683662841001</v>
      </c>
      <c r="X123" t="s">
        <v>162</v>
      </c>
      <c r="Y123">
        <v>0.127798280901394</v>
      </c>
      <c r="Z123">
        <v>0.51682621426120301</v>
      </c>
      <c r="AA123">
        <v>0.83605460964021505</v>
      </c>
      <c r="AB123">
        <v>0.98088245350936198</v>
      </c>
      <c r="AC123" t="s">
        <v>162</v>
      </c>
      <c r="AD123">
        <v>0.94696049543251204</v>
      </c>
      <c r="AE123">
        <v>-5.53806327933348E-2</v>
      </c>
      <c r="AF123">
        <v>0.65779547289817797</v>
      </c>
      <c r="AG123">
        <v>0.65777669664184002</v>
      </c>
      <c r="AH123">
        <v>0.78117385029904696</v>
      </c>
      <c r="AI123">
        <v>0.60293066836320097</v>
      </c>
      <c r="AJ123">
        <v>0.420922065043418</v>
      </c>
      <c r="AK123">
        <v>0.33067530336808798</v>
      </c>
      <c r="AL123">
        <v>7.6061171841604894E-2</v>
      </c>
      <c r="AM123">
        <v>0.89463688974719002</v>
      </c>
      <c r="AN123">
        <v>0.566005869870295</v>
      </c>
      <c r="AO123">
        <v>0.91679737634172997</v>
      </c>
      <c r="AP123">
        <v>-5.4686488303022703E-2</v>
      </c>
      <c r="AQ123">
        <v>0.49866108402019799</v>
      </c>
      <c r="AR123">
        <v>3.6907125177898299E-2</v>
      </c>
      <c r="AS123">
        <v>0.113091718119016</v>
      </c>
      <c r="AT123">
        <v>0.26347440873411498</v>
      </c>
      <c r="AU123">
        <v>0.280452019493935</v>
      </c>
      <c r="AV123">
        <v>0.13567330798185001</v>
      </c>
      <c r="AW123">
        <v>0.106001738699203</v>
      </c>
      <c r="AX123">
        <v>0.667068728149812</v>
      </c>
      <c r="AY123">
        <v>0.690250412277995</v>
      </c>
      <c r="AZ123">
        <v>0.48504662171063601</v>
      </c>
      <c r="BA123">
        <v>0.57884225602349104</v>
      </c>
      <c r="BB123">
        <v>0.66159362161658197</v>
      </c>
      <c r="BC123">
        <v>-1.6698342282054399E-2</v>
      </c>
      <c r="BD123">
        <v>0.82241073748472204</v>
      </c>
      <c r="BE123" t="s">
        <v>162</v>
      </c>
      <c r="BF123">
        <v>0.30018340070199601</v>
      </c>
      <c r="BG123">
        <v>0.81531061669847404</v>
      </c>
      <c r="BH123">
        <v>0.96332703010549003</v>
      </c>
      <c r="BI123">
        <v>0.65942889061808696</v>
      </c>
      <c r="BJ123">
        <v>2.7445683663009E-2</v>
      </c>
      <c r="BK123">
        <v>0.85119853248961097</v>
      </c>
      <c r="BL123">
        <v>7.9106553083891307E-2</v>
      </c>
      <c r="BM123">
        <v>0.11086814822417</v>
      </c>
      <c r="BN123">
        <v>-9.8294233829126804E-2</v>
      </c>
      <c r="BO123">
        <v>0.16329843388099399</v>
      </c>
      <c r="BP123">
        <v>0.25732243634651197</v>
      </c>
      <c r="BQ123">
        <v>0.108299221199809</v>
      </c>
      <c r="BR123">
        <v>0.75523478291609503</v>
      </c>
      <c r="BS123">
        <v>0.90768477775116596</v>
      </c>
      <c r="BT123">
        <v>0.22301149410613699</v>
      </c>
      <c r="BU123">
        <v>0.66519363823569899</v>
      </c>
      <c r="BV123">
        <v>0.70591261993624199</v>
      </c>
      <c r="BW123">
        <v>5.3114338397165497E-3</v>
      </c>
      <c r="BX123">
        <v>0.39224649497710201</v>
      </c>
      <c r="BY123">
        <v>0.70678798157816503</v>
      </c>
      <c r="BZ123">
        <v>0.26957354529427902</v>
      </c>
      <c r="CA123" t="s">
        <v>162</v>
      </c>
      <c r="CB123">
        <v>0.78447195681851201</v>
      </c>
      <c r="CC123">
        <v>0.76081831298948799</v>
      </c>
      <c r="CD123">
        <v>0.92264605334883798</v>
      </c>
      <c r="CE123">
        <v>3.7711957752202402E-2</v>
      </c>
      <c r="CF123">
        <v>0.86004934019155599</v>
      </c>
      <c r="CG123">
        <v>0.88029124324724195</v>
      </c>
      <c r="CH123">
        <v>0.38865141973060502</v>
      </c>
      <c r="CI123">
        <v>4.8365618205723201E-2</v>
      </c>
      <c r="CJ123">
        <v>0.25903574749665997</v>
      </c>
      <c r="CK123">
        <v>0.49568701315130398</v>
      </c>
      <c r="CL123">
        <v>-0.12395331981606</v>
      </c>
      <c r="CM123">
        <v>0.49920389068015297</v>
      </c>
      <c r="CN123">
        <v>0.31789971578270199</v>
      </c>
      <c r="CO123">
        <v>0.94099333910239502</v>
      </c>
      <c r="CP123">
        <v>0.74015230496572604</v>
      </c>
      <c r="CQ123">
        <v>-0.15607638565482901</v>
      </c>
      <c r="CR123">
        <v>8.7492191491714194E-2</v>
      </c>
      <c r="CS123">
        <v>-9.7017278565557905E-2</v>
      </c>
      <c r="CT123">
        <v>-2.3143361773635601E-2</v>
      </c>
    </row>
    <row r="124" spans="1:98" x14ac:dyDescent="0.25">
      <c r="A124" s="139">
        <v>42552</v>
      </c>
      <c r="B124">
        <f t="shared" si="1"/>
        <v>32.756913993544543</v>
      </c>
      <c r="C124">
        <v>0.368930475240063</v>
      </c>
      <c r="D124">
        <v>0.61056151493359501</v>
      </c>
      <c r="E124">
        <v>0.69741403332747098</v>
      </c>
      <c r="F124" t="s">
        <v>162</v>
      </c>
      <c r="G124">
        <v>-9.1228326983165298E-2</v>
      </c>
      <c r="H124">
        <v>0.68742317320283797</v>
      </c>
      <c r="I124">
        <v>7.8171159156299005E-2</v>
      </c>
      <c r="J124">
        <v>0.43972114989509598</v>
      </c>
      <c r="K124">
        <v>0.646738958410635</v>
      </c>
      <c r="L124">
        <v>0.15669221458022001</v>
      </c>
      <c r="M124">
        <v>0.115379220818823</v>
      </c>
      <c r="N124">
        <v>0.65602712627126103</v>
      </c>
      <c r="O124">
        <v>8.4509221006506499E-2</v>
      </c>
      <c r="P124">
        <v>0.50776569473579503</v>
      </c>
      <c r="Q124">
        <v>3.7423056146075898E-2</v>
      </c>
      <c r="R124">
        <v>0.64263240873074401</v>
      </c>
      <c r="S124">
        <v>0.16238972837913601</v>
      </c>
      <c r="T124">
        <v>0.39050285595728801</v>
      </c>
      <c r="U124">
        <v>0.115692657967756</v>
      </c>
      <c r="V124">
        <v>0.16716332944715301</v>
      </c>
      <c r="W124">
        <v>0.317064847735264</v>
      </c>
      <c r="X124" t="s">
        <v>162</v>
      </c>
      <c r="Y124">
        <v>-4.5584584150021999E-2</v>
      </c>
      <c r="Z124">
        <v>0.16810655385267201</v>
      </c>
      <c r="AA124">
        <v>0.84771538639212296</v>
      </c>
      <c r="AB124">
        <v>0.92534154158911697</v>
      </c>
      <c r="AC124">
        <v>0.59242175554100096</v>
      </c>
      <c r="AD124">
        <v>0.85295093936403599</v>
      </c>
      <c r="AE124">
        <v>4.4057075318100797E-2</v>
      </c>
      <c r="AF124">
        <v>0.38929021823202697</v>
      </c>
      <c r="AG124">
        <v>0.67269504977127503</v>
      </c>
      <c r="AH124">
        <v>0.33537844577972498</v>
      </c>
      <c r="AI124">
        <v>0.19858404300525301</v>
      </c>
      <c r="AJ124">
        <v>0.350006487923544</v>
      </c>
      <c r="AK124">
        <v>0.45335876846169598</v>
      </c>
      <c r="AL124">
        <v>9.4202377966406098E-2</v>
      </c>
      <c r="AM124">
        <v>0.70430671380173404</v>
      </c>
      <c r="AN124">
        <v>0.55394218728705702</v>
      </c>
      <c r="AO124">
        <v>0.82626003016615002</v>
      </c>
      <c r="AP124">
        <v>0.148685395952</v>
      </c>
      <c r="AQ124">
        <v>9.8035989636678894E-2</v>
      </c>
      <c r="AR124">
        <v>0.177923975097392</v>
      </c>
      <c r="AS124">
        <v>5.0420597436686497E-2</v>
      </c>
      <c r="AT124">
        <v>-1.27599615366445E-2</v>
      </c>
      <c r="AU124">
        <v>8.81247240487677E-2</v>
      </c>
      <c r="AV124">
        <v>0.14942180496388699</v>
      </c>
      <c r="AW124">
        <v>-7.29894631699297E-2</v>
      </c>
      <c r="AX124">
        <v>0.24978995640871801</v>
      </c>
      <c r="AY124">
        <v>0.41226391056084299</v>
      </c>
      <c r="AZ124">
        <v>0.25364812758863298</v>
      </c>
      <c r="BA124">
        <v>0.31981260209355999</v>
      </c>
      <c r="BB124">
        <v>0.491641198135643</v>
      </c>
      <c r="BC124">
        <v>3.87160133151657E-2</v>
      </c>
      <c r="BD124">
        <v>0.58683864025816801</v>
      </c>
      <c r="BE124" t="s">
        <v>162</v>
      </c>
      <c r="BF124">
        <v>9.8701064607092701E-2</v>
      </c>
      <c r="BG124">
        <v>0.78130230826873603</v>
      </c>
      <c r="BH124">
        <v>0.92773212769716495</v>
      </c>
      <c r="BI124">
        <v>0.43698683107473002</v>
      </c>
      <c r="BJ124">
        <v>-0.103800488435789</v>
      </c>
      <c r="BK124">
        <v>0.57812611694193405</v>
      </c>
      <c r="BL124">
        <v>0.16854101795918</v>
      </c>
      <c r="BM124">
        <v>-7.3031210488186504E-2</v>
      </c>
      <c r="BN124">
        <v>-0.15148274995782701</v>
      </c>
      <c r="BO124">
        <v>-2.1219612292156902E-2</v>
      </c>
      <c r="BP124">
        <v>0.45496519940543101</v>
      </c>
      <c r="BQ124">
        <v>0.19937948744513101</v>
      </c>
      <c r="BR124">
        <v>0.35239538575245299</v>
      </c>
      <c r="BS124">
        <v>0.81754962127197095</v>
      </c>
      <c r="BT124">
        <v>-4.7905399608430002E-2</v>
      </c>
      <c r="BU124">
        <v>0.45302693524854898</v>
      </c>
      <c r="BV124">
        <v>0.71890799741552303</v>
      </c>
      <c r="BW124">
        <v>-0.10545903935662</v>
      </c>
      <c r="BX124">
        <v>0.22534454994849101</v>
      </c>
      <c r="BY124">
        <v>0.39598128756698803</v>
      </c>
      <c r="BZ124">
        <v>8.1167003884007993E-2</v>
      </c>
      <c r="CA124" t="s">
        <v>162</v>
      </c>
      <c r="CB124">
        <v>0.57423579604972896</v>
      </c>
      <c r="CC124">
        <v>0.57219708210314202</v>
      </c>
      <c r="CD124">
        <v>0.883159731391714</v>
      </c>
      <c r="CE124">
        <v>-1.26727824377997E-2</v>
      </c>
      <c r="CF124">
        <v>0.84393688443522297</v>
      </c>
      <c r="CG124">
        <v>0.80767358619126695</v>
      </c>
      <c r="CH124">
        <v>5.7691759070759199E-2</v>
      </c>
      <c r="CI124">
        <v>-7.1316730610101506E-2</v>
      </c>
      <c r="CJ124">
        <v>0.49125166069262899</v>
      </c>
      <c r="CK124">
        <v>8.06713103341163E-2</v>
      </c>
      <c r="CL124">
        <v>0.12597894278532701</v>
      </c>
      <c r="CM124">
        <v>0.277320057904549</v>
      </c>
      <c r="CN124">
        <v>8.2950659022700005E-2</v>
      </c>
      <c r="CO124">
        <v>0.76168241510123602</v>
      </c>
      <c r="CP124">
        <v>0.566262251206471</v>
      </c>
      <c r="CQ124">
        <v>0.213086795932557</v>
      </c>
      <c r="CR124">
        <v>-7.9538891208986703E-2</v>
      </c>
      <c r="CS124">
        <v>-8.10952157996674E-2</v>
      </c>
      <c r="CT124">
        <v>0.12209612749742101</v>
      </c>
    </row>
    <row r="125" spans="1:98" x14ac:dyDescent="0.25">
      <c r="A125" s="139">
        <v>42644</v>
      </c>
      <c r="B125">
        <f t="shared" si="1"/>
        <v>31.098718993397874</v>
      </c>
      <c r="C125">
        <v>0.42986410154473798</v>
      </c>
      <c r="D125">
        <v>0.42306444725494302</v>
      </c>
      <c r="E125">
        <v>0.58637704457718298</v>
      </c>
      <c r="F125" t="s">
        <v>162</v>
      </c>
      <c r="G125">
        <v>-0.10101029412774699</v>
      </c>
      <c r="H125">
        <v>0.62228672585217504</v>
      </c>
      <c r="I125">
        <v>0.29579938249961801</v>
      </c>
      <c r="J125">
        <v>0.54650298692053001</v>
      </c>
      <c r="K125">
        <v>0.36646884351366499</v>
      </c>
      <c r="L125">
        <v>0.53836881445182705</v>
      </c>
      <c r="M125">
        <v>-1.1947955880996701E-2</v>
      </c>
      <c r="N125">
        <v>0.47265134635746597</v>
      </c>
      <c r="O125">
        <v>0.22784903333134399</v>
      </c>
      <c r="P125">
        <v>0.36489575544368302</v>
      </c>
      <c r="Q125">
        <v>-9.03052231828139E-3</v>
      </c>
      <c r="R125">
        <v>0.219032226233248</v>
      </c>
      <c r="S125">
        <v>0.191735249530681</v>
      </c>
      <c r="T125">
        <v>0.548056545277954</v>
      </c>
      <c r="U125">
        <v>0.39108703266795802</v>
      </c>
      <c r="V125">
        <v>0.44298047526720402</v>
      </c>
      <c r="W125">
        <v>0.200417150328523</v>
      </c>
      <c r="X125" t="s">
        <v>162</v>
      </c>
      <c r="Y125">
        <v>-7.5159929477264506E-2</v>
      </c>
      <c r="Z125">
        <v>0.51890590728637798</v>
      </c>
      <c r="AA125">
        <v>0.55677804593943203</v>
      </c>
      <c r="AB125">
        <v>0.88993496490887702</v>
      </c>
      <c r="AC125">
        <v>0.19536271897285201</v>
      </c>
      <c r="AD125">
        <v>0.701757656737788</v>
      </c>
      <c r="AE125">
        <v>-0.10648294261095601</v>
      </c>
      <c r="AF125">
        <v>0.15357503111732601</v>
      </c>
      <c r="AG125">
        <v>0.61536046602876604</v>
      </c>
      <c r="AH125">
        <v>0.366718524949044</v>
      </c>
      <c r="AI125">
        <v>0.34935811325236699</v>
      </c>
      <c r="AJ125">
        <v>0.32979758533362202</v>
      </c>
      <c r="AK125">
        <v>0.37555456850296998</v>
      </c>
      <c r="AL125">
        <v>-2.0325375154022201E-2</v>
      </c>
      <c r="AM125">
        <v>0.31953629720323501</v>
      </c>
      <c r="AN125">
        <v>0.20679475585889601</v>
      </c>
      <c r="AO125">
        <v>0.67143153045903903</v>
      </c>
      <c r="AP125">
        <v>0.25322771197928901</v>
      </c>
      <c r="AQ125">
        <v>0.29371704429211998</v>
      </c>
      <c r="AR125">
        <v>1.6026507378405701E-2</v>
      </c>
      <c r="AS125">
        <v>-0.13904394251550301</v>
      </c>
      <c r="AT125">
        <v>-3.8170680240858602E-2</v>
      </c>
      <c r="AU125">
        <v>0.30156036067880698</v>
      </c>
      <c r="AV125">
        <v>0.27079384537651202</v>
      </c>
      <c r="AW125">
        <v>-0.13377873853363001</v>
      </c>
      <c r="AX125">
        <v>0.29746761530829302</v>
      </c>
      <c r="AY125">
        <v>0.407512492228573</v>
      </c>
      <c r="AZ125">
        <v>0.12714345036519201</v>
      </c>
      <c r="BA125">
        <v>0.37301555030863698</v>
      </c>
      <c r="BB125">
        <v>0.54163978494679299</v>
      </c>
      <c r="BC125">
        <v>3.4215105571658098E-2</v>
      </c>
      <c r="BD125">
        <v>0.58253136906549796</v>
      </c>
      <c r="BE125" t="s">
        <v>162</v>
      </c>
      <c r="BF125">
        <v>0.20526880109176601</v>
      </c>
      <c r="BG125">
        <v>0.69461115172680998</v>
      </c>
      <c r="BH125">
        <v>0.83067166250897495</v>
      </c>
      <c r="BI125">
        <v>0.42549803927352697</v>
      </c>
      <c r="BJ125">
        <v>-0.12927888171059601</v>
      </c>
      <c r="BK125">
        <v>0.48731524472738702</v>
      </c>
      <c r="BL125">
        <v>-9.4186044479359896E-2</v>
      </c>
      <c r="BM125">
        <v>1.48885546419811E-2</v>
      </c>
      <c r="BN125">
        <v>3.0804018966230601E-2</v>
      </c>
      <c r="BO125">
        <v>8.1835482897436307E-2</v>
      </c>
      <c r="BP125">
        <v>0.13897657942719299</v>
      </c>
      <c r="BQ125">
        <v>0.27876440937077901</v>
      </c>
      <c r="BR125">
        <v>0.519317997499124</v>
      </c>
      <c r="BS125">
        <v>0.76643374201977199</v>
      </c>
      <c r="BT125">
        <v>0.15823310157214601</v>
      </c>
      <c r="BU125">
        <v>0.58670511082477195</v>
      </c>
      <c r="BV125">
        <v>0.47081330921032799</v>
      </c>
      <c r="BW125">
        <v>3.2228442198597801E-2</v>
      </c>
      <c r="BX125">
        <v>0.27328430741520199</v>
      </c>
      <c r="BY125">
        <v>0.49244630463543398</v>
      </c>
      <c r="BZ125">
        <v>0.239560642266023</v>
      </c>
      <c r="CA125" t="s">
        <v>162</v>
      </c>
      <c r="CB125">
        <v>0.64757722705207099</v>
      </c>
      <c r="CC125">
        <v>0.58808583965606198</v>
      </c>
      <c r="CD125">
        <v>0.714375071949507</v>
      </c>
      <c r="CE125">
        <v>-2.3284286219551299E-2</v>
      </c>
      <c r="CF125">
        <v>0.62073763548108496</v>
      </c>
      <c r="CG125">
        <v>0.49438962002595799</v>
      </c>
      <c r="CH125">
        <v>0.23782070478848399</v>
      </c>
      <c r="CI125">
        <v>3.3177903666275599E-2</v>
      </c>
      <c r="CJ125">
        <v>0.64958068449260598</v>
      </c>
      <c r="CK125">
        <v>0.34107223793066199</v>
      </c>
      <c r="CL125">
        <v>9.2431731004652296E-2</v>
      </c>
      <c r="CM125">
        <v>0.26851675288492199</v>
      </c>
      <c r="CN125">
        <v>0.27294118133881601</v>
      </c>
      <c r="CO125">
        <v>0.51713998417773999</v>
      </c>
      <c r="CP125">
        <v>0.379674836870662</v>
      </c>
      <c r="CQ125">
        <v>0.153484334308993</v>
      </c>
      <c r="CR125">
        <v>-5.6117901229708602E-3</v>
      </c>
      <c r="CS125">
        <v>6.2315552171059198E-2</v>
      </c>
      <c r="CT125">
        <v>8.0000492141629201E-2</v>
      </c>
    </row>
    <row r="126" spans="1:98" x14ac:dyDescent="0.25">
      <c r="A126" s="139">
        <v>42736</v>
      </c>
      <c r="B126">
        <f t="shared" si="1"/>
        <v>33.922179008235958</v>
      </c>
      <c r="C126">
        <v>0.31582960587133602</v>
      </c>
      <c r="D126">
        <v>0.43005781297462697</v>
      </c>
      <c r="E126">
        <v>0.79693320229963305</v>
      </c>
      <c r="F126" t="s">
        <v>162</v>
      </c>
      <c r="G126">
        <v>-0.12436782446594399</v>
      </c>
      <c r="H126">
        <v>0.79672108291904897</v>
      </c>
      <c r="I126">
        <v>0.11768662163346701</v>
      </c>
      <c r="J126">
        <v>0.54684566730094997</v>
      </c>
      <c r="K126">
        <v>0.28664053987550903</v>
      </c>
      <c r="L126">
        <v>0.32094172825969403</v>
      </c>
      <c r="M126">
        <v>0.21673382628224699</v>
      </c>
      <c r="N126">
        <v>0.52295590431878503</v>
      </c>
      <c r="O126">
        <v>5.26495621726683E-2</v>
      </c>
      <c r="P126">
        <v>0.62332332907771903</v>
      </c>
      <c r="Q126">
        <v>0.17845064094186799</v>
      </c>
      <c r="R126">
        <v>0.51793281228616594</v>
      </c>
      <c r="S126">
        <v>0.324026221473177</v>
      </c>
      <c r="T126">
        <v>0.15151157615260699</v>
      </c>
      <c r="U126">
        <v>0.306386938622348</v>
      </c>
      <c r="V126">
        <v>0.64764313839547505</v>
      </c>
      <c r="W126">
        <v>0.47376427062784199</v>
      </c>
      <c r="X126" t="s">
        <v>162</v>
      </c>
      <c r="Y126">
        <v>0.18712143698957701</v>
      </c>
      <c r="Z126">
        <v>0.64331048630819598</v>
      </c>
      <c r="AA126">
        <v>0.75555796088266802</v>
      </c>
      <c r="AB126">
        <v>0.87640234261813899</v>
      </c>
      <c r="AC126">
        <v>0.21446999878310499</v>
      </c>
      <c r="AD126">
        <v>0.76601791864421098</v>
      </c>
      <c r="AE126">
        <v>6.8283503741772798E-3</v>
      </c>
      <c r="AF126">
        <v>0.24238663858239801</v>
      </c>
      <c r="AG126">
        <v>0.45256108977897702</v>
      </c>
      <c r="AH126">
        <v>0.46173307459281199</v>
      </c>
      <c r="AI126">
        <v>0.107365957938058</v>
      </c>
      <c r="AJ126">
        <v>5.7452031757047398E-2</v>
      </c>
      <c r="AK126">
        <v>0.45693033446966702</v>
      </c>
      <c r="AL126">
        <v>0.16161265531796301</v>
      </c>
      <c r="AM126">
        <v>0.642449378205462</v>
      </c>
      <c r="AN126">
        <v>0.13112585317182399</v>
      </c>
      <c r="AO126">
        <v>0.73584538136241895</v>
      </c>
      <c r="AP126">
        <v>-1.5134574660542899E-2</v>
      </c>
      <c r="AQ126">
        <v>0.52075409151457996</v>
      </c>
      <c r="AR126">
        <v>0.18193734966219399</v>
      </c>
      <c r="AS126">
        <v>0.18168406198513501</v>
      </c>
      <c r="AT126">
        <v>5.9097355362941499E-3</v>
      </c>
      <c r="AU126">
        <v>0.67936279543948497</v>
      </c>
      <c r="AV126">
        <v>0.371011729285735</v>
      </c>
      <c r="AW126">
        <v>-6.7006207313475397E-2</v>
      </c>
      <c r="AX126">
        <v>0.53970250379164197</v>
      </c>
      <c r="AY126">
        <v>0.45927276245792897</v>
      </c>
      <c r="AZ126">
        <v>0.49102033531281303</v>
      </c>
      <c r="BA126">
        <v>0.39418040128737603</v>
      </c>
      <c r="BB126">
        <v>0.80076063744714798</v>
      </c>
      <c r="BC126">
        <v>0.102076428203833</v>
      </c>
      <c r="BD126">
        <v>0.22201988413750401</v>
      </c>
      <c r="BE126" t="s">
        <v>162</v>
      </c>
      <c r="BF126">
        <v>0.150906636715474</v>
      </c>
      <c r="BG126">
        <v>0.64677314541486697</v>
      </c>
      <c r="BH126">
        <v>0.84698110664319104</v>
      </c>
      <c r="BI126">
        <v>0.39993537054802503</v>
      </c>
      <c r="BJ126">
        <v>-4.5919018967850903E-2</v>
      </c>
      <c r="BK126">
        <v>0.55111477679193199</v>
      </c>
      <c r="BL126">
        <v>0.236207883891172</v>
      </c>
      <c r="BM126">
        <v>-5.0708090034539403E-2</v>
      </c>
      <c r="BN126">
        <v>-9.6927823607904307E-2</v>
      </c>
      <c r="BO126">
        <v>0.45652448222415198</v>
      </c>
      <c r="BP126">
        <v>0.46481065450884201</v>
      </c>
      <c r="BQ126">
        <v>0.15711033828353799</v>
      </c>
      <c r="BR126">
        <v>0.50096370106580801</v>
      </c>
      <c r="BS126">
        <v>0.63553736361826996</v>
      </c>
      <c r="BT126">
        <v>-2.724986117427E-3</v>
      </c>
      <c r="BU126">
        <v>0.19330433422287199</v>
      </c>
      <c r="BV126">
        <v>0.38179746973113698</v>
      </c>
      <c r="BW126">
        <v>8.2941965563427394E-2</v>
      </c>
      <c r="BX126">
        <v>0.43580032075103098</v>
      </c>
      <c r="BY126">
        <v>0.48873866084999901</v>
      </c>
      <c r="BZ126">
        <v>0.239294753932944</v>
      </c>
      <c r="CA126" t="s">
        <v>162</v>
      </c>
      <c r="CB126">
        <v>0.41859401793603601</v>
      </c>
      <c r="CC126">
        <v>0.22770456353049701</v>
      </c>
      <c r="CD126">
        <v>0.78029965713870497</v>
      </c>
      <c r="CE126">
        <v>4.587428597781E-2</v>
      </c>
      <c r="CF126">
        <v>0.706505673125564</v>
      </c>
      <c r="CG126">
        <v>0.60639389773559704</v>
      </c>
      <c r="CH126">
        <v>0.33741202640941498</v>
      </c>
      <c r="CI126">
        <v>-2.2294158489938501E-2</v>
      </c>
      <c r="CJ126">
        <v>0.48591113483112802</v>
      </c>
      <c r="CK126">
        <v>0.27784078289026898</v>
      </c>
      <c r="CL126">
        <v>2.75373934843537E-2</v>
      </c>
      <c r="CM126">
        <v>0.38838430252919198</v>
      </c>
      <c r="CN126">
        <v>2.76899138711467E-2</v>
      </c>
      <c r="CO126">
        <v>0.66492579488954995</v>
      </c>
      <c r="CP126">
        <v>0.50343857148812599</v>
      </c>
      <c r="CQ126">
        <v>-0.108838625559281</v>
      </c>
      <c r="CR126">
        <v>-0.155524903669224</v>
      </c>
      <c r="CS126">
        <v>-1.2612357337101501E-2</v>
      </c>
      <c r="CT126">
        <v>6.7310189882711105E-2</v>
      </c>
    </row>
    <row r="127" spans="1:98" x14ac:dyDescent="0.25">
      <c r="A127" s="139">
        <v>42826</v>
      </c>
      <c r="B127">
        <f t="shared" si="1"/>
        <v>28.082330646533261</v>
      </c>
      <c r="C127">
        <v>0.345987332383001</v>
      </c>
      <c r="D127">
        <v>0.30555717184578601</v>
      </c>
      <c r="E127">
        <v>0.60012653164793095</v>
      </c>
      <c r="F127" t="s">
        <v>162</v>
      </c>
      <c r="G127">
        <v>-0.12564563091487399</v>
      </c>
      <c r="H127">
        <v>0.75034788723746204</v>
      </c>
      <c r="I127">
        <v>0.20510002464409599</v>
      </c>
      <c r="J127">
        <v>0.64179166526264297</v>
      </c>
      <c r="K127">
        <v>0.17224132857674701</v>
      </c>
      <c r="L127">
        <v>0.26709223598404802</v>
      </c>
      <c r="M127">
        <v>-4.6252391707369403E-2</v>
      </c>
      <c r="N127">
        <v>0.31943704667877498</v>
      </c>
      <c r="O127">
        <v>2.64789457902024E-2</v>
      </c>
      <c r="P127">
        <v>0.3882595799095</v>
      </c>
      <c r="Q127">
        <v>7.5800716937544796E-2</v>
      </c>
      <c r="R127">
        <v>0.35602813532345601</v>
      </c>
      <c r="S127">
        <v>0.11859319390638499</v>
      </c>
      <c r="T127">
        <v>6.2001419774711498E-2</v>
      </c>
      <c r="U127">
        <v>0.44382865360791601</v>
      </c>
      <c r="V127">
        <v>0.58959647409468197</v>
      </c>
      <c r="W127">
        <v>0.57797722293059595</v>
      </c>
      <c r="X127" t="s">
        <v>162</v>
      </c>
      <c r="Y127">
        <v>-2.4837241399001699E-2</v>
      </c>
      <c r="Z127">
        <v>0.393041250142311</v>
      </c>
      <c r="AA127">
        <v>0.81261539481385203</v>
      </c>
      <c r="AB127">
        <v>0.92090250731126699</v>
      </c>
      <c r="AC127">
        <v>0.25864044892985</v>
      </c>
      <c r="AD127">
        <v>0.88880957207307199</v>
      </c>
      <c r="AE127">
        <v>7.0879988891673198E-2</v>
      </c>
      <c r="AF127">
        <v>0.33866315128939001</v>
      </c>
      <c r="AG127">
        <v>0.36149409211828898</v>
      </c>
      <c r="AH127">
        <v>0.44870946288666702</v>
      </c>
      <c r="AI127">
        <v>0.26009259067145002</v>
      </c>
      <c r="AJ127">
        <v>0.28642065297020097</v>
      </c>
      <c r="AK127">
        <v>-9.72762776339888E-2</v>
      </c>
      <c r="AL127">
        <v>-8.2508093766309396E-2</v>
      </c>
      <c r="AM127">
        <v>0.50889379191787998</v>
      </c>
      <c r="AN127">
        <v>0.48691609277827702</v>
      </c>
      <c r="AO127">
        <v>0.82379074198437496</v>
      </c>
      <c r="AP127">
        <v>-4.9955762340781099E-2</v>
      </c>
      <c r="AQ127">
        <v>0.257600822385327</v>
      </c>
      <c r="AR127">
        <v>-0.11760389475481101</v>
      </c>
      <c r="AS127">
        <v>1.24318010628377E-3</v>
      </c>
      <c r="AT127">
        <v>-9.9171503799501806E-2</v>
      </c>
      <c r="AU127">
        <v>0.165802699957111</v>
      </c>
      <c r="AV127">
        <v>0.18040461123680199</v>
      </c>
      <c r="AW127">
        <v>0.205826168240104</v>
      </c>
      <c r="AX127">
        <v>0.44946757087969402</v>
      </c>
      <c r="AY127">
        <v>0.129811183526021</v>
      </c>
      <c r="AZ127">
        <v>0.29516993135719</v>
      </c>
      <c r="BA127">
        <v>0.33980005943448799</v>
      </c>
      <c r="BB127">
        <v>0.47588957081774702</v>
      </c>
      <c r="BC127">
        <v>2.6332409788853999E-4</v>
      </c>
      <c r="BD127">
        <v>0.54244501660842903</v>
      </c>
      <c r="BE127" t="s">
        <v>162</v>
      </c>
      <c r="BF127">
        <v>0.15087571610435099</v>
      </c>
      <c r="BG127">
        <v>0.64571682550760201</v>
      </c>
      <c r="BH127">
        <v>0.90861865546012099</v>
      </c>
      <c r="BI127">
        <v>0.383544843405483</v>
      </c>
      <c r="BJ127">
        <v>-1.2673837534150899E-2</v>
      </c>
      <c r="BK127">
        <v>0.46915385041788898</v>
      </c>
      <c r="BL127">
        <v>0.14854000273500101</v>
      </c>
      <c r="BM127">
        <v>8.6553016690344695E-2</v>
      </c>
      <c r="BN127">
        <v>5.2568301854050105E-4</v>
      </c>
      <c r="BO127">
        <v>-6.4999771633574802E-2</v>
      </c>
      <c r="BP127">
        <v>0.380155204757816</v>
      </c>
      <c r="BQ127">
        <v>6.8993708956488806E-2</v>
      </c>
      <c r="BR127">
        <v>0.40822096379439898</v>
      </c>
      <c r="BS127">
        <v>0.79615543671899203</v>
      </c>
      <c r="BT127">
        <v>-0.14951465066168801</v>
      </c>
      <c r="BU127">
        <v>0.395528684871984</v>
      </c>
      <c r="BV127">
        <v>0.31916010574562598</v>
      </c>
      <c r="BW127">
        <v>-7.5752346001899395E-2</v>
      </c>
      <c r="BX127">
        <v>0.328808821225478</v>
      </c>
      <c r="BY127">
        <v>0.15587898590556101</v>
      </c>
      <c r="BZ127">
        <v>0.145214825013324</v>
      </c>
      <c r="CA127" t="s">
        <v>162</v>
      </c>
      <c r="CB127">
        <v>0.42225969976116801</v>
      </c>
      <c r="CC127">
        <v>0.40252799818717</v>
      </c>
      <c r="CD127">
        <v>0.85047979402103102</v>
      </c>
      <c r="CE127">
        <v>-8.2672914083938606E-2</v>
      </c>
      <c r="CF127">
        <v>0.79923076441519103</v>
      </c>
      <c r="CG127">
        <v>0.60743271370046603</v>
      </c>
      <c r="CH127">
        <v>0.365297148900744</v>
      </c>
      <c r="CI127">
        <v>-2.3831908387601502E-3</v>
      </c>
      <c r="CJ127">
        <v>-6.0436612762975201E-3</v>
      </c>
      <c r="CK127">
        <v>0.406056928353147</v>
      </c>
      <c r="CL127">
        <v>5.6417837157007903E-3</v>
      </c>
      <c r="CM127">
        <v>0.18660251687811899</v>
      </c>
      <c r="CN127">
        <v>-0.17081021969716001</v>
      </c>
      <c r="CO127">
        <v>0.57912574683964602</v>
      </c>
      <c r="CP127">
        <v>0.48263658952254301</v>
      </c>
      <c r="CQ127">
        <v>-8.8768025303162398E-2</v>
      </c>
      <c r="CR127">
        <v>-0.128698356656616</v>
      </c>
      <c r="CS127">
        <v>0.22729599631108799</v>
      </c>
      <c r="CT127">
        <v>-1.4760490081648901E-2</v>
      </c>
    </row>
    <row r="128" spans="1:98" x14ac:dyDescent="0.25">
      <c r="A128" s="139">
        <v>42917</v>
      </c>
      <c r="B128">
        <f t="shared" si="1"/>
        <v>25.664635157989974</v>
      </c>
      <c r="C128">
        <v>0.109082782627518</v>
      </c>
      <c r="D128">
        <v>0.37307429658595898</v>
      </c>
      <c r="E128">
        <v>0.69232499360594701</v>
      </c>
      <c r="F128" t="s">
        <v>162</v>
      </c>
      <c r="G128">
        <v>9.0862275829254005E-2</v>
      </c>
      <c r="H128">
        <v>0.451718133740801</v>
      </c>
      <c r="I128">
        <v>0.22393819350748401</v>
      </c>
      <c r="J128">
        <v>0.63962139951863495</v>
      </c>
      <c r="K128">
        <v>0.30435074019952102</v>
      </c>
      <c r="L128">
        <v>0.43737490391037798</v>
      </c>
      <c r="M128">
        <v>4.5681852875079303E-2</v>
      </c>
      <c r="N128">
        <v>0.290956515480016</v>
      </c>
      <c r="O128">
        <v>-3.8414239734830602E-2</v>
      </c>
      <c r="P128">
        <v>0.50068837728756799</v>
      </c>
      <c r="Q128">
        <v>4.9567554790571698E-2</v>
      </c>
      <c r="R128">
        <v>0.50953502200894796</v>
      </c>
      <c r="S128">
        <v>0.26202306486391502</v>
      </c>
      <c r="T128">
        <v>0.47755846723298201</v>
      </c>
      <c r="U128">
        <v>0.346647318503989</v>
      </c>
      <c r="V128">
        <v>0.46080927673463901</v>
      </c>
      <c r="W128">
        <v>0.25393186334024798</v>
      </c>
      <c r="X128" t="s">
        <v>162</v>
      </c>
      <c r="Y128">
        <v>-6.6336441723225906E-2</v>
      </c>
      <c r="Z128">
        <v>0.45173657019732499</v>
      </c>
      <c r="AA128">
        <v>0.63319713679502099</v>
      </c>
      <c r="AB128">
        <v>0.85637796422389101</v>
      </c>
      <c r="AC128">
        <v>0.25627782801814702</v>
      </c>
      <c r="AD128">
        <v>0.67155716603671201</v>
      </c>
      <c r="AE128">
        <v>-4.6969790117048903E-2</v>
      </c>
      <c r="AF128">
        <v>0.22443537593894899</v>
      </c>
      <c r="AG128">
        <v>0.42127894342394701</v>
      </c>
      <c r="AH128">
        <v>0.31481370559475003</v>
      </c>
      <c r="AI128">
        <v>4.9426365977779801E-2</v>
      </c>
      <c r="AJ128">
        <v>0.30838748730814802</v>
      </c>
      <c r="AK128">
        <v>7.83712570568421E-2</v>
      </c>
      <c r="AL128">
        <v>2.47863912370654E-2</v>
      </c>
      <c r="AM128">
        <v>0.28918745545665497</v>
      </c>
      <c r="AN128">
        <v>0.24829502158342101</v>
      </c>
      <c r="AO128">
        <v>0.73626839542889599</v>
      </c>
      <c r="AP128">
        <v>0.24900706978277701</v>
      </c>
      <c r="AQ128">
        <v>0.29544324479204298</v>
      </c>
      <c r="AR128">
        <v>-0.18962982780999299</v>
      </c>
      <c r="AS128">
        <v>-0.142415134679789</v>
      </c>
      <c r="AT128">
        <v>3.9020545960383603E-2</v>
      </c>
      <c r="AU128">
        <v>0.24958370826870399</v>
      </c>
      <c r="AV128">
        <v>0.28670584584095898</v>
      </c>
      <c r="AW128">
        <v>3.6443967766171197E-2</v>
      </c>
      <c r="AX128">
        <v>0.25270313032878899</v>
      </c>
      <c r="AY128">
        <v>3.8066904095123297E-2</v>
      </c>
      <c r="AZ128">
        <v>0.34042601696744601</v>
      </c>
      <c r="BA128">
        <v>0.14651407779807499</v>
      </c>
      <c r="BB128">
        <v>0.358370528031488</v>
      </c>
      <c r="BC128">
        <v>-9.0748273053238293E-2</v>
      </c>
      <c r="BD128">
        <v>0.29801520209211602</v>
      </c>
      <c r="BE128" t="s">
        <v>162</v>
      </c>
      <c r="BF128">
        <v>9.5817975268602404E-2</v>
      </c>
      <c r="BG128">
        <v>0.68431962925863798</v>
      </c>
      <c r="BH128">
        <v>0.804678462604837</v>
      </c>
      <c r="BI128">
        <v>0.39079226463718503</v>
      </c>
      <c r="BJ128">
        <v>1.7494525007021301E-2</v>
      </c>
      <c r="BK128">
        <v>0.50398455557549704</v>
      </c>
      <c r="BL128">
        <v>5.5832178841981897E-2</v>
      </c>
      <c r="BM128">
        <v>3.1816165442850902E-2</v>
      </c>
      <c r="BN128">
        <v>-9.0844791381358106E-2</v>
      </c>
      <c r="BO128">
        <v>-7.9907131427222194E-2</v>
      </c>
      <c r="BP128">
        <v>0.11852618123422901</v>
      </c>
      <c r="BQ128">
        <v>4.7283029249361702E-2</v>
      </c>
      <c r="BR128">
        <v>0.35505841968629698</v>
      </c>
      <c r="BS128">
        <v>0.53761123589712201</v>
      </c>
      <c r="BT128">
        <v>-4.3122229291827401E-2</v>
      </c>
      <c r="BU128">
        <v>0.23637473984451501</v>
      </c>
      <c r="BV128">
        <v>0.29763533459091301</v>
      </c>
      <c r="BW128">
        <v>0.17792262206228199</v>
      </c>
      <c r="BX128">
        <v>0.21606310765402101</v>
      </c>
      <c r="BY128">
        <v>0.430771680683395</v>
      </c>
      <c r="BZ128">
        <v>0.237497306185837</v>
      </c>
      <c r="CA128" t="s">
        <v>162</v>
      </c>
      <c r="CB128">
        <v>0.469581884538183</v>
      </c>
      <c r="CC128">
        <v>0.29108119225917001</v>
      </c>
      <c r="CD128">
        <v>0.75196191980687699</v>
      </c>
      <c r="CE128">
        <v>-0.116892749314481</v>
      </c>
      <c r="CF128">
        <v>0.64983662263949304</v>
      </c>
      <c r="CG128">
        <v>0.49899623498571299</v>
      </c>
      <c r="CH128">
        <v>3.4950765637986402E-2</v>
      </c>
      <c r="CI128">
        <v>-7.8560011784607003E-2</v>
      </c>
      <c r="CJ128">
        <v>0.13720799362004099</v>
      </c>
      <c r="CK128">
        <v>0.44531768440743702</v>
      </c>
      <c r="CL128">
        <v>2.69402063641534E-2</v>
      </c>
      <c r="CM128">
        <v>0.33081233554313</v>
      </c>
      <c r="CN128">
        <v>2.5970826568626999E-2</v>
      </c>
      <c r="CO128">
        <v>0.67288631102039598</v>
      </c>
      <c r="CP128">
        <v>0.47333133196332899</v>
      </c>
      <c r="CQ128">
        <v>4.4199983568136897E-2</v>
      </c>
      <c r="CR128">
        <v>-0.15177797213652</v>
      </c>
      <c r="CS128">
        <v>5.9210904034569203E-2</v>
      </c>
      <c r="CT128">
        <v>-7.9127011521995999E-2</v>
      </c>
    </row>
    <row r="129" spans="1:98" x14ac:dyDescent="0.25">
      <c r="A129" s="139">
        <v>43009</v>
      </c>
      <c r="B129">
        <f t="shared" si="1"/>
        <v>18.798669760794603</v>
      </c>
      <c r="C129">
        <v>-3.0884845961548901E-2</v>
      </c>
      <c r="D129">
        <v>0.32710676636519198</v>
      </c>
      <c r="E129">
        <v>0.54038568281127797</v>
      </c>
      <c r="F129" t="s">
        <v>162</v>
      </c>
      <c r="G129">
        <v>-0.118316707739565</v>
      </c>
      <c r="H129">
        <v>0.50711762461349597</v>
      </c>
      <c r="I129">
        <v>0.120083973404189</v>
      </c>
      <c r="J129">
        <v>0.64579995342019703</v>
      </c>
      <c r="K129">
        <v>0.21769158219016299</v>
      </c>
      <c r="L129">
        <v>0.17613590100587501</v>
      </c>
      <c r="M129">
        <v>2.08967199909856E-2</v>
      </c>
      <c r="N129">
        <v>0.149040848707445</v>
      </c>
      <c r="O129">
        <v>0.183713613890854</v>
      </c>
      <c r="P129">
        <v>0.181267343486581</v>
      </c>
      <c r="Q129">
        <v>0.212217582844829</v>
      </c>
      <c r="R129">
        <v>3.0397230481345201E-2</v>
      </c>
      <c r="S129">
        <v>-4.89066983723263E-2</v>
      </c>
      <c r="T129">
        <v>0.16253983504678399</v>
      </c>
      <c r="U129">
        <v>0.29086524439441402</v>
      </c>
      <c r="V129">
        <v>0.20980138187167899</v>
      </c>
      <c r="W129">
        <v>0.28452282971440002</v>
      </c>
      <c r="X129" t="s">
        <v>162</v>
      </c>
      <c r="Y129">
        <v>-8.0486030897505501E-2</v>
      </c>
      <c r="Z129">
        <v>0.33094630752228199</v>
      </c>
      <c r="AA129">
        <v>0.35083442045177199</v>
      </c>
      <c r="AB129">
        <v>0.83599412864907197</v>
      </c>
      <c r="AC129">
        <v>1.8371946459819499E-2</v>
      </c>
      <c r="AD129">
        <v>0.54055244962585303</v>
      </c>
      <c r="AE129">
        <v>-2.48136886500347E-2</v>
      </c>
      <c r="AF129">
        <v>0.23558267111346201</v>
      </c>
      <c r="AG129">
        <v>0.34727174581085002</v>
      </c>
      <c r="AH129">
        <v>7.9283946699018795E-2</v>
      </c>
      <c r="AI129">
        <v>-1.2748597149134799E-3</v>
      </c>
      <c r="AJ129">
        <v>0.19448509208724199</v>
      </c>
      <c r="AK129">
        <v>0.18049813886976701</v>
      </c>
      <c r="AL129">
        <v>8.4468788593026894E-2</v>
      </c>
      <c r="AM129">
        <v>0.245626895691823</v>
      </c>
      <c r="AN129">
        <v>0.16288345008032701</v>
      </c>
      <c r="AO129">
        <v>0.70322815711966802</v>
      </c>
      <c r="AP129">
        <v>-7.6651167189389904E-3</v>
      </c>
      <c r="AQ129">
        <v>0.35019724153206599</v>
      </c>
      <c r="AR129">
        <v>0.164797222228978</v>
      </c>
      <c r="AS129">
        <v>1.3055046380974799E-2</v>
      </c>
      <c r="AT129">
        <v>-6.2615797596942593E-2</v>
      </c>
      <c r="AU129">
        <v>0.16966650521769999</v>
      </c>
      <c r="AV129">
        <v>0.100618814813735</v>
      </c>
      <c r="AW129">
        <v>6.0306153925245897E-3</v>
      </c>
      <c r="AX129">
        <v>0.26841861012828</v>
      </c>
      <c r="AY129">
        <v>0.115336105603791</v>
      </c>
      <c r="AZ129">
        <v>0.258438030583442</v>
      </c>
      <c r="BA129">
        <v>0.25178676731751498</v>
      </c>
      <c r="BB129">
        <v>0.170214508262827</v>
      </c>
      <c r="BC129">
        <v>2.1792705246168598E-2</v>
      </c>
      <c r="BD129">
        <v>0.31869046012329899</v>
      </c>
      <c r="BE129" t="s">
        <v>162</v>
      </c>
      <c r="BF129">
        <v>-7.2732386752998104E-2</v>
      </c>
      <c r="BG129">
        <v>0.72508509079105998</v>
      </c>
      <c r="BH129">
        <v>0.725895418266575</v>
      </c>
      <c r="BI129">
        <v>6.12604322979498E-2</v>
      </c>
      <c r="BJ129">
        <v>-5.1268347124100701E-2</v>
      </c>
      <c r="BK129">
        <v>0.42226046130093497</v>
      </c>
      <c r="BL129">
        <v>-2.2233924420254101E-2</v>
      </c>
      <c r="BM129">
        <v>-0.165292482325088</v>
      </c>
      <c r="BN129">
        <v>-0.24112175052729601</v>
      </c>
      <c r="BO129">
        <v>-4.3526829720840897E-2</v>
      </c>
      <c r="BP129">
        <v>0.137035025254891</v>
      </c>
      <c r="BQ129">
        <v>0.16730026081028701</v>
      </c>
      <c r="BR129">
        <v>0.28634049242919102</v>
      </c>
      <c r="BS129">
        <v>0.49099429423678298</v>
      </c>
      <c r="BT129">
        <v>0.112985315545669</v>
      </c>
      <c r="BU129">
        <v>0.16946794036510501</v>
      </c>
      <c r="BV129">
        <v>0.24568341030017199</v>
      </c>
      <c r="BW129">
        <v>-6.6942609680082296E-2</v>
      </c>
      <c r="BX129">
        <v>0.501073559994623</v>
      </c>
      <c r="BY129">
        <v>0.31263124090000199</v>
      </c>
      <c r="BZ129">
        <v>-6.7832025813239896E-2</v>
      </c>
      <c r="CA129" t="s">
        <v>162</v>
      </c>
      <c r="CB129">
        <v>0.42063671892018401</v>
      </c>
      <c r="CC129">
        <v>0.24934037862366201</v>
      </c>
      <c r="CD129">
        <v>0.37554533747158603</v>
      </c>
      <c r="CE129">
        <v>2.21324272906098E-2</v>
      </c>
      <c r="CF129">
        <v>0.65790600870155003</v>
      </c>
      <c r="CG129">
        <v>0.42530170021127001</v>
      </c>
      <c r="CH129">
        <v>0.16646030342930901</v>
      </c>
      <c r="CI129">
        <v>-9.0906618182221594E-2</v>
      </c>
      <c r="CJ129">
        <v>0.16243653738084299</v>
      </c>
      <c r="CK129">
        <v>4.5315070434025197E-2</v>
      </c>
      <c r="CL129">
        <v>6.06387125243752E-2</v>
      </c>
      <c r="CM129">
        <v>0.118299840045785</v>
      </c>
      <c r="CN129">
        <v>0.115860025661746</v>
      </c>
      <c r="CO129">
        <v>0.45492330018444899</v>
      </c>
      <c r="CP129">
        <v>0.12612424047785101</v>
      </c>
      <c r="CQ129">
        <v>-2.3077698579720099E-2</v>
      </c>
      <c r="CR129">
        <v>0.102139366306794</v>
      </c>
      <c r="CS129">
        <v>-4.6919422188650202E-2</v>
      </c>
      <c r="CT129">
        <v>-7.81337751049727E-2</v>
      </c>
    </row>
    <row r="130" spans="1:98" x14ac:dyDescent="0.25">
      <c r="A130" s="139">
        <v>43101</v>
      </c>
      <c r="B130">
        <f t="shared" si="1"/>
        <v>37.318551883168183</v>
      </c>
      <c r="C130">
        <v>0.55196949198761203</v>
      </c>
      <c r="D130">
        <v>0.70485268394791301</v>
      </c>
      <c r="E130">
        <v>0.75723549672538604</v>
      </c>
      <c r="F130" t="s">
        <v>162</v>
      </c>
      <c r="G130">
        <v>0.159802310466859</v>
      </c>
      <c r="H130">
        <v>0.79051852510084697</v>
      </c>
      <c r="I130">
        <v>2.3020779790715401E-2</v>
      </c>
      <c r="J130">
        <v>0.48672887019130801</v>
      </c>
      <c r="K130">
        <v>0.188488379163049</v>
      </c>
      <c r="L130">
        <v>0.49259784549973801</v>
      </c>
      <c r="M130">
        <v>0.33035434958889698</v>
      </c>
      <c r="N130">
        <v>0.73422581435685297</v>
      </c>
      <c r="O130">
        <v>0.116420336302427</v>
      </c>
      <c r="P130">
        <v>0.64168389368201895</v>
      </c>
      <c r="Q130">
        <v>0.363401850589468</v>
      </c>
      <c r="R130">
        <v>0.57674966296018504</v>
      </c>
      <c r="S130">
        <v>4.4842663317165E-2</v>
      </c>
      <c r="T130">
        <v>0.50736128966266603</v>
      </c>
      <c r="U130">
        <v>5.1299462167668002E-2</v>
      </c>
      <c r="V130">
        <v>0.66283749589518903</v>
      </c>
      <c r="W130">
        <v>0.45889386817961197</v>
      </c>
      <c r="X130" t="s">
        <v>162</v>
      </c>
      <c r="Y130">
        <v>0.177977522058126</v>
      </c>
      <c r="Z130">
        <v>0.38226641671106898</v>
      </c>
      <c r="AA130">
        <v>0.76941878225236704</v>
      </c>
      <c r="AB130">
        <v>0.94322845915641695</v>
      </c>
      <c r="AC130">
        <v>0.38197371997387902</v>
      </c>
      <c r="AD130">
        <v>0.78272800536749498</v>
      </c>
      <c r="AE130">
        <v>-4.1876846451154102E-2</v>
      </c>
      <c r="AF130">
        <v>0.45046916039196899</v>
      </c>
      <c r="AG130">
        <v>0.57212260670277104</v>
      </c>
      <c r="AH130">
        <v>0.58116307965512304</v>
      </c>
      <c r="AI130">
        <v>0.12395157121124099</v>
      </c>
      <c r="AJ130">
        <v>0.35351604685909699</v>
      </c>
      <c r="AK130">
        <v>0.32726216342935899</v>
      </c>
      <c r="AL130">
        <v>0.10910796374429101</v>
      </c>
      <c r="AM130">
        <v>0.27733547820676302</v>
      </c>
      <c r="AN130">
        <v>0.57699207731469804</v>
      </c>
      <c r="AO130">
        <v>0.80429610795097595</v>
      </c>
      <c r="AP130">
        <v>-9.35339830886526E-2</v>
      </c>
      <c r="AQ130">
        <v>0.52108196738261803</v>
      </c>
      <c r="AR130">
        <v>-8.0222430438679201E-2</v>
      </c>
      <c r="AS130">
        <v>4.4904357707519198E-3</v>
      </c>
      <c r="AT130">
        <v>0.31362837882866101</v>
      </c>
      <c r="AU130">
        <v>0.44262496322810602</v>
      </c>
      <c r="AV130">
        <v>0.46398858739429899</v>
      </c>
      <c r="AW130">
        <v>-5.2828710293250099E-2</v>
      </c>
      <c r="AX130">
        <v>0.45559340831495998</v>
      </c>
      <c r="AY130">
        <v>7.6457216140025805E-2</v>
      </c>
      <c r="AZ130">
        <v>0.196892366299182</v>
      </c>
      <c r="BA130">
        <v>0.425513768808094</v>
      </c>
      <c r="BB130">
        <v>0.32407756089065898</v>
      </c>
      <c r="BC130">
        <v>0.25270837301274701</v>
      </c>
      <c r="BD130">
        <v>0.46546848756432002</v>
      </c>
      <c r="BE130" t="s">
        <v>162</v>
      </c>
      <c r="BF130">
        <v>0.18582765954731301</v>
      </c>
      <c r="BG130">
        <v>0.62735377722290098</v>
      </c>
      <c r="BH130">
        <v>0.90229705486905198</v>
      </c>
      <c r="BI130">
        <v>0.27740822213667099</v>
      </c>
      <c r="BJ130">
        <v>0.15840001076546001</v>
      </c>
      <c r="BK130">
        <v>0.75352244207863694</v>
      </c>
      <c r="BL130">
        <v>8.2370299282824605E-2</v>
      </c>
      <c r="BM130">
        <v>9.2795553637195202E-2</v>
      </c>
      <c r="BN130">
        <v>-3.5223493127884802E-2</v>
      </c>
      <c r="BO130">
        <v>2.6549162689876601E-2</v>
      </c>
      <c r="BP130">
        <v>0.66570371660061101</v>
      </c>
      <c r="BQ130">
        <v>-5.6603796052550103E-3</v>
      </c>
      <c r="BR130">
        <v>0.46132631563383197</v>
      </c>
      <c r="BS130">
        <v>0.73650145916757204</v>
      </c>
      <c r="BT130">
        <v>7.6324897722223298E-2</v>
      </c>
      <c r="BU130">
        <v>0.446698245688953</v>
      </c>
      <c r="BV130">
        <v>0.54098087570231801</v>
      </c>
      <c r="BW130">
        <v>0.27613466120858499</v>
      </c>
      <c r="BX130">
        <v>0.194105148037715</v>
      </c>
      <c r="BY130">
        <v>0.79630790968931697</v>
      </c>
      <c r="BZ130">
        <v>0.148325440941104</v>
      </c>
      <c r="CA130" t="s">
        <v>162</v>
      </c>
      <c r="CB130">
        <v>0.45933226433915803</v>
      </c>
      <c r="CC130">
        <v>0.61660666338441195</v>
      </c>
      <c r="CD130">
        <v>0.826594013091008</v>
      </c>
      <c r="CE130">
        <v>0.105244020587846</v>
      </c>
      <c r="CF130">
        <v>0.82386422930288405</v>
      </c>
      <c r="CG130">
        <v>0.75728850119739899</v>
      </c>
      <c r="CH130">
        <v>0.30261162806145803</v>
      </c>
      <c r="CI130">
        <v>7.2392366394149796E-2</v>
      </c>
      <c r="CJ130">
        <v>0.122975479376483</v>
      </c>
      <c r="CK130">
        <v>0.343582193183673</v>
      </c>
      <c r="CL130">
        <v>-0.11330719777223</v>
      </c>
      <c r="CM130">
        <v>0.43949803208809701</v>
      </c>
      <c r="CN130">
        <v>0.149166967962195</v>
      </c>
      <c r="CO130">
        <v>0.80620514160006096</v>
      </c>
      <c r="CP130">
        <v>0.49654773672270602</v>
      </c>
      <c r="CQ130">
        <v>0.41800368088182599</v>
      </c>
      <c r="CR130">
        <v>0.329596232970713</v>
      </c>
      <c r="CS130">
        <v>0.14855343257464701</v>
      </c>
      <c r="CT130">
        <v>-0.11089440724466899</v>
      </c>
    </row>
    <row r="131" spans="1:98" x14ac:dyDescent="0.25">
      <c r="A131" s="139">
        <v>43191</v>
      </c>
      <c r="B131">
        <f t="shared" ref="B131:B139" si="2">AVERAGE(C131:CT131)*100</f>
        <v>29.34249363655168</v>
      </c>
      <c r="C131">
        <v>-3.5221671228731197E-2</v>
      </c>
      <c r="D131">
        <v>0.48197919101124798</v>
      </c>
      <c r="E131">
        <v>0.65946932989836704</v>
      </c>
      <c r="F131" t="s">
        <v>162</v>
      </c>
      <c r="G131">
        <v>-6.6023133641117407E-2</v>
      </c>
      <c r="H131">
        <v>0.56433000643201403</v>
      </c>
      <c r="I131">
        <v>0.20729178643867499</v>
      </c>
      <c r="J131">
        <v>0.37079487342651002</v>
      </c>
      <c r="K131">
        <v>0.11367128786398201</v>
      </c>
      <c r="L131">
        <v>0.35279279977616401</v>
      </c>
      <c r="M131">
        <v>0.20420793151059</v>
      </c>
      <c r="N131">
        <v>0.59850452912404195</v>
      </c>
      <c r="O131">
        <v>4.4691461500533498E-2</v>
      </c>
      <c r="P131">
        <v>0.56691881602181804</v>
      </c>
      <c r="Q131">
        <v>0.26369676899561201</v>
      </c>
      <c r="R131">
        <v>0.45062010440481898</v>
      </c>
      <c r="S131">
        <v>0.18980848186304</v>
      </c>
      <c r="T131">
        <v>0.43532241958075601</v>
      </c>
      <c r="U131">
        <v>0.236881133622005</v>
      </c>
      <c r="V131">
        <v>0.53025900843764096</v>
      </c>
      <c r="W131">
        <v>0.41059619560474597</v>
      </c>
      <c r="X131" t="s">
        <v>162</v>
      </c>
      <c r="Y131">
        <v>-0.141047597065032</v>
      </c>
      <c r="Z131">
        <v>0.21967565357115801</v>
      </c>
      <c r="AA131">
        <v>0.71985453535145205</v>
      </c>
      <c r="AB131">
        <v>0.83825222621251705</v>
      </c>
      <c r="AC131">
        <v>0.44822486377571302</v>
      </c>
      <c r="AD131">
        <v>0.83643820246163403</v>
      </c>
      <c r="AE131">
        <v>0.21654201352964</v>
      </c>
      <c r="AF131">
        <v>0.25635221763170202</v>
      </c>
      <c r="AG131">
        <v>0.419828427026887</v>
      </c>
      <c r="AH131">
        <v>0.458301128843424</v>
      </c>
      <c r="AI131">
        <v>6.0490351025444103E-2</v>
      </c>
      <c r="AJ131">
        <v>0.40890980280898298</v>
      </c>
      <c r="AK131">
        <v>0.29639419077157397</v>
      </c>
      <c r="AL131">
        <v>3.9743099864019901E-2</v>
      </c>
      <c r="AM131">
        <v>0.42718778936652302</v>
      </c>
      <c r="AN131">
        <v>0.37400513564218102</v>
      </c>
      <c r="AO131">
        <v>0.70872357727211499</v>
      </c>
      <c r="AP131">
        <v>-4.2112334931659397E-2</v>
      </c>
      <c r="AQ131">
        <v>0.35940590591987698</v>
      </c>
      <c r="AR131">
        <v>0.110496037842037</v>
      </c>
      <c r="AS131">
        <v>-1.49136086354029E-3</v>
      </c>
      <c r="AT131">
        <v>-7.9594826060027393E-2</v>
      </c>
      <c r="AU131">
        <v>0.32764919982718899</v>
      </c>
      <c r="AV131">
        <v>0.31943836320133101</v>
      </c>
      <c r="AW131">
        <v>0.15258453083225301</v>
      </c>
      <c r="AX131">
        <v>0.26402872852585701</v>
      </c>
      <c r="AY131">
        <v>0.22190402361349201</v>
      </c>
      <c r="AZ131">
        <v>8.2237349589458705E-2</v>
      </c>
      <c r="BA131">
        <v>0.44770836096019101</v>
      </c>
      <c r="BB131">
        <v>0.26362204265421002</v>
      </c>
      <c r="BC131">
        <v>9.7612585750351102E-2</v>
      </c>
      <c r="BD131">
        <v>0.446310196807153</v>
      </c>
      <c r="BE131" t="s">
        <v>162</v>
      </c>
      <c r="BF131">
        <v>0.35524017727471702</v>
      </c>
      <c r="BG131">
        <v>0.68501542622348799</v>
      </c>
      <c r="BH131">
        <v>0.88386791086108096</v>
      </c>
      <c r="BI131">
        <v>0.41284290196967799</v>
      </c>
      <c r="BJ131">
        <v>5.5994105865439597E-2</v>
      </c>
      <c r="BK131">
        <v>0.493819658231817</v>
      </c>
      <c r="BL131">
        <v>-6.2670319873342498E-2</v>
      </c>
      <c r="BM131">
        <v>-6.4966763839290106E-2</v>
      </c>
      <c r="BN131">
        <v>-1.49078129317781E-2</v>
      </c>
      <c r="BO131">
        <v>-7.5538882958303896E-2</v>
      </c>
      <c r="BP131">
        <v>0.35017253089481198</v>
      </c>
      <c r="BQ131">
        <v>0.25229201424979403</v>
      </c>
      <c r="BR131">
        <v>0.487810811378384</v>
      </c>
      <c r="BS131">
        <v>0.64560316399192597</v>
      </c>
      <c r="BT131">
        <v>-6.3195470723339101E-2</v>
      </c>
      <c r="BU131">
        <v>0.178538126957937</v>
      </c>
      <c r="BV131">
        <v>0.26894253622005598</v>
      </c>
      <c r="BW131">
        <v>-5.8258596158343903E-2</v>
      </c>
      <c r="BX131">
        <v>0.32296888954474101</v>
      </c>
      <c r="BY131">
        <v>0.60077058397844896</v>
      </c>
      <c r="BZ131">
        <v>9.8311499146950795E-2</v>
      </c>
      <c r="CA131" t="s">
        <v>162</v>
      </c>
      <c r="CB131">
        <v>0.66157369006715305</v>
      </c>
      <c r="CC131">
        <v>0.38202023065785201</v>
      </c>
      <c r="CD131">
        <v>0.74701370394053901</v>
      </c>
      <c r="CE131">
        <v>3.1476627440217501E-2</v>
      </c>
      <c r="CF131">
        <v>0.63421575350140702</v>
      </c>
      <c r="CG131">
        <v>0.75499459166250904</v>
      </c>
      <c r="CH131">
        <v>0.35419436416633598</v>
      </c>
      <c r="CI131">
        <v>-9.3006612910113501E-2</v>
      </c>
      <c r="CJ131">
        <v>0.13409167286884499</v>
      </c>
      <c r="CK131">
        <v>1.4643441770075901E-2</v>
      </c>
      <c r="CL131">
        <v>8.8002919990053899E-2</v>
      </c>
      <c r="CM131">
        <v>0.47745058100549997</v>
      </c>
      <c r="CN131">
        <v>3.4298156810878298E-2</v>
      </c>
      <c r="CO131">
        <v>0.75391277537812695</v>
      </c>
      <c r="CP131">
        <v>0.23076426110274201</v>
      </c>
      <c r="CQ131">
        <v>-1.7333578593964099E-2</v>
      </c>
      <c r="CR131">
        <v>-7.6802266444427905E-2</v>
      </c>
      <c r="CS131">
        <v>-0.125175130138415</v>
      </c>
      <c r="CT131">
        <v>0.117840730646543</v>
      </c>
    </row>
    <row r="132" spans="1:98" x14ac:dyDescent="0.25">
      <c r="A132" s="139">
        <v>43282</v>
      </c>
      <c r="B132">
        <f t="shared" si="2"/>
        <v>30.999316556798824</v>
      </c>
      <c r="C132">
        <v>0.344289289643473</v>
      </c>
      <c r="D132">
        <v>0.48414570372323901</v>
      </c>
      <c r="E132">
        <v>0.63312321251749204</v>
      </c>
      <c r="F132" t="s">
        <v>162</v>
      </c>
      <c r="G132">
        <v>-0.12488721870951</v>
      </c>
      <c r="H132">
        <v>0.67501768595768596</v>
      </c>
      <c r="I132">
        <v>-4.32352521386958E-2</v>
      </c>
      <c r="J132">
        <v>0.49819137475502401</v>
      </c>
      <c r="K132">
        <v>0.20311807288091299</v>
      </c>
      <c r="L132">
        <v>0.44019332089708602</v>
      </c>
      <c r="M132">
        <v>0.15699126591950099</v>
      </c>
      <c r="N132">
        <v>0.39268379600122799</v>
      </c>
      <c r="O132">
        <v>2.8706285127179099E-3</v>
      </c>
      <c r="P132">
        <v>0.57302318262415497</v>
      </c>
      <c r="Q132">
        <v>0.45983809429511602</v>
      </c>
      <c r="R132">
        <v>0.48125406167309298</v>
      </c>
      <c r="S132">
        <v>0.41518749716450298</v>
      </c>
      <c r="T132">
        <v>0.45960566818088999</v>
      </c>
      <c r="U132">
        <v>3.2928541725789101E-2</v>
      </c>
      <c r="V132">
        <v>0.70151311027608898</v>
      </c>
      <c r="W132">
        <v>0.50312147958259501</v>
      </c>
      <c r="X132" t="s">
        <v>162</v>
      </c>
      <c r="Y132">
        <v>-0.117024664371604</v>
      </c>
      <c r="Z132">
        <v>0.427089358414102</v>
      </c>
      <c r="AA132">
        <v>0.76832544450759299</v>
      </c>
      <c r="AB132">
        <v>0.91530060236812405</v>
      </c>
      <c r="AC132">
        <v>0.135107721791767</v>
      </c>
      <c r="AD132">
        <v>0.85672713265643496</v>
      </c>
      <c r="AE132">
        <v>0.119333557116699</v>
      </c>
      <c r="AF132">
        <v>0.43459391910214801</v>
      </c>
      <c r="AG132">
        <v>0.387843402071396</v>
      </c>
      <c r="AH132">
        <v>0.349414572703725</v>
      </c>
      <c r="AI132">
        <v>7.9352684099265894E-2</v>
      </c>
      <c r="AJ132">
        <v>0.185061644205603</v>
      </c>
      <c r="AK132">
        <v>0.46443301699213102</v>
      </c>
      <c r="AL132">
        <v>4.9300759753415101E-2</v>
      </c>
      <c r="AM132">
        <v>0.45542817232905097</v>
      </c>
      <c r="AN132">
        <v>0.40534743305586701</v>
      </c>
      <c r="AO132">
        <v>0.59569413338656396</v>
      </c>
      <c r="AP132">
        <v>-4.9226829304016605E-4</v>
      </c>
      <c r="AQ132">
        <v>0.31445049146346299</v>
      </c>
      <c r="AR132">
        <v>-1.6757252616740301E-2</v>
      </c>
      <c r="AS132">
        <v>0.120343481248983</v>
      </c>
      <c r="AT132">
        <v>2.0927411208416499E-2</v>
      </c>
      <c r="AU132">
        <v>0.14256337317482801</v>
      </c>
      <c r="AV132">
        <v>0.36554702730354399</v>
      </c>
      <c r="AW132">
        <v>-8.3275249428259104E-2</v>
      </c>
      <c r="AX132">
        <v>0.58496009595934595</v>
      </c>
      <c r="AY132">
        <v>0.32199130969248002</v>
      </c>
      <c r="AZ132">
        <v>0.144342417079038</v>
      </c>
      <c r="BA132">
        <v>0.338485041475729</v>
      </c>
      <c r="BB132">
        <v>0.246843519778674</v>
      </c>
      <c r="BC132">
        <v>0.241166432055199</v>
      </c>
      <c r="BD132">
        <v>0.48992850162914198</v>
      </c>
      <c r="BE132" t="s">
        <v>162</v>
      </c>
      <c r="BF132">
        <v>0.38424752779474303</v>
      </c>
      <c r="BG132">
        <v>0.76648362634674405</v>
      </c>
      <c r="BH132">
        <v>0.815802147118593</v>
      </c>
      <c r="BI132">
        <v>0.36184994547698601</v>
      </c>
      <c r="BJ132">
        <v>-1.28759743588627E-2</v>
      </c>
      <c r="BK132">
        <v>0.37211747445590199</v>
      </c>
      <c r="BL132">
        <v>-3.4192564826134302E-2</v>
      </c>
      <c r="BM132">
        <v>-8.0189168090130505E-2</v>
      </c>
      <c r="BN132">
        <v>9.3783480139497698E-4</v>
      </c>
      <c r="BO132">
        <v>3.4076650327951499E-2</v>
      </c>
      <c r="BP132">
        <v>0.53217475681434001</v>
      </c>
      <c r="BQ132">
        <v>0.124496591133975</v>
      </c>
      <c r="BR132">
        <v>0.531967068532887</v>
      </c>
      <c r="BS132">
        <v>0.63227704100924198</v>
      </c>
      <c r="BT132">
        <v>3.4578232942164701E-2</v>
      </c>
      <c r="BU132">
        <v>0.27875211402085498</v>
      </c>
      <c r="BV132">
        <v>0.39839880469480199</v>
      </c>
      <c r="BW132">
        <v>0.36892560650953199</v>
      </c>
      <c r="BX132">
        <v>0.36484177520734701</v>
      </c>
      <c r="BY132">
        <v>0.554674071201814</v>
      </c>
      <c r="BZ132">
        <v>8.6190591823719201E-2</v>
      </c>
      <c r="CA132" t="s">
        <v>162</v>
      </c>
      <c r="CB132">
        <v>0.60151252277093503</v>
      </c>
      <c r="CC132">
        <v>0.32257356206570897</v>
      </c>
      <c r="CD132">
        <v>0.860007947111458</v>
      </c>
      <c r="CE132">
        <v>-9.5739532860000601E-2</v>
      </c>
      <c r="CF132">
        <v>0.74351231641319504</v>
      </c>
      <c r="CG132">
        <v>0.71508748002361999</v>
      </c>
      <c r="CH132">
        <v>0.29166262885654298</v>
      </c>
      <c r="CI132">
        <v>4.1162810792302801E-2</v>
      </c>
      <c r="CJ132">
        <v>6.9345746315199505E-2</v>
      </c>
      <c r="CK132">
        <v>0.27534868342535601</v>
      </c>
      <c r="CL132">
        <v>-0.123390996230406</v>
      </c>
      <c r="CM132">
        <v>0.35632652172284002</v>
      </c>
      <c r="CN132">
        <v>0.13434509112873</v>
      </c>
      <c r="CO132">
        <v>0.81897137887921601</v>
      </c>
      <c r="CP132">
        <v>0.11244237190909701</v>
      </c>
      <c r="CQ132">
        <v>-0.14217121902402</v>
      </c>
      <c r="CR132">
        <v>0.111342189776481</v>
      </c>
      <c r="CS132">
        <v>-9.5081174727386794E-2</v>
      </c>
      <c r="CT132">
        <v>-2.4747986427280998E-2</v>
      </c>
    </row>
    <row r="133" spans="1:98" x14ac:dyDescent="0.25">
      <c r="A133" s="139">
        <v>43374</v>
      </c>
      <c r="B133">
        <f t="shared" si="2"/>
        <v>32.363953814964418</v>
      </c>
      <c r="C133">
        <v>0.56005647415200399</v>
      </c>
      <c r="D133">
        <v>0.54553299559838597</v>
      </c>
      <c r="E133">
        <v>0.73944835772247497</v>
      </c>
      <c r="F133" t="s">
        <v>162</v>
      </c>
      <c r="G133">
        <v>-0.14977090478214899</v>
      </c>
      <c r="H133">
        <v>0.59782253352093495</v>
      </c>
      <c r="I133">
        <v>0.271026898916856</v>
      </c>
      <c r="J133">
        <v>0.46613958574278302</v>
      </c>
      <c r="K133">
        <v>9.4052621490285093E-2</v>
      </c>
      <c r="L133">
        <v>0.40898657105334402</v>
      </c>
      <c r="M133">
        <v>0.56926559194868698</v>
      </c>
      <c r="N133">
        <v>0.59094140603738199</v>
      </c>
      <c r="O133">
        <v>0.277256269432613</v>
      </c>
      <c r="P133">
        <v>0.58598176036377003</v>
      </c>
      <c r="Q133">
        <v>0.44588189925003402</v>
      </c>
      <c r="R133">
        <v>0.33716154327645897</v>
      </c>
      <c r="S133">
        <v>4.2567608513707798E-2</v>
      </c>
      <c r="T133">
        <v>0.23437206795089899</v>
      </c>
      <c r="U133">
        <v>0.14887511796622299</v>
      </c>
      <c r="V133">
        <v>0.41177413051156497</v>
      </c>
      <c r="W133">
        <v>0.49366774269185199</v>
      </c>
      <c r="X133" t="s">
        <v>162</v>
      </c>
      <c r="Y133">
        <v>9.9230248126473998E-3</v>
      </c>
      <c r="Z133">
        <v>0.223342561357986</v>
      </c>
      <c r="AA133">
        <v>0.66161152101647502</v>
      </c>
      <c r="AB133">
        <v>0.88673462285328197</v>
      </c>
      <c r="AC133">
        <v>0.25977317313757498</v>
      </c>
      <c r="AD133">
        <v>0.84728056269500496</v>
      </c>
      <c r="AE133">
        <v>-1.1213032734274099E-2</v>
      </c>
      <c r="AF133">
        <v>0.41778971159738398</v>
      </c>
      <c r="AG133">
        <v>0.68224299256723997</v>
      </c>
      <c r="AH133">
        <v>0.55030913032294704</v>
      </c>
      <c r="AI133">
        <v>-0.15848677454013499</v>
      </c>
      <c r="AJ133">
        <v>0.31591985703851599</v>
      </c>
      <c r="AK133">
        <v>0.48398826020706798</v>
      </c>
      <c r="AL133">
        <v>-0.13741612555740601</v>
      </c>
      <c r="AM133">
        <v>0.55691173540176298</v>
      </c>
      <c r="AN133">
        <v>0.457019752211059</v>
      </c>
      <c r="AO133">
        <v>0.78132890658871701</v>
      </c>
      <c r="AP133">
        <v>-6.9738020925671898E-2</v>
      </c>
      <c r="AQ133">
        <v>0.50617903420744403</v>
      </c>
      <c r="AR133">
        <v>-5.0455286418195099E-2</v>
      </c>
      <c r="AS133">
        <v>-9.0777223143192906E-2</v>
      </c>
      <c r="AT133">
        <v>-7.75685997389641E-2</v>
      </c>
      <c r="AU133">
        <v>0.14850074467891899</v>
      </c>
      <c r="AV133">
        <v>0.25138285946882999</v>
      </c>
      <c r="AW133">
        <v>-2.2962855496240001E-2</v>
      </c>
      <c r="AX133">
        <v>0.48802261735649699</v>
      </c>
      <c r="AY133">
        <v>0.339986899099048</v>
      </c>
      <c r="AZ133">
        <v>-2.4754928132716798E-2</v>
      </c>
      <c r="BA133">
        <v>0.51567992425181997</v>
      </c>
      <c r="BB133">
        <v>0.282052840503071</v>
      </c>
      <c r="BC133">
        <v>0.43827764386145601</v>
      </c>
      <c r="BD133">
        <v>0.20874347330047999</v>
      </c>
      <c r="BE133" t="s">
        <v>162</v>
      </c>
      <c r="BF133">
        <v>0.137905081970815</v>
      </c>
      <c r="BG133">
        <v>0.50386893535883404</v>
      </c>
      <c r="BH133">
        <v>0.87002541448778703</v>
      </c>
      <c r="BI133">
        <v>0.57049520068231896</v>
      </c>
      <c r="BJ133">
        <v>-5.7764282961263499E-2</v>
      </c>
      <c r="BK133">
        <v>0.54764891524229997</v>
      </c>
      <c r="BL133">
        <v>7.4236254736017901E-2</v>
      </c>
      <c r="BM133">
        <v>-3.3573914981502903E-2</v>
      </c>
      <c r="BN133">
        <v>-0.17463004845454599</v>
      </c>
      <c r="BO133">
        <v>1.9555502568637501E-2</v>
      </c>
      <c r="BP133">
        <v>0.47481860323953401</v>
      </c>
      <c r="BQ133">
        <v>0.28943094452068502</v>
      </c>
      <c r="BR133">
        <v>0.54993733042128301</v>
      </c>
      <c r="BS133">
        <v>0.71407175693524105</v>
      </c>
      <c r="BT133">
        <v>0.121780076992842</v>
      </c>
      <c r="BU133">
        <v>-6.3177223123040305E-2</v>
      </c>
      <c r="BV133">
        <v>0.42621827995101502</v>
      </c>
      <c r="BW133">
        <v>0.261503389782058</v>
      </c>
      <c r="BX133">
        <v>-5.5658113342972097E-2</v>
      </c>
      <c r="BY133">
        <v>0.66884838206459996</v>
      </c>
      <c r="BZ133">
        <v>0.13590838255620999</v>
      </c>
      <c r="CA133" t="s">
        <v>162</v>
      </c>
      <c r="CB133">
        <v>0.67364429159754402</v>
      </c>
      <c r="CC133">
        <v>0.70209176654601002</v>
      </c>
      <c r="CD133">
        <v>0.84582281766167899</v>
      </c>
      <c r="CE133">
        <v>-4.5505507489936398E-2</v>
      </c>
      <c r="CF133">
        <v>0.863246636141213</v>
      </c>
      <c r="CG133">
        <v>0.72235244066549198</v>
      </c>
      <c r="CH133">
        <v>0.34175061554335401</v>
      </c>
      <c r="CI133">
        <v>-9.3224936894752905E-2</v>
      </c>
      <c r="CJ133">
        <v>0.329765744523704</v>
      </c>
      <c r="CK133">
        <v>0.29602217046176099</v>
      </c>
      <c r="CL133">
        <v>-9.4522355074231304E-2</v>
      </c>
      <c r="CM133">
        <v>0.26200568450253298</v>
      </c>
      <c r="CN133">
        <v>0.24921031317179901</v>
      </c>
      <c r="CO133">
        <v>0.79935768748359204</v>
      </c>
      <c r="CP133">
        <v>0.20905053407777099</v>
      </c>
      <c r="CQ133">
        <v>2.7182814446408701E-2</v>
      </c>
      <c r="CR133">
        <v>0.36062837628226802</v>
      </c>
      <c r="CS133">
        <v>-0.12006055638296199</v>
      </c>
      <c r="CT133">
        <v>0.123900830650621</v>
      </c>
    </row>
    <row r="134" spans="1:98" x14ac:dyDescent="0.25">
      <c r="A134" s="139">
        <v>43466</v>
      </c>
      <c r="B134">
        <f t="shared" si="2"/>
        <v>29.057376900454575</v>
      </c>
      <c r="C134">
        <v>0.41737532254133403</v>
      </c>
      <c r="D134">
        <v>0.39729006349072599</v>
      </c>
      <c r="E134">
        <v>0.64475780673387195</v>
      </c>
      <c r="F134" t="s">
        <v>162</v>
      </c>
      <c r="G134">
        <v>5.3543852518440703E-2</v>
      </c>
      <c r="H134">
        <v>0.61275841582205304</v>
      </c>
      <c r="I134">
        <v>-8.1358522533974104E-2</v>
      </c>
      <c r="J134">
        <v>0.13437040193941199</v>
      </c>
      <c r="K134">
        <v>0.26487490875396102</v>
      </c>
      <c r="L134">
        <v>0.14627545991552601</v>
      </c>
      <c r="M134">
        <v>0.24271598641371001</v>
      </c>
      <c r="N134">
        <v>0.67334416605412795</v>
      </c>
      <c r="O134">
        <v>0.23760522623525501</v>
      </c>
      <c r="P134">
        <v>0.60640007138056795</v>
      </c>
      <c r="Q134">
        <v>0.230574994437136</v>
      </c>
      <c r="R134">
        <v>0.66145496563468997</v>
      </c>
      <c r="S134">
        <v>4.85412922004511E-2</v>
      </c>
      <c r="T134">
        <v>0.26443239830078002</v>
      </c>
      <c r="U134">
        <v>0.124511549785565</v>
      </c>
      <c r="V134">
        <v>0.55124958496740795</v>
      </c>
      <c r="W134">
        <v>0.476918098794331</v>
      </c>
      <c r="X134" t="s">
        <v>162</v>
      </c>
      <c r="Y134">
        <v>-6.93184924737489E-3</v>
      </c>
      <c r="Z134">
        <v>0.12536150128454199</v>
      </c>
      <c r="AA134">
        <v>0.58323833358412003</v>
      </c>
      <c r="AB134">
        <v>0.84419818884256004</v>
      </c>
      <c r="AC134">
        <v>0.29736942908998898</v>
      </c>
      <c r="AD134">
        <v>0.82942926548547002</v>
      </c>
      <c r="AE134">
        <v>1.9935246921471601E-2</v>
      </c>
      <c r="AF134">
        <v>0.32659415579802098</v>
      </c>
      <c r="AG134">
        <v>0.65751228549533602</v>
      </c>
      <c r="AH134">
        <v>0.35304100043211101</v>
      </c>
      <c r="AI134">
        <v>-5.07387042703085E-2</v>
      </c>
      <c r="AJ134">
        <v>0.141000363100064</v>
      </c>
      <c r="AK134">
        <v>0.33806311281759399</v>
      </c>
      <c r="AL134">
        <v>-1.9729002193943801E-2</v>
      </c>
      <c r="AM134">
        <v>0.56900012989542403</v>
      </c>
      <c r="AN134">
        <v>0.559672314390259</v>
      </c>
      <c r="AO134">
        <v>0.82296642133267595</v>
      </c>
      <c r="AP134">
        <v>-3.5286191072588798E-2</v>
      </c>
      <c r="AQ134">
        <v>0.47597588536134</v>
      </c>
      <c r="AR134">
        <v>-9.9548627018113803E-2</v>
      </c>
      <c r="AS134">
        <v>-2.6353767132715599E-2</v>
      </c>
      <c r="AT134">
        <v>-8.8187468912710506E-3</v>
      </c>
      <c r="AU134">
        <v>6.0766905889308998E-2</v>
      </c>
      <c r="AV134">
        <v>0.21369803283598099</v>
      </c>
      <c r="AW134">
        <v>-0.16645045294878499</v>
      </c>
      <c r="AX134">
        <v>0.40939074476853499</v>
      </c>
      <c r="AY134">
        <v>0.47039422041783502</v>
      </c>
      <c r="AZ134">
        <v>0.109525496630343</v>
      </c>
      <c r="BA134">
        <v>0.30913495372826899</v>
      </c>
      <c r="BB134">
        <v>-9.3882805609346406E-2</v>
      </c>
      <c r="BC134">
        <v>5.5333615852808701E-2</v>
      </c>
      <c r="BD134">
        <v>0.29785369924215799</v>
      </c>
      <c r="BE134" t="s">
        <v>162</v>
      </c>
      <c r="BF134">
        <v>-9.9807274560663503E-2</v>
      </c>
      <c r="BG134">
        <v>0.67645011387049403</v>
      </c>
      <c r="BH134">
        <v>0.86509763060344602</v>
      </c>
      <c r="BI134">
        <v>0.29618115051316501</v>
      </c>
      <c r="BJ134">
        <v>0.126597488789159</v>
      </c>
      <c r="BK134">
        <v>0.71388248379949204</v>
      </c>
      <c r="BL134">
        <v>-8.3517003169965895E-2</v>
      </c>
      <c r="BM134">
        <v>0.137756343684836</v>
      </c>
      <c r="BN134">
        <v>-6.5067516937055994E-2</v>
      </c>
      <c r="BO134">
        <v>-2.3541579870511399E-2</v>
      </c>
      <c r="BP134">
        <v>0.39099739502865999</v>
      </c>
      <c r="BQ134">
        <v>0.247682958729108</v>
      </c>
      <c r="BR134">
        <v>0.52946181994210995</v>
      </c>
      <c r="BS134">
        <v>0.602226936848407</v>
      </c>
      <c r="BT134">
        <v>2.4848616091646299E-2</v>
      </c>
      <c r="BU134">
        <v>0.16049235664792999</v>
      </c>
      <c r="BV134">
        <v>0.57590436518949595</v>
      </c>
      <c r="BW134">
        <v>0.1005476622874</v>
      </c>
      <c r="BX134">
        <v>3.6356690732492002E-2</v>
      </c>
      <c r="BY134">
        <v>0.55492617799765998</v>
      </c>
      <c r="BZ134">
        <v>0.11862198676185701</v>
      </c>
      <c r="CA134" t="s">
        <v>162</v>
      </c>
      <c r="CB134">
        <v>0.59537487174776405</v>
      </c>
      <c r="CC134">
        <v>0.63704236077532295</v>
      </c>
      <c r="CD134">
        <v>0.80005868568748695</v>
      </c>
      <c r="CE134">
        <v>-6.9397343974610698E-2</v>
      </c>
      <c r="CF134">
        <v>0.85119330279907801</v>
      </c>
      <c r="CG134">
        <v>0.76165030362358599</v>
      </c>
      <c r="CH134">
        <v>1.5614925310771501E-2</v>
      </c>
      <c r="CI134">
        <v>-0.124412832836929</v>
      </c>
      <c r="CJ134">
        <v>5.1199140294759402E-2</v>
      </c>
      <c r="CK134">
        <v>0.383950791563827</v>
      </c>
      <c r="CL134">
        <v>7.7615560792280202E-3</v>
      </c>
      <c r="CM134">
        <v>0.24948639590119101</v>
      </c>
      <c r="CN134">
        <v>9.6781384156431303E-3</v>
      </c>
      <c r="CO134">
        <v>0.69279327587992501</v>
      </c>
      <c r="CP134">
        <v>0.73229374447699702</v>
      </c>
      <c r="CQ134">
        <v>-9.8326816146201396E-2</v>
      </c>
      <c r="CR134">
        <v>0.360606497344515</v>
      </c>
      <c r="CS134">
        <v>1.0282454291132699E-2</v>
      </c>
      <c r="CT134">
        <v>-8.9512705991577499E-2</v>
      </c>
    </row>
    <row r="135" spans="1:98" x14ac:dyDescent="0.25">
      <c r="A135" s="139">
        <v>43556</v>
      </c>
      <c r="B135">
        <f t="shared" si="2"/>
        <v>26.413214326091701</v>
      </c>
      <c r="C135">
        <v>5.8770483152621199E-2</v>
      </c>
      <c r="D135">
        <v>0.27825243636022401</v>
      </c>
      <c r="E135">
        <v>0.79257939415898704</v>
      </c>
      <c r="F135" t="s">
        <v>162</v>
      </c>
      <c r="G135">
        <v>-3.1651361456274799E-2</v>
      </c>
      <c r="H135">
        <v>0.72282858741082001</v>
      </c>
      <c r="I135">
        <v>0.144491692255513</v>
      </c>
      <c r="J135">
        <v>0.45705666239305898</v>
      </c>
      <c r="K135">
        <v>0.124703465408079</v>
      </c>
      <c r="L135">
        <v>-0.105565200222229</v>
      </c>
      <c r="M135">
        <v>-3.1515452372409901E-2</v>
      </c>
      <c r="N135">
        <v>0.69657934017428702</v>
      </c>
      <c r="O135">
        <v>0.10644855081273399</v>
      </c>
      <c r="P135">
        <v>0.47229082078759499</v>
      </c>
      <c r="Q135">
        <v>0.41274217833111299</v>
      </c>
      <c r="R135">
        <v>0.448414042759059</v>
      </c>
      <c r="S135">
        <v>1.7591423740085599E-2</v>
      </c>
      <c r="T135">
        <v>0.23712880664557001</v>
      </c>
      <c r="U135">
        <v>0.16719690013010699</v>
      </c>
      <c r="V135">
        <v>0.32398557883884399</v>
      </c>
      <c r="W135">
        <v>0.257722060331536</v>
      </c>
      <c r="X135" t="s">
        <v>162</v>
      </c>
      <c r="Y135">
        <v>-1.8188266609670399E-2</v>
      </c>
      <c r="Z135">
        <v>0.23228307930271699</v>
      </c>
      <c r="AA135">
        <v>0.684533623775887</v>
      </c>
      <c r="AB135">
        <v>0.87811672042169997</v>
      </c>
      <c r="AC135">
        <v>0.22943210865737701</v>
      </c>
      <c r="AD135">
        <v>0.87882566330649403</v>
      </c>
      <c r="AE135">
        <v>-1.75413779046414E-2</v>
      </c>
      <c r="AF135">
        <v>0.15617431744079599</v>
      </c>
      <c r="AG135">
        <v>0.48662506498299102</v>
      </c>
      <c r="AH135">
        <v>0.108380157219368</v>
      </c>
      <c r="AI135">
        <v>3.6011345362477902E-2</v>
      </c>
      <c r="AJ135">
        <v>4.9542737304444397E-2</v>
      </c>
      <c r="AK135">
        <v>0.31047107716962402</v>
      </c>
      <c r="AL135">
        <v>0.220015123942955</v>
      </c>
      <c r="AM135">
        <v>0.68492837139681695</v>
      </c>
      <c r="AN135">
        <v>0.34851762880046</v>
      </c>
      <c r="AO135">
        <v>0.78788928781604095</v>
      </c>
      <c r="AP135">
        <v>-8.1840404539183606E-2</v>
      </c>
      <c r="AQ135">
        <v>0.33532703972244998</v>
      </c>
      <c r="AR135">
        <v>0.17748829596371099</v>
      </c>
      <c r="AS135">
        <v>-1.4647812422867699E-3</v>
      </c>
      <c r="AT135">
        <v>1.5756600534858299E-2</v>
      </c>
      <c r="AU135">
        <v>0.32985661026351099</v>
      </c>
      <c r="AV135">
        <v>-1.71379659055888E-2</v>
      </c>
      <c r="AW135">
        <v>-0.11686826657098801</v>
      </c>
      <c r="AX135">
        <v>0.178883469845213</v>
      </c>
      <c r="AY135">
        <v>0.31665518453892899</v>
      </c>
      <c r="AZ135">
        <v>0.21035072794036599</v>
      </c>
      <c r="BA135">
        <v>0.18224425998793101</v>
      </c>
      <c r="BB135">
        <v>-6.2278111370546799E-2</v>
      </c>
      <c r="BC135">
        <v>3.7161359795862901E-2</v>
      </c>
      <c r="BD135">
        <v>0.297582431396683</v>
      </c>
      <c r="BE135" t="s">
        <v>162</v>
      </c>
      <c r="BF135">
        <v>-3.7181381703194301E-2</v>
      </c>
      <c r="BG135">
        <v>0.57734637834571401</v>
      </c>
      <c r="BH135">
        <v>0.930923410918709</v>
      </c>
      <c r="BI135">
        <v>0.13226569020432899</v>
      </c>
      <c r="BJ135">
        <v>4.2380154549792597E-2</v>
      </c>
      <c r="BK135">
        <v>0.63514482642243197</v>
      </c>
      <c r="BL135">
        <v>5.98624401714574E-2</v>
      </c>
      <c r="BM135">
        <v>-9.5841741066668096E-2</v>
      </c>
      <c r="BN135">
        <v>-0.16086173980768501</v>
      </c>
      <c r="BO135">
        <v>-0.142639731422259</v>
      </c>
      <c r="BP135">
        <v>0.39927809326393598</v>
      </c>
      <c r="BQ135">
        <v>0.325334051913233</v>
      </c>
      <c r="BR135">
        <v>0.46385245797651597</v>
      </c>
      <c r="BS135">
        <v>0.705625087717351</v>
      </c>
      <c r="BT135">
        <v>7.6566976032422601E-2</v>
      </c>
      <c r="BU135">
        <v>0.29140777142749502</v>
      </c>
      <c r="BV135">
        <v>0.31247932505367898</v>
      </c>
      <c r="BW135">
        <v>0.36873760330831301</v>
      </c>
      <c r="BX135">
        <v>0.207728112836504</v>
      </c>
      <c r="BY135">
        <v>0.53600021434122902</v>
      </c>
      <c r="BZ135">
        <v>-0.130040850384189</v>
      </c>
      <c r="CA135" t="s">
        <v>162</v>
      </c>
      <c r="CB135">
        <v>0.38150390706294901</v>
      </c>
      <c r="CC135">
        <v>0.44263157143376503</v>
      </c>
      <c r="CD135">
        <v>0.76315807781747402</v>
      </c>
      <c r="CE135">
        <v>5.0267997007995197E-2</v>
      </c>
      <c r="CF135">
        <v>0.83175106796207399</v>
      </c>
      <c r="CG135">
        <v>0.65922117085057597</v>
      </c>
      <c r="CH135">
        <v>0.25937357539955003</v>
      </c>
      <c r="CI135">
        <v>0.102563778806363</v>
      </c>
      <c r="CJ135">
        <v>0.26165429231291598</v>
      </c>
      <c r="CK135">
        <v>0.114506455369122</v>
      </c>
      <c r="CL135">
        <v>1.55647420914252E-2</v>
      </c>
      <c r="CM135">
        <v>0.10299748766259501</v>
      </c>
      <c r="CN135">
        <v>0.14337854054389401</v>
      </c>
      <c r="CO135">
        <v>0.80191990011172498</v>
      </c>
      <c r="CP135">
        <v>0.62992645734631003</v>
      </c>
      <c r="CQ135">
        <v>-0.10769876099893599</v>
      </c>
      <c r="CR135">
        <v>-4.64873462609616E-3</v>
      </c>
      <c r="CS135">
        <v>9.0157164279294193E-3</v>
      </c>
      <c r="CT135">
        <v>-6.3080735062461105E-2</v>
      </c>
    </row>
    <row r="136" spans="1:98" x14ac:dyDescent="0.25">
      <c r="A136" s="139">
        <v>43647</v>
      </c>
      <c r="B136">
        <f t="shared" si="2"/>
        <v>27.308969364307771</v>
      </c>
      <c r="C136">
        <v>1.45494978305045E-2</v>
      </c>
      <c r="D136">
        <v>0.62954664165061203</v>
      </c>
      <c r="E136">
        <v>0.59523860946629303</v>
      </c>
      <c r="F136" t="s">
        <v>162</v>
      </c>
      <c r="G136">
        <v>-0.15731515826254899</v>
      </c>
      <c r="H136">
        <v>0.46768881654773198</v>
      </c>
      <c r="I136">
        <v>0.110787148861597</v>
      </c>
      <c r="J136">
        <v>0.24155126150946399</v>
      </c>
      <c r="K136">
        <v>0.41974087564726598</v>
      </c>
      <c r="L136">
        <v>0.111185199456604</v>
      </c>
      <c r="M136">
        <v>0.38214300631392401</v>
      </c>
      <c r="N136">
        <v>0.58265452140523899</v>
      </c>
      <c r="O136">
        <v>9.4723890940650493E-2</v>
      </c>
      <c r="P136">
        <v>0.65771215348755296</v>
      </c>
      <c r="Q136">
        <v>0.383843392621737</v>
      </c>
      <c r="R136">
        <v>0.73170002987504801</v>
      </c>
      <c r="S136">
        <v>1.10717012355789E-2</v>
      </c>
      <c r="T136">
        <v>0.11034370035940901</v>
      </c>
      <c r="U136">
        <v>0.145181708683016</v>
      </c>
      <c r="V136">
        <v>0.24175428319366901</v>
      </c>
      <c r="W136">
        <v>0.50661158457279298</v>
      </c>
      <c r="X136" t="s">
        <v>162</v>
      </c>
      <c r="Y136">
        <v>-0.122762690209038</v>
      </c>
      <c r="Z136">
        <v>8.3258405670972299E-2</v>
      </c>
      <c r="AA136">
        <v>0.72183988767129903</v>
      </c>
      <c r="AB136">
        <v>0.87031966797795102</v>
      </c>
      <c r="AC136">
        <v>-5.1399090528587002E-2</v>
      </c>
      <c r="AD136">
        <v>0.85379028855321704</v>
      </c>
      <c r="AE136">
        <v>4.7803807092313501E-2</v>
      </c>
      <c r="AF136">
        <v>0.26487143920553902</v>
      </c>
      <c r="AG136">
        <v>0.54613161741622795</v>
      </c>
      <c r="AH136">
        <v>0.28724232012394901</v>
      </c>
      <c r="AI136">
        <v>8.5120348019113501E-2</v>
      </c>
      <c r="AJ136">
        <v>3.4218211731326303E-2</v>
      </c>
      <c r="AK136">
        <v>0.40289580638945999</v>
      </c>
      <c r="AL136">
        <v>3.40455858487076E-4</v>
      </c>
      <c r="AM136">
        <v>0.61517017831814302</v>
      </c>
      <c r="AN136">
        <v>0.41789267021065202</v>
      </c>
      <c r="AO136">
        <v>0.70167056077533196</v>
      </c>
      <c r="AP136">
        <v>0.10267465689241</v>
      </c>
      <c r="AQ136">
        <v>0.54607856228110296</v>
      </c>
      <c r="AR136">
        <v>5.0740016921320803E-2</v>
      </c>
      <c r="AS136">
        <v>8.9849137759557794E-3</v>
      </c>
      <c r="AT136">
        <v>-2.6238806225557399E-2</v>
      </c>
      <c r="AU136">
        <v>0.26302964756601599</v>
      </c>
      <c r="AV136">
        <v>-7.6695839726961895E-2</v>
      </c>
      <c r="AW136">
        <v>-0.16331962409838099</v>
      </c>
      <c r="AX136">
        <v>1.5206112068456601E-2</v>
      </c>
      <c r="AY136">
        <v>0.39826369435798098</v>
      </c>
      <c r="AZ136">
        <v>9.1401348203966906E-2</v>
      </c>
      <c r="BA136">
        <v>0.42985820350132897</v>
      </c>
      <c r="BB136">
        <v>8.9706885106721396E-2</v>
      </c>
      <c r="BC136">
        <v>3.2398288361431798E-2</v>
      </c>
      <c r="BD136">
        <v>0.34091676230441598</v>
      </c>
      <c r="BE136" t="s">
        <v>162</v>
      </c>
      <c r="BF136">
        <v>-2.32898324863633E-2</v>
      </c>
      <c r="BG136">
        <v>0.368530116814415</v>
      </c>
      <c r="BH136">
        <v>0.81972388470907898</v>
      </c>
      <c r="BI136">
        <v>0.26091526994573899</v>
      </c>
      <c r="BJ136">
        <v>6.58915671716193E-2</v>
      </c>
      <c r="BK136">
        <v>0.540554099385813</v>
      </c>
      <c r="BL136">
        <v>-0.156549306112098</v>
      </c>
      <c r="BM136">
        <v>1.12648485205946E-2</v>
      </c>
      <c r="BN136">
        <v>-5.2804212294719197E-2</v>
      </c>
      <c r="BO136">
        <v>-0.124230049823014</v>
      </c>
      <c r="BP136">
        <v>0.47013520737894399</v>
      </c>
      <c r="BQ136">
        <v>0.28219882372181698</v>
      </c>
      <c r="BR136">
        <v>0.44208154517628001</v>
      </c>
      <c r="BS136">
        <v>0.59256830942000305</v>
      </c>
      <c r="BT136">
        <v>0.18452907495718801</v>
      </c>
      <c r="BU136">
        <v>7.5233689913089305E-2</v>
      </c>
      <c r="BV136">
        <v>0.50703922127668899</v>
      </c>
      <c r="BW136">
        <v>0.215516696103941</v>
      </c>
      <c r="BX136">
        <v>4.7914111205921303E-2</v>
      </c>
      <c r="BY136">
        <v>0.66563090293648397</v>
      </c>
      <c r="BZ136">
        <v>6.3587100222080598E-2</v>
      </c>
      <c r="CA136" t="s">
        <v>162</v>
      </c>
      <c r="CB136">
        <v>0.491756967576996</v>
      </c>
      <c r="CC136">
        <v>0.55563504944782005</v>
      </c>
      <c r="CD136">
        <v>0.80193745758009305</v>
      </c>
      <c r="CE136">
        <v>3.0355432726706599E-2</v>
      </c>
      <c r="CF136">
        <v>0.86006933081188697</v>
      </c>
      <c r="CG136">
        <v>0.55322458986631395</v>
      </c>
      <c r="CH136">
        <v>0.22828680934517701</v>
      </c>
      <c r="CI136">
        <v>4.4098554193401099E-2</v>
      </c>
      <c r="CJ136">
        <v>0.24059742995074801</v>
      </c>
      <c r="CK136">
        <v>0.116829811537279</v>
      </c>
      <c r="CL136">
        <v>-8.3611398891820805E-3</v>
      </c>
      <c r="CM136">
        <v>0.21014904086269301</v>
      </c>
      <c r="CN136">
        <v>0.101998272903926</v>
      </c>
      <c r="CO136">
        <v>0.85045446808070202</v>
      </c>
      <c r="CP136">
        <v>0.63819864532722903</v>
      </c>
      <c r="CQ136">
        <v>-5.6292931608566299E-2</v>
      </c>
      <c r="CR136">
        <v>0.29075613837775399</v>
      </c>
      <c r="CS136">
        <v>-0.1050736609872</v>
      </c>
      <c r="CT136">
        <v>-0.118931090046832</v>
      </c>
    </row>
    <row r="137" spans="1:98" x14ac:dyDescent="0.25">
      <c r="A137" s="139">
        <v>43739</v>
      </c>
      <c r="B137">
        <f t="shared" si="2"/>
        <v>23.344215790024556</v>
      </c>
      <c r="C137">
        <v>0.21332885226984299</v>
      </c>
      <c r="D137">
        <v>0.25024082425129002</v>
      </c>
      <c r="E137">
        <v>0.62783104986181004</v>
      </c>
      <c r="F137" t="s">
        <v>162</v>
      </c>
      <c r="G137">
        <v>-3.5699409517132102E-2</v>
      </c>
      <c r="H137">
        <v>0.41296756025296399</v>
      </c>
      <c r="I137">
        <v>6.0094130790583497E-2</v>
      </c>
      <c r="J137">
        <v>0.350436414337297</v>
      </c>
      <c r="K137">
        <v>0.19879093056442301</v>
      </c>
      <c r="L137">
        <v>-4.3476501673019599E-2</v>
      </c>
      <c r="M137">
        <v>0.23840397588878601</v>
      </c>
      <c r="N137">
        <v>0.60834663442344705</v>
      </c>
      <c r="O137">
        <v>1.65209790858655E-2</v>
      </c>
      <c r="P137">
        <v>5.07879615981832E-3</v>
      </c>
      <c r="Q137">
        <v>1.7028503584335102E-2</v>
      </c>
      <c r="R137">
        <v>0.14483927206014299</v>
      </c>
      <c r="S137">
        <v>5.8233946193797504E-4</v>
      </c>
      <c r="T137">
        <v>0.101380204568968</v>
      </c>
      <c r="U137">
        <v>2.7688580589894801E-2</v>
      </c>
      <c r="V137">
        <v>0.43424416094652102</v>
      </c>
      <c r="W137">
        <v>0.49134831479267799</v>
      </c>
      <c r="X137" t="s">
        <v>162</v>
      </c>
      <c r="Y137">
        <v>0.15319217830381399</v>
      </c>
      <c r="Z137">
        <v>0.31437662995138799</v>
      </c>
      <c r="AA137">
        <v>0.59163572498991501</v>
      </c>
      <c r="AB137">
        <v>0.84279746085809404</v>
      </c>
      <c r="AC137">
        <v>0.282925294438787</v>
      </c>
      <c r="AD137">
        <v>0.84770217429872596</v>
      </c>
      <c r="AE137">
        <v>7.16138344285141E-2</v>
      </c>
      <c r="AF137">
        <v>0.19700711704166499</v>
      </c>
      <c r="AG137">
        <v>0.53170318221889601</v>
      </c>
      <c r="AH137">
        <v>0.327030209993173</v>
      </c>
      <c r="AI137">
        <v>8.2043301381554801E-2</v>
      </c>
      <c r="AJ137">
        <v>1.2524557353874999E-2</v>
      </c>
      <c r="AK137">
        <v>0.33015408499788901</v>
      </c>
      <c r="AL137">
        <v>0.12693304341280601</v>
      </c>
      <c r="AM137">
        <v>0.659497851164902</v>
      </c>
      <c r="AN137">
        <v>0.112020831187023</v>
      </c>
      <c r="AO137">
        <v>0.72464545652792001</v>
      </c>
      <c r="AP137">
        <v>-7.3940273563692302E-2</v>
      </c>
      <c r="AQ137">
        <v>0.39917824516852302</v>
      </c>
      <c r="AR137">
        <v>2.7957205517071999E-2</v>
      </c>
      <c r="AS137">
        <v>-2.7080893541176199E-2</v>
      </c>
      <c r="AT137">
        <v>-9.3207021430112801E-3</v>
      </c>
      <c r="AU137">
        <v>0.30828093228207198</v>
      </c>
      <c r="AV137">
        <v>7.0904105301855494E-2</v>
      </c>
      <c r="AW137">
        <v>-5.2983329489819E-2</v>
      </c>
      <c r="AX137">
        <v>0.26477733243276103</v>
      </c>
      <c r="AY137">
        <v>0.17990264531009001</v>
      </c>
      <c r="AZ137">
        <v>-8.8763093138694196E-2</v>
      </c>
      <c r="BA137">
        <v>0.507481928902207</v>
      </c>
      <c r="BB137">
        <v>7.0358394679409103E-2</v>
      </c>
      <c r="BC137">
        <v>7.8527646715751392E-3</v>
      </c>
      <c r="BD137">
        <v>0.39585809748499501</v>
      </c>
      <c r="BE137" t="s">
        <v>162</v>
      </c>
      <c r="BF137">
        <v>3.6709306065811201E-2</v>
      </c>
      <c r="BG137">
        <v>0.52874774932719704</v>
      </c>
      <c r="BH137">
        <v>0.86370288576776399</v>
      </c>
      <c r="BI137">
        <v>5.3996053598027498E-2</v>
      </c>
      <c r="BJ137">
        <v>-0.10583730486685999</v>
      </c>
      <c r="BK137">
        <v>0.57922450855475605</v>
      </c>
      <c r="BL137">
        <v>-0.102241942888598</v>
      </c>
      <c r="BM137">
        <v>-6.7313287578556896E-2</v>
      </c>
      <c r="BN137">
        <v>-0.19378667949822501</v>
      </c>
      <c r="BO137">
        <v>2.2689735336811099E-2</v>
      </c>
      <c r="BP137">
        <v>0.25550110003611998</v>
      </c>
      <c r="BQ137">
        <v>0.27292972390206099</v>
      </c>
      <c r="BR137">
        <v>0.35359731769456298</v>
      </c>
      <c r="BS137">
        <v>0.61119765594652598</v>
      </c>
      <c r="BT137">
        <v>-0.13681342725541101</v>
      </c>
      <c r="BU137">
        <v>0.36503634674061602</v>
      </c>
      <c r="BV137">
        <v>0.42333963579046502</v>
      </c>
      <c r="BW137">
        <v>0.26433671633509198</v>
      </c>
      <c r="BX137">
        <v>-1.33077960541976E-2</v>
      </c>
      <c r="BY137">
        <v>0.34351043493893901</v>
      </c>
      <c r="BZ137">
        <v>0.221147650965348</v>
      </c>
      <c r="CA137" t="s">
        <v>162</v>
      </c>
      <c r="CB137">
        <v>0.28611567913793201</v>
      </c>
      <c r="CC137">
        <v>0.50267140208613403</v>
      </c>
      <c r="CD137">
        <v>0.77714453831600405</v>
      </c>
      <c r="CE137">
        <v>-0.113347924519402</v>
      </c>
      <c r="CF137">
        <v>0.75490864022164705</v>
      </c>
      <c r="CG137">
        <v>0.75635907466825503</v>
      </c>
      <c r="CH137">
        <v>0.27364360018009098</v>
      </c>
      <c r="CI137">
        <v>3.8838605326637098E-2</v>
      </c>
      <c r="CJ137">
        <v>9.7222787891356202E-2</v>
      </c>
      <c r="CK137">
        <v>-0.140372082858815</v>
      </c>
      <c r="CL137">
        <v>-1.36586510920236E-2</v>
      </c>
      <c r="CM137">
        <v>0.243323471886284</v>
      </c>
      <c r="CN137">
        <v>4.4250849616234197E-2</v>
      </c>
      <c r="CO137">
        <v>0.65031277683100097</v>
      </c>
      <c r="CP137">
        <v>0.71659855313363097</v>
      </c>
      <c r="CQ137">
        <v>-0.11036777351754801</v>
      </c>
      <c r="CR137">
        <v>1.5321172965116E-2</v>
      </c>
      <c r="CS137">
        <v>-5.0216615521554202E-2</v>
      </c>
      <c r="CT137">
        <v>-0.136677865910205</v>
      </c>
    </row>
    <row r="138" spans="1:98" x14ac:dyDescent="0.25">
      <c r="A138" s="139">
        <v>43831</v>
      </c>
      <c r="B138">
        <f t="shared" si="2"/>
        <v>64.565191479540545</v>
      </c>
      <c r="C138">
        <v>0.59816456334767998</v>
      </c>
      <c r="D138">
        <v>0.83622630306383505</v>
      </c>
      <c r="E138">
        <v>0.934832367779454</v>
      </c>
      <c r="F138" t="s">
        <v>162</v>
      </c>
      <c r="G138">
        <v>0.37624041824125698</v>
      </c>
      <c r="H138">
        <v>0.89780386944789103</v>
      </c>
      <c r="I138">
        <v>0.35872277858276103</v>
      </c>
      <c r="J138">
        <v>0.47765052723564899</v>
      </c>
      <c r="K138">
        <v>0.85730757907163502</v>
      </c>
      <c r="L138">
        <v>0.57450990998373797</v>
      </c>
      <c r="M138">
        <v>0.572123594191706</v>
      </c>
      <c r="N138">
        <v>0.93511202965740103</v>
      </c>
      <c r="O138">
        <v>0.734170780270468</v>
      </c>
      <c r="P138">
        <v>0.81398414874477298</v>
      </c>
      <c r="Q138">
        <v>0.31035827634164098</v>
      </c>
      <c r="R138">
        <v>0.888676688594635</v>
      </c>
      <c r="S138">
        <v>0.294214885342581</v>
      </c>
      <c r="T138">
        <v>0.80187500584929905</v>
      </c>
      <c r="U138">
        <v>0.79117558473540595</v>
      </c>
      <c r="V138">
        <v>0.88308014420888004</v>
      </c>
      <c r="W138">
        <v>0.84589965692647495</v>
      </c>
      <c r="X138" t="s">
        <v>162</v>
      </c>
      <c r="Y138">
        <v>0.32059301283371699</v>
      </c>
      <c r="Z138">
        <v>0.82770654005053101</v>
      </c>
      <c r="AA138">
        <v>0.92301864025543101</v>
      </c>
      <c r="AB138">
        <v>0.97517900230105903</v>
      </c>
      <c r="AC138">
        <v>0.712651866558633</v>
      </c>
      <c r="AD138">
        <v>0.96772209550945099</v>
      </c>
      <c r="AE138">
        <v>0.26288976583374801</v>
      </c>
      <c r="AF138">
        <v>0.83729094816741501</v>
      </c>
      <c r="AG138">
        <v>0.78901729564527601</v>
      </c>
      <c r="AH138">
        <v>0.80999001307640905</v>
      </c>
      <c r="AI138">
        <v>0.67629368782473398</v>
      </c>
      <c r="AJ138">
        <v>0.72240925224840402</v>
      </c>
      <c r="AK138">
        <v>0.74282554574315696</v>
      </c>
      <c r="AL138">
        <v>0.37520501138094697</v>
      </c>
      <c r="AM138">
        <v>0.92830037704798796</v>
      </c>
      <c r="AN138">
        <v>0.77026754483969195</v>
      </c>
      <c r="AO138">
        <v>0.89172379615265895</v>
      </c>
      <c r="AP138">
        <v>0.367346651880399</v>
      </c>
      <c r="AQ138">
        <v>0.63133410411696</v>
      </c>
      <c r="AR138">
        <v>6.9171465221979006E-2</v>
      </c>
      <c r="AS138">
        <v>0.70656655593866302</v>
      </c>
      <c r="AT138">
        <v>0.57146374870853101</v>
      </c>
      <c r="AU138">
        <v>0.486577137790902</v>
      </c>
      <c r="AV138">
        <v>0.41414593988793202</v>
      </c>
      <c r="AW138">
        <v>-0.101031471858631</v>
      </c>
      <c r="AX138">
        <v>0.88282552527719105</v>
      </c>
      <c r="AY138">
        <v>0.65268297807655495</v>
      </c>
      <c r="AZ138">
        <v>0.70174979506767599</v>
      </c>
      <c r="BA138">
        <v>0.78741569338402695</v>
      </c>
      <c r="BB138">
        <v>0.64089729272061502</v>
      </c>
      <c r="BC138">
        <v>0.389135175623742</v>
      </c>
      <c r="BD138">
        <v>0.84106741725922496</v>
      </c>
      <c r="BE138" t="s">
        <v>162</v>
      </c>
      <c r="BF138">
        <v>0.55771487504803496</v>
      </c>
      <c r="BG138">
        <v>0.69728484174361705</v>
      </c>
      <c r="BH138">
        <v>0.96957767959334595</v>
      </c>
      <c r="BI138">
        <v>0.82028602434213904</v>
      </c>
      <c r="BJ138">
        <v>0.397567805816819</v>
      </c>
      <c r="BK138">
        <v>0.907540278056438</v>
      </c>
      <c r="BL138">
        <v>0.47334193491497001</v>
      </c>
      <c r="BM138">
        <v>0.40370993697090102</v>
      </c>
      <c r="BN138">
        <v>0.44227002428439299</v>
      </c>
      <c r="BO138">
        <v>0.43703208990049702</v>
      </c>
      <c r="BP138">
        <v>0.887789229788992</v>
      </c>
      <c r="BQ138">
        <v>0.545310029992496</v>
      </c>
      <c r="BR138">
        <v>0.78475230033871801</v>
      </c>
      <c r="BS138">
        <v>0.888939182640063</v>
      </c>
      <c r="BT138">
        <v>0.54167996891083303</v>
      </c>
      <c r="BU138">
        <v>0.78285157526820703</v>
      </c>
      <c r="BV138">
        <v>0.70398705864008904</v>
      </c>
      <c r="BW138">
        <v>0.55675168269248299</v>
      </c>
      <c r="BX138">
        <v>0.76691613003914105</v>
      </c>
      <c r="BY138">
        <v>0.90302811020585805</v>
      </c>
      <c r="BZ138">
        <v>0.52592577766788096</v>
      </c>
      <c r="CA138" t="s">
        <v>162</v>
      </c>
      <c r="CB138">
        <v>0.83402907083484701</v>
      </c>
      <c r="CC138">
        <v>0.83336729293761502</v>
      </c>
      <c r="CD138">
        <v>0.93087880888365304</v>
      </c>
      <c r="CE138">
        <v>0.35858489658111398</v>
      </c>
      <c r="CF138">
        <v>0.95353902848051797</v>
      </c>
      <c r="CG138">
        <v>0.88110926685109503</v>
      </c>
      <c r="CH138">
        <v>0.75098147769783896</v>
      </c>
      <c r="CI138">
        <v>0.131900992434412</v>
      </c>
      <c r="CJ138">
        <v>0.37124727512942401</v>
      </c>
      <c r="CK138">
        <v>0.68877207059885304</v>
      </c>
      <c r="CL138">
        <v>0.32372499666583898</v>
      </c>
      <c r="CM138">
        <v>0.75012033177271997</v>
      </c>
      <c r="CN138">
        <v>0.78549700266327505</v>
      </c>
      <c r="CO138">
        <v>0.95497145605790001</v>
      </c>
      <c r="CP138">
        <v>0.79644139725098495</v>
      </c>
      <c r="CQ138">
        <v>-4.6548979817307302E-2</v>
      </c>
      <c r="CR138">
        <v>0.59372916755402105</v>
      </c>
      <c r="CS138">
        <v>8.5294387253371906E-2</v>
      </c>
      <c r="CT138">
        <v>7.1518168309016597E-2</v>
      </c>
    </row>
    <row r="139" spans="1:98" x14ac:dyDescent="0.25">
      <c r="A139" s="139">
        <v>43922</v>
      </c>
      <c r="B139">
        <f t="shared" si="2"/>
        <v>42.174122449848369</v>
      </c>
      <c r="C139">
        <v>0.16584099875942601</v>
      </c>
      <c r="D139">
        <v>0.49377205746027197</v>
      </c>
      <c r="E139">
        <v>0.862541580199507</v>
      </c>
      <c r="F139" t="s">
        <v>162</v>
      </c>
      <c r="G139">
        <v>0.20059226968642299</v>
      </c>
      <c r="H139">
        <v>0.85720884116998697</v>
      </c>
      <c r="I139">
        <v>0.20538665732618</v>
      </c>
      <c r="J139">
        <v>0.48140904997913098</v>
      </c>
      <c r="K139">
        <v>0.451149652787176</v>
      </c>
      <c r="L139">
        <v>0.38489336213978997</v>
      </c>
      <c r="M139">
        <v>0.40059914585831802</v>
      </c>
      <c r="N139">
        <v>0.78801277648154799</v>
      </c>
      <c r="O139">
        <v>0.33082242639271903</v>
      </c>
      <c r="P139">
        <v>0.57205961540055195</v>
      </c>
      <c r="Q139">
        <v>0.33591810509508202</v>
      </c>
      <c r="R139">
        <v>0.62884978744364295</v>
      </c>
      <c r="S139">
        <v>9.2958642410379502E-2</v>
      </c>
      <c r="T139">
        <v>0.39286555336899198</v>
      </c>
      <c r="U139">
        <v>0.43593073796998499</v>
      </c>
      <c r="V139">
        <v>0.76415686392738802</v>
      </c>
      <c r="W139">
        <v>0.58873948474816096</v>
      </c>
      <c r="X139" t="s">
        <v>162</v>
      </c>
      <c r="Y139">
        <v>0.29316406858984301</v>
      </c>
      <c r="Z139">
        <v>0.32242128329418801</v>
      </c>
      <c r="AA139">
        <v>0.871222446325286</v>
      </c>
      <c r="AB139">
        <v>0.96364721868737102</v>
      </c>
      <c r="AC139">
        <v>0.62131008820243505</v>
      </c>
      <c r="AD139">
        <v>0.93266584776782602</v>
      </c>
      <c r="AE139">
        <v>0.117617410317051</v>
      </c>
      <c r="AF139">
        <v>0.69717011217538905</v>
      </c>
      <c r="AG139">
        <v>0.62251899487995999</v>
      </c>
      <c r="AH139">
        <v>0.748493743833202</v>
      </c>
      <c r="AI139">
        <v>0.40687630346817599</v>
      </c>
      <c r="AJ139">
        <v>0.46450503637246598</v>
      </c>
      <c r="AK139">
        <v>0.44699907966225899</v>
      </c>
      <c r="AL139">
        <v>0.104460808634772</v>
      </c>
      <c r="AM139">
        <v>0.76490175916735703</v>
      </c>
      <c r="AN139">
        <v>0.48831790034196898</v>
      </c>
      <c r="AO139">
        <v>0.89965959857646305</v>
      </c>
      <c r="AP139">
        <v>-8.1563668061637604E-2</v>
      </c>
      <c r="AQ139">
        <v>0.63593728809096595</v>
      </c>
      <c r="AR139">
        <v>-7.4322483927415903E-2</v>
      </c>
      <c r="AS139">
        <v>0.39996731143076802</v>
      </c>
      <c r="AT139">
        <v>-7.1927093891121605E-2</v>
      </c>
      <c r="AU139">
        <v>-1.2811174123292799E-3</v>
      </c>
      <c r="AV139">
        <v>0.44458531827811998</v>
      </c>
      <c r="AW139">
        <v>-3.43534144831876E-2</v>
      </c>
      <c r="AX139">
        <v>0.50287849205923596</v>
      </c>
      <c r="AY139">
        <v>0.65187085811912204</v>
      </c>
      <c r="AZ139">
        <v>0.29524140460287202</v>
      </c>
      <c r="BA139">
        <v>0.433635179992376</v>
      </c>
      <c r="BB139">
        <v>0.21752774443581199</v>
      </c>
      <c r="BC139">
        <v>-5.2716410610795803E-3</v>
      </c>
      <c r="BD139">
        <v>0.72052513549297903</v>
      </c>
      <c r="BE139" t="s">
        <v>162</v>
      </c>
      <c r="BF139">
        <v>9.5170975963156795E-2</v>
      </c>
      <c r="BG139">
        <v>0.29009021021068199</v>
      </c>
      <c r="BH139">
        <v>0.85221706625639004</v>
      </c>
      <c r="BI139">
        <v>0.47590409712666598</v>
      </c>
      <c r="BJ139">
        <v>0.115846802131631</v>
      </c>
      <c r="BK139">
        <v>0.77376744115155305</v>
      </c>
      <c r="BL139">
        <v>0.15884744694258501</v>
      </c>
      <c r="BM139">
        <v>0.13413704618738301</v>
      </c>
      <c r="BN139">
        <v>0.351586498469591</v>
      </c>
      <c r="BO139">
        <v>-9.4124506319802806E-2</v>
      </c>
      <c r="BP139">
        <v>0.58000667219156199</v>
      </c>
      <c r="BQ139">
        <v>0.29393785114866899</v>
      </c>
      <c r="BR139">
        <v>0.69806928969919402</v>
      </c>
      <c r="BS139">
        <v>0.70130996201347096</v>
      </c>
      <c r="BT139">
        <v>0.245777273510526</v>
      </c>
      <c r="BU139">
        <v>0.55601815829589796</v>
      </c>
      <c r="BV139">
        <v>0.59820752810355404</v>
      </c>
      <c r="BW139">
        <v>0.16353737733930601</v>
      </c>
      <c r="BX139">
        <v>0.141304920314796</v>
      </c>
      <c r="BY139">
        <v>0.69262598194759795</v>
      </c>
      <c r="BZ139">
        <v>8.4736072428411996E-2</v>
      </c>
      <c r="CA139" t="s">
        <v>162</v>
      </c>
      <c r="CB139">
        <v>0.64181822414109901</v>
      </c>
      <c r="CC139">
        <v>0.69394157004356205</v>
      </c>
      <c r="CD139">
        <v>0.91095059214910601</v>
      </c>
      <c r="CE139">
        <v>-2.0390495805286998E-2</v>
      </c>
      <c r="CF139">
        <v>0.897419060312585</v>
      </c>
      <c r="CG139">
        <v>0.72698232342145297</v>
      </c>
      <c r="CH139">
        <v>0.47905855839163097</v>
      </c>
      <c r="CI139">
        <v>5.2034244314717003E-2</v>
      </c>
      <c r="CJ139">
        <v>7.7490028374377795E-2</v>
      </c>
      <c r="CK139">
        <v>0.38928465966012099</v>
      </c>
      <c r="CL139">
        <v>-3.72153198982206E-4</v>
      </c>
      <c r="CM139">
        <v>0.549903437218076</v>
      </c>
      <c r="CN139">
        <v>0.41951865497857699</v>
      </c>
      <c r="CO139">
        <v>0.88053640120635501</v>
      </c>
      <c r="CP139">
        <v>0.76540852581411101</v>
      </c>
      <c r="CQ139">
        <v>-1.4984068828700599E-3</v>
      </c>
      <c r="CR139">
        <v>0.307394989908299</v>
      </c>
      <c r="CS139">
        <v>-3.5217782860376599E-2</v>
      </c>
      <c r="CT139">
        <v>-7.6152565005025E-2</v>
      </c>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D139"/>
  <sheetViews>
    <sheetView workbookViewId="0">
      <selection activeCell="C6" sqref="C6"/>
    </sheetView>
  </sheetViews>
  <sheetFormatPr defaultColWidth="8.85546875" defaultRowHeight="15" x14ac:dyDescent="0.25"/>
  <cols>
    <col min="1" max="1" width="11.7109375" bestFit="1" customWidth="1"/>
    <col min="3" max="5" width="12.140625" bestFit="1" customWidth="1"/>
    <col min="6" max="7" width="12.85546875" bestFit="1" customWidth="1"/>
    <col min="8" max="8" width="12.28515625" bestFit="1" customWidth="1"/>
    <col min="9" max="9" width="12.140625" bestFit="1" customWidth="1"/>
    <col min="10" max="10" width="12.85546875" bestFit="1" customWidth="1"/>
    <col min="11" max="12" width="12.140625" bestFit="1" customWidth="1"/>
    <col min="13" max="13" width="12.85546875" bestFit="1" customWidth="1"/>
    <col min="14" max="14" width="12.140625" bestFit="1" customWidth="1"/>
    <col min="15" max="15" width="12.85546875" bestFit="1" customWidth="1"/>
    <col min="16" max="17" width="12.140625" bestFit="1" customWidth="1"/>
    <col min="18" max="19" width="12.85546875" bestFit="1" customWidth="1"/>
    <col min="20" max="20" width="13.85546875" bestFit="1" customWidth="1"/>
    <col min="21" max="21" width="14.42578125" bestFit="1" customWidth="1"/>
    <col min="22" max="22" width="12.140625" bestFit="1" customWidth="1"/>
    <col min="23" max="23" width="12.85546875" bestFit="1" customWidth="1"/>
    <col min="24" max="24" width="12.140625" bestFit="1" customWidth="1"/>
    <col min="25" max="25" width="13.85546875" bestFit="1" customWidth="1"/>
    <col min="26" max="26" width="13.7109375" bestFit="1" customWidth="1"/>
    <col min="27" max="27" width="12.140625" bestFit="1" customWidth="1"/>
    <col min="28" max="28" width="12.85546875" bestFit="1" customWidth="1"/>
    <col min="29" max="29" width="13.7109375" bestFit="1" customWidth="1"/>
    <col min="30" max="30" width="12.140625" bestFit="1" customWidth="1"/>
    <col min="31" max="31" width="12.85546875" bestFit="1" customWidth="1"/>
  </cols>
  <sheetData>
    <row r="1" spans="1:31" x14ac:dyDescent="0.25">
      <c r="A1" s="140"/>
      <c r="B1" t="s">
        <v>103</v>
      </c>
      <c r="C1" t="s">
        <v>1264</v>
      </c>
      <c r="D1" t="s">
        <v>1265</v>
      </c>
      <c r="E1" t="s">
        <v>1266</v>
      </c>
      <c r="F1" t="s">
        <v>1267</v>
      </c>
      <c r="G1" t="s">
        <v>1268</v>
      </c>
      <c r="H1" t="s">
        <v>1269</v>
      </c>
      <c r="I1" t="s">
        <v>1270</v>
      </c>
      <c r="J1" t="s">
        <v>1271</v>
      </c>
      <c r="K1" t="s">
        <v>1272</v>
      </c>
      <c r="L1" t="s">
        <v>1273</v>
      </c>
      <c r="M1" t="s">
        <v>1274</v>
      </c>
      <c r="N1" t="s">
        <v>1275</v>
      </c>
      <c r="O1" t="s">
        <v>1276</v>
      </c>
      <c r="P1" t="s">
        <v>1277</v>
      </c>
      <c r="Q1" t="s">
        <v>1278</v>
      </c>
      <c r="R1" t="s">
        <v>1279</v>
      </c>
      <c r="S1" t="s">
        <v>1280</v>
      </c>
      <c r="T1" t="s">
        <v>1281</v>
      </c>
      <c r="U1" t="s">
        <v>1282</v>
      </c>
      <c r="V1" t="s">
        <v>1283</v>
      </c>
      <c r="W1" t="s">
        <v>1284</v>
      </c>
      <c r="X1" t="s">
        <v>1285</v>
      </c>
      <c r="Y1" t="s">
        <v>1286</v>
      </c>
      <c r="Z1" t="s">
        <v>1287</v>
      </c>
      <c r="AA1" t="s">
        <v>1288</v>
      </c>
      <c r="AB1" t="s">
        <v>1289</v>
      </c>
      <c r="AC1" t="s">
        <v>1290</v>
      </c>
      <c r="AD1" t="s">
        <v>1291</v>
      </c>
      <c r="AE1" t="s">
        <v>1292</v>
      </c>
    </row>
    <row r="2" spans="1:31" x14ac:dyDescent="0.25">
      <c r="A2" s="139">
        <v>31413</v>
      </c>
      <c r="B2">
        <f>AVERAGE(C2:AE2)*100</f>
        <v>43.616920048363177</v>
      </c>
      <c r="C2" t="s">
        <v>162</v>
      </c>
      <c r="D2">
        <v>0.56349081693738101</v>
      </c>
      <c r="E2" t="s">
        <v>162</v>
      </c>
      <c r="F2">
        <v>-3.0370220151820799E-3</v>
      </c>
      <c r="G2" t="s">
        <v>162</v>
      </c>
      <c r="H2" t="s">
        <v>162</v>
      </c>
      <c r="I2" t="s">
        <v>162</v>
      </c>
      <c r="J2" t="s">
        <v>162</v>
      </c>
      <c r="K2">
        <v>0.57922321934302701</v>
      </c>
      <c r="L2">
        <v>0.70248017108843097</v>
      </c>
      <c r="M2" t="s">
        <v>162</v>
      </c>
      <c r="N2" t="s">
        <v>162</v>
      </c>
      <c r="O2" t="s">
        <v>162</v>
      </c>
      <c r="P2" t="s">
        <v>162</v>
      </c>
      <c r="Q2">
        <v>0.47902499518776398</v>
      </c>
      <c r="R2">
        <v>0.62994212237998704</v>
      </c>
      <c r="S2" t="s">
        <v>162</v>
      </c>
      <c r="T2" t="s">
        <v>162</v>
      </c>
      <c r="U2" t="s">
        <v>162</v>
      </c>
      <c r="V2" t="s">
        <v>162</v>
      </c>
      <c r="W2" t="s">
        <v>162</v>
      </c>
      <c r="X2" t="s">
        <v>162</v>
      </c>
      <c r="Y2" t="s">
        <v>162</v>
      </c>
      <c r="Z2" t="s">
        <v>162</v>
      </c>
      <c r="AA2" t="s">
        <v>162</v>
      </c>
      <c r="AB2" t="s">
        <v>162</v>
      </c>
      <c r="AC2">
        <v>0.59559608072097103</v>
      </c>
      <c r="AD2">
        <v>0.363668636328774</v>
      </c>
      <c r="AE2">
        <v>1.5133784381533301E-2</v>
      </c>
    </row>
    <row r="3" spans="1:31" x14ac:dyDescent="0.25">
      <c r="A3" s="139">
        <v>31503</v>
      </c>
      <c r="B3">
        <f t="shared" ref="B3:B66" si="0">AVERAGE(C3:AE3)*100</f>
        <v>45.64609958572629</v>
      </c>
      <c r="C3" t="s">
        <v>162</v>
      </c>
      <c r="D3">
        <v>0.60741548949506496</v>
      </c>
      <c r="E3" t="s">
        <v>162</v>
      </c>
      <c r="F3">
        <v>-0.104914738396441</v>
      </c>
      <c r="G3" t="s">
        <v>162</v>
      </c>
      <c r="H3" t="s">
        <v>162</v>
      </c>
      <c r="I3" t="s">
        <v>162</v>
      </c>
      <c r="J3" t="s">
        <v>162</v>
      </c>
      <c r="K3">
        <v>0.54928981245432495</v>
      </c>
      <c r="L3">
        <v>0.63867990094221605</v>
      </c>
      <c r="M3" t="s">
        <v>162</v>
      </c>
      <c r="N3" t="s">
        <v>162</v>
      </c>
      <c r="O3" t="s">
        <v>162</v>
      </c>
      <c r="P3" t="s">
        <v>162</v>
      </c>
      <c r="Q3">
        <v>0.67525189989614598</v>
      </c>
      <c r="R3">
        <v>0.35810299189453099</v>
      </c>
      <c r="S3" t="s">
        <v>162</v>
      </c>
      <c r="T3" t="s">
        <v>162</v>
      </c>
      <c r="U3" t="s">
        <v>162</v>
      </c>
      <c r="V3" t="s">
        <v>162</v>
      </c>
      <c r="W3" t="s">
        <v>162</v>
      </c>
      <c r="X3" t="s">
        <v>162</v>
      </c>
      <c r="Y3" t="s">
        <v>162</v>
      </c>
      <c r="Z3" t="s">
        <v>162</v>
      </c>
      <c r="AA3" t="s">
        <v>162</v>
      </c>
      <c r="AB3" t="s">
        <v>162</v>
      </c>
      <c r="AC3">
        <v>0.72309072635944005</v>
      </c>
      <c r="AD3">
        <v>0.53347556472151803</v>
      </c>
      <c r="AE3">
        <v>0.12775731534856599</v>
      </c>
    </row>
    <row r="4" spans="1:31" x14ac:dyDescent="0.25">
      <c r="A4" s="139">
        <v>31594</v>
      </c>
      <c r="B4">
        <f t="shared" si="0"/>
        <v>43.545764796040245</v>
      </c>
      <c r="C4" t="s">
        <v>162</v>
      </c>
      <c r="D4">
        <v>0.59037932269861104</v>
      </c>
      <c r="E4" t="s">
        <v>162</v>
      </c>
      <c r="F4">
        <v>4.2041535987412303E-2</v>
      </c>
      <c r="G4" t="s">
        <v>162</v>
      </c>
      <c r="H4" t="s">
        <v>162</v>
      </c>
      <c r="I4" t="s">
        <v>162</v>
      </c>
      <c r="J4" t="s">
        <v>162</v>
      </c>
      <c r="K4">
        <v>0.70670804959497302</v>
      </c>
      <c r="L4">
        <v>0.78186483429770104</v>
      </c>
      <c r="M4" t="s">
        <v>162</v>
      </c>
      <c r="N4" t="s">
        <v>162</v>
      </c>
      <c r="O4" t="s">
        <v>162</v>
      </c>
      <c r="P4" t="s">
        <v>162</v>
      </c>
      <c r="Q4">
        <v>0.25301252689145798</v>
      </c>
      <c r="R4">
        <v>0.57560078739438603</v>
      </c>
      <c r="S4" t="s">
        <v>162</v>
      </c>
      <c r="T4" t="s">
        <v>162</v>
      </c>
      <c r="U4" t="s">
        <v>162</v>
      </c>
      <c r="V4" t="s">
        <v>162</v>
      </c>
      <c r="W4" t="s">
        <v>162</v>
      </c>
      <c r="X4" t="s">
        <v>162</v>
      </c>
      <c r="Y4" t="s">
        <v>162</v>
      </c>
      <c r="Z4" t="s">
        <v>162</v>
      </c>
      <c r="AA4" t="s">
        <v>162</v>
      </c>
      <c r="AB4" t="s">
        <v>162</v>
      </c>
      <c r="AC4">
        <v>0.61364115439531897</v>
      </c>
      <c r="AD4">
        <v>0.31385804569171399</v>
      </c>
      <c r="AE4">
        <v>4.2012574692046903E-2</v>
      </c>
    </row>
    <row r="5" spans="1:31" x14ac:dyDescent="0.25">
      <c r="A5" s="139">
        <v>31686</v>
      </c>
      <c r="B5">
        <f t="shared" si="0"/>
        <v>35.142264853521162</v>
      </c>
      <c r="C5" t="s">
        <v>162</v>
      </c>
      <c r="D5">
        <v>0.54445350222272904</v>
      </c>
      <c r="E5" t="s">
        <v>162</v>
      </c>
      <c r="F5">
        <v>0.26661652001632002</v>
      </c>
      <c r="G5" t="s">
        <v>162</v>
      </c>
      <c r="H5" t="s">
        <v>162</v>
      </c>
      <c r="I5" t="s">
        <v>162</v>
      </c>
      <c r="J5" t="s">
        <v>162</v>
      </c>
      <c r="K5">
        <v>0.46683601614739301</v>
      </c>
      <c r="L5">
        <v>0.66837146693857896</v>
      </c>
      <c r="M5" t="s">
        <v>162</v>
      </c>
      <c r="N5" t="s">
        <v>162</v>
      </c>
      <c r="O5" t="s">
        <v>162</v>
      </c>
      <c r="P5" t="s">
        <v>162</v>
      </c>
      <c r="Q5">
        <v>0.426152401428956</v>
      </c>
      <c r="R5">
        <v>0.165873667981005</v>
      </c>
      <c r="S5" t="s">
        <v>162</v>
      </c>
      <c r="T5" t="s">
        <v>162</v>
      </c>
      <c r="U5" t="s">
        <v>162</v>
      </c>
      <c r="V5" t="s">
        <v>162</v>
      </c>
      <c r="W5" t="s">
        <v>162</v>
      </c>
      <c r="X5" t="s">
        <v>162</v>
      </c>
      <c r="Y5" t="s">
        <v>162</v>
      </c>
      <c r="Z5" t="s">
        <v>162</v>
      </c>
      <c r="AA5" t="s">
        <v>162</v>
      </c>
      <c r="AB5" t="s">
        <v>162</v>
      </c>
      <c r="AC5">
        <v>0.59590284624741297</v>
      </c>
      <c r="AD5">
        <v>0.14648889400043999</v>
      </c>
      <c r="AE5">
        <v>-0.117891478165931</v>
      </c>
    </row>
    <row r="6" spans="1:31" x14ac:dyDescent="0.25">
      <c r="A6" s="139">
        <v>31778</v>
      </c>
      <c r="B6">
        <f t="shared" si="0"/>
        <v>50.062413298622978</v>
      </c>
      <c r="C6" t="s">
        <v>162</v>
      </c>
      <c r="D6">
        <v>0.69865184338991804</v>
      </c>
      <c r="E6" t="s">
        <v>162</v>
      </c>
      <c r="F6">
        <v>8.1861973956404599E-2</v>
      </c>
      <c r="G6" t="s">
        <v>162</v>
      </c>
      <c r="H6" t="s">
        <v>162</v>
      </c>
      <c r="I6" t="s">
        <v>162</v>
      </c>
      <c r="J6" t="s">
        <v>162</v>
      </c>
      <c r="K6">
        <v>0.62311620205947904</v>
      </c>
      <c r="L6">
        <v>0.75847155507313802</v>
      </c>
      <c r="M6" t="s">
        <v>162</v>
      </c>
      <c r="N6" t="s">
        <v>162</v>
      </c>
      <c r="O6" t="s">
        <v>162</v>
      </c>
      <c r="P6" t="s">
        <v>162</v>
      </c>
      <c r="Q6">
        <v>0.68522029588766098</v>
      </c>
      <c r="R6">
        <v>0.66992055361938796</v>
      </c>
      <c r="S6" t="s">
        <v>162</v>
      </c>
      <c r="T6" t="s">
        <v>162</v>
      </c>
      <c r="U6" t="s">
        <v>162</v>
      </c>
      <c r="V6" t="s">
        <v>162</v>
      </c>
      <c r="W6" t="s">
        <v>162</v>
      </c>
      <c r="X6" t="s">
        <v>162</v>
      </c>
      <c r="Y6" t="s">
        <v>162</v>
      </c>
      <c r="Z6" t="s">
        <v>162</v>
      </c>
      <c r="AA6" t="s">
        <v>162</v>
      </c>
      <c r="AB6" t="s">
        <v>162</v>
      </c>
      <c r="AC6">
        <v>0.78282906455461398</v>
      </c>
      <c r="AD6">
        <v>0.22426187377505999</v>
      </c>
      <c r="AE6">
        <v>-1.87161654395946E-2</v>
      </c>
    </row>
    <row r="7" spans="1:31" x14ac:dyDescent="0.25">
      <c r="A7" s="139">
        <v>31868</v>
      </c>
      <c r="B7">
        <f t="shared" si="0"/>
        <v>47.027562924683373</v>
      </c>
      <c r="C7">
        <v>0.27984433277739301</v>
      </c>
      <c r="D7">
        <v>0.77134296610281905</v>
      </c>
      <c r="E7" t="s">
        <v>162</v>
      </c>
      <c r="F7">
        <v>0.28236702630597299</v>
      </c>
      <c r="G7" t="s">
        <v>162</v>
      </c>
      <c r="H7" t="s">
        <v>162</v>
      </c>
      <c r="I7" t="s">
        <v>162</v>
      </c>
      <c r="J7" t="s">
        <v>162</v>
      </c>
      <c r="K7">
        <v>0.29196040836399501</v>
      </c>
      <c r="L7">
        <v>0.644332747940904</v>
      </c>
      <c r="M7" t="s">
        <v>162</v>
      </c>
      <c r="N7" t="s">
        <v>162</v>
      </c>
      <c r="O7" t="s">
        <v>162</v>
      </c>
      <c r="P7" t="s">
        <v>162</v>
      </c>
      <c r="Q7">
        <v>0.453314506291498</v>
      </c>
      <c r="R7">
        <v>0.55979855829012803</v>
      </c>
      <c r="S7" t="s">
        <v>162</v>
      </c>
      <c r="T7" t="s">
        <v>162</v>
      </c>
      <c r="U7" t="s">
        <v>162</v>
      </c>
      <c r="V7" t="s">
        <v>162</v>
      </c>
      <c r="W7" t="s">
        <v>162</v>
      </c>
      <c r="X7" t="s">
        <v>162</v>
      </c>
      <c r="Y7" t="s">
        <v>162</v>
      </c>
      <c r="Z7" t="s">
        <v>162</v>
      </c>
      <c r="AA7" t="s">
        <v>162</v>
      </c>
      <c r="AB7" t="s">
        <v>162</v>
      </c>
      <c r="AC7">
        <v>0.71486350307750002</v>
      </c>
      <c r="AD7">
        <v>0.47817364292714598</v>
      </c>
      <c r="AE7">
        <v>0.226758600390982</v>
      </c>
    </row>
    <row r="8" spans="1:31" x14ac:dyDescent="0.25">
      <c r="A8" s="139">
        <v>31959</v>
      </c>
      <c r="B8">
        <f t="shared" si="0"/>
        <v>39.616604180342527</v>
      </c>
      <c r="C8">
        <v>0.374499569132969</v>
      </c>
      <c r="D8">
        <v>0.60166685916401397</v>
      </c>
      <c r="E8" t="s">
        <v>162</v>
      </c>
      <c r="F8">
        <v>1.8871920438083899E-2</v>
      </c>
      <c r="G8" t="s">
        <v>162</v>
      </c>
      <c r="H8" t="s">
        <v>162</v>
      </c>
      <c r="I8" t="s">
        <v>162</v>
      </c>
      <c r="J8" t="s">
        <v>162</v>
      </c>
      <c r="K8">
        <v>0.51861500857359999</v>
      </c>
      <c r="L8">
        <v>0.50438484719210197</v>
      </c>
      <c r="M8" t="s">
        <v>162</v>
      </c>
      <c r="N8" t="s">
        <v>162</v>
      </c>
      <c r="O8" t="s">
        <v>162</v>
      </c>
      <c r="P8" t="s">
        <v>162</v>
      </c>
      <c r="Q8">
        <v>0.30254487974047201</v>
      </c>
      <c r="R8">
        <v>0.36782798434999298</v>
      </c>
      <c r="S8" t="s">
        <v>162</v>
      </c>
      <c r="T8" t="s">
        <v>162</v>
      </c>
      <c r="U8" t="s">
        <v>162</v>
      </c>
      <c r="V8" t="s">
        <v>162</v>
      </c>
      <c r="W8" t="s">
        <v>162</v>
      </c>
      <c r="X8" t="s">
        <v>162</v>
      </c>
      <c r="Y8" t="s">
        <v>162</v>
      </c>
      <c r="Z8" t="s">
        <v>162</v>
      </c>
      <c r="AA8" t="s">
        <v>162</v>
      </c>
      <c r="AB8" t="s">
        <v>162</v>
      </c>
      <c r="AC8">
        <v>0.672564310789316</v>
      </c>
      <c r="AD8">
        <v>0.39856421650135898</v>
      </c>
      <c r="AE8">
        <v>0.202120822152343</v>
      </c>
    </row>
    <row r="9" spans="1:31" x14ac:dyDescent="0.25">
      <c r="A9" s="139">
        <v>32051</v>
      </c>
      <c r="B9">
        <f t="shared" si="0"/>
        <v>46.752148626063438</v>
      </c>
      <c r="C9">
        <v>0.57256151445590997</v>
      </c>
      <c r="D9">
        <v>0.524794468676966</v>
      </c>
      <c r="E9" t="s">
        <v>162</v>
      </c>
      <c r="F9">
        <v>5.8296674459491403E-2</v>
      </c>
      <c r="G9" t="s">
        <v>162</v>
      </c>
      <c r="H9" t="s">
        <v>162</v>
      </c>
      <c r="I9" t="s">
        <v>162</v>
      </c>
      <c r="J9" t="s">
        <v>162</v>
      </c>
      <c r="K9">
        <v>0.50567102078742399</v>
      </c>
      <c r="L9">
        <v>0.61160099536309398</v>
      </c>
      <c r="M9" t="s">
        <v>162</v>
      </c>
      <c r="N9" t="s">
        <v>162</v>
      </c>
      <c r="O9" t="s">
        <v>162</v>
      </c>
      <c r="P9" t="s">
        <v>162</v>
      </c>
      <c r="Q9">
        <v>0.69783696431614195</v>
      </c>
      <c r="R9">
        <v>0.33555868348850798</v>
      </c>
      <c r="S9" t="s">
        <v>162</v>
      </c>
      <c r="T9" t="s">
        <v>162</v>
      </c>
      <c r="U9" t="s">
        <v>162</v>
      </c>
      <c r="V9" t="s">
        <v>162</v>
      </c>
      <c r="W9" t="s">
        <v>162</v>
      </c>
      <c r="X9" t="s">
        <v>162</v>
      </c>
      <c r="Y9" t="s">
        <v>162</v>
      </c>
      <c r="Z9" t="s">
        <v>162</v>
      </c>
      <c r="AA9" t="s">
        <v>162</v>
      </c>
      <c r="AB9" t="s">
        <v>162</v>
      </c>
      <c r="AC9">
        <v>0.50322983889017403</v>
      </c>
      <c r="AD9">
        <v>0.50277134341192498</v>
      </c>
      <c r="AE9">
        <v>0.36289335875671003</v>
      </c>
    </row>
    <row r="10" spans="1:31" x14ac:dyDescent="0.25">
      <c r="A10" s="139">
        <v>32143</v>
      </c>
      <c r="B10">
        <f t="shared" si="0"/>
        <v>44.333232019620731</v>
      </c>
      <c r="C10">
        <v>0.31447552477066398</v>
      </c>
      <c r="D10">
        <v>0.59236447329995101</v>
      </c>
      <c r="E10" t="s">
        <v>162</v>
      </c>
      <c r="F10">
        <v>3.7908736540316998E-2</v>
      </c>
      <c r="G10" t="s">
        <v>162</v>
      </c>
      <c r="H10" t="s">
        <v>162</v>
      </c>
      <c r="I10" t="s">
        <v>162</v>
      </c>
      <c r="J10" t="s">
        <v>162</v>
      </c>
      <c r="K10">
        <v>0.58344173399642696</v>
      </c>
      <c r="L10">
        <v>0.67625293339665904</v>
      </c>
      <c r="M10" t="s">
        <v>162</v>
      </c>
      <c r="N10" t="s">
        <v>162</v>
      </c>
      <c r="O10" t="s">
        <v>162</v>
      </c>
      <c r="P10" t="s">
        <v>162</v>
      </c>
      <c r="Q10">
        <v>0.554180587888781</v>
      </c>
      <c r="R10">
        <v>0.51032963335411596</v>
      </c>
      <c r="S10" t="s">
        <v>162</v>
      </c>
      <c r="T10" t="s">
        <v>162</v>
      </c>
      <c r="U10" t="s">
        <v>162</v>
      </c>
      <c r="V10" t="s">
        <v>162</v>
      </c>
      <c r="W10" t="s">
        <v>162</v>
      </c>
      <c r="X10" t="s">
        <v>162</v>
      </c>
      <c r="Y10" t="s">
        <v>162</v>
      </c>
      <c r="Z10" t="s">
        <v>162</v>
      </c>
      <c r="AA10" t="s">
        <v>162</v>
      </c>
      <c r="AB10" t="s">
        <v>162</v>
      </c>
      <c r="AC10">
        <v>0.66612027070371604</v>
      </c>
      <c r="AD10">
        <v>0.55442346967035205</v>
      </c>
      <c r="AE10">
        <v>-5.6174161658910898E-2</v>
      </c>
    </row>
    <row r="11" spans="1:31" x14ac:dyDescent="0.25">
      <c r="A11" s="139">
        <v>32234</v>
      </c>
      <c r="B11">
        <f t="shared" si="0"/>
        <v>47.301437764789483</v>
      </c>
      <c r="C11">
        <v>0.44774084249094698</v>
      </c>
      <c r="D11">
        <v>0.65356668783124605</v>
      </c>
      <c r="E11" t="s">
        <v>162</v>
      </c>
      <c r="F11">
        <v>6.2460675177196598E-2</v>
      </c>
      <c r="G11" t="s">
        <v>162</v>
      </c>
      <c r="H11" t="s">
        <v>162</v>
      </c>
      <c r="I11" t="s">
        <v>162</v>
      </c>
      <c r="J11" t="s">
        <v>162</v>
      </c>
      <c r="K11">
        <v>0.62955517426775698</v>
      </c>
      <c r="L11">
        <v>0.54244840104568404</v>
      </c>
      <c r="M11" t="s">
        <v>162</v>
      </c>
      <c r="N11" t="s">
        <v>162</v>
      </c>
      <c r="O11" t="s">
        <v>162</v>
      </c>
      <c r="P11" t="s">
        <v>162</v>
      </c>
      <c r="Q11">
        <v>0.67990160989719595</v>
      </c>
      <c r="R11">
        <v>0.52473809017484996</v>
      </c>
      <c r="S11" t="s">
        <v>162</v>
      </c>
      <c r="T11">
        <v>0.69903643688012296</v>
      </c>
      <c r="U11" t="s">
        <v>162</v>
      </c>
      <c r="V11" t="s">
        <v>162</v>
      </c>
      <c r="W11" t="s">
        <v>162</v>
      </c>
      <c r="X11" t="s">
        <v>162</v>
      </c>
      <c r="Y11" t="s">
        <v>162</v>
      </c>
      <c r="Z11" t="s">
        <v>162</v>
      </c>
      <c r="AA11" t="s">
        <v>162</v>
      </c>
      <c r="AB11" t="s">
        <v>162</v>
      </c>
      <c r="AC11">
        <v>0.59688813169189603</v>
      </c>
      <c r="AD11">
        <v>0.38874704531826099</v>
      </c>
      <c r="AE11">
        <v>-2.19249406483129E-2</v>
      </c>
    </row>
    <row r="12" spans="1:31" x14ac:dyDescent="0.25">
      <c r="A12" s="139">
        <v>32325</v>
      </c>
      <c r="B12">
        <f t="shared" si="0"/>
        <v>61.008065785758149</v>
      </c>
      <c r="C12">
        <v>0.706636837793856</v>
      </c>
      <c r="D12">
        <v>0.73275070639837203</v>
      </c>
      <c r="E12" t="s">
        <v>162</v>
      </c>
      <c r="F12">
        <v>0.18279511858637301</v>
      </c>
      <c r="G12" t="s">
        <v>162</v>
      </c>
      <c r="H12" t="s">
        <v>162</v>
      </c>
      <c r="I12" t="s">
        <v>162</v>
      </c>
      <c r="J12" t="s">
        <v>162</v>
      </c>
      <c r="K12">
        <v>0.74089029033199105</v>
      </c>
      <c r="L12">
        <v>0.80532228845380205</v>
      </c>
      <c r="M12" t="s">
        <v>162</v>
      </c>
      <c r="N12" t="s">
        <v>162</v>
      </c>
      <c r="O12" t="s">
        <v>162</v>
      </c>
      <c r="P12" t="s">
        <v>162</v>
      </c>
      <c r="Q12">
        <v>0.81987653572188401</v>
      </c>
      <c r="R12">
        <v>0.31053377866469101</v>
      </c>
      <c r="S12" t="s">
        <v>162</v>
      </c>
      <c r="T12">
        <v>0.83896063107739105</v>
      </c>
      <c r="U12" t="s">
        <v>162</v>
      </c>
      <c r="V12" t="s">
        <v>162</v>
      </c>
      <c r="W12" t="s">
        <v>162</v>
      </c>
      <c r="X12" t="s">
        <v>162</v>
      </c>
      <c r="Y12" t="s">
        <v>162</v>
      </c>
      <c r="Z12" t="s">
        <v>162</v>
      </c>
      <c r="AA12" t="s">
        <v>162</v>
      </c>
      <c r="AB12" t="s">
        <v>162</v>
      </c>
      <c r="AC12">
        <v>0.66141909888514705</v>
      </c>
      <c r="AD12">
        <v>0.72996129809670596</v>
      </c>
      <c r="AE12">
        <v>0.18174065242318299</v>
      </c>
    </row>
    <row r="13" spans="1:31" x14ac:dyDescent="0.25">
      <c r="A13" s="139">
        <v>32417</v>
      </c>
      <c r="B13">
        <f t="shared" si="0"/>
        <v>58.601672667444724</v>
      </c>
      <c r="C13">
        <v>0.54047871288581695</v>
      </c>
      <c r="D13">
        <v>0.67051880601927305</v>
      </c>
      <c r="E13" t="s">
        <v>162</v>
      </c>
      <c r="F13">
        <v>6.0771056032420398E-3</v>
      </c>
      <c r="G13" t="s">
        <v>162</v>
      </c>
      <c r="H13" t="s">
        <v>162</v>
      </c>
      <c r="I13" t="s">
        <v>162</v>
      </c>
      <c r="J13" t="s">
        <v>162</v>
      </c>
      <c r="K13">
        <v>0.71738418719970398</v>
      </c>
      <c r="L13">
        <v>0.84950095390041303</v>
      </c>
      <c r="M13" t="s">
        <v>162</v>
      </c>
      <c r="N13" t="s">
        <v>162</v>
      </c>
      <c r="O13" t="s">
        <v>162</v>
      </c>
      <c r="P13" t="s">
        <v>162</v>
      </c>
      <c r="Q13">
        <v>0.69683958630560905</v>
      </c>
      <c r="R13">
        <v>0.60812564505492905</v>
      </c>
      <c r="S13" t="s">
        <v>162</v>
      </c>
      <c r="T13">
        <v>0.88569458518555499</v>
      </c>
      <c r="U13" t="s">
        <v>162</v>
      </c>
      <c r="V13" t="s">
        <v>162</v>
      </c>
      <c r="W13" t="s">
        <v>162</v>
      </c>
      <c r="X13" t="s">
        <v>162</v>
      </c>
      <c r="Y13" t="s">
        <v>162</v>
      </c>
      <c r="Z13" t="s">
        <v>162</v>
      </c>
      <c r="AA13" t="s">
        <v>162</v>
      </c>
      <c r="AB13" t="s">
        <v>162</v>
      </c>
      <c r="AC13">
        <v>0.84675237401608805</v>
      </c>
      <c r="AD13">
        <v>0.50843552958824201</v>
      </c>
      <c r="AE13">
        <v>0.11637650766004801</v>
      </c>
    </row>
    <row r="14" spans="1:31" x14ac:dyDescent="0.25">
      <c r="A14" s="139">
        <v>32509</v>
      </c>
      <c r="B14">
        <f t="shared" si="0"/>
        <v>58.287502675279015</v>
      </c>
      <c r="C14">
        <v>0.59174484806855798</v>
      </c>
      <c r="D14">
        <v>0.85474580233691799</v>
      </c>
      <c r="E14" t="s">
        <v>162</v>
      </c>
      <c r="F14">
        <v>0.17345913026104301</v>
      </c>
      <c r="G14" t="s">
        <v>162</v>
      </c>
      <c r="H14" t="s">
        <v>162</v>
      </c>
      <c r="I14" t="s">
        <v>162</v>
      </c>
      <c r="J14" t="s">
        <v>162</v>
      </c>
      <c r="K14">
        <v>0.65005390692256204</v>
      </c>
      <c r="L14">
        <v>0.79363432240599896</v>
      </c>
      <c r="M14" t="s">
        <v>162</v>
      </c>
      <c r="N14" t="s">
        <v>162</v>
      </c>
      <c r="O14" t="s">
        <v>162</v>
      </c>
      <c r="P14" t="s">
        <v>162</v>
      </c>
      <c r="Q14">
        <v>0.64158057533839896</v>
      </c>
      <c r="R14">
        <v>0.46797060413879998</v>
      </c>
      <c r="S14" t="s">
        <v>162</v>
      </c>
      <c r="T14">
        <v>0.80889603217772998</v>
      </c>
      <c r="U14" t="s">
        <v>162</v>
      </c>
      <c r="V14" t="s">
        <v>162</v>
      </c>
      <c r="W14" t="s">
        <v>162</v>
      </c>
      <c r="X14" t="s">
        <v>162</v>
      </c>
      <c r="Y14" t="s">
        <v>162</v>
      </c>
      <c r="Z14" t="s">
        <v>162</v>
      </c>
      <c r="AA14" t="s">
        <v>162</v>
      </c>
      <c r="AB14" t="s">
        <v>162</v>
      </c>
      <c r="AC14">
        <v>0.69229092838426898</v>
      </c>
      <c r="AD14">
        <v>0.53308865950675999</v>
      </c>
      <c r="AE14">
        <v>0.20416048473965401</v>
      </c>
    </row>
    <row r="15" spans="1:31" x14ac:dyDescent="0.25">
      <c r="A15" s="139">
        <v>32599</v>
      </c>
      <c r="B15">
        <f t="shared" si="0"/>
        <v>67.189927497466428</v>
      </c>
      <c r="C15">
        <v>0.64435029108818498</v>
      </c>
      <c r="D15">
        <v>0.864033843180668</v>
      </c>
      <c r="E15" t="s">
        <v>162</v>
      </c>
      <c r="F15">
        <v>0.16509574818651301</v>
      </c>
      <c r="G15" t="s">
        <v>162</v>
      </c>
      <c r="H15" t="s">
        <v>162</v>
      </c>
      <c r="I15">
        <v>0.86604530227165799</v>
      </c>
      <c r="J15" t="s">
        <v>162</v>
      </c>
      <c r="K15">
        <v>0.85492494650912798</v>
      </c>
      <c r="L15">
        <v>0.90604250956133603</v>
      </c>
      <c r="M15" t="s">
        <v>162</v>
      </c>
      <c r="N15" t="s">
        <v>162</v>
      </c>
      <c r="O15" t="s">
        <v>162</v>
      </c>
      <c r="P15" t="s">
        <v>162</v>
      </c>
      <c r="Q15">
        <v>0.78916324552810901</v>
      </c>
      <c r="R15">
        <v>0.69181269577635596</v>
      </c>
      <c r="S15" t="s">
        <v>162</v>
      </c>
      <c r="T15">
        <v>0.90023841021491102</v>
      </c>
      <c r="U15" t="s">
        <v>162</v>
      </c>
      <c r="V15" t="s">
        <v>162</v>
      </c>
      <c r="W15" t="s">
        <v>162</v>
      </c>
      <c r="X15" t="s">
        <v>162</v>
      </c>
      <c r="Y15" t="s">
        <v>162</v>
      </c>
      <c r="Z15" t="s">
        <v>162</v>
      </c>
      <c r="AA15" t="s">
        <v>162</v>
      </c>
      <c r="AB15">
        <v>0.67229510801237202</v>
      </c>
      <c r="AC15">
        <v>0.56725242853055002</v>
      </c>
      <c r="AD15">
        <v>0.53120691717271895</v>
      </c>
      <c r="AE15">
        <v>0.28222912863813099</v>
      </c>
    </row>
    <row r="16" spans="1:31" x14ac:dyDescent="0.25">
      <c r="A16" s="139">
        <v>32690</v>
      </c>
      <c r="B16">
        <f t="shared" si="0"/>
        <v>72.807103888059586</v>
      </c>
      <c r="C16">
        <v>0.66065555194790104</v>
      </c>
      <c r="D16">
        <v>0.86845111597323699</v>
      </c>
      <c r="E16" t="s">
        <v>162</v>
      </c>
      <c r="F16">
        <v>0.20490969602565001</v>
      </c>
      <c r="G16" t="s">
        <v>162</v>
      </c>
      <c r="H16" t="s">
        <v>162</v>
      </c>
      <c r="I16">
        <v>0.80991340491356201</v>
      </c>
      <c r="J16" t="s">
        <v>162</v>
      </c>
      <c r="K16">
        <v>0.908047883359278</v>
      </c>
      <c r="L16">
        <v>0.94674897148647097</v>
      </c>
      <c r="M16" t="s">
        <v>162</v>
      </c>
      <c r="N16" t="s">
        <v>162</v>
      </c>
      <c r="O16" t="s">
        <v>162</v>
      </c>
      <c r="P16" t="s">
        <v>162</v>
      </c>
      <c r="Q16">
        <v>0.853736654880771</v>
      </c>
      <c r="R16">
        <v>0.80302992607688695</v>
      </c>
      <c r="S16" t="s">
        <v>162</v>
      </c>
      <c r="T16">
        <v>0.90688448868975702</v>
      </c>
      <c r="U16" t="s">
        <v>162</v>
      </c>
      <c r="V16" t="s">
        <v>162</v>
      </c>
      <c r="W16" t="s">
        <v>162</v>
      </c>
      <c r="X16" t="s">
        <v>162</v>
      </c>
      <c r="Y16" t="s">
        <v>162</v>
      </c>
      <c r="Z16" t="s">
        <v>162</v>
      </c>
      <c r="AA16" t="s">
        <v>162</v>
      </c>
      <c r="AB16">
        <v>0.82822628311358004</v>
      </c>
      <c r="AC16">
        <v>0.90878828804566003</v>
      </c>
      <c r="AD16">
        <v>0.81174796839303998</v>
      </c>
      <c r="AE16">
        <v>-4.6216727458045198E-2</v>
      </c>
    </row>
    <row r="17" spans="1:56" x14ac:dyDescent="0.25">
      <c r="A17" s="139">
        <v>32782</v>
      </c>
      <c r="B17">
        <f t="shared" si="0"/>
        <v>41.06691085448287</v>
      </c>
      <c r="C17">
        <v>0.43352991899335902</v>
      </c>
      <c r="D17">
        <v>0.64163642167064305</v>
      </c>
      <c r="E17">
        <v>0.64348107533001897</v>
      </c>
      <c r="F17">
        <v>0.220215118836604</v>
      </c>
      <c r="G17" t="s">
        <v>162</v>
      </c>
      <c r="H17" t="s">
        <v>162</v>
      </c>
      <c r="I17">
        <v>0.67432698675296798</v>
      </c>
      <c r="J17" t="s">
        <v>162</v>
      </c>
      <c r="K17">
        <v>0.50785663652396595</v>
      </c>
      <c r="L17">
        <v>0.65434222434558498</v>
      </c>
      <c r="M17" t="s">
        <v>162</v>
      </c>
      <c r="N17" t="s">
        <v>162</v>
      </c>
      <c r="O17" t="s">
        <v>162</v>
      </c>
      <c r="P17" t="s">
        <v>162</v>
      </c>
      <c r="Q17">
        <v>0.48611182074297898</v>
      </c>
      <c r="R17">
        <v>0.43429897957418001</v>
      </c>
      <c r="S17" t="s">
        <v>162</v>
      </c>
      <c r="T17">
        <v>0.69527318746505096</v>
      </c>
      <c r="U17" t="s">
        <v>162</v>
      </c>
      <c r="V17" t="s">
        <v>162</v>
      </c>
      <c r="W17" t="s">
        <v>162</v>
      </c>
      <c r="X17" t="s">
        <v>162</v>
      </c>
      <c r="Y17" t="s">
        <v>162</v>
      </c>
      <c r="Z17" t="s">
        <v>162</v>
      </c>
      <c r="AA17" t="s">
        <v>162</v>
      </c>
      <c r="AB17">
        <v>-3.1315328080402202E-2</v>
      </c>
      <c r="AC17">
        <v>0.418408885992408</v>
      </c>
      <c r="AD17">
        <v>1.19293179993654E-2</v>
      </c>
      <c r="AE17">
        <v>-4.0727726519123299E-2</v>
      </c>
    </row>
    <row r="18" spans="1:56" x14ac:dyDescent="0.25">
      <c r="A18" s="139">
        <v>32874</v>
      </c>
      <c r="B18">
        <f t="shared" si="0"/>
        <v>47.275243824579938</v>
      </c>
      <c r="C18">
        <v>0.18459961493008301</v>
      </c>
      <c r="D18">
        <v>0.70358780863106296</v>
      </c>
      <c r="E18">
        <v>0.68153032783532197</v>
      </c>
      <c r="F18">
        <v>-3.3951550177314702E-2</v>
      </c>
      <c r="G18" t="s">
        <v>162</v>
      </c>
      <c r="H18" t="s">
        <v>162</v>
      </c>
      <c r="I18">
        <v>0.544538677773587</v>
      </c>
      <c r="J18" t="s">
        <v>162</v>
      </c>
      <c r="K18">
        <v>0.73491435001400196</v>
      </c>
      <c r="L18">
        <v>0.80021656270910102</v>
      </c>
      <c r="M18" t="s">
        <v>162</v>
      </c>
      <c r="N18" t="s">
        <v>162</v>
      </c>
      <c r="O18" t="s">
        <v>162</v>
      </c>
      <c r="P18" t="s">
        <v>162</v>
      </c>
      <c r="Q18">
        <v>0.72084838851459698</v>
      </c>
      <c r="R18">
        <v>3.4564175464707199E-2</v>
      </c>
      <c r="S18" t="s">
        <v>162</v>
      </c>
      <c r="T18">
        <v>0.86053444715185301</v>
      </c>
      <c r="U18" t="s">
        <v>162</v>
      </c>
      <c r="V18" t="s">
        <v>162</v>
      </c>
      <c r="W18" t="s">
        <v>162</v>
      </c>
      <c r="X18" t="s">
        <v>162</v>
      </c>
      <c r="Y18" t="s">
        <v>162</v>
      </c>
      <c r="Z18" t="s">
        <v>162</v>
      </c>
      <c r="AA18" t="s">
        <v>162</v>
      </c>
      <c r="AB18">
        <v>0.33432665723356902</v>
      </c>
      <c r="AC18">
        <v>0.572475069329208</v>
      </c>
      <c r="AD18">
        <v>0.19102419437624499</v>
      </c>
      <c r="AE18">
        <v>0.28932541165516801</v>
      </c>
    </row>
    <row r="19" spans="1:56" x14ac:dyDescent="0.25">
      <c r="A19" s="139">
        <v>32964</v>
      </c>
      <c r="B19">
        <f t="shared" si="0"/>
        <v>43.851451355412877</v>
      </c>
      <c r="C19">
        <v>0.26403378652431297</v>
      </c>
      <c r="D19">
        <v>0.69160251431144504</v>
      </c>
      <c r="E19">
        <v>0.71827928879649305</v>
      </c>
      <c r="F19">
        <v>-0.139950233016266</v>
      </c>
      <c r="G19" t="s">
        <v>162</v>
      </c>
      <c r="H19" t="s">
        <v>162</v>
      </c>
      <c r="I19">
        <v>0.667550754869217</v>
      </c>
      <c r="J19" t="s">
        <v>162</v>
      </c>
      <c r="K19">
        <v>0.670414471272887</v>
      </c>
      <c r="L19">
        <v>0.73029579826200797</v>
      </c>
      <c r="M19" t="s">
        <v>162</v>
      </c>
      <c r="N19" t="s">
        <v>162</v>
      </c>
      <c r="O19" t="s">
        <v>162</v>
      </c>
      <c r="P19" t="s">
        <v>162</v>
      </c>
      <c r="Q19">
        <v>0.70397482544912904</v>
      </c>
      <c r="R19">
        <v>5.6356445209624698E-2</v>
      </c>
      <c r="S19" t="s">
        <v>162</v>
      </c>
      <c r="T19">
        <v>0.777031795700031</v>
      </c>
      <c r="U19" t="s">
        <v>162</v>
      </c>
      <c r="V19" t="s">
        <v>162</v>
      </c>
      <c r="W19" t="s">
        <v>162</v>
      </c>
      <c r="X19" t="s">
        <v>162</v>
      </c>
      <c r="Y19" t="s">
        <v>162</v>
      </c>
      <c r="Z19" t="s">
        <v>162</v>
      </c>
      <c r="AA19" t="s">
        <v>162</v>
      </c>
      <c r="AB19">
        <v>0.43231204585085498</v>
      </c>
      <c r="AC19">
        <v>0.389085350861826</v>
      </c>
      <c r="AD19">
        <v>0.146577805299026</v>
      </c>
      <c r="AE19">
        <v>3.1638540367212802E-2</v>
      </c>
    </row>
    <row r="20" spans="1:56" x14ac:dyDescent="0.25">
      <c r="A20" s="139">
        <v>33055</v>
      </c>
      <c r="B20">
        <f t="shared" si="0"/>
        <v>45.552268769859424</v>
      </c>
      <c r="C20">
        <v>0.31350705052814598</v>
      </c>
      <c r="D20">
        <v>0.53018104305964198</v>
      </c>
      <c r="E20">
        <v>0.345457545927843</v>
      </c>
      <c r="F20">
        <v>0.31094499191060998</v>
      </c>
      <c r="G20" t="s">
        <v>162</v>
      </c>
      <c r="H20" t="s">
        <v>162</v>
      </c>
      <c r="I20">
        <v>0.46830953984254797</v>
      </c>
      <c r="J20" t="s">
        <v>162</v>
      </c>
      <c r="K20">
        <v>0.68151806754633704</v>
      </c>
      <c r="L20">
        <v>0.70651882412563805</v>
      </c>
      <c r="M20" t="s">
        <v>162</v>
      </c>
      <c r="N20" t="s">
        <v>162</v>
      </c>
      <c r="O20" t="s">
        <v>162</v>
      </c>
      <c r="P20" t="s">
        <v>162</v>
      </c>
      <c r="Q20">
        <v>0.58146896943243598</v>
      </c>
      <c r="R20">
        <v>0.18685968647328399</v>
      </c>
      <c r="S20" t="s">
        <v>162</v>
      </c>
      <c r="T20">
        <v>0.53500018410797401</v>
      </c>
      <c r="U20" t="s">
        <v>162</v>
      </c>
      <c r="V20" t="s">
        <v>162</v>
      </c>
      <c r="W20" t="s">
        <v>162</v>
      </c>
      <c r="X20" t="s">
        <v>162</v>
      </c>
      <c r="Y20" t="s">
        <v>162</v>
      </c>
      <c r="Z20" t="s">
        <v>162</v>
      </c>
      <c r="AA20" t="s">
        <v>162</v>
      </c>
      <c r="AB20">
        <v>0.52925752564695205</v>
      </c>
      <c r="AC20">
        <v>0.46166726081857101</v>
      </c>
      <c r="AD20">
        <v>0.32935495403402498</v>
      </c>
      <c r="AE20">
        <v>0.397271984326314</v>
      </c>
    </row>
    <row r="21" spans="1:56" x14ac:dyDescent="0.25">
      <c r="A21" s="139">
        <v>33147</v>
      </c>
      <c r="B21">
        <f t="shared" si="0"/>
        <v>48.095041011507398</v>
      </c>
      <c r="C21">
        <v>0.47274072070365403</v>
      </c>
      <c r="D21">
        <v>0.54175685217151803</v>
      </c>
      <c r="E21">
        <v>0.61598154640570102</v>
      </c>
      <c r="F21">
        <v>3.7416626072613798E-2</v>
      </c>
      <c r="G21" t="s">
        <v>162</v>
      </c>
      <c r="H21" t="s">
        <v>162</v>
      </c>
      <c r="I21">
        <v>0.54141523717829498</v>
      </c>
      <c r="J21" t="s">
        <v>162</v>
      </c>
      <c r="K21">
        <v>0.71845681673219997</v>
      </c>
      <c r="L21">
        <v>0.66569565224344596</v>
      </c>
      <c r="M21" t="s">
        <v>162</v>
      </c>
      <c r="N21" t="s">
        <v>162</v>
      </c>
      <c r="O21" t="s">
        <v>162</v>
      </c>
      <c r="P21" t="s">
        <v>162</v>
      </c>
      <c r="Q21">
        <v>0.56617770710977799</v>
      </c>
      <c r="R21">
        <v>0.38476197748964502</v>
      </c>
      <c r="S21" t="s">
        <v>162</v>
      </c>
      <c r="T21">
        <v>0.73923892599074104</v>
      </c>
      <c r="U21" t="s">
        <v>162</v>
      </c>
      <c r="V21" t="s">
        <v>162</v>
      </c>
      <c r="W21" t="s">
        <v>162</v>
      </c>
      <c r="X21" t="s">
        <v>162</v>
      </c>
      <c r="Y21" t="s">
        <v>162</v>
      </c>
      <c r="Z21" t="s">
        <v>162</v>
      </c>
      <c r="AA21" t="s">
        <v>162</v>
      </c>
      <c r="AB21">
        <v>0.55087565821406703</v>
      </c>
      <c r="AC21">
        <v>0.52089643430943899</v>
      </c>
      <c r="AD21">
        <v>0.22766899833871301</v>
      </c>
      <c r="AE21">
        <v>0.15022258865122601</v>
      </c>
    </row>
    <row r="22" spans="1:56" x14ac:dyDescent="0.25">
      <c r="A22" s="139">
        <v>33239</v>
      </c>
      <c r="B22">
        <f t="shared" si="0"/>
        <v>66.324026331983305</v>
      </c>
      <c r="C22">
        <v>0.158455471760345</v>
      </c>
      <c r="D22">
        <v>0.76427420436310101</v>
      </c>
      <c r="E22">
        <v>0.75797442557765604</v>
      </c>
      <c r="F22">
        <v>0.14530055138635201</v>
      </c>
      <c r="G22" t="s">
        <v>162</v>
      </c>
      <c r="H22" t="s">
        <v>162</v>
      </c>
      <c r="I22">
        <v>0.85149963130680595</v>
      </c>
      <c r="J22" t="s">
        <v>162</v>
      </c>
      <c r="K22">
        <v>0.89930771516553698</v>
      </c>
      <c r="L22">
        <v>0.84978983694893295</v>
      </c>
      <c r="M22" t="s">
        <v>162</v>
      </c>
      <c r="N22" t="s">
        <v>162</v>
      </c>
      <c r="O22" t="s">
        <v>162</v>
      </c>
      <c r="P22" t="s">
        <v>162</v>
      </c>
      <c r="Q22">
        <v>0.86244583329188296</v>
      </c>
      <c r="R22">
        <v>0.59087961065300698</v>
      </c>
      <c r="S22" t="s">
        <v>162</v>
      </c>
      <c r="T22">
        <v>0.90065567897469201</v>
      </c>
      <c r="U22" t="s">
        <v>162</v>
      </c>
      <c r="V22" t="s">
        <v>162</v>
      </c>
      <c r="W22" t="s">
        <v>162</v>
      </c>
      <c r="X22" t="s">
        <v>162</v>
      </c>
      <c r="Y22" t="s">
        <v>162</v>
      </c>
      <c r="Z22" t="s">
        <v>162</v>
      </c>
      <c r="AA22">
        <v>0.70836368516775206</v>
      </c>
      <c r="AB22">
        <v>0.72224226313067097</v>
      </c>
      <c r="AC22">
        <v>0.53676170494360997</v>
      </c>
      <c r="AD22">
        <v>0.82876212168543195</v>
      </c>
      <c r="AE22">
        <v>0.37189121544171899</v>
      </c>
    </row>
    <row r="23" spans="1:56" x14ac:dyDescent="0.25">
      <c r="A23" s="139">
        <v>33329</v>
      </c>
      <c r="B23">
        <f t="shared" si="0"/>
        <v>71.067992974712794</v>
      </c>
      <c r="C23">
        <v>0.381937276350304</v>
      </c>
      <c r="D23">
        <v>0.84521651706322698</v>
      </c>
      <c r="E23">
        <v>0.87242397852703402</v>
      </c>
      <c r="F23">
        <v>0.21578581823463</v>
      </c>
      <c r="G23" t="s">
        <v>162</v>
      </c>
      <c r="H23" t="s">
        <v>162</v>
      </c>
      <c r="I23">
        <v>0.91446872309899596</v>
      </c>
      <c r="J23" t="s">
        <v>162</v>
      </c>
      <c r="K23">
        <v>0.942958494130263</v>
      </c>
      <c r="L23">
        <v>0.95276985124163704</v>
      </c>
      <c r="M23" t="s">
        <v>162</v>
      </c>
      <c r="N23" t="s">
        <v>162</v>
      </c>
      <c r="O23" t="s">
        <v>162</v>
      </c>
      <c r="P23" t="s">
        <v>162</v>
      </c>
      <c r="Q23">
        <v>0.92337609171957402</v>
      </c>
      <c r="R23">
        <v>0.45281452557145402</v>
      </c>
      <c r="S23" t="s">
        <v>162</v>
      </c>
      <c r="T23">
        <v>0.95812970132233799</v>
      </c>
      <c r="U23" t="s">
        <v>162</v>
      </c>
      <c r="V23" t="s">
        <v>162</v>
      </c>
      <c r="W23" t="s">
        <v>162</v>
      </c>
      <c r="X23" t="s">
        <v>162</v>
      </c>
      <c r="Y23" t="s">
        <v>162</v>
      </c>
      <c r="Z23" t="s">
        <v>162</v>
      </c>
      <c r="AA23">
        <v>0.74870776377512005</v>
      </c>
      <c r="AB23">
        <v>0.765008402912839</v>
      </c>
      <c r="AC23">
        <v>0.78420157665838297</v>
      </c>
      <c r="AD23">
        <v>0.88795947215898496</v>
      </c>
      <c r="AE23">
        <v>1.44407534421349E-2</v>
      </c>
    </row>
    <row r="24" spans="1:56" x14ac:dyDescent="0.25">
      <c r="A24" s="139">
        <v>33420</v>
      </c>
      <c r="B24">
        <f t="shared" si="0"/>
        <v>69.251296500115245</v>
      </c>
      <c r="C24">
        <v>0.41654200568302802</v>
      </c>
      <c r="D24">
        <v>0.88581284721947595</v>
      </c>
      <c r="E24">
        <v>0.89701219388710596</v>
      </c>
      <c r="F24">
        <v>3.5794395522010199E-2</v>
      </c>
      <c r="G24" t="s">
        <v>162</v>
      </c>
      <c r="H24" t="s">
        <v>162</v>
      </c>
      <c r="I24">
        <v>0.90917293400274501</v>
      </c>
      <c r="J24" t="s">
        <v>162</v>
      </c>
      <c r="K24">
        <v>0.88273773767610797</v>
      </c>
      <c r="L24">
        <v>0.94192143266216699</v>
      </c>
      <c r="M24" t="s">
        <v>162</v>
      </c>
      <c r="N24" t="s">
        <v>162</v>
      </c>
      <c r="O24" t="s">
        <v>162</v>
      </c>
      <c r="P24">
        <v>0.86437555241546604</v>
      </c>
      <c r="Q24">
        <v>0.88004688339996495</v>
      </c>
      <c r="R24">
        <v>0.71296663267508797</v>
      </c>
      <c r="S24" t="s">
        <v>162</v>
      </c>
      <c r="T24">
        <v>0.93604085221241196</v>
      </c>
      <c r="U24">
        <v>0.33105010135157598</v>
      </c>
      <c r="V24" t="s">
        <v>162</v>
      </c>
      <c r="W24" t="s">
        <v>162</v>
      </c>
      <c r="X24" t="s">
        <v>162</v>
      </c>
      <c r="Y24" t="s">
        <v>162</v>
      </c>
      <c r="Z24" t="s">
        <v>162</v>
      </c>
      <c r="AA24">
        <v>0.77492261475652102</v>
      </c>
      <c r="AB24">
        <v>0.84028375313458403</v>
      </c>
      <c r="AC24">
        <v>0.60918288261258502</v>
      </c>
      <c r="AD24">
        <v>0.798738506031753</v>
      </c>
      <c r="AE24">
        <v>5.6119079776999502E-2</v>
      </c>
    </row>
    <row r="25" spans="1:56" x14ac:dyDescent="0.25">
      <c r="A25" s="139">
        <v>33512</v>
      </c>
      <c r="B25">
        <f t="shared" si="0"/>
        <v>58.376852814608647</v>
      </c>
      <c r="C25">
        <v>0.220420286974359</v>
      </c>
      <c r="D25">
        <v>0.82651987218525402</v>
      </c>
      <c r="E25">
        <v>0.81558344354670798</v>
      </c>
      <c r="F25">
        <v>0.13867824420080399</v>
      </c>
      <c r="G25" t="s">
        <v>162</v>
      </c>
      <c r="H25" t="s">
        <v>162</v>
      </c>
      <c r="I25">
        <v>0.79573037823431003</v>
      </c>
      <c r="J25">
        <v>0.31599710644552398</v>
      </c>
      <c r="K25">
        <v>0.87983141721426295</v>
      </c>
      <c r="L25">
        <v>0.87780442995414698</v>
      </c>
      <c r="M25" t="s">
        <v>162</v>
      </c>
      <c r="N25" t="s">
        <v>162</v>
      </c>
      <c r="O25" t="s">
        <v>162</v>
      </c>
      <c r="P25">
        <v>0.88720884104393805</v>
      </c>
      <c r="Q25">
        <v>0.77626450981363404</v>
      </c>
      <c r="R25">
        <v>0.219348376530213</v>
      </c>
      <c r="S25" t="s">
        <v>162</v>
      </c>
      <c r="T25">
        <v>0.89224147681200605</v>
      </c>
      <c r="U25">
        <v>0.100779496007704</v>
      </c>
      <c r="V25" t="s">
        <v>162</v>
      </c>
      <c r="W25" t="s">
        <v>162</v>
      </c>
      <c r="X25" t="s">
        <v>162</v>
      </c>
      <c r="Y25" t="s">
        <v>162</v>
      </c>
      <c r="Z25" t="s">
        <v>162</v>
      </c>
      <c r="AA25">
        <v>0.69888579504386905</v>
      </c>
      <c r="AB25">
        <v>0.67726381184224804</v>
      </c>
      <c r="AC25">
        <v>0.48801561283378603</v>
      </c>
      <c r="AD25">
        <v>0.63988446770819196</v>
      </c>
      <c r="AE25">
        <v>0.257375940238596</v>
      </c>
    </row>
    <row r="26" spans="1:56" x14ac:dyDescent="0.25">
      <c r="A26" s="139">
        <v>33604</v>
      </c>
      <c r="B26">
        <f t="shared" si="0"/>
        <v>72.954244955942698</v>
      </c>
      <c r="C26">
        <v>0.58215011958533702</v>
      </c>
      <c r="D26">
        <v>0.90321974961975404</v>
      </c>
      <c r="E26">
        <v>0.79529677013844502</v>
      </c>
      <c r="F26">
        <v>0.13479500364699401</v>
      </c>
      <c r="G26" t="s">
        <v>162</v>
      </c>
      <c r="H26" t="s">
        <v>162</v>
      </c>
      <c r="I26">
        <v>0.81048515412729605</v>
      </c>
      <c r="J26">
        <v>0.74124863459795898</v>
      </c>
      <c r="K26">
        <v>0.91100389414890903</v>
      </c>
      <c r="L26">
        <v>0.93432602850889901</v>
      </c>
      <c r="M26" t="s">
        <v>162</v>
      </c>
      <c r="N26" t="s">
        <v>162</v>
      </c>
      <c r="O26" t="s">
        <v>162</v>
      </c>
      <c r="P26">
        <v>0.95051766001033799</v>
      </c>
      <c r="Q26">
        <v>0.86845632197887401</v>
      </c>
      <c r="R26">
        <v>0.30614400951308102</v>
      </c>
      <c r="S26" t="s">
        <v>162</v>
      </c>
      <c r="T26">
        <v>0.95126580066301003</v>
      </c>
      <c r="U26">
        <v>0.599911722001638</v>
      </c>
      <c r="V26" t="s">
        <v>162</v>
      </c>
      <c r="W26" t="s">
        <v>162</v>
      </c>
      <c r="X26" t="s">
        <v>162</v>
      </c>
      <c r="Y26" t="s">
        <v>162</v>
      </c>
      <c r="Z26" t="s">
        <v>162</v>
      </c>
      <c r="AA26">
        <v>0.86047236866369503</v>
      </c>
      <c r="AB26">
        <v>0.88242564388885503</v>
      </c>
      <c r="AC26">
        <v>0.80079240029994903</v>
      </c>
      <c r="AD26">
        <v>0.84547574685519</v>
      </c>
      <c r="AE26">
        <v>0.25377706382146498</v>
      </c>
    </row>
    <row r="27" spans="1:56" x14ac:dyDescent="0.25">
      <c r="A27" s="139">
        <v>33695</v>
      </c>
      <c r="B27">
        <f t="shared" si="0"/>
        <v>55.822297046158575</v>
      </c>
      <c r="C27">
        <v>0.236635191051183</v>
      </c>
      <c r="D27">
        <v>0.73158681381604795</v>
      </c>
      <c r="E27">
        <v>0.76563956000101896</v>
      </c>
      <c r="F27">
        <v>1.9043767364103799E-2</v>
      </c>
      <c r="G27" t="s">
        <v>162</v>
      </c>
      <c r="H27" t="s">
        <v>162</v>
      </c>
      <c r="I27">
        <v>0.758535590312306</v>
      </c>
      <c r="J27">
        <v>0.49731854135004999</v>
      </c>
      <c r="K27">
        <v>0.84922980777895596</v>
      </c>
      <c r="L27">
        <v>0.857425211580916</v>
      </c>
      <c r="M27" t="s">
        <v>162</v>
      </c>
      <c r="N27" t="s">
        <v>162</v>
      </c>
      <c r="O27" t="s">
        <v>162</v>
      </c>
      <c r="P27">
        <v>0.64347865604993604</v>
      </c>
      <c r="Q27">
        <v>0.73605235115939205</v>
      </c>
      <c r="R27">
        <v>0.35698390933774699</v>
      </c>
      <c r="S27" t="s">
        <v>162</v>
      </c>
      <c r="T27">
        <v>0.89582491573691603</v>
      </c>
      <c r="U27">
        <v>0.20088960022730901</v>
      </c>
      <c r="V27" t="s">
        <v>162</v>
      </c>
      <c r="W27" t="s">
        <v>162</v>
      </c>
      <c r="X27" t="s">
        <v>162</v>
      </c>
      <c r="Y27" t="s">
        <v>162</v>
      </c>
      <c r="Z27" t="s">
        <v>162</v>
      </c>
      <c r="AA27">
        <v>0.53711394765509102</v>
      </c>
      <c r="AB27">
        <v>0.78505009296012396</v>
      </c>
      <c r="AC27">
        <v>0.62792192261507096</v>
      </c>
      <c r="AD27">
        <v>0.40454762080914097</v>
      </c>
      <c r="AE27">
        <v>0.144735968503234</v>
      </c>
    </row>
    <row r="28" spans="1:56" x14ac:dyDescent="0.25">
      <c r="A28" s="139">
        <v>33786</v>
      </c>
      <c r="B28">
        <f t="shared" si="0"/>
        <v>59.442566341186001</v>
      </c>
      <c r="C28">
        <v>0.73424139559601598</v>
      </c>
      <c r="D28">
        <v>0.83803971886804096</v>
      </c>
      <c r="E28">
        <v>0.85896344634287403</v>
      </c>
      <c r="F28">
        <v>0.21728501105169701</v>
      </c>
      <c r="G28" t="s">
        <v>162</v>
      </c>
      <c r="H28" t="s">
        <v>162</v>
      </c>
      <c r="I28">
        <v>0.85094670582937904</v>
      </c>
      <c r="J28">
        <v>-2.0893216415263101E-2</v>
      </c>
      <c r="K28">
        <v>0.73072650355249003</v>
      </c>
      <c r="L28">
        <v>0.89616625401680094</v>
      </c>
      <c r="M28" t="s">
        <v>162</v>
      </c>
      <c r="N28" t="s">
        <v>162</v>
      </c>
      <c r="O28" t="s">
        <v>162</v>
      </c>
      <c r="P28">
        <v>0.74333367362624703</v>
      </c>
      <c r="Q28">
        <v>0.52525546419817903</v>
      </c>
      <c r="R28">
        <v>0.28332486362456</v>
      </c>
      <c r="S28" t="s">
        <v>162</v>
      </c>
      <c r="T28">
        <v>0.91787911683113999</v>
      </c>
      <c r="U28">
        <v>0.488691680797049</v>
      </c>
      <c r="V28" t="s">
        <v>162</v>
      </c>
      <c r="W28" t="s">
        <v>162</v>
      </c>
      <c r="X28" t="s">
        <v>162</v>
      </c>
      <c r="Y28" t="s">
        <v>162</v>
      </c>
      <c r="Z28" t="s">
        <v>162</v>
      </c>
      <c r="AA28">
        <v>0.49632242464972498</v>
      </c>
      <c r="AB28">
        <v>0.50199559524703496</v>
      </c>
      <c r="AC28">
        <v>0.80201490841339795</v>
      </c>
      <c r="AD28">
        <v>0.61691768607703401</v>
      </c>
      <c r="AE28">
        <v>0.21845070910707901</v>
      </c>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spans="1:56" x14ac:dyDescent="0.25">
      <c r="A29" s="139">
        <v>33878</v>
      </c>
      <c r="B29">
        <f t="shared" si="0"/>
        <v>53.82361005004347</v>
      </c>
      <c r="C29">
        <v>0.478327521665666</v>
      </c>
      <c r="D29">
        <v>0.81927651870833795</v>
      </c>
      <c r="E29">
        <v>0.82155821713150701</v>
      </c>
      <c r="F29">
        <v>0.234372860338695</v>
      </c>
      <c r="G29" t="s">
        <v>162</v>
      </c>
      <c r="H29" t="s">
        <v>162</v>
      </c>
      <c r="I29">
        <v>0.67314974980725795</v>
      </c>
      <c r="J29">
        <v>0.44021796023792797</v>
      </c>
      <c r="K29">
        <v>0.74636240455470904</v>
      </c>
      <c r="L29">
        <v>0.90936061639280197</v>
      </c>
      <c r="M29" t="s">
        <v>162</v>
      </c>
      <c r="N29" t="s">
        <v>162</v>
      </c>
      <c r="O29" t="s">
        <v>162</v>
      </c>
      <c r="P29">
        <v>0.34791054734639498</v>
      </c>
      <c r="Q29">
        <v>0.73501864086456203</v>
      </c>
      <c r="R29">
        <v>0.36660922669670498</v>
      </c>
      <c r="S29" t="s">
        <v>162</v>
      </c>
      <c r="T29">
        <v>0.88950049111863905</v>
      </c>
      <c r="U29">
        <v>0.349010606009584</v>
      </c>
      <c r="V29" t="s">
        <v>162</v>
      </c>
      <c r="W29" t="s">
        <v>162</v>
      </c>
      <c r="X29" t="s">
        <v>162</v>
      </c>
      <c r="Y29" t="s">
        <v>162</v>
      </c>
      <c r="Z29" t="s">
        <v>162</v>
      </c>
      <c r="AA29">
        <v>0.46551686565786798</v>
      </c>
      <c r="AB29">
        <v>0.28067036699956799</v>
      </c>
      <c r="AC29">
        <v>0.63414773399589097</v>
      </c>
      <c r="AD29">
        <v>0.347316782044432</v>
      </c>
      <c r="AE29">
        <v>0.14992269943727901</v>
      </c>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spans="1:56" x14ac:dyDescent="0.25">
      <c r="A30" s="139">
        <v>33970</v>
      </c>
      <c r="B30">
        <f t="shared" si="0"/>
        <v>55.451157487205307</v>
      </c>
      <c r="C30">
        <v>0.67486980094681104</v>
      </c>
      <c r="D30">
        <v>0.76281088025690702</v>
      </c>
      <c r="E30">
        <v>0.69192141865114898</v>
      </c>
      <c r="F30">
        <v>-4.7743443380767699E-2</v>
      </c>
      <c r="G30" t="s">
        <v>162</v>
      </c>
      <c r="H30" t="s">
        <v>162</v>
      </c>
      <c r="I30">
        <v>0.72842441925788903</v>
      </c>
      <c r="J30">
        <v>0.41639267553201997</v>
      </c>
      <c r="K30">
        <v>0.73144826359089699</v>
      </c>
      <c r="L30">
        <v>0.85658984144677397</v>
      </c>
      <c r="M30" t="s">
        <v>162</v>
      </c>
      <c r="N30" t="s">
        <v>162</v>
      </c>
      <c r="O30" t="s">
        <v>162</v>
      </c>
      <c r="P30">
        <v>0.40163507028030498</v>
      </c>
      <c r="Q30">
        <v>0.63261709766808505</v>
      </c>
      <c r="R30">
        <v>0.14671036085671399</v>
      </c>
      <c r="S30" t="s">
        <v>162</v>
      </c>
      <c r="T30">
        <v>0.80486285183661899</v>
      </c>
      <c r="U30">
        <v>0.57568160161496795</v>
      </c>
      <c r="V30">
        <v>0.64054176252684303</v>
      </c>
      <c r="W30" t="s">
        <v>162</v>
      </c>
      <c r="X30" t="s">
        <v>162</v>
      </c>
      <c r="Y30" t="s">
        <v>162</v>
      </c>
      <c r="Z30" t="s">
        <v>162</v>
      </c>
      <c r="AA30">
        <v>0.61463864157841697</v>
      </c>
      <c r="AB30">
        <v>0.52631690108372198</v>
      </c>
      <c r="AC30">
        <v>0.67505882901092695</v>
      </c>
      <c r="AD30">
        <v>0.61109242214171899</v>
      </c>
      <c r="AE30">
        <v>9.1850527669010695E-2</v>
      </c>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spans="1:56" x14ac:dyDescent="0.25">
      <c r="A31" s="139">
        <v>34060</v>
      </c>
      <c r="B31">
        <f t="shared" si="0"/>
        <v>61.649895659958446</v>
      </c>
      <c r="C31">
        <v>0.71534059902089298</v>
      </c>
      <c r="D31">
        <v>0.89277599378939498</v>
      </c>
      <c r="E31">
        <v>0.90439833706796202</v>
      </c>
      <c r="F31">
        <v>2.0877227855619601E-2</v>
      </c>
      <c r="G31" t="s">
        <v>162</v>
      </c>
      <c r="H31" t="s">
        <v>162</v>
      </c>
      <c r="I31">
        <v>0.83315899768302004</v>
      </c>
      <c r="J31">
        <v>0.58390665164859201</v>
      </c>
      <c r="K31">
        <v>0.85657362667427195</v>
      </c>
      <c r="L31">
        <v>0.88957148498865102</v>
      </c>
      <c r="M31" t="s">
        <v>162</v>
      </c>
      <c r="N31" t="s">
        <v>162</v>
      </c>
      <c r="O31" t="s">
        <v>162</v>
      </c>
      <c r="P31">
        <v>0.51118559417149201</v>
      </c>
      <c r="Q31">
        <v>0.79869567926127205</v>
      </c>
      <c r="R31">
        <v>0.28091946565261899</v>
      </c>
      <c r="S31" t="s">
        <v>162</v>
      </c>
      <c r="T31">
        <v>0.91273126837292395</v>
      </c>
      <c r="U31">
        <v>0.411419042633276</v>
      </c>
      <c r="V31">
        <v>0.80350138998542397</v>
      </c>
      <c r="W31" t="s">
        <v>162</v>
      </c>
      <c r="X31" t="s">
        <v>162</v>
      </c>
      <c r="Y31" t="s">
        <v>162</v>
      </c>
      <c r="Z31" t="s">
        <v>162</v>
      </c>
      <c r="AA31">
        <v>0.37748602204843101</v>
      </c>
      <c r="AB31">
        <v>0.55828798410448499</v>
      </c>
      <c r="AC31">
        <v>0.80696250541761005</v>
      </c>
      <c r="AD31">
        <v>0.57496285555812299</v>
      </c>
      <c r="AE31">
        <v>-1.9274550541956498E-2</v>
      </c>
    </row>
    <row r="32" spans="1:56" x14ac:dyDescent="0.25">
      <c r="A32" s="139">
        <v>34151</v>
      </c>
      <c r="B32">
        <f t="shared" si="0"/>
        <v>50.406092888077971</v>
      </c>
      <c r="C32">
        <v>0.63650547594326301</v>
      </c>
      <c r="D32">
        <v>0.70206987092296702</v>
      </c>
      <c r="E32">
        <v>0.31980220869987902</v>
      </c>
      <c r="F32">
        <v>0.28782362018811602</v>
      </c>
      <c r="G32" t="s">
        <v>162</v>
      </c>
      <c r="H32" t="s">
        <v>162</v>
      </c>
      <c r="I32">
        <v>0.62250744194878405</v>
      </c>
      <c r="J32">
        <v>0.56053051537915599</v>
      </c>
      <c r="K32">
        <v>0.54851983835280205</v>
      </c>
      <c r="L32">
        <v>0.80762955792200497</v>
      </c>
      <c r="M32" t="s">
        <v>162</v>
      </c>
      <c r="N32" t="s">
        <v>162</v>
      </c>
      <c r="O32" t="s">
        <v>162</v>
      </c>
      <c r="P32">
        <v>0.47395898852081503</v>
      </c>
      <c r="Q32">
        <v>0.44706201069172902</v>
      </c>
      <c r="R32">
        <v>6.1172690643066501E-3</v>
      </c>
      <c r="S32" t="s">
        <v>162</v>
      </c>
      <c r="T32">
        <v>0.84859323954590604</v>
      </c>
      <c r="U32">
        <v>0.54393499505910803</v>
      </c>
      <c r="V32">
        <v>0.72830827982856305</v>
      </c>
      <c r="W32" t="s">
        <v>162</v>
      </c>
      <c r="X32" t="s">
        <v>162</v>
      </c>
      <c r="Y32" t="s">
        <v>162</v>
      </c>
      <c r="Z32" t="s">
        <v>162</v>
      </c>
      <c r="AA32">
        <v>0.46580642158232699</v>
      </c>
      <c r="AB32">
        <v>0.56853908713397605</v>
      </c>
      <c r="AC32">
        <v>0.68373417343134602</v>
      </c>
      <c r="AD32">
        <v>0.48114994550641299</v>
      </c>
      <c r="AE32">
        <v>-0.15543529098664999</v>
      </c>
      <c r="AF32" s="7"/>
      <c r="AG32" s="7"/>
      <c r="AH32" s="7"/>
      <c r="AI32" s="7"/>
      <c r="AJ32" s="7"/>
      <c r="AK32" s="7"/>
      <c r="AL32" s="7"/>
      <c r="AM32" s="7"/>
      <c r="AN32" s="7"/>
      <c r="AO32" s="7"/>
      <c r="AP32" s="7"/>
      <c r="AQ32" s="7"/>
      <c r="AR32" s="7"/>
      <c r="AS32" s="7"/>
      <c r="AT32" s="7"/>
      <c r="AU32" s="7"/>
      <c r="AV32" s="7"/>
      <c r="AW32" s="7"/>
      <c r="AX32" s="7"/>
      <c r="AY32" s="7"/>
      <c r="AZ32" s="7"/>
      <c r="BA32" s="7"/>
      <c r="BB32" s="7"/>
      <c r="BC32" s="7"/>
      <c r="BD32" s="7"/>
    </row>
    <row r="33" spans="1:31" x14ac:dyDescent="0.25">
      <c r="A33" s="139">
        <v>34243</v>
      </c>
      <c r="B33">
        <f t="shared" si="0"/>
        <v>48.662723544473181</v>
      </c>
      <c r="C33">
        <v>0.42724220072790398</v>
      </c>
      <c r="D33">
        <v>0.63883816933343396</v>
      </c>
      <c r="E33">
        <v>0.57658132536356999</v>
      </c>
      <c r="F33">
        <v>-5.2932780978208499E-2</v>
      </c>
      <c r="G33" t="s">
        <v>162</v>
      </c>
      <c r="H33" t="s">
        <v>162</v>
      </c>
      <c r="I33">
        <v>0.66176457628336605</v>
      </c>
      <c r="J33">
        <v>0.44044647438668699</v>
      </c>
      <c r="K33">
        <v>0.76711464861647105</v>
      </c>
      <c r="L33">
        <v>0.76584178678048198</v>
      </c>
      <c r="M33" t="s">
        <v>162</v>
      </c>
      <c r="N33" t="s">
        <v>162</v>
      </c>
      <c r="O33" t="s">
        <v>162</v>
      </c>
      <c r="P33">
        <v>0.43567596569230899</v>
      </c>
      <c r="Q33">
        <v>0.63866107643137604</v>
      </c>
      <c r="R33">
        <v>0.17041254391621</v>
      </c>
      <c r="S33" t="s">
        <v>162</v>
      </c>
      <c r="T33">
        <v>0.69558696683244103</v>
      </c>
      <c r="U33">
        <v>0.11936799498580999</v>
      </c>
      <c r="V33">
        <v>0.71731083939168805</v>
      </c>
      <c r="W33" t="s">
        <v>162</v>
      </c>
      <c r="X33">
        <v>0.46849211895008602</v>
      </c>
      <c r="Y33" t="s">
        <v>162</v>
      </c>
      <c r="Z33" t="s">
        <v>162</v>
      </c>
      <c r="AA33">
        <v>0.40102809071745599</v>
      </c>
      <c r="AB33">
        <v>0.63410777134798202</v>
      </c>
      <c r="AC33">
        <v>0.69179696839695104</v>
      </c>
      <c r="AD33">
        <v>0.426619650037112</v>
      </c>
      <c r="AE33">
        <v>0.10858832168151</v>
      </c>
    </row>
    <row r="34" spans="1:31" x14ac:dyDescent="0.25">
      <c r="A34" s="139">
        <v>34335</v>
      </c>
      <c r="B34">
        <f t="shared" si="0"/>
        <v>51.07367481913959</v>
      </c>
      <c r="C34">
        <v>0.56736121106445703</v>
      </c>
      <c r="D34">
        <v>0.49422890546194198</v>
      </c>
      <c r="E34">
        <v>0.73040945625848597</v>
      </c>
      <c r="F34">
        <v>0.23382489161645101</v>
      </c>
      <c r="G34" t="s">
        <v>162</v>
      </c>
      <c r="H34" t="s">
        <v>162</v>
      </c>
      <c r="I34">
        <v>0.61697999870165698</v>
      </c>
      <c r="J34">
        <v>0.66407201343632605</v>
      </c>
      <c r="K34">
        <v>0.72730158360616004</v>
      </c>
      <c r="L34">
        <v>0.54031354837071499</v>
      </c>
      <c r="M34" t="s">
        <v>162</v>
      </c>
      <c r="N34" t="s">
        <v>162</v>
      </c>
      <c r="O34" t="s">
        <v>162</v>
      </c>
      <c r="P34">
        <v>0.53938909367229504</v>
      </c>
      <c r="Q34">
        <v>0.54747817011378597</v>
      </c>
      <c r="R34">
        <v>3.0229162916872301E-2</v>
      </c>
      <c r="S34" t="s">
        <v>162</v>
      </c>
      <c r="T34">
        <v>0.76448331137036096</v>
      </c>
      <c r="U34">
        <v>0.52309770638585396</v>
      </c>
      <c r="V34">
        <v>0.64879795368156401</v>
      </c>
      <c r="W34" t="s">
        <v>162</v>
      </c>
      <c r="X34">
        <v>0.46863900560920402</v>
      </c>
      <c r="Y34" t="s">
        <v>162</v>
      </c>
      <c r="Z34" t="s">
        <v>162</v>
      </c>
      <c r="AA34">
        <v>0.24736900463021999</v>
      </c>
      <c r="AB34">
        <v>0.51847135371094399</v>
      </c>
      <c r="AC34">
        <v>0.52320946507823496</v>
      </c>
      <c r="AD34">
        <v>0.50857992015919895</v>
      </c>
      <c r="AE34">
        <v>0.32049920798318898</v>
      </c>
    </row>
    <row r="35" spans="1:31" x14ac:dyDescent="0.25">
      <c r="A35" s="139">
        <v>34425</v>
      </c>
      <c r="B35">
        <f t="shared" si="0"/>
        <v>48.525111208115739</v>
      </c>
      <c r="C35">
        <v>0.56179420078673203</v>
      </c>
      <c r="D35">
        <v>0.57233533439417605</v>
      </c>
      <c r="E35">
        <v>0.48451449348391701</v>
      </c>
      <c r="F35">
        <v>0.35589344655486399</v>
      </c>
      <c r="G35" t="s">
        <v>162</v>
      </c>
      <c r="H35" t="s">
        <v>162</v>
      </c>
      <c r="I35">
        <v>0.49873994430396801</v>
      </c>
      <c r="J35">
        <v>0.52701804014423603</v>
      </c>
      <c r="K35">
        <v>0.42542097873761098</v>
      </c>
      <c r="L35">
        <v>0.60491000578877596</v>
      </c>
      <c r="M35" t="s">
        <v>162</v>
      </c>
      <c r="N35" t="s">
        <v>162</v>
      </c>
      <c r="O35" t="s">
        <v>162</v>
      </c>
      <c r="P35">
        <v>0.448954073740154</v>
      </c>
      <c r="Q35">
        <v>0.60008624516373399</v>
      </c>
      <c r="R35">
        <v>0.36873209274823598</v>
      </c>
      <c r="S35" t="s">
        <v>162</v>
      </c>
      <c r="T35">
        <v>0.55289406306051403</v>
      </c>
      <c r="U35">
        <v>0.58568809467551597</v>
      </c>
      <c r="V35">
        <v>0.48259331185957799</v>
      </c>
      <c r="W35" t="s">
        <v>162</v>
      </c>
      <c r="X35">
        <v>0.51669173771044397</v>
      </c>
      <c r="Y35" t="s">
        <v>162</v>
      </c>
      <c r="Z35" t="s">
        <v>162</v>
      </c>
      <c r="AA35">
        <v>0.56336025903814102</v>
      </c>
      <c r="AB35">
        <v>0.436079650110616</v>
      </c>
      <c r="AC35">
        <v>0.30890881894440703</v>
      </c>
      <c r="AD35">
        <v>0.46252162220902399</v>
      </c>
      <c r="AE35">
        <v>0.34788582816850599</v>
      </c>
    </row>
    <row r="36" spans="1:31" x14ac:dyDescent="0.25">
      <c r="A36" s="139">
        <v>34516</v>
      </c>
      <c r="B36">
        <f t="shared" si="0"/>
        <v>53.955928371062825</v>
      </c>
      <c r="C36">
        <v>0.33092606803070701</v>
      </c>
      <c r="D36">
        <v>0.63746046952033497</v>
      </c>
      <c r="E36">
        <v>0.69437311462311002</v>
      </c>
      <c r="F36">
        <v>0.23438920869667701</v>
      </c>
      <c r="G36" t="s">
        <v>162</v>
      </c>
      <c r="H36" t="s">
        <v>162</v>
      </c>
      <c r="I36">
        <v>0.64033435873808398</v>
      </c>
      <c r="J36">
        <v>0.41808377530344898</v>
      </c>
      <c r="K36">
        <v>0.74505069216403996</v>
      </c>
      <c r="L36">
        <v>0.76521127640277198</v>
      </c>
      <c r="M36" t="s">
        <v>162</v>
      </c>
      <c r="N36" t="s">
        <v>162</v>
      </c>
      <c r="O36" t="s">
        <v>162</v>
      </c>
      <c r="P36">
        <v>0.390180950753381</v>
      </c>
      <c r="Q36">
        <v>0.59333003624252001</v>
      </c>
      <c r="R36">
        <v>0.18240925325968799</v>
      </c>
      <c r="S36" t="s">
        <v>162</v>
      </c>
      <c r="T36">
        <v>0.85430308849010095</v>
      </c>
      <c r="U36">
        <v>0.36203179091701998</v>
      </c>
      <c r="V36">
        <v>0.76010293956750397</v>
      </c>
      <c r="W36" t="s">
        <v>162</v>
      </c>
      <c r="X36">
        <v>0.48269746398049801</v>
      </c>
      <c r="Y36" t="s">
        <v>162</v>
      </c>
      <c r="Z36" t="s">
        <v>162</v>
      </c>
      <c r="AA36">
        <v>0.59040146754970502</v>
      </c>
      <c r="AB36">
        <v>0.51386195013705205</v>
      </c>
      <c r="AC36">
        <v>0.73883758545544898</v>
      </c>
      <c r="AD36">
        <v>0.59426586472923604</v>
      </c>
      <c r="AE36">
        <v>0.26293431965123698</v>
      </c>
    </row>
    <row r="37" spans="1:31" x14ac:dyDescent="0.25">
      <c r="A37" s="139">
        <v>34608</v>
      </c>
      <c r="B37">
        <f t="shared" si="0"/>
        <v>47.397752397151486</v>
      </c>
      <c r="C37">
        <v>0.11671354685419</v>
      </c>
      <c r="D37">
        <v>0.74932829957976799</v>
      </c>
      <c r="E37">
        <v>0.77082050658267098</v>
      </c>
      <c r="F37">
        <v>0.108175132541736</v>
      </c>
      <c r="G37" t="s">
        <v>162</v>
      </c>
      <c r="H37" t="s">
        <v>162</v>
      </c>
      <c r="I37">
        <v>0.72132672776318496</v>
      </c>
      <c r="J37">
        <v>0.30540185299496397</v>
      </c>
      <c r="K37">
        <v>0.53680112471130803</v>
      </c>
      <c r="L37">
        <v>0.78116390237121403</v>
      </c>
      <c r="M37" t="s">
        <v>162</v>
      </c>
      <c r="N37" t="s">
        <v>162</v>
      </c>
      <c r="O37" t="s">
        <v>162</v>
      </c>
      <c r="P37">
        <v>0.50527583946076104</v>
      </c>
      <c r="Q37">
        <v>0.34522447726268402</v>
      </c>
      <c r="R37">
        <v>0.47219695338583101</v>
      </c>
      <c r="S37" t="s">
        <v>162</v>
      </c>
      <c r="T37">
        <v>0.77849025786238302</v>
      </c>
      <c r="U37">
        <v>8.6482043789463905E-2</v>
      </c>
      <c r="V37">
        <v>0.41185443474060401</v>
      </c>
      <c r="W37" t="s">
        <v>162</v>
      </c>
      <c r="X37">
        <v>0.75630491351887497</v>
      </c>
      <c r="Y37" t="s">
        <v>162</v>
      </c>
      <c r="Z37" t="s">
        <v>162</v>
      </c>
      <c r="AA37">
        <v>0.68057075859821703</v>
      </c>
      <c r="AB37">
        <v>0.53727206838311703</v>
      </c>
      <c r="AC37">
        <v>0.65675216017189098</v>
      </c>
      <c r="AD37">
        <v>9.1944055797559598E-2</v>
      </c>
      <c r="AE37">
        <v>6.7451423059872007E-2</v>
      </c>
    </row>
    <row r="38" spans="1:31" x14ac:dyDescent="0.25">
      <c r="A38" s="139">
        <v>34700</v>
      </c>
      <c r="B38">
        <f t="shared" si="0"/>
        <v>54.516679353418219</v>
      </c>
      <c r="C38">
        <v>0.40203777318471601</v>
      </c>
      <c r="D38">
        <v>0.82727162349287098</v>
      </c>
      <c r="E38">
        <v>0.84755532835826397</v>
      </c>
      <c r="F38">
        <v>6.3049531318775101E-3</v>
      </c>
      <c r="G38" t="s">
        <v>162</v>
      </c>
      <c r="H38" t="s">
        <v>162</v>
      </c>
      <c r="I38">
        <v>0.68496011756386999</v>
      </c>
      <c r="J38">
        <v>0.515370637724064</v>
      </c>
      <c r="K38">
        <v>0.54517458577162003</v>
      </c>
      <c r="L38">
        <v>0.822956212662174</v>
      </c>
      <c r="M38" t="s">
        <v>162</v>
      </c>
      <c r="N38" t="s">
        <v>162</v>
      </c>
      <c r="O38" t="s">
        <v>162</v>
      </c>
      <c r="P38">
        <v>0.63151373746851802</v>
      </c>
      <c r="Q38">
        <v>0.57605774873367099</v>
      </c>
      <c r="R38">
        <v>0.48864525192172298</v>
      </c>
      <c r="S38" t="s">
        <v>162</v>
      </c>
      <c r="T38">
        <v>0.82393197993980305</v>
      </c>
      <c r="U38">
        <v>0.251258304137775</v>
      </c>
      <c r="V38">
        <v>0.66679827948732995</v>
      </c>
      <c r="W38" t="s">
        <v>162</v>
      </c>
      <c r="X38">
        <v>0.63181914413990803</v>
      </c>
      <c r="Y38" t="s">
        <v>162</v>
      </c>
      <c r="Z38" t="s">
        <v>162</v>
      </c>
      <c r="AA38">
        <v>0.42611308110760898</v>
      </c>
      <c r="AB38">
        <v>0.46729484872208099</v>
      </c>
      <c r="AC38">
        <v>0.81117054576742698</v>
      </c>
      <c r="AD38">
        <v>0.42692152490165702</v>
      </c>
      <c r="AE38">
        <v>5.0180192466684502E-2</v>
      </c>
    </row>
    <row r="39" spans="1:31" x14ac:dyDescent="0.25">
      <c r="A39" s="139">
        <v>34790</v>
      </c>
      <c r="B39">
        <f t="shared" si="0"/>
        <v>62.237573862733676</v>
      </c>
      <c r="C39">
        <v>0.391211893079488</v>
      </c>
      <c r="D39">
        <v>0.90324295154129397</v>
      </c>
      <c r="E39">
        <v>0.79655273852867203</v>
      </c>
      <c r="F39">
        <v>0.127270297581312</v>
      </c>
      <c r="G39" t="s">
        <v>162</v>
      </c>
      <c r="H39" t="s">
        <v>162</v>
      </c>
      <c r="I39">
        <v>0.87778788968723898</v>
      </c>
      <c r="J39">
        <v>0.74956738251719601</v>
      </c>
      <c r="K39">
        <v>0.71598488891202205</v>
      </c>
      <c r="L39">
        <v>0.88801269317857001</v>
      </c>
      <c r="M39" t="s">
        <v>162</v>
      </c>
      <c r="N39" t="s">
        <v>162</v>
      </c>
      <c r="O39" t="s">
        <v>162</v>
      </c>
      <c r="P39">
        <v>0.67096471394978796</v>
      </c>
      <c r="Q39">
        <v>0.66747312153194405</v>
      </c>
      <c r="R39">
        <v>0.45015675220900803</v>
      </c>
      <c r="S39" t="s">
        <v>162</v>
      </c>
      <c r="T39">
        <v>0.897861309924464</v>
      </c>
      <c r="U39">
        <v>0.29833707905874901</v>
      </c>
      <c r="V39">
        <v>0.83818068676426805</v>
      </c>
      <c r="W39" t="s">
        <v>162</v>
      </c>
      <c r="X39">
        <v>0.72172227596776495</v>
      </c>
      <c r="Y39" t="s">
        <v>162</v>
      </c>
      <c r="Z39" t="s">
        <v>162</v>
      </c>
      <c r="AA39">
        <v>0.59216550713177096</v>
      </c>
      <c r="AB39">
        <v>0.44593516677158901</v>
      </c>
      <c r="AC39">
        <v>0.919722580324839</v>
      </c>
      <c r="AD39">
        <v>0.46185312955492602</v>
      </c>
      <c r="AE39">
        <v>3.3511714331830998E-2</v>
      </c>
    </row>
    <row r="40" spans="1:31" x14ac:dyDescent="0.25">
      <c r="A40" s="139">
        <v>34881</v>
      </c>
      <c r="B40">
        <f t="shared" si="0"/>
        <v>61.58164306214784</v>
      </c>
      <c r="C40">
        <v>0.36572864907205599</v>
      </c>
      <c r="D40">
        <v>0.92362223321928605</v>
      </c>
      <c r="E40">
        <v>0.93858361974746796</v>
      </c>
      <c r="F40">
        <v>-4.4374515517231303E-2</v>
      </c>
      <c r="G40" t="s">
        <v>162</v>
      </c>
      <c r="H40" t="s">
        <v>162</v>
      </c>
      <c r="I40">
        <v>0.91210100197891497</v>
      </c>
      <c r="J40">
        <v>0.50685199689102101</v>
      </c>
      <c r="K40">
        <v>0.69398332621879799</v>
      </c>
      <c r="L40">
        <v>0.92513033841171199</v>
      </c>
      <c r="M40" t="s">
        <v>162</v>
      </c>
      <c r="N40" t="s">
        <v>162</v>
      </c>
      <c r="O40" t="s">
        <v>162</v>
      </c>
      <c r="P40">
        <v>0.617526904299878</v>
      </c>
      <c r="Q40">
        <v>0.72845085027202705</v>
      </c>
      <c r="R40">
        <v>0.57606351624094299</v>
      </c>
      <c r="S40" t="s">
        <v>162</v>
      </c>
      <c r="T40">
        <v>0.90487305862059098</v>
      </c>
      <c r="U40">
        <v>0.15084229226854301</v>
      </c>
      <c r="V40">
        <v>0.86327766838122599</v>
      </c>
      <c r="W40" t="s">
        <v>162</v>
      </c>
      <c r="X40">
        <v>0.78877954385652504</v>
      </c>
      <c r="Y40" t="s">
        <v>162</v>
      </c>
      <c r="Z40" t="s">
        <v>162</v>
      </c>
      <c r="AA40">
        <v>0.67989742034156597</v>
      </c>
      <c r="AB40">
        <v>0.336852598909398</v>
      </c>
      <c r="AC40">
        <v>0.84952560365032603</v>
      </c>
      <c r="AD40">
        <v>0.57443119386936603</v>
      </c>
      <c r="AE40">
        <v>2.4181311697156101E-2</v>
      </c>
    </row>
    <row r="41" spans="1:31" x14ac:dyDescent="0.25">
      <c r="A41" s="139">
        <v>34973</v>
      </c>
      <c r="B41">
        <f t="shared" si="0"/>
        <v>48.068971440097826</v>
      </c>
      <c r="C41">
        <v>0.39976370656349802</v>
      </c>
      <c r="D41">
        <v>0.79571598521979003</v>
      </c>
      <c r="E41">
        <v>0.75584372200597605</v>
      </c>
      <c r="F41">
        <v>0.36106191000645499</v>
      </c>
      <c r="G41" t="s">
        <v>162</v>
      </c>
      <c r="H41" t="s">
        <v>162</v>
      </c>
      <c r="I41">
        <v>0.73550930529563296</v>
      </c>
      <c r="J41">
        <v>0.41178298235160399</v>
      </c>
      <c r="K41">
        <v>0.32583417024100197</v>
      </c>
      <c r="L41">
        <v>0.81128688769886104</v>
      </c>
      <c r="M41" t="s">
        <v>162</v>
      </c>
      <c r="N41" t="s">
        <v>162</v>
      </c>
      <c r="O41" t="s">
        <v>162</v>
      </c>
      <c r="P41">
        <v>0.33757203271658798</v>
      </c>
      <c r="Q41">
        <v>0.26853340309503698</v>
      </c>
      <c r="R41">
        <v>0.373397574238235</v>
      </c>
      <c r="S41" t="s">
        <v>162</v>
      </c>
      <c r="T41">
        <v>0.84794330486565195</v>
      </c>
      <c r="U41">
        <v>8.9036029413133294E-2</v>
      </c>
      <c r="V41">
        <v>0.71358112429132303</v>
      </c>
      <c r="W41" t="s">
        <v>162</v>
      </c>
      <c r="X41">
        <v>0.60415758060313296</v>
      </c>
      <c r="Y41" t="s">
        <v>162</v>
      </c>
      <c r="Z41" t="s">
        <v>162</v>
      </c>
      <c r="AA41">
        <v>0.51237287591965597</v>
      </c>
      <c r="AB41">
        <v>0.16524605832237099</v>
      </c>
      <c r="AC41">
        <v>0.59984922977666899</v>
      </c>
      <c r="AD41">
        <v>0.14990161232584201</v>
      </c>
      <c r="AE41">
        <v>0.35540479306910799</v>
      </c>
    </row>
    <row r="42" spans="1:31" x14ac:dyDescent="0.25">
      <c r="A42" s="139">
        <v>35065</v>
      </c>
      <c r="B42">
        <f t="shared" si="0"/>
        <v>49.577076825435228</v>
      </c>
      <c r="C42">
        <v>0.58039862778842699</v>
      </c>
      <c r="D42">
        <v>0.71780117125752296</v>
      </c>
      <c r="E42">
        <v>0.73076341604860395</v>
      </c>
      <c r="F42">
        <v>0.37880762153502801</v>
      </c>
      <c r="G42" t="s">
        <v>162</v>
      </c>
      <c r="H42" t="s">
        <v>162</v>
      </c>
      <c r="I42">
        <v>0.75233094716121895</v>
      </c>
      <c r="J42">
        <v>0.28812037374057797</v>
      </c>
      <c r="K42">
        <v>0.50753451988541498</v>
      </c>
      <c r="L42">
        <v>0.66330083870398504</v>
      </c>
      <c r="M42" t="s">
        <v>162</v>
      </c>
      <c r="N42" t="s">
        <v>162</v>
      </c>
      <c r="O42" t="s">
        <v>162</v>
      </c>
      <c r="P42">
        <v>0.46590655344972198</v>
      </c>
      <c r="Q42">
        <v>0.45283267798066601</v>
      </c>
      <c r="R42">
        <v>0.325698114927925</v>
      </c>
      <c r="S42" t="s">
        <v>162</v>
      </c>
      <c r="T42">
        <v>0.60420993780537302</v>
      </c>
      <c r="U42">
        <v>0.30087631107162499</v>
      </c>
      <c r="V42">
        <v>0.58170208436855497</v>
      </c>
      <c r="W42" t="s">
        <v>162</v>
      </c>
      <c r="X42">
        <v>0.50523712343608096</v>
      </c>
      <c r="Y42" t="s">
        <v>162</v>
      </c>
      <c r="Z42" t="s">
        <v>162</v>
      </c>
      <c r="AA42">
        <v>0.53436623282124096</v>
      </c>
      <c r="AB42">
        <v>0.415828456171843</v>
      </c>
      <c r="AC42">
        <v>0.42484293210540502</v>
      </c>
      <c r="AD42">
        <v>0.28359081580108397</v>
      </c>
      <c r="AE42">
        <v>0.40126660902674899</v>
      </c>
    </row>
    <row r="43" spans="1:31" x14ac:dyDescent="0.25">
      <c r="A43" s="139">
        <v>35156</v>
      </c>
      <c r="B43">
        <f t="shared" si="0"/>
        <v>45.102054384691158</v>
      </c>
      <c r="C43">
        <v>0.32555156439138</v>
      </c>
      <c r="D43">
        <v>0.82528042931064904</v>
      </c>
      <c r="E43">
        <v>0.74095855414882805</v>
      </c>
      <c r="F43">
        <v>0.17166082357711099</v>
      </c>
      <c r="G43" t="s">
        <v>162</v>
      </c>
      <c r="H43" t="s">
        <v>162</v>
      </c>
      <c r="I43">
        <v>0.54570372875019502</v>
      </c>
      <c r="J43">
        <v>0.40189673415282601</v>
      </c>
      <c r="K43">
        <v>0.63291498864106799</v>
      </c>
      <c r="L43">
        <v>0.77407747300674401</v>
      </c>
      <c r="M43" t="s">
        <v>162</v>
      </c>
      <c r="N43" t="s">
        <v>162</v>
      </c>
      <c r="O43" t="s">
        <v>162</v>
      </c>
      <c r="P43">
        <v>0.60330477118024095</v>
      </c>
      <c r="Q43">
        <v>0.55924554737006105</v>
      </c>
      <c r="R43">
        <v>0.234292004913177</v>
      </c>
      <c r="S43" t="s">
        <v>162</v>
      </c>
      <c r="T43">
        <v>0.68596260810854903</v>
      </c>
      <c r="U43">
        <v>1.3996496415342501E-2</v>
      </c>
      <c r="V43">
        <v>0.61734465291171803</v>
      </c>
      <c r="W43" t="s">
        <v>162</v>
      </c>
      <c r="X43">
        <v>0.342080289254167</v>
      </c>
      <c r="Y43" t="s">
        <v>162</v>
      </c>
      <c r="Z43" t="s">
        <v>162</v>
      </c>
      <c r="AA43">
        <v>0.34790261796736299</v>
      </c>
      <c r="AB43">
        <v>0.266773361609487</v>
      </c>
      <c r="AC43">
        <v>0.46497218951427499</v>
      </c>
      <c r="AD43">
        <v>0.41099482606158699</v>
      </c>
      <c r="AE43">
        <v>5.5497215653462599E-2</v>
      </c>
    </row>
    <row r="44" spans="1:31" x14ac:dyDescent="0.25">
      <c r="A44" s="139">
        <v>35247</v>
      </c>
      <c r="B44">
        <f t="shared" si="0"/>
        <v>48.180167867474019</v>
      </c>
      <c r="C44">
        <v>0.55900547356322094</v>
      </c>
      <c r="D44">
        <v>0.698475946261497</v>
      </c>
      <c r="E44">
        <v>0.768226934386537</v>
      </c>
      <c r="F44">
        <v>0.58115230834561404</v>
      </c>
      <c r="G44" t="s">
        <v>162</v>
      </c>
      <c r="H44" t="s">
        <v>162</v>
      </c>
      <c r="I44">
        <v>0.83308647854429396</v>
      </c>
      <c r="J44">
        <v>0.41995685584164</v>
      </c>
      <c r="K44">
        <v>0.49978211110092802</v>
      </c>
      <c r="L44">
        <v>0.68172956235593296</v>
      </c>
      <c r="M44" t="s">
        <v>162</v>
      </c>
      <c r="N44" t="s">
        <v>162</v>
      </c>
      <c r="O44" t="s">
        <v>162</v>
      </c>
      <c r="P44">
        <v>0.45219241061603999</v>
      </c>
      <c r="Q44">
        <v>0.32362383120118898</v>
      </c>
      <c r="R44">
        <v>0.10838628459416801</v>
      </c>
      <c r="S44" t="s">
        <v>162</v>
      </c>
      <c r="T44">
        <v>0.80758874577800599</v>
      </c>
      <c r="U44">
        <v>4.6238055607362702E-2</v>
      </c>
      <c r="V44">
        <v>0.58624850809467699</v>
      </c>
      <c r="W44" t="s">
        <v>162</v>
      </c>
      <c r="X44">
        <v>0.51250542583654302</v>
      </c>
      <c r="Y44" t="s">
        <v>162</v>
      </c>
      <c r="Z44" t="s">
        <v>162</v>
      </c>
      <c r="AA44">
        <v>0.34389118326800699</v>
      </c>
      <c r="AB44">
        <v>0.24919567873692999</v>
      </c>
      <c r="AC44">
        <v>0.54040281273405499</v>
      </c>
      <c r="AD44">
        <v>6.33534421809024E-2</v>
      </c>
      <c r="AE44">
        <v>0.56099152444725897</v>
      </c>
    </row>
    <row r="45" spans="1:31" x14ac:dyDescent="0.25">
      <c r="A45" s="139">
        <v>35339</v>
      </c>
      <c r="B45">
        <f t="shared" si="0"/>
        <v>46.465696819548832</v>
      </c>
      <c r="C45">
        <v>0.51382789176621602</v>
      </c>
      <c r="D45">
        <v>0.800075728538991</v>
      </c>
      <c r="E45">
        <v>0.83504564108122403</v>
      </c>
      <c r="F45">
        <v>0.27544055582778698</v>
      </c>
      <c r="G45" t="s">
        <v>162</v>
      </c>
      <c r="H45" t="s">
        <v>162</v>
      </c>
      <c r="I45">
        <v>0.72793822577787903</v>
      </c>
      <c r="J45">
        <v>0.33341086702976602</v>
      </c>
      <c r="K45">
        <v>0.57606978209264403</v>
      </c>
      <c r="L45">
        <v>0.76651257072910195</v>
      </c>
      <c r="M45" t="s">
        <v>162</v>
      </c>
      <c r="N45" t="s">
        <v>162</v>
      </c>
      <c r="O45" t="s">
        <v>162</v>
      </c>
      <c r="P45">
        <v>0.57261538155469605</v>
      </c>
      <c r="Q45">
        <v>0.386843252630236</v>
      </c>
      <c r="R45">
        <v>1.1585337666197799E-2</v>
      </c>
      <c r="S45" t="s">
        <v>162</v>
      </c>
      <c r="T45">
        <v>0.72690038970966098</v>
      </c>
      <c r="U45">
        <v>3.6921550746471403E-2</v>
      </c>
      <c r="V45">
        <v>0.57289306820236696</v>
      </c>
      <c r="W45" t="s">
        <v>162</v>
      </c>
      <c r="X45">
        <v>0.58544539367697701</v>
      </c>
      <c r="Y45" t="s">
        <v>162</v>
      </c>
      <c r="Z45" t="s">
        <v>162</v>
      </c>
      <c r="AA45">
        <v>0.56073840217551396</v>
      </c>
      <c r="AB45">
        <v>9.49448414849101E-2</v>
      </c>
      <c r="AC45">
        <v>0.405783901544015</v>
      </c>
      <c r="AD45">
        <v>0.18243507339694301</v>
      </c>
      <c r="AE45">
        <v>0.32771150827816897</v>
      </c>
    </row>
    <row r="46" spans="1:31" x14ac:dyDescent="0.25">
      <c r="A46" s="139">
        <v>35431</v>
      </c>
      <c r="B46">
        <f t="shared" si="0"/>
        <v>51.612522437190336</v>
      </c>
      <c r="C46">
        <v>0.488546871127571</v>
      </c>
      <c r="D46">
        <v>0.74473921575781499</v>
      </c>
      <c r="E46">
        <v>0.81583330216113004</v>
      </c>
      <c r="F46">
        <v>0.36267021945799799</v>
      </c>
      <c r="G46" t="s">
        <v>162</v>
      </c>
      <c r="H46" t="s">
        <v>162</v>
      </c>
      <c r="I46">
        <v>0.809806355928953</v>
      </c>
      <c r="J46">
        <v>0.42816356175646703</v>
      </c>
      <c r="K46">
        <v>0.79643732541658996</v>
      </c>
      <c r="L46">
        <v>0.78141898033653201</v>
      </c>
      <c r="M46" t="s">
        <v>162</v>
      </c>
      <c r="N46" t="s">
        <v>162</v>
      </c>
      <c r="O46" t="s">
        <v>162</v>
      </c>
      <c r="P46">
        <v>0.41543706265354102</v>
      </c>
      <c r="Q46">
        <v>0.45646548917999302</v>
      </c>
      <c r="R46">
        <v>0.23423899965461101</v>
      </c>
      <c r="S46" t="s">
        <v>162</v>
      </c>
      <c r="T46">
        <v>0.79534763994367397</v>
      </c>
      <c r="U46">
        <v>0.29627121373911802</v>
      </c>
      <c r="V46">
        <v>0.24716683836727699</v>
      </c>
      <c r="W46" t="s">
        <v>162</v>
      </c>
      <c r="X46">
        <v>0.59089952591054495</v>
      </c>
      <c r="Y46" t="s">
        <v>162</v>
      </c>
      <c r="Z46" t="s">
        <v>162</v>
      </c>
      <c r="AA46">
        <v>0.55139048180780703</v>
      </c>
      <c r="AB46">
        <v>0.17878516307435299</v>
      </c>
      <c r="AC46">
        <v>0.53245621435963297</v>
      </c>
      <c r="AD46">
        <v>0.39283732988276798</v>
      </c>
      <c r="AE46">
        <v>0.40359269692168998</v>
      </c>
    </row>
    <row r="47" spans="1:31" x14ac:dyDescent="0.25">
      <c r="A47" s="139">
        <v>35521</v>
      </c>
      <c r="B47">
        <f t="shared" si="0"/>
        <v>48.600883993727173</v>
      </c>
      <c r="C47">
        <v>0.33588736049566598</v>
      </c>
      <c r="D47">
        <v>0.842409457682191</v>
      </c>
      <c r="E47">
        <v>0.87148373584240502</v>
      </c>
      <c r="F47">
        <v>0.29573166011993401</v>
      </c>
      <c r="G47" t="s">
        <v>162</v>
      </c>
      <c r="H47" t="s">
        <v>162</v>
      </c>
      <c r="I47">
        <v>0.78927153074874501</v>
      </c>
      <c r="J47">
        <v>0.64016839246996404</v>
      </c>
      <c r="K47">
        <v>0.47091134298315701</v>
      </c>
      <c r="L47">
        <v>0.80568803824181401</v>
      </c>
      <c r="M47" t="s">
        <v>162</v>
      </c>
      <c r="N47" t="s">
        <v>162</v>
      </c>
      <c r="O47" t="s">
        <v>162</v>
      </c>
      <c r="P47">
        <v>0.406863351663939</v>
      </c>
      <c r="Q47">
        <v>0.10036121518942499</v>
      </c>
      <c r="R47">
        <v>0.23707164784729401</v>
      </c>
      <c r="S47" t="s">
        <v>162</v>
      </c>
      <c r="T47">
        <v>0.77794353209827005</v>
      </c>
      <c r="U47">
        <v>0.13807729230701399</v>
      </c>
      <c r="V47">
        <v>0.45473629545140698</v>
      </c>
      <c r="W47" t="s">
        <v>162</v>
      </c>
      <c r="X47">
        <v>0.744054194333307</v>
      </c>
      <c r="Y47" t="s">
        <v>162</v>
      </c>
      <c r="Z47" t="s">
        <v>162</v>
      </c>
      <c r="AA47">
        <v>0.61223345862535605</v>
      </c>
      <c r="AB47">
        <v>0.27102697355064298</v>
      </c>
      <c r="AC47">
        <v>0.51703081239628002</v>
      </c>
      <c r="AD47">
        <v>0.16269689271729201</v>
      </c>
      <c r="AE47">
        <v>0.246529613981331</v>
      </c>
    </row>
    <row r="48" spans="1:31" x14ac:dyDescent="0.25">
      <c r="A48" s="139">
        <v>35612</v>
      </c>
      <c r="B48">
        <f t="shared" si="0"/>
        <v>60.98145202938732</v>
      </c>
      <c r="C48">
        <v>0.25051731246026798</v>
      </c>
      <c r="D48">
        <v>0.83060863801692997</v>
      </c>
      <c r="E48">
        <v>0.87099666750240701</v>
      </c>
      <c r="F48">
        <v>0.22273224479940101</v>
      </c>
      <c r="G48" t="s">
        <v>162</v>
      </c>
      <c r="H48" t="s">
        <v>162</v>
      </c>
      <c r="I48">
        <v>0.88761194747157701</v>
      </c>
      <c r="J48">
        <v>0.76186071623980101</v>
      </c>
      <c r="K48">
        <v>0.83738162667096405</v>
      </c>
      <c r="L48">
        <v>0.78258112609431396</v>
      </c>
      <c r="M48" t="s">
        <v>162</v>
      </c>
      <c r="N48" t="s">
        <v>162</v>
      </c>
      <c r="O48" t="s">
        <v>162</v>
      </c>
      <c r="P48">
        <v>0.73210713966653596</v>
      </c>
      <c r="Q48">
        <v>0.49592205223083702</v>
      </c>
      <c r="R48">
        <v>8.5004384146130402E-2</v>
      </c>
      <c r="S48" t="s">
        <v>162</v>
      </c>
      <c r="T48">
        <v>0.86785343317236896</v>
      </c>
      <c r="U48">
        <v>0.172282534129448</v>
      </c>
      <c r="V48">
        <v>0.65251036691258202</v>
      </c>
      <c r="W48" t="s">
        <v>162</v>
      </c>
      <c r="X48">
        <v>0.881799653224416</v>
      </c>
      <c r="Y48" t="s">
        <v>162</v>
      </c>
      <c r="Z48" t="s">
        <v>162</v>
      </c>
      <c r="AA48">
        <v>0.85788672997257898</v>
      </c>
      <c r="AB48">
        <v>0.54070620914613798</v>
      </c>
      <c r="AC48">
        <v>0.69573183233409097</v>
      </c>
      <c r="AD48">
        <v>0.40725233826190899</v>
      </c>
      <c r="AE48">
        <v>0.36294345342476497</v>
      </c>
    </row>
    <row r="49" spans="1:31" x14ac:dyDescent="0.25">
      <c r="A49" s="139">
        <v>35704</v>
      </c>
      <c r="B49">
        <f t="shared" si="0"/>
        <v>61.371697377308507</v>
      </c>
      <c r="C49">
        <v>0.25964295434801099</v>
      </c>
      <c r="D49">
        <v>0.85468496924473203</v>
      </c>
      <c r="E49">
        <v>0.84640887391089403</v>
      </c>
      <c r="F49">
        <v>0.207859222577333</v>
      </c>
      <c r="G49" t="s">
        <v>162</v>
      </c>
      <c r="H49" t="s">
        <v>162</v>
      </c>
      <c r="I49">
        <v>0.89372554855836395</v>
      </c>
      <c r="J49">
        <v>0.886316394545689</v>
      </c>
      <c r="K49">
        <v>0.80664945926557696</v>
      </c>
      <c r="L49">
        <v>0.85578755230828896</v>
      </c>
      <c r="M49" t="s">
        <v>162</v>
      </c>
      <c r="N49" t="s">
        <v>162</v>
      </c>
      <c r="O49" t="s">
        <v>162</v>
      </c>
      <c r="P49">
        <v>0.67397903058700004</v>
      </c>
      <c r="Q49">
        <v>0.56744381261005294</v>
      </c>
      <c r="R49">
        <v>-6.13075347354834E-2</v>
      </c>
      <c r="S49" t="s">
        <v>162</v>
      </c>
      <c r="T49">
        <v>0.90455177562838696</v>
      </c>
      <c r="U49">
        <v>0.206721048907128</v>
      </c>
      <c r="V49">
        <v>0.57617591192076301</v>
      </c>
      <c r="W49" t="s">
        <v>162</v>
      </c>
      <c r="X49">
        <v>0.87872325571082399</v>
      </c>
      <c r="Y49" t="s">
        <v>162</v>
      </c>
      <c r="Z49" t="s">
        <v>162</v>
      </c>
      <c r="AA49">
        <v>0.79257471335529694</v>
      </c>
      <c r="AB49">
        <v>0.62177746177304904</v>
      </c>
      <c r="AC49">
        <v>0.82070564805117296</v>
      </c>
      <c r="AD49">
        <v>0.39097586620472202</v>
      </c>
      <c r="AE49">
        <v>0.29094351068990099</v>
      </c>
    </row>
    <row r="50" spans="1:31" x14ac:dyDescent="0.25">
      <c r="A50" s="139">
        <v>35796</v>
      </c>
      <c r="B50">
        <f t="shared" si="0"/>
        <v>63.612794314606425</v>
      </c>
      <c r="C50">
        <v>0.29876188613516202</v>
      </c>
      <c r="D50">
        <v>0.83792862259764</v>
      </c>
      <c r="E50">
        <v>0.86816907995783998</v>
      </c>
      <c r="F50">
        <v>-1.7970726080256402E-2</v>
      </c>
      <c r="G50" t="s">
        <v>162</v>
      </c>
      <c r="H50" t="s">
        <v>162</v>
      </c>
      <c r="I50">
        <v>0.90233722842599196</v>
      </c>
      <c r="J50">
        <v>0.88412321435714203</v>
      </c>
      <c r="K50">
        <v>0.79334573863169999</v>
      </c>
      <c r="L50">
        <v>0.83826312558186999</v>
      </c>
      <c r="M50" t="s">
        <v>162</v>
      </c>
      <c r="N50" t="s">
        <v>162</v>
      </c>
      <c r="O50" t="s">
        <v>162</v>
      </c>
      <c r="P50">
        <v>0.91181451203646702</v>
      </c>
      <c r="Q50">
        <v>0.55065910000058305</v>
      </c>
      <c r="R50">
        <v>0.38774904312959801</v>
      </c>
      <c r="S50" t="s">
        <v>162</v>
      </c>
      <c r="T50">
        <v>0.88069128128826701</v>
      </c>
      <c r="U50">
        <v>0.278610364736947</v>
      </c>
      <c r="V50">
        <v>0.66417564982969901</v>
      </c>
      <c r="W50" t="s">
        <v>162</v>
      </c>
      <c r="X50">
        <v>0.88475496029413803</v>
      </c>
      <c r="Y50" t="s">
        <v>162</v>
      </c>
      <c r="Z50" t="s">
        <v>162</v>
      </c>
      <c r="AA50">
        <v>0.85653930682185297</v>
      </c>
      <c r="AB50">
        <v>0.613259275940779</v>
      </c>
      <c r="AC50">
        <v>0.68353356275031996</v>
      </c>
      <c r="AD50">
        <v>0.53954804196194495</v>
      </c>
      <c r="AE50">
        <v>6.6265594523598106E-2</v>
      </c>
    </row>
    <row r="51" spans="1:31" x14ac:dyDescent="0.25">
      <c r="A51" s="139">
        <v>35886</v>
      </c>
      <c r="B51">
        <f t="shared" si="0"/>
        <v>53.527564868761445</v>
      </c>
      <c r="C51">
        <v>0.58456906400191999</v>
      </c>
      <c r="D51">
        <v>0.65319139755705202</v>
      </c>
      <c r="E51">
        <v>0.75141960796262897</v>
      </c>
      <c r="F51">
        <v>0.20285017201109101</v>
      </c>
      <c r="G51" t="s">
        <v>162</v>
      </c>
      <c r="H51" t="s">
        <v>162</v>
      </c>
      <c r="I51">
        <v>0.73875748696808397</v>
      </c>
      <c r="J51">
        <v>0.73716080614422896</v>
      </c>
      <c r="K51">
        <v>0.69304140055561403</v>
      </c>
      <c r="L51">
        <v>0.66268293658278998</v>
      </c>
      <c r="M51" t="s">
        <v>162</v>
      </c>
      <c r="N51" t="s">
        <v>162</v>
      </c>
      <c r="O51" t="s">
        <v>162</v>
      </c>
      <c r="P51">
        <v>0.78798818639811696</v>
      </c>
      <c r="Q51">
        <v>0.52760628005016097</v>
      </c>
      <c r="R51">
        <v>0.50235152898669599</v>
      </c>
      <c r="S51" t="s">
        <v>162</v>
      </c>
      <c r="T51">
        <v>0.62685592624440301</v>
      </c>
      <c r="U51">
        <v>0.41525118808162098</v>
      </c>
      <c r="V51">
        <v>0.62643130553182302</v>
      </c>
      <c r="W51" t="s">
        <v>162</v>
      </c>
      <c r="X51">
        <v>0.702776626399923</v>
      </c>
      <c r="Y51" t="s">
        <v>162</v>
      </c>
      <c r="Z51" t="s">
        <v>162</v>
      </c>
      <c r="AA51">
        <v>0.68457268173471197</v>
      </c>
      <c r="AB51">
        <v>0.541286188724034</v>
      </c>
      <c r="AC51">
        <v>0.18381682039250599</v>
      </c>
      <c r="AD51">
        <v>4.4889283743681004E-3</v>
      </c>
      <c r="AE51">
        <v>7.8414441050516301E-2</v>
      </c>
    </row>
    <row r="52" spans="1:31" x14ac:dyDescent="0.25">
      <c r="A52" s="139">
        <v>35977</v>
      </c>
      <c r="B52">
        <f t="shared" si="0"/>
        <v>53.943786976848997</v>
      </c>
      <c r="C52">
        <v>0.648139092678228</v>
      </c>
      <c r="D52">
        <v>0.535790130471271</v>
      </c>
      <c r="E52">
        <v>0.58614965352665804</v>
      </c>
      <c r="F52">
        <v>0.25461480739365</v>
      </c>
      <c r="G52" t="s">
        <v>162</v>
      </c>
      <c r="H52" t="s">
        <v>162</v>
      </c>
      <c r="I52">
        <v>0.60627108908393501</v>
      </c>
      <c r="J52">
        <v>0.60271396880156902</v>
      </c>
      <c r="K52">
        <v>0.53487893987154</v>
      </c>
      <c r="L52">
        <v>0.53827044808521296</v>
      </c>
      <c r="M52" t="s">
        <v>162</v>
      </c>
      <c r="N52" t="s">
        <v>162</v>
      </c>
      <c r="O52" t="s">
        <v>162</v>
      </c>
      <c r="P52">
        <v>0.64691697027628403</v>
      </c>
      <c r="Q52">
        <v>0.54060606921290899</v>
      </c>
      <c r="R52">
        <v>0.37577841337062001</v>
      </c>
      <c r="S52" t="s">
        <v>162</v>
      </c>
      <c r="T52">
        <v>0.59552008426491598</v>
      </c>
      <c r="U52">
        <v>0.63344604858886</v>
      </c>
      <c r="V52">
        <v>0.38230447518761401</v>
      </c>
      <c r="W52" t="s">
        <v>162</v>
      </c>
      <c r="X52">
        <v>0.62973284535579399</v>
      </c>
      <c r="Y52" t="s">
        <v>162</v>
      </c>
      <c r="Z52" t="s">
        <v>162</v>
      </c>
      <c r="AA52">
        <v>0.69536660088268698</v>
      </c>
      <c r="AB52">
        <v>0.35669681052420299</v>
      </c>
      <c r="AC52">
        <v>0.62253654838769801</v>
      </c>
      <c r="AD52">
        <v>0.63852445321208895</v>
      </c>
      <c r="AE52">
        <v>0.36449994619406001</v>
      </c>
    </row>
    <row r="53" spans="1:31" x14ac:dyDescent="0.25">
      <c r="A53" s="139">
        <v>36069</v>
      </c>
      <c r="B53">
        <f t="shared" si="0"/>
        <v>67.976074435562808</v>
      </c>
      <c r="C53">
        <v>0.60994872902432795</v>
      </c>
      <c r="D53">
        <v>0.83391079670312995</v>
      </c>
      <c r="E53">
        <v>0.88586907049479202</v>
      </c>
      <c r="F53">
        <v>0.27482898999753402</v>
      </c>
      <c r="G53" t="s">
        <v>162</v>
      </c>
      <c r="H53" t="s">
        <v>162</v>
      </c>
      <c r="I53">
        <v>0.87303444287915499</v>
      </c>
      <c r="J53">
        <v>0.88759746237508097</v>
      </c>
      <c r="K53">
        <v>0.75824224649454497</v>
      </c>
      <c r="L53">
        <v>0.81985657047723104</v>
      </c>
      <c r="M53" t="s">
        <v>162</v>
      </c>
      <c r="N53" t="s">
        <v>162</v>
      </c>
      <c r="O53" t="s">
        <v>162</v>
      </c>
      <c r="P53">
        <v>0.88219407422339002</v>
      </c>
      <c r="Q53">
        <v>0.87057429848289702</v>
      </c>
      <c r="R53">
        <v>0.31660247620416698</v>
      </c>
      <c r="S53" t="s">
        <v>162</v>
      </c>
      <c r="T53">
        <v>0.91050621424354705</v>
      </c>
      <c r="U53">
        <v>0.39657838139899299</v>
      </c>
      <c r="V53">
        <v>0.64275378123944404</v>
      </c>
      <c r="W53" t="s">
        <v>162</v>
      </c>
      <c r="X53">
        <v>0.89546456789739604</v>
      </c>
      <c r="Y53" t="s">
        <v>162</v>
      </c>
      <c r="Z53" t="s">
        <v>162</v>
      </c>
      <c r="AA53">
        <v>0.80447948625892196</v>
      </c>
      <c r="AB53">
        <v>0.43910421971315</v>
      </c>
      <c r="AC53">
        <v>0.81786574232598297</v>
      </c>
      <c r="AD53">
        <v>0.46553309138343102</v>
      </c>
      <c r="AE53">
        <v>0.21027024529544699</v>
      </c>
    </row>
    <row r="54" spans="1:31" x14ac:dyDescent="0.25">
      <c r="A54" s="139">
        <v>36161</v>
      </c>
      <c r="B54">
        <f t="shared" si="0"/>
        <v>59.578947225955048</v>
      </c>
      <c r="C54">
        <v>0.33584505728950198</v>
      </c>
      <c r="D54">
        <v>0.770286699963041</v>
      </c>
      <c r="E54">
        <v>0.86278589649523296</v>
      </c>
      <c r="F54">
        <v>1.03733819476314E-2</v>
      </c>
      <c r="G54" t="s">
        <v>162</v>
      </c>
      <c r="H54" t="s">
        <v>162</v>
      </c>
      <c r="I54">
        <v>0.81731901413353403</v>
      </c>
      <c r="J54">
        <v>0.840340836399045</v>
      </c>
      <c r="K54">
        <v>0.869936707715111</v>
      </c>
      <c r="L54">
        <v>0.76957388252230696</v>
      </c>
      <c r="M54" t="s">
        <v>162</v>
      </c>
      <c r="N54" t="s">
        <v>162</v>
      </c>
      <c r="O54" t="s">
        <v>162</v>
      </c>
      <c r="P54">
        <v>0.86095866803605103</v>
      </c>
      <c r="Q54">
        <v>0.87264439750282197</v>
      </c>
      <c r="R54">
        <v>3.9844616449656298E-2</v>
      </c>
      <c r="S54" t="s">
        <v>162</v>
      </c>
      <c r="T54">
        <v>0.87623612491738601</v>
      </c>
      <c r="U54">
        <v>0.360161862508592</v>
      </c>
      <c r="V54">
        <v>0.57773637367097597</v>
      </c>
      <c r="W54" t="s">
        <v>162</v>
      </c>
      <c r="X54">
        <v>0.564439073851562</v>
      </c>
      <c r="Y54" t="s">
        <v>162</v>
      </c>
      <c r="Z54" t="s">
        <v>162</v>
      </c>
      <c r="AA54">
        <v>0.84730940946226996</v>
      </c>
      <c r="AB54">
        <v>0.65619936356917297</v>
      </c>
      <c r="AC54">
        <v>0.753393092328839</v>
      </c>
      <c r="AD54">
        <v>0.31316736097081399</v>
      </c>
      <c r="AE54">
        <v>-8.2762374542535003E-2</v>
      </c>
    </row>
    <row r="55" spans="1:31" x14ac:dyDescent="0.25">
      <c r="A55" s="139">
        <v>36251</v>
      </c>
      <c r="B55">
        <f t="shared" si="0"/>
        <v>51.997245397143452</v>
      </c>
      <c r="C55">
        <v>0.40279529041259798</v>
      </c>
      <c r="D55">
        <v>0.67818454534324801</v>
      </c>
      <c r="E55">
        <v>0.82158556471085098</v>
      </c>
      <c r="F55">
        <v>-0.12850734419896601</v>
      </c>
      <c r="G55" t="s">
        <v>162</v>
      </c>
      <c r="H55" t="s">
        <v>162</v>
      </c>
      <c r="I55">
        <v>0.81549900871427605</v>
      </c>
      <c r="J55">
        <v>0.80102605890786305</v>
      </c>
      <c r="K55">
        <v>0.68990123825405603</v>
      </c>
      <c r="L55">
        <v>0.72989665005248106</v>
      </c>
      <c r="M55" t="s">
        <v>162</v>
      </c>
      <c r="N55">
        <v>6.7523255007354302E-2</v>
      </c>
      <c r="O55" t="s">
        <v>162</v>
      </c>
      <c r="P55">
        <v>0.76331477736147002</v>
      </c>
      <c r="Q55">
        <v>0.73498570679595698</v>
      </c>
      <c r="R55">
        <v>0.19227456522999201</v>
      </c>
      <c r="S55" t="s">
        <v>162</v>
      </c>
      <c r="T55">
        <v>0.80531564567649505</v>
      </c>
      <c r="U55">
        <v>0.30306002709239999</v>
      </c>
      <c r="V55">
        <v>0.53478136192786496</v>
      </c>
      <c r="W55" t="s">
        <v>162</v>
      </c>
      <c r="X55">
        <v>0.52033273873312202</v>
      </c>
      <c r="Y55" t="s">
        <v>162</v>
      </c>
      <c r="Z55" t="s">
        <v>162</v>
      </c>
      <c r="AA55">
        <v>0.69471477326509701</v>
      </c>
      <c r="AB55">
        <v>0.44183959155240399</v>
      </c>
      <c r="AC55">
        <v>0.73016556780985897</v>
      </c>
      <c r="AD55">
        <v>0.30774816182728498</v>
      </c>
      <c r="AE55">
        <v>1.2984348924419201E-2</v>
      </c>
    </row>
    <row r="56" spans="1:31" x14ac:dyDescent="0.25">
      <c r="A56" s="139">
        <v>36342</v>
      </c>
      <c r="B56">
        <f t="shared" si="0"/>
        <v>55.854947190718185</v>
      </c>
      <c r="C56">
        <v>0.20428703731707401</v>
      </c>
      <c r="D56">
        <v>0.65883610053880104</v>
      </c>
      <c r="E56">
        <v>0.68833987950031505</v>
      </c>
      <c r="F56">
        <v>0.236254389150553</v>
      </c>
      <c r="G56" t="s">
        <v>162</v>
      </c>
      <c r="H56" t="s">
        <v>162</v>
      </c>
      <c r="I56">
        <v>0.76349427471905196</v>
      </c>
      <c r="J56">
        <v>0.75721112073992403</v>
      </c>
      <c r="K56">
        <v>0.71316346855455004</v>
      </c>
      <c r="L56">
        <v>0.69839459579596297</v>
      </c>
      <c r="M56">
        <v>0.71222436662933697</v>
      </c>
      <c r="N56">
        <v>0.46641271762479602</v>
      </c>
      <c r="O56" t="s">
        <v>162</v>
      </c>
      <c r="P56">
        <v>0.80629183402179005</v>
      </c>
      <c r="Q56">
        <v>0.67937226161746</v>
      </c>
      <c r="R56">
        <v>0.28313715522653499</v>
      </c>
      <c r="S56" t="s">
        <v>162</v>
      </c>
      <c r="T56">
        <v>0.76338916080714203</v>
      </c>
      <c r="U56">
        <v>9.7229878131054895E-2</v>
      </c>
      <c r="V56">
        <v>0.57553253764147705</v>
      </c>
      <c r="W56" t="s">
        <v>162</v>
      </c>
      <c r="X56">
        <v>0.730081369717553</v>
      </c>
      <c r="Y56" t="s">
        <v>162</v>
      </c>
      <c r="Z56" t="s">
        <v>162</v>
      </c>
      <c r="AA56">
        <v>0.83122913963607004</v>
      </c>
      <c r="AB56">
        <v>0.577603844574895</v>
      </c>
      <c r="AC56">
        <v>0.76598349118060105</v>
      </c>
      <c r="AD56">
        <v>0.28005346955557497</v>
      </c>
      <c r="AE56">
        <v>-4.3371072251896498E-4</v>
      </c>
    </row>
    <row r="57" spans="1:31" x14ac:dyDescent="0.25">
      <c r="A57" s="139">
        <v>36434</v>
      </c>
      <c r="B57">
        <f t="shared" si="0"/>
        <v>57.154995222846907</v>
      </c>
      <c r="C57">
        <v>0.16529730531435799</v>
      </c>
      <c r="D57">
        <v>0.83753436485849597</v>
      </c>
      <c r="E57">
        <v>0.87691690274372502</v>
      </c>
      <c r="F57">
        <v>0.17247223427848801</v>
      </c>
      <c r="G57" t="s">
        <v>162</v>
      </c>
      <c r="H57" t="s">
        <v>162</v>
      </c>
      <c r="I57">
        <v>0.89732228692526295</v>
      </c>
      <c r="J57">
        <v>0.85058939949456203</v>
      </c>
      <c r="K57">
        <v>0.641684938621222</v>
      </c>
      <c r="L57">
        <v>0.80811957709964799</v>
      </c>
      <c r="M57">
        <v>0.70280091009274603</v>
      </c>
      <c r="N57">
        <v>0.26277435931443099</v>
      </c>
      <c r="O57" t="s">
        <v>162</v>
      </c>
      <c r="P57">
        <v>0.90759293954522002</v>
      </c>
      <c r="Q57">
        <v>0.72234426514682004</v>
      </c>
      <c r="R57">
        <v>7.1855257668670403E-3</v>
      </c>
      <c r="S57" t="s">
        <v>162</v>
      </c>
      <c r="T57">
        <v>0.82865560149925799</v>
      </c>
      <c r="U57">
        <v>3.3692700878176697E-2</v>
      </c>
      <c r="V57">
        <v>0.735855353305639</v>
      </c>
      <c r="W57" t="s">
        <v>162</v>
      </c>
      <c r="X57">
        <v>0.30021494556206602</v>
      </c>
      <c r="Y57" t="s">
        <v>162</v>
      </c>
      <c r="Z57" t="s">
        <v>162</v>
      </c>
      <c r="AA57">
        <v>0.75457815795368999</v>
      </c>
      <c r="AB57">
        <v>0.71091017530725797</v>
      </c>
      <c r="AC57">
        <v>0.65226465506575704</v>
      </c>
      <c r="AD57">
        <v>0.381016853824511</v>
      </c>
      <c r="AE57">
        <v>0.32427549642811598</v>
      </c>
    </row>
    <row r="58" spans="1:31" x14ac:dyDescent="0.25">
      <c r="A58" s="139">
        <v>36526</v>
      </c>
      <c r="B58">
        <f t="shared" si="0"/>
        <v>58.504730896872061</v>
      </c>
      <c r="C58">
        <v>0.20953293476211901</v>
      </c>
      <c r="D58">
        <v>0.79037714756249999</v>
      </c>
      <c r="E58">
        <v>0.84734310775240995</v>
      </c>
      <c r="F58">
        <v>0.25769101353354201</v>
      </c>
      <c r="G58" t="s">
        <v>162</v>
      </c>
      <c r="H58" t="s">
        <v>162</v>
      </c>
      <c r="I58">
        <v>0.85644910095986504</v>
      </c>
      <c r="J58">
        <v>0.83323884770602397</v>
      </c>
      <c r="K58">
        <v>0.48838738914319002</v>
      </c>
      <c r="L58">
        <v>0.80891419524749097</v>
      </c>
      <c r="M58">
        <v>0.86538822736432297</v>
      </c>
      <c r="N58">
        <v>0.121598286843523</v>
      </c>
      <c r="O58" t="s">
        <v>162</v>
      </c>
      <c r="P58">
        <v>0.86800774225180799</v>
      </c>
      <c r="Q58">
        <v>0.76340548625555704</v>
      </c>
      <c r="R58">
        <v>8.4694964017917401E-2</v>
      </c>
      <c r="S58" t="s">
        <v>162</v>
      </c>
      <c r="T58">
        <v>0.83843683840619698</v>
      </c>
      <c r="U58">
        <v>0.17366937316268</v>
      </c>
      <c r="V58">
        <v>0.67619151921915199</v>
      </c>
      <c r="W58" t="s">
        <v>162</v>
      </c>
      <c r="X58">
        <v>0.83627988951380505</v>
      </c>
      <c r="Y58" t="s">
        <v>162</v>
      </c>
      <c r="Z58" t="s">
        <v>162</v>
      </c>
      <c r="AA58">
        <v>0.86918044218107804</v>
      </c>
      <c r="AB58">
        <v>0.66090613380220598</v>
      </c>
      <c r="AC58">
        <v>0.71852899967167005</v>
      </c>
      <c r="AD58">
        <v>0.239480245748069</v>
      </c>
      <c r="AE58">
        <v>6.3338912206725495E-2</v>
      </c>
    </row>
    <row r="59" spans="1:31" x14ac:dyDescent="0.25">
      <c r="A59" s="139">
        <v>36617</v>
      </c>
      <c r="B59">
        <f t="shared" si="0"/>
        <v>63.660773100194149</v>
      </c>
      <c r="C59">
        <v>0.51835426247101202</v>
      </c>
      <c r="D59">
        <v>0.79795564670055896</v>
      </c>
      <c r="E59">
        <v>0.82497238578590504</v>
      </c>
      <c r="F59">
        <v>0.31900115730198397</v>
      </c>
      <c r="G59" t="s">
        <v>162</v>
      </c>
      <c r="H59" t="s">
        <v>162</v>
      </c>
      <c r="I59">
        <v>0.84931056839814001</v>
      </c>
      <c r="J59">
        <v>0.82862504747945898</v>
      </c>
      <c r="K59">
        <v>0.568557551264812</v>
      </c>
      <c r="L59">
        <v>0.79441441777148003</v>
      </c>
      <c r="M59">
        <v>0.82597859489071201</v>
      </c>
      <c r="N59">
        <v>0.31046579990034401</v>
      </c>
      <c r="O59" t="s">
        <v>162</v>
      </c>
      <c r="P59">
        <v>0.84731570270208301</v>
      </c>
      <c r="Q59">
        <v>0.85175913939038805</v>
      </c>
      <c r="R59">
        <v>0.178595149381817</v>
      </c>
      <c r="S59" t="s">
        <v>162</v>
      </c>
      <c r="T59">
        <v>0.86211535156696495</v>
      </c>
      <c r="U59">
        <v>0.27229900105674798</v>
      </c>
      <c r="V59">
        <v>0.80028335922549598</v>
      </c>
      <c r="W59" t="s">
        <v>162</v>
      </c>
      <c r="X59">
        <v>0.738220072436932</v>
      </c>
      <c r="Y59" t="s">
        <v>162</v>
      </c>
      <c r="Z59" t="s">
        <v>162</v>
      </c>
      <c r="AA59">
        <v>0.836752821436068</v>
      </c>
      <c r="AB59">
        <v>0.59416292982053698</v>
      </c>
      <c r="AC59">
        <v>0.69146028453241504</v>
      </c>
      <c r="AD59">
        <v>0.33869112651286798</v>
      </c>
      <c r="AE59">
        <v>0.35607971201598798</v>
      </c>
    </row>
    <row r="60" spans="1:31" x14ac:dyDescent="0.25">
      <c r="A60" s="139">
        <v>36708</v>
      </c>
      <c r="B60">
        <f t="shared" si="0"/>
        <v>70.265608282214203</v>
      </c>
      <c r="C60">
        <v>0.55345285797672705</v>
      </c>
      <c r="D60">
        <v>0.88695101081977901</v>
      </c>
      <c r="E60">
        <v>0.94763432022485095</v>
      </c>
      <c r="F60">
        <v>-2.0532784763927201E-2</v>
      </c>
      <c r="G60" t="s">
        <v>162</v>
      </c>
      <c r="H60">
        <v>0.75966957188819495</v>
      </c>
      <c r="I60">
        <v>0.94918550113016598</v>
      </c>
      <c r="J60">
        <v>0.94452705642664703</v>
      </c>
      <c r="K60">
        <v>0.84269542101555295</v>
      </c>
      <c r="L60">
        <v>0.91512384750095199</v>
      </c>
      <c r="M60">
        <v>0.94942256506140199</v>
      </c>
      <c r="N60">
        <v>0.59472582828462905</v>
      </c>
      <c r="O60" t="s">
        <v>162</v>
      </c>
      <c r="P60">
        <v>0.95079684431859701</v>
      </c>
      <c r="Q60">
        <v>0.91301894325131205</v>
      </c>
      <c r="R60">
        <v>-3.1166481822315399E-2</v>
      </c>
      <c r="S60" t="s">
        <v>162</v>
      </c>
      <c r="T60">
        <v>0.94339670220635197</v>
      </c>
      <c r="U60">
        <v>0.34736677038892</v>
      </c>
      <c r="V60">
        <v>0.88312135143426895</v>
      </c>
      <c r="W60" t="s">
        <v>162</v>
      </c>
      <c r="X60">
        <v>0.93732736353186896</v>
      </c>
      <c r="Y60" t="s">
        <v>162</v>
      </c>
      <c r="Z60" t="s">
        <v>162</v>
      </c>
      <c r="AA60">
        <v>0.96099267451194403</v>
      </c>
      <c r="AB60">
        <v>0.819000585711258</v>
      </c>
      <c r="AC60">
        <v>0.79694774692890302</v>
      </c>
      <c r="AD60">
        <v>0.46206312512058201</v>
      </c>
      <c r="AE60">
        <v>-0.14463091623740401</v>
      </c>
    </row>
    <row r="61" spans="1:31" x14ac:dyDescent="0.25">
      <c r="A61" s="139">
        <v>36800</v>
      </c>
      <c r="B61">
        <f t="shared" si="0"/>
        <v>64.895286940812952</v>
      </c>
      <c r="C61">
        <v>0.50903283266252797</v>
      </c>
      <c r="D61">
        <v>0.88080485049727297</v>
      </c>
      <c r="E61">
        <v>0.93411208356544195</v>
      </c>
      <c r="F61">
        <v>5.4372598283495303E-3</v>
      </c>
      <c r="G61" t="s">
        <v>162</v>
      </c>
      <c r="H61">
        <v>0.536311729194345</v>
      </c>
      <c r="I61">
        <v>0.92061314479722101</v>
      </c>
      <c r="J61">
        <v>0.926091337784407</v>
      </c>
      <c r="K61">
        <v>0.86102238148340005</v>
      </c>
      <c r="L61">
        <v>0.90290126899353396</v>
      </c>
      <c r="M61">
        <v>0.90126882809783604</v>
      </c>
      <c r="N61">
        <v>0.44773684776325401</v>
      </c>
      <c r="O61" t="s">
        <v>162</v>
      </c>
      <c r="P61">
        <v>0.91402471956384101</v>
      </c>
      <c r="Q61">
        <v>0.67658261198844705</v>
      </c>
      <c r="R61">
        <v>0.29636351865229499</v>
      </c>
      <c r="S61" t="s">
        <v>162</v>
      </c>
      <c r="T61">
        <v>0.93002842252909301</v>
      </c>
      <c r="U61">
        <v>0.50106783768813101</v>
      </c>
      <c r="V61">
        <v>0.64869436698772898</v>
      </c>
      <c r="W61" t="s">
        <v>162</v>
      </c>
      <c r="X61">
        <v>0.88785321392309802</v>
      </c>
      <c r="Y61">
        <v>0.30953204227448</v>
      </c>
      <c r="Z61" t="s">
        <v>162</v>
      </c>
      <c r="AA61">
        <v>0.90361860049154397</v>
      </c>
      <c r="AB61">
        <v>0.61076142284943002</v>
      </c>
      <c r="AC61">
        <v>0.77880404143952697</v>
      </c>
      <c r="AD61">
        <v>0.28116723793738602</v>
      </c>
      <c r="AE61">
        <v>1.1038264802519199E-2</v>
      </c>
    </row>
    <row r="62" spans="1:31" x14ac:dyDescent="0.25">
      <c r="A62" s="139">
        <v>36892</v>
      </c>
      <c r="B62">
        <f t="shared" si="0"/>
        <v>74.320908174481701</v>
      </c>
      <c r="C62">
        <v>0.611359675576721</v>
      </c>
      <c r="D62">
        <v>0.93913998970863599</v>
      </c>
      <c r="E62">
        <v>0.95379548496820699</v>
      </c>
      <c r="F62">
        <v>0.17952006181555</v>
      </c>
      <c r="G62" t="s">
        <v>162</v>
      </c>
      <c r="H62">
        <v>0.66747079777416396</v>
      </c>
      <c r="I62">
        <v>0.94170809553397095</v>
      </c>
      <c r="J62">
        <v>0.95647766726726102</v>
      </c>
      <c r="K62">
        <v>0.93650218253636297</v>
      </c>
      <c r="L62">
        <v>0.93882771191161496</v>
      </c>
      <c r="M62">
        <v>0.93492280716969001</v>
      </c>
      <c r="N62">
        <v>0.93422640408348301</v>
      </c>
      <c r="O62" t="s">
        <v>162</v>
      </c>
      <c r="P62">
        <v>0.94487824731537795</v>
      </c>
      <c r="Q62">
        <v>0.93086221916130096</v>
      </c>
      <c r="R62">
        <v>-1.2395910480771599E-2</v>
      </c>
      <c r="S62" t="s">
        <v>162</v>
      </c>
      <c r="T62">
        <v>0.95576956858086803</v>
      </c>
      <c r="U62">
        <v>0.430908132216059</v>
      </c>
      <c r="V62">
        <v>0.86006180932562204</v>
      </c>
      <c r="W62" t="s">
        <v>162</v>
      </c>
      <c r="X62">
        <v>0.95319657068379804</v>
      </c>
      <c r="Y62">
        <v>0.347549851047737</v>
      </c>
      <c r="Z62" t="s">
        <v>162</v>
      </c>
      <c r="AA62">
        <v>0.95445118718253996</v>
      </c>
      <c r="AB62">
        <v>0.83130740676425796</v>
      </c>
      <c r="AC62">
        <v>0.82323126696820004</v>
      </c>
      <c r="AD62">
        <v>0.48267789356690399</v>
      </c>
      <c r="AE62">
        <v>0.34056884119805497</v>
      </c>
    </row>
    <row r="63" spans="1:31" x14ac:dyDescent="0.25">
      <c r="A63" s="139">
        <v>36982</v>
      </c>
      <c r="B63">
        <f t="shared" si="0"/>
        <v>66.264992851407101</v>
      </c>
      <c r="C63">
        <v>0.584337569131541</v>
      </c>
      <c r="D63">
        <v>0.87709000215850896</v>
      </c>
      <c r="E63">
        <v>0.91791613963907803</v>
      </c>
      <c r="F63">
        <v>0.36111902721275602</v>
      </c>
      <c r="G63" t="s">
        <v>162</v>
      </c>
      <c r="H63">
        <v>0.68545047436058804</v>
      </c>
      <c r="I63">
        <v>0.857129585131295</v>
      </c>
      <c r="J63">
        <v>0.91323959603134597</v>
      </c>
      <c r="K63">
        <v>0.889968125793696</v>
      </c>
      <c r="L63">
        <v>0.88400603772626596</v>
      </c>
      <c r="M63">
        <v>0.91488723199684996</v>
      </c>
      <c r="N63">
        <v>0.46365115607248197</v>
      </c>
      <c r="O63" t="s">
        <v>162</v>
      </c>
      <c r="P63">
        <v>0.85778041028428098</v>
      </c>
      <c r="Q63">
        <v>0.89658815148103599</v>
      </c>
      <c r="R63">
        <v>0.120810071323827</v>
      </c>
      <c r="S63" t="s">
        <v>162</v>
      </c>
      <c r="T63">
        <v>0.91091934542401598</v>
      </c>
      <c r="U63">
        <v>0.33448181193432303</v>
      </c>
      <c r="V63">
        <v>0.62165576252982002</v>
      </c>
      <c r="W63">
        <v>6.8159778894271203E-2</v>
      </c>
      <c r="X63">
        <v>0.90857974472723202</v>
      </c>
      <c r="Y63">
        <v>0.33386100727221302</v>
      </c>
      <c r="Z63" t="s">
        <v>162</v>
      </c>
      <c r="AA63">
        <v>0.91440084232165497</v>
      </c>
      <c r="AB63">
        <v>0.65336092715961303</v>
      </c>
      <c r="AC63">
        <v>0.83089398712471296</v>
      </c>
      <c r="AD63">
        <v>0.42312870096705901</v>
      </c>
      <c r="AE63">
        <v>0.34283272615331301</v>
      </c>
    </row>
    <row r="64" spans="1:31" x14ac:dyDescent="0.25">
      <c r="A64" s="139">
        <v>37073</v>
      </c>
      <c r="B64">
        <f t="shared" si="0"/>
        <v>68.608271030354871</v>
      </c>
      <c r="C64">
        <v>0.39362264100726801</v>
      </c>
      <c r="D64">
        <v>0.93573896104972099</v>
      </c>
      <c r="E64">
        <v>0.95410550095507995</v>
      </c>
      <c r="F64">
        <v>0.39889545977211099</v>
      </c>
      <c r="G64" t="s">
        <v>162</v>
      </c>
      <c r="H64">
        <v>0.56921562518461799</v>
      </c>
      <c r="I64">
        <v>0.89942708858897202</v>
      </c>
      <c r="J64">
        <v>0.95371463921525501</v>
      </c>
      <c r="K64">
        <v>0.93208088436002601</v>
      </c>
      <c r="L64">
        <v>0.93002783934770605</v>
      </c>
      <c r="M64">
        <v>0.95298212587097597</v>
      </c>
      <c r="N64">
        <v>0.34367557333619703</v>
      </c>
      <c r="O64" t="s">
        <v>162</v>
      </c>
      <c r="P64">
        <v>0.87226797960407698</v>
      </c>
      <c r="Q64">
        <v>0.93768518020832203</v>
      </c>
      <c r="R64">
        <v>0.211207785216805</v>
      </c>
      <c r="S64" t="s">
        <v>162</v>
      </c>
      <c r="T64">
        <v>0.95268799575435303</v>
      </c>
      <c r="U64">
        <v>0.56329088889870205</v>
      </c>
      <c r="V64">
        <v>0.753038602537346</v>
      </c>
      <c r="W64">
        <v>-0.102506338094435</v>
      </c>
      <c r="X64">
        <v>0.95052644528706398</v>
      </c>
      <c r="Y64">
        <v>0.20352957534382499</v>
      </c>
      <c r="Z64" t="s">
        <v>162</v>
      </c>
      <c r="AA64">
        <v>0.95366914597788699</v>
      </c>
      <c r="AB64">
        <v>0.79788847348223302</v>
      </c>
      <c r="AC64">
        <v>0.74707876318021305</v>
      </c>
      <c r="AD64">
        <v>0.67012540259829501</v>
      </c>
      <c r="AE64">
        <v>0.37809151890610099</v>
      </c>
    </row>
    <row r="65" spans="1:31" x14ac:dyDescent="0.25">
      <c r="A65" s="139">
        <v>37165</v>
      </c>
      <c r="B65">
        <f t="shared" si="0"/>
        <v>64.801167071958488</v>
      </c>
      <c r="C65">
        <v>0.53342898908108305</v>
      </c>
      <c r="D65">
        <v>0.86680736830581695</v>
      </c>
      <c r="E65">
        <v>0.89394198658428903</v>
      </c>
      <c r="F65">
        <v>0.16812908078775299</v>
      </c>
      <c r="G65" t="s">
        <v>162</v>
      </c>
      <c r="H65">
        <v>0.45468347678971099</v>
      </c>
      <c r="I65">
        <v>0.81185093397016705</v>
      </c>
      <c r="J65">
        <v>0.902769692423535</v>
      </c>
      <c r="K65">
        <v>0.86563445390225102</v>
      </c>
      <c r="L65">
        <v>0.86410850723260002</v>
      </c>
      <c r="M65">
        <v>0.89856419948558897</v>
      </c>
      <c r="N65">
        <v>0.174931622184825</v>
      </c>
      <c r="O65" t="s">
        <v>162</v>
      </c>
      <c r="P65">
        <v>0.79873333776379096</v>
      </c>
      <c r="Q65">
        <v>0.869691985963851</v>
      </c>
      <c r="R65">
        <v>0.38215575560360598</v>
      </c>
      <c r="S65" t="s">
        <v>162</v>
      </c>
      <c r="T65">
        <v>0.90233906672770303</v>
      </c>
      <c r="U65">
        <v>0.31211299827720701</v>
      </c>
      <c r="V65">
        <v>0.71383083002430003</v>
      </c>
      <c r="W65">
        <v>0.18782873669729999</v>
      </c>
      <c r="X65">
        <v>0.89770672491200598</v>
      </c>
      <c r="Y65">
        <v>0.51375341833841504</v>
      </c>
      <c r="Z65" t="s">
        <v>162</v>
      </c>
      <c r="AA65">
        <v>0.88551143355411199</v>
      </c>
      <c r="AB65">
        <v>0.55003980877877501</v>
      </c>
      <c r="AC65">
        <v>0.76801390497706701</v>
      </c>
      <c r="AD65">
        <v>0.56943299087969101</v>
      </c>
      <c r="AE65">
        <v>0.41429046474417502</v>
      </c>
    </row>
    <row r="66" spans="1:31" x14ac:dyDescent="0.25">
      <c r="A66" s="139">
        <v>37257</v>
      </c>
      <c r="B66">
        <f t="shared" si="0"/>
        <v>63.894503650384607</v>
      </c>
      <c r="C66">
        <v>0.25759754494541798</v>
      </c>
      <c r="D66">
        <v>0.93445398488715103</v>
      </c>
      <c r="E66">
        <v>0.95294092432200805</v>
      </c>
      <c r="F66">
        <v>-1.1306814860569499E-2</v>
      </c>
      <c r="G66" t="s">
        <v>162</v>
      </c>
      <c r="H66">
        <v>0.45416192005897099</v>
      </c>
      <c r="I66">
        <v>0.84593862953668497</v>
      </c>
      <c r="J66">
        <v>0.95202792344579101</v>
      </c>
      <c r="K66">
        <v>0.93043491401271905</v>
      </c>
      <c r="L66">
        <v>0.90282413813712303</v>
      </c>
      <c r="M66">
        <v>0.95228322141652</v>
      </c>
      <c r="N66">
        <v>0.301807061073324</v>
      </c>
      <c r="O66" t="s">
        <v>162</v>
      </c>
      <c r="P66">
        <v>0.80142447294887198</v>
      </c>
      <c r="Q66">
        <v>0.92576764434261705</v>
      </c>
      <c r="R66">
        <v>0.185501090611879</v>
      </c>
      <c r="S66" t="s">
        <v>162</v>
      </c>
      <c r="T66">
        <v>0.95228781888531999</v>
      </c>
      <c r="U66">
        <v>0.134480991410308</v>
      </c>
      <c r="V66">
        <v>0.77116580157218395</v>
      </c>
      <c r="W66">
        <v>0.12151317484909201</v>
      </c>
      <c r="X66">
        <v>0.95582868446193203</v>
      </c>
      <c r="Y66">
        <v>0.63558581783569701</v>
      </c>
      <c r="Z66" t="s">
        <v>162</v>
      </c>
      <c r="AA66">
        <v>0.95488150123887405</v>
      </c>
      <c r="AB66">
        <v>0.64789371182339595</v>
      </c>
      <c r="AC66">
        <v>0.70866754356761896</v>
      </c>
      <c r="AD66">
        <v>0.62339218301809796</v>
      </c>
      <c r="AE66">
        <v>8.2072029055117804E-2</v>
      </c>
    </row>
    <row r="67" spans="1:31" x14ac:dyDescent="0.25">
      <c r="A67" s="139">
        <v>37347</v>
      </c>
      <c r="B67">
        <f t="shared" ref="B67:B130" si="1">AVERAGE(C67:AE67)*100</f>
        <v>69.962851837263358</v>
      </c>
      <c r="C67">
        <v>0.50587816336690505</v>
      </c>
      <c r="D67">
        <v>0.87936302578595105</v>
      </c>
      <c r="E67">
        <v>0.92926400515594398</v>
      </c>
      <c r="F67">
        <v>0.28691401302008701</v>
      </c>
      <c r="G67" t="s">
        <v>162</v>
      </c>
      <c r="H67">
        <v>0.47021377347927501</v>
      </c>
      <c r="I67">
        <v>0.88489264109891796</v>
      </c>
      <c r="J67">
        <v>0.930136800744221</v>
      </c>
      <c r="K67">
        <v>0.89672720901799097</v>
      </c>
      <c r="L67">
        <v>0.90407356061008803</v>
      </c>
      <c r="M67">
        <v>0.93121633699114903</v>
      </c>
      <c r="N67">
        <v>0.63730882864625504</v>
      </c>
      <c r="O67" t="s">
        <v>162</v>
      </c>
      <c r="P67">
        <v>0.92847436585738896</v>
      </c>
      <c r="Q67">
        <v>0.88736674736731702</v>
      </c>
      <c r="R67">
        <v>0.40185233444916402</v>
      </c>
      <c r="S67" t="s">
        <v>162</v>
      </c>
      <c r="T67">
        <v>0.92597898068052598</v>
      </c>
      <c r="U67">
        <v>0.42531319825111802</v>
      </c>
      <c r="V67">
        <v>0.73281555540362298</v>
      </c>
      <c r="W67">
        <v>0.19345620486479601</v>
      </c>
      <c r="X67">
        <v>0.93055202267202097</v>
      </c>
      <c r="Y67">
        <v>0.43645131218574201</v>
      </c>
      <c r="Z67" t="s">
        <v>162</v>
      </c>
      <c r="AA67">
        <v>0.92733594842370703</v>
      </c>
      <c r="AB67">
        <v>0.58817016441144698</v>
      </c>
      <c r="AC67">
        <v>0.85829557850278004</v>
      </c>
      <c r="AD67">
        <v>0.64477517979640198</v>
      </c>
      <c r="AE67">
        <v>0.35388700853302402</v>
      </c>
    </row>
    <row r="68" spans="1:31" x14ac:dyDescent="0.25">
      <c r="A68" s="139">
        <v>37438</v>
      </c>
      <c r="B68">
        <f t="shared" si="1"/>
        <v>71.942394272414177</v>
      </c>
      <c r="C68">
        <v>0.31719840513629399</v>
      </c>
      <c r="D68">
        <v>0.94625084180770302</v>
      </c>
      <c r="E68">
        <v>0.95503858935206798</v>
      </c>
      <c r="F68">
        <v>0.38677791364576503</v>
      </c>
      <c r="G68" t="s">
        <v>162</v>
      </c>
      <c r="H68">
        <v>0.30131311100247699</v>
      </c>
      <c r="I68">
        <v>0.90817077080141395</v>
      </c>
      <c r="J68">
        <v>0.956464748937364</v>
      </c>
      <c r="K68">
        <v>0.93372440972575499</v>
      </c>
      <c r="L68">
        <v>0.93499348909908198</v>
      </c>
      <c r="M68">
        <v>0.95613268427581999</v>
      </c>
      <c r="N68">
        <v>0.72449114069242604</v>
      </c>
      <c r="O68" t="s">
        <v>162</v>
      </c>
      <c r="P68">
        <v>0.95649371432800501</v>
      </c>
      <c r="Q68">
        <v>0.92583837610808395</v>
      </c>
      <c r="R68">
        <v>0.39282824038283098</v>
      </c>
      <c r="S68" t="s">
        <v>162</v>
      </c>
      <c r="T68">
        <v>0.95195094599335695</v>
      </c>
      <c r="U68">
        <v>0.17115164767668001</v>
      </c>
      <c r="V68">
        <v>0.73870697494895199</v>
      </c>
      <c r="W68">
        <v>0.19978220322429499</v>
      </c>
      <c r="X68">
        <v>0.95331609063530598</v>
      </c>
      <c r="Y68">
        <v>0.50077254851459496</v>
      </c>
      <c r="Z68" t="s">
        <v>162</v>
      </c>
      <c r="AA68">
        <v>0.95496169226758298</v>
      </c>
      <c r="AB68">
        <v>0.61558861698387501</v>
      </c>
      <c r="AC68">
        <v>0.88232190684116296</v>
      </c>
      <c r="AD68">
        <v>0.853520251871696</v>
      </c>
      <c r="AE68">
        <v>0.56780925385095204</v>
      </c>
    </row>
    <row r="69" spans="1:31" x14ac:dyDescent="0.25">
      <c r="A69" s="139">
        <v>37530</v>
      </c>
      <c r="B69">
        <f t="shared" si="1"/>
        <v>66.8506369452722</v>
      </c>
      <c r="C69">
        <v>0.54955976924912397</v>
      </c>
      <c r="D69">
        <v>0.91757921918487495</v>
      </c>
      <c r="E69">
        <v>0.93610687999217401</v>
      </c>
      <c r="F69">
        <v>0.33667873522304398</v>
      </c>
      <c r="G69" t="s">
        <v>162</v>
      </c>
      <c r="H69">
        <v>0.52245900877239604</v>
      </c>
      <c r="I69">
        <v>0.73965155478794198</v>
      </c>
      <c r="J69">
        <v>0.94139147408143298</v>
      </c>
      <c r="K69">
        <v>0.91187834199972495</v>
      </c>
      <c r="L69">
        <v>0.90778814860060397</v>
      </c>
      <c r="M69">
        <v>0.93436506336849501</v>
      </c>
      <c r="N69">
        <v>0.25608982474181102</v>
      </c>
      <c r="O69" t="s">
        <v>162</v>
      </c>
      <c r="P69">
        <v>0.935716177726999</v>
      </c>
      <c r="Q69">
        <v>0.90430038058423301</v>
      </c>
      <c r="R69">
        <v>0.11230853387738</v>
      </c>
      <c r="S69" t="s">
        <v>162</v>
      </c>
      <c r="T69">
        <v>0.94005198457621297</v>
      </c>
      <c r="U69">
        <v>0.275324341340139</v>
      </c>
      <c r="V69">
        <v>0.623614713257159</v>
      </c>
      <c r="W69">
        <v>0.24334167065687301</v>
      </c>
      <c r="X69">
        <v>0.94260438440800598</v>
      </c>
      <c r="Y69">
        <v>0.159577873194409</v>
      </c>
      <c r="Z69" t="s">
        <v>162</v>
      </c>
      <c r="AA69">
        <v>0.93654094418913403</v>
      </c>
      <c r="AB69">
        <v>0.65413962397964698</v>
      </c>
      <c r="AC69">
        <v>0.81372651186754996</v>
      </c>
      <c r="AD69">
        <v>0.58140230687462902</v>
      </c>
      <c r="AE69">
        <v>0.636461769784056</v>
      </c>
    </row>
    <row r="70" spans="1:31" x14ac:dyDescent="0.25">
      <c r="A70" s="139">
        <v>37622</v>
      </c>
      <c r="B70">
        <f t="shared" si="1"/>
        <v>69.11029154001811</v>
      </c>
      <c r="C70">
        <v>0.40308946662484901</v>
      </c>
      <c r="D70">
        <v>0.94155998462555901</v>
      </c>
      <c r="E70">
        <v>0.96499551716543397</v>
      </c>
      <c r="F70">
        <v>0.30142906041649697</v>
      </c>
      <c r="G70" t="s">
        <v>162</v>
      </c>
      <c r="H70">
        <v>0.73456704118582306</v>
      </c>
      <c r="I70">
        <v>0.88112091851407204</v>
      </c>
      <c r="J70">
        <v>0.96498389780509797</v>
      </c>
      <c r="K70">
        <v>0.95115129426416101</v>
      </c>
      <c r="L70">
        <v>0.94880431168832202</v>
      </c>
      <c r="M70">
        <v>0.96391724079065899</v>
      </c>
      <c r="N70">
        <v>0.199768259344758</v>
      </c>
      <c r="O70" t="s">
        <v>162</v>
      </c>
      <c r="P70">
        <v>0.96310595739321703</v>
      </c>
      <c r="Q70">
        <v>0.95440822675855297</v>
      </c>
      <c r="R70">
        <v>0.18903393438197599</v>
      </c>
      <c r="S70" t="s">
        <v>162</v>
      </c>
      <c r="T70">
        <v>0.96473592077869097</v>
      </c>
      <c r="U70">
        <v>0.35589202349611598</v>
      </c>
      <c r="V70">
        <v>0.51551449513700698</v>
      </c>
      <c r="W70">
        <v>-5.46480217402594E-2</v>
      </c>
      <c r="X70">
        <v>0.96491144233484905</v>
      </c>
      <c r="Y70">
        <v>0.43065545797166499</v>
      </c>
      <c r="Z70" t="s">
        <v>162</v>
      </c>
      <c r="AA70">
        <v>0.96510707290196096</v>
      </c>
      <c r="AB70">
        <v>0.74730744923272796</v>
      </c>
      <c r="AC70">
        <v>0.83108057729014595</v>
      </c>
      <c r="AD70">
        <v>0.71578313355346201</v>
      </c>
      <c r="AE70">
        <v>0.47929822308918302</v>
      </c>
    </row>
    <row r="71" spans="1:31" x14ac:dyDescent="0.25">
      <c r="A71" s="139">
        <v>37712</v>
      </c>
      <c r="B71">
        <f t="shared" si="1"/>
        <v>72.759036497201819</v>
      </c>
      <c r="C71">
        <v>0.585379547301624</v>
      </c>
      <c r="D71">
        <v>0.93999079697631105</v>
      </c>
      <c r="E71">
        <v>0.956382887409988</v>
      </c>
      <c r="F71">
        <v>0.36139631165866898</v>
      </c>
      <c r="G71" t="s">
        <v>162</v>
      </c>
      <c r="H71">
        <v>0.79478738302825302</v>
      </c>
      <c r="I71">
        <v>0.878147021961869</v>
      </c>
      <c r="J71">
        <v>0.95498461909256704</v>
      </c>
      <c r="K71">
        <v>0.93732166867863098</v>
      </c>
      <c r="L71">
        <v>0.93772056772772705</v>
      </c>
      <c r="M71">
        <v>0.953888520069755</v>
      </c>
      <c r="N71">
        <v>0.18807904753826099</v>
      </c>
      <c r="O71" t="s">
        <v>162</v>
      </c>
      <c r="P71">
        <v>0.95534163550353401</v>
      </c>
      <c r="Q71">
        <v>0.93654131852820699</v>
      </c>
      <c r="R71">
        <v>0.49382778431722701</v>
      </c>
      <c r="S71" t="s">
        <v>162</v>
      </c>
      <c r="T71">
        <v>0.95301232381966205</v>
      </c>
      <c r="U71">
        <v>0.43992518576939199</v>
      </c>
      <c r="V71">
        <v>0.67399946034476599</v>
      </c>
      <c r="W71">
        <v>0.28498917879631303</v>
      </c>
      <c r="X71">
        <v>0.95588993000392097</v>
      </c>
      <c r="Y71">
        <v>0.46717454595074898</v>
      </c>
      <c r="Z71" t="s">
        <v>162</v>
      </c>
      <c r="AA71">
        <v>0.95566744578045304</v>
      </c>
      <c r="AB71">
        <v>0.82276936483191099</v>
      </c>
      <c r="AC71">
        <v>0.80556673658772304</v>
      </c>
      <c r="AD71">
        <v>0.55889824603230998</v>
      </c>
      <c r="AE71">
        <v>0.39807759659063302</v>
      </c>
    </row>
    <row r="72" spans="1:31" x14ac:dyDescent="0.25">
      <c r="A72" s="139">
        <v>37803</v>
      </c>
      <c r="B72">
        <f t="shared" si="1"/>
        <v>70.926118562957996</v>
      </c>
      <c r="C72">
        <v>0.65811260444887298</v>
      </c>
      <c r="D72">
        <v>0.93576983666708202</v>
      </c>
      <c r="E72">
        <v>0.95427962207406403</v>
      </c>
      <c r="F72">
        <v>0.26786911030902399</v>
      </c>
      <c r="G72" t="s">
        <v>162</v>
      </c>
      <c r="H72">
        <v>0.71370465904097202</v>
      </c>
      <c r="I72">
        <v>0.82985148588830104</v>
      </c>
      <c r="J72">
        <v>0.95744184261415799</v>
      </c>
      <c r="K72">
        <v>0.93851037408382398</v>
      </c>
      <c r="L72">
        <v>0.93876264245687702</v>
      </c>
      <c r="M72">
        <v>0.95423953004106599</v>
      </c>
      <c r="N72">
        <v>0.40240679303916699</v>
      </c>
      <c r="O72" t="s">
        <v>162</v>
      </c>
      <c r="P72">
        <v>0.95365867088487599</v>
      </c>
      <c r="Q72">
        <v>0.94324100450207105</v>
      </c>
      <c r="R72">
        <v>6.7974943673138596E-2</v>
      </c>
      <c r="S72" t="s">
        <v>162</v>
      </c>
      <c r="T72">
        <v>0.95515499740158905</v>
      </c>
      <c r="U72">
        <v>0.49757305435529697</v>
      </c>
      <c r="V72">
        <v>0.71688585523060699</v>
      </c>
      <c r="W72">
        <v>0.50957456890243302</v>
      </c>
      <c r="X72">
        <v>0.956559701280288</v>
      </c>
      <c r="Y72">
        <v>0.37645358866519801</v>
      </c>
      <c r="Z72" t="s">
        <v>162</v>
      </c>
      <c r="AA72">
        <v>0.95612755091518498</v>
      </c>
      <c r="AB72">
        <v>0.75298666264261505</v>
      </c>
      <c r="AC72">
        <v>0.76290817732702398</v>
      </c>
      <c r="AD72">
        <v>0.65407497041991403</v>
      </c>
      <c r="AE72">
        <v>7.7407393875855907E-2</v>
      </c>
    </row>
    <row r="73" spans="1:31" x14ac:dyDescent="0.25">
      <c r="A73" s="139">
        <v>37895</v>
      </c>
      <c r="B73">
        <f t="shared" si="1"/>
        <v>72.285426378264219</v>
      </c>
      <c r="C73">
        <v>0.62004311848106597</v>
      </c>
      <c r="D73">
        <v>0.96927181973019805</v>
      </c>
      <c r="E73">
        <v>0.980247704840714</v>
      </c>
      <c r="F73">
        <v>0.58920035171887297</v>
      </c>
      <c r="G73" t="s">
        <v>162</v>
      </c>
      <c r="H73">
        <v>0.71336378580827298</v>
      </c>
      <c r="I73">
        <v>0.93147890692536595</v>
      </c>
      <c r="J73">
        <v>0.98091758000485496</v>
      </c>
      <c r="K73">
        <v>0.97086912021350202</v>
      </c>
      <c r="L73">
        <v>0.975559021849701</v>
      </c>
      <c r="M73">
        <v>0.98039254777566598</v>
      </c>
      <c r="N73">
        <v>4.4097244597240598E-2</v>
      </c>
      <c r="O73" t="s">
        <v>162</v>
      </c>
      <c r="P73">
        <v>0.980067570273362</v>
      </c>
      <c r="Q73">
        <v>0.97361178200689102</v>
      </c>
      <c r="R73">
        <v>6.3253758184709394E-2</v>
      </c>
      <c r="S73" t="s">
        <v>162</v>
      </c>
      <c r="T73">
        <v>0.97974505225970299</v>
      </c>
      <c r="U73">
        <v>0.50752424333003199</v>
      </c>
      <c r="V73">
        <v>0.72917773333053304</v>
      </c>
      <c r="W73">
        <v>0.108756013265062</v>
      </c>
      <c r="X73">
        <v>0.98092526090154897</v>
      </c>
      <c r="Y73">
        <v>0.46060372384059201</v>
      </c>
      <c r="Z73" t="s">
        <v>162</v>
      </c>
      <c r="AA73">
        <v>0.98202812426632902</v>
      </c>
      <c r="AB73">
        <v>0.76755008233986599</v>
      </c>
      <c r="AC73">
        <v>0.87610385196328999</v>
      </c>
      <c r="AD73">
        <v>0.56582622627680201</v>
      </c>
      <c r="AE73">
        <v>0.34074197038188098</v>
      </c>
    </row>
    <row r="74" spans="1:31" x14ac:dyDescent="0.25">
      <c r="A74" s="139">
        <v>37987</v>
      </c>
      <c r="B74">
        <f t="shared" si="1"/>
        <v>79.335850622700363</v>
      </c>
      <c r="C74">
        <v>0.78562531801418101</v>
      </c>
      <c r="D74">
        <v>0.97417489198395002</v>
      </c>
      <c r="E74">
        <v>0.98118659714707901</v>
      </c>
      <c r="F74">
        <v>0.49044805010968501</v>
      </c>
      <c r="G74" t="s">
        <v>162</v>
      </c>
      <c r="H74">
        <v>0.78880562726996295</v>
      </c>
      <c r="I74">
        <v>0.956570092298063</v>
      </c>
      <c r="J74">
        <v>0.98167085906957896</v>
      </c>
      <c r="K74">
        <v>0.97359905516273604</v>
      </c>
      <c r="L74">
        <v>0.97368424833260703</v>
      </c>
      <c r="M74">
        <v>0.98130426567944495</v>
      </c>
      <c r="N74">
        <v>0.35342543752880201</v>
      </c>
      <c r="O74" t="s">
        <v>162</v>
      </c>
      <c r="P74">
        <v>0.98102162700804396</v>
      </c>
      <c r="Q74">
        <v>0.978608476856624</v>
      </c>
      <c r="R74">
        <v>0.25560384799561803</v>
      </c>
      <c r="S74" t="s">
        <v>162</v>
      </c>
      <c r="T74">
        <v>0.98091554804365499</v>
      </c>
      <c r="U74">
        <v>0.74852806922960502</v>
      </c>
      <c r="V74">
        <v>0.72133399393952802</v>
      </c>
      <c r="W74">
        <v>0.386021921700342</v>
      </c>
      <c r="X74">
        <v>0.98118115782944604</v>
      </c>
      <c r="Y74">
        <v>0.74552175040393298</v>
      </c>
      <c r="Z74" t="s">
        <v>162</v>
      </c>
      <c r="AA74">
        <v>0.98085346470138102</v>
      </c>
      <c r="AB74">
        <v>0.87743712169921695</v>
      </c>
      <c r="AC74">
        <v>0.84204652837582705</v>
      </c>
      <c r="AD74">
        <v>0.87442065748513997</v>
      </c>
      <c r="AE74">
        <v>0.23997404781064</v>
      </c>
    </row>
    <row r="75" spans="1:31" x14ac:dyDescent="0.25">
      <c r="A75" s="139">
        <v>38078</v>
      </c>
      <c r="B75">
        <f t="shared" si="1"/>
        <v>80.829333519886902</v>
      </c>
      <c r="C75">
        <v>0.84408249221036002</v>
      </c>
      <c r="D75">
        <v>0.977043760092142</v>
      </c>
      <c r="E75">
        <v>0.98315498451754402</v>
      </c>
      <c r="F75">
        <v>0.40309367756054598</v>
      </c>
      <c r="G75" t="s">
        <v>162</v>
      </c>
      <c r="H75">
        <v>0.680904906839085</v>
      </c>
      <c r="I75">
        <v>0.92085722676542803</v>
      </c>
      <c r="J75">
        <v>0.98313624232122199</v>
      </c>
      <c r="K75">
        <v>0.97610056289230296</v>
      </c>
      <c r="L75">
        <v>0.97658313886912795</v>
      </c>
      <c r="M75">
        <v>0.98335310640670803</v>
      </c>
      <c r="N75">
        <v>0.45943968437871502</v>
      </c>
      <c r="O75" t="s">
        <v>162</v>
      </c>
      <c r="P75">
        <v>0.98386645301993703</v>
      </c>
      <c r="Q75">
        <v>0.97676504795087205</v>
      </c>
      <c r="R75">
        <v>0.55935084995679296</v>
      </c>
      <c r="S75" t="s">
        <v>162</v>
      </c>
      <c r="T75">
        <v>0.98257137092543601</v>
      </c>
      <c r="U75">
        <v>0.79362540905291201</v>
      </c>
      <c r="V75">
        <v>0.63812271895209005</v>
      </c>
      <c r="W75">
        <v>0.48734664475670703</v>
      </c>
      <c r="X75">
        <v>0.982626561166977</v>
      </c>
      <c r="Y75">
        <v>0.73142144608304405</v>
      </c>
      <c r="Z75" t="s">
        <v>162</v>
      </c>
      <c r="AA75">
        <v>0.98312538924332105</v>
      </c>
      <c r="AB75">
        <v>0.91617478886159998</v>
      </c>
      <c r="AC75">
        <v>0.88250973904173402</v>
      </c>
      <c r="AD75">
        <v>0.74972091916795902</v>
      </c>
      <c r="AE75">
        <v>0.352356258939161</v>
      </c>
    </row>
    <row r="76" spans="1:31" x14ac:dyDescent="0.25">
      <c r="A76" s="139">
        <v>38169</v>
      </c>
      <c r="B76">
        <f t="shared" si="1"/>
        <v>79.780719372074799</v>
      </c>
      <c r="C76">
        <v>0.80251479316899599</v>
      </c>
      <c r="D76">
        <v>0.95074644928394003</v>
      </c>
      <c r="E76">
        <v>0.96225567701217296</v>
      </c>
      <c r="F76">
        <v>0.40147107498860501</v>
      </c>
      <c r="G76" t="s">
        <v>162</v>
      </c>
      <c r="H76">
        <v>0.77619538254930298</v>
      </c>
      <c r="I76">
        <v>0.91946053169919595</v>
      </c>
      <c r="J76">
        <v>0.96563355838560805</v>
      </c>
      <c r="K76">
        <v>0.94751171731789796</v>
      </c>
      <c r="L76">
        <v>0.94804044020837797</v>
      </c>
      <c r="M76">
        <v>0.96388278382060999</v>
      </c>
      <c r="N76">
        <v>0.68286070891158801</v>
      </c>
      <c r="O76" t="s">
        <v>162</v>
      </c>
      <c r="P76">
        <v>0.96243563053205405</v>
      </c>
      <c r="Q76">
        <v>0.95168935660967702</v>
      </c>
      <c r="R76">
        <v>0.57656532312275599</v>
      </c>
      <c r="S76" t="s">
        <v>162</v>
      </c>
      <c r="T76">
        <v>0.96278454959521698</v>
      </c>
      <c r="U76">
        <v>0.73239832389717396</v>
      </c>
      <c r="V76">
        <v>0.71428854212522297</v>
      </c>
      <c r="W76">
        <v>0.17273828575807301</v>
      </c>
      <c r="X76">
        <v>0.96241433452681102</v>
      </c>
      <c r="Y76">
        <v>0.59141514995946898</v>
      </c>
      <c r="Z76" t="s">
        <v>162</v>
      </c>
      <c r="AA76">
        <v>0.96356039390550297</v>
      </c>
      <c r="AB76">
        <v>0.90780640223931297</v>
      </c>
      <c r="AC76">
        <v>0.88704741867852699</v>
      </c>
      <c r="AD76">
        <v>0.78250394415644497</v>
      </c>
      <c r="AE76">
        <v>0.45695907056616403</v>
      </c>
    </row>
    <row r="77" spans="1:31" x14ac:dyDescent="0.25">
      <c r="A77" s="139">
        <v>38261</v>
      </c>
      <c r="B77">
        <f t="shared" si="1"/>
        <v>74.386951157655787</v>
      </c>
      <c r="C77">
        <v>0.71553440816421499</v>
      </c>
      <c r="D77">
        <v>0.92845328517241499</v>
      </c>
      <c r="E77">
        <v>0.93941126405795705</v>
      </c>
      <c r="F77">
        <v>0.43241178633092497</v>
      </c>
      <c r="G77" t="s">
        <v>162</v>
      </c>
      <c r="H77">
        <v>0.82760275670747396</v>
      </c>
      <c r="I77">
        <v>0.87488238370360505</v>
      </c>
      <c r="J77">
        <v>0.94599298524880004</v>
      </c>
      <c r="K77">
        <v>0.92597275090373299</v>
      </c>
      <c r="L77">
        <v>0.92430108681988299</v>
      </c>
      <c r="M77">
        <v>0.94936259177867599</v>
      </c>
      <c r="N77">
        <v>0.36998560706419698</v>
      </c>
      <c r="O77" t="s">
        <v>162</v>
      </c>
      <c r="P77">
        <v>0.94196924113706404</v>
      </c>
      <c r="Q77">
        <v>0.926593075238347</v>
      </c>
      <c r="R77">
        <v>0.46485682923488902</v>
      </c>
      <c r="S77" t="s">
        <v>162</v>
      </c>
      <c r="T77">
        <v>0.94059822214686595</v>
      </c>
      <c r="U77">
        <v>0.52679395843644605</v>
      </c>
      <c r="V77">
        <v>0.73068649108465</v>
      </c>
      <c r="W77">
        <v>0.38519527275843202</v>
      </c>
      <c r="X77">
        <v>0.940747866166322</v>
      </c>
      <c r="Y77">
        <v>0.68517674883820401</v>
      </c>
      <c r="Z77" t="s">
        <v>162</v>
      </c>
      <c r="AA77">
        <v>0.94028298944093902</v>
      </c>
      <c r="AB77">
        <v>0.79687664674794101</v>
      </c>
      <c r="AC77">
        <v>0.76634473625813804</v>
      </c>
      <c r="AD77">
        <v>0.55223774965660899</v>
      </c>
      <c r="AE77">
        <v>0.164467056317219</v>
      </c>
    </row>
    <row r="78" spans="1:31" x14ac:dyDescent="0.25">
      <c r="A78" s="139">
        <v>38353</v>
      </c>
      <c r="B78">
        <f t="shared" si="1"/>
        <v>75.971375583287937</v>
      </c>
      <c r="C78">
        <v>0.73954554719467802</v>
      </c>
      <c r="D78">
        <v>0.90462665306777601</v>
      </c>
      <c r="E78">
        <v>0.92751451943148699</v>
      </c>
      <c r="F78">
        <v>0.53542448526851505</v>
      </c>
      <c r="G78" t="s">
        <v>162</v>
      </c>
      <c r="H78">
        <v>0.61463455948694401</v>
      </c>
      <c r="I78">
        <v>0.89090576203616001</v>
      </c>
      <c r="J78">
        <v>0.92993564142478402</v>
      </c>
      <c r="K78">
        <v>0.90303033690527801</v>
      </c>
      <c r="L78">
        <v>0.901337473050139</v>
      </c>
      <c r="M78">
        <v>0.92492453252829199</v>
      </c>
      <c r="N78">
        <v>0.39842543744514403</v>
      </c>
      <c r="O78" t="s">
        <v>162</v>
      </c>
      <c r="P78">
        <v>0.92661078942435604</v>
      </c>
      <c r="Q78">
        <v>0.91200886183039298</v>
      </c>
      <c r="R78">
        <v>0.47621870277186801</v>
      </c>
      <c r="S78" t="s">
        <v>162</v>
      </c>
      <c r="T78">
        <v>0.92733480806213198</v>
      </c>
      <c r="U78">
        <v>0.68983750086213402</v>
      </c>
      <c r="V78">
        <v>0.81198200580397895</v>
      </c>
      <c r="W78">
        <v>0.44364523146098001</v>
      </c>
      <c r="X78">
        <v>0.93144925215754604</v>
      </c>
      <c r="Y78">
        <v>0.77354314510661304</v>
      </c>
      <c r="Z78" t="s">
        <v>162</v>
      </c>
      <c r="AA78">
        <v>0.92680577539215503</v>
      </c>
      <c r="AB78">
        <v>0.86047893972854905</v>
      </c>
      <c r="AC78">
        <v>0.66290301212154501</v>
      </c>
      <c r="AD78">
        <v>0.79182595626033603</v>
      </c>
      <c r="AE78">
        <v>0.18789496700019701</v>
      </c>
    </row>
    <row r="79" spans="1:31" x14ac:dyDescent="0.25">
      <c r="A79" s="139">
        <v>38443</v>
      </c>
      <c r="B79">
        <f t="shared" si="1"/>
        <v>66.662607540250022</v>
      </c>
      <c r="C79">
        <v>0.46280743742451302</v>
      </c>
      <c r="D79">
        <v>0.80926629509236903</v>
      </c>
      <c r="E79">
        <v>0.86132976890690405</v>
      </c>
      <c r="F79">
        <v>0.27056936722751102</v>
      </c>
      <c r="G79" t="s">
        <v>162</v>
      </c>
      <c r="H79">
        <v>0.66034459065053897</v>
      </c>
      <c r="I79">
        <v>0.78920044178740201</v>
      </c>
      <c r="J79">
        <v>0.85851955357266696</v>
      </c>
      <c r="K79">
        <v>0.804044207768145</v>
      </c>
      <c r="L79">
        <v>0.80311127226448098</v>
      </c>
      <c r="M79">
        <v>0.85845470918407296</v>
      </c>
      <c r="N79">
        <v>0.331249274146526</v>
      </c>
      <c r="O79" t="s">
        <v>162</v>
      </c>
      <c r="P79">
        <v>0.86125741357101104</v>
      </c>
      <c r="Q79">
        <v>0.90326531429401702</v>
      </c>
      <c r="R79">
        <v>0.26669774072056501</v>
      </c>
      <c r="S79" t="s">
        <v>162</v>
      </c>
      <c r="T79">
        <v>0.86337934000941197</v>
      </c>
      <c r="U79">
        <v>0.36653496864969398</v>
      </c>
      <c r="V79">
        <v>0.67246715143446101</v>
      </c>
      <c r="W79">
        <v>0.54181654700748605</v>
      </c>
      <c r="X79">
        <v>0.86105325545210298</v>
      </c>
      <c r="Y79">
        <v>0.63212893344707199</v>
      </c>
      <c r="Z79" t="s">
        <v>162</v>
      </c>
      <c r="AA79">
        <v>0.86084617131851204</v>
      </c>
      <c r="AB79">
        <v>0.72420678558671603</v>
      </c>
      <c r="AC79">
        <v>0.71961124812185795</v>
      </c>
      <c r="AD79">
        <v>0.67271376096333302</v>
      </c>
      <c r="AE79">
        <v>0.210776336461136</v>
      </c>
    </row>
    <row r="80" spans="1:31" x14ac:dyDescent="0.25">
      <c r="A80" s="139">
        <v>38534</v>
      </c>
      <c r="B80">
        <f t="shared" si="1"/>
        <v>78.44995541430707</v>
      </c>
      <c r="C80">
        <v>0.71307640941620498</v>
      </c>
      <c r="D80">
        <v>0.96951640481367896</v>
      </c>
      <c r="E80">
        <v>0.97620527912673905</v>
      </c>
      <c r="F80">
        <v>0.231745781349353</v>
      </c>
      <c r="G80" t="s">
        <v>162</v>
      </c>
      <c r="H80">
        <v>0.765873694428711</v>
      </c>
      <c r="I80">
        <v>0.87725987238848802</v>
      </c>
      <c r="J80">
        <v>0.97660976218885098</v>
      </c>
      <c r="K80">
        <v>0.96652950545824401</v>
      </c>
      <c r="L80">
        <v>0.96931462317483696</v>
      </c>
      <c r="M80">
        <v>0.97469363978693502</v>
      </c>
      <c r="N80">
        <v>0.59929540808262505</v>
      </c>
      <c r="O80" t="s">
        <v>162</v>
      </c>
      <c r="P80">
        <v>0.97676525388930602</v>
      </c>
      <c r="Q80">
        <v>0.96519706773876901</v>
      </c>
      <c r="R80">
        <v>0.45720186095945697</v>
      </c>
      <c r="S80" t="s">
        <v>162</v>
      </c>
      <c r="T80">
        <v>0.97680937056213202</v>
      </c>
      <c r="U80">
        <v>0.75926212551904404</v>
      </c>
      <c r="V80">
        <v>0.78597108157028805</v>
      </c>
      <c r="W80">
        <v>0.52998126374351995</v>
      </c>
      <c r="X80">
        <v>0.97765703895212797</v>
      </c>
      <c r="Y80">
        <v>0.77840341584118899</v>
      </c>
      <c r="Z80" t="s">
        <v>162</v>
      </c>
      <c r="AA80">
        <v>0.95604740633100305</v>
      </c>
      <c r="AB80">
        <v>0.77705444659353196</v>
      </c>
      <c r="AC80">
        <v>0.82356942483457196</v>
      </c>
      <c r="AD80">
        <v>0.81651113657545804</v>
      </c>
      <c r="AE80">
        <v>1.1937580251706E-2</v>
      </c>
    </row>
    <row r="81" spans="1:31" x14ac:dyDescent="0.25">
      <c r="A81" s="139">
        <v>38626</v>
      </c>
      <c r="B81">
        <f t="shared" si="1"/>
        <v>69.349610635997948</v>
      </c>
      <c r="C81">
        <v>0.56275008772669799</v>
      </c>
      <c r="D81">
        <v>0.94430636909452503</v>
      </c>
      <c r="E81">
        <v>0.95956358181754497</v>
      </c>
      <c r="F81">
        <v>0.190387469913916</v>
      </c>
      <c r="G81" t="s">
        <v>162</v>
      </c>
      <c r="H81">
        <v>0.60827183898730797</v>
      </c>
      <c r="I81">
        <v>0.812718233576323</v>
      </c>
      <c r="J81">
        <v>0.96191384376810396</v>
      </c>
      <c r="K81">
        <v>0.94589027352881105</v>
      </c>
      <c r="L81">
        <v>0.88571111252946999</v>
      </c>
      <c r="M81">
        <v>0.95783214346147805</v>
      </c>
      <c r="N81">
        <v>0.32618652406982801</v>
      </c>
      <c r="O81" t="s">
        <v>162</v>
      </c>
      <c r="P81">
        <v>0.96113477350673704</v>
      </c>
      <c r="Q81">
        <v>0.94510168594492105</v>
      </c>
      <c r="R81">
        <v>0.37369824362920601</v>
      </c>
      <c r="S81" t="s">
        <v>162</v>
      </c>
      <c r="T81">
        <v>0.96285539845174295</v>
      </c>
      <c r="U81">
        <v>0.38032063505866498</v>
      </c>
      <c r="V81">
        <v>0.64861157127842395</v>
      </c>
      <c r="W81">
        <v>0.427975797926954</v>
      </c>
      <c r="X81">
        <v>0.95856378981190005</v>
      </c>
      <c r="Y81">
        <v>0.47551212398505299</v>
      </c>
      <c r="Z81" t="s">
        <v>162</v>
      </c>
      <c r="AA81">
        <v>0.85581220872722097</v>
      </c>
      <c r="AB81">
        <v>0.83634270070072103</v>
      </c>
      <c r="AC81">
        <v>0.69954897185443199</v>
      </c>
      <c r="AD81">
        <v>0.57703413315444196</v>
      </c>
      <c r="AE81">
        <v>7.9359146495060595E-2</v>
      </c>
    </row>
    <row r="82" spans="1:31" x14ac:dyDescent="0.25">
      <c r="A82" s="139">
        <v>38718</v>
      </c>
      <c r="B82">
        <f t="shared" si="1"/>
        <v>69.307672889771851</v>
      </c>
      <c r="C82">
        <v>0.48868913892188698</v>
      </c>
      <c r="D82">
        <v>0.89743754840934498</v>
      </c>
      <c r="E82">
        <v>0.92551630798979501</v>
      </c>
      <c r="F82">
        <v>0.24945652005063901</v>
      </c>
      <c r="G82" t="s">
        <v>162</v>
      </c>
      <c r="H82">
        <v>0.65697721197491998</v>
      </c>
      <c r="I82">
        <v>0.84651730570603601</v>
      </c>
      <c r="J82">
        <v>0.92915793442276695</v>
      </c>
      <c r="K82">
        <v>0.892935780114684</v>
      </c>
      <c r="L82">
        <v>0.89211730159846803</v>
      </c>
      <c r="M82">
        <v>0.92775555854590197</v>
      </c>
      <c r="N82">
        <v>0.475827844801683</v>
      </c>
      <c r="O82" t="s">
        <v>162</v>
      </c>
      <c r="P82">
        <v>0.92952030091331805</v>
      </c>
      <c r="Q82">
        <v>0.89345347131932495</v>
      </c>
      <c r="R82">
        <v>0.28241881141094699</v>
      </c>
      <c r="S82" t="s">
        <v>162</v>
      </c>
      <c r="T82">
        <v>0.928299218467042</v>
      </c>
      <c r="U82">
        <v>0.18130304282037699</v>
      </c>
      <c r="V82">
        <v>0.71270575116023505</v>
      </c>
      <c r="W82">
        <v>0.44136591291442301</v>
      </c>
      <c r="X82">
        <v>0.922452080981367</v>
      </c>
      <c r="Y82">
        <v>0.582495736630948</v>
      </c>
      <c r="Z82" t="s">
        <v>162</v>
      </c>
      <c r="AA82">
        <v>0.92268148550255502</v>
      </c>
      <c r="AB82">
        <v>0.76217220366040905</v>
      </c>
      <c r="AC82">
        <v>0.74891557966853295</v>
      </c>
      <c r="AD82">
        <v>0.73124262810155904</v>
      </c>
      <c r="AE82">
        <v>0.105503546355802</v>
      </c>
    </row>
    <row r="83" spans="1:31" x14ac:dyDescent="0.25">
      <c r="A83" s="139">
        <v>38808</v>
      </c>
      <c r="B83">
        <f t="shared" si="1"/>
        <v>70.238821801819071</v>
      </c>
      <c r="C83">
        <v>0.64831705289317199</v>
      </c>
      <c r="D83">
        <v>0.85540490307081096</v>
      </c>
      <c r="E83">
        <v>0.91389058958998104</v>
      </c>
      <c r="F83">
        <v>0.36987841465621601</v>
      </c>
      <c r="G83" t="s">
        <v>162</v>
      </c>
      <c r="H83">
        <v>0.71252319054299396</v>
      </c>
      <c r="I83">
        <v>0.882183601091167</v>
      </c>
      <c r="J83">
        <v>0.92398121260569399</v>
      </c>
      <c r="K83">
        <v>0.86479760067820699</v>
      </c>
      <c r="L83">
        <v>0.87769281115057496</v>
      </c>
      <c r="M83">
        <v>0.916219220832034</v>
      </c>
      <c r="N83">
        <v>3.1153587358666E-2</v>
      </c>
      <c r="O83" t="s">
        <v>162</v>
      </c>
      <c r="P83">
        <v>0.91876965867149496</v>
      </c>
      <c r="Q83">
        <v>0.89568432608479698</v>
      </c>
      <c r="R83">
        <v>0.38420799866042199</v>
      </c>
      <c r="S83" t="s">
        <v>162</v>
      </c>
      <c r="T83">
        <v>0.91872506527421305</v>
      </c>
      <c r="U83">
        <v>0.23094684635668999</v>
      </c>
      <c r="V83">
        <v>0.68086853968370398</v>
      </c>
      <c r="W83">
        <v>0.52603559703074398</v>
      </c>
      <c r="X83">
        <v>0.91430866749482498</v>
      </c>
      <c r="Y83">
        <v>0.74871490742962699</v>
      </c>
      <c r="Z83" t="s">
        <v>162</v>
      </c>
      <c r="AA83">
        <v>0.89649922656490999</v>
      </c>
      <c r="AB83">
        <v>0.77727170780182597</v>
      </c>
      <c r="AC83">
        <v>0.81410811448387399</v>
      </c>
      <c r="AD83">
        <v>0.79976870868385397</v>
      </c>
      <c r="AE83">
        <v>5.7753901764267902E-2</v>
      </c>
    </row>
    <row r="84" spans="1:31" x14ac:dyDescent="0.25">
      <c r="A84" s="139">
        <v>38899</v>
      </c>
      <c r="B84">
        <f t="shared" si="1"/>
        <v>73.229548899281468</v>
      </c>
      <c r="C84">
        <v>0.62845628711706303</v>
      </c>
      <c r="D84">
        <v>0.925507301523389</v>
      </c>
      <c r="E84">
        <v>0.934990681151178</v>
      </c>
      <c r="F84">
        <v>0.28366816564562097</v>
      </c>
      <c r="G84" t="s">
        <v>162</v>
      </c>
      <c r="H84">
        <v>0.75409569841129498</v>
      </c>
      <c r="I84">
        <v>0.86551990992766104</v>
      </c>
      <c r="J84">
        <v>0.93066487884397398</v>
      </c>
      <c r="K84">
        <v>0.91765640223938805</v>
      </c>
      <c r="L84">
        <v>0.92312221162260599</v>
      </c>
      <c r="M84">
        <v>0.93985614500435899</v>
      </c>
      <c r="N84">
        <v>0.49115291403372502</v>
      </c>
      <c r="O84" t="s">
        <v>162</v>
      </c>
      <c r="P84">
        <v>0.92823384060095604</v>
      </c>
      <c r="Q84">
        <v>0.90385229805091405</v>
      </c>
      <c r="R84">
        <v>0.60744736328893201</v>
      </c>
      <c r="S84" t="s">
        <v>162</v>
      </c>
      <c r="T84">
        <v>0.92998942033809595</v>
      </c>
      <c r="U84">
        <v>0.21790587399633701</v>
      </c>
      <c r="V84">
        <v>0.58612511602565598</v>
      </c>
      <c r="W84">
        <v>0.42892649768831298</v>
      </c>
      <c r="X84">
        <v>0.91117679711071797</v>
      </c>
      <c r="Y84">
        <v>0.59685894838370901</v>
      </c>
      <c r="Z84" t="s">
        <v>162</v>
      </c>
      <c r="AA84">
        <v>0.94106670497115796</v>
      </c>
      <c r="AB84">
        <v>0.72442537616632596</v>
      </c>
      <c r="AC84">
        <v>0.79582408783688696</v>
      </c>
      <c r="AD84">
        <v>0.74851481439886403</v>
      </c>
      <c r="AE84">
        <v>0.39234949044324302</v>
      </c>
    </row>
    <row r="85" spans="1:31" x14ac:dyDescent="0.25">
      <c r="A85" s="139">
        <v>38991</v>
      </c>
      <c r="B85">
        <f t="shared" si="1"/>
        <v>72.568270405599932</v>
      </c>
      <c r="C85">
        <v>0.49793116827637202</v>
      </c>
      <c r="D85">
        <v>0.95057891313186405</v>
      </c>
      <c r="E85">
        <v>0.959900973287935</v>
      </c>
      <c r="F85">
        <v>0.26777738762099901</v>
      </c>
      <c r="G85" t="s">
        <v>162</v>
      </c>
      <c r="H85">
        <v>0.58599046817142297</v>
      </c>
      <c r="I85">
        <v>0.85307227814333397</v>
      </c>
      <c r="J85">
        <v>0.96383364145423001</v>
      </c>
      <c r="K85">
        <v>0.94962141816625301</v>
      </c>
      <c r="L85">
        <v>0.94905463604187701</v>
      </c>
      <c r="M85">
        <v>0.96188249327596798</v>
      </c>
      <c r="N85">
        <v>0.153309224617975</v>
      </c>
      <c r="O85" t="s">
        <v>162</v>
      </c>
      <c r="P85">
        <v>0.95785687908629302</v>
      </c>
      <c r="Q85">
        <v>0.95492364786462802</v>
      </c>
      <c r="R85">
        <v>0.70031617840842597</v>
      </c>
      <c r="S85" t="s">
        <v>162</v>
      </c>
      <c r="T85">
        <v>0.96280848431648103</v>
      </c>
      <c r="U85">
        <v>0.26579149679784297</v>
      </c>
      <c r="V85">
        <v>0.67835168256908396</v>
      </c>
      <c r="W85">
        <v>0.39929894168853097</v>
      </c>
      <c r="X85">
        <v>0.96435014896714499</v>
      </c>
      <c r="Y85">
        <v>0.55940688997710497</v>
      </c>
      <c r="Z85" t="s">
        <v>162</v>
      </c>
      <c r="AA85">
        <v>0.96334577705524804</v>
      </c>
      <c r="AB85">
        <v>0.78784113990081805</v>
      </c>
      <c r="AC85">
        <v>0.82850958973421196</v>
      </c>
      <c r="AD85">
        <v>0.86045109369287398</v>
      </c>
      <c r="AE85">
        <v>0.16586304915306899</v>
      </c>
    </row>
    <row r="86" spans="1:31" x14ac:dyDescent="0.25">
      <c r="A86" s="139">
        <v>39083</v>
      </c>
      <c r="B86">
        <f t="shared" si="1"/>
        <v>66.585466394224696</v>
      </c>
      <c r="C86">
        <v>0.39142251615270202</v>
      </c>
      <c r="D86">
        <v>0.84094566471333299</v>
      </c>
      <c r="E86">
        <v>0.88337700367794003</v>
      </c>
      <c r="F86">
        <v>0.35141780529371802</v>
      </c>
      <c r="G86" t="s">
        <v>162</v>
      </c>
      <c r="H86">
        <v>0.58994418760540102</v>
      </c>
      <c r="I86">
        <v>0.72214937267636703</v>
      </c>
      <c r="J86">
        <v>0.88449316641199904</v>
      </c>
      <c r="K86">
        <v>0.82619954098196002</v>
      </c>
      <c r="L86">
        <v>0.83714284470615796</v>
      </c>
      <c r="M86">
        <v>0.87402519946089696</v>
      </c>
      <c r="N86">
        <v>0.58122040613246895</v>
      </c>
      <c r="O86" t="s">
        <v>162</v>
      </c>
      <c r="P86">
        <v>0.87182938249147102</v>
      </c>
      <c r="Q86">
        <v>0.84044958136111503</v>
      </c>
      <c r="R86">
        <v>0.43803348446940099</v>
      </c>
      <c r="S86" t="s">
        <v>162</v>
      </c>
      <c r="T86">
        <v>0.881880904716137</v>
      </c>
      <c r="U86">
        <v>0.32753192148360599</v>
      </c>
      <c r="V86">
        <v>0.58961653756753796</v>
      </c>
      <c r="W86">
        <v>0.392264751493416</v>
      </c>
      <c r="X86">
        <v>0.86996233197982598</v>
      </c>
      <c r="Y86">
        <v>0.719782581597186</v>
      </c>
      <c r="Z86" t="s">
        <v>162</v>
      </c>
      <c r="AA86">
        <v>0.884628925085164</v>
      </c>
      <c r="AB86">
        <v>0.60596432018882895</v>
      </c>
      <c r="AC86">
        <v>0.61866711228228</v>
      </c>
      <c r="AD86">
        <v>0.49346664974596799</v>
      </c>
      <c r="AE86">
        <v>0.32995040628129502</v>
      </c>
    </row>
    <row r="87" spans="1:31" x14ac:dyDescent="0.25">
      <c r="A87" s="139">
        <v>39173</v>
      </c>
      <c r="B87">
        <f t="shared" si="1"/>
        <v>66.244236070015404</v>
      </c>
      <c r="C87">
        <v>0.41553502512699098</v>
      </c>
      <c r="D87">
        <v>0.88569568370345397</v>
      </c>
      <c r="E87">
        <v>0.90959777291576205</v>
      </c>
      <c r="F87">
        <v>0.35747067306454</v>
      </c>
      <c r="G87" t="s">
        <v>162</v>
      </c>
      <c r="H87">
        <v>0.47392382055175802</v>
      </c>
      <c r="I87">
        <v>0.78290197822049501</v>
      </c>
      <c r="J87">
        <v>0.91541596570617301</v>
      </c>
      <c r="K87">
        <v>0.87278320733327297</v>
      </c>
      <c r="L87">
        <v>0.87478333654971996</v>
      </c>
      <c r="M87">
        <v>0.90335224379127099</v>
      </c>
      <c r="N87">
        <v>0.318206837305611</v>
      </c>
      <c r="O87" t="s">
        <v>162</v>
      </c>
      <c r="P87">
        <v>0.908063582012265</v>
      </c>
      <c r="Q87">
        <v>0.86199956170896996</v>
      </c>
      <c r="R87">
        <v>0.54765180224092402</v>
      </c>
      <c r="S87" t="s">
        <v>162</v>
      </c>
      <c r="T87">
        <v>0.91266673565422396</v>
      </c>
      <c r="U87">
        <v>0.38053995585993899</v>
      </c>
      <c r="V87">
        <v>0.56940899049851601</v>
      </c>
      <c r="W87">
        <v>0.414116675606294</v>
      </c>
      <c r="X87">
        <v>0.91168321017036302</v>
      </c>
      <c r="Y87">
        <v>0.43525002141958002</v>
      </c>
      <c r="Z87" t="s">
        <v>162</v>
      </c>
      <c r="AA87">
        <v>0.91003739170750397</v>
      </c>
      <c r="AB87">
        <v>0.58087565822796605</v>
      </c>
      <c r="AC87">
        <v>0.58613375529376399</v>
      </c>
      <c r="AD87">
        <v>0.61138415807361401</v>
      </c>
      <c r="AE87">
        <v>0.22158097476088101</v>
      </c>
    </row>
    <row r="88" spans="1:31" x14ac:dyDescent="0.25">
      <c r="A88" s="139">
        <v>39264</v>
      </c>
      <c r="B88">
        <f t="shared" si="1"/>
        <v>69.879247749263712</v>
      </c>
      <c r="C88">
        <v>0.66110203275619395</v>
      </c>
      <c r="D88">
        <v>0.82943418337189101</v>
      </c>
      <c r="E88">
        <v>0.89915022317308502</v>
      </c>
      <c r="F88">
        <v>0.12875490566200301</v>
      </c>
      <c r="G88" t="s">
        <v>162</v>
      </c>
      <c r="H88">
        <v>0.29120513166293999</v>
      </c>
      <c r="I88">
        <v>0.80334780848241305</v>
      </c>
      <c r="J88">
        <v>0.89069448398423401</v>
      </c>
      <c r="K88">
        <v>0.86451037452659696</v>
      </c>
      <c r="L88">
        <v>0.850721161375673</v>
      </c>
      <c r="M88">
        <v>0.88257099376443504</v>
      </c>
      <c r="N88">
        <v>0.75611521855382902</v>
      </c>
      <c r="O88" t="s">
        <v>162</v>
      </c>
      <c r="P88">
        <v>0.88255658081963495</v>
      </c>
      <c r="Q88">
        <v>0.86971441222495305</v>
      </c>
      <c r="R88">
        <v>0.77380695244523301</v>
      </c>
      <c r="S88" t="s">
        <v>162</v>
      </c>
      <c r="T88">
        <v>0.89912657450094102</v>
      </c>
      <c r="U88">
        <v>0.58179916798848996</v>
      </c>
      <c r="V88">
        <v>0.53012361826095999</v>
      </c>
      <c r="W88">
        <v>0.50680347010808802</v>
      </c>
      <c r="X88">
        <v>0.89249300954775901</v>
      </c>
      <c r="Y88">
        <v>0.68930920815685703</v>
      </c>
      <c r="Z88" t="s">
        <v>162</v>
      </c>
      <c r="AA88">
        <v>0.89637114190515299</v>
      </c>
      <c r="AB88">
        <v>0.632106587728961</v>
      </c>
      <c r="AC88">
        <v>0.61283489612006503</v>
      </c>
      <c r="AD88">
        <v>0.49269633365538101</v>
      </c>
      <c r="AE88">
        <v>0.35246346654015398</v>
      </c>
    </row>
    <row r="89" spans="1:31" x14ac:dyDescent="0.25">
      <c r="A89" s="139">
        <v>39356</v>
      </c>
      <c r="B89">
        <f t="shared" si="1"/>
        <v>69.674377179500809</v>
      </c>
      <c r="C89">
        <v>0.68926637524586698</v>
      </c>
      <c r="D89">
        <v>0.92019216510333202</v>
      </c>
      <c r="E89">
        <v>0.93609365570646996</v>
      </c>
      <c r="F89">
        <v>0.33278651416464999</v>
      </c>
      <c r="G89">
        <v>1.68579582920036E-3</v>
      </c>
      <c r="H89">
        <v>0.58024132737609602</v>
      </c>
      <c r="I89">
        <v>0.77295676772807598</v>
      </c>
      <c r="J89">
        <v>0.94459705648902803</v>
      </c>
      <c r="K89">
        <v>0.92979395938850795</v>
      </c>
      <c r="L89">
        <v>0.92289619207897799</v>
      </c>
      <c r="M89">
        <v>0.94295537919570405</v>
      </c>
      <c r="N89">
        <v>0.61575582398994999</v>
      </c>
      <c r="O89">
        <v>0.18719939815601</v>
      </c>
      <c r="P89">
        <v>0.94515020367422997</v>
      </c>
      <c r="Q89">
        <v>0.91772515749119399</v>
      </c>
      <c r="R89">
        <v>0.66241399118969502</v>
      </c>
      <c r="S89" t="s">
        <v>162</v>
      </c>
      <c r="T89">
        <v>0.94058523734092703</v>
      </c>
      <c r="U89">
        <v>0.58948495626181896</v>
      </c>
      <c r="V89">
        <v>0.59382344621129601</v>
      </c>
      <c r="W89">
        <v>0.554009599023084</v>
      </c>
      <c r="X89">
        <v>0.93751471923965901</v>
      </c>
      <c r="Y89">
        <v>0.67741030656518797</v>
      </c>
      <c r="Z89" t="s">
        <v>162</v>
      </c>
      <c r="AA89">
        <v>0.94173884786789996</v>
      </c>
      <c r="AB89">
        <v>0.78130255281573802</v>
      </c>
      <c r="AC89">
        <v>0.51795454867032897</v>
      </c>
      <c r="AD89">
        <v>0.58681550730620802</v>
      </c>
      <c r="AE89">
        <v>0.389732354356082</v>
      </c>
    </row>
    <row r="90" spans="1:31" x14ac:dyDescent="0.25">
      <c r="A90" s="139">
        <v>39448</v>
      </c>
      <c r="B90">
        <f t="shared" si="1"/>
        <v>61.891273679055999</v>
      </c>
      <c r="C90">
        <v>0.52764324360409298</v>
      </c>
      <c r="D90">
        <v>0.79867682522425298</v>
      </c>
      <c r="E90">
        <v>0.82796173671054596</v>
      </c>
      <c r="F90">
        <v>0.35571756713819103</v>
      </c>
      <c r="G90">
        <v>8.8578223979099202E-2</v>
      </c>
      <c r="H90">
        <v>0.52795234586721695</v>
      </c>
      <c r="I90">
        <v>0.69806983303568004</v>
      </c>
      <c r="J90">
        <v>0.830946788014294</v>
      </c>
      <c r="K90">
        <v>0.80629476639998299</v>
      </c>
      <c r="L90">
        <v>0.78923776136869705</v>
      </c>
      <c r="M90">
        <v>0.81109172681196195</v>
      </c>
      <c r="N90">
        <v>0.40790047113141997</v>
      </c>
      <c r="O90">
        <v>0.25504769702394797</v>
      </c>
      <c r="P90">
        <v>0.82702601293297195</v>
      </c>
      <c r="Q90">
        <v>0.82144995680466604</v>
      </c>
      <c r="R90">
        <v>0.70185301885386797</v>
      </c>
      <c r="S90" t="s">
        <v>162</v>
      </c>
      <c r="T90">
        <v>0.84870025446988195</v>
      </c>
      <c r="U90">
        <v>0.64209118542002797</v>
      </c>
      <c r="V90">
        <v>0.611922850253943</v>
      </c>
      <c r="W90">
        <v>0.65434906282177996</v>
      </c>
      <c r="X90">
        <v>0.81898508823707095</v>
      </c>
      <c r="Y90">
        <v>0.57381805327777702</v>
      </c>
      <c r="Z90" t="s">
        <v>162</v>
      </c>
      <c r="AA90">
        <v>0.84310086365105896</v>
      </c>
      <c r="AB90">
        <v>0.69246384365817504</v>
      </c>
      <c r="AC90">
        <v>0.55983241875567702</v>
      </c>
      <c r="AD90">
        <v>7.7199284723033196E-2</v>
      </c>
      <c r="AE90">
        <v>0.31273301317580998</v>
      </c>
    </row>
    <row r="91" spans="1:31" x14ac:dyDescent="0.25">
      <c r="A91" s="139">
        <v>39539</v>
      </c>
      <c r="B91">
        <f t="shared" si="1"/>
        <v>65.488935534152915</v>
      </c>
      <c r="C91">
        <v>0.42215098228549902</v>
      </c>
      <c r="D91">
        <v>0.88302023975729704</v>
      </c>
      <c r="E91">
        <v>0.91177176336841903</v>
      </c>
      <c r="F91">
        <v>0.25730956742606398</v>
      </c>
      <c r="G91">
        <v>4.7336842662117601E-2</v>
      </c>
      <c r="H91">
        <v>0.58481579682417895</v>
      </c>
      <c r="I91">
        <v>0.70006987840540202</v>
      </c>
      <c r="J91">
        <v>0.92347565740596305</v>
      </c>
      <c r="K91">
        <v>0.89332821940168605</v>
      </c>
      <c r="L91">
        <v>0.90838707847591305</v>
      </c>
      <c r="M91">
        <v>0.90453270777747796</v>
      </c>
      <c r="N91">
        <v>0.245622383809633</v>
      </c>
      <c r="O91">
        <v>5.8491237299671497E-2</v>
      </c>
      <c r="P91">
        <v>0.90157414990759699</v>
      </c>
      <c r="Q91">
        <v>0.84704713977396595</v>
      </c>
      <c r="R91">
        <v>0.72385806118437601</v>
      </c>
      <c r="S91" t="s">
        <v>162</v>
      </c>
      <c r="T91">
        <v>0.92279808841178601</v>
      </c>
      <c r="U91">
        <v>0.36230816978020802</v>
      </c>
      <c r="V91">
        <v>0.74682150181249896</v>
      </c>
      <c r="W91">
        <v>0.51466026957861599</v>
      </c>
      <c r="X91">
        <v>0.90557434093586198</v>
      </c>
      <c r="Y91">
        <v>0.63544289405712695</v>
      </c>
      <c r="Z91" t="s">
        <v>162</v>
      </c>
      <c r="AA91">
        <v>0.91934694586937804</v>
      </c>
      <c r="AB91">
        <v>0.82128855500656595</v>
      </c>
      <c r="AC91">
        <v>0.90174373522309104</v>
      </c>
      <c r="AD91">
        <v>0.37253960593239199</v>
      </c>
      <c r="AE91">
        <v>0.36669678184849502</v>
      </c>
    </row>
    <row r="92" spans="1:31" x14ac:dyDescent="0.25">
      <c r="A92" s="139">
        <v>39630</v>
      </c>
      <c r="B92">
        <f t="shared" si="1"/>
        <v>67.196361863736314</v>
      </c>
      <c r="C92">
        <v>0.55552384998267701</v>
      </c>
      <c r="D92">
        <v>0.90319154140531899</v>
      </c>
      <c r="E92">
        <v>0.90945543723605504</v>
      </c>
      <c r="F92">
        <v>0.50906158660035705</v>
      </c>
      <c r="G92">
        <v>0.155741412097747</v>
      </c>
      <c r="H92">
        <v>0.43193543632926201</v>
      </c>
      <c r="I92">
        <v>0.714473304017611</v>
      </c>
      <c r="J92">
        <v>0.92327760027644401</v>
      </c>
      <c r="K92">
        <v>0.88575059643058496</v>
      </c>
      <c r="L92">
        <v>0.89850287540871898</v>
      </c>
      <c r="M92">
        <v>0.89112038310506403</v>
      </c>
      <c r="N92">
        <v>0.38399605171650297</v>
      </c>
      <c r="O92">
        <v>0.37246393234453101</v>
      </c>
      <c r="P92">
        <v>0.90581838422110605</v>
      </c>
      <c r="Q92">
        <v>0.90799512216502298</v>
      </c>
      <c r="R92">
        <v>0.53735437679110998</v>
      </c>
      <c r="S92" t="s">
        <v>162</v>
      </c>
      <c r="T92">
        <v>0.92628973088887001</v>
      </c>
      <c r="U92">
        <v>0.351616372961156</v>
      </c>
      <c r="V92">
        <v>0.66406382385145002</v>
      </c>
      <c r="W92">
        <v>0.45623955370493602</v>
      </c>
      <c r="X92">
        <v>0.92254311449002802</v>
      </c>
      <c r="Y92">
        <v>0.56979799940742204</v>
      </c>
      <c r="Z92" t="s">
        <v>162</v>
      </c>
      <c r="AA92">
        <v>0.88875803264408504</v>
      </c>
      <c r="AB92">
        <v>0.73850198408839196</v>
      </c>
      <c r="AC92">
        <v>0.75970684705683</v>
      </c>
      <c r="AD92">
        <v>0.49875317536660702</v>
      </c>
      <c r="AE92">
        <v>0.48108517862091899</v>
      </c>
    </row>
    <row r="93" spans="1:31" x14ac:dyDescent="0.25">
      <c r="A93" s="139">
        <v>39722</v>
      </c>
      <c r="B93">
        <f t="shared" si="1"/>
        <v>59.409224564711572</v>
      </c>
      <c r="C93">
        <v>0.76581368389306603</v>
      </c>
      <c r="D93">
        <v>0.65042573570256101</v>
      </c>
      <c r="E93">
        <v>0.711571028660969</v>
      </c>
      <c r="F93">
        <v>0.65536668652700703</v>
      </c>
      <c r="G93">
        <v>0.109498821384185</v>
      </c>
      <c r="H93">
        <v>0.62131209074063098</v>
      </c>
      <c r="I93">
        <v>0.74659110732138101</v>
      </c>
      <c r="J93">
        <v>0.71712751167934796</v>
      </c>
      <c r="K93">
        <v>0.64859444715005599</v>
      </c>
      <c r="L93">
        <v>0.61231398813197002</v>
      </c>
      <c r="M93">
        <v>0.68420087115013495</v>
      </c>
      <c r="N93">
        <v>0.48185245710736002</v>
      </c>
      <c r="O93">
        <v>7.4229517528704297E-2</v>
      </c>
      <c r="P93">
        <v>0.70819502789581301</v>
      </c>
      <c r="Q93">
        <v>0.802812196973269</v>
      </c>
      <c r="R93">
        <v>0.46852926431271302</v>
      </c>
      <c r="S93" t="s">
        <v>162</v>
      </c>
      <c r="T93">
        <v>0.72200564478918405</v>
      </c>
      <c r="U93">
        <v>0.75659931822909299</v>
      </c>
      <c r="V93">
        <v>0.63335481417735195</v>
      </c>
      <c r="W93">
        <v>0.50805103808043295</v>
      </c>
      <c r="X93">
        <v>0.70049715521948797</v>
      </c>
      <c r="Y93">
        <v>0.73413108047544295</v>
      </c>
      <c r="Z93" t="s">
        <v>162</v>
      </c>
      <c r="AA93">
        <v>0.722451691978094</v>
      </c>
      <c r="AB93">
        <v>0.703671569770978</v>
      </c>
      <c r="AC93">
        <v>0.32196586418539103</v>
      </c>
      <c r="AD93">
        <v>0.480365427057594</v>
      </c>
      <c r="AE93">
        <v>0.29896259234990802</v>
      </c>
    </row>
    <row r="94" spans="1:31" x14ac:dyDescent="0.25">
      <c r="A94" s="139">
        <v>39814</v>
      </c>
      <c r="B94">
        <f t="shared" si="1"/>
        <v>64.085723184302651</v>
      </c>
      <c r="C94">
        <v>0.65891019669502504</v>
      </c>
      <c r="D94">
        <v>0.82945069464346799</v>
      </c>
      <c r="E94">
        <v>0.92087168274566</v>
      </c>
      <c r="F94">
        <v>0.210384759120091</v>
      </c>
      <c r="G94">
        <v>-6.0097507863117201E-3</v>
      </c>
      <c r="H94">
        <v>0.63137590487891104</v>
      </c>
      <c r="I94">
        <v>0.81869144235267599</v>
      </c>
      <c r="J94">
        <v>0.90398801702979803</v>
      </c>
      <c r="K94">
        <v>0.88061729573101599</v>
      </c>
      <c r="L94">
        <v>0.85891294096993598</v>
      </c>
      <c r="M94">
        <v>0.81212587325924901</v>
      </c>
      <c r="N94">
        <v>0.38767947832050598</v>
      </c>
      <c r="O94">
        <v>0.13516705608136501</v>
      </c>
      <c r="P94">
        <v>0.89522954093532803</v>
      </c>
      <c r="Q94">
        <v>0.73514248245898905</v>
      </c>
      <c r="R94">
        <v>0.33268939810782899</v>
      </c>
      <c r="S94" t="s">
        <v>162</v>
      </c>
      <c r="T94">
        <v>0.91832867521222805</v>
      </c>
      <c r="U94">
        <v>0.68268101181903296</v>
      </c>
      <c r="V94">
        <v>0.70490272265906695</v>
      </c>
      <c r="W94">
        <v>0.51029875111571799</v>
      </c>
      <c r="X94">
        <v>0.88374154698279095</v>
      </c>
      <c r="Y94">
        <v>0.55915875113104097</v>
      </c>
      <c r="Z94" t="s">
        <v>162</v>
      </c>
      <c r="AA94">
        <v>0.90409888855869902</v>
      </c>
      <c r="AB94">
        <v>0.779403160352378</v>
      </c>
      <c r="AC94">
        <v>0.63057908974710597</v>
      </c>
      <c r="AD94">
        <v>0.39915575070786802</v>
      </c>
      <c r="AE94">
        <v>0.32556989893224703</v>
      </c>
    </row>
    <row r="95" spans="1:31" x14ac:dyDescent="0.25">
      <c r="A95" s="139">
        <v>39904</v>
      </c>
      <c r="B95">
        <f t="shared" si="1"/>
        <v>64.546731480550505</v>
      </c>
      <c r="C95">
        <v>0.64413776772367903</v>
      </c>
      <c r="D95">
        <v>0.84929895039612102</v>
      </c>
      <c r="E95">
        <v>0.86836455641481602</v>
      </c>
      <c r="F95">
        <v>0.49409874981652302</v>
      </c>
      <c r="G95">
        <v>-5.6835980123016903E-2</v>
      </c>
      <c r="H95">
        <v>0.64900283533519498</v>
      </c>
      <c r="I95">
        <v>0.73182386635507102</v>
      </c>
      <c r="J95">
        <v>0.88842819821461805</v>
      </c>
      <c r="K95">
        <v>0.83101679431989095</v>
      </c>
      <c r="L95">
        <v>0.81498655987233903</v>
      </c>
      <c r="M95">
        <v>0.76136072225041596</v>
      </c>
      <c r="N95">
        <v>0.32710335070808599</v>
      </c>
      <c r="O95">
        <v>0.27036489294662103</v>
      </c>
      <c r="P95">
        <v>0.87320079646765802</v>
      </c>
      <c r="Q95">
        <v>0.67663760229108405</v>
      </c>
      <c r="R95">
        <v>0.50799354707983302</v>
      </c>
      <c r="S95" t="s">
        <v>162</v>
      </c>
      <c r="T95">
        <v>0.86748066687705905</v>
      </c>
      <c r="U95">
        <v>0.65134532837544501</v>
      </c>
      <c r="V95">
        <v>0.73491892875694098</v>
      </c>
      <c r="W95">
        <v>0.72161963533497198</v>
      </c>
      <c r="X95">
        <v>0.84738609025598399</v>
      </c>
      <c r="Y95">
        <v>0.65387490489474298</v>
      </c>
      <c r="Z95" t="s">
        <v>162</v>
      </c>
      <c r="AA95">
        <v>0.84177239981848595</v>
      </c>
      <c r="AB95">
        <v>0.68473739711841197</v>
      </c>
      <c r="AC95">
        <v>0.66260292318266001</v>
      </c>
      <c r="AD95">
        <v>0.354628386325963</v>
      </c>
      <c r="AE95">
        <v>0.27626762873903998</v>
      </c>
    </row>
    <row r="96" spans="1:31" x14ac:dyDescent="0.25">
      <c r="A96" s="139">
        <v>39995</v>
      </c>
      <c r="B96">
        <f t="shared" si="1"/>
        <v>63.812879688804983</v>
      </c>
      <c r="C96">
        <v>0.51604542481807802</v>
      </c>
      <c r="D96">
        <v>0.83975357275767304</v>
      </c>
      <c r="E96">
        <v>0.91805158327585501</v>
      </c>
      <c r="F96">
        <v>0.62549111040980399</v>
      </c>
      <c r="G96">
        <v>-0.16397966603572101</v>
      </c>
      <c r="H96">
        <v>0.64644169344580804</v>
      </c>
      <c r="I96">
        <v>0.68811428236678895</v>
      </c>
      <c r="J96">
        <v>0.91877682769664004</v>
      </c>
      <c r="K96">
        <v>0.87770774445064104</v>
      </c>
      <c r="L96">
        <v>0.81623567309729905</v>
      </c>
      <c r="M96">
        <v>0.76924967075598705</v>
      </c>
      <c r="N96">
        <v>0.63174257185338201</v>
      </c>
      <c r="O96">
        <v>6.9886391278892498E-2</v>
      </c>
      <c r="P96">
        <v>0.88979840330753901</v>
      </c>
      <c r="Q96">
        <v>0.79301956509230198</v>
      </c>
      <c r="R96">
        <v>0.39378657903653203</v>
      </c>
      <c r="S96" t="s">
        <v>162</v>
      </c>
      <c r="T96">
        <v>0.91252087260910997</v>
      </c>
      <c r="U96">
        <v>0.38782363972973699</v>
      </c>
      <c r="V96">
        <v>0.68254857714751505</v>
      </c>
      <c r="W96">
        <v>0.66442940403239403</v>
      </c>
      <c r="X96">
        <v>0.88990874940974796</v>
      </c>
      <c r="Y96">
        <v>0.41489071742797101</v>
      </c>
      <c r="Z96" t="s">
        <v>162</v>
      </c>
      <c r="AA96">
        <v>0.89032841079952996</v>
      </c>
      <c r="AB96">
        <v>0.73609444035388705</v>
      </c>
      <c r="AC96">
        <v>0.77976357946991404</v>
      </c>
      <c r="AD96">
        <v>0.32937523433451599</v>
      </c>
      <c r="AE96">
        <v>0.31167246305552398</v>
      </c>
    </row>
    <row r="97" spans="1:31" x14ac:dyDescent="0.25">
      <c r="A97" s="139">
        <v>40087</v>
      </c>
      <c r="B97">
        <f t="shared" si="1"/>
        <v>63.926309463424232</v>
      </c>
      <c r="C97">
        <v>0.554923653849559</v>
      </c>
      <c r="D97">
        <v>0.81268591479719599</v>
      </c>
      <c r="E97">
        <v>0.853447978830571</v>
      </c>
      <c r="F97">
        <v>0.28677304127512399</v>
      </c>
      <c r="G97">
        <v>5.05757221745806E-3</v>
      </c>
      <c r="H97">
        <v>0.68590022922077498</v>
      </c>
      <c r="I97">
        <v>0.85612247043051104</v>
      </c>
      <c r="J97">
        <v>0.849872545824776</v>
      </c>
      <c r="K97">
        <v>0.80256085335401695</v>
      </c>
      <c r="L97">
        <v>0.78272446051995004</v>
      </c>
      <c r="M97">
        <v>0.41422681482870199</v>
      </c>
      <c r="N97">
        <v>0.73643999426548001</v>
      </c>
      <c r="O97">
        <v>0.40868233040268898</v>
      </c>
      <c r="P97">
        <v>0.83016102541387504</v>
      </c>
      <c r="Q97">
        <v>0.70535588890338297</v>
      </c>
      <c r="R97">
        <v>0.30954115272273802</v>
      </c>
      <c r="S97" t="s">
        <v>162</v>
      </c>
      <c r="T97">
        <v>0.85972696242861102</v>
      </c>
      <c r="U97">
        <v>0.62124473543224701</v>
      </c>
      <c r="V97">
        <v>0.76772303940492204</v>
      </c>
      <c r="W97">
        <v>0.79148552380165105</v>
      </c>
      <c r="X97">
        <v>0.81291904784003099</v>
      </c>
      <c r="Y97">
        <v>0.73330720476096001</v>
      </c>
      <c r="Z97" t="s">
        <v>162</v>
      </c>
      <c r="AA97">
        <v>0.84236324216347902</v>
      </c>
      <c r="AB97">
        <v>0.71805553896708596</v>
      </c>
      <c r="AC97">
        <v>0.65444708173661104</v>
      </c>
      <c r="AD97">
        <v>0.13392059885122401</v>
      </c>
      <c r="AE97">
        <v>0.43043465288091398</v>
      </c>
    </row>
    <row r="98" spans="1:31" x14ac:dyDescent="0.25">
      <c r="A98" s="139">
        <v>40179</v>
      </c>
      <c r="B98">
        <f t="shared" si="1"/>
        <v>64.953916787262131</v>
      </c>
      <c r="C98">
        <v>0.62844112323395296</v>
      </c>
      <c r="D98">
        <v>0.84111634953594205</v>
      </c>
      <c r="E98">
        <v>0.874989543507249</v>
      </c>
      <c r="F98">
        <v>0.24234316993973501</v>
      </c>
      <c r="G98">
        <v>-0.13125366571262101</v>
      </c>
      <c r="H98">
        <v>0.80031786458806298</v>
      </c>
      <c r="I98">
        <v>0.84684740262379499</v>
      </c>
      <c r="J98">
        <v>0.87746948273055603</v>
      </c>
      <c r="K98">
        <v>0.83537211869049399</v>
      </c>
      <c r="L98">
        <v>0.81390061102675004</v>
      </c>
      <c r="M98">
        <v>0.46240292072709599</v>
      </c>
      <c r="N98">
        <v>0.77430633800928905</v>
      </c>
      <c r="O98">
        <v>0.439854580236751</v>
      </c>
      <c r="P98">
        <v>0.892334377174961</v>
      </c>
      <c r="Q98">
        <v>0.76313482130386501</v>
      </c>
      <c r="R98">
        <v>0.34610079229380097</v>
      </c>
      <c r="S98" t="s">
        <v>162</v>
      </c>
      <c r="T98">
        <v>0.866194236574931</v>
      </c>
      <c r="U98">
        <v>0.67545114394330297</v>
      </c>
      <c r="V98">
        <v>0.61564701136801903</v>
      </c>
      <c r="W98">
        <v>0.81834918141842705</v>
      </c>
      <c r="X98">
        <v>0.73944045142359405</v>
      </c>
      <c r="Y98">
        <v>0.410884906458931</v>
      </c>
      <c r="Z98" t="s">
        <v>162</v>
      </c>
      <c r="AA98">
        <v>0.85277498714671096</v>
      </c>
      <c r="AB98">
        <v>0.65644633753574899</v>
      </c>
      <c r="AC98">
        <v>0.74392795259737998</v>
      </c>
      <c r="AD98">
        <v>0.49367045376109298</v>
      </c>
      <c r="AE98">
        <v>0.35709304042295997</v>
      </c>
    </row>
    <row r="99" spans="1:31" x14ac:dyDescent="0.25">
      <c r="A99" s="139">
        <v>40269</v>
      </c>
      <c r="B99">
        <f t="shared" si="1"/>
        <v>60.619314825581796</v>
      </c>
      <c r="C99">
        <v>0.65458679704918898</v>
      </c>
      <c r="D99">
        <v>0.63627876098890301</v>
      </c>
      <c r="E99">
        <v>0.76071695779982595</v>
      </c>
      <c r="F99">
        <v>0.64225711977108702</v>
      </c>
      <c r="G99">
        <v>-5.6051589710186103E-2</v>
      </c>
      <c r="H99">
        <v>0.74017588968959402</v>
      </c>
      <c r="I99">
        <v>0.722311877407674</v>
      </c>
      <c r="J99">
        <v>0.76274511889418595</v>
      </c>
      <c r="K99">
        <v>0.68413927476870895</v>
      </c>
      <c r="L99">
        <v>0.61605205705298205</v>
      </c>
      <c r="M99">
        <v>0.47393318707828502</v>
      </c>
      <c r="N99">
        <v>0.80029655615144502</v>
      </c>
      <c r="O99">
        <v>0.414587553339549</v>
      </c>
      <c r="P99">
        <v>0.83878284065172004</v>
      </c>
      <c r="Q99">
        <v>0.573448722416666</v>
      </c>
      <c r="R99">
        <v>0.62698033955330401</v>
      </c>
      <c r="S99" t="s">
        <v>162</v>
      </c>
      <c r="T99">
        <v>0.77056658622556695</v>
      </c>
      <c r="U99">
        <v>0.46856819474880601</v>
      </c>
      <c r="V99">
        <v>0.62780232553761195</v>
      </c>
      <c r="W99">
        <v>0.84697886204985595</v>
      </c>
      <c r="X99">
        <v>0.630295750902375</v>
      </c>
      <c r="Y99">
        <v>0.81831991095671897</v>
      </c>
      <c r="Z99" t="s">
        <v>162</v>
      </c>
      <c r="AA99">
        <v>0.78570489543825905</v>
      </c>
      <c r="AB99">
        <v>0.65939315953241595</v>
      </c>
      <c r="AC99">
        <v>0.134906252547734</v>
      </c>
      <c r="AD99">
        <v>0.30513989035755101</v>
      </c>
      <c r="AE99">
        <v>0.428297711707254</v>
      </c>
    </row>
    <row r="100" spans="1:31" x14ac:dyDescent="0.25">
      <c r="A100" s="139">
        <v>40360</v>
      </c>
      <c r="B100">
        <f t="shared" si="1"/>
        <v>67.419729319019922</v>
      </c>
      <c r="C100">
        <v>0.68837204464918</v>
      </c>
      <c r="D100">
        <v>0.90356359920760798</v>
      </c>
      <c r="E100">
        <v>0.90175378765525704</v>
      </c>
      <c r="F100">
        <v>0.38435909610463997</v>
      </c>
      <c r="G100">
        <v>0.13400247064245599</v>
      </c>
      <c r="H100">
        <v>0.77127887630410397</v>
      </c>
      <c r="I100">
        <v>0.94693695755387197</v>
      </c>
      <c r="J100">
        <v>0.94415025210520698</v>
      </c>
      <c r="K100">
        <v>0.90103830930600504</v>
      </c>
      <c r="L100">
        <v>0.89596831400825305</v>
      </c>
      <c r="M100">
        <v>0.68371532622208797</v>
      </c>
      <c r="N100">
        <v>0.51544814254916904</v>
      </c>
      <c r="O100">
        <v>0.17661113389411701</v>
      </c>
      <c r="P100">
        <v>0.88430050959625806</v>
      </c>
      <c r="Q100">
        <v>0.57136161858586398</v>
      </c>
      <c r="R100">
        <v>0.45925807771239702</v>
      </c>
      <c r="S100" t="s">
        <v>162</v>
      </c>
      <c r="T100">
        <v>0.94402618157657303</v>
      </c>
      <c r="U100">
        <v>0.64810749356301001</v>
      </c>
      <c r="V100">
        <v>0.77582516853692796</v>
      </c>
      <c r="W100">
        <v>0.63681359613338695</v>
      </c>
      <c r="X100">
        <v>0.86820607354291701</v>
      </c>
      <c r="Y100">
        <v>0.25846564112357001</v>
      </c>
      <c r="Z100" t="s">
        <v>162</v>
      </c>
      <c r="AA100">
        <v>0.75498239365220698</v>
      </c>
      <c r="AB100">
        <v>0.83209623711007896</v>
      </c>
      <c r="AC100">
        <v>0.61446828136685105</v>
      </c>
      <c r="AD100">
        <v>0.54896220678615104</v>
      </c>
      <c r="AE100">
        <v>0.55925512664723598</v>
      </c>
    </row>
    <row r="101" spans="1:31" x14ac:dyDescent="0.25">
      <c r="A101" s="139">
        <v>40452</v>
      </c>
      <c r="B101">
        <f t="shared" si="1"/>
        <v>67.137771873215826</v>
      </c>
      <c r="C101">
        <v>0.73869252912102201</v>
      </c>
      <c r="D101">
        <v>0.89458296204342003</v>
      </c>
      <c r="E101">
        <v>0.81009709357799498</v>
      </c>
      <c r="F101">
        <v>0.581576589085812</v>
      </c>
      <c r="G101">
        <v>8.5466135598603107E-3</v>
      </c>
      <c r="H101">
        <v>0.81612678776802206</v>
      </c>
      <c r="I101">
        <v>0.93820413930028501</v>
      </c>
      <c r="J101">
        <v>0.92623789960040004</v>
      </c>
      <c r="K101">
        <v>0.89406760652266504</v>
      </c>
      <c r="L101">
        <v>0.90804146674514596</v>
      </c>
      <c r="M101">
        <v>0.50459050838225195</v>
      </c>
      <c r="N101">
        <v>0.66080937865952305</v>
      </c>
      <c r="O101">
        <v>0.283350616717015</v>
      </c>
      <c r="P101">
        <v>0.88288669747596105</v>
      </c>
      <c r="Q101">
        <v>0.364442074438105</v>
      </c>
      <c r="R101">
        <v>0.49835244741414902</v>
      </c>
      <c r="S101">
        <v>0.47832518280587999</v>
      </c>
      <c r="T101">
        <v>0.87865447500392801</v>
      </c>
      <c r="U101">
        <v>0.72157953370763195</v>
      </c>
      <c r="V101">
        <v>0.81362645068599104</v>
      </c>
      <c r="W101">
        <v>0.80680330419272595</v>
      </c>
      <c r="X101">
        <v>0.74060013668408597</v>
      </c>
      <c r="Y101">
        <v>0.68809740575725098</v>
      </c>
      <c r="Z101" t="s">
        <v>162</v>
      </c>
      <c r="AA101">
        <v>0.82840482695930096</v>
      </c>
      <c r="AB101">
        <v>0.81687267376587502</v>
      </c>
      <c r="AC101">
        <v>0.59515095249856098</v>
      </c>
      <c r="AD101">
        <v>0.549897522665035</v>
      </c>
      <c r="AE101">
        <v>0.16995824936253201</v>
      </c>
    </row>
    <row r="102" spans="1:31" x14ac:dyDescent="0.25">
      <c r="A102" s="139">
        <v>40544</v>
      </c>
      <c r="B102">
        <f t="shared" si="1"/>
        <v>55.909840434880351</v>
      </c>
      <c r="C102">
        <v>0.47750274959228101</v>
      </c>
      <c r="D102">
        <v>0.81068348504826004</v>
      </c>
      <c r="E102">
        <v>0.80309922528425703</v>
      </c>
      <c r="F102">
        <v>0.26168187544193799</v>
      </c>
      <c r="G102">
        <v>-7.1107611710978999E-2</v>
      </c>
      <c r="H102">
        <v>0.69912960118970702</v>
      </c>
      <c r="I102">
        <v>0.81058091473601102</v>
      </c>
      <c r="J102">
        <v>0.87113643221504899</v>
      </c>
      <c r="K102">
        <v>0.80122714429475905</v>
      </c>
      <c r="L102">
        <v>0.79598635998057099</v>
      </c>
      <c r="M102">
        <v>0.69306510590542503</v>
      </c>
      <c r="N102">
        <v>0.69679083531262198</v>
      </c>
      <c r="O102">
        <v>5.66040160436274E-2</v>
      </c>
      <c r="P102">
        <v>0.74382842385881298</v>
      </c>
      <c r="Q102">
        <v>0.30789434573584301</v>
      </c>
      <c r="R102">
        <v>0.46717999569374302</v>
      </c>
      <c r="S102">
        <v>0.18435448019724501</v>
      </c>
      <c r="T102">
        <v>0.87378911350812605</v>
      </c>
      <c r="U102">
        <v>0.309692508699007</v>
      </c>
      <c r="V102">
        <v>0.63468190908560795</v>
      </c>
      <c r="W102">
        <v>0.63742708545064697</v>
      </c>
      <c r="X102">
        <v>0.63451868231012298</v>
      </c>
      <c r="Y102">
        <v>0.44638497086455597</v>
      </c>
      <c r="Z102" t="s">
        <v>162</v>
      </c>
      <c r="AA102">
        <v>0.74171179317054603</v>
      </c>
      <c r="AB102">
        <v>0.56604283412535505</v>
      </c>
      <c r="AC102">
        <v>0.64869079592894097</v>
      </c>
      <c r="AD102">
        <v>0.37685629356058298</v>
      </c>
      <c r="AE102">
        <v>0.37532195624383802</v>
      </c>
    </row>
    <row r="103" spans="1:31" x14ac:dyDescent="0.25">
      <c r="A103" s="139">
        <v>40634</v>
      </c>
      <c r="B103">
        <f t="shared" si="1"/>
        <v>62.906050140302604</v>
      </c>
      <c r="C103">
        <v>0.69672907527811101</v>
      </c>
      <c r="D103">
        <v>0.91049047856062004</v>
      </c>
      <c r="E103">
        <v>0.93774680486685502</v>
      </c>
      <c r="F103">
        <v>0.37607178704753502</v>
      </c>
      <c r="G103">
        <v>0.12582045424966601</v>
      </c>
      <c r="H103">
        <v>0.82888622482710494</v>
      </c>
      <c r="I103">
        <v>0.77974806909361305</v>
      </c>
      <c r="J103">
        <v>0.85128107636374195</v>
      </c>
      <c r="K103">
        <v>0.91064092903227101</v>
      </c>
      <c r="L103">
        <v>0.89324938320893499</v>
      </c>
      <c r="M103">
        <v>0.55428679540023296</v>
      </c>
      <c r="N103">
        <v>0.8299346381596</v>
      </c>
      <c r="O103">
        <v>7.9836587417405999E-2</v>
      </c>
      <c r="P103">
        <v>0.93096741571741004</v>
      </c>
      <c r="Q103">
        <v>0.49557639468542503</v>
      </c>
      <c r="R103">
        <v>0.31897802541961701</v>
      </c>
      <c r="S103">
        <v>0.588263354495143</v>
      </c>
      <c r="T103">
        <v>0.93137077032376303</v>
      </c>
      <c r="U103">
        <v>0.43451224131806598</v>
      </c>
      <c r="V103">
        <v>0.70296858558653597</v>
      </c>
      <c r="W103">
        <v>0.79311698441885503</v>
      </c>
      <c r="X103">
        <v>0.32205986085807098</v>
      </c>
      <c r="Y103">
        <v>0.68922156384085198</v>
      </c>
      <c r="Z103" t="s">
        <v>162</v>
      </c>
      <c r="AA103">
        <v>0.89181507540333704</v>
      </c>
      <c r="AB103">
        <v>0.78215567824501597</v>
      </c>
      <c r="AC103">
        <v>0.358565015333555</v>
      </c>
      <c r="AD103">
        <v>0.30673626656810599</v>
      </c>
      <c r="AE103">
        <v>0.292664503565292</v>
      </c>
    </row>
    <row r="104" spans="1:31" x14ac:dyDescent="0.25">
      <c r="A104" s="139">
        <v>40725</v>
      </c>
      <c r="B104">
        <f t="shared" si="1"/>
        <v>37.006702724666489</v>
      </c>
      <c r="C104">
        <v>0.32632095859584898</v>
      </c>
      <c r="D104">
        <v>0.29266785339726897</v>
      </c>
      <c r="E104">
        <v>0.57795417578820696</v>
      </c>
      <c r="F104">
        <v>0.35346470102008498</v>
      </c>
      <c r="G104">
        <v>-4.6138133869987302E-2</v>
      </c>
      <c r="H104">
        <v>0.50758923801695</v>
      </c>
      <c r="I104">
        <v>0.16601720045503501</v>
      </c>
      <c r="J104">
        <v>0.29958580052342798</v>
      </c>
      <c r="K104">
        <v>0.34710037186033499</v>
      </c>
      <c r="L104">
        <v>0.12835989703485501</v>
      </c>
      <c r="M104">
        <v>0.178147870381932</v>
      </c>
      <c r="N104">
        <v>0.64294135160773702</v>
      </c>
      <c r="O104">
        <v>0.23419727113743399</v>
      </c>
      <c r="P104">
        <v>0.56555801909764603</v>
      </c>
      <c r="Q104">
        <v>0.17071994104050101</v>
      </c>
      <c r="R104">
        <v>8.3580475993311004E-2</v>
      </c>
      <c r="S104">
        <v>0.57441103286545703</v>
      </c>
      <c r="T104">
        <v>0.32334224356234598</v>
      </c>
      <c r="U104">
        <v>0.55595212142720796</v>
      </c>
      <c r="V104">
        <v>0.41815555146983302</v>
      </c>
      <c r="W104">
        <v>0.65408397715362998</v>
      </c>
      <c r="X104">
        <v>0.57462384966449698</v>
      </c>
      <c r="Y104">
        <v>0.694956098211856</v>
      </c>
      <c r="Z104" t="s">
        <v>162</v>
      </c>
      <c r="AA104">
        <v>0.54608811496007004</v>
      </c>
      <c r="AB104">
        <v>0.436902869351812</v>
      </c>
      <c r="AC104">
        <v>2.8535188163626699E-2</v>
      </c>
      <c r="AD104">
        <v>0.13028439274472001</v>
      </c>
      <c r="AE104">
        <v>0.59647433125097604</v>
      </c>
    </row>
    <row r="105" spans="1:31" x14ac:dyDescent="0.25">
      <c r="A105" s="139">
        <v>40817</v>
      </c>
      <c r="B105">
        <f t="shared" si="1"/>
        <v>54.15561419593827</v>
      </c>
      <c r="C105">
        <v>0.69165962768253697</v>
      </c>
      <c r="D105">
        <v>0.67219842616398695</v>
      </c>
      <c r="E105">
        <v>0.76815507641002201</v>
      </c>
      <c r="F105">
        <v>0.53730304091532199</v>
      </c>
      <c r="G105">
        <v>3.4511426337938703E-2</v>
      </c>
      <c r="H105">
        <v>0.73061463170223695</v>
      </c>
      <c r="I105">
        <v>0.58975097825690104</v>
      </c>
      <c r="J105">
        <v>0.80099309493934101</v>
      </c>
      <c r="K105">
        <v>0.55458214910721104</v>
      </c>
      <c r="L105">
        <v>0.56884706404156704</v>
      </c>
      <c r="M105">
        <v>1.6048876249469199E-2</v>
      </c>
      <c r="N105">
        <v>0.57598492901444298</v>
      </c>
      <c r="O105">
        <v>0.25604860070473401</v>
      </c>
      <c r="P105">
        <v>0.58601358362210698</v>
      </c>
      <c r="Q105">
        <v>0.45670826095071798</v>
      </c>
      <c r="R105">
        <v>-0.10950036064343199</v>
      </c>
      <c r="S105">
        <v>0.67521232149167099</v>
      </c>
      <c r="T105">
        <v>0.78250767260109799</v>
      </c>
      <c r="U105">
        <v>0.76403881334775403</v>
      </c>
      <c r="V105">
        <v>0.54457927824421204</v>
      </c>
      <c r="W105">
        <v>0.84303741721228098</v>
      </c>
      <c r="X105">
        <v>0.229161098385983</v>
      </c>
      <c r="Y105">
        <v>0.83037329037794405</v>
      </c>
      <c r="Z105" t="s">
        <v>162</v>
      </c>
      <c r="AA105">
        <v>0.56873330844324399</v>
      </c>
      <c r="AB105">
        <v>0.62725551991592499</v>
      </c>
      <c r="AC105">
        <v>0.58984238262380495</v>
      </c>
      <c r="AD105">
        <v>0.45159663994490901</v>
      </c>
      <c r="AE105">
        <v>0.52731482681878605</v>
      </c>
    </row>
    <row r="106" spans="1:31" x14ac:dyDescent="0.25">
      <c r="A106" s="139">
        <v>40909</v>
      </c>
      <c r="B106">
        <f t="shared" si="1"/>
        <v>57.754400457673484</v>
      </c>
      <c r="C106">
        <v>0.47180384839524098</v>
      </c>
      <c r="D106">
        <v>0.81259647072682795</v>
      </c>
      <c r="E106">
        <v>0.87483676100376995</v>
      </c>
      <c r="F106">
        <v>0.44570120102140598</v>
      </c>
      <c r="G106">
        <v>1.62853359165748E-2</v>
      </c>
      <c r="H106">
        <v>0.74381833635121897</v>
      </c>
      <c r="I106">
        <v>0.75336458013696705</v>
      </c>
      <c r="J106">
        <v>0.83171219735053603</v>
      </c>
      <c r="K106">
        <v>0.86132558631786604</v>
      </c>
      <c r="L106">
        <v>0.75081908240120898</v>
      </c>
      <c r="M106">
        <v>0.141196330568304</v>
      </c>
      <c r="N106">
        <v>0.50355469633792505</v>
      </c>
      <c r="O106">
        <v>0.13723318257351899</v>
      </c>
      <c r="P106">
        <v>0.77446790058459203</v>
      </c>
      <c r="Q106">
        <v>0.53400550567810801</v>
      </c>
      <c r="R106">
        <v>0.40265616970937901</v>
      </c>
      <c r="S106">
        <v>0.55377631226568202</v>
      </c>
      <c r="T106">
        <v>0.87445478961475098</v>
      </c>
      <c r="U106">
        <v>0.58083498943591305</v>
      </c>
      <c r="V106">
        <v>0.55180605826992202</v>
      </c>
      <c r="W106">
        <v>0.829910553797505</v>
      </c>
      <c r="X106">
        <v>3.1440749437814899E-2</v>
      </c>
      <c r="Y106">
        <v>0.74495080873950403</v>
      </c>
      <c r="Z106" t="s">
        <v>162</v>
      </c>
      <c r="AA106">
        <v>0.75695767591191498</v>
      </c>
      <c r="AB106">
        <v>0.77123794185206396</v>
      </c>
      <c r="AC106">
        <v>0.77779882351622898</v>
      </c>
      <c r="AD106">
        <v>0.29147823504493903</v>
      </c>
      <c r="AE106">
        <v>0.351208005188892</v>
      </c>
    </row>
    <row r="107" spans="1:31" x14ac:dyDescent="0.25">
      <c r="A107" s="139">
        <v>41000</v>
      </c>
      <c r="B107">
        <f t="shared" si="1"/>
        <v>50.815700485298223</v>
      </c>
      <c r="C107">
        <v>0.25595792731189398</v>
      </c>
      <c r="D107">
        <v>0.66856572010583504</v>
      </c>
      <c r="E107">
        <v>0.70565256226290796</v>
      </c>
      <c r="F107">
        <v>0.43592744519072102</v>
      </c>
      <c r="G107">
        <v>0.114212089328489</v>
      </c>
      <c r="H107">
        <v>0.653197897325273</v>
      </c>
      <c r="I107">
        <v>0.71176335636975296</v>
      </c>
      <c r="J107">
        <v>0.77300715064865599</v>
      </c>
      <c r="K107">
        <v>0.64200791073677399</v>
      </c>
      <c r="L107">
        <v>0.667976866290653</v>
      </c>
      <c r="M107">
        <v>0.237340471535915</v>
      </c>
      <c r="N107">
        <v>0.53394907832094995</v>
      </c>
      <c r="O107">
        <v>0.12404728307440099</v>
      </c>
      <c r="P107">
        <v>0.73405659538773305</v>
      </c>
      <c r="Q107">
        <v>0.51265306028500601</v>
      </c>
      <c r="R107">
        <v>0.14180065786298501</v>
      </c>
      <c r="S107">
        <v>0.41929819032993298</v>
      </c>
      <c r="T107">
        <v>0.66957198671346096</v>
      </c>
      <c r="U107">
        <v>0.65796246385006896</v>
      </c>
      <c r="V107">
        <v>0.55834305542256102</v>
      </c>
      <c r="W107">
        <v>0.74743287575802497</v>
      </c>
      <c r="X107">
        <v>0.25988010472668999</v>
      </c>
      <c r="Y107">
        <v>0.77058018243164395</v>
      </c>
      <c r="Z107" t="s">
        <v>162</v>
      </c>
      <c r="AA107">
        <v>0.55447802176939998</v>
      </c>
      <c r="AB107">
        <v>0.400748543275187</v>
      </c>
      <c r="AC107">
        <v>0.65783718424177295</v>
      </c>
      <c r="AD107">
        <v>0.237172143059417</v>
      </c>
      <c r="AE107">
        <v>0.38297531226739601</v>
      </c>
    </row>
    <row r="108" spans="1:31" x14ac:dyDescent="0.25">
      <c r="A108" s="139">
        <v>41091</v>
      </c>
      <c r="B108">
        <f t="shared" si="1"/>
        <v>54.789205798086449</v>
      </c>
      <c r="C108">
        <v>0.37816298396375098</v>
      </c>
      <c r="D108">
        <v>0.76287900459930902</v>
      </c>
      <c r="E108">
        <v>0.83172091002029003</v>
      </c>
      <c r="F108">
        <v>0.158391865524286</v>
      </c>
      <c r="G108">
        <v>9.0853613831462496E-2</v>
      </c>
      <c r="H108">
        <v>0.48202757557109599</v>
      </c>
      <c r="I108">
        <v>0.54694620309227104</v>
      </c>
      <c r="J108">
        <v>0.85402796760834199</v>
      </c>
      <c r="K108">
        <v>0.84242284278433699</v>
      </c>
      <c r="L108">
        <v>0.74924750402408802</v>
      </c>
      <c r="M108">
        <v>0.22403098345559799</v>
      </c>
      <c r="N108">
        <v>0.71705854405337399</v>
      </c>
      <c r="O108">
        <v>0.26251855702559501</v>
      </c>
      <c r="P108">
        <v>0.695150062773783</v>
      </c>
      <c r="Q108">
        <v>0.73889498144335297</v>
      </c>
      <c r="R108">
        <v>0.26949894305473698</v>
      </c>
      <c r="S108">
        <v>0.48085256282528899</v>
      </c>
      <c r="T108">
        <v>0.83520473327659805</v>
      </c>
      <c r="U108">
        <v>0.62702129990878697</v>
      </c>
      <c r="V108">
        <v>0.49390712116570901</v>
      </c>
      <c r="W108">
        <v>0.78451183466391095</v>
      </c>
      <c r="X108">
        <v>0.46212883522731002</v>
      </c>
      <c r="Y108">
        <v>0.70853595540654002</v>
      </c>
      <c r="Z108">
        <v>8.5094332611379594E-2</v>
      </c>
      <c r="AA108">
        <v>0.57943254274483602</v>
      </c>
      <c r="AB108">
        <v>0.53249231747598202</v>
      </c>
      <c r="AC108">
        <v>0.77351917267367798</v>
      </c>
      <c r="AD108">
        <v>0.39449108386038101</v>
      </c>
      <c r="AE108">
        <v>0.52784534677899597</v>
      </c>
    </row>
    <row r="109" spans="1:31" x14ac:dyDescent="0.25">
      <c r="A109" s="139">
        <v>41183</v>
      </c>
      <c r="B109">
        <f t="shared" si="1"/>
        <v>44.730570955384877</v>
      </c>
      <c r="C109">
        <v>0.232452789948699</v>
      </c>
      <c r="D109">
        <v>0.80656410643489695</v>
      </c>
      <c r="E109">
        <v>0.873718124809583</v>
      </c>
      <c r="F109">
        <v>-6.3698795203233696E-2</v>
      </c>
      <c r="G109">
        <v>-8.0780021102467403E-2</v>
      </c>
      <c r="H109">
        <v>0.66920159069670204</v>
      </c>
      <c r="I109">
        <v>0.526927053959104</v>
      </c>
      <c r="J109">
        <v>0.766851891662096</v>
      </c>
      <c r="K109">
        <v>0.81011380890148899</v>
      </c>
      <c r="L109">
        <v>0.671007152246892</v>
      </c>
      <c r="M109">
        <v>0.13087589503097599</v>
      </c>
      <c r="N109">
        <v>0.28889469947447</v>
      </c>
      <c r="O109">
        <v>0.20289988028567901</v>
      </c>
      <c r="P109">
        <v>0.59060172815666401</v>
      </c>
      <c r="Q109">
        <v>0.49294952462028102</v>
      </c>
      <c r="R109">
        <v>0.21102242255720399</v>
      </c>
      <c r="S109">
        <v>0.34223313612892797</v>
      </c>
      <c r="T109">
        <v>0.81408983410049696</v>
      </c>
      <c r="U109">
        <v>0.31200849886615301</v>
      </c>
      <c r="V109">
        <v>0.62026880408836105</v>
      </c>
      <c r="W109">
        <v>0.414103913298491</v>
      </c>
      <c r="X109">
        <v>0.219505107606532</v>
      </c>
      <c r="Y109">
        <v>0.61913350201134698</v>
      </c>
      <c r="Z109">
        <v>-4.31935653055293E-2</v>
      </c>
      <c r="AA109">
        <v>0.523302044190603</v>
      </c>
      <c r="AB109">
        <v>0.52578377259098097</v>
      </c>
      <c r="AC109">
        <v>0.67729242580062998</v>
      </c>
      <c r="AD109">
        <v>0.47964197441746598</v>
      </c>
      <c r="AE109">
        <v>0.33809427678811799</v>
      </c>
    </row>
    <row r="110" spans="1:31" x14ac:dyDescent="0.25">
      <c r="A110" s="139">
        <v>41275</v>
      </c>
      <c r="B110">
        <f t="shared" si="1"/>
        <v>50.786784036440466</v>
      </c>
      <c r="C110">
        <v>0.19184258757538</v>
      </c>
      <c r="D110">
        <v>0.73043818652858195</v>
      </c>
      <c r="E110">
        <v>0.82297958679165795</v>
      </c>
      <c r="F110">
        <v>0.133587391028164</v>
      </c>
      <c r="G110">
        <v>0.20151311480404199</v>
      </c>
      <c r="H110">
        <v>0.59424620495046898</v>
      </c>
      <c r="I110">
        <v>0.76165385343879699</v>
      </c>
      <c r="J110">
        <v>0.779852755619584</v>
      </c>
      <c r="K110">
        <v>0.77758929448015501</v>
      </c>
      <c r="L110">
        <v>0.73056836685283899</v>
      </c>
      <c r="M110">
        <v>0.204047397579777</v>
      </c>
      <c r="N110">
        <v>0.27115480666118302</v>
      </c>
      <c r="O110">
        <v>0.20899680471502499</v>
      </c>
      <c r="P110">
        <v>0.83145695046781198</v>
      </c>
      <c r="Q110">
        <v>0.82130566035945696</v>
      </c>
      <c r="R110">
        <v>0.15620098009873201</v>
      </c>
      <c r="S110">
        <v>0.24735282772599201</v>
      </c>
      <c r="T110">
        <v>0.79221877217213998</v>
      </c>
      <c r="U110">
        <v>0.35530597171657802</v>
      </c>
      <c r="V110">
        <v>0.531003062917632</v>
      </c>
      <c r="W110">
        <v>0.56959559460368703</v>
      </c>
      <c r="X110">
        <v>0.66143914773069801</v>
      </c>
      <c r="Y110">
        <v>0.60048547939779995</v>
      </c>
      <c r="Z110">
        <v>0.23200533008855001</v>
      </c>
      <c r="AA110">
        <v>0.77214661026353903</v>
      </c>
      <c r="AB110">
        <v>0.560829114018356</v>
      </c>
      <c r="AC110">
        <v>0.498263000884823</v>
      </c>
      <c r="AD110">
        <v>0.33012140951506902</v>
      </c>
      <c r="AE110">
        <v>0.35996710758121803</v>
      </c>
    </row>
    <row r="111" spans="1:31" x14ac:dyDescent="0.25">
      <c r="A111" s="139">
        <v>41365</v>
      </c>
      <c r="B111">
        <f t="shared" si="1"/>
        <v>63.456809771362565</v>
      </c>
      <c r="C111">
        <v>0.610634200864411</v>
      </c>
      <c r="D111">
        <v>0.83338800476038999</v>
      </c>
      <c r="E111">
        <v>0.84023365633450597</v>
      </c>
      <c r="F111">
        <v>0.52307081270629197</v>
      </c>
      <c r="G111">
        <v>-1.3622432672058199E-2</v>
      </c>
      <c r="H111">
        <v>0.71826014707483599</v>
      </c>
      <c r="I111">
        <v>0.85512568355001595</v>
      </c>
      <c r="J111">
        <v>0.88542528712504998</v>
      </c>
      <c r="K111">
        <v>0.80270286369349597</v>
      </c>
      <c r="L111">
        <v>0.83603688701286005</v>
      </c>
      <c r="M111">
        <v>0.37713621907716</v>
      </c>
      <c r="N111">
        <v>0.45114165046339799</v>
      </c>
      <c r="O111">
        <v>0.36096911521837499</v>
      </c>
      <c r="P111">
        <v>0.72315836745610196</v>
      </c>
      <c r="Q111">
        <v>0.76476977045751204</v>
      </c>
      <c r="R111">
        <v>0.27118598523675602</v>
      </c>
      <c r="S111">
        <v>0.574087391862798</v>
      </c>
      <c r="T111">
        <v>0.89175346726784899</v>
      </c>
      <c r="U111">
        <v>0.68840282275944298</v>
      </c>
      <c r="V111">
        <v>0.80821432559860795</v>
      </c>
      <c r="W111">
        <v>0.53632188639131595</v>
      </c>
      <c r="X111">
        <v>0.69081267378639999</v>
      </c>
      <c r="Y111">
        <v>0.49805226652399598</v>
      </c>
      <c r="Z111">
        <v>0.67862296926730403</v>
      </c>
      <c r="AA111">
        <v>0.84502414354906197</v>
      </c>
      <c r="AB111">
        <v>0.76964649527070605</v>
      </c>
      <c r="AC111">
        <v>0.68213503676829301</v>
      </c>
      <c r="AD111">
        <v>0.58776870898056099</v>
      </c>
      <c r="AE111">
        <v>0.31201642730970702</v>
      </c>
    </row>
    <row r="112" spans="1:31" x14ac:dyDescent="0.25">
      <c r="A112" s="139">
        <v>41456</v>
      </c>
      <c r="B112">
        <f t="shared" si="1"/>
        <v>62.890591726866809</v>
      </c>
      <c r="C112">
        <v>0.63652944892658303</v>
      </c>
      <c r="D112">
        <v>0.89487908174496</v>
      </c>
      <c r="E112">
        <v>0.88744468308473201</v>
      </c>
      <c r="F112">
        <v>0.382612486205193</v>
      </c>
      <c r="G112">
        <v>-9.0878454407984796E-2</v>
      </c>
      <c r="H112">
        <v>0.67389617395476198</v>
      </c>
      <c r="I112">
        <v>0.91576786397741605</v>
      </c>
      <c r="J112">
        <v>0.91898321926728399</v>
      </c>
      <c r="K112">
        <v>0.87938080471776603</v>
      </c>
      <c r="L112">
        <v>0.900599653920794</v>
      </c>
      <c r="M112">
        <v>0.161695679037475</v>
      </c>
      <c r="N112">
        <v>0.71737650992534097</v>
      </c>
      <c r="O112">
        <v>0.34274744308313398</v>
      </c>
      <c r="P112">
        <v>0.78781059327588199</v>
      </c>
      <c r="Q112">
        <v>0.70814597372490895</v>
      </c>
      <c r="R112">
        <v>0.54141243782413995</v>
      </c>
      <c r="S112">
        <v>0.54278395180624495</v>
      </c>
      <c r="T112">
        <v>0.93042657000880002</v>
      </c>
      <c r="U112">
        <v>0.47214246258189202</v>
      </c>
      <c r="V112">
        <v>0.67415536144277599</v>
      </c>
      <c r="W112">
        <v>0.71008078294050203</v>
      </c>
      <c r="X112">
        <v>0.24921687725140099</v>
      </c>
      <c r="Y112">
        <v>0.68917995466205195</v>
      </c>
      <c r="Z112">
        <v>0.48543135205124199</v>
      </c>
      <c r="AA112">
        <v>0.68791276858565098</v>
      </c>
      <c r="AB112">
        <v>0.81825897056306895</v>
      </c>
      <c r="AC112">
        <v>0.80163849919520402</v>
      </c>
      <c r="AD112">
        <v>0.61217726985018595</v>
      </c>
      <c r="AE112">
        <v>0.30646318158997399</v>
      </c>
    </row>
    <row r="113" spans="1:31" x14ac:dyDescent="0.25">
      <c r="A113" s="139">
        <v>41548</v>
      </c>
      <c r="B113">
        <f t="shared" si="1"/>
        <v>59.794771500336097</v>
      </c>
      <c r="C113">
        <v>0.37817196659477698</v>
      </c>
      <c r="D113">
        <v>0.90964339983006803</v>
      </c>
      <c r="E113">
        <v>0.92259591752262105</v>
      </c>
      <c r="F113">
        <v>0.47028297493139098</v>
      </c>
      <c r="G113">
        <v>-3.4885954918395697E-2</v>
      </c>
      <c r="H113">
        <v>0.33880592970491202</v>
      </c>
      <c r="I113">
        <v>0.92404610261712505</v>
      </c>
      <c r="J113">
        <v>0.92297950555796504</v>
      </c>
      <c r="K113">
        <v>0.89914923760288901</v>
      </c>
      <c r="L113">
        <v>0.89312464878142395</v>
      </c>
      <c r="M113">
        <v>0.41716742783293598</v>
      </c>
      <c r="N113">
        <v>0.48939855360553403</v>
      </c>
      <c r="O113">
        <v>0.151582165711177</v>
      </c>
      <c r="P113">
        <v>0.72354788770990897</v>
      </c>
      <c r="Q113">
        <v>0.79566975828479702</v>
      </c>
      <c r="R113">
        <v>0.44667120043945102</v>
      </c>
      <c r="S113">
        <v>0.54628645814573995</v>
      </c>
      <c r="T113">
        <v>0.93307296804335504</v>
      </c>
      <c r="U113">
        <v>0.27953556709161997</v>
      </c>
      <c r="V113">
        <v>0.77134225532997402</v>
      </c>
      <c r="W113">
        <v>0.618547068361474</v>
      </c>
      <c r="X113">
        <v>0.398529887845194</v>
      </c>
      <c r="Y113">
        <v>0.53369730345780697</v>
      </c>
      <c r="Z113">
        <v>0.30813200234918198</v>
      </c>
      <c r="AA113">
        <v>0.67017090875689</v>
      </c>
      <c r="AB113">
        <v>0.75755609723705397</v>
      </c>
      <c r="AC113">
        <v>0.78799213160765602</v>
      </c>
      <c r="AD113">
        <v>0.63042914273224904</v>
      </c>
      <c r="AE113">
        <v>0.45724122233069198</v>
      </c>
    </row>
    <row r="114" spans="1:31" x14ac:dyDescent="0.25">
      <c r="A114" s="139">
        <v>41640</v>
      </c>
      <c r="B114">
        <f t="shared" si="1"/>
        <v>53.978710807747142</v>
      </c>
      <c r="C114">
        <v>0.31933927744843199</v>
      </c>
      <c r="D114">
        <v>0.83649537875825997</v>
      </c>
      <c r="E114">
        <v>0.87743590302772101</v>
      </c>
      <c r="F114">
        <v>0.40038777470200398</v>
      </c>
      <c r="G114">
        <v>0.106655937293339</v>
      </c>
      <c r="H114">
        <v>0.60121144955911798</v>
      </c>
      <c r="I114">
        <v>0.82139412718679905</v>
      </c>
      <c r="J114">
        <v>0.89902314032605302</v>
      </c>
      <c r="K114">
        <v>0.83050022367325305</v>
      </c>
      <c r="L114">
        <v>0.84405314830496803</v>
      </c>
      <c r="M114">
        <v>0.19292810708434299</v>
      </c>
      <c r="N114">
        <v>0.41725860335724901</v>
      </c>
      <c r="O114">
        <v>0.31268054836105502</v>
      </c>
      <c r="P114">
        <v>0.59343192119119803</v>
      </c>
      <c r="Q114">
        <v>0.51732623007951695</v>
      </c>
      <c r="R114">
        <v>0.56806217495316502</v>
      </c>
      <c r="S114">
        <v>0.38225803681145798</v>
      </c>
      <c r="T114">
        <v>0.89511586704174095</v>
      </c>
      <c r="U114">
        <v>0.34161465929050899</v>
      </c>
      <c r="V114">
        <v>0.466807901709755</v>
      </c>
      <c r="W114">
        <v>0.54079102583192895</v>
      </c>
      <c r="X114">
        <v>0.16994823091427599</v>
      </c>
      <c r="Y114">
        <v>0.65016235603514305</v>
      </c>
      <c r="Z114">
        <v>0.27999228754157002</v>
      </c>
      <c r="AA114">
        <v>0.42181747782072698</v>
      </c>
      <c r="AB114">
        <v>0.59719931454825403</v>
      </c>
      <c r="AC114">
        <v>0.73649536863946297</v>
      </c>
      <c r="AD114">
        <v>0.41119294059723599</v>
      </c>
      <c r="AE114">
        <v>0.62224672215814003</v>
      </c>
    </row>
    <row r="115" spans="1:31" x14ac:dyDescent="0.25">
      <c r="A115" s="139">
        <v>41730</v>
      </c>
      <c r="B115">
        <f t="shared" si="1"/>
        <v>50.140750554336087</v>
      </c>
      <c r="C115">
        <v>0.453769766387708</v>
      </c>
      <c r="D115">
        <v>0.73946396313792895</v>
      </c>
      <c r="E115">
        <v>0.80205068366296195</v>
      </c>
      <c r="F115">
        <v>0.40803149308938302</v>
      </c>
      <c r="G115">
        <v>0.13500685116893699</v>
      </c>
      <c r="H115">
        <v>0.43594459163598898</v>
      </c>
      <c r="I115">
        <v>0.79316164244985599</v>
      </c>
      <c r="J115">
        <v>0.82419813906967099</v>
      </c>
      <c r="K115">
        <v>0.73797026800037602</v>
      </c>
      <c r="L115">
        <v>0.75426396114365901</v>
      </c>
      <c r="M115">
        <v>0.369738190825813</v>
      </c>
      <c r="N115">
        <v>9.5241285422024702E-2</v>
      </c>
      <c r="O115">
        <v>-1.5610354097683099E-2</v>
      </c>
      <c r="P115">
        <v>0.62941365826351703</v>
      </c>
      <c r="Q115">
        <v>0.61922578942335904</v>
      </c>
      <c r="R115">
        <v>0.59123037013167201</v>
      </c>
      <c r="S115">
        <v>0.55388364417626001</v>
      </c>
      <c r="T115">
        <v>0.81471938973467495</v>
      </c>
      <c r="U115">
        <v>0.35414626881076799</v>
      </c>
      <c r="V115">
        <v>0.28258422795737198</v>
      </c>
      <c r="W115">
        <v>0.42258056053699</v>
      </c>
      <c r="X115">
        <v>0.51597995912005701</v>
      </c>
      <c r="Y115">
        <v>0.70908213541118104</v>
      </c>
      <c r="Z115">
        <v>0.19579344237774399</v>
      </c>
      <c r="AA115">
        <v>0.59526778750632703</v>
      </c>
      <c r="AB115">
        <v>0.34108955407295999</v>
      </c>
      <c r="AC115">
        <v>0.560829283149055</v>
      </c>
      <c r="AD115">
        <v>0.51723459358462098</v>
      </c>
      <c r="AE115">
        <v>0.30452651460428498</v>
      </c>
    </row>
    <row r="116" spans="1:31" x14ac:dyDescent="0.25">
      <c r="A116" s="139">
        <v>41821</v>
      </c>
      <c r="B116">
        <f t="shared" si="1"/>
        <v>52.228018359595815</v>
      </c>
      <c r="C116">
        <v>0.32473353834527302</v>
      </c>
      <c r="D116">
        <v>0.82688511842995904</v>
      </c>
      <c r="E116">
        <v>0.85682911437387399</v>
      </c>
      <c r="F116">
        <v>0.30306098974781098</v>
      </c>
      <c r="G116">
        <v>1.84218223341082E-2</v>
      </c>
      <c r="H116">
        <v>0.56718539922768496</v>
      </c>
      <c r="I116">
        <v>0.85769841722539097</v>
      </c>
      <c r="J116">
        <v>0.897092202537767</v>
      </c>
      <c r="K116">
        <v>0.80376522198729705</v>
      </c>
      <c r="L116">
        <v>0.77680538598897597</v>
      </c>
      <c r="M116">
        <v>0.374716261100007</v>
      </c>
      <c r="N116">
        <v>0.108187808242543</v>
      </c>
      <c r="O116">
        <v>0.33365990595229</v>
      </c>
      <c r="P116">
        <v>0.56545824036415404</v>
      </c>
      <c r="Q116">
        <v>0.572003975962321</v>
      </c>
      <c r="R116">
        <v>0.59502973336292997</v>
      </c>
      <c r="S116">
        <v>0.48088083266140302</v>
      </c>
      <c r="T116">
        <v>0.89515708209473499</v>
      </c>
      <c r="U116">
        <v>0.401433090502472</v>
      </c>
      <c r="V116">
        <v>0.54711303547245504</v>
      </c>
      <c r="W116">
        <v>0.348516472716832</v>
      </c>
      <c r="X116">
        <v>0.32657505619891097</v>
      </c>
      <c r="Y116">
        <v>0.51985141119884104</v>
      </c>
      <c r="Z116">
        <v>0.34699871348252898</v>
      </c>
      <c r="AA116">
        <v>0.54327692811225403</v>
      </c>
      <c r="AB116">
        <v>0.50881939931185305</v>
      </c>
      <c r="AC116">
        <v>0.591256955282223</v>
      </c>
      <c r="AD116">
        <v>0.34969719966153001</v>
      </c>
      <c r="AE116">
        <v>0.50501601240436</v>
      </c>
    </row>
    <row r="117" spans="1:31" x14ac:dyDescent="0.25">
      <c r="A117" s="139">
        <v>41913</v>
      </c>
      <c r="B117">
        <f t="shared" si="1"/>
        <v>58.36016963290497</v>
      </c>
      <c r="C117">
        <v>0.46730045466245901</v>
      </c>
      <c r="D117">
        <v>0.89153017329999196</v>
      </c>
      <c r="E117">
        <v>0.92300985725265505</v>
      </c>
      <c r="F117">
        <v>0.25654834363462098</v>
      </c>
      <c r="G117">
        <v>0.101069996795638</v>
      </c>
      <c r="H117">
        <v>0.75295088927507303</v>
      </c>
      <c r="I117">
        <v>0.939916777919656</v>
      </c>
      <c r="J117">
        <v>0.93246518482062601</v>
      </c>
      <c r="K117">
        <v>0.88709529257160902</v>
      </c>
      <c r="L117">
        <v>0.92227158180572599</v>
      </c>
      <c r="M117">
        <v>7.7116929131141501E-2</v>
      </c>
      <c r="N117">
        <v>0.27270915780715899</v>
      </c>
      <c r="O117">
        <v>0.19338714882187899</v>
      </c>
      <c r="P117">
        <v>0.50526896599831606</v>
      </c>
      <c r="Q117">
        <v>0.67229695313053095</v>
      </c>
      <c r="R117">
        <v>0.54428553528285595</v>
      </c>
      <c r="S117">
        <v>0.54720372614892399</v>
      </c>
      <c r="T117">
        <v>0.94216731569384204</v>
      </c>
      <c r="U117">
        <v>0.44938537967563902</v>
      </c>
      <c r="V117">
        <v>0.584630169802283</v>
      </c>
      <c r="W117">
        <v>0.55528876882712996</v>
      </c>
      <c r="X117">
        <v>0.26704783773749602</v>
      </c>
      <c r="Y117">
        <v>0.45178507360493803</v>
      </c>
      <c r="Z117">
        <v>0.57716259443975104</v>
      </c>
      <c r="AA117">
        <v>0.57295717628554799</v>
      </c>
      <c r="AB117">
        <v>0.599375437986858</v>
      </c>
      <c r="AC117">
        <v>0.83021566157243498</v>
      </c>
      <c r="AD117">
        <v>0.69823639649570002</v>
      </c>
      <c r="AE117">
        <v>0.50977041306195703</v>
      </c>
    </row>
    <row r="118" spans="1:31" x14ac:dyDescent="0.25">
      <c r="A118" s="139">
        <v>42005</v>
      </c>
      <c r="B118">
        <f t="shared" si="1"/>
        <v>50.540032564097494</v>
      </c>
      <c r="C118">
        <v>0.46326131685313099</v>
      </c>
      <c r="D118">
        <v>0.59809482459019903</v>
      </c>
      <c r="E118">
        <v>0.69383748543132495</v>
      </c>
      <c r="F118">
        <v>0.63154587802795403</v>
      </c>
      <c r="G118">
        <v>0.186203176334551</v>
      </c>
      <c r="H118">
        <v>0.61752760210217905</v>
      </c>
      <c r="I118">
        <v>0.54864636694964297</v>
      </c>
      <c r="J118">
        <v>0.70113420314375596</v>
      </c>
      <c r="K118">
        <v>0.64454943823329403</v>
      </c>
      <c r="L118">
        <v>0.63699588338781998</v>
      </c>
      <c r="M118">
        <v>0.26477276899243701</v>
      </c>
      <c r="N118">
        <v>0.63879645241472705</v>
      </c>
      <c r="O118">
        <v>0.40984041446304098</v>
      </c>
      <c r="P118">
        <v>0.55479600771798698</v>
      </c>
      <c r="Q118">
        <v>0.62599778558718</v>
      </c>
      <c r="R118">
        <v>0.52382711146702499</v>
      </c>
      <c r="S118">
        <v>0.47109942683664802</v>
      </c>
      <c r="T118">
        <v>0.73063462609306995</v>
      </c>
      <c r="U118">
        <v>0.43161587238407201</v>
      </c>
      <c r="V118">
        <v>0.582754603780819</v>
      </c>
      <c r="W118">
        <v>0.43959564596871697</v>
      </c>
      <c r="X118">
        <v>0.49758187411870503</v>
      </c>
      <c r="Y118">
        <v>0.65117631771835804</v>
      </c>
      <c r="Z118">
        <v>0.40344543864953297</v>
      </c>
      <c r="AA118">
        <v>0.55834555030173305</v>
      </c>
      <c r="AB118">
        <v>0.35560876745717501</v>
      </c>
      <c r="AC118">
        <v>-2.2065438238351599E-2</v>
      </c>
      <c r="AD118">
        <v>0.50410691915459704</v>
      </c>
      <c r="AE118">
        <v>0.31288312366695198</v>
      </c>
    </row>
    <row r="119" spans="1:31" x14ac:dyDescent="0.25">
      <c r="A119" s="139">
        <v>42095</v>
      </c>
      <c r="B119">
        <f t="shared" si="1"/>
        <v>63.271148134076206</v>
      </c>
      <c r="C119">
        <v>0.53270269096103795</v>
      </c>
      <c r="D119">
        <v>0.84679593467084102</v>
      </c>
      <c r="E119">
        <v>0.87869234990073397</v>
      </c>
      <c r="F119">
        <v>0.59824490366911898</v>
      </c>
      <c r="G119">
        <v>3.6721898380546097E-2</v>
      </c>
      <c r="H119">
        <v>0.70737105561616398</v>
      </c>
      <c r="I119">
        <v>0.83180261871985395</v>
      </c>
      <c r="J119">
        <v>0.89878275375052696</v>
      </c>
      <c r="K119">
        <v>0.83054309945375904</v>
      </c>
      <c r="L119">
        <v>0.84235876453306102</v>
      </c>
      <c r="M119">
        <v>0.50234983068111505</v>
      </c>
      <c r="N119">
        <v>0.66480395477704102</v>
      </c>
      <c r="O119">
        <v>0.27449094565133902</v>
      </c>
      <c r="P119">
        <v>0.76822023341119805</v>
      </c>
      <c r="Q119">
        <v>0.82553600183490095</v>
      </c>
      <c r="R119">
        <v>0.50448800177669595</v>
      </c>
      <c r="S119">
        <v>0.302614393848885</v>
      </c>
      <c r="T119">
        <v>0.81810786546011405</v>
      </c>
      <c r="U119">
        <v>0.47640729425116102</v>
      </c>
      <c r="V119">
        <v>0.661205139747577</v>
      </c>
      <c r="W119">
        <v>0.73785023944440198</v>
      </c>
      <c r="X119">
        <v>0.74514212871431695</v>
      </c>
      <c r="Y119">
        <v>0.74312730521707004</v>
      </c>
      <c r="Z119">
        <v>0.344974986578309</v>
      </c>
      <c r="AA119">
        <v>0.76672903598959197</v>
      </c>
      <c r="AB119">
        <v>0.64691210552971101</v>
      </c>
      <c r="AC119">
        <v>0.68140747588468198</v>
      </c>
      <c r="AD119">
        <v>0.55571890544848201</v>
      </c>
      <c r="AE119">
        <v>0.32453104497986401</v>
      </c>
    </row>
    <row r="120" spans="1:31" x14ac:dyDescent="0.25">
      <c r="A120" s="139">
        <v>42186</v>
      </c>
      <c r="B120">
        <f t="shared" si="1"/>
        <v>66.798287594281021</v>
      </c>
      <c r="C120">
        <v>0.52752184039777394</v>
      </c>
      <c r="D120">
        <v>0.94970510573348299</v>
      </c>
      <c r="E120">
        <v>0.96317201440495104</v>
      </c>
      <c r="F120">
        <v>0.48126929368014398</v>
      </c>
      <c r="G120">
        <v>-6.3932508786832499E-3</v>
      </c>
      <c r="H120">
        <v>0.81581939888447397</v>
      </c>
      <c r="I120">
        <v>0.96494772695071596</v>
      </c>
      <c r="J120">
        <v>0.967998912232375</v>
      </c>
      <c r="K120">
        <v>0.953655039458156</v>
      </c>
      <c r="L120">
        <v>0.95941953240700095</v>
      </c>
      <c r="M120">
        <v>0.312718877569994</v>
      </c>
      <c r="N120">
        <v>0.50746830192464398</v>
      </c>
      <c r="O120">
        <v>0.37776600474293398</v>
      </c>
      <c r="P120">
        <v>0.92185957686584996</v>
      </c>
      <c r="Q120">
        <v>0.91731572213772705</v>
      </c>
      <c r="R120">
        <v>0.85685389699637704</v>
      </c>
      <c r="S120">
        <v>0.34661414924338901</v>
      </c>
      <c r="T120">
        <v>0.968627616867756</v>
      </c>
      <c r="U120">
        <v>0.42097867968519698</v>
      </c>
      <c r="V120">
        <v>0.69688485008093504</v>
      </c>
      <c r="W120">
        <v>0.65475606318288004</v>
      </c>
      <c r="X120">
        <v>0.83032695679430601</v>
      </c>
      <c r="Y120">
        <v>0.46678348276956</v>
      </c>
      <c r="Z120">
        <v>0.21659343960625799</v>
      </c>
      <c r="AA120">
        <v>0.83851909412088099</v>
      </c>
      <c r="AB120">
        <v>0.819708047450453</v>
      </c>
      <c r="AC120">
        <v>0.79512854490943896</v>
      </c>
      <c r="AD120">
        <v>0.441086708973705</v>
      </c>
      <c r="AE120">
        <v>0.40439777514881398</v>
      </c>
    </row>
    <row r="121" spans="1:31" x14ac:dyDescent="0.25">
      <c r="A121" s="139">
        <v>42278</v>
      </c>
      <c r="B121">
        <f t="shared" si="1"/>
        <v>64.319795935168145</v>
      </c>
      <c r="C121">
        <v>0.50802092835481805</v>
      </c>
      <c r="D121">
        <v>0.94629451519075103</v>
      </c>
      <c r="E121">
        <v>0.96475264190391297</v>
      </c>
      <c r="F121">
        <v>0.30886731691231301</v>
      </c>
      <c r="G121">
        <v>3.9920108436612603E-2</v>
      </c>
      <c r="H121">
        <v>0.76937351924977404</v>
      </c>
      <c r="I121">
        <v>0.94569168669023596</v>
      </c>
      <c r="J121">
        <v>0.96933716060156105</v>
      </c>
      <c r="K121">
        <v>0.93991950002955604</v>
      </c>
      <c r="L121">
        <v>0.94906361523220695</v>
      </c>
      <c r="M121">
        <v>9.4451682319698901E-2</v>
      </c>
      <c r="N121">
        <v>0.486498191770107</v>
      </c>
      <c r="O121">
        <v>0.26073618848589097</v>
      </c>
      <c r="P121">
        <v>0.92093100187781496</v>
      </c>
      <c r="Q121">
        <v>0.909651684890602</v>
      </c>
      <c r="R121">
        <v>0.65878283769228896</v>
      </c>
      <c r="S121">
        <v>0.47212338734758102</v>
      </c>
      <c r="T121">
        <v>0.97288506013717801</v>
      </c>
      <c r="U121">
        <v>0.39964842205825402</v>
      </c>
      <c r="V121">
        <v>0.64154842998674699</v>
      </c>
      <c r="W121">
        <v>0.39334252242324302</v>
      </c>
      <c r="X121">
        <v>0.67974158467420198</v>
      </c>
      <c r="Y121">
        <v>0.77350735973742102</v>
      </c>
      <c r="Z121">
        <v>0.56834727236747495</v>
      </c>
      <c r="AA121">
        <v>0.872507420662059</v>
      </c>
      <c r="AB121">
        <v>0.70318910145875402</v>
      </c>
      <c r="AC121">
        <v>0.63873761223216996</v>
      </c>
      <c r="AD121">
        <v>0.45756530469027601</v>
      </c>
      <c r="AE121">
        <v>0.40730476378525399</v>
      </c>
    </row>
    <row r="122" spans="1:31" x14ac:dyDescent="0.25">
      <c r="A122" s="139">
        <v>42370</v>
      </c>
      <c r="B122">
        <f t="shared" si="1"/>
        <v>70.673105372191912</v>
      </c>
      <c r="C122">
        <v>0.68914850272405204</v>
      </c>
      <c r="D122">
        <v>0.92118327200333605</v>
      </c>
      <c r="E122">
        <v>0.94062913018396099</v>
      </c>
      <c r="F122">
        <v>0.528438086965345</v>
      </c>
      <c r="G122">
        <v>0.105517094271083</v>
      </c>
      <c r="H122">
        <v>0.80892593783232003</v>
      </c>
      <c r="I122">
        <v>0.95260341585369601</v>
      </c>
      <c r="J122">
        <v>0.95057089635351999</v>
      </c>
      <c r="K122">
        <v>0.90649036405814098</v>
      </c>
      <c r="L122">
        <v>0.93831936490041301</v>
      </c>
      <c r="M122">
        <v>0.51671222707106601</v>
      </c>
      <c r="N122">
        <v>0.56031443068821596</v>
      </c>
      <c r="O122">
        <v>0.35869879799716198</v>
      </c>
      <c r="P122">
        <v>0.84276082242707095</v>
      </c>
      <c r="Q122">
        <v>0.89587493046162003</v>
      </c>
      <c r="R122">
        <v>0.75958845974172196</v>
      </c>
      <c r="S122">
        <v>0.68983926369812798</v>
      </c>
      <c r="T122">
        <v>0.94845495045200201</v>
      </c>
      <c r="U122">
        <v>0.60290219101245202</v>
      </c>
      <c r="V122">
        <v>0.77767931176737704</v>
      </c>
      <c r="W122">
        <v>0.67092871813823896</v>
      </c>
      <c r="X122">
        <v>0.43788373777294898</v>
      </c>
      <c r="Y122">
        <v>0.78337776979395302</v>
      </c>
      <c r="Z122">
        <v>0.60967236230927202</v>
      </c>
      <c r="AA122">
        <v>0.79125437643920904</v>
      </c>
      <c r="AB122">
        <v>0.69920614736892495</v>
      </c>
      <c r="AC122">
        <v>0.77289917051039903</v>
      </c>
      <c r="AD122">
        <v>0.61564155739738102</v>
      </c>
      <c r="AE122">
        <v>0.41968526774263898</v>
      </c>
    </row>
    <row r="123" spans="1:31" x14ac:dyDescent="0.25">
      <c r="A123" s="139">
        <v>42461</v>
      </c>
      <c r="B123">
        <f t="shared" si="1"/>
        <v>69.188734260440654</v>
      </c>
      <c r="C123">
        <v>0.688636774024035</v>
      </c>
      <c r="D123">
        <v>0.89371728058261002</v>
      </c>
      <c r="E123">
        <v>0.90132930397666899</v>
      </c>
      <c r="F123">
        <v>0.53534573796775797</v>
      </c>
      <c r="G123">
        <v>8.9165917274724005E-2</v>
      </c>
      <c r="H123">
        <v>0.82082695915909598</v>
      </c>
      <c r="I123">
        <v>0.92394701013006897</v>
      </c>
      <c r="J123">
        <v>0.86242674552942999</v>
      </c>
      <c r="K123">
        <v>0.86439531363689304</v>
      </c>
      <c r="L123">
        <v>0.91624474302693404</v>
      </c>
      <c r="M123">
        <v>0.52264935256093903</v>
      </c>
      <c r="N123">
        <v>0.74909981854829</v>
      </c>
      <c r="O123">
        <v>0.36512332091404698</v>
      </c>
      <c r="P123">
        <v>0.82901782060417095</v>
      </c>
      <c r="Q123">
        <v>0.78286570463105598</v>
      </c>
      <c r="R123">
        <v>0.51986875980869196</v>
      </c>
      <c r="S123">
        <v>0.59183054599826901</v>
      </c>
      <c r="T123">
        <v>0.91503564046752395</v>
      </c>
      <c r="U123">
        <v>0.51899007211689796</v>
      </c>
      <c r="V123">
        <v>0.84037337706956905</v>
      </c>
      <c r="W123">
        <v>0.708370160414037</v>
      </c>
      <c r="X123">
        <v>0.66110047684689499</v>
      </c>
      <c r="Y123">
        <v>0.82415965261939905</v>
      </c>
      <c r="Z123">
        <v>0.55681822507253098</v>
      </c>
      <c r="AA123">
        <v>0.76436661127563699</v>
      </c>
      <c r="AB123">
        <v>0.57210520620140703</v>
      </c>
      <c r="AC123">
        <v>0.55221851981418502</v>
      </c>
      <c r="AD123">
        <v>0.78724887875210403</v>
      </c>
      <c r="AE123">
        <v>0.50745500650391595</v>
      </c>
    </row>
    <row r="124" spans="1:31" x14ac:dyDescent="0.25">
      <c r="A124" s="139">
        <v>42552</v>
      </c>
      <c r="B124">
        <f t="shared" si="1"/>
        <v>63.782492793700129</v>
      </c>
      <c r="C124">
        <v>0.68871971055777903</v>
      </c>
      <c r="D124">
        <v>0.79668168127745997</v>
      </c>
      <c r="E124">
        <v>0.85098332157400003</v>
      </c>
      <c r="F124">
        <v>0.66444066853486095</v>
      </c>
      <c r="G124">
        <v>0.21604080828778599</v>
      </c>
      <c r="H124">
        <v>0.68580798583073299</v>
      </c>
      <c r="I124">
        <v>0.80228945262100604</v>
      </c>
      <c r="J124">
        <v>0.83371709504744296</v>
      </c>
      <c r="K124">
        <v>0.85025353988959496</v>
      </c>
      <c r="L124">
        <v>0.84710998329593101</v>
      </c>
      <c r="M124">
        <v>0.44253172767327897</v>
      </c>
      <c r="N124">
        <v>0.48010642236491502</v>
      </c>
      <c r="O124">
        <v>3.5939573026456798E-2</v>
      </c>
      <c r="P124">
        <v>0.81781134151760304</v>
      </c>
      <c r="Q124">
        <v>0.79803600590496804</v>
      </c>
      <c r="R124">
        <v>0.37103936765159701</v>
      </c>
      <c r="S124">
        <v>0.47477374885053603</v>
      </c>
      <c r="T124">
        <v>0.871818942789089</v>
      </c>
      <c r="U124">
        <v>0.53953589909219901</v>
      </c>
      <c r="V124">
        <v>0.77601936063630605</v>
      </c>
      <c r="W124">
        <v>0.56398878096133298</v>
      </c>
      <c r="X124">
        <v>0.58476593492059104</v>
      </c>
      <c r="Y124">
        <v>0.76599448013451499</v>
      </c>
      <c r="Z124">
        <v>0.667681263336938</v>
      </c>
      <c r="AA124">
        <v>0.78382584267396005</v>
      </c>
      <c r="AB124">
        <v>0.74025888604413803</v>
      </c>
      <c r="AC124">
        <v>0.67103054886129199</v>
      </c>
      <c r="AD124">
        <v>0.47918326877667999</v>
      </c>
      <c r="AE124">
        <v>0.39653726804004502</v>
      </c>
    </row>
    <row r="125" spans="1:31" x14ac:dyDescent="0.25">
      <c r="A125" s="139">
        <v>42644</v>
      </c>
      <c r="B125">
        <f t="shared" si="1"/>
        <v>69.072179553533076</v>
      </c>
      <c r="C125">
        <v>0.66500515334559296</v>
      </c>
      <c r="D125">
        <v>0.89402028338620698</v>
      </c>
      <c r="E125">
        <v>0.92695411582989296</v>
      </c>
      <c r="F125">
        <v>0.67299278845090904</v>
      </c>
      <c r="G125">
        <v>-1.1120080048608901E-2</v>
      </c>
      <c r="H125">
        <v>0.78512560952605404</v>
      </c>
      <c r="I125">
        <v>0.91328693078197098</v>
      </c>
      <c r="J125">
        <v>0.92767193432700201</v>
      </c>
      <c r="K125">
        <v>0.86495174145227105</v>
      </c>
      <c r="L125">
        <v>0.92545243715261805</v>
      </c>
      <c r="M125">
        <v>0.28974026477286402</v>
      </c>
      <c r="N125">
        <v>0.70572422789265599</v>
      </c>
      <c r="O125">
        <v>0.24632795508878</v>
      </c>
      <c r="P125">
        <v>0.76052444520879803</v>
      </c>
      <c r="Q125">
        <v>0.80233100524677003</v>
      </c>
      <c r="R125">
        <v>0.66822618735856798</v>
      </c>
      <c r="S125">
        <v>0.48480370877638801</v>
      </c>
      <c r="T125">
        <v>0.92962950110452802</v>
      </c>
      <c r="U125">
        <v>0.71232989342558195</v>
      </c>
      <c r="V125">
        <v>0.80232334222431301</v>
      </c>
      <c r="W125">
        <v>0.681829057808511</v>
      </c>
      <c r="X125">
        <v>0.68516160153079397</v>
      </c>
      <c r="Y125">
        <v>0.72249100023831103</v>
      </c>
      <c r="Z125">
        <v>0.62263721082795598</v>
      </c>
      <c r="AA125">
        <v>0.77992640028945903</v>
      </c>
      <c r="AB125">
        <v>0.75200766941934705</v>
      </c>
      <c r="AC125">
        <v>0.86374172233256497</v>
      </c>
      <c r="AD125">
        <v>0.452883852624618</v>
      </c>
      <c r="AE125">
        <v>0.50395211014987495</v>
      </c>
    </row>
    <row r="126" spans="1:31" x14ac:dyDescent="0.25">
      <c r="A126" s="139">
        <v>42736</v>
      </c>
      <c r="B126">
        <f t="shared" si="1"/>
        <v>69.446672858772686</v>
      </c>
      <c r="C126">
        <v>0.68127734561128805</v>
      </c>
      <c r="D126">
        <v>0.92749986515539196</v>
      </c>
      <c r="E126">
        <v>0.92779529603046296</v>
      </c>
      <c r="F126">
        <v>0.66667373973998501</v>
      </c>
      <c r="G126">
        <v>0.24839879556417599</v>
      </c>
      <c r="H126">
        <v>0.76094327658128103</v>
      </c>
      <c r="I126">
        <v>0.95831172976878698</v>
      </c>
      <c r="J126">
        <v>0.93449224189130597</v>
      </c>
      <c r="K126">
        <v>0.89084437221873103</v>
      </c>
      <c r="L126">
        <v>0.95155669586114899</v>
      </c>
      <c r="M126">
        <v>0.28453458555879702</v>
      </c>
      <c r="N126">
        <v>0.74214276741317797</v>
      </c>
      <c r="O126">
        <v>3.9925450088935097E-2</v>
      </c>
      <c r="P126">
        <v>0.84128387777791303</v>
      </c>
      <c r="Q126">
        <v>0.90620136940434604</v>
      </c>
      <c r="R126">
        <v>0.786927925184707</v>
      </c>
      <c r="S126">
        <v>2.9132541742776599E-2</v>
      </c>
      <c r="T126">
        <v>0.96187745327297602</v>
      </c>
      <c r="U126">
        <v>0.712809685694894</v>
      </c>
      <c r="V126">
        <v>0.72781332124886</v>
      </c>
      <c r="W126">
        <v>0.693480744625943</v>
      </c>
      <c r="X126">
        <v>0.79659078917762005</v>
      </c>
      <c r="Y126">
        <v>0.72444795025752895</v>
      </c>
      <c r="Z126">
        <v>0.280725271320378</v>
      </c>
      <c r="AA126">
        <v>0.83945227414384505</v>
      </c>
      <c r="AB126">
        <v>0.84710607113496605</v>
      </c>
      <c r="AC126">
        <v>0.82434382759670999</v>
      </c>
      <c r="AD126">
        <v>0.60477028683885203</v>
      </c>
      <c r="AE126">
        <v>0.54817557813828999</v>
      </c>
    </row>
    <row r="127" spans="1:31" x14ac:dyDescent="0.25">
      <c r="A127" s="139">
        <v>42826</v>
      </c>
      <c r="B127">
        <f t="shared" si="1"/>
        <v>60.21583905282273</v>
      </c>
      <c r="C127">
        <v>0.49771534742038698</v>
      </c>
      <c r="D127">
        <v>0.84621877765357001</v>
      </c>
      <c r="E127">
        <v>0.92250690607166197</v>
      </c>
      <c r="F127">
        <v>3.5873269212872698E-2</v>
      </c>
      <c r="G127">
        <v>2.05000319314151E-2</v>
      </c>
      <c r="H127">
        <v>0.55910594062657704</v>
      </c>
      <c r="I127">
        <v>0.79946328755011098</v>
      </c>
      <c r="J127">
        <v>0.87149660683299301</v>
      </c>
      <c r="K127">
        <v>0.83521719543864603</v>
      </c>
      <c r="L127">
        <v>0.88045393262930105</v>
      </c>
      <c r="M127">
        <v>0.34592671504147698</v>
      </c>
      <c r="N127">
        <v>0.72825368092420995</v>
      </c>
      <c r="O127">
        <v>0.120923828464608</v>
      </c>
      <c r="P127">
        <v>0.74662957651609196</v>
      </c>
      <c r="Q127">
        <v>0.86653114153532196</v>
      </c>
      <c r="R127">
        <v>0.57739217265128395</v>
      </c>
      <c r="S127">
        <v>0.25200961149498402</v>
      </c>
      <c r="T127">
        <v>0.92666331399169599</v>
      </c>
      <c r="U127">
        <v>0.39893711335973397</v>
      </c>
      <c r="V127">
        <v>0.64868498620120296</v>
      </c>
      <c r="W127">
        <v>0.73649710603834795</v>
      </c>
      <c r="X127">
        <v>0.71550175445117203</v>
      </c>
      <c r="Y127">
        <v>0.67310619336966604</v>
      </c>
      <c r="Z127">
        <v>0.62851161863416605</v>
      </c>
      <c r="AA127">
        <v>0.83416837153735002</v>
      </c>
      <c r="AB127">
        <v>0.65213272204578998</v>
      </c>
      <c r="AC127">
        <v>0.57689106588967798</v>
      </c>
      <c r="AD127">
        <v>0.292483181942849</v>
      </c>
      <c r="AE127">
        <v>0.47279787586142802</v>
      </c>
    </row>
    <row r="128" spans="1:31" x14ac:dyDescent="0.25">
      <c r="A128" s="139">
        <v>42917</v>
      </c>
      <c r="B128">
        <f t="shared" si="1"/>
        <v>62.328409789554627</v>
      </c>
      <c r="C128">
        <v>0.46529015004362201</v>
      </c>
      <c r="D128">
        <v>0.88689577252299101</v>
      </c>
      <c r="E128">
        <v>0.93338905584269605</v>
      </c>
      <c r="F128">
        <v>0.39900423184502998</v>
      </c>
      <c r="G128">
        <v>4.6193712806865697E-2</v>
      </c>
      <c r="H128">
        <v>0.56241733150983497</v>
      </c>
      <c r="I128">
        <v>0.88999845040457304</v>
      </c>
      <c r="J128">
        <v>0.90753499980434404</v>
      </c>
      <c r="K128">
        <v>0.90476306852688604</v>
      </c>
      <c r="L128">
        <v>0.87732619907030696</v>
      </c>
      <c r="M128">
        <v>0.592203319363376</v>
      </c>
      <c r="N128">
        <v>0.65876136309764999</v>
      </c>
      <c r="O128">
        <v>0.120492918379856</v>
      </c>
      <c r="P128">
        <v>0.82663873186638204</v>
      </c>
      <c r="Q128">
        <v>0.87689706302903903</v>
      </c>
      <c r="R128">
        <v>0.65812587202963901</v>
      </c>
      <c r="S128">
        <v>0.25614159605403197</v>
      </c>
      <c r="T128">
        <v>0.92325018589646901</v>
      </c>
      <c r="U128">
        <v>0.19453470678675899</v>
      </c>
      <c r="V128">
        <v>0.73218423532211097</v>
      </c>
      <c r="W128">
        <v>0.68114876041830597</v>
      </c>
      <c r="X128">
        <v>0.488852325225063</v>
      </c>
      <c r="Y128">
        <v>0.74117482306455695</v>
      </c>
      <c r="Z128">
        <v>0.48025445899103703</v>
      </c>
      <c r="AA128">
        <v>0.81656853264905804</v>
      </c>
      <c r="AB128">
        <v>0.503561401610923</v>
      </c>
      <c r="AC128">
        <v>0.65451975466460699</v>
      </c>
      <c r="AD128">
        <v>0.43945664598601197</v>
      </c>
      <c r="AE128">
        <v>0.557659172158811</v>
      </c>
    </row>
    <row r="129" spans="1:31" x14ac:dyDescent="0.25">
      <c r="A129" s="139">
        <v>43009</v>
      </c>
      <c r="B129">
        <f t="shared" si="1"/>
        <v>52.910505173384927</v>
      </c>
      <c r="C129">
        <v>0.46408596191399798</v>
      </c>
      <c r="D129">
        <v>0.85960268637622705</v>
      </c>
      <c r="E129">
        <v>0.85612394724888596</v>
      </c>
      <c r="F129">
        <v>0.328723941630921</v>
      </c>
      <c r="G129">
        <v>3.74208411583421E-3</v>
      </c>
      <c r="H129">
        <v>0.29263166605588797</v>
      </c>
      <c r="I129">
        <v>0.85569819291569205</v>
      </c>
      <c r="J129">
        <v>0.89649237333929999</v>
      </c>
      <c r="K129">
        <v>0.87329424365931396</v>
      </c>
      <c r="L129">
        <v>0.86744102549688595</v>
      </c>
      <c r="M129">
        <v>-5.1218486824685702E-2</v>
      </c>
      <c r="N129">
        <v>0.40969696673662398</v>
      </c>
      <c r="O129">
        <v>7.0538133749001294E-2</v>
      </c>
      <c r="P129">
        <v>0.777470156468547</v>
      </c>
      <c r="Q129">
        <v>0.80908025478578405</v>
      </c>
      <c r="R129">
        <v>0.39376445791792403</v>
      </c>
      <c r="S129">
        <v>-0.103861311104796</v>
      </c>
      <c r="T129">
        <v>0.91019906871802903</v>
      </c>
      <c r="U129">
        <v>0.131601762878335</v>
      </c>
      <c r="V129">
        <v>0.50521372188671698</v>
      </c>
      <c r="W129">
        <v>0.69123941365883101</v>
      </c>
      <c r="X129">
        <v>0.70138287491301399</v>
      </c>
      <c r="Y129">
        <v>0.643735503124509</v>
      </c>
      <c r="Z129">
        <v>0.40945856876077602</v>
      </c>
      <c r="AA129">
        <v>0.743510630898777</v>
      </c>
      <c r="AB129">
        <v>0.54146594556845196</v>
      </c>
      <c r="AC129">
        <v>0.64693315992755096</v>
      </c>
      <c r="AD129">
        <v>0.45651412854338203</v>
      </c>
      <c r="AE129">
        <v>0.35948542692190999</v>
      </c>
    </row>
    <row r="130" spans="1:31" x14ac:dyDescent="0.25">
      <c r="A130" s="139">
        <v>43101</v>
      </c>
      <c r="B130">
        <f t="shared" si="1"/>
        <v>53.839607484254806</v>
      </c>
      <c r="C130">
        <v>0.48096996052624003</v>
      </c>
      <c r="D130">
        <v>0.67167758113287002</v>
      </c>
      <c r="E130">
        <v>0.87010872864990196</v>
      </c>
      <c r="F130">
        <v>0.113906702122264</v>
      </c>
      <c r="G130">
        <v>8.5145205306708896E-2</v>
      </c>
      <c r="H130">
        <v>0.40153918238618702</v>
      </c>
      <c r="I130">
        <v>0.84116712724120801</v>
      </c>
      <c r="J130">
        <v>0.84795317006178605</v>
      </c>
      <c r="K130">
        <v>0.77599401941614898</v>
      </c>
      <c r="L130">
        <v>0.75674086900306003</v>
      </c>
      <c r="M130">
        <v>0.202683780514339</v>
      </c>
      <c r="N130">
        <v>0.58210279073266302</v>
      </c>
      <c r="O130">
        <v>6.0477474982689503E-2</v>
      </c>
      <c r="P130">
        <v>0.65762067764518495</v>
      </c>
      <c r="Q130">
        <v>0.792319439088088</v>
      </c>
      <c r="R130">
        <v>0.37118370554639202</v>
      </c>
      <c r="S130">
        <v>0.39220462176350102</v>
      </c>
      <c r="T130">
        <v>0.86053257708991204</v>
      </c>
      <c r="U130">
        <v>0.26238068908703699</v>
      </c>
      <c r="V130">
        <v>0.48298229582181501</v>
      </c>
      <c r="W130">
        <v>0.69397503073972899</v>
      </c>
      <c r="X130">
        <v>0.71423514336245297</v>
      </c>
      <c r="Y130">
        <v>0.53803458386248804</v>
      </c>
      <c r="Z130">
        <v>0.43576871143744</v>
      </c>
      <c r="AA130">
        <v>0.68317079508849998</v>
      </c>
      <c r="AB130">
        <v>0.47454505473493902</v>
      </c>
      <c r="AC130">
        <v>0.72172353812454704</v>
      </c>
      <c r="AD130">
        <v>0.61929303587612405</v>
      </c>
      <c r="AE130">
        <v>0.22304967908967899</v>
      </c>
    </row>
    <row r="131" spans="1:31" x14ac:dyDescent="0.25">
      <c r="A131" s="139">
        <v>43191</v>
      </c>
      <c r="B131">
        <f t="shared" ref="B131:B139" si="2">AVERAGE(C131:AE131)*100</f>
        <v>55.452446257096902</v>
      </c>
      <c r="C131">
        <v>0.53417525102103003</v>
      </c>
      <c r="D131">
        <v>0.69097369703471401</v>
      </c>
      <c r="E131">
        <v>0.82027655315676895</v>
      </c>
      <c r="F131">
        <v>0.34622248570090802</v>
      </c>
      <c r="G131">
        <v>0.25338212682071598</v>
      </c>
      <c r="H131">
        <v>0.38596859964091601</v>
      </c>
      <c r="I131">
        <v>0.86224239849958495</v>
      </c>
      <c r="J131">
        <v>0.83853343948341397</v>
      </c>
      <c r="K131">
        <v>0.75311698748998102</v>
      </c>
      <c r="L131">
        <v>0.74290142283418303</v>
      </c>
      <c r="M131">
        <v>0.40386270749264203</v>
      </c>
      <c r="N131">
        <v>0.48949682763782498</v>
      </c>
      <c r="O131">
        <v>0.182405394075804</v>
      </c>
      <c r="P131">
        <v>0.47034586770713799</v>
      </c>
      <c r="Q131">
        <v>0.77876799750944004</v>
      </c>
      <c r="R131">
        <v>0.50832200242242098</v>
      </c>
      <c r="S131">
        <v>0.44199258205152597</v>
      </c>
      <c r="T131">
        <v>0.83656364117859205</v>
      </c>
      <c r="U131">
        <v>0.391953051676244</v>
      </c>
      <c r="V131">
        <v>0.60733761687723098</v>
      </c>
      <c r="W131">
        <v>0.69395860969092704</v>
      </c>
      <c r="X131">
        <v>0.50912669242087805</v>
      </c>
      <c r="Y131">
        <v>0.64628608433788304</v>
      </c>
      <c r="Z131">
        <v>0.54208342360819295</v>
      </c>
      <c r="AA131">
        <v>0.59500653402916304</v>
      </c>
      <c r="AB131">
        <v>0.37331562834487497</v>
      </c>
      <c r="AC131">
        <v>0.51329921868130901</v>
      </c>
      <c r="AD131">
        <v>0.50379731127416805</v>
      </c>
      <c r="AE131">
        <v>0.365495261859622</v>
      </c>
    </row>
    <row r="132" spans="1:31" x14ac:dyDescent="0.25">
      <c r="A132" s="139">
        <v>43282</v>
      </c>
      <c r="B132">
        <f t="shared" si="2"/>
        <v>54.035561732527171</v>
      </c>
      <c r="C132">
        <v>0.65290175879553802</v>
      </c>
      <c r="D132">
        <v>0.67448163708193298</v>
      </c>
      <c r="E132">
        <v>0.74408342925301596</v>
      </c>
      <c r="F132">
        <v>0.54731196679122995</v>
      </c>
      <c r="G132">
        <v>6.0853719868046899E-2</v>
      </c>
      <c r="H132">
        <v>0.54738732729363804</v>
      </c>
      <c r="I132">
        <v>0.78992625470968303</v>
      </c>
      <c r="J132">
        <v>0.82744012397823596</v>
      </c>
      <c r="K132">
        <v>0.75229622832592302</v>
      </c>
      <c r="L132">
        <v>0.66050285236560702</v>
      </c>
      <c r="M132">
        <v>0.425064829571764</v>
      </c>
      <c r="N132">
        <v>0.61391908826113495</v>
      </c>
      <c r="O132">
        <v>0.14918951450170301</v>
      </c>
      <c r="P132">
        <v>0.43555002314232799</v>
      </c>
      <c r="Q132">
        <v>0.73573828065291103</v>
      </c>
      <c r="R132">
        <v>0.36759133637381602</v>
      </c>
      <c r="S132">
        <v>0.42613446260745602</v>
      </c>
      <c r="T132">
        <v>0.79011792567004602</v>
      </c>
      <c r="U132">
        <v>0.46017220156809802</v>
      </c>
      <c r="V132">
        <v>0.63673700976152003</v>
      </c>
      <c r="W132">
        <v>0.63751624527587103</v>
      </c>
      <c r="X132">
        <v>0.66069828387575402</v>
      </c>
      <c r="Y132">
        <v>0.77334962028314802</v>
      </c>
      <c r="Z132">
        <v>0.48049273250059399</v>
      </c>
      <c r="AA132">
        <v>0.74630712290361001</v>
      </c>
      <c r="AB132">
        <v>0.56484025078687605</v>
      </c>
      <c r="AC132">
        <v>0.26377325254374701</v>
      </c>
      <c r="AD132">
        <v>0.295950661109807</v>
      </c>
      <c r="AE132">
        <v>-5.0015237420152299E-2</v>
      </c>
    </row>
    <row r="133" spans="1:31" x14ac:dyDescent="0.25">
      <c r="A133" s="139">
        <v>43374</v>
      </c>
      <c r="B133">
        <f t="shared" si="2"/>
        <v>41.170460473043377</v>
      </c>
      <c r="C133">
        <v>0.33803512891217302</v>
      </c>
      <c r="D133">
        <v>0.49884865462733802</v>
      </c>
      <c r="E133">
        <v>0.57130361923289397</v>
      </c>
      <c r="F133">
        <v>0.43694623812537298</v>
      </c>
      <c r="G133">
        <v>0.19458918830354999</v>
      </c>
      <c r="H133">
        <v>0.325955422694932</v>
      </c>
      <c r="I133">
        <v>0.58981382654167802</v>
      </c>
      <c r="J133">
        <v>0.59401572734791297</v>
      </c>
      <c r="K133">
        <v>0.45099164161289801</v>
      </c>
      <c r="L133">
        <v>0.50005686057777698</v>
      </c>
      <c r="M133">
        <v>0.40743406132643301</v>
      </c>
      <c r="N133">
        <v>0.37719299077433999</v>
      </c>
      <c r="O133">
        <v>0.16495470875059101</v>
      </c>
      <c r="P133">
        <v>0.41711760533530901</v>
      </c>
      <c r="Q133">
        <v>0.58681602824395096</v>
      </c>
      <c r="R133">
        <v>0.32420939787303199</v>
      </c>
      <c r="S133">
        <v>8.8178442643623706E-2</v>
      </c>
      <c r="T133">
        <v>0.50671054777119395</v>
      </c>
      <c r="U133">
        <v>0.25140582374763398</v>
      </c>
      <c r="V133">
        <v>0.43878454593192801</v>
      </c>
      <c r="W133">
        <v>0.42653691575083302</v>
      </c>
      <c r="X133">
        <v>0.49766905558637903</v>
      </c>
      <c r="Y133">
        <v>0.659290412553037</v>
      </c>
      <c r="Z133">
        <v>0.49023565425619497</v>
      </c>
      <c r="AA133">
        <v>0.50723848174953301</v>
      </c>
      <c r="AB133">
        <v>0.19136424177165701</v>
      </c>
      <c r="AC133">
        <v>0.34230155162859899</v>
      </c>
      <c r="AD133">
        <v>0.34597029157791398</v>
      </c>
      <c r="AE133">
        <v>0.41546647193386899</v>
      </c>
    </row>
    <row r="134" spans="1:31" x14ac:dyDescent="0.25">
      <c r="A134" s="139">
        <v>43466</v>
      </c>
      <c r="B134">
        <f t="shared" si="2"/>
        <v>35.63072412695093</v>
      </c>
      <c r="C134">
        <v>0.47779101575051802</v>
      </c>
      <c r="D134">
        <v>0.409496120708502</v>
      </c>
      <c r="E134">
        <v>0.37533418697195597</v>
      </c>
      <c r="F134">
        <v>0.29097910503589097</v>
      </c>
      <c r="G134">
        <v>9.0357413280958108E-3</v>
      </c>
      <c r="H134">
        <v>0.32595315841431999</v>
      </c>
      <c r="I134">
        <v>0.49383623931757098</v>
      </c>
      <c r="J134">
        <v>0.45816628105749801</v>
      </c>
      <c r="K134">
        <v>0.38407510653389998</v>
      </c>
      <c r="L134">
        <v>0.39718851611113198</v>
      </c>
      <c r="M134">
        <v>0.29273514007568202</v>
      </c>
      <c r="N134">
        <v>0.252361796979655</v>
      </c>
      <c r="O134">
        <v>-7.6752693634589503E-2</v>
      </c>
      <c r="P134">
        <v>0.210710814431261</v>
      </c>
      <c r="Q134">
        <v>0.34460352489135099</v>
      </c>
      <c r="R134">
        <v>0.54709589945697601</v>
      </c>
      <c r="S134">
        <v>0.10921089978385801</v>
      </c>
      <c r="T134">
        <v>0.49322241452209897</v>
      </c>
      <c r="U134">
        <v>0.40265099890815198</v>
      </c>
      <c r="V134">
        <v>0.44149119057863201</v>
      </c>
      <c r="W134">
        <v>0.37133928224643498</v>
      </c>
      <c r="X134">
        <v>0.29168555422086001</v>
      </c>
      <c r="Y134">
        <v>0.77435551274546599</v>
      </c>
      <c r="Z134">
        <v>0.241572437987043</v>
      </c>
      <c r="AA134">
        <v>0.44123671030793699</v>
      </c>
      <c r="AB134">
        <v>0.39097941603174002</v>
      </c>
      <c r="AC134">
        <v>0.260979012260804</v>
      </c>
      <c r="AD134">
        <v>0.30701204845866797</v>
      </c>
      <c r="AE134">
        <v>0.614564565334355</v>
      </c>
    </row>
    <row r="135" spans="1:31" x14ac:dyDescent="0.25">
      <c r="A135" s="139">
        <v>43556</v>
      </c>
      <c r="B135">
        <f t="shared" si="2"/>
        <v>44.87275593914498</v>
      </c>
      <c r="C135">
        <v>0.47326927268012198</v>
      </c>
      <c r="D135">
        <v>0.56504324865701205</v>
      </c>
      <c r="E135">
        <v>0.60367903267751</v>
      </c>
      <c r="F135">
        <v>0.45054533750708903</v>
      </c>
      <c r="G135">
        <v>0.117711302302747</v>
      </c>
      <c r="H135">
        <v>0.54443519680548802</v>
      </c>
      <c r="I135">
        <v>0.563555490852646</v>
      </c>
      <c r="J135">
        <v>0.64126206048550205</v>
      </c>
      <c r="K135">
        <v>0.47816289786699001</v>
      </c>
      <c r="L135">
        <v>0.57685877502294902</v>
      </c>
      <c r="M135">
        <v>0.23109768271155001</v>
      </c>
      <c r="N135">
        <v>0.51724746279729805</v>
      </c>
      <c r="O135">
        <v>4.5031479657759797E-2</v>
      </c>
      <c r="P135">
        <v>0.34990459945199698</v>
      </c>
      <c r="Q135">
        <v>0.60293481187986497</v>
      </c>
      <c r="R135">
        <v>0.48282807352880702</v>
      </c>
      <c r="S135">
        <v>4.8834854131784497E-2</v>
      </c>
      <c r="T135">
        <v>0.59708823969262304</v>
      </c>
      <c r="U135">
        <v>0.40419582787241498</v>
      </c>
      <c r="V135">
        <v>0.59859276977848697</v>
      </c>
      <c r="W135">
        <v>0.53001064867990499</v>
      </c>
      <c r="X135">
        <v>0.56754867545255805</v>
      </c>
      <c r="Y135">
        <v>0.60420739956872704</v>
      </c>
      <c r="Z135">
        <v>0.297489902413759</v>
      </c>
      <c r="AA135">
        <v>0.51094657244743402</v>
      </c>
      <c r="AB135">
        <v>0.51282610863012201</v>
      </c>
      <c r="AC135">
        <v>0.31575998320798598</v>
      </c>
      <c r="AD135">
        <v>0.38094201867725902</v>
      </c>
      <c r="AE135">
        <v>0.40108949691365298</v>
      </c>
    </row>
    <row r="136" spans="1:31" x14ac:dyDescent="0.25">
      <c r="A136" s="139">
        <v>43647</v>
      </c>
      <c r="B136">
        <f t="shared" si="2"/>
        <v>48.110429687897906</v>
      </c>
      <c r="C136">
        <v>0.42917958323666</v>
      </c>
      <c r="D136">
        <v>0.74944712804320202</v>
      </c>
      <c r="E136">
        <v>0.79013567371939497</v>
      </c>
      <c r="F136">
        <v>0.45219822332742698</v>
      </c>
      <c r="G136">
        <v>0.28074459388023099</v>
      </c>
      <c r="H136">
        <v>0.38357014323307098</v>
      </c>
      <c r="I136">
        <v>0.79626066179056598</v>
      </c>
      <c r="J136">
        <v>0.79039956670258604</v>
      </c>
      <c r="K136">
        <v>0.717407622064822</v>
      </c>
      <c r="L136">
        <v>0.77762631016489003</v>
      </c>
      <c r="M136">
        <v>0.114256029180205</v>
      </c>
      <c r="N136">
        <v>0.29768396009148401</v>
      </c>
      <c r="O136">
        <v>9.7639581892828398E-2</v>
      </c>
      <c r="P136">
        <v>0.22666598217317399</v>
      </c>
      <c r="Q136">
        <v>0.55690950797135397</v>
      </c>
      <c r="R136">
        <v>0.57615743736327796</v>
      </c>
      <c r="S136">
        <v>-0.105405638301917</v>
      </c>
      <c r="T136">
        <v>0.83054539366303404</v>
      </c>
      <c r="U136">
        <v>0.35765761614379299</v>
      </c>
      <c r="V136">
        <v>0.26461350296359298</v>
      </c>
      <c r="W136">
        <v>0.40306907144419801</v>
      </c>
      <c r="X136">
        <v>0.621112531462782</v>
      </c>
      <c r="Y136">
        <v>0.53863056105900398</v>
      </c>
      <c r="Z136">
        <v>0.33355497369559201</v>
      </c>
      <c r="AA136">
        <v>0.61670110131190004</v>
      </c>
      <c r="AB136">
        <v>0.58465384014446897</v>
      </c>
      <c r="AC136">
        <v>0.51200647752322404</v>
      </c>
      <c r="AD136">
        <v>0.32989165090035499</v>
      </c>
      <c r="AE136">
        <v>0.62871152264519203</v>
      </c>
    </row>
    <row r="137" spans="1:31" x14ac:dyDescent="0.25">
      <c r="A137" s="139">
        <v>43739</v>
      </c>
      <c r="B137">
        <f t="shared" si="2"/>
        <v>56.419183258377103</v>
      </c>
      <c r="C137">
        <v>0.61762874540411605</v>
      </c>
      <c r="D137">
        <v>0.82271686615267503</v>
      </c>
      <c r="E137">
        <v>0.85960577836935004</v>
      </c>
      <c r="F137">
        <v>0.60262729896007805</v>
      </c>
      <c r="G137">
        <v>-4.2107642601913603E-2</v>
      </c>
      <c r="H137">
        <v>0.35714772955651902</v>
      </c>
      <c r="I137">
        <v>0.88701354458529902</v>
      </c>
      <c r="J137">
        <v>0.86264466531355499</v>
      </c>
      <c r="K137">
        <v>0.83980080069311003</v>
      </c>
      <c r="L137">
        <v>0.86201506804348704</v>
      </c>
      <c r="M137">
        <v>7.4931846814329101E-2</v>
      </c>
      <c r="N137">
        <v>0.35270672331665398</v>
      </c>
      <c r="O137">
        <v>0.17827640012478799</v>
      </c>
      <c r="P137">
        <v>0.62747265419135001</v>
      </c>
      <c r="Q137">
        <v>0.78448802707407395</v>
      </c>
      <c r="R137">
        <v>0.55215088204618001</v>
      </c>
      <c r="S137">
        <v>0.220055548260011</v>
      </c>
      <c r="T137">
        <v>0.88280901406486501</v>
      </c>
      <c r="U137">
        <v>0.47999298054437201</v>
      </c>
      <c r="V137">
        <v>0.50645009905356497</v>
      </c>
      <c r="W137">
        <v>0.67466153695485598</v>
      </c>
      <c r="X137">
        <v>0.74569669968792096</v>
      </c>
      <c r="Y137">
        <v>0.492001569566277</v>
      </c>
      <c r="Z137">
        <v>8.9651531853958605E-2</v>
      </c>
      <c r="AA137">
        <v>0.75462969118706302</v>
      </c>
      <c r="AB137">
        <v>0.53892289269537497</v>
      </c>
      <c r="AC137">
        <v>0.63521254835312602</v>
      </c>
      <c r="AD137">
        <v>0.43247182834967202</v>
      </c>
      <c r="AE137">
        <v>0.669887816314652</v>
      </c>
    </row>
    <row r="138" spans="1:31" x14ac:dyDescent="0.25">
      <c r="A138" s="139">
        <v>43831</v>
      </c>
      <c r="B138">
        <f t="shared" si="2"/>
        <v>77.756277253951652</v>
      </c>
      <c r="C138">
        <v>0.70581994271387904</v>
      </c>
      <c r="D138">
        <v>0.87711479424350203</v>
      </c>
      <c r="E138">
        <v>0.89502579907544899</v>
      </c>
      <c r="F138">
        <v>0.76949746545005904</v>
      </c>
      <c r="G138">
        <v>0.31881187003028599</v>
      </c>
      <c r="H138">
        <v>0.70183571414030999</v>
      </c>
      <c r="I138">
        <v>0.94465459800171403</v>
      </c>
      <c r="J138">
        <v>0.91802737258856804</v>
      </c>
      <c r="K138">
        <v>0.89163910839476301</v>
      </c>
      <c r="L138">
        <v>0.93071921855607698</v>
      </c>
      <c r="M138">
        <v>0.51980332556867104</v>
      </c>
      <c r="N138">
        <v>0.86506336752489499</v>
      </c>
      <c r="O138">
        <v>0.42517497857264802</v>
      </c>
      <c r="P138">
        <v>0.77300618193563098</v>
      </c>
      <c r="Q138">
        <v>0.89801727758280403</v>
      </c>
      <c r="R138">
        <v>0.75919249507835895</v>
      </c>
      <c r="S138">
        <v>0.68840330851548504</v>
      </c>
      <c r="T138">
        <v>0.94165489412997105</v>
      </c>
      <c r="U138">
        <v>0.724630983566382</v>
      </c>
      <c r="V138">
        <v>0.78269253103816405</v>
      </c>
      <c r="W138">
        <v>0.79853515484256299</v>
      </c>
      <c r="X138">
        <v>0.91262618969069198</v>
      </c>
      <c r="Y138">
        <v>0.83924529281544802</v>
      </c>
      <c r="Z138">
        <v>0.72055973400010398</v>
      </c>
      <c r="AA138">
        <v>0.879661734698574</v>
      </c>
      <c r="AB138">
        <v>0.84628274466767595</v>
      </c>
      <c r="AC138">
        <v>0.79373021215288597</v>
      </c>
      <c r="AD138">
        <v>0.84606973897390803</v>
      </c>
      <c r="AE138">
        <v>0.58182437509651097</v>
      </c>
    </row>
    <row r="139" spans="1:31" x14ac:dyDescent="0.25">
      <c r="A139" s="139">
        <v>43922</v>
      </c>
      <c r="B139">
        <f t="shared" si="2"/>
        <v>46.902736695654454</v>
      </c>
      <c r="C139">
        <v>0.64925790162168695</v>
      </c>
      <c r="D139">
        <v>0.64204617663425301</v>
      </c>
      <c r="E139">
        <v>0.67907290082247496</v>
      </c>
      <c r="F139">
        <v>0.28115186520072</v>
      </c>
      <c r="G139">
        <v>0.101291164975501</v>
      </c>
      <c r="H139">
        <v>0.34829214277582399</v>
      </c>
      <c r="I139">
        <v>0.750478057615514</v>
      </c>
      <c r="J139">
        <v>0.636349799436006</v>
      </c>
      <c r="K139">
        <v>0.64154083538036899</v>
      </c>
      <c r="L139">
        <v>0.62748179743979104</v>
      </c>
      <c r="M139">
        <v>0.30191245422511498</v>
      </c>
      <c r="N139">
        <v>0.34156490434539399</v>
      </c>
      <c r="O139">
        <v>8.2298973514867493E-2</v>
      </c>
      <c r="P139">
        <v>0.38633604340303801</v>
      </c>
      <c r="Q139">
        <v>0.55566844207400201</v>
      </c>
      <c r="R139">
        <v>4.1871420279524098E-2</v>
      </c>
      <c r="S139">
        <v>0.42206178877686401</v>
      </c>
      <c r="T139">
        <v>0.70488271103641498</v>
      </c>
      <c r="U139">
        <v>0.54827301431238296</v>
      </c>
      <c r="V139">
        <v>0.43148487091848198</v>
      </c>
      <c r="W139">
        <v>0.40913193009737298</v>
      </c>
      <c r="X139">
        <v>0.546531175983336</v>
      </c>
      <c r="Y139">
        <v>0.54638497503676398</v>
      </c>
      <c r="Z139">
        <v>0.51740839838768904</v>
      </c>
      <c r="AA139">
        <v>0.51939853163555105</v>
      </c>
      <c r="AB139">
        <v>0.43837908157210498</v>
      </c>
      <c r="AC139">
        <v>0.592020633043985</v>
      </c>
      <c r="AD139">
        <v>0.38809785679006498</v>
      </c>
      <c r="AE139">
        <v>0.47112379440470098</v>
      </c>
    </row>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X139"/>
  <sheetViews>
    <sheetView workbookViewId="0">
      <selection activeCell="E10" sqref="E10"/>
    </sheetView>
  </sheetViews>
  <sheetFormatPr defaultColWidth="8.85546875" defaultRowHeight="15" x14ac:dyDescent="0.25"/>
  <cols>
    <col min="1" max="1" width="11.7109375" bestFit="1" customWidth="1"/>
    <col min="3" max="3" width="12.85546875" bestFit="1" customWidth="1"/>
    <col min="4" max="4" width="12.140625" bestFit="1" customWidth="1"/>
    <col min="5" max="11" width="12.85546875" bestFit="1" customWidth="1"/>
    <col min="12" max="12" width="12.140625" bestFit="1" customWidth="1"/>
    <col min="13" max="14" width="12.85546875" bestFit="1" customWidth="1"/>
    <col min="15" max="15" width="12.140625" bestFit="1" customWidth="1"/>
    <col min="16" max="16" width="13.140625" bestFit="1" customWidth="1"/>
    <col min="17" max="17" width="13.85546875" bestFit="1" customWidth="1"/>
    <col min="18" max="18" width="12.85546875" bestFit="1" customWidth="1"/>
    <col min="19" max="19" width="12.140625" bestFit="1" customWidth="1"/>
    <col min="20" max="20" width="13.140625" bestFit="1" customWidth="1"/>
    <col min="21" max="21" width="12.140625" bestFit="1" customWidth="1"/>
    <col min="22" max="24" width="12.85546875" bestFit="1" customWidth="1"/>
  </cols>
  <sheetData>
    <row r="1" spans="1:24" x14ac:dyDescent="0.25">
      <c r="A1" s="140"/>
      <c r="B1" t="s">
        <v>104</v>
      </c>
      <c r="C1" t="s">
        <v>1293</v>
      </c>
      <c r="D1" t="s">
        <v>1294</v>
      </c>
      <c r="E1" t="s">
        <v>1295</v>
      </c>
      <c r="F1" t="s">
        <v>1296</v>
      </c>
      <c r="G1" t="s">
        <v>1297</v>
      </c>
      <c r="H1" t="s">
        <v>1298</v>
      </c>
      <c r="I1" t="s">
        <v>1299</v>
      </c>
      <c r="J1" t="s">
        <v>1300</v>
      </c>
      <c r="K1" t="s">
        <v>1301</v>
      </c>
      <c r="L1" t="s">
        <v>1302</v>
      </c>
      <c r="M1" t="s">
        <v>1303</v>
      </c>
      <c r="N1" t="s">
        <v>1304</v>
      </c>
      <c r="O1" t="s">
        <v>1305</v>
      </c>
      <c r="P1" t="s">
        <v>1306</v>
      </c>
      <c r="Q1" t="s">
        <v>1307</v>
      </c>
      <c r="R1" t="s">
        <v>1308</v>
      </c>
      <c r="S1" t="s">
        <v>1309</v>
      </c>
      <c r="T1" t="s">
        <v>1310</v>
      </c>
      <c r="U1" t="s">
        <v>1311</v>
      </c>
      <c r="V1" t="s">
        <v>1312</v>
      </c>
      <c r="W1" t="s">
        <v>1313</v>
      </c>
      <c r="X1" t="s">
        <v>1314</v>
      </c>
    </row>
    <row r="2" spans="1:24" x14ac:dyDescent="0.25">
      <c r="A2" s="139">
        <v>31413</v>
      </c>
      <c r="B2">
        <f>AVERAGE(C2:X2)*100</f>
        <v>28.992594585901049</v>
      </c>
      <c r="C2">
        <v>0.105353082287272</v>
      </c>
      <c r="D2" t="s">
        <v>162</v>
      </c>
      <c r="E2" t="s">
        <v>162</v>
      </c>
      <c r="F2" t="s">
        <v>162</v>
      </c>
      <c r="G2" t="s">
        <v>162</v>
      </c>
      <c r="H2" t="s">
        <v>162</v>
      </c>
      <c r="I2" t="s">
        <v>162</v>
      </c>
      <c r="J2" t="s">
        <v>162</v>
      </c>
      <c r="K2" t="s">
        <v>162</v>
      </c>
      <c r="L2" t="s">
        <v>162</v>
      </c>
      <c r="M2" t="s">
        <v>162</v>
      </c>
      <c r="N2" t="s">
        <v>162</v>
      </c>
      <c r="O2" t="s">
        <v>162</v>
      </c>
      <c r="P2">
        <v>0.49132948516297897</v>
      </c>
      <c r="Q2" t="s">
        <v>162</v>
      </c>
      <c r="R2" t="s">
        <v>162</v>
      </c>
      <c r="S2" t="s">
        <v>162</v>
      </c>
      <c r="T2" t="s">
        <v>162</v>
      </c>
      <c r="U2" t="s">
        <v>162</v>
      </c>
      <c r="V2" t="s">
        <v>162</v>
      </c>
      <c r="W2">
        <v>0.377095704940412</v>
      </c>
      <c r="X2">
        <v>0.18592551104537899</v>
      </c>
    </row>
    <row r="3" spans="1:24" x14ac:dyDescent="0.25">
      <c r="A3" s="139">
        <v>31503</v>
      </c>
      <c r="B3">
        <f t="shared" ref="B3:B66" si="0">AVERAGE(C3:X3)*100</f>
        <v>21.4059362137255</v>
      </c>
      <c r="C3">
        <v>-2.04696289099149E-2</v>
      </c>
      <c r="D3" t="s">
        <v>162</v>
      </c>
      <c r="E3" t="s">
        <v>162</v>
      </c>
      <c r="F3" t="s">
        <v>162</v>
      </c>
      <c r="G3" t="s">
        <v>162</v>
      </c>
      <c r="H3" t="s">
        <v>162</v>
      </c>
      <c r="I3" t="s">
        <v>162</v>
      </c>
      <c r="J3" t="s">
        <v>162</v>
      </c>
      <c r="K3" t="s">
        <v>162</v>
      </c>
      <c r="L3" t="s">
        <v>162</v>
      </c>
      <c r="M3" t="s">
        <v>162</v>
      </c>
      <c r="N3" t="s">
        <v>162</v>
      </c>
      <c r="O3" t="s">
        <v>162</v>
      </c>
      <c r="P3">
        <v>0.63590808475798499</v>
      </c>
      <c r="Q3" t="s">
        <v>162</v>
      </c>
      <c r="R3" t="s">
        <v>162</v>
      </c>
      <c r="S3" t="s">
        <v>162</v>
      </c>
      <c r="T3" t="s">
        <v>162</v>
      </c>
      <c r="U3" t="s">
        <v>162</v>
      </c>
      <c r="V3" t="s">
        <v>162</v>
      </c>
      <c r="W3">
        <v>0.17775656781843499</v>
      </c>
      <c r="X3">
        <v>6.3042424882514894E-2</v>
      </c>
    </row>
    <row r="4" spans="1:24" x14ac:dyDescent="0.25">
      <c r="A4" s="139">
        <v>31594</v>
      </c>
      <c r="B4">
        <f t="shared" si="0"/>
        <v>25.383640950711893</v>
      </c>
      <c r="C4">
        <v>-6.18931390029882E-2</v>
      </c>
      <c r="D4" t="s">
        <v>162</v>
      </c>
      <c r="E4" t="s">
        <v>162</v>
      </c>
      <c r="F4" t="s">
        <v>162</v>
      </c>
      <c r="G4" t="s">
        <v>162</v>
      </c>
      <c r="H4" t="s">
        <v>162</v>
      </c>
      <c r="I4" t="s">
        <v>162</v>
      </c>
      <c r="J4" t="s">
        <v>162</v>
      </c>
      <c r="K4" t="s">
        <v>162</v>
      </c>
      <c r="L4" t="s">
        <v>162</v>
      </c>
      <c r="M4" t="s">
        <v>162</v>
      </c>
      <c r="N4" t="s">
        <v>162</v>
      </c>
      <c r="O4" t="s">
        <v>162</v>
      </c>
      <c r="P4">
        <v>0.61193971240466205</v>
      </c>
      <c r="Q4" t="s">
        <v>162</v>
      </c>
      <c r="R4" t="s">
        <v>162</v>
      </c>
      <c r="S4" t="s">
        <v>162</v>
      </c>
      <c r="T4" t="s">
        <v>162</v>
      </c>
      <c r="U4" t="s">
        <v>162</v>
      </c>
      <c r="V4" t="s">
        <v>162</v>
      </c>
      <c r="W4">
        <v>0.35137467689382101</v>
      </c>
      <c r="X4">
        <v>0.113924387732981</v>
      </c>
    </row>
    <row r="5" spans="1:24" x14ac:dyDescent="0.25">
      <c r="A5" s="139">
        <v>31686</v>
      </c>
      <c r="B5">
        <f t="shared" si="0"/>
        <v>8.1311089488032611</v>
      </c>
      <c r="C5">
        <v>-1.4173681587283901E-2</v>
      </c>
      <c r="D5" t="s">
        <v>162</v>
      </c>
      <c r="E5" t="s">
        <v>162</v>
      </c>
      <c r="F5" t="s">
        <v>162</v>
      </c>
      <c r="G5" t="s">
        <v>162</v>
      </c>
      <c r="H5" t="s">
        <v>162</v>
      </c>
      <c r="I5" t="s">
        <v>162</v>
      </c>
      <c r="J5" t="s">
        <v>162</v>
      </c>
      <c r="K5" t="s">
        <v>162</v>
      </c>
      <c r="L5" t="s">
        <v>162</v>
      </c>
      <c r="M5" t="s">
        <v>162</v>
      </c>
      <c r="N5" t="s">
        <v>162</v>
      </c>
      <c r="O5" t="s">
        <v>162</v>
      </c>
      <c r="P5">
        <v>0.51616338560595398</v>
      </c>
      <c r="Q5" t="s">
        <v>162</v>
      </c>
      <c r="R5" t="s">
        <v>162</v>
      </c>
      <c r="S5" t="s">
        <v>162</v>
      </c>
      <c r="T5" t="s">
        <v>162</v>
      </c>
      <c r="U5" t="s">
        <v>162</v>
      </c>
      <c r="V5" t="s">
        <v>162</v>
      </c>
      <c r="W5">
        <v>-0.123403543929266</v>
      </c>
      <c r="X5">
        <v>-5.3341802137273603E-2</v>
      </c>
    </row>
    <row r="6" spans="1:24" x14ac:dyDescent="0.25">
      <c r="A6" s="139">
        <v>31778</v>
      </c>
      <c r="B6">
        <f t="shared" si="0"/>
        <v>22.892445592533761</v>
      </c>
      <c r="C6">
        <v>4.0665805028322101E-2</v>
      </c>
      <c r="D6" t="s">
        <v>162</v>
      </c>
      <c r="E6" t="s">
        <v>162</v>
      </c>
      <c r="F6" t="s">
        <v>162</v>
      </c>
      <c r="G6" t="s">
        <v>162</v>
      </c>
      <c r="H6" t="s">
        <v>162</v>
      </c>
      <c r="I6" t="s">
        <v>162</v>
      </c>
      <c r="J6" t="s">
        <v>162</v>
      </c>
      <c r="K6" t="s">
        <v>162</v>
      </c>
      <c r="L6" t="s">
        <v>162</v>
      </c>
      <c r="M6" t="s">
        <v>162</v>
      </c>
      <c r="N6" t="s">
        <v>162</v>
      </c>
      <c r="O6" t="s">
        <v>162</v>
      </c>
      <c r="P6">
        <v>0.75821107144041699</v>
      </c>
      <c r="Q6" t="s">
        <v>162</v>
      </c>
      <c r="R6" t="s">
        <v>162</v>
      </c>
      <c r="S6" t="s">
        <v>162</v>
      </c>
      <c r="T6" t="s">
        <v>162</v>
      </c>
      <c r="U6" t="s">
        <v>162</v>
      </c>
      <c r="V6" t="s">
        <v>162</v>
      </c>
      <c r="W6">
        <v>0.106046054301522</v>
      </c>
      <c r="X6">
        <v>1.0774892931089399E-2</v>
      </c>
    </row>
    <row r="7" spans="1:24" x14ac:dyDescent="0.25">
      <c r="A7" s="139">
        <v>31868</v>
      </c>
      <c r="B7">
        <f t="shared" si="0"/>
        <v>20.747977672240054</v>
      </c>
      <c r="C7">
        <v>3.3557212460289199E-2</v>
      </c>
      <c r="D7" t="s">
        <v>162</v>
      </c>
      <c r="E7" t="s">
        <v>162</v>
      </c>
      <c r="F7" t="s">
        <v>162</v>
      </c>
      <c r="G7" t="s">
        <v>162</v>
      </c>
      <c r="H7" t="s">
        <v>162</v>
      </c>
      <c r="I7" t="s">
        <v>162</v>
      </c>
      <c r="J7" t="s">
        <v>162</v>
      </c>
      <c r="K7" t="s">
        <v>162</v>
      </c>
      <c r="L7" t="s">
        <v>162</v>
      </c>
      <c r="M7" t="s">
        <v>162</v>
      </c>
      <c r="N7" t="s">
        <v>162</v>
      </c>
      <c r="O7" t="s">
        <v>162</v>
      </c>
      <c r="P7">
        <v>0.51232864966839498</v>
      </c>
      <c r="Q7" t="s">
        <v>162</v>
      </c>
      <c r="R7" t="s">
        <v>162</v>
      </c>
      <c r="S7" t="s">
        <v>162</v>
      </c>
      <c r="T7" t="s">
        <v>162</v>
      </c>
      <c r="U7" t="s">
        <v>162</v>
      </c>
      <c r="V7" t="s">
        <v>162</v>
      </c>
      <c r="W7">
        <v>0.18002565536832901</v>
      </c>
      <c r="X7">
        <v>0.104007589392589</v>
      </c>
    </row>
    <row r="8" spans="1:24" x14ac:dyDescent="0.25">
      <c r="A8" s="139">
        <v>31959</v>
      </c>
      <c r="B8">
        <f t="shared" si="0"/>
        <v>13.885634692411857</v>
      </c>
      <c r="C8">
        <v>3.7478714321371003E-2</v>
      </c>
      <c r="D8" t="s">
        <v>162</v>
      </c>
      <c r="E8" t="s">
        <v>162</v>
      </c>
      <c r="F8" t="s">
        <v>162</v>
      </c>
      <c r="G8" t="s">
        <v>162</v>
      </c>
      <c r="H8" t="s">
        <v>162</v>
      </c>
      <c r="I8" t="s">
        <v>162</v>
      </c>
      <c r="J8" t="s">
        <v>162</v>
      </c>
      <c r="K8" t="s">
        <v>162</v>
      </c>
      <c r="L8" t="s">
        <v>162</v>
      </c>
      <c r="M8" t="s">
        <v>162</v>
      </c>
      <c r="N8" t="s">
        <v>162</v>
      </c>
      <c r="O8" t="s">
        <v>162</v>
      </c>
      <c r="P8">
        <v>0.48078640393448102</v>
      </c>
      <c r="Q8" t="s">
        <v>162</v>
      </c>
      <c r="R8" t="s">
        <v>162</v>
      </c>
      <c r="S8" t="s">
        <v>162</v>
      </c>
      <c r="T8" t="s">
        <v>162</v>
      </c>
      <c r="U8" t="s">
        <v>162</v>
      </c>
      <c r="V8" t="s">
        <v>162</v>
      </c>
      <c r="W8">
        <v>1.7547677393413098E-2</v>
      </c>
      <c r="X8">
        <v>1.96125920472092E-2</v>
      </c>
    </row>
    <row r="9" spans="1:24" x14ac:dyDescent="0.25">
      <c r="A9" s="139">
        <v>32051</v>
      </c>
      <c r="B9">
        <f t="shared" si="0"/>
        <v>60.33792202444068</v>
      </c>
      <c r="C9">
        <v>0.55825179755314602</v>
      </c>
      <c r="D9" t="s">
        <v>162</v>
      </c>
      <c r="E9" t="s">
        <v>162</v>
      </c>
      <c r="F9" t="s">
        <v>162</v>
      </c>
      <c r="G9" t="s">
        <v>162</v>
      </c>
      <c r="H9" t="s">
        <v>162</v>
      </c>
      <c r="I9" t="s">
        <v>162</v>
      </c>
      <c r="J9" t="s">
        <v>162</v>
      </c>
      <c r="K9" t="s">
        <v>162</v>
      </c>
      <c r="L9" t="s">
        <v>162</v>
      </c>
      <c r="M9" t="s">
        <v>162</v>
      </c>
      <c r="N9" t="s">
        <v>162</v>
      </c>
      <c r="O9" t="s">
        <v>162</v>
      </c>
      <c r="P9">
        <v>0.57586727461317</v>
      </c>
      <c r="Q9" t="s">
        <v>162</v>
      </c>
      <c r="R9" t="s">
        <v>162</v>
      </c>
      <c r="S9" t="s">
        <v>162</v>
      </c>
      <c r="T9" t="s">
        <v>162</v>
      </c>
      <c r="U9" t="s">
        <v>162</v>
      </c>
      <c r="V9" t="s">
        <v>162</v>
      </c>
      <c r="W9">
        <v>0.694353049223845</v>
      </c>
      <c r="X9">
        <v>0.58504475958746605</v>
      </c>
    </row>
    <row r="10" spans="1:24" x14ac:dyDescent="0.25">
      <c r="A10" s="139">
        <v>32143</v>
      </c>
      <c r="B10">
        <f t="shared" si="0"/>
        <v>30.280253985309045</v>
      </c>
      <c r="C10">
        <v>0.245074237922947</v>
      </c>
      <c r="D10" t="s">
        <v>162</v>
      </c>
      <c r="E10" t="s">
        <v>162</v>
      </c>
      <c r="F10" t="s">
        <v>162</v>
      </c>
      <c r="G10" t="s">
        <v>162</v>
      </c>
      <c r="H10" t="s">
        <v>162</v>
      </c>
      <c r="I10" t="s">
        <v>162</v>
      </c>
      <c r="J10" t="s">
        <v>162</v>
      </c>
      <c r="K10" t="s">
        <v>162</v>
      </c>
      <c r="L10" t="s">
        <v>162</v>
      </c>
      <c r="M10" t="s">
        <v>162</v>
      </c>
      <c r="N10" t="s">
        <v>162</v>
      </c>
      <c r="O10" t="s">
        <v>162</v>
      </c>
      <c r="P10">
        <v>0.53402947270507295</v>
      </c>
      <c r="Q10" t="s">
        <v>162</v>
      </c>
      <c r="R10" t="s">
        <v>162</v>
      </c>
      <c r="S10" t="s">
        <v>162</v>
      </c>
      <c r="T10" t="s">
        <v>162</v>
      </c>
      <c r="U10" t="s">
        <v>162</v>
      </c>
      <c r="V10" t="s">
        <v>162</v>
      </c>
      <c r="W10">
        <v>0.28845160454886398</v>
      </c>
      <c r="X10">
        <v>0.143654844235478</v>
      </c>
    </row>
    <row r="11" spans="1:24" x14ac:dyDescent="0.25">
      <c r="A11" s="139">
        <v>32234</v>
      </c>
      <c r="B11">
        <f t="shared" si="0"/>
        <v>16.411141901637642</v>
      </c>
      <c r="C11">
        <v>-3.5200056008207102E-2</v>
      </c>
      <c r="D11" t="s">
        <v>162</v>
      </c>
      <c r="E11" t="s">
        <v>162</v>
      </c>
      <c r="F11" t="s">
        <v>162</v>
      </c>
      <c r="G11" t="s">
        <v>162</v>
      </c>
      <c r="H11" t="s">
        <v>162</v>
      </c>
      <c r="I11" t="s">
        <v>162</v>
      </c>
      <c r="J11" t="s">
        <v>162</v>
      </c>
      <c r="K11" t="s">
        <v>162</v>
      </c>
      <c r="L11" t="s">
        <v>162</v>
      </c>
      <c r="M11" t="s">
        <v>162</v>
      </c>
      <c r="N11" t="s">
        <v>162</v>
      </c>
      <c r="O11" t="s">
        <v>162</v>
      </c>
      <c r="P11">
        <v>0.53214165044374195</v>
      </c>
      <c r="Q11" t="s">
        <v>162</v>
      </c>
      <c r="R11" t="s">
        <v>162</v>
      </c>
      <c r="S11" t="s">
        <v>162</v>
      </c>
      <c r="T11" t="s">
        <v>162</v>
      </c>
      <c r="U11" t="s">
        <v>162</v>
      </c>
      <c r="V11" t="s">
        <v>162</v>
      </c>
      <c r="W11">
        <v>9.5064947610706801E-2</v>
      </c>
      <c r="X11">
        <v>6.4439134019263905E-2</v>
      </c>
    </row>
    <row r="12" spans="1:24" x14ac:dyDescent="0.25">
      <c r="A12" s="139">
        <v>32325</v>
      </c>
      <c r="B12">
        <f t="shared" si="0"/>
        <v>36.582779615943323</v>
      </c>
      <c r="C12">
        <v>0.30907326643234101</v>
      </c>
      <c r="D12" t="s">
        <v>162</v>
      </c>
      <c r="E12" t="s">
        <v>162</v>
      </c>
      <c r="F12" t="s">
        <v>162</v>
      </c>
      <c r="G12" t="s">
        <v>162</v>
      </c>
      <c r="H12" t="s">
        <v>162</v>
      </c>
      <c r="I12" t="s">
        <v>162</v>
      </c>
      <c r="J12" t="s">
        <v>162</v>
      </c>
      <c r="K12" t="s">
        <v>162</v>
      </c>
      <c r="L12" t="s">
        <v>162</v>
      </c>
      <c r="M12" t="s">
        <v>162</v>
      </c>
      <c r="N12" t="s">
        <v>162</v>
      </c>
      <c r="O12" t="s">
        <v>162</v>
      </c>
      <c r="P12">
        <v>0.78542455442014303</v>
      </c>
      <c r="Q12" t="s">
        <v>162</v>
      </c>
      <c r="R12" t="s">
        <v>162</v>
      </c>
      <c r="S12" t="s">
        <v>162</v>
      </c>
      <c r="T12" t="s">
        <v>162</v>
      </c>
      <c r="U12" t="s">
        <v>162</v>
      </c>
      <c r="V12" t="s">
        <v>162</v>
      </c>
      <c r="W12">
        <v>0.40200215012547702</v>
      </c>
      <c r="X12">
        <v>-3.3188786340228302E-2</v>
      </c>
    </row>
    <row r="13" spans="1:24" x14ac:dyDescent="0.25">
      <c r="A13" s="139">
        <v>32417</v>
      </c>
      <c r="B13">
        <f t="shared" si="0"/>
        <v>25.724530554913226</v>
      </c>
      <c r="C13">
        <v>0.198178668086815</v>
      </c>
      <c r="D13" t="s">
        <v>162</v>
      </c>
      <c r="E13" t="s">
        <v>162</v>
      </c>
      <c r="F13" t="s">
        <v>162</v>
      </c>
      <c r="G13">
        <v>0.29375920323369398</v>
      </c>
      <c r="H13" t="s">
        <v>162</v>
      </c>
      <c r="I13" t="s">
        <v>162</v>
      </c>
      <c r="J13" t="s">
        <v>162</v>
      </c>
      <c r="K13" t="s">
        <v>162</v>
      </c>
      <c r="L13" t="s">
        <v>162</v>
      </c>
      <c r="M13" t="s">
        <v>162</v>
      </c>
      <c r="N13" t="s">
        <v>162</v>
      </c>
      <c r="O13" t="s">
        <v>162</v>
      </c>
      <c r="P13">
        <v>0.83488754882095195</v>
      </c>
      <c r="Q13" t="s">
        <v>162</v>
      </c>
      <c r="R13" t="s">
        <v>162</v>
      </c>
      <c r="S13" t="s">
        <v>162</v>
      </c>
      <c r="T13" t="s">
        <v>162</v>
      </c>
      <c r="U13" t="s">
        <v>162</v>
      </c>
      <c r="V13" t="s">
        <v>162</v>
      </c>
      <c r="W13">
        <v>-4.0660954478930504E-3</v>
      </c>
      <c r="X13">
        <v>-3.6532796947906301E-2</v>
      </c>
    </row>
    <row r="14" spans="1:24" x14ac:dyDescent="0.25">
      <c r="A14" s="139">
        <v>32509</v>
      </c>
      <c r="B14">
        <f t="shared" si="0"/>
        <v>21.417616046790808</v>
      </c>
      <c r="C14">
        <v>-0.12928769062974099</v>
      </c>
      <c r="D14" t="s">
        <v>162</v>
      </c>
      <c r="E14" t="s">
        <v>162</v>
      </c>
      <c r="F14" t="s">
        <v>162</v>
      </c>
      <c r="G14">
        <v>0.389167863729728</v>
      </c>
      <c r="H14">
        <v>-2.1278502016294401E-2</v>
      </c>
      <c r="I14" t="s">
        <v>162</v>
      </c>
      <c r="J14" t="s">
        <v>162</v>
      </c>
      <c r="K14" t="s">
        <v>162</v>
      </c>
      <c r="L14" t="s">
        <v>162</v>
      </c>
      <c r="M14" t="s">
        <v>162</v>
      </c>
      <c r="N14" t="s">
        <v>162</v>
      </c>
      <c r="O14" t="s">
        <v>162</v>
      </c>
      <c r="P14">
        <v>0.75013627233075897</v>
      </c>
      <c r="Q14" t="s">
        <v>162</v>
      </c>
      <c r="R14" t="s">
        <v>162</v>
      </c>
      <c r="S14" t="s">
        <v>162</v>
      </c>
      <c r="T14" t="s">
        <v>162</v>
      </c>
      <c r="U14" t="s">
        <v>162</v>
      </c>
      <c r="V14" t="s">
        <v>162</v>
      </c>
      <c r="W14">
        <v>0.210222481702558</v>
      </c>
      <c r="X14">
        <v>8.6096537690438693E-2</v>
      </c>
    </row>
    <row r="15" spans="1:24" x14ac:dyDescent="0.25">
      <c r="A15" s="139">
        <v>32599</v>
      </c>
      <c r="B15">
        <f t="shared" si="0"/>
        <v>35.552138179617906</v>
      </c>
      <c r="C15">
        <v>6.8653593334163002E-2</v>
      </c>
      <c r="D15" t="s">
        <v>162</v>
      </c>
      <c r="E15" t="s">
        <v>162</v>
      </c>
      <c r="F15" t="s">
        <v>162</v>
      </c>
      <c r="G15">
        <v>0.506252620426902</v>
      </c>
      <c r="H15">
        <v>0.246891644315299</v>
      </c>
      <c r="I15" t="s">
        <v>162</v>
      </c>
      <c r="J15" t="s">
        <v>162</v>
      </c>
      <c r="K15" t="s">
        <v>162</v>
      </c>
      <c r="L15" t="s">
        <v>162</v>
      </c>
      <c r="M15" t="s">
        <v>162</v>
      </c>
      <c r="N15" t="s">
        <v>162</v>
      </c>
      <c r="O15" t="s">
        <v>162</v>
      </c>
      <c r="P15">
        <v>0.83500075519785799</v>
      </c>
      <c r="Q15" t="s">
        <v>162</v>
      </c>
      <c r="R15" t="s">
        <v>162</v>
      </c>
      <c r="S15" t="s">
        <v>162</v>
      </c>
      <c r="T15" t="s">
        <v>162</v>
      </c>
      <c r="U15" t="s">
        <v>162</v>
      </c>
      <c r="V15" t="s">
        <v>162</v>
      </c>
      <c r="W15">
        <v>0.40836669259021102</v>
      </c>
      <c r="X15">
        <v>6.7962984912641494E-2</v>
      </c>
    </row>
    <row r="16" spans="1:24" x14ac:dyDescent="0.25">
      <c r="A16" s="139">
        <v>32690</v>
      </c>
      <c r="B16">
        <f t="shared" si="0"/>
        <v>42.758320531316983</v>
      </c>
      <c r="C16">
        <v>0.12928978223249399</v>
      </c>
      <c r="D16" t="s">
        <v>162</v>
      </c>
      <c r="E16" t="s">
        <v>162</v>
      </c>
      <c r="F16" t="s">
        <v>162</v>
      </c>
      <c r="G16">
        <v>0.635147072664214</v>
      </c>
      <c r="H16">
        <v>0.30238542239819899</v>
      </c>
      <c r="I16" t="s">
        <v>162</v>
      </c>
      <c r="J16" t="s">
        <v>162</v>
      </c>
      <c r="K16" t="s">
        <v>162</v>
      </c>
      <c r="L16" t="s">
        <v>162</v>
      </c>
      <c r="M16" t="s">
        <v>162</v>
      </c>
      <c r="N16" t="s">
        <v>162</v>
      </c>
      <c r="O16" t="s">
        <v>162</v>
      </c>
      <c r="P16">
        <v>0.91862999448340699</v>
      </c>
      <c r="Q16" t="s">
        <v>162</v>
      </c>
      <c r="R16" t="s">
        <v>162</v>
      </c>
      <c r="S16" t="s">
        <v>162</v>
      </c>
      <c r="T16" t="s">
        <v>162</v>
      </c>
      <c r="U16" t="s">
        <v>162</v>
      </c>
      <c r="V16" t="s">
        <v>162</v>
      </c>
      <c r="W16">
        <v>0.43572694095093401</v>
      </c>
      <c r="X16">
        <v>0.14432001914977099</v>
      </c>
    </row>
    <row r="17" spans="1:24" x14ac:dyDescent="0.25">
      <c r="A17" s="139">
        <v>32782</v>
      </c>
      <c r="B17">
        <f t="shared" si="0"/>
        <v>22.767942714343604</v>
      </c>
      <c r="C17">
        <v>0.64705189421042997</v>
      </c>
      <c r="D17" t="s">
        <v>162</v>
      </c>
      <c r="E17" t="s">
        <v>162</v>
      </c>
      <c r="F17" t="s">
        <v>162</v>
      </c>
      <c r="G17">
        <v>6.2801512178590799E-2</v>
      </c>
      <c r="H17">
        <v>0.16715327146282399</v>
      </c>
      <c r="I17" t="s">
        <v>162</v>
      </c>
      <c r="J17" t="s">
        <v>162</v>
      </c>
      <c r="K17" t="s">
        <v>162</v>
      </c>
      <c r="L17" t="s">
        <v>162</v>
      </c>
      <c r="M17" t="s">
        <v>162</v>
      </c>
      <c r="N17" t="s">
        <v>162</v>
      </c>
      <c r="O17" t="s">
        <v>162</v>
      </c>
      <c r="P17">
        <v>0.61939363333220898</v>
      </c>
      <c r="Q17" t="s">
        <v>162</v>
      </c>
      <c r="R17" t="s">
        <v>162</v>
      </c>
      <c r="S17" t="s">
        <v>162</v>
      </c>
      <c r="T17" t="s">
        <v>162</v>
      </c>
      <c r="U17" t="s">
        <v>162</v>
      </c>
      <c r="V17" t="s">
        <v>162</v>
      </c>
      <c r="W17">
        <v>-8.8683418533190797E-2</v>
      </c>
      <c r="X17">
        <v>-4.1640329790246303E-2</v>
      </c>
    </row>
    <row r="18" spans="1:24" x14ac:dyDescent="0.25">
      <c r="A18" s="139">
        <v>32874</v>
      </c>
      <c r="B18">
        <f t="shared" si="0"/>
        <v>23.174591978375712</v>
      </c>
      <c r="C18">
        <v>0.16483635749262199</v>
      </c>
      <c r="D18" t="s">
        <v>162</v>
      </c>
      <c r="E18" t="s">
        <v>162</v>
      </c>
      <c r="F18" t="s">
        <v>162</v>
      </c>
      <c r="G18">
        <v>6.6613198097131301E-2</v>
      </c>
      <c r="H18">
        <v>0.19074867022237499</v>
      </c>
      <c r="I18" t="s">
        <v>162</v>
      </c>
      <c r="J18" t="s">
        <v>162</v>
      </c>
      <c r="K18" t="s">
        <v>162</v>
      </c>
      <c r="L18" t="s">
        <v>162</v>
      </c>
      <c r="M18" t="s">
        <v>162</v>
      </c>
      <c r="N18" t="s">
        <v>162</v>
      </c>
      <c r="O18" t="s">
        <v>162</v>
      </c>
      <c r="P18">
        <v>0.70891207384698296</v>
      </c>
      <c r="Q18" t="s">
        <v>162</v>
      </c>
      <c r="R18" t="s">
        <v>162</v>
      </c>
      <c r="S18" t="s">
        <v>162</v>
      </c>
      <c r="T18" t="s">
        <v>162</v>
      </c>
      <c r="U18" t="s">
        <v>162</v>
      </c>
      <c r="V18" t="s">
        <v>162</v>
      </c>
      <c r="W18">
        <v>0.26415346276777701</v>
      </c>
      <c r="X18">
        <v>-4.78824372434583E-3</v>
      </c>
    </row>
    <row r="19" spans="1:24" x14ac:dyDescent="0.25">
      <c r="A19" s="139">
        <v>32964</v>
      </c>
      <c r="B19">
        <f t="shared" si="0"/>
        <v>6.9250279980578879</v>
      </c>
      <c r="C19">
        <v>0.19988355423318199</v>
      </c>
      <c r="D19" t="s">
        <v>162</v>
      </c>
      <c r="E19" t="s">
        <v>162</v>
      </c>
      <c r="F19" t="s">
        <v>162</v>
      </c>
      <c r="G19">
        <v>-3.2662073516509499E-4</v>
      </c>
      <c r="H19">
        <v>3.3198029138482598E-3</v>
      </c>
      <c r="I19" t="s">
        <v>162</v>
      </c>
      <c r="J19" t="s">
        <v>162</v>
      </c>
      <c r="K19" t="s">
        <v>162</v>
      </c>
      <c r="L19" t="s">
        <v>162</v>
      </c>
      <c r="M19" t="s">
        <v>162</v>
      </c>
      <c r="N19" t="s">
        <v>162</v>
      </c>
      <c r="O19" t="s">
        <v>162</v>
      </c>
      <c r="P19">
        <v>0.306655100841429</v>
      </c>
      <c r="Q19" t="s">
        <v>162</v>
      </c>
      <c r="R19" t="s">
        <v>162</v>
      </c>
      <c r="S19" t="s">
        <v>162</v>
      </c>
      <c r="T19">
        <v>-0.134981015206283</v>
      </c>
      <c r="U19" t="s">
        <v>162</v>
      </c>
      <c r="V19" t="s">
        <v>162</v>
      </c>
      <c r="W19">
        <v>0.21980212896604001</v>
      </c>
      <c r="X19">
        <v>-0.109600991148999</v>
      </c>
    </row>
    <row r="20" spans="1:24" x14ac:dyDescent="0.25">
      <c r="A20" s="139">
        <v>33055</v>
      </c>
      <c r="B20">
        <f t="shared" si="0"/>
        <v>26.342474920506397</v>
      </c>
      <c r="C20">
        <v>0.15842817121003</v>
      </c>
      <c r="D20" t="s">
        <v>162</v>
      </c>
      <c r="E20" t="s">
        <v>162</v>
      </c>
      <c r="F20" t="s">
        <v>162</v>
      </c>
      <c r="G20">
        <v>0.15677573098116401</v>
      </c>
      <c r="H20">
        <v>0.41276315985530199</v>
      </c>
      <c r="I20" t="s">
        <v>162</v>
      </c>
      <c r="J20" t="s">
        <v>162</v>
      </c>
      <c r="K20" t="s">
        <v>162</v>
      </c>
      <c r="L20" t="s">
        <v>162</v>
      </c>
      <c r="M20" t="s">
        <v>162</v>
      </c>
      <c r="N20" t="s">
        <v>162</v>
      </c>
      <c r="O20" t="s">
        <v>162</v>
      </c>
      <c r="P20">
        <v>0.388381772095649</v>
      </c>
      <c r="Q20" t="s">
        <v>162</v>
      </c>
      <c r="R20" t="s">
        <v>162</v>
      </c>
      <c r="S20" t="s">
        <v>162</v>
      </c>
      <c r="T20">
        <v>-1.70494468771871E-2</v>
      </c>
      <c r="U20" t="s">
        <v>162</v>
      </c>
      <c r="V20" t="s">
        <v>162</v>
      </c>
      <c r="W20">
        <v>0.31251879065833399</v>
      </c>
      <c r="X20">
        <v>0.43215506651215602</v>
      </c>
    </row>
    <row r="21" spans="1:24" x14ac:dyDescent="0.25">
      <c r="A21" s="139">
        <v>33147</v>
      </c>
      <c r="B21">
        <f t="shared" si="0"/>
        <v>16.006220694585181</v>
      </c>
      <c r="C21">
        <v>6.2449735618726403E-2</v>
      </c>
      <c r="D21" t="s">
        <v>162</v>
      </c>
      <c r="E21" t="s">
        <v>162</v>
      </c>
      <c r="F21" t="s">
        <v>162</v>
      </c>
      <c r="G21">
        <v>-4.7895159220121601E-2</v>
      </c>
      <c r="H21">
        <v>0.19348230544675701</v>
      </c>
      <c r="I21" t="s">
        <v>162</v>
      </c>
      <c r="J21" t="s">
        <v>162</v>
      </c>
      <c r="K21" t="s">
        <v>162</v>
      </c>
      <c r="L21" t="s">
        <v>162</v>
      </c>
      <c r="M21" t="s">
        <v>162</v>
      </c>
      <c r="N21" t="s">
        <v>162</v>
      </c>
      <c r="O21" t="s">
        <v>162</v>
      </c>
      <c r="P21">
        <v>0.28055597616849898</v>
      </c>
      <c r="Q21" t="s">
        <v>162</v>
      </c>
      <c r="R21" t="s">
        <v>162</v>
      </c>
      <c r="S21" t="s">
        <v>162</v>
      </c>
      <c r="T21">
        <v>0.125000575406815</v>
      </c>
      <c r="U21" t="s">
        <v>162</v>
      </c>
      <c r="V21" t="s">
        <v>162</v>
      </c>
      <c r="W21">
        <v>0.29124196288062598</v>
      </c>
      <c r="X21">
        <v>0.21560005231966101</v>
      </c>
    </row>
    <row r="22" spans="1:24" x14ac:dyDescent="0.25">
      <c r="A22" s="139">
        <v>33239</v>
      </c>
      <c r="B22">
        <f t="shared" si="0"/>
        <v>33.540278863715258</v>
      </c>
      <c r="C22">
        <v>0.17759107656197301</v>
      </c>
      <c r="D22" t="s">
        <v>162</v>
      </c>
      <c r="E22" t="s">
        <v>162</v>
      </c>
      <c r="F22" t="s">
        <v>162</v>
      </c>
      <c r="G22">
        <v>9.9740040439788E-2</v>
      </c>
      <c r="H22">
        <v>0.32819256696244797</v>
      </c>
      <c r="I22" t="s">
        <v>162</v>
      </c>
      <c r="J22" t="s">
        <v>162</v>
      </c>
      <c r="K22" t="s">
        <v>162</v>
      </c>
      <c r="L22" t="s">
        <v>162</v>
      </c>
      <c r="M22" t="s">
        <v>162</v>
      </c>
      <c r="N22" t="s">
        <v>162</v>
      </c>
      <c r="O22" t="s">
        <v>162</v>
      </c>
      <c r="P22">
        <v>0.81034924622886195</v>
      </c>
      <c r="Q22" t="s">
        <v>162</v>
      </c>
      <c r="R22" t="s">
        <v>162</v>
      </c>
      <c r="S22" t="s">
        <v>162</v>
      </c>
      <c r="T22">
        <v>7.4072483740821496E-2</v>
      </c>
      <c r="U22" t="s">
        <v>162</v>
      </c>
      <c r="V22" t="s">
        <v>162</v>
      </c>
      <c r="W22">
        <v>0.56132947582979897</v>
      </c>
      <c r="X22">
        <v>0.29654463069637699</v>
      </c>
    </row>
    <row r="23" spans="1:24" x14ac:dyDescent="0.25">
      <c r="A23" s="139">
        <v>33329</v>
      </c>
      <c r="B23">
        <f t="shared" si="0"/>
        <v>33.137498396415751</v>
      </c>
      <c r="C23">
        <v>0.21437580387785901</v>
      </c>
      <c r="D23" t="s">
        <v>162</v>
      </c>
      <c r="E23" t="s">
        <v>162</v>
      </c>
      <c r="F23" t="s">
        <v>162</v>
      </c>
      <c r="G23">
        <v>8.8230896469589704E-2</v>
      </c>
      <c r="H23">
        <v>0.30339009581092002</v>
      </c>
      <c r="I23" t="s">
        <v>162</v>
      </c>
      <c r="J23" t="s">
        <v>162</v>
      </c>
      <c r="K23" t="s">
        <v>162</v>
      </c>
      <c r="L23" t="s">
        <v>162</v>
      </c>
      <c r="M23" t="s">
        <v>162</v>
      </c>
      <c r="N23" t="s">
        <v>162</v>
      </c>
      <c r="O23" t="s">
        <v>162</v>
      </c>
      <c r="P23">
        <v>0.796013713525213</v>
      </c>
      <c r="Q23" t="s">
        <v>162</v>
      </c>
      <c r="R23" t="s">
        <v>162</v>
      </c>
      <c r="S23" t="s">
        <v>162</v>
      </c>
      <c r="T23">
        <v>0.13928065716551599</v>
      </c>
      <c r="U23" t="s">
        <v>162</v>
      </c>
      <c r="V23" t="s">
        <v>162</v>
      </c>
      <c r="W23">
        <v>0.70015555650503303</v>
      </c>
      <c r="X23">
        <v>7.8178164394971605E-2</v>
      </c>
    </row>
    <row r="24" spans="1:24" x14ac:dyDescent="0.25">
      <c r="A24" s="139">
        <v>33420</v>
      </c>
      <c r="B24">
        <f t="shared" si="0"/>
        <v>47.236827640682861</v>
      </c>
      <c r="C24">
        <v>0.56093576658170796</v>
      </c>
      <c r="D24" t="s">
        <v>162</v>
      </c>
      <c r="E24" t="s">
        <v>162</v>
      </c>
      <c r="F24" t="s">
        <v>162</v>
      </c>
      <c r="G24">
        <v>0.52398095608022299</v>
      </c>
      <c r="H24">
        <v>0.28518700240405997</v>
      </c>
      <c r="I24" t="s">
        <v>162</v>
      </c>
      <c r="J24" t="s">
        <v>162</v>
      </c>
      <c r="K24" t="s">
        <v>162</v>
      </c>
      <c r="L24" t="s">
        <v>162</v>
      </c>
      <c r="M24" t="s">
        <v>162</v>
      </c>
      <c r="N24" t="s">
        <v>162</v>
      </c>
      <c r="O24" t="s">
        <v>162</v>
      </c>
      <c r="P24">
        <v>0.89258046964538296</v>
      </c>
      <c r="Q24" t="s">
        <v>162</v>
      </c>
      <c r="R24" t="s">
        <v>162</v>
      </c>
      <c r="S24" t="s">
        <v>162</v>
      </c>
      <c r="T24">
        <v>3.2864069339775898E-2</v>
      </c>
      <c r="U24" t="s">
        <v>162</v>
      </c>
      <c r="V24" t="s">
        <v>162</v>
      </c>
      <c r="W24">
        <v>0.74627952624112903</v>
      </c>
      <c r="X24">
        <v>0.26475014455552198</v>
      </c>
    </row>
    <row r="25" spans="1:24" x14ac:dyDescent="0.25">
      <c r="A25" s="139">
        <v>33512</v>
      </c>
      <c r="B25">
        <f t="shared" si="0"/>
        <v>23.145866111385878</v>
      </c>
      <c r="C25">
        <v>0.154104977609026</v>
      </c>
      <c r="D25" t="s">
        <v>162</v>
      </c>
      <c r="E25" t="s">
        <v>162</v>
      </c>
      <c r="F25" t="s">
        <v>162</v>
      </c>
      <c r="G25">
        <v>0.215840870917859</v>
      </c>
      <c r="H25">
        <v>3.0209236718725701E-2</v>
      </c>
      <c r="I25" t="s">
        <v>162</v>
      </c>
      <c r="J25" t="s">
        <v>162</v>
      </c>
      <c r="K25" t="s">
        <v>162</v>
      </c>
      <c r="L25" t="s">
        <v>162</v>
      </c>
      <c r="M25" t="s">
        <v>162</v>
      </c>
      <c r="N25" t="s">
        <v>162</v>
      </c>
      <c r="O25" t="s">
        <v>162</v>
      </c>
      <c r="P25">
        <v>0.67052466191193605</v>
      </c>
      <c r="Q25" t="s">
        <v>162</v>
      </c>
      <c r="R25" t="s">
        <v>162</v>
      </c>
      <c r="S25" t="s">
        <v>162</v>
      </c>
      <c r="T25">
        <v>0.12285677326144</v>
      </c>
      <c r="U25" t="s">
        <v>162</v>
      </c>
      <c r="V25" t="s">
        <v>162</v>
      </c>
      <c r="W25">
        <v>0.37062397486189902</v>
      </c>
      <c r="X25">
        <v>5.6050132516125499E-2</v>
      </c>
    </row>
    <row r="26" spans="1:24" x14ac:dyDescent="0.25">
      <c r="A26" s="139">
        <v>33604</v>
      </c>
      <c r="B26">
        <f t="shared" si="0"/>
        <v>41.720294540830416</v>
      </c>
      <c r="C26">
        <v>0.22786325317744399</v>
      </c>
      <c r="D26" t="s">
        <v>162</v>
      </c>
      <c r="E26" t="s">
        <v>162</v>
      </c>
      <c r="F26" t="s">
        <v>162</v>
      </c>
      <c r="G26">
        <v>0.45466765635256501</v>
      </c>
      <c r="H26">
        <v>0.89613967871693101</v>
      </c>
      <c r="I26" t="s">
        <v>162</v>
      </c>
      <c r="J26" t="s">
        <v>162</v>
      </c>
      <c r="K26" t="s">
        <v>162</v>
      </c>
      <c r="L26" t="s">
        <v>162</v>
      </c>
      <c r="M26" t="s">
        <v>162</v>
      </c>
      <c r="N26" t="s">
        <v>162</v>
      </c>
      <c r="O26" t="s">
        <v>162</v>
      </c>
      <c r="P26">
        <v>0.65045878219879405</v>
      </c>
      <c r="Q26" t="s">
        <v>162</v>
      </c>
      <c r="R26" t="s">
        <v>162</v>
      </c>
      <c r="S26" t="s">
        <v>162</v>
      </c>
      <c r="T26">
        <v>0.33935207777064103</v>
      </c>
      <c r="U26" t="s">
        <v>162</v>
      </c>
      <c r="V26" t="s">
        <v>162</v>
      </c>
      <c r="W26">
        <v>0.25373406319634101</v>
      </c>
      <c r="X26">
        <v>9.8205106445413207E-2</v>
      </c>
    </row>
    <row r="27" spans="1:24" x14ac:dyDescent="0.25">
      <c r="A27" s="139">
        <v>33695</v>
      </c>
      <c r="B27">
        <f t="shared" si="0"/>
        <v>23.270158302436634</v>
      </c>
      <c r="C27">
        <v>8.9542690486177398E-2</v>
      </c>
      <c r="D27" t="s">
        <v>162</v>
      </c>
      <c r="E27" t="s">
        <v>162</v>
      </c>
      <c r="F27" t="s">
        <v>162</v>
      </c>
      <c r="G27">
        <v>0.31259493919379699</v>
      </c>
      <c r="H27">
        <v>0.29644926323547</v>
      </c>
      <c r="I27" t="s">
        <v>162</v>
      </c>
      <c r="J27" t="s">
        <v>162</v>
      </c>
      <c r="K27" t="s">
        <v>162</v>
      </c>
      <c r="L27" t="s">
        <v>162</v>
      </c>
      <c r="M27" t="s">
        <v>162</v>
      </c>
      <c r="N27" t="s">
        <v>162</v>
      </c>
      <c r="O27" t="s">
        <v>162</v>
      </c>
      <c r="P27">
        <v>0.38049097344494798</v>
      </c>
      <c r="Q27" t="s">
        <v>162</v>
      </c>
      <c r="R27" t="s">
        <v>162</v>
      </c>
      <c r="S27" t="s">
        <v>162</v>
      </c>
      <c r="T27">
        <v>0.159340302623594</v>
      </c>
      <c r="U27" t="s">
        <v>162</v>
      </c>
      <c r="V27" t="s">
        <v>162</v>
      </c>
      <c r="W27">
        <v>0.214065125514704</v>
      </c>
      <c r="X27">
        <v>0.176427786671874</v>
      </c>
    </row>
    <row r="28" spans="1:24" x14ac:dyDescent="0.25">
      <c r="A28" s="139">
        <v>33786</v>
      </c>
      <c r="B28">
        <f t="shared" si="0"/>
        <v>47.48831611402106</v>
      </c>
      <c r="C28">
        <v>0.28680566469617003</v>
      </c>
      <c r="D28" t="s">
        <v>162</v>
      </c>
      <c r="E28" t="s">
        <v>162</v>
      </c>
      <c r="F28" t="s">
        <v>162</v>
      </c>
      <c r="G28">
        <v>0.68439410218109398</v>
      </c>
      <c r="H28">
        <v>0.87175712561020002</v>
      </c>
      <c r="I28" t="s">
        <v>162</v>
      </c>
      <c r="J28" t="s">
        <v>162</v>
      </c>
      <c r="K28" t="s">
        <v>162</v>
      </c>
      <c r="L28" t="s">
        <v>162</v>
      </c>
      <c r="M28" t="s">
        <v>162</v>
      </c>
      <c r="N28" t="s">
        <v>162</v>
      </c>
      <c r="O28" t="s">
        <v>162</v>
      </c>
      <c r="P28">
        <v>0.62468878807818096</v>
      </c>
      <c r="Q28" t="s">
        <v>162</v>
      </c>
      <c r="R28" t="s">
        <v>162</v>
      </c>
      <c r="S28" t="s">
        <v>162</v>
      </c>
      <c r="T28">
        <v>0.413521331952585</v>
      </c>
      <c r="U28" t="s">
        <v>162</v>
      </c>
      <c r="V28" t="s">
        <v>162</v>
      </c>
      <c r="W28">
        <v>0.37394529286672601</v>
      </c>
      <c r="X28">
        <v>6.9069822596518698E-2</v>
      </c>
    </row>
    <row r="29" spans="1:24" x14ac:dyDescent="0.25">
      <c r="A29" s="139">
        <v>33878</v>
      </c>
      <c r="B29">
        <f t="shared" si="0"/>
        <v>26.759312825419578</v>
      </c>
      <c r="C29">
        <v>0.21685404465966701</v>
      </c>
      <c r="D29" t="s">
        <v>162</v>
      </c>
      <c r="E29" t="s">
        <v>162</v>
      </c>
      <c r="F29" t="s">
        <v>162</v>
      </c>
      <c r="G29">
        <v>0.17619600106686301</v>
      </c>
      <c r="H29">
        <v>-3.8791769048844801E-3</v>
      </c>
      <c r="I29" t="s">
        <v>162</v>
      </c>
      <c r="J29" t="s">
        <v>162</v>
      </c>
      <c r="K29" t="s">
        <v>162</v>
      </c>
      <c r="L29" t="s">
        <v>162</v>
      </c>
      <c r="M29" t="s">
        <v>162</v>
      </c>
      <c r="N29" t="s">
        <v>162</v>
      </c>
      <c r="O29" t="s">
        <v>162</v>
      </c>
      <c r="P29">
        <v>0.69581811889233403</v>
      </c>
      <c r="Q29" t="s">
        <v>162</v>
      </c>
      <c r="R29" t="s">
        <v>162</v>
      </c>
      <c r="S29" t="s">
        <v>162</v>
      </c>
      <c r="T29">
        <v>0.18082890667566501</v>
      </c>
      <c r="U29" t="s">
        <v>162</v>
      </c>
      <c r="V29" t="s">
        <v>162</v>
      </c>
      <c r="W29">
        <v>0.44209653965009699</v>
      </c>
      <c r="X29">
        <v>0.165237463739629</v>
      </c>
    </row>
    <row r="30" spans="1:24" x14ac:dyDescent="0.25">
      <c r="A30" s="139">
        <v>33970</v>
      </c>
      <c r="B30">
        <f t="shared" si="0"/>
        <v>21.835175218239431</v>
      </c>
      <c r="C30">
        <v>0.226682269251959</v>
      </c>
      <c r="D30" t="s">
        <v>162</v>
      </c>
      <c r="E30" t="s">
        <v>162</v>
      </c>
      <c r="F30" t="s">
        <v>162</v>
      </c>
      <c r="G30">
        <v>0.26924847496201798</v>
      </c>
      <c r="H30">
        <v>0.328961442207934</v>
      </c>
      <c r="I30" t="s">
        <v>162</v>
      </c>
      <c r="J30" t="s">
        <v>162</v>
      </c>
      <c r="K30" t="s">
        <v>162</v>
      </c>
      <c r="L30" t="s">
        <v>162</v>
      </c>
      <c r="M30" t="s">
        <v>162</v>
      </c>
      <c r="N30" t="s">
        <v>162</v>
      </c>
      <c r="O30" t="s">
        <v>162</v>
      </c>
      <c r="P30">
        <v>0.48806728015057799</v>
      </c>
      <c r="Q30" t="s">
        <v>162</v>
      </c>
      <c r="R30" t="s">
        <v>162</v>
      </c>
      <c r="S30" t="s">
        <v>162</v>
      </c>
      <c r="T30">
        <v>-3.9638477100196502E-2</v>
      </c>
      <c r="U30" t="s">
        <v>162</v>
      </c>
      <c r="V30" t="s">
        <v>162</v>
      </c>
      <c r="W30">
        <v>0.238980302226976</v>
      </c>
      <c r="X30">
        <v>1.6160973577491699E-2</v>
      </c>
    </row>
    <row r="31" spans="1:24" x14ac:dyDescent="0.25">
      <c r="A31" s="139">
        <v>34060</v>
      </c>
      <c r="B31">
        <f t="shared" si="0"/>
        <v>17.120704088952944</v>
      </c>
      <c r="C31">
        <v>0.15977896197960101</v>
      </c>
      <c r="D31" t="s">
        <v>162</v>
      </c>
      <c r="E31" t="s">
        <v>162</v>
      </c>
      <c r="F31" t="s">
        <v>162</v>
      </c>
      <c r="G31">
        <v>0.25609748784403202</v>
      </c>
      <c r="H31">
        <v>0.308165582582975</v>
      </c>
      <c r="I31" t="s">
        <v>162</v>
      </c>
      <c r="J31" t="s">
        <v>162</v>
      </c>
      <c r="K31" t="s">
        <v>162</v>
      </c>
      <c r="L31" t="s">
        <v>162</v>
      </c>
      <c r="M31" t="s">
        <v>162</v>
      </c>
      <c r="N31" t="s">
        <v>162</v>
      </c>
      <c r="O31" t="s">
        <v>162</v>
      </c>
      <c r="P31">
        <v>0.47180786208924502</v>
      </c>
      <c r="Q31" t="s">
        <v>162</v>
      </c>
      <c r="R31" t="s">
        <v>162</v>
      </c>
      <c r="S31" t="s">
        <v>162</v>
      </c>
      <c r="T31">
        <v>-6.8287021437287002E-2</v>
      </c>
      <c r="U31" t="s">
        <v>162</v>
      </c>
      <c r="V31" t="s">
        <v>162</v>
      </c>
      <c r="W31">
        <v>0.112480467944025</v>
      </c>
      <c r="X31">
        <v>-4.1594054775884799E-2</v>
      </c>
    </row>
    <row r="32" spans="1:24" x14ac:dyDescent="0.25">
      <c r="A32" s="139">
        <v>34151</v>
      </c>
      <c r="B32">
        <f t="shared" si="0"/>
        <v>21.040245996199953</v>
      </c>
      <c r="C32">
        <v>0.30727218678496898</v>
      </c>
      <c r="D32" t="s">
        <v>162</v>
      </c>
      <c r="E32" t="s">
        <v>162</v>
      </c>
      <c r="F32" t="s">
        <v>162</v>
      </c>
      <c r="G32">
        <v>1.22200725379816E-2</v>
      </c>
      <c r="H32">
        <v>4.8047261510412297E-2</v>
      </c>
      <c r="I32" t="s">
        <v>162</v>
      </c>
      <c r="J32" t="s">
        <v>162</v>
      </c>
      <c r="K32" t="s">
        <v>162</v>
      </c>
      <c r="L32" t="s">
        <v>162</v>
      </c>
      <c r="M32" t="s">
        <v>162</v>
      </c>
      <c r="N32" t="s">
        <v>162</v>
      </c>
      <c r="O32" t="s">
        <v>162</v>
      </c>
      <c r="P32">
        <v>0.65953814238753605</v>
      </c>
      <c r="Q32" t="s">
        <v>162</v>
      </c>
      <c r="R32" t="s">
        <v>162</v>
      </c>
      <c r="S32" t="s">
        <v>162</v>
      </c>
      <c r="T32">
        <v>1.7684970561778101E-2</v>
      </c>
      <c r="U32" t="s">
        <v>162</v>
      </c>
      <c r="V32" t="s">
        <v>162</v>
      </c>
      <c r="W32">
        <v>0.45987005879450299</v>
      </c>
      <c r="X32">
        <v>-3.1815472843183201E-2</v>
      </c>
    </row>
    <row r="33" spans="1:24" x14ac:dyDescent="0.25">
      <c r="A33" s="139">
        <v>34243</v>
      </c>
      <c r="B33">
        <f t="shared" si="0"/>
        <v>18.989071969562787</v>
      </c>
      <c r="C33">
        <v>0.18706633170803899</v>
      </c>
      <c r="D33" t="s">
        <v>162</v>
      </c>
      <c r="E33" t="s">
        <v>162</v>
      </c>
      <c r="F33" t="s">
        <v>162</v>
      </c>
      <c r="G33">
        <v>0.18354690286898401</v>
      </c>
      <c r="H33">
        <v>9.7111078377491999E-3</v>
      </c>
      <c r="I33" t="s">
        <v>162</v>
      </c>
      <c r="J33" t="s">
        <v>162</v>
      </c>
      <c r="K33" t="s">
        <v>162</v>
      </c>
      <c r="L33" t="s">
        <v>162</v>
      </c>
      <c r="M33" t="s">
        <v>162</v>
      </c>
      <c r="N33" t="s">
        <v>162</v>
      </c>
      <c r="O33" t="s">
        <v>162</v>
      </c>
      <c r="P33">
        <v>0.51658441663966104</v>
      </c>
      <c r="Q33" t="s">
        <v>162</v>
      </c>
      <c r="R33" t="s">
        <v>162</v>
      </c>
      <c r="S33" t="s">
        <v>162</v>
      </c>
      <c r="T33">
        <v>0.11486732957722701</v>
      </c>
      <c r="U33" t="s">
        <v>162</v>
      </c>
      <c r="V33" t="s">
        <v>162</v>
      </c>
      <c r="W33">
        <v>0.201079978335373</v>
      </c>
      <c r="X33">
        <v>0.116378970902362</v>
      </c>
    </row>
    <row r="34" spans="1:24" x14ac:dyDescent="0.25">
      <c r="A34" s="139">
        <v>34335</v>
      </c>
      <c r="B34">
        <f t="shared" si="0"/>
        <v>24.404284607617139</v>
      </c>
      <c r="C34">
        <v>0.24286952056253999</v>
      </c>
      <c r="D34" t="s">
        <v>162</v>
      </c>
      <c r="E34" t="s">
        <v>162</v>
      </c>
      <c r="F34" t="s">
        <v>162</v>
      </c>
      <c r="G34">
        <v>-1.3087088918801301E-2</v>
      </c>
      <c r="H34">
        <v>0.19830803787491599</v>
      </c>
      <c r="I34" t="s">
        <v>162</v>
      </c>
      <c r="J34" t="s">
        <v>162</v>
      </c>
      <c r="K34" t="s">
        <v>162</v>
      </c>
      <c r="L34" t="s">
        <v>162</v>
      </c>
      <c r="M34" t="s">
        <v>162</v>
      </c>
      <c r="N34" t="s">
        <v>162</v>
      </c>
      <c r="O34" t="s">
        <v>162</v>
      </c>
      <c r="P34">
        <v>0.52151880276080997</v>
      </c>
      <c r="Q34" t="s">
        <v>162</v>
      </c>
      <c r="R34" t="s">
        <v>162</v>
      </c>
      <c r="S34" t="s">
        <v>162</v>
      </c>
      <c r="T34">
        <v>4.32096897816713E-2</v>
      </c>
      <c r="U34" t="s">
        <v>162</v>
      </c>
      <c r="V34" t="s">
        <v>162</v>
      </c>
      <c r="W34">
        <v>0.40334550720370199</v>
      </c>
      <c r="X34">
        <v>0.31213545326836201</v>
      </c>
    </row>
    <row r="35" spans="1:24" x14ac:dyDescent="0.25">
      <c r="A35" s="139">
        <v>34425</v>
      </c>
      <c r="B35">
        <f t="shared" si="0"/>
        <v>17.942837756281776</v>
      </c>
      <c r="C35">
        <v>0.21412431483086</v>
      </c>
      <c r="D35" t="s">
        <v>162</v>
      </c>
      <c r="E35" t="s">
        <v>162</v>
      </c>
      <c r="F35">
        <v>-1.79569169283109E-2</v>
      </c>
      <c r="G35">
        <v>0.12137314448764799</v>
      </c>
      <c r="H35">
        <v>0.40138935544187698</v>
      </c>
      <c r="I35" t="s">
        <v>162</v>
      </c>
      <c r="J35" t="s">
        <v>162</v>
      </c>
      <c r="K35" t="s">
        <v>162</v>
      </c>
      <c r="L35" t="s">
        <v>162</v>
      </c>
      <c r="M35" t="s">
        <v>162</v>
      </c>
      <c r="N35" t="s">
        <v>162</v>
      </c>
      <c r="O35" t="s">
        <v>162</v>
      </c>
      <c r="P35">
        <v>0.13332669478425799</v>
      </c>
      <c r="Q35" t="s">
        <v>162</v>
      </c>
      <c r="R35" t="s">
        <v>162</v>
      </c>
      <c r="S35" t="s">
        <v>162</v>
      </c>
      <c r="T35">
        <v>0.120975639220006</v>
      </c>
      <c r="U35" t="s">
        <v>162</v>
      </c>
      <c r="V35" t="s">
        <v>162</v>
      </c>
      <c r="W35">
        <v>0.179113002188451</v>
      </c>
      <c r="X35">
        <v>0.28308178647775301</v>
      </c>
    </row>
    <row r="36" spans="1:24" x14ac:dyDescent="0.25">
      <c r="A36" s="139">
        <v>34516</v>
      </c>
      <c r="B36">
        <f t="shared" si="0"/>
        <v>25.366796438492628</v>
      </c>
      <c r="C36">
        <v>0.214657408026457</v>
      </c>
      <c r="D36" t="s">
        <v>162</v>
      </c>
      <c r="E36" t="s">
        <v>162</v>
      </c>
      <c r="F36">
        <v>0.17720226478224099</v>
      </c>
      <c r="G36">
        <v>0.18181449967027599</v>
      </c>
      <c r="H36">
        <v>0.84057314989710796</v>
      </c>
      <c r="I36" t="s">
        <v>162</v>
      </c>
      <c r="J36" t="s">
        <v>162</v>
      </c>
      <c r="K36" t="s">
        <v>162</v>
      </c>
      <c r="L36" t="s">
        <v>162</v>
      </c>
      <c r="M36" t="s">
        <v>162</v>
      </c>
      <c r="N36" t="s">
        <v>162</v>
      </c>
      <c r="O36" t="s">
        <v>162</v>
      </c>
      <c r="P36">
        <v>0.34448889374554698</v>
      </c>
      <c r="Q36" t="s">
        <v>162</v>
      </c>
      <c r="R36" t="s">
        <v>162</v>
      </c>
      <c r="S36" t="s">
        <v>162</v>
      </c>
      <c r="T36">
        <v>-8.4101511052516696E-3</v>
      </c>
      <c r="U36" t="s">
        <v>162</v>
      </c>
      <c r="V36" t="s">
        <v>162</v>
      </c>
      <c r="W36">
        <v>0.103585067584616</v>
      </c>
      <c r="X36">
        <v>0.175432582478417</v>
      </c>
    </row>
    <row r="37" spans="1:24" x14ac:dyDescent="0.25">
      <c r="A37" s="139">
        <v>34608</v>
      </c>
      <c r="B37">
        <f t="shared" si="0"/>
        <v>16.478821470936079</v>
      </c>
      <c r="C37">
        <v>5.1165072064762701E-2</v>
      </c>
      <c r="D37" t="s">
        <v>162</v>
      </c>
      <c r="E37" t="s">
        <v>162</v>
      </c>
      <c r="F37">
        <v>-0.110417575234832</v>
      </c>
      <c r="G37">
        <v>-5.6016984822266497E-2</v>
      </c>
      <c r="H37">
        <v>0.208358388537383</v>
      </c>
      <c r="I37" t="s">
        <v>162</v>
      </c>
      <c r="J37" t="s">
        <v>162</v>
      </c>
      <c r="K37" t="s">
        <v>162</v>
      </c>
      <c r="L37" t="s">
        <v>162</v>
      </c>
      <c r="M37" t="s">
        <v>162</v>
      </c>
      <c r="N37" t="s">
        <v>162</v>
      </c>
      <c r="O37" t="s">
        <v>162</v>
      </c>
      <c r="P37">
        <v>0.54391512664436104</v>
      </c>
      <c r="Q37" t="s">
        <v>162</v>
      </c>
      <c r="R37" t="s">
        <v>162</v>
      </c>
      <c r="S37" t="s">
        <v>162</v>
      </c>
      <c r="T37">
        <v>0.14562305212200399</v>
      </c>
      <c r="U37" t="s">
        <v>162</v>
      </c>
      <c r="V37" t="s">
        <v>162</v>
      </c>
      <c r="W37">
        <v>0.31465690896272502</v>
      </c>
      <c r="X37">
        <v>0.22102172940074899</v>
      </c>
    </row>
    <row r="38" spans="1:24" x14ac:dyDescent="0.25">
      <c r="A38" s="139">
        <v>34700</v>
      </c>
      <c r="B38">
        <f t="shared" si="0"/>
        <v>15.181575209450187</v>
      </c>
      <c r="C38">
        <v>-8.7181668455642604E-3</v>
      </c>
      <c r="D38" t="s">
        <v>162</v>
      </c>
      <c r="E38" t="s">
        <v>162</v>
      </c>
      <c r="F38">
        <v>-3.7853301830808303E-2</v>
      </c>
      <c r="G38">
        <v>5.6692085887886497E-2</v>
      </c>
      <c r="H38">
        <v>0.16290370266253901</v>
      </c>
      <c r="I38" t="s">
        <v>162</v>
      </c>
      <c r="J38" t="s">
        <v>162</v>
      </c>
      <c r="K38" t="s">
        <v>162</v>
      </c>
      <c r="L38" t="s">
        <v>162</v>
      </c>
      <c r="M38" t="s">
        <v>162</v>
      </c>
      <c r="N38" t="s">
        <v>162</v>
      </c>
      <c r="O38" t="s">
        <v>162</v>
      </c>
      <c r="P38">
        <v>0.682515679375023</v>
      </c>
      <c r="Q38" t="s">
        <v>162</v>
      </c>
      <c r="R38" t="s">
        <v>162</v>
      </c>
      <c r="S38" t="s">
        <v>162</v>
      </c>
      <c r="T38">
        <v>-0.112009685898123</v>
      </c>
      <c r="U38" t="s">
        <v>162</v>
      </c>
      <c r="V38" t="s">
        <v>162</v>
      </c>
      <c r="W38">
        <v>0.25687152893938903</v>
      </c>
      <c r="X38">
        <v>0.214124174465673</v>
      </c>
    </row>
    <row r="39" spans="1:24" x14ac:dyDescent="0.25">
      <c r="A39" s="139">
        <v>34790</v>
      </c>
      <c r="B39">
        <f t="shared" si="0"/>
        <v>27.642261382852141</v>
      </c>
      <c r="C39">
        <v>4.4678073412784097E-2</v>
      </c>
      <c r="D39">
        <v>0.30428774329594599</v>
      </c>
      <c r="E39" t="s">
        <v>162</v>
      </c>
      <c r="F39">
        <v>5.4883771874517498E-2</v>
      </c>
      <c r="G39">
        <v>0.17923438498965999</v>
      </c>
      <c r="H39">
        <v>0.93877071641021403</v>
      </c>
      <c r="I39" t="s">
        <v>162</v>
      </c>
      <c r="J39" t="s">
        <v>162</v>
      </c>
      <c r="K39" t="s">
        <v>162</v>
      </c>
      <c r="L39" t="s">
        <v>162</v>
      </c>
      <c r="M39" t="s">
        <v>162</v>
      </c>
      <c r="N39" t="s">
        <v>162</v>
      </c>
      <c r="O39" t="s">
        <v>162</v>
      </c>
      <c r="P39">
        <v>0.57416453369198095</v>
      </c>
      <c r="Q39" t="s">
        <v>162</v>
      </c>
      <c r="R39" t="s">
        <v>162</v>
      </c>
      <c r="S39" t="s">
        <v>162</v>
      </c>
      <c r="T39">
        <v>-6.2142156930101299E-2</v>
      </c>
      <c r="U39" t="s">
        <v>162</v>
      </c>
      <c r="V39" t="s">
        <v>162</v>
      </c>
      <c r="W39">
        <v>0.26677462740646501</v>
      </c>
      <c r="X39">
        <v>0.187151830305227</v>
      </c>
    </row>
    <row r="40" spans="1:24" x14ac:dyDescent="0.25">
      <c r="A40" s="139">
        <v>34881</v>
      </c>
      <c r="B40">
        <f t="shared" si="0"/>
        <v>36.929744122751487</v>
      </c>
      <c r="C40">
        <v>0.20608241663896901</v>
      </c>
      <c r="D40">
        <v>0.55612789202694501</v>
      </c>
      <c r="E40" t="s">
        <v>162</v>
      </c>
      <c r="F40">
        <v>3.5425113536951103E-2</v>
      </c>
      <c r="G40">
        <v>0.21578379657684801</v>
      </c>
      <c r="H40">
        <v>0.94228422178029103</v>
      </c>
      <c r="I40" t="s">
        <v>162</v>
      </c>
      <c r="J40" t="s">
        <v>162</v>
      </c>
      <c r="K40" t="s">
        <v>162</v>
      </c>
      <c r="L40" t="s">
        <v>162</v>
      </c>
      <c r="M40" t="s">
        <v>162</v>
      </c>
      <c r="N40" t="s">
        <v>162</v>
      </c>
      <c r="O40" t="s">
        <v>162</v>
      </c>
      <c r="P40">
        <v>0.50623270686579203</v>
      </c>
      <c r="Q40" t="s">
        <v>162</v>
      </c>
      <c r="R40" t="s">
        <v>162</v>
      </c>
      <c r="S40" t="s">
        <v>162</v>
      </c>
      <c r="T40">
        <v>0.177020924529875</v>
      </c>
      <c r="U40" t="s">
        <v>162</v>
      </c>
      <c r="V40" t="s">
        <v>162</v>
      </c>
      <c r="W40">
        <v>0.43364571652713602</v>
      </c>
      <c r="X40">
        <v>0.251074182564827</v>
      </c>
    </row>
    <row r="41" spans="1:24" x14ac:dyDescent="0.25">
      <c r="A41" s="139">
        <v>34973</v>
      </c>
      <c r="B41">
        <f t="shared" si="0"/>
        <v>27.122532731649464</v>
      </c>
      <c r="C41">
        <v>4.6122373510039297E-2</v>
      </c>
      <c r="D41">
        <v>0.23491342384680899</v>
      </c>
      <c r="E41" t="s">
        <v>162</v>
      </c>
      <c r="F41">
        <v>0.14172392915048301</v>
      </c>
      <c r="G41">
        <v>-2.4078570124982601E-2</v>
      </c>
      <c r="H41">
        <v>0.869025088033755</v>
      </c>
      <c r="I41" t="s">
        <v>162</v>
      </c>
      <c r="J41" t="s">
        <v>162</v>
      </c>
      <c r="K41" t="s">
        <v>162</v>
      </c>
      <c r="L41" t="s">
        <v>162</v>
      </c>
      <c r="M41" t="s">
        <v>162</v>
      </c>
      <c r="N41" t="s">
        <v>162</v>
      </c>
      <c r="O41" t="s">
        <v>162</v>
      </c>
      <c r="P41">
        <v>0.47852961662826798</v>
      </c>
      <c r="Q41" t="s">
        <v>162</v>
      </c>
      <c r="R41" t="s">
        <v>162</v>
      </c>
      <c r="S41" t="s">
        <v>162</v>
      </c>
      <c r="T41">
        <v>0.170876927494784</v>
      </c>
      <c r="U41" t="s">
        <v>162</v>
      </c>
      <c r="V41" t="s">
        <v>162</v>
      </c>
      <c r="W41">
        <v>0.13035232812818401</v>
      </c>
      <c r="X41">
        <v>0.39356282918111202</v>
      </c>
    </row>
    <row r="42" spans="1:24" x14ac:dyDescent="0.25">
      <c r="A42" s="139">
        <v>35065</v>
      </c>
      <c r="B42">
        <f t="shared" si="0"/>
        <v>25.317135793034378</v>
      </c>
      <c r="C42">
        <v>0.30213700255374798</v>
      </c>
      <c r="D42">
        <v>0.44341992430171701</v>
      </c>
      <c r="E42" t="s">
        <v>162</v>
      </c>
      <c r="F42">
        <v>8.2845004050201204E-2</v>
      </c>
      <c r="G42">
        <v>-4.2438764735728302E-2</v>
      </c>
      <c r="H42">
        <v>0.72521996936296296</v>
      </c>
      <c r="I42" t="s">
        <v>162</v>
      </c>
      <c r="J42" t="s">
        <v>162</v>
      </c>
      <c r="K42" t="s">
        <v>162</v>
      </c>
      <c r="L42" t="s">
        <v>162</v>
      </c>
      <c r="M42" t="s">
        <v>162</v>
      </c>
      <c r="N42" t="s">
        <v>162</v>
      </c>
      <c r="O42" t="s">
        <v>162</v>
      </c>
      <c r="P42">
        <v>0.29476965142814499</v>
      </c>
      <c r="Q42" t="s">
        <v>162</v>
      </c>
      <c r="R42" t="s">
        <v>162</v>
      </c>
      <c r="S42" t="s">
        <v>162</v>
      </c>
      <c r="T42">
        <v>4.9976174230241801E-3</v>
      </c>
      <c r="U42" t="s">
        <v>162</v>
      </c>
      <c r="V42" t="s">
        <v>162</v>
      </c>
      <c r="W42">
        <v>0.21947936581333999</v>
      </c>
      <c r="X42">
        <v>0.24811245117568401</v>
      </c>
    </row>
    <row r="43" spans="1:24" x14ac:dyDescent="0.25">
      <c r="A43" s="139">
        <v>35156</v>
      </c>
      <c r="B43">
        <f t="shared" si="0"/>
        <v>5.8982016009639118</v>
      </c>
      <c r="C43">
        <v>-2.9770979842954001E-2</v>
      </c>
      <c r="D43">
        <v>0.36158141139120797</v>
      </c>
      <c r="E43" t="s">
        <v>162</v>
      </c>
      <c r="F43">
        <v>2.0781175539388502E-2</v>
      </c>
      <c r="G43">
        <v>-9.9807946604490799E-2</v>
      </c>
      <c r="H43">
        <v>-5.6381921746088998E-2</v>
      </c>
      <c r="I43" t="s">
        <v>162</v>
      </c>
      <c r="J43" t="s">
        <v>162</v>
      </c>
      <c r="K43" t="s">
        <v>162</v>
      </c>
      <c r="L43" t="s">
        <v>162</v>
      </c>
      <c r="M43" t="s">
        <v>162</v>
      </c>
      <c r="N43" t="s">
        <v>162</v>
      </c>
      <c r="O43" t="s">
        <v>162</v>
      </c>
      <c r="P43">
        <v>0.12580951692056999</v>
      </c>
      <c r="Q43" t="s">
        <v>162</v>
      </c>
      <c r="R43" t="s">
        <v>162</v>
      </c>
      <c r="S43" t="s">
        <v>162</v>
      </c>
      <c r="T43">
        <v>-6.7809519143126704E-2</v>
      </c>
      <c r="U43" t="s">
        <v>162</v>
      </c>
      <c r="V43" t="s">
        <v>162</v>
      </c>
      <c r="W43">
        <v>4.7532873139522099E-2</v>
      </c>
      <c r="X43">
        <v>0.22890353443272399</v>
      </c>
    </row>
    <row r="44" spans="1:24" x14ac:dyDescent="0.25">
      <c r="A44" s="139">
        <v>35247</v>
      </c>
      <c r="B44">
        <f t="shared" si="0"/>
        <v>22.200333793663003</v>
      </c>
      <c r="C44">
        <v>0.34030890899112398</v>
      </c>
      <c r="D44">
        <v>0.27173234723758799</v>
      </c>
      <c r="E44" t="s">
        <v>162</v>
      </c>
      <c r="F44">
        <v>0.12196172101510699</v>
      </c>
      <c r="G44">
        <v>-0.106340059397157</v>
      </c>
      <c r="H44">
        <v>0.176875682439527</v>
      </c>
      <c r="I44" t="s">
        <v>162</v>
      </c>
      <c r="J44" t="s">
        <v>162</v>
      </c>
      <c r="K44" t="s">
        <v>162</v>
      </c>
      <c r="L44" t="s">
        <v>162</v>
      </c>
      <c r="M44" t="s">
        <v>162</v>
      </c>
      <c r="N44" t="s">
        <v>162</v>
      </c>
      <c r="O44" t="s">
        <v>162</v>
      </c>
      <c r="P44">
        <v>0.59177104897751198</v>
      </c>
      <c r="Q44" t="s">
        <v>162</v>
      </c>
      <c r="R44" t="s">
        <v>162</v>
      </c>
      <c r="S44" t="s">
        <v>162</v>
      </c>
      <c r="T44">
        <v>0.105814647977825</v>
      </c>
      <c r="U44" t="s">
        <v>162</v>
      </c>
      <c r="V44" t="s">
        <v>162</v>
      </c>
      <c r="W44">
        <v>0.19534634130473399</v>
      </c>
      <c r="X44">
        <v>0.30055940288340999</v>
      </c>
    </row>
    <row r="45" spans="1:24" x14ac:dyDescent="0.25">
      <c r="A45" s="139">
        <v>35339</v>
      </c>
      <c r="B45">
        <f t="shared" si="0"/>
        <v>23.955434606723948</v>
      </c>
      <c r="C45">
        <v>0.257655206965971</v>
      </c>
      <c r="D45">
        <v>0.43785899537337503</v>
      </c>
      <c r="E45" t="s">
        <v>162</v>
      </c>
      <c r="F45">
        <v>4.49341848642071E-3</v>
      </c>
      <c r="G45">
        <v>5.0669348921661399E-3</v>
      </c>
      <c r="H45">
        <v>0.52440037314740995</v>
      </c>
      <c r="I45" t="s">
        <v>162</v>
      </c>
      <c r="J45" t="s">
        <v>162</v>
      </c>
      <c r="K45" t="s">
        <v>162</v>
      </c>
      <c r="L45" t="s">
        <v>162</v>
      </c>
      <c r="M45" t="s">
        <v>162</v>
      </c>
      <c r="N45" t="s">
        <v>162</v>
      </c>
      <c r="O45" t="s">
        <v>162</v>
      </c>
      <c r="P45">
        <v>0.27886994973125101</v>
      </c>
      <c r="Q45" t="s">
        <v>162</v>
      </c>
      <c r="R45" t="s">
        <v>162</v>
      </c>
      <c r="S45" t="s">
        <v>162</v>
      </c>
      <c r="T45">
        <v>0.26603484897080198</v>
      </c>
      <c r="U45" t="s">
        <v>162</v>
      </c>
      <c r="V45" t="s">
        <v>162</v>
      </c>
      <c r="W45">
        <v>0.23396070708821601</v>
      </c>
      <c r="X45">
        <v>0.147648679949543</v>
      </c>
    </row>
    <row r="46" spans="1:24" x14ac:dyDescent="0.25">
      <c r="A46" s="139">
        <v>35431</v>
      </c>
      <c r="B46">
        <f t="shared" si="0"/>
        <v>15.21170037312268</v>
      </c>
      <c r="C46">
        <v>-4.2774222237969201E-2</v>
      </c>
      <c r="D46">
        <v>0.30027382627578397</v>
      </c>
      <c r="E46" t="s">
        <v>162</v>
      </c>
      <c r="F46">
        <v>7.2194747642203599E-2</v>
      </c>
      <c r="G46">
        <v>0.22140891158572901</v>
      </c>
      <c r="H46">
        <v>-4.16675925311671E-2</v>
      </c>
      <c r="I46" t="s">
        <v>162</v>
      </c>
      <c r="J46" t="s">
        <v>162</v>
      </c>
      <c r="K46" t="s">
        <v>162</v>
      </c>
      <c r="L46" t="s">
        <v>162</v>
      </c>
      <c r="M46" t="s">
        <v>162</v>
      </c>
      <c r="N46" t="s">
        <v>162</v>
      </c>
      <c r="O46" t="s">
        <v>162</v>
      </c>
      <c r="P46">
        <v>0.36666916513935099</v>
      </c>
      <c r="Q46" t="s">
        <v>162</v>
      </c>
      <c r="R46" t="s">
        <v>162</v>
      </c>
      <c r="S46" t="s">
        <v>162</v>
      </c>
      <c r="T46">
        <v>-0.114600238689296</v>
      </c>
      <c r="U46" t="s">
        <v>162</v>
      </c>
      <c r="V46" t="s">
        <v>162</v>
      </c>
      <c r="W46">
        <v>0.34941194249441598</v>
      </c>
      <c r="X46">
        <v>0.25813649390199001</v>
      </c>
    </row>
    <row r="47" spans="1:24" x14ac:dyDescent="0.25">
      <c r="A47" s="139">
        <v>35521</v>
      </c>
      <c r="B47">
        <f t="shared" si="0"/>
        <v>17.638549612982136</v>
      </c>
      <c r="C47">
        <v>0.20728759426742099</v>
      </c>
      <c r="D47">
        <v>0.198221818146607</v>
      </c>
      <c r="E47" t="s">
        <v>162</v>
      </c>
      <c r="F47">
        <v>0.12875409234441701</v>
      </c>
      <c r="G47">
        <v>5.9605447519715402E-2</v>
      </c>
      <c r="H47">
        <v>0.101535373702799</v>
      </c>
      <c r="I47" t="s">
        <v>162</v>
      </c>
      <c r="J47" t="s">
        <v>162</v>
      </c>
      <c r="K47" t="s">
        <v>162</v>
      </c>
      <c r="L47" t="s">
        <v>162</v>
      </c>
      <c r="M47" t="s">
        <v>162</v>
      </c>
      <c r="N47" t="s">
        <v>162</v>
      </c>
      <c r="O47" t="s">
        <v>162</v>
      </c>
      <c r="P47">
        <v>0.379390653482929</v>
      </c>
      <c r="Q47" t="s">
        <v>162</v>
      </c>
      <c r="R47" t="s">
        <v>162</v>
      </c>
      <c r="S47" t="s">
        <v>162</v>
      </c>
      <c r="T47">
        <v>5.8038932794872697E-2</v>
      </c>
      <c r="U47" t="s">
        <v>162</v>
      </c>
      <c r="V47" t="s">
        <v>162</v>
      </c>
      <c r="W47">
        <v>0.17037256033408801</v>
      </c>
      <c r="X47">
        <v>0.28426299257554299</v>
      </c>
    </row>
    <row r="48" spans="1:24" x14ac:dyDescent="0.25">
      <c r="A48" s="139">
        <v>35612</v>
      </c>
      <c r="B48">
        <f t="shared" si="0"/>
        <v>28.013649197175837</v>
      </c>
      <c r="C48">
        <v>0.185463436054944</v>
      </c>
      <c r="D48">
        <v>0.49739519409213401</v>
      </c>
      <c r="E48" t="s">
        <v>162</v>
      </c>
      <c r="F48">
        <v>-6.1216392611071403E-2</v>
      </c>
      <c r="G48">
        <v>0.37988133369592098</v>
      </c>
      <c r="H48">
        <v>0.30177044270737902</v>
      </c>
      <c r="I48" t="s">
        <v>162</v>
      </c>
      <c r="J48" t="s">
        <v>162</v>
      </c>
      <c r="K48" t="s">
        <v>162</v>
      </c>
      <c r="L48" t="s">
        <v>162</v>
      </c>
      <c r="M48" t="s">
        <v>162</v>
      </c>
      <c r="N48" t="s">
        <v>162</v>
      </c>
      <c r="O48" t="s">
        <v>162</v>
      </c>
      <c r="P48">
        <v>0.63141285220911703</v>
      </c>
      <c r="Q48" t="s">
        <v>162</v>
      </c>
      <c r="R48" t="s">
        <v>162</v>
      </c>
      <c r="S48" t="s">
        <v>162</v>
      </c>
      <c r="T48">
        <v>5.4358779683997001E-2</v>
      </c>
      <c r="U48" t="s">
        <v>162</v>
      </c>
      <c r="V48" t="s">
        <v>162</v>
      </c>
      <c r="W48">
        <v>0.24636789993910899</v>
      </c>
      <c r="X48">
        <v>0.28579488197429598</v>
      </c>
    </row>
    <row r="49" spans="1:24" x14ac:dyDescent="0.25">
      <c r="A49" s="139">
        <v>35704</v>
      </c>
      <c r="B49">
        <f t="shared" si="0"/>
        <v>32.001405249311453</v>
      </c>
      <c r="C49">
        <v>0.62153742543208901</v>
      </c>
      <c r="D49">
        <v>0.24896206473702101</v>
      </c>
      <c r="E49" t="s">
        <v>162</v>
      </c>
      <c r="F49">
        <v>0.14486409034582201</v>
      </c>
      <c r="G49">
        <v>0.31798744128198803</v>
      </c>
      <c r="H49">
        <v>0.33543874548054198</v>
      </c>
      <c r="I49" t="s">
        <v>162</v>
      </c>
      <c r="J49" t="s">
        <v>162</v>
      </c>
      <c r="K49" t="s">
        <v>162</v>
      </c>
      <c r="L49" t="s">
        <v>162</v>
      </c>
      <c r="M49" t="s">
        <v>162</v>
      </c>
      <c r="N49" t="s">
        <v>162</v>
      </c>
      <c r="O49" t="s">
        <v>162</v>
      </c>
      <c r="P49">
        <v>0.22966415082976799</v>
      </c>
      <c r="Q49" t="s">
        <v>162</v>
      </c>
      <c r="R49" t="s">
        <v>162</v>
      </c>
      <c r="S49" t="s">
        <v>162</v>
      </c>
      <c r="T49">
        <v>5.2199670006385701E-2</v>
      </c>
      <c r="U49" t="s">
        <v>162</v>
      </c>
      <c r="V49" t="s">
        <v>162</v>
      </c>
      <c r="W49">
        <v>0.32772949216088199</v>
      </c>
      <c r="X49">
        <v>0.60174339216353301</v>
      </c>
    </row>
    <row r="50" spans="1:24" x14ac:dyDescent="0.25">
      <c r="A50" s="139">
        <v>35796</v>
      </c>
      <c r="B50">
        <f t="shared" si="0"/>
        <v>27.871103883259906</v>
      </c>
      <c r="C50">
        <v>0.35894860372245702</v>
      </c>
      <c r="D50">
        <v>0.35656750613201899</v>
      </c>
      <c r="E50" t="s">
        <v>162</v>
      </c>
      <c r="F50">
        <v>4.4687254469665304E-3</v>
      </c>
      <c r="G50">
        <v>2.9844372259877801E-2</v>
      </c>
      <c r="H50">
        <v>0.79463310526542597</v>
      </c>
      <c r="I50" t="s">
        <v>162</v>
      </c>
      <c r="J50" t="s">
        <v>162</v>
      </c>
      <c r="K50" t="s">
        <v>162</v>
      </c>
      <c r="L50" t="s">
        <v>162</v>
      </c>
      <c r="M50" t="s">
        <v>162</v>
      </c>
      <c r="N50" t="s">
        <v>162</v>
      </c>
      <c r="O50" t="s">
        <v>162</v>
      </c>
      <c r="P50">
        <v>0.63256263016830405</v>
      </c>
      <c r="Q50" t="s">
        <v>162</v>
      </c>
      <c r="R50" t="s">
        <v>162</v>
      </c>
      <c r="S50" t="s">
        <v>162</v>
      </c>
      <c r="T50">
        <v>-0.119157817084749</v>
      </c>
      <c r="U50" t="s">
        <v>162</v>
      </c>
      <c r="V50" t="s">
        <v>162</v>
      </c>
      <c r="W50">
        <v>0.242248173752903</v>
      </c>
      <c r="X50">
        <v>0.208284049830187</v>
      </c>
    </row>
    <row r="51" spans="1:24" x14ac:dyDescent="0.25">
      <c r="A51" s="139">
        <v>35886</v>
      </c>
      <c r="B51">
        <f t="shared" si="0"/>
        <v>20.11230983783846</v>
      </c>
      <c r="C51">
        <v>0.38312171208256601</v>
      </c>
      <c r="D51">
        <v>0.21014411928405199</v>
      </c>
      <c r="E51" t="s">
        <v>162</v>
      </c>
      <c r="F51">
        <v>8.7531951047316495E-2</v>
      </c>
      <c r="G51">
        <v>7.8496936845730295E-2</v>
      </c>
      <c r="H51">
        <v>2.6648127174133701E-2</v>
      </c>
      <c r="I51" t="s">
        <v>162</v>
      </c>
      <c r="J51" t="s">
        <v>162</v>
      </c>
      <c r="K51" t="s">
        <v>162</v>
      </c>
      <c r="L51" t="s">
        <v>162</v>
      </c>
      <c r="M51" t="s">
        <v>162</v>
      </c>
      <c r="N51" t="s">
        <v>162</v>
      </c>
      <c r="O51" t="s">
        <v>162</v>
      </c>
      <c r="P51">
        <v>0.34990031485122802</v>
      </c>
      <c r="Q51" t="s">
        <v>162</v>
      </c>
      <c r="R51" t="s">
        <v>162</v>
      </c>
      <c r="S51" t="s">
        <v>162</v>
      </c>
      <c r="T51">
        <v>0.241399719729845</v>
      </c>
      <c r="U51" t="s">
        <v>162</v>
      </c>
      <c r="V51" t="s">
        <v>162</v>
      </c>
      <c r="W51">
        <v>0.21135806549387101</v>
      </c>
      <c r="X51">
        <v>0.22150693889671899</v>
      </c>
    </row>
    <row r="52" spans="1:24" x14ac:dyDescent="0.25">
      <c r="A52" s="139">
        <v>35977</v>
      </c>
      <c r="B52">
        <f t="shared" si="0"/>
        <v>22.959802288138174</v>
      </c>
      <c r="C52">
        <v>0.47542593157062502</v>
      </c>
      <c r="D52">
        <v>0.350837336424066</v>
      </c>
      <c r="E52" t="s">
        <v>162</v>
      </c>
      <c r="F52">
        <v>0.36075554298241402</v>
      </c>
      <c r="G52">
        <v>-2.1316907630850999E-2</v>
      </c>
      <c r="H52">
        <v>0.31381985655502298</v>
      </c>
      <c r="I52" t="s">
        <v>162</v>
      </c>
      <c r="J52" t="s">
        <v>162</v>
      </c>
      <c r="K52" t="s">
        <v>162</v>
      </c>
      <c r="L52" t="s">
        <v>162</v>
      </c>
      <c r="M52" t="s">
        <v>162</v>
      </c>
      <c r="N52" t="s">
        <v>162</v>
      </c>
      <c r="O52" t="s">
        <v>162</v>
      </c>
      <c r="P52">
        <v>0.317692562416306</v>
      </c>
      <c r="Q52" t="s">
        <v>162</v>
      </c>
      <c r="R52" t="s">
        <v>162</v>
      </c>
      <c r="S52" t="s">
        <v>162</v>
      </c>
      <c r="T52">
        <v>8.7268795640924005E-2</v>
      </c>
      <c r="U52" t="s">
        <v>162</v>
      </c>
      <c r="V52" t="s">
        <v>162</v>
      </c>
      <c r="W52">
        <v>-3.8867844269008201E-4</v>
      </c>
      <c r="X52">
        <v>0.18228776641661901</v>
      </c>
    </row>
    <row r="53" spans="1:24" x14ac:dyDescent="0.25">
      <c r="A53" s="139">
        <v>36069</v>
      </c>
      <c r="B53">
        <f t="shared" si="0"/>
        <v>32.203495416990016</v>
      </c>
      <c r="C53">
        <v>0.27547717337240502</v>
      </c>
      <c r="D53">
        <v>0.20365361874627</v>
      </c>
      <c r="E53" t="s">
        <v>162</v>
      </c>
      <c r="F53">
        <v>0.29390448695714899</v>
      </c>
      <c r="G53">
        <v>0.41548551891658703</v>
      </c>
      <c r="H53">
        <v>0.86625111439311797</v>
      </c>
      <c r="I53" t="s">
        <v>162</v>
      </c>
      <c r="J53" t="s">
        <v>162</v>
      </c>
      <c r="K53" t="s">
        <v>162</v>
      </c>
      <c r="L53" t="s">
        <v>162</v>
      </c>
      <c r="M53" t="s">
        <v>162</v>
      </c>
      <c r="N53" t="s">
        <v>162</v>
      </c>
      <c r="O53" t="s">
        <v>162</v>
      </c>
      <c r="P53">
        <v>0.50314300110300403</v>
      </c>
      <c r="Q53" t="s">
        <v>162</v>
      </c>
      <c r="R53" t="s">
        <v>162</v>
      </c>
      <c r="S53" t="s">
        <v>162</v>
      </c>
      <c r="T53">
        <v>-1.6586761827077901E-2</v>
      </c>
      <c r="U53" t="s">
        <v>162</v>
      </c>
      <c r="V53" t="s">
        <v>162</v>
      </c>
      <c r="W53">
        <v>-0.113701691728205</v>
      </c>
      <c r="X53">
        <v>0.47068812759585099</v>
      </c>
    </row>
    <row r="54" spans="1:24" x14ac:dyDescent="0.25">
      <c r="A54" s="139">
        <v>36161</v>
      </c>
      <c r="B54">
        <f t="shared" si="0"/>
        <v>18.090631125582256</v>
      </c>
      <c r="C54">
        <v>0.28323260731653399</v>
      </c>
      <c r="D54">
        <v>0.19122657577657901</v>
      </c>
      <c r="E54" t="s">
        <v>162</v>
      </c>
      <c r="F54">
        <v>0.24586887887902201</v>
      </c>
      <c r="G54">
        <v>-5.1947099610247301E-2</v>
      </c>
      <c r="H54">
        <v>-0.11382154923594701</v>
      </c>
      <c r="I54" t="s">
        <v>162</v>
      </c>
      <c r="J54" t="s">
        <v>162</v>
      </c>
      <c r="K54" t="s">
        <v>162</v>
      </c>
      <c r="L54" t="s">
        <v>162</v>
      </c>
      <c r="M54" t="s">
        <v>162</v>
      </c>
      <c r="N54" t="s">
        <v>162</v>
      </c>
      <c r="O54" t="s">
        <v>162</v>
      </c>
      <c r="P54">
        <v>0.511301885259974</v>
      </c>
      <c r="Q54" t="s">
        <v>162</v>
      </c>
      <c r="R54" t="s">
        <v>162</v>
      </c>
      <c r="S54" t="s">
        <v>162</v>
      </c>
      <c r="T54">
        <v>0.29128495432653201</v>
      </c>
      <c r="U54" t="s">
        <v>162</v>
      </c>
      <c r="V54" t="s">
        <v>162</v>
      </c>
      <c r="W54">
        <v>0.112042316366991</v>
      </c>
      <c r="X54">
        <v>0.15896823222296499</v>
      </c>
    </row>
    <row r="55" spans="1:24" x14ac:dyDescent="0.25">
      <c r="A55" s="139">
        <v>36251</v>
      </c>
      <c r="B55">
        <f t="shared" si="0"/>
        <v>16.998334980719772</v>
      </c>
      <c r="C55">
        <v>0.13178183804837501</v>
      </c>
      <c r="D55">
        <v>0.33633859212913197</v>
      </c>
      <c r="E55" t="s">
        <v>162</v>
      </c>
      <c r="F55">
        <v>8.8463386229393801E-2</v>
      </c>
      <c r="G55">
        <v>0.38967623477645902</v>
      </c>
      <c r="H55">
        <v>-2.7016840177741499E-2</v>
      </c>
      <c r="I55" t="s">
        <v>162</v>
      </c>
      <c r="J55" t="s">
        <v>162</v>
      </c>
      <c r="K55" t="s">
        <v>162</v>
      </c>
      <c r="L55" t="s">
        <v>162</v>
      </c>
      <c r="M55" t="s">
        <v>162</v>
      </c>
      <c r="N55" t="s">
        <v>162</v>
      </c>
      <c r="O55" t="s">
        <v>162</v>
      </c>
      <c r="P55">
        <v>0.46494742568000902</v>
      </c>
      <c r="Q55" t="s">
        <v>162</v>
      </c>
      <c r="R55" t="s">
        <v>162</v>
      </c>
      <c r="S55" t="s">
        <v>162</v>
      </c>
      <c r="T55">
        <v>0.122512469607541</v>
      </c>
      <c r="U55" t="s">
        <v>162</v>
      </c>
      <c r="V55" t="s">
        <v>162</v>
      </c>
      <c r="W55">
        <v>-4.0086245309730602E-2</v>
      </c>
      <c r="X55">
        <v>6.3233287281341602E-2</v>
      </c>
    </row>
    <row r="56" spans="1:24" x14ac:dyDescent="0.25">
      <c r="A56" s="139">
        <v>36342</v>
      </c>
      <c r="B56">
        <f t="shared" si="0"/>
        <v>21.845255730605921</v>
      </c>
      <c r="C56">
        <v>0.15171330134962599</v>
      </c>
      <c r="D56">
        <v>0.39921090439766399</v>
      </c>
      <c r="E56" t="s">
        <v>162</v>
      </c>
      <c r="F56">
        <v>0.107167706232956</v>
      </c>
      <c r="G56">
        <v>0.21637285523806099</v>
      </c>
      <c r="H56">
        <v>-4.1202579148187798E-2</v>
      </c>
      <c r="I56" t="s">
        <v>162</v>
      </c>
      <c r="J56" t="s">
        <v>162</v>
      </c>
      <c r="K56" t="s">
        <v>162</v>
      </c>
      <c r="L56" t="s">
        <v>162</v>
      </c>
      <c r="M56" t="s">
        <v>162</v>
      </c>
      <c r="N56" t="s">
        <v>162</v>
      </c>
      <c r="O56" t="s">
        <v>162</v>
      </c>
      <c r="P56">
        <v>0.41974432461204603</v>
      </c>
      <c r="Q56" t="s">
        <v>162</v>
      </c>
      <c r="R56" t="s">
        <v>162</v>
      </c>
      <c r="S56" t="s">
        <v>162</v>
      </c>
      <c r="T56">
        <v>9.5507927753465297E-2</v>
      </c>
      <c r="U56" t="s">
        <v>162</v>
      </c>
      <c r="V56" t="s">
        <v>162</v>
      </c>
      <c r="W56">
        <v>0.22253684946543001</v>
      </c>
      <c r="X56">
        <v>0.39502172585347201</v>
      </c>
    </row>
    <row r="57" spans="1:24" x14ac:dyDescent="0.25">
      <c r="A57" s="139">
        <v>36434</v>
      </c>
      <c r="B57">
        <f t="shared" si="0"/>
        <v>9.3034065180323449</v>
      </c>
      <c r="C57">
        <v>-1.3176505618168501E-2</v>
      </c>
      <c r="D57">
        <v>0.22650574295804601</v>
      </c>
      <c r="E57" t="s">
        <v>162</v>
      </c>
      <c r="F57">
        <v>5.3045005117372097E-2</v>
      </c>
      <c r="G57">
        <v>5.7609011946774299E-2</v>
      </c>
      <c r="H57">
        <v>5.4864306764977999E-2</v>
      </c>
      <c r="I57" t="s">
        <v>162</v>
      </c>
      <c r="J57" t="s">
        <v>162</v>
      </c>
      <c r="K57" t="s">
        <v>162</v>
      </c>
      <c r="L57" t="s">
        <v>162</v>
      </c>
      <c r="M57" t="s">
        <v>162</v>
      </c>
      <c r="N57" t="s">
        <v>162</v>
      </c>
      <c r="O57" t="s">
        <v>162</v>
      </c>
      <c r="P57">
        <v>0.27686887411369798</v>
      </c>
      <c r="Q57" t="s">
        <v>162</v>
      </c>
      <c r="R57" t="s">
        <v>162</v>
      </c>
      <c r="S57" t="s">
        <v>162</v>
      </c>
      <c r="T57">
        <v>-3.11169664473376E-3</v>
      </c>
      <c r="U57" t="s">
        <v>162</v>
      </c>
      <c r="V57" t="s">
        <v>162</v>
      </c>
      <c r="W57">
        <v>0.12268549369809501</v>
      </c>
      <c r="X57">
        <v>6.2016354286849901E-2</v>
      </c>
    </row>
    <row r="58" spans="1:24" x14ac:dyDescent="0.25">
      <c r="A58" s="139">
        <v>36526</v>
      </c>
      <c r="B58">
        <f t="shared" si="0"/>
        <v>13.235646812019006</v>
      </c>
      <c r="C58">
        <v>4.7059280056875402E-2</v>
      </c>
      <c r="D58">
        <v>0.21020596642359099</v>
      </c>
      <c r="E58" t="s">
        <v>162</v>
      </c>
      <c r="F58">
        <v>-5.0071893074976601E-2</v>
      </c>
      <c r="G58">
        <v>0.169613411259288</v>
      </c>
      <c r="H58">
        <v>0.11839591777298</v>
      </c>
      <c r="I58" t="s">
        <v>162</v>
      </c>
      <c r="J58" t="s">
        <v>162</v>
      </c>
      <c r="K58" t="s">
        <v>162</v>
      </c>
      <c r="L58">
        <v>1.2128694887967599E-2</v>
      </c>
      <c r="M58" t="s">
        <v>162</v>
      </c>
      <c r="N58" t="s">
        <v>162</v>
      </c>
      <c r="O58" t="s">
        <v>162</v>
      </c>
      <c r="P58">
        <v>0.53731339442394899</v>
      </c>
      <c r="Q58" t="s">
        <v>162</v>
      </c>
      <c r="R58" t="s">
        <v>162</v>
      </c>
      <c r="S58" t="s">
        <v>162</v>
      </c>
      <c r="T58">
        <v>2.4340757161497299E-2</v>
      </c>
      <c r="U58" t="s">
        <v>162</v>
      </c>
      <c r="V58" t="s">
        <v>162</v>
      </c>
      <c r="W58">
        <v>-4.1935366862739999E-2</v>
      </c>
      <c r="X58">
        <v>0.29651451915346899</v>
      </c>
    </row>
    <row r="59" spans="1:24" x14ac:dyDescent="0.25">
      <c r="A59" s="139">
        <v>36617</v>
      </c>
      <c r="B59">
        <f t="shared" si="0"/>
        <v>23.898799311640857</v>
      </c>
      <c r="C59">
        <v>0.19488412116732501</v>
      </c>
      <c r="D59">
        <v>0.23946692074183201</v>
      </c>
      <c r="E59" t="s">
        <v>162</v>
      </c>
      <c r="F59">
        <v>0.15630789470860301</v>
      </c>
      <c r="G59">
        <v>5.0130970486770697E-2</v>
      </c>
      <c r="H59">
        <v>0.749219270180564</v>
      </c>
      <c r="I59" t="s">
        <v>162</v>
      </c>
      <c r="J59" t="s">
        <v>162</v>
      </c>
      <c r="K59" t="s">
        <v>162</v>
      </c>
      <c r="L59">
        <v>1.0746025012873099E-2</v>
      </c>
      <c r="M59" t="s">
        <v>162</v>
      </c>
      <c r="N59" t="s">
        <v>162</v>
      </c>
      <c r="O59" t="s">
        <v>162</v>
      </c>
      <c r="P59">
        <v>0.43427165459979999</v>
      </c>
      <c r="Q59" t="s">
        <v>162</v>
      </c>
      <c r="R59" t="s">
        <v>162</v>
      </c>
      <c r="S59" t="s">
        <v>162</v>
      </c>
      <c r="T59">
        <v>0.36370710735142597</v>
      </c>
      <c r="U59" t="s">
        <v>162</v>
      </c>
      <c r="V59" t="s">
        <v>162</v>
      </c>
      <c r="W59">
        <v>4.3034403611065801E-2</v>
      </c>
      <c r="X59">
        <v>0.14811156330382599</v>
      </c>
    </row>
    <row r="60" spans="1:24" x14ac:dyDescent="0.25">
      <c r="A60" s="139">
        <v>36708</v>
      </c>
      <c r="B60">
        <f t="shared" si="0"/>
        <v>26.260810197903133</v>
      </c>
      <c r="C60">
        <v>0.213109845470528</v>
      </c>
      <c r="D60">
        <v>0.20132038940774599</v>
      </c>
      <c r="E60" t="s">
        <v>162</v>
      </c>
      <c r="F60">
        <v>5.2543141467518401E-2</v>
      </c>
      <c r="G60">
        <v>8.2485670536739705E-2</v>
      </c>
      <c r="H60">
        <v>0.51041363066379997</v>
      </c>
      <c r="I60" t="s">
        <v>162</v>
      </c>
      <c r="J60" t="s">
        <v>162</v>
      </c>
      <c r="K60" t="s">
        <v>162</v>
      </c>
      <c r="L60">
        <v>0.30436004990261201</v>
      </c>
      <c r="M60" t="s">
        <v>162</v>
      </c>
      <c r="N60" t="s">
        <v>162</v>
      </c>
      <c r="O60" t="s">
        <v>162</v>
      </c>
      <c r="P60">
        <v>0.57364336867760701</v>
      </c>
      <c r="Q60" t="s">
        <v>162</v>
      </c>
      <c r="R60" t="s">
        <v>162</v>
      </c>
      <c r="S60" t="s">
        <v>162</v>
      </c>
      <c r="T60">
        <v>0.29889618562063103</v>
      </c>
      <c r="U60" t="s">
        <v>162</v>
      </c>
      <c r="V60" t="s">
        <v>162</v>
      </c>
      <c r="W60">
        <v>0.31025431009010301</v>
      </c>
      <c r="X60">
        <v>7.9054427953028306E-2</v>
      </c>
    </row>
    <row r="61" spans="1:24" x14ac:dyDescent="0.25">
      <c r="A61" s="139">
        <v>36800</v>
      </c>
      <c r="B61">
        <f t="shared" si="0"/>
        <v>19.705142935976323</v>
      </c>
      <c r="C61">
        <v>0.21151315897102799</v>
      </c>
      <c r="D61">
        <v>0.29703709255252803</v>
      </c>
      <c r="E61" t="s">
        <v>162</v>
      </c>
      <c r="F61">
        <v>0.14259659860926899</v>
      </c>
      <c r="G61">
        <v>1.8861960960851E-2</v>
      </c>
      <c r="H61">
        <v>0.24151440867988899</v>
      </c>
      <c r="I61" t="s">
        <v>162</v>
      </c>
      <c r="J61" t="s">
        <v>162</v>
      </c>
      <c r="K61" t="s">
        <v>162</v>
      </c>
      <c r="L61">
        <v>9.1543920352029101E-2</v>
      </c>
      <c r="M61" t="s">
        <v>162</v>
      </c>
      <c r="N61" t="s">
        <v>162</v>
      </c>
      <c r="O61" t="s">
        <v>162</v>
      </c>
      <c r="P61">
        <v>0.44655382060863202</v>
      </c>
      <c r="Q61" t="s">
        <v>162</v>
      </c>
      <c r="R61" t="s">
        <v>162</v>
      </c>
      <c r="S61" t="s">
        <v>162</v>
      </c>
      <c r="T61">
        <v>0.14694999171790099</v>
      </c>
      <c r="U61" t="s">
        <v>162</v>
      </c>
      <c r="V61" t="s">
        <v>162</v>
      </c>
      <c r="W61">
        <v>0.16554125906132799</v>
      </c>
      <c r="X61">
        <v>0.20840208208417699</v>
      </c>
    </row>
    <row r="62" spans="1:24" x14ac:dyDescent="0.25">
      <c r="A62" s="139">
        <v>36892</v>
      </c>
      <c r="B62">
        <f t="shared" si="0"/>
        <v>26.051738850420243</v>
      </c>
      <c r="C62">
        <v>0.31884226309659403</v>
      </c>
      <c r="D62">
        <v>0.310846433625176</v>
      </c>
      <c r="E62" t="s">
        <v>162</v>
      </c>
      <c r="F62">
        <v>-2.3181424530061199E-2</v>
      </c>
      <c r="G62">
        <v>0.246563676417759</v>
      </c>
      <c r="H62">
        <v>0.33946771494646899</v>
      </c>
      <c r="I62" t="s">
        <v>162</v>
      </c>
      <c r="J62" t="s">
        <v>162</v>
      </c>
      <c r="K62" t="s">
        <v>162</v>
      </c>
      <c r="L62">
        <v>0.14555018583405799</v>
      </c>
      <c r="M62" t="s">
        <v>162</v>
      </c>
      <c r="N62" t="s">
        <v>162</v>
      </c>
      <c r="O62" t="s">
        <v>162</v>
      </c>
      <c r="P62">
        <v>0.67193378367517398</v>
      </c>
      <c r="Q62" t="s">
        <v>162</v>
      </c>
      <c r="R62" t="s">
        <v>162</v>
      </c>
      <c r="S62" t="s">
        <v>162</v>
      </c>
      <c r="T62">
        <v>3.2807778898719699E-2</v>
      </c>
      <c r="U62" t="s">
        <v>162</v>
      </c>
      <c r="V62" t="s">
        <v>162</v>
      </c>
      <c r="W62">
        <v>0.32393221719624599</v>
      </c>
      <c r="X62">
        <v>0.23841125588188999</v>
      </c>
    </row>
    <row r="63" spans="1:24" x14ac:dyDescent="0.25">
      <c r="A63" s="139">
        <v>36982</v>
      </c>
      <c r="B63">
        <f t="shared" si="0"/>
        <v>27.480458516075799</v>
      </c>
      <c r="C63">
        <v>0.316236330732999</v>
      </c>
      <c r="D63">
        <v>0.44392572725688001</v>
      </c>
      <c r="E63" t="s">
        <v>162</v>
      </c>
      <c r="F63">
        <v>0.24923390786574501</v>
      </c>
      <c r="G63">
        <v>7.9992676095378704E-2</v>
      </c>
      <c r="H63">
        <v>0.45041225912016702</v>
      </c>
      <c r="I63" t="s">
        <v>162</v>
      </c>
      <c r="J63" t="s">
        <v>162</v>
      </c>
      <c r="K63" t="s">
        <v>162</v>
      </c>
      <c r="L63">
        <v>0.32227735977240501</v>
      </c>
      <c r="M63" t="s">
        <v>162</v>
      </c>
      <c r="N63" t="s">
        <v>162</v>
      </c>
      <c r="O63" t="s">
        <v>162</v>
      </c>
      <c r="P63">
        <v>0.60220424800734595</v>
      </c>
      <c r="Q63" t="s">
        <v>162</v>
      </c>
      <c r="R63" t="s">
        <v>162</v>
      </c>
      <c r="S63" t="s">
        <v>162</v>
      </c>
      <c r="T63">
        <v>-0.112791269160734</v>
      </c>
      <c r="U63" t="s">
        <v>162</v>
      </c>
      <c r="V63" t="s">
        <v>162</v>
      </c>
      <c r="W63">
        <v>0.21270709127683701</v>
      </c>
      <c r="X63">
        <v>0.18384752064055601</v>
      </c>
    </row>
    <row r="64" spans="1:24" x14ac:dyDescent="0.25">
      <c r="A64" s="139">
        <v>37073</v>
      </c>
      <c r="B64">
        <f t="shared" si="0"/>
        <v>41.250193677180114</v>
      </c>
      <c r="C64">
        <v>0.235896183020886</v>
      </c>
      <c r="D64">
        <v>0.62622066486916905</v>
      </c>
      <c r="E64" t="s">
        <v>162</v>
      </c>
      <c r="F64">
        <v>0.49079173210098698</v>
      </c>
      <c r="G64">
        <v>0.28802671149896503</v>
      </c>
      <c r="H64">
        <v>0.244441418533106</v>
      </c>
      <c r="I64" t="s">
        <v>162</v>
      </c>
      <c r="J64" t="s">
        <v>162</v>
      </c>
      <c r="K64" t="s">
        <v>162</v>
      </c>
      <c r="L64">
        <v>0.67173962574602897</v>
      </c>
      <c r="M64" t="s">
        <v>162</v>
      </c>
      <c r="N64" t="s">
        <v>162</v>
      </c>
      <c r="O64" t="s">
        <v>162</v>
      </c>
      <c r="P64">
        <v>0.62944616953300503</v>
      </c>
      <c r="Q64" t="s">
        <v>162</v>
      </c>
      <c r="R64" t="s">
        <v>162</v>
      </c>
      <c r="S64" t="s">
        <v>162</v>
      </c>
      <c r="T64">
        <v>-7.0645537016408494E-2</v>
      </c>
      <c r="U64" t="s">
        <v>162</v>
      </c>
      <c r="V64" t="s">
        <v>162</v>
      </c>
      <c r="W64">
        <v>0.68177337386759096</v>
      </c>
      <c r="X64">
        <v>0.32732902556468202</v>
      </c>
    </row>
    <row r="65" spans="1:24" x14ac:dyDescent="0.25">
      <c r="A65" s="139">
        <v>37165</v>
      </c>
      <c r="B65">
        <f t="shared" si="0"/>
        <v>12.178081036672802</v>
      </c>
      <c r="C65">
        <v>-3.9485998102820601E-2</v>
      </c>
      <c r="D65">
        <v>0.23846729794926499</v>
      </c>
      <c r="E65" t="s">
        <v>162</v>
      </c>
      <c r="F65">
        <v>8.2627060124400006E-2</v>
      </c>
      <c r="G65">
        <v>-0.107267075996301</v>
      </c>
      <c r="H65">
        <v>0.122826346034956</v>
      </c>
      <c r="I65" t="s">
        <v>162</v>
      </c>
      <c r="J65" t="s">
        <v>162</v>
      </c>
      <c r="K65" t="s">
        <v>162</v>
      </c>
      <c r="L65">
        <v>0.14111046218457499</v>
      </c>
      <c r="M65" t="s">
        <v>162</v>
      </c>
      <c r="N65" t="s">
        <v>162</v>
      </c>
      <c r="O65" t="s">
        <v>162</v>
      </c>
      <c r="P65">
        <v>0.45974209866715299</v>
      </c>
      <c r="Q65" t="s">
        <v>162</v>
      </c>
      <c r="R65" t="s">
        <v>162</v>
      </c>
      <c r="S65" t="s">
        <v>162</v>
      </c>
      <c r="T65">
        <v>0.12734968689238599</v>
      </c>
      <c r="U65" t="s">
        <v>162</v>
      </c>
      <c r="V65" t="s">
        <v>162</v>
      </c>
      <c r="W65">
        <v>0.16700850068008599</v>
      </c>
      <c r="X65">
        <v>2.5429725233581099E-2</v>
      </c>
    </row>
    <row r="66" spans="1:24" x14ac:dyDescent="0.25">
      <c r="A66" s="139">
        <v>37257</v>
      </c>
      <c r="B66">
        <f t="shared" si="0"/>
        <v>19.089372952240371</v>
      </c>
      <c r="C66">
        <v>-2.1749955627365898E-3</v>
      </c>
      <c r="D66">
        <v>0.52229074286888999</v>
      </c>
      <c r="E66" t="s">
        <v>162</v>
      </c>
      <c r="F66">
        <v>0.11375303552737601</v>
      </c>
      <c r="G66">
        <v>0.29887749641418299</v>
      </c>
      <c r="H66">
        <v>0.29864599900314198</v>
      </c>
      <c r="I66" t="s">
        <v>162</v>
      </c>
      <c r="J66" t="s">
        <v>162</v>
      </c>
      <c r="K66" t="s">
        <v>162</v>
      </c>
      <c r="L66">
        <v>0.20686963533093</v>
      </c>
      <c r="M66" t="s">
        <v>162</v>
      </c>
      <c r="N66" t="s">
        <v>162</v>
      </c>
      <c r="O66" t="s">
        <v>162</v>
      </c>
      <c r="P66">
        <v>0.46081725666553902</v>
      </c>
      <c r="Q66" t="s">
        <v>162</v>
      </c>
      <c r="R66" t="s">
        <v>162</v>
      </c>
      <c r="S66" t="s">
        <v>162</v>
      </c>
      <c r="T66">
        <v>-4.2399904646840202E-2</v>
      </c>
      <c r="U66" t="s">
        <v>162</v>
      </c>
      <c r="V66" t="s">
        <v>162</v>
      </c>
      <c r="W66">
        <v>7.9842856177280597E-2</v>
      </c>
      <c r="X66">
        <v>-2.75848265537268E-2</v>
      </c>
    </row>
    <row r="67" spans="1:24" x14ac:dyDescent="0.25">
      <c r="A67" s="139">
        <v>37347</v>
      </c>
      <c r="B67">
        <f t="shared" ref="B67:B130" si="1">AVERAGE(C67:X67)*100</f>
        <v>19.512445433844885</v>
      </c>
      <c r="C67">
        <v>0.237352641335667</v>
      </c>
      <c r="D67">
        <v>0.48928474593316101</v>
      </c>
      <c r="E67" t="s">
        <v>162</v>
      </c>
      <c r="F67">
        <v>-4.4637721356117099E-2</v>
      </c>
      <c r="G67">
        <v>0.26013964990516703</v>
      </c>
      <c r="H67">
        <v>0.278575005104438</v>
      </c>
      <c r="I67" t="s">
        <v>162</v>
      </c>
      <c r="J67" t="s">
        <v>162</v>
      </c>
      <c r="K67" t="s">
        <v>162</v>
      </c>
      <c r="L67">
        <v>0.30436752577217102</v>
      </c>
      <c r="M67" t="s">
        <v>162</v>
      </c>
      <c r="N67" t="s">
        <v>162</v>
      </c>
      <c r="O67" t="s">
        <v>162</v>
      </c>
      <c r="P67">
        <v>0.31795509343995698</v>
      </c>
      <c r="Q67" t="s">
        <v>162</v>
      </c>
      <c r="R67" t="s">
        <v>162</v>
      </c>
      <c r="S67" t="s">
        <v>162</v>
      </c>
      <c r="T67">
        <v>-0.14289287256401401</v>
      </c>
      <c r="U67" t="s">
        <v>162</v>
      </c>
      <c r="V67" t="s">
        <v>162</v>
      </c>
      <c r="W67">
        <v>0.28347759159210201</v>
      </c>
      <c r="X67">
        <v>-3.2377115778043301E-2</v>
      </c>
    </row>
    <row r="68" spans="1:24" x14ac:dyDescent="0.25">
      <c r="A68" s="139">
        <v>37438</v>
      </c>
      <c r="B68">
        <f t="shared" si="1"/>
        <v>35.282803189122284</v>
      </c>
      <c r="C68">
        <v>0.28765121618100298</v>
      </c>
      <c r="D68">
        <v>0.728377651035232</v>
      </c>
      <c r="E68" t="s">
        <v>162</v>
      </c>
      <c r="F68">
        <v>0.49789983343736499</v>
      </c>
      <c r="G68">
        <v>4.1698219791320802E-2</v>
      </c>
      <c r="H68">
        <v>0.63270768054077098</v>
      </c>
      <c r="I68" t="s">
        <v>162</v>
      </c>
      <c r="J68" t="s">
        <v>162</v>
      </c>
      <c r="K68" t="s">
        <v>162</v>
      </c>
      <c r="L68">
        <v>0.32438370775835201</v>
      </c>
      <c r="M68" t="s">
        <v>162</v>
      </c>
      <c r="N68" t="s">
        <v>162</v>
      </c>
      <c r="O68" t="s">
        <v>162</v>
      </c>
      <c r="P68">
        <v>0.35428186496599401</v>
      </c>
      <c r="Q68" t="s">
        <v>162</v>
      </c>
      <c r="R68" t="s">
        <v>162</v>
      </c>
      <c r="S68" t="s">
        <v>162</v>
      </c>
      <c r="T68">
        <v>0.151021883111355</v>
      </c>
      <c r="U68" t="s">
        <v>162</v>
      </c>
      <c r="V68" t="s">
        <v>162</v>
      </c>
      <c r="W68">
        <v>0.26950947562032501</v>
      </c>
      <c r="X68">
        <v>0.24074878647051101</v>
      </c>
    </row>
    <row r="69" spans="1:24" x14ac:dyDescent="0.25">
      <c r="A69" s="139">
        <v>37530</v>
      </c>
      <c r="B69">
        <f t="shared" si="1"/>
        <v>18.403759760178986</v>
      </c>
      <c r="C69">
        <v>0.27626326566023401</v>
      </c>
      <c r="D69">
        <v>9.9858179089751295E-2</v>
      </c>
      <c r="E69" t="s">
        <v>162</v>
      </c>
      <c r="F69">
        <v>7.3650935369835094E-2</v>
      </c>
      <c r="G69">
        <v>-2.4631325973006699E-2</v>
      </c>
      <c r="H69">
        <v>0.261440629891737</v>
      </c>
      <c r="I69" t="s">
        <v>162</v>
      </c>
      <c r="J69" t="s">
        <v>162</v>
      </c>
      <c r="K69" t="s">
        <v>162</v>
      </c>
      <c r="L69">
        <v>0.201717251443949</v>
      </c>
      <c r="M69">
        <v>0.16752584955090799</v>
      </c>
      <c r="N69" t="s">
        <v>162</v>
      </c>
      <c r="O69" t="s">
        <v>162</v>
      </c>
      <c r="P69">
        <v>0.22374522921373999</v>
      </c>
      <c r="Q69" t="s">
        <v>162</v>
      </c>
      <c r="R69" t="s">
        <v>162</v>
      </c>
      <c r="S69" t="s">
        <v>162</v>
      </c>
      <c r="T69">
        <v>0.10412412466684599</v>
      </c>
      <c r="U69" t="s">
        <v>162</v>
      </c>
      <c r="V69" t="s">
        <v>162</v>
      </c>
      <c r="W69">
        <v>0.17716738246836899</v>
      </c>
      <c r="X69">
        <v>0.46355205223732598</v>
      </c>
    </row>
    <row r="70" spans="1:24" x14ac:dyDescent="0.25">
      <c r="A70" s="139">
        <v>37622</v>
      </c>
      <c r="B70">
        <f t="shared" si="1"/>
        <v>19.284977104728906</v>
      </c>
      <c r="C70">
        <v>0.186068289518279</v>
      </c>
      <c r="D70">
        <v>0.61930285508540495</v>
      </c>
      <c r="E70" t="s">
        <v>162</v>
      </c>
      <c r="F70">
        <v>0.155667952784869</v>
      </c>
      <c r="G70">
        <v>0.207892242066893</v>
      </c>
      <c r="H70">
        <v>3.34541980839662E-2</v>
      </c>
      <c r="I70" t="s">
        <v>162</v>
      </c>
      <c r="J70" t="s">
        <v>162</v>
      </c>
      <c r="K70" t="s">
        <v>162</v>
      </c>
      <c r="L70">
        <v>0.10691816787484</v>
      </c>
      <c r="M70">
        <v>-0.23251978878039201</v>
      </c>
      <c r="N70" t="s">
        <v>162</v>
      </c>
      <c r="O70" t="s">
        <v>162</v>
      </c>
      <c r="P70">
        <v>0.45255562587981402</v>
      </c>
      <c r="Q70">
        <v>4.7087023221677897E-2</v>
      </c>
      <c r="R70" t="s">
        <v>162</v>
      </c>
      <c r="S70" t="s">
        <v>162</v>
      </c>
      <c r="T70">
        <v>-2.31171274313333E-2</v>
      </c>
      <c r="U70" t="s">
        <v>162</v>
      </c>
      <c r="V70" t="s">
        <v>162</v>
      </c>
      <c r="W70">
        <v>0.28929622992603199</v>
      </c>
      <c r="X70">
        <v>0.47159158433741799</v>
      </c>
    </row>
    <row r="71" spans="1:24" x14ac:dyDescent="0.25">
      <c r="A71" s="139">
        <v>37712</v>
      </c>
      <c r="B71">
        <f t="shared" si="1"/>
        <v>22.567881324073248</v>
      </c>
      <c r="C71">
        <v>0.122041066498046</v>
      </c>
      <c r="D71">
        <v>0.57050685861681805</v>
      </c>
      <c r="E71" t="s">
        <v>162</v>
      </c>
      <c r="F71">
        <v>0.35672995028153298</v>
      </c>
      <c r="G71">
        <v>0.19102391319102499</v>
      </c>
      <c r="H71">
        <v>2.3412412063276499E-2</v>
      </c>
      <c r="I71" t="s">
        <v>162</v>
      </c>
      <c r="J71" t="s">
        <v>162</v>
      </c>
      <c r="K71" t="s">
        <v>162</v>
      </c>
      <c r="L71">
        <v>0.38264944683677998</v>
      </c>
      <c r="M71">
        <v>0.27270394814840998</v>
      </c>
      <c r="N71" t="s">
        <v>162</v>
      </c>
      <c r="O71" t="s">
        <v>162</v>
      </c>
      <c r="P71">
        <v>0.29832119437069199</v>
      </c>
      <c r="Q71">
        <v>-5.7284694943874601E-2</v>
      </c>
      <c r="R71" t="s">
        <v>162</v>
      </c>
      <c r="S71" t="s">
        <v>162</v>
      </c>
      <c r="T71">
        <v>0.18514866485616499</v>
      </c>
      <c r="U71" t="s">
        <v>162</v>
      </c>
      <c r="V71" t="s">
        <v>162</v>
      </c>
      <c r="W71">
        <v>0.25379770955826397</v>
      </c>
      <c r="X71">
        <v>0.109095289411654</v>
      </c>
    </row>
    <row r="72" spans="1:24" x14ac:dyDescent="0.25">
      <c r="A72" s="139">
        <v>37803</v>
      </c>
      <c r="B72">
        <f t="shared" si="1"/>
        <v>29.316375107602333</v>
      </c>
      <c r="C72">
        <v>0.31431227184669602</v>
      </c>
      <c r="D72">
        <v>0.67292270011263899</v>
      </c>
      <c r="E72" t="s">
        <v>162</v>
      </c>
      <c r="F72">
        <v>0.55542304820597599</v>
      </c>
      <c r="G72">
        <v>-0.15616036901316799</v>
      </c>
      <c r="H72">
        <v>0.21145412906393099</v>
      </c>
      <c r="I72" t="s">
        <v>162</v>
      </c>
      <c r="J72" t="s">
        <v>162</v>
      </c>
      <c r="K72" t="s">
        <v>162</v>
      </c>
      <c r="L72">
        <v>5.7901223344483797E-2</v>
      </c>
      <c r="M72">
        <v>0.38133210161797998</v>
      </c>
      <c r="N72" t="s">
        <v>162</v>
      </c>
      <c r="O72" t="s">
        <v>162</v>
      </c>
      <c r="P72">
        <v>0.53460065243745503</v>
      </c>
      <c r="Q72">
        <v>0.45947105956194501</v>
      </c>
      <c r="R72" t="s">
        <v>162</v>
      </c>
      <c r="S72" t="s">
        <v>162</v>
      </c>
      <c r="T72">
        <v>4.3335635890718302E-2</v>
      </c>
      <c r="U72" t="s">
        <v>162</v>
      </c>
      <c r="V72" t="s">
        <v>162</v>
      </c>
      <c r="W72">
        <v>0.32745573013950902</v>
      </c>
      <c r="X72">
        <v>0.115916829704115</v>
      </c>
    </row>
    <row r="73" spans="1:24" x14ac:dyDescent="0.25">
      <c r="A73" s="139">
        <v>37895</v>
      </c>
      <c r="B73">
        <f t="shared" si="1"/>
        <v>28.228249743265394</v>
      </c>
      <c r="C73">
        <v>0.25125248545485401</v>
      </c>
      <c r="D73">
        <v>0.52331821540096302</v>
      </c>
      <c r="E73" t="s">
        <v>162</v>
      </c>
      <c r="F73">
        <v>0.35326719888906</v>
      </c>
      <c r="G73">
        <v>0.13670078757765899</v>
      </c>
      <c r="H73">
        <v>0.15504361418580301</v>
      </c>
      <c r="I73" t="s">
        <v>162</v>
      </c>
      <c r="J73" t="s">
        <v>162</v>
      </c>
      <c r="K73" t="s">
        <v>162</v>
      </c>
      <c r="L73">
        <v>0.19824141473422799</v>
      </c>
      <c r="M73">
        <v>0.56110984317822099</v>
      </c>
      <c r="N73" t="s">
        <v>162</v>
      </c>
      <c r="O73" t="s">
        <v>162</v>
      </c>
      <c r="P73">
        <v>0.446498962070974</v>
      </c>
      <c r="Q73">
        <v>0.28886925050087398</v>
      </c>
      <c r="R73" t="s">
        <v>162</v>
      </c>
      <c r="S73" t="s">
        <v>162</v>
      </c>
      <c r="T73">
        <v>0.10691535647451</v>
      </c>
      <c r="U73" t="s">
        <v>162</v>
      </c>
      <c r="V73" t="s">
        <v>162</v>
      </c>
      <c r="W73">
        <v>5.1252249751934403E-2</v>
      </c>
      <c r="X73">
        <v>0.31492059097276698</v>
      </c>
    </row>
    <row r="74" spans="1:24" x14ac:dyDescent="0.25">
      <c r="A74" s="139">
        <v>37987</v>
      </c>
      <c r="B74">
        <f t="shared" si="1"/>
        <v>40.943792092747053</v>
      </c>
      <c r="C74">
        <v>0.616432754678784</v>
      </c>
      <c r="D74">
        <v>0.65024077961465498</v>
      </c>
      <c r="E74" t="s">
        <v>162</v>
      </c>
      <c r="F74">
        <v>0.39958167978770898</v>
      </c>
      <c r="G74">
        <v>0.12325843531356299</v>
      </c>
      <c r="H74">
        <v>1.3149613253108599E-2</v>
      </c>
      <c r="I74" t="s">
        <v>162</v>
      </c>
      <c r="J74" t="s">
        <v>162</v>
      </c>
      <c r="K74" t="s">
        <v>162</v>
      </c>
      <c r="L74">
        <v>0.30923216748827598</v>
      </c>
      <c r="M74">
        <v>0.46553057110405999</v>
      </c>
      <c r="N74" t="s">
        <v>162</v>
      </c>
      <c r="O74" t="s">
        <v>162</v>
      </c>
      <c r="P74">
        <v>0.71994326847257195</v>
      </c>
      <c r="Q74">
        <v>0.447814784613975</v>
      </c>
      <c r="R74" t="s">
        <v>162</v>
      </c>
      <c r="S74" t="s">
        <v>162</v>
      </c>
      <c r="T74">
        <v>0.427016905650067</v>
      </c>
      <c r="U74" t="s">
        <v>162</v>
      </c>
      <c r="V74" t="s">
        <v>162</v>
      </c>
      <c r="W74">
        <v>0.51890819808820199</v>
      </c>
      <c r="X74">
        <v>0.222145893064674</v>
      </c>
    </row>
    <row r="75" spans="1:24" x14ac:dyDescent="0.25">
      <c r="A75" s="139">
        <v>38078</v>
      </c>
      <c r="B75">
        <f t="shared" si="1"/>
        <v>43.100299569699715</v>
      </c>
      <c r="C75">
        <v>0.64649698364482699</v>
      </c>
      <c r="D75">
        <v>0.39931129183602598</v>
      </c>
      <c r="E75" t="s">
        <v>162</v>
      </c>
      <c r="F75">
        <v>0.57038617668329605</v>
      </c>
      <c r="G75">
        <v>0.10204535765308199</v>
      </c>
      <c r="H75">
        <v>-2.2540707848117702E-3</v>
      </c>
      <c r="I75" t="s">
        <v>162</v>
      </c>
      <c r="J75" t="s">
        <v>162</v>
      </c>
      <c r="K75" t="s">
        <v>162</v>
      </c>
      <c r="L75">
        <v>0.43076435111698302</v>
      </c>
      <c r="M75">
        <v>0.535055795901071</v>
      </c>
      <c r="N75" t="s">
        <v>162</v>
      </c>
      <c r="O75" t="s">
        <v>162</v>
      </c>
      <c r="P75">
        <v>0.60209394059705901</v>
      </c>
      <c r="Q75">
        <v>0.56164328139220399</v>
      </c>
      <c r="R75" t="s">
        <v>162</v>
      </c>
      <c r="S75" t="s">
        <v>162</v>
      </c>
      <c r="T75">
        <v>0.50479013658043403</v>
      </c>
      <c r="U75" t="s">
        <v>162</v>
      </c>
      <c r="V75" t="s">
        <v>162</v>
      </c>
      <c r="W75">
        <v>0.54738515792817399</v>
      </c>
      <c r="X75">
        <v>0.27431754581562101</v>
      </c>
    </row>
    <row r="76" spans="1:24" x14ac:dyDescent="0.25">
      <c r="A76" s="139">
        <v>38169</v>
      </c>
      <c r="B76">
        <f t="shared" si="1"/>
        <v>33.379115364064319</v>
      </c>
      <c r="C76">
        <v>0.49113852595471202</v>
      </c>
      <c r="D76">
        <v>0.70187292352809205</v>
      </c>
      <c r="E76" t="s">
        <v>162</v>
      </c>
      <c r="F76">
        <v>0.44861262086057702</v>
      </c>
      <c r="G76">
        <v>0.17005851076294201</v>
      </c>
      <c r="H76">
        <v>-8.9651903624678606E-2</v>
      </c>
      <c r="I76" t="s">
        <v>162</v>
      </c>
      <c r="J76" t="s">
        <v>162</v>
      </c>
      <c r="K76" t="s">
        <v>162</v>
      </c>
      <c r="L76">
        <v>0.38667155324902402</v>
      </c>
      <c r="M76">
        <v>0.272092730145781</v>
      </c>
      <c r="N76" t="s">
        <v>162</v>
      </c>
      <c r="O76" t="s">
        <v>162</v>
      </c>
      <c r="P76">
        <v>0.42415502866482402</v>
      </c>
      <c r="Q76">
        <v>0.40863702048503697</v>
      </c>
      <c r="R76" t="s">
        <v>162</v>
      </c>
      <c r="S76" t="s">
        <v>162</v>
      </c>
      <c r="T76">
        <v>0.28567623625014199</v>
      </c>
      <c r="U76" t="s">
        <v>162</v>
      </c>
      <c r="V76" t="s">
        <v>162</v>
      </c>
      <c r="W76">
        <v>0.313221520382161</v>
      </c>
      <c r="X76">
        <v>0.193009077029105</v>
      </c>
    </row>
    <row r="77" spans="1:24" x14ac:dyDescent="0.25">
      <c r="A77" s="139">
        <v>38261</v>
      </c>
      <c r="B77">
        <f t="shared" si="1"/>
        <v>24.10107482298065</v>
      </c>
      <c r="C77">
        <v>0.27775945919191602</v>
      </c>
      <c r="D77">
        <v>0.57798406200883701</v>
      </c>
      <c r="E77" t="s">
        <v>162</v>
      </c>
      <c r="F77">
        <v>0.48365190593963298</v>
      </c>
      <c r="G77">
        <v>0.243827296122931</v>
      </c>
      <c r="H77">
        <v>2.6049847883614602E-3</v>
      </c>
      <c r="I77" t="s">
        <v>162</v>
      </c>
      <c r="J77" t="s">
        <v>162</v>
      </c>
      <c r="K77" t="s">
        <v>162</v>
      </c>
      <c r="L77">
        <v>8.3011669555044201E-2</v>
      </c>
      <c r="M77">
        <v>0.26743905863915501</v>
      </c>
      <c r="N77" t="s">
        <v>162</v>
      </c>
      <c r="O77" t="s">
        <v>162</v>
      </c>
      <c r="P77">
        <v>0.39811177415931898</v>
      </c>
      <c r="Q77">
        <v>0.17355438919841901</v>
      </c>
      <c r="R77" t="s">
        <v>162</v>
      </c>
      <c r="S77" t="s">
        <v>162</v>
      </c>
      <c r="T77">
        <v>0.16304814219470301</v>
      </c>
      <c r="U77" t="s">
        <v>162</v>
      </c>
      <c r="V77" t="s">
        <v>162</v>
      </c>
      <c r="W77">
        <v>0.17841496431427201</v>
      </c>
      <c r="X77">
        <v>4.2721272645087099E-2</v>
      </c>
    </row>
    <row r="78" spans="1:24" x14ac:dyDescent="0.25">
      <c r="A78" s="139">
        <v>38353</v>
      </c>
      <c r="B78">
        <f t="shared" si="1"/>
        <v>27.4737401769261</v>
      </c>
      <c r="C78">
        <v>0.22289160744137401</v>
      </c>
      <c r="D78">
        <v>0.508663073404925</v>
      </c>
      <c r="E78" t="s">
        <v>162</v>
      </c>
      <c r="F78">
        <v>0.21063847539806199</v>
      </c>
      <c r="G78">
        <v>-3.9831242201899202E-2</v>
      </c>
      <c r="H78">
        <v>0.11195742814177501</v>
      </c>
      <c r="I78" t="s">
        <v>162</v>
      </c>
      <c r="J78" t="s">
        <v>162</v>
      </c>
      <c r="K78" t="s">
        <v>162</v>
      </c>
      <c r="L78">
        <v>4.0484870384323197E-2</v>
      </c>
      <c r="M78">
        <v>0.51825780750191797</v>
      </c>
      <c r="N78" t="s">
        <v>162</v>
      </c>
      <c r="O78" t="s">
        <v>162</v>
      </c>
      <c r="P78">
        <v>0.43256627909268502</v>
      </c>
      <c r="Q78">
        <v>0.25685078058052002</v>
      </c>
      <c r="R78" t="s">
        <v>162</v>
      </c>
      <c r="S78" t="s">
        <v>162</v>
      </c>
      <c r="T78">
        <v>0.35524546613631802</v>
      </c>
      <c r="U78" t="s">
        <v>162</v>
      </c>
      <c r="V78" t="s">
        <v>162</v>
      </c>
      <c r="W78">
        <v>0.28568995389435498</v>
      </c>
      <c r="X78">
        <v>0.39343432145677498</v>
      </c>
    </row>
    <row r="79" spans="1:24" x14ac:dyDescent="0.25">
      <c r="A79" s="139">
        <v>38443</v>
      </c>
      <c r="B79">
        <f t="shared" si="1"/>
        <v>24.084184747294202</v>
      </c>
      <c r="C79">
        <v>0.55348988359600104</v>
      </c>
      <c r="D79">
        <v>0.33132911407479998</v>
      </c>
      <c r="E79" t="s">
        <v>162</v>
      </c>
      <c r="F79">
        <v>0.26604619007720098</v>
      </c>
      <c r="G79">
        <v>6.0322029613350599E-2</v>
      </c>
      <c r="H79">
        <v>4.45451869076708E-2</v>
      </c>
      <c r="I79" t="s">
        <v>162</v>
      </c>
      <c r="J79" t="s">
        <v>162</v>
      </c>
      <c r="K79" t="s">
        <v>162</v>
      </c>
      <c r="L79">
        <v>0.17106726396182301</v>
      </c>
      <c r="M79">
        <v>0.41488438675988099</v>
      </c>
      <c r="N79" t="s">
        <v>162</v>
      </c>
      <c r="O79" t="s">
        <v>162</v>
      </c>
      <c r="P79">
        <v>0.54832874179142099</v>
      </c>
      <c r="Q79">
        <v>3.85664424264597E-2</v>
      </c>
      <c r="R79" t="s">
        <v>162</v>
      </c>
      <c r="S79" t="s">
        <v>162</v>
      </c>
      <c r="T79">
        <v>0.16734494617023399</v>
      </c>
      <c r="U79" t="s">
        <v>162</v>
      </c>
      <c r="V79" t="s">
        <v>162</v>
      </c>
      <c r="W79">
        <v>0.27442477622945399</v>
      </c>
      <c r="X79">
        <v>1.9753208067008001E-2</v>
      </c>
    </row>
    <row r="80" spans="1:24" x14ac:dyDescent="0.25">
      <c r="A80" s="139">
        <v>38534</v>
      </c>
      <c r="B80">
        <f t="shared" si="1"/>
        <v>27.385533001537038</v>
      </c>
      <c r="C80">
        <v>0.31279305133081597</v>
      </c>
      <c r="D80">
        <v>0.50373626129615701</v>
      </c>
      <c r="E80" t="s">
        <v>162</v>
      </c>
      <c r="F80">
        <v>0.15105175995645301</v>
      </c>
      <c r="G80">
        <v>0.23331677847446999</v>
      </c>
      <c r="H80">
        <v>1.01908187528497E-2</v>
      </c>
      <c r="I80" t="s">
        <v>162</v>
      </c>
      <c r="J80" t="s">
        <v>162</v>
      </c>
      <c r="K80" t="s">
        <v>162</v>
      </c>
      <c r="L80">
        <v>0.19784010666839599</v>
      </c>
      <c r="M80">
        <v>0.28900063297252399</v>
      </c>
      <c r="N80" t="s">
        <v>162</v>
      </c>
      <c r="O80" t="s">
        <v>162</v>
      </c>
      <c r="P80">
        <v>0.568603881534262</v>
      </c>
      <c r="Q80">
        <v>0.13036331580871</v>
      </c>
      <c r="R80" t="s">
        <v>162</v>
      </c>
      <c r="S80" t="s">
        <v>162</v>
      </c>
      <c r="T80">
        <v>0.233614166629799</v>
      </c>
      <c r="U80" t="s">
        <v>162</v>
      </c>
      <c r="V80" t="s">
        <v>162</v>
      </c>
      <c r="W80">
        <v>0.55249234683411796</v>
      </c>
      <c r="X80">
        <v>0.10326083992589</v>
      </c>
    </row>
    <row r="81" spans="1:24" x14ac:dyDescent="0.25">
      <c r="A81" s="139">
        <v>38626</v>
      </c>
      <c r="B81">
        <f t="shared" si="1"/>
        <v>24.60569896236818</v>
      </c>
      <c r="C81">
        <v>0.326676664441994</v>
      </c>
      <c r="D81">
        <v>0.413557895538608</v>
      </c>
      <c r="E81" t="s">
        <v>162</v>
      </c>
      <c r="F81">
        <v>0.16638306735252301</v>
      </c>
      <c r="G81">
        <v>0.161505965793978</v>
      </c>
      <c r="H81">
        <v>0.118370642086601</v>
      </c>
      <c r="I81" t="s">
        <v>162</v>
      </c>
      <c r="J81" t="s">
        <v>162</v>
      </c>
      <c r="K81" t="s">
        <v>162</v>
      </c>
      <c r="L81">
        <v>0.16640597759244999</v>
      </c>
      <c r="M81">
        <v>5.7785616418776303E-2</v>
      </c>
      <c r="N81" t="s">
        <v>162</v>
      </c>
      <c r="O81" t="s">
        <v>162</v>
      </c>
      <c r="P81">
        <v>0.55628001719573905</v>
      </c>
      <c r="Q81">
        <v>0.19204826954076301</v>
      </c>
      <c r="R81" t="s">
        <v>162</v>
      </c>
      <c r="S81">
        <v>0.23107185708960901</v>
      </c>
      <c r="T81">
        <v>0.106104370635449</v>
      </c>
      <c r="U81" t="s">
        <v>162</v>
      </c>
      <c r="V81" t="s">
        <v>162</v>
      </c>
      <c r="W81">
        <v>0.35231195603679699</v>
      </c>
      <c r="X81">
        <v>0.35023856538457598</v>
      </c>
    </row>
    <row r="82" spans="1:24" x14ac:dyDescent="0.25">
      <c r="A82" s="139">
        <v>38718</v>
      </c>
      <c r="B82">
        <f t="shared" si="1"/>
        <v>19.195129479955138</v>
      </c>
      <c r="C82">
        <v>0.20047717891083999</v>
      </c>
      <c r="D82">
        <v>0.54261771741456399</v>
      </c>
      <c r="E82" t="s">
        <v>162</v>
      </c>
      <c r="F82">
        <v>0.44479530322625299</v>
      </c>
      <c r="G82">
        <v>6.0984642696254102E-2</v>
      </c>
      <c r="H82">
        <v>-5.0739984309360296E-3</v>
      </c>
      <c r="I82" t="s">
        <v>162</v>
      </c>
      <c r="J82">
        <v>-0.100949757890093</v>
      </c>
      <c r="K82" t="s">
        <v>162</v>
      </c>
      <c r="L82">
        <v>0.32019569047321</v>
      </c>
      <c r="M82">
        <v>0.40284021961317501</v>
      </c>
      <c r="N82" t="s">
        <v>162</v>
      </c>
      <c r="O82" t="s">
        <v>162</v>
      </c>
      <c r="P82">
        <v>0.36987232762650901</v>
      </c>
      <c r="Q82">
        <v>-2.28546615059055E-2</v>
      </c>
      <c r="R82" t="s">
        <v>162</v>
      </c>
      <c r="S82">
        <v>0.169067754688463</v>
      </c>
      <c r="T82">
        <v>-6.2966170843380201E-2</v>
      </c>
      <c r="U82" t="s">
        <v>162</v>
      </c>
      <c r="V82" t="s">
        <v>162</v>
      </c>
      <c r="W82">
        <v>0.25774707560536297</v>
      </c>
      <c r="X82">
        <v>0.110564805609403</v>
      </c>
    </row>
    <row r="83" spans="1:24" x14ac:dyDescent="0.25">
      <c r="A83" s="139">
        <v>38808</v>
      </c>
      <c r="B83">
        <f t="shared" si="1"/>
        <v>44.653549133272428</v>
      </c>
      <c r="C83">
        <v>0.46104896681725199</v>
      </c>
      <c r="D83">
        <v>0.46636478847574597</v>
      </c>
      <c r="E83" t="s">
        <v>162</v>
      </c>
      <c r="F83">
        <v>0.45642506535363397</v>
      </c>
      <c r="G83">
        <v>0.54810118225870597</v>
      </c>
      <c r="H83">
        <v>0.41873599839586201</v>
      </c>
      <c r="I83" t="s">
        <v>162</v>
      </c>
      <c r="J83">
        <v>0.35268511590982099</v>
      </c>
      <c r="K83" t="s">
        <v>162</v>
      </c>
      <c r="L83">
        <v>0.68858177261981102</v>
      </c>
      <c r="M83">
        <v>0.17244564373951801</v>
      </c>
      <c r="N83" t="s">
        <v>162</v>
      </c>
      <c r="O83" t="s">
        <v>162</v>
      </c>
      <c r="P83">
        <v>0.64926358055073996</v>
      </c>
      <c r="Q83">
        <v>0.332495448535292</v>
      </c>
      <c r="R83" t="s">
        <v>162</v>
      </c>
      <c r="S83">
        <v>0.312383393232322</v>
      </c>
      <c r="T83">
        <v>0.34888745923776798</v>
      </c>
      <c r="U83" t="s">
        <v>162</v>
      </c>
      <c r="V83" t="s">
        <v>162</v>
      </c>
      <c r="W83">
        <v>0.76449185306369005</v>
      </c>
      <c r="X83">
        <v>0.279586610467978</v>
      </c>
    </row>
    <row r="84" spans="1:24" x14ac:dyDescent="0.25">
      <c r="A84" s="139">
        <v>38899</v>
      </c>
      <c r="B84">
        <f t="shared" si="1"/>
        <v>26.709167376738911</v>
      </c>
      <c r="C84">
        <v>0.25898332065841301</v>
      </c>
      <c r="D84">
        <v>7.4702067185630994E-2</v>
      </c>
      <c r="E84" t="s">
        <v>162</v>
      </c>
      <c r="F84">
        <v>0.14062351194419501</v>
      </c>
      <c r="G84">
        <v>0.61448611756107896</v>
      </c>
      <c r="H84">
        <v>0.13254576533434201</v>
      </c>
      <c r="I84">
        <v>0.18055993745586299</v>
      </c>
      <c r="J84">
        <v>0.117567741373806</v>
      </c>
      <c r="K84" t="s">
        <v>162</v>
      </c>
      <c r="L84">
        <v>0.20239003956286</v>
      </c>
      <c r="M84">
        <v>0.19156651773432201</v>
      </c>
      <c r="N84" t="s">
        <v>162</v>
      </c>
      <c r="O84" t="s">
        <v>162</v>
      </c>
      <c r="P84">
        <v>0.56069446142389501</v>
      </c>
      <c r="Q84">
        <v>0.21078672228075901</v>
      </c>
      <c r="R84" t="s">
        <v>162</v>
      </c>
      <c r="S84">
        <v>0.188306725925424</v>
      </c>
      <c r="T84">
        <v>0.215131142392117</v>
      </c>
      <c r="U84" t="s">
        <v>162</v>
      </c>
      <c r="V84" t="s">
        <v>162</v>
      </c>
      <c r="W84">
        <v>0.66415491174238495</v>
      </c>
      <c r="X84">
        <v>0.25387612393574599</v>
      </c>
    </row>
    <row r="85" spans="1:24" x14ac:dyDescent="0.25">
      <c r="A85" s="139">
        <v>38991</v>
      </c>
      <c r="B85">
        <f t="shared" si="1"/>
        <v>17.53583903722269</v>
      </c>
      <c r="C85">
        <v>0.15811159784665699</v>
      </c>
      <c r="D85">
        <v>1.03151822865388E-3</v>
      </c>
      <c r="E85">
        <v>0.223559063989271</v>
      </c>
      <c r="F85">
        <v>0.21656691587357901</v>
      </c>
      <c r="G85">
        <v>0.448354488734168</v>
      </c>
      <c r="H85">
        <v>0.105917228237922</v>
      </c>
      <c r="I85">
        <v>-6.6800928260415601E-2</v>
      </c>
      <c r="J85">
        <v>-0.129072484769649</v>
      </c>
      <c r="K85" t="s">
        <v>162</v>
      </c>
      <c r="L85">
        <v>4.5315395517594101E-2</v>
      </c>
      <c r="M85">
        <v>0.23862928144717599</v>
      </c>
      <c r="N85" t="s">
        <v>162</v>
      </c>
      <c r="O85" t="s">
        <v>162</v>
      </c>
      <c r="P85">
        <v>0.44878982744324197</v>
      </c>
      <c r="Q85">
        <v>0.206809872413727</v>
      </c>
      <c r="R85" t="s">
        <v>162</v>
      </c>
      <c r="S85">
        <v>0.199392508596517</v>
      </c>
      <c r="T85">
        <v>0.37108840095624301</v>
      </c>
      <c r="U85" t="s">
        <v>162</v>
      </c>
      <c r="V85" t="s">
        <v>162</v>
      </c>
      <c r="W85">
        <v>0.243167801874936</v>
      </c>
      <c r="X85">
        <v>9.4873757826008806E-2</v>
      </c>
    </row>
    <row r="86" spans="1:24" x14ac:dyDescent="0.25">
      <c r="A86" s="139">
        <v>39083</v>
      </c>
      <c r="B86">
        <f t="shared" si="1"/>
        <v>42.789527775712017</v>
      </c>
      <c r="C86">
        <v>0.538618548213884</v>
      </c>
      <c r="D86">
        <v>0.40349560198880602</v>
      </c>
      <c r="E86">
        <v>-5.7765220239992997E-2</v>
      </c>
      <c r="F86">
        <v>0.57996566274282002</v>
      </c>
      <c r="G86">
        <v>0.58015597435702104</v>
      </c>
      <c r="H86">
        <v>0.196217273963287</v>
      </c>
      <c r="I86">
        <v>0.253600405956937</v>
      </c>
      <c r="J86">
        <v>0.29521243003558401</v>
      </c>
      <c r="K86" t="s">
        <v>162</v>
      </c>
      <c r="L86">
        <v>0.58951925450246601</v>
      </c>
      <c r="M86">
        <v>0.42274990456183198</v>
      </c>
      <c r="N86" t="s">
        <v>162</v>
      </c>
      <c r="O86" t="s">
        <v>162</v>
      </c>
      <c r="P86">
        <v>0.54386541400838295</v>
      </c>
      <c r="Q86">
        <v>0.25934086449244798</v>
      </c>
      <c r="R86" t="s">
        <v>162</v>
      </c>
      <c r="S86">
        <v>0.62732999001971002</v>
      </c>
      <c r="T86">
        <v>0.479133981490103</v>
      </c>
      <c r="U86" t="s">
        <v>162</v>
      </c>
      <c r="V86" t="s">
        <v>162</v>
      </c>
      <c r="W86">
        <v>0.65457183397216701</v>
      </c>
      <c r="X86">
        <v>0.48031252404846703</v>
      </c>
    </row>
    <row r="87" spans="1:24" x14ac:dyDescent="0.25">
      <c r="A87" s="139">
        <v>39173</v>
      </c>
      <c r="B87">
        <f t="shared" si="1"/>
        <v>29.246794089788423</v>
      </c>
      <c r="C87">
        <v>0.227914220328403</v>
      </c>
      <c r="D87">
        <v>0.54922698762728595</v>
      </c>
      <c r="E87">
        <v>-0.102650662128631</v>
      </c>
      <c r="F87">
        <v>0.32178688792647703</v>
      </c>
      <c r="G87">
        <v>0.66410506447375905</v>
      </c>
      <c r="H87">
        <v>0.285907886078549</v>
      </c>
      <c r="I87">
        <v>0.20664321781499201</v>
      </c>
      <c r="J87">
        <v>-3.30155520508362E-2</v>
      </c>
      <c r="K87" t="s">
        <v>162</v>
      </c>
      <c r="L87">
        <v>0.47689700500747401</v>
      </c>
      <c r="M87">
        <v>0.117145904504281</v>
      </c>
      <c r="N87" t="s">
        <v>162</v>
      </c>
      <c r="O87" t="s">
        <v>162</v>
      </c>
      <c r="P87">
        <v>0.59147678529070702</v>
      </c>
      <c r="Q87">
        <v>2.1762153097721901E-3</v>
      </c>
      <c r="R87" t="s">
        <v>162</v>
      </c>
      <c r="S87">
        <v>0.43341929874475399</v>
      </c>
      <c r="T87">
        <v>0.188640075312798</v>
      </c>
      <c r="U87" t="s">
        <v>162</v>
      </c>
      <c r="V87" t="s">
        <v>162</v>
      </c>
      <c r="W87">
        <v>0.57166880244258</v>
      </c>
      <c r="X87">
        <v>0.17814491768378299</v>
      </c>
    </row>
    <row r="88" spans="1:24" x14ac:dyDescent="0.25">
      <c r="A88" s="139">
        <v>39264</v>
      </c>
      <c r="B88">
        <f t="shared" si="1"/>
        <v>49.741977499017928</v>
      </c>
      <c r="C88">
        <v>0.73615635604378804</v>
      </c>
      <c r="D88">
        <v>0.67311171930208002</v>
      </c>
      <c r="E88">
        <v>0.147460494327601</v>
      </c>
      <c r="F88">
        <v>0.43055258001796598</v>
      </c>
      <c r="G88">
        <v>0.83675180781385905</v>
      </c>
      <c r="H88">
        <v>0.39597299934056202</v>
      </c>
      <c r="I88">
        <v>0.340065890140822</v>
      </c>
      <c r="J88">
        <v>0.34434342388810002</v>
      </c>
      <c r="K88" t="s">
        <v>162</v>
      </c>
      <c r="L88">
        <v>0.37347206632942098</v>
      </c>
      <c r="M88">
        <v>0.37296103381676499</v>
      </c>
      <c r="N88" t="s">
        <v>162</v>
      </c>
      <c r="O88" t="s">
        <v>162</v>
      </c>
      <c r="P88">
        <v>0.64282277668124299</v>
      </c>
      <c r="Q88">
        <v>0.637548039248509</v>
      </c>
      <c r="R88" t="s">
        <v>162</v>
      </c>
      <c r="S88">
        <v>0.70461203100401004</v>
      </c>
      <c r="T88">
        <v>0.26188845919721998</v>
      </c>
      <c r="U88" t="s">
        <v>162</v>
      </c>
      <c r="V88" t="s">
        <v>162</v>
      </c>
      <c r="W88">
        <v>0.71897314355646103</v>
      </c>
      <c r="X88">
        <v>0.34202357913446202</v>
      </c>
    </row>
    <row r="89" spans="1:24" x14ac:dyDescent="0.25">
      <c r="A89" s="139">
        <v>39356</v>
      </c>
      <c r="B89">
        <f t="shared" si="1"/>
        <v>46.962269427494938</v>
      </c>
      <c r="C89">
        <v>0.48826396497108698</v>
      </c>
      <c r="D89">
        <v>0.49503162793847599</v>
      </c>
      <c r="E89">
        <v>0.158656659394947</v>
      </c>
      <c r="F89">
        <v>0.55776671075279405</v>
      </c>
      <c r="G89">
        <v>0.79334236558634996</v>
      </c>
      <c r="H89">
        <v>0.249303474638668</v>
      </c>
      <c r="I89">
        <v>0.40488914118452901</v>
      </c>
      <c r="J89">
        <v>0.226846167997894</v>
      </c>
      <c r="K89" t="s">
        <v>162</v>
      </c>
      <c r="L89">
        <v>0.31801441798615099</v>
      </c>
      <c r="M89">
        <v>0.58139107256158995</v>
      </c>
      <c r="N89" t="s">
        <v>162</v>
      </c>
      <c r="O89" t="s">
        <v>162</v>
      </c>
      <c r="P89">
        <v>0.59862871559303499</v>
      </c>
      <c r="Q89">
        <v>0.45565833995578497</v>
      </c>
      <c r="R89" t="s">
        <v>162</v>
      </c>
      <c r="S89">
        <v>0.58843960804441597</v>
      </c>
      <c r="T89">
        <v>0.44336471683849998</v>
      </c>
      <c r="U89" t="s">
        <v>162</v>
      </c>
      <c r="V89" t="s">
        <v>162</v>
      </c>
      <c r="W89">
        <v>0.62059945805078898</v>
      </c>
      <c r="X89">
        <v>0.53376666690417995</v>
      </c>
    </row>
    <row r="90" spans="1:24" x14ac:dyDescent="0.25">
      <c r="A90" s="139">
        <v>39448</v>
      </c>
      <c r="B90">
        <f t="shared" si="1"/>
        <v>51.927603541039289</v>
      </c>
      <c r="C90">
        <v>0.52957255913661405</v>
      </c>
      <c r="D90">
        <v>0.77033988816619903</v>
      </c>
      <c r="E90">
        <v>0.190402081893497</v>
      </c>
      <c r="F90">
        <v>0.67979408299797806</v>
      </c>
      <c r="G90">
        <v>0.81297068026832098</v>
      </c>
      <c r="H90">
        <v>0.46473071416655598</v>
      </c>
      <c r="I90">
        <v>0.19939927217464201</v>
      </c>
      <c r="J90">
        <v>0.40501932458794798</v>
      </c>
      <c r="K90" t="s">
        <v>162</v>
      </c>
      <c r="L90">
        <v>0.66261453050157204</v>
      </c>
      <c r="M90">
        <v>0.56599221788655196</v>
      </c>
      <c r="N90" t="s">
        <v>162</v>
      </c>
      <c r="O90" t="s">
        <v>162</v>
      </c>
      <c r="P90">
        <v>0.75216993693615597</v>
      </c>
      <c r="Q90">
        <v>0.39539078854408399</v>
      </c>
      <c r="R90" t="s">
        <v>162</v>
      </c>
      <c r="S90">
        <v>0.64130518834727801</v>
      </c>
      <c r="T90">
        <v>0.404756472301187</v>
      </c>
      <c r="U90" t="s">
        <v>162</v>
      </c>
      <c r="V90" t="s">
        <v>162</v>
      </c>
      <c r="W90">
        <v>0.54435656324546799</v>
      </c>
      <c r="X90">
        <v>0.28960226541223499</v>
      </c>
    </row>
    <row r="91" spans="1:24" x14ac:dyDescent="0.25">
      <c r="A91" s="139">
        <v>39539</v>
      </c>
      <c r="B91">
        <f t="shared" si="1"/>
        <v>40.858137667331647</v>
      </c>
      <c r="C91">
        <v>0.32943696261872302</v>
      </c>
      <c r="D91">
        <v>0.44602325203243598</v>
      </c>
      <c r="E91">
        <v>0.29498853055846602</v>
      </c>
      <c r="F91">
        <v>0.44785575606220202</v>
      </c>
      <c r="G91">
        <v>0.78422915889613898</v>
      </c>
      <c r="H91">
        <v>0.344601401260961</v>
      </c>
      <c r="I91">
        <v>0.36298813116916201</v>
      </c>
      <c r="J91">
        <v>-5.0072193764605401E-3</v>
      </c>
      <c r="K91" t="s">
        <v>162</v>
      </c>
      <c r="L91">
        <v>0.28727171322850698</v>
      </c>
      <c r="M91">
        <v>0.63148063992124903</v>
      </c>
      <c r="N91" t="s">
        <v>162</v>
      </c>
      <c r="O91" t="s">
        <v>162</v>
      </c>
      <c r="P91">
        <v>0.50186880113412102</v>
      </c>
      <c r="Q91">
        <v>0.51565859861159602</v>
      </c>
      <c r="R91" t="s">
        <v>162</v>
      </c>
      <c r="S91">
        <v>0.50613481211037903</v>
      </c>
      <c r="T91">
        <v>0.23465345609595001</v>
      </c>
      <c r="U91" t="s">
        <v>162</v>
      </c>
      <c r="V91" t="s">
        <v>162</v>
      </c>
      <c r="W91">
        <v>0.55096859507289497</v>
      </c>
      <c r="X91">
        <v>0.304149437376737</v>
      </c>
    </row>
    <row r="92" spans="1:24" x14ac:dyDescent="0.25">
      <c r="A92" s="139">
        <v>39630</v>
      </c>
      <c r="B92">
        <f t="shared" si="1"/>
        <v>46.112259532275999</v>
      </c>
      <c r="C92">
        <v>0.569058665575633</v>
      </c>
      <c r="D92">
        <v>0.39099921965053203</v>
      </c>
      <c r="E92">
        <v>0.17153189360808899</v>
      </c>
      <c r="F92">
        <v>0.52680976325224704</v>
      </c>
      <c r="G92">
        <v>0.79766949110207896</v>
      </c>
      <c r="H92">
        <v>4.0565896100292903E-2</v>
      </c>
      <c r="I92">
        <v>0.37245079565697198</v>
      </c>
      <c r="J92">
        <v>0.49038270018992502</v>
      </c>
      <c r="K92" t="s">
        <v>162</v>
      </c>
      <c r="L92">
        <v>0.56310024654542501</v>
      </c>
      <c r="M92">
        <v>0.33195530469232198</v>
      </c>
      <c r="N92" t="s">
        <v>162</v>
      </c>
      <c r="O92" t="s">
        <v>162</v>
      </c>
      <c r="P92">
        <v>0.77739237486677903</v>
      </c>
      <c r="Q92">
        <v>0.42594682928236299</v>
      </c>
      <c r="R92" t="s">
        <v>162</v>
      </c>
      <c r="S92">
        <v>0.56288237445022404</v>
      </c>
      <c r="T92">
        <v>0.344034168936659</v>
      </c>
      <c r="U92" t="s">
        <v>162</v>
      </c>
      <c r="V92" t="s">
        <v>162</v>
      </c>
      <c r="W92">
        <v>0.61320604527080302</v>
      </c>
      <c r="X92">
        <v>0.39997575598381502</v>
      </c>
    </row>
    <row r="93" spans="1:24" x14ac:dyDescent="0.25">
      <c r="A93" s="139">
        <v>39722</v>
      </c>
      <c r="B93">
        <f t="shared" si="1"/>
        <v>55.608088400612075</v>
      </c>
      <c r="C93">
        <v>0.57246234763344295</v>
      </c>
      <c r="D93">
        <v>0.72603204514463004</v>
      </c>
      <c r="E93">
        <v>8.2397407193986999E-2</v>
      </c>
      <c r="F93">
        <v>0.73745242761353902</v>
      </c>
      <c r="G93">
        <v>0.90320006429590904</v>
      </c>
      <c r="H93">
        <v>0.105014056428618</v>
      </c>
      <c r="I93">
        <v>0.57145096092609304</v>
      </c>
      <c r="J93">
        <v>0.43110899711452699</v>
      </c>
      <c r="K93" t="s">
        <v>162</v>
      </c>
      <c r="L93">
        <v>0.50761745133045899</v>
      </c>
      <c r="M93">
        <v>0.42354263786451901</v>
      </c>
      <c r="N93" t="s">
        <v>162</v>
      </c>
      <c r="O93" t="s">
        <v>162</v>
      </c>
      <c r="P93">
        <v>0.71616786033880298</v>
      </c>
      <c r="Q93">
        <v>0.74563674497267995</v>
      </c>
      <c r="R93" t="s">
        <v>162</v>
      </c>
      <c r="S93">
        <v>0.44288750789928599</v>
      </c>
      <c r="T93">
        <v>0.73636521274094002</v>
      </c>
      <c r="U93" t="s">
        <v>162</v>
      </c>
      <c r="V93" t="s">
        <v>162</v>
      </c>
      <c r="W93">
        <v>0.65682449976458501</v>
      </c>
      <c r="X93">
        <v>0.53913392283591399</v>
      </c>
    </row>
    <row r="94" spans="1:24" x14ac:dyDescent="0.25">
      <c r="A94" s="139">
        <v>39814</v>
      </c>
      <c r="B94">
        <f t="shared" si="1"/>
        <v>47.076449118992755</v>
      </c>
      <c r="C94">
        <v>0.35869011259168498</v>
      </c>
      <c r="D94">
        <v>0.72263729390028197</v>
      </c>
      <c r="E94">
        <v>0.26645721904236203</v>
      </c>
      <c r="F94">
        <v>0.69870853423566504</v>
      </c>
      <c r="G94">
        <v>0.85993914097616797</v>
      </c>
      <c r="H94">
        <v>9.8936565105124899E-2</v>
      </c>
      <c r="I94">
        <v>0.33369927849681402</v>
      </c>
      <c r="J94">
        <v>0.41539038568647002</v>
      </c>
      <c r="K94" t="s">
        <v>162</v>
      </c>
      <c r="L94">
        <v>0.40312008870946398</v>
      </c>
      <c r="M94">
        <v>0.23722718156544001</v>
      </c>
      <c r="N94" t="s">
        <v>162</v>
      </c>
      <c r="O94" t="s">
        <v>162</v>
      </c>
      <c r="P94">
        <v>0.77308552936985397</v>
      </c>
      <c r="Q94">
        <v>0.57829762973999099</v>
      </c>
      <c r="R94" t="s">
        <v>162</v>
      </c>
      <c r="S94">
        <v>0.421439018110562</v>
      </c>
      <c r="T94">
        <v>0.32220977448112598</v>
      </c>
      <c r="U94" t="s">
        <v>162</v>
      </c>
      <c r="V94" t="s">
        <v>162</v>
      </c>
      <c r="W94">
        <v>0.63248549987520497</v>
      </c>
      <c r="X94">
        <v>0.409908607152628</v>
      </c>
    </row>
    <row r="95" spans="1:24" x14ac:dyDescent="0.25">
      <c r="A95" s="139">
        <v>39904</v>
      </c>
      <c r="B95">
        <f t="shared" si="1"/>
        <v>43.028444670715658</v>
      </c>
      <c r="C95">
        <v>0.44385753528154698</v>
      </c>
      <c r="D95">
        <v>0.685636678446781</v>
      </c>
      <c r="E95">
        <v>0.183449310585937</v>
      </c>
      <c r="F95">
        <v>0.58986219266614504</v>
      </c>
      <c r="G95">
        <v>0.772900485322775</v>
      </c>
      <c r="H95">
        <v>8.9497817348187805E-2</v>
      </c>
      <c r="I95">
        <v>8.2952140420766804E-2</v>
      </c>
      <c r="J95">
        <v>2.86991389396225E-2</v>
      </c>
      <c r="K95" t="s">
        <v>162</v>
      </c>
      <c r="L95">
        <v>0.645632547739593</v>
      </c>
      <c r="M95">
        <v>0.38452504611706001</v>
      </c>
      <c r="N95" t="s">
        <v>162</v>
      </c>
      <c r="O95" t="s">
        <v>162</v>
      </c>
      <c r="P95">
        <v>0.70598926544505902</v>
      </c>
      <c r="Q95">
        <v>0.356938591392505</v>
      </c>
      <c r="R95" t="s">
        <v>162</v>
      </c>
      <c r="S95">
        <v>0.51816318493320201</v>
      </c>
      <c r="T95">
        <v>0.32614855558318201</v>
      </c>
      <c r="U95" t="s">
        <v>162</v>
      </c>
      <c r="V95" t="s">
        <v>162</v>
      </c>
      <c r="W95">
        <v>0.59848546349666498</v>
      </c>
      <c r="X95">
        <v>0.47181319359547702</v>
      </c>
    </row>
    <row r="96" spans="1:24" x14ac:dyDescent="0.25">
      <c r="A96" s="139">
        <v>39995</v>
      </c>
      <c r="B96">
        <f t="shared" si="1"/>
        <v>41.238173568429197</v>
      </c>
      <c r="C96">
        <v>0.30892736556836198</v>
      </c>
      <c r="D96">
        <v>0.55442894320772396</v>
      </c>
      <c r="E96">
        <v>0.225175136286623</v>
      </c>
      <c r="F96">
        <v>0.62302645098708698</v>
      </c>
      <c r="G96">
        <v>0.75364496138656201</v>
      </c>
      <c r="H96">
        <v>0.46167043977032002</v>
      </c>
      <c r="I96">
        <v>0.12641894619368199</v>
      </c>
      <c r="J96">
        <v>4.8469824363915399E-2</v>
      </c>
      <c r="K96" t="s">
        <v>162</v>
      </c>
      <c r="L96">
        <v>0.411171170131863</v>
      </c>
      <c r="M96">
        <v>0.14444094996196499</v>
      </c>
      <c r="N96" t="s">
        <v>162</v>
      </c>
      <c r="O96" t="s">
        <v>162</v>
      </c>
      <c r="P96">
        <v>0.60651301126575397</v>
      </c>
      <c r="Q96">
        <v>0.43556149265754102</v>
      </c>
      <c r="R96" t="s">
        <v>162</v>
      </c>
      <c r="S96">
        <v>0.56956481125474501</v>
      </c>
      <c r="T96">
        <v>0.30843539012032201</v>
      </c>
      <c r="U96" t="s">
        <v>162</v>
      </c>
      <c r="V96" t="s">
        <v>162</v>
      </c>
      <c r="W96">
        <v>0.55705601672291405</v>
      </c>
      <c r="X96">
        <v>0.46360286106929199</v>
      </c>
    </row>
    <row r="97" spans="1:24" x14ac:dyDescent="0.25">
      <c r="A97" s="139">
        <v>40087</v>
      </c>
      <c r="B97">
        <f t="shared" si="1"/>
        <v>52.382808496046252</v>
      </c>
      <c r="C97">
        <v>0.50572521795055303</v>
      </c>
      <c r="D97">
        <v>0.79716708069683695</v>
      </c>
      <c r="E97">
        <v>0.36771277194895402</v>
      </c>
      <c r="F97">
        <v>0.61756509577764396</v>
      </c>
      <c r="G97">
        <v>0.88521113431123499</v>
      </c>
      <c r="H97">
        <v>0.45848580308324999</v>
      </c>
      <c r="I97">
        <v>0.24725333518819001</v>
      </c>
      <c r="J97">
        <v>0.140840338468216</v>
      </c>
      <c r="K97" t="s">
        <v>162</v>
      </c>
      <c r="L97">
        <v>0.677308961180072</v>
      </c>
      <c r="M97">
        <v>0.50623604327458205</v>
      </c>
      <c r="N97" t="s">
        <v>162</v>
      </c>
      <c r="O97" t="s">
        <v>162</v>
      </c>
      <c r="P97">
        <v>0.81656357310949901</v>
      </c>
      <c r="Q97">
        <v>0.36407728031887598</v>
      </c>
      <c r="R97" t="s">
        <v>162</v>
      </c>
      <c r="S97">
        <v>0.48993455543703102</v>
      </c>
      <c r="T97">
        <v>0.32352427890688201</v>
      </c>
      <c r="U97" t="s">
        <v>162</v>
      </c>
      <c r="V97" t="s">
        <v>162</v>
      </c>
      <c r="W97">
        <v>0.70979948413054905</v>
      </c>
      <c r="X97">
        <v>0.47384440558502899</v>
      </c>
    </row>
    <row r="98" spans="1:24" x14ac:dyDescent="0.25">
      <c r="A98" s="139">
        <v>40179</v>
      </c>
      <c r="B98">
        <f t="shared" si="1"/>
        <v>38.628925047729389</v>
      </c>
      <c r="C98">
        <v>0.34625716295483899</v>
      </c>
      <c r="D98">
        <v>0.69054968301736597</v>
      </c>
      <c r="E98">
        <v>0.31172985031120698</v>
      </c>
      <c r="F98">
        <v>0.59525090143940396</v>
      </c>
      <c r="G98">
        <v>0.76214612990187203</v>
      </c>
      <c r="H98">
        <v>3.9828890629446903E-2</v>
      </c>
      <c r="I98">
        <v>9.5315741057539302E-2</v>
      </c>
      <c r="J98">
        <v>-7.8681318630890995E-4</v>
      </c>
      <c r="K98" t="s">
        <v>162</v>
      </c>
      <c r="L98">
        <v>0.49555054738760601</v>
      </c>
      <c r="M98">
        <v>0.44756987642660501</v>
      </c>
      <c r="N98" t="s">
        <v>162</v>
      </c>
      <c r="O98" t="s">
        <v>162</v>
      </c>
      <c r="P98">
        <v>0.55208266416833096</v>
      </c>
      <c r="Q98">
        <v>0.393153187242263</v>
      </c>
      <c r="R98" t="s">
        <v>162</v>
      </c>
      <c r="S98">
        <v>0.50727788853264899</v>
      </c>
      <c r="T98">
        <v>0.15309171979239899</v>
      </c>
      <c r="U98" t="s">
        <v>162</v>
      </c>
      <c r="V98" t="s">
        <v>162</v>
      </c>
      <c r="W98">
        <v>0.432425444033818</v>
      </c>
      <c r="X98">
        <v>0.35918513392766599</v>
      </c>
    </row>
    <row r="99" spans="1:24" x14ac:dyDescent="0.25">
      <c r="A99" s="139">
        <v>40269</v>
      </c>
      <c r="B99">
        <f t="shared" si="1"/>
        <v>61.210443607839679</v>
      </c>
      <c r="C99">
        <v>0.73124318932802301</v>
      </c>
      <c r="D99">
        <v>0.87676072635916802</v>
      </c>
      <c r="E99">
        <v>0.40146603112235302</v>
      </c>
      <c r="F99">
        <v>0.85467642364128504</v>
      </c>
      <c r="G99">
        <v>0.94004429464763495</v>
      </c>
      <c r="H99">
        <v>0.13271217337507599</v>
      </c>
      <c r="I99">
        <v>0.26411239344830301</v>
      </c>
      <c r="J99">
        <v>0.103116213241675</v>
      </c>
      <c r="K99" t="s">
        <v>162</v>
      </c>
      <c r="L99">
        <v>0.682793446814559</v>
      </c>
      <c r="M99">
        <v>0.48174190636975001</v>
      </c>
      <c r="N99" t="s">
        <v>162</v>
      </c>
      <c r="O99" t="s">
        <v>162</v>
      </c>
      <c r="P99">
        <v>0.90652672665794698</v>
      </c>
      <c r="Q99">
        <v>0.419032086092683</v>
      </c>
      <c r="R99" t="s">
        <v>162</v>
      </c>
      <c r="S99">
        <v>0.71959241386078299</v>
      </c>
      <c r="T99">
        <v>0.723106635668192</v>
      </c>
      <c r="U99" t="s">
        <v>162</v>
      </c>
      <c r="V99" t="s">
        <v>162</v>
      </c>
      <c r="W99">
        <v>0.84161543629123903</v>
      </c>
      <c r="X99">
        <v>0.71513088033568095</v>
      </c>
    </row>
    <row r="100" spans="1:24" x14ac:dyDescent="0.25">
      <c r="A100" s="139">
        <v>40360</v>
      </c>
      <c r="B100">
        <f t="shared" si="1"/>
        <v>47.658998221071911</v>
      </c>
      <c r="C100">
        <v>0.71165700527517595</v>
      </c>
      <c r="D100">
        <v>0.72361580258716296</v>
      </c>
      <c r="E100">
        <v>0.28068297375871698</v>
      </c>
      <c r="F100">
        <v>0.55358091522155894</v>
      </c>
      <c r="G100">
        <v>0.85391594406280702</v>
      </c>
      <c r="H100">
        <v>0.18519563095251501</v>
      </c>
      <c r="I100">
        <v>4.6091010699111798E-2</v>
      </c>
      <c r="J100">
        <v>2.9526053710624299E-2</v>
      </c>
      <c r="K100" t="s">
        <v>162</v>
      </c>
      <c r="L100">
        <v>0.56145224582316999</v>
      </c>
      <c r="M100">
        <v>0.396354963093283</v>
      </c>
      <c r="N100" t="s">
        <v>162</v>
      </c>
      <c r="O100" t="s">
        <v>162</v>
      </c>
      <c r="P100">
        <v>0.71396867841409295</v>
      </c>
      <c r="Q100">
        <v>0.58546428981513898</v>
      </c>
      <c r="R100" t="s">
        <v>162</v>
      </c>
      <c r="S100">
        <v>0.443469425280688</v>
      </c>
      <c r="T100">
        <v>0.17712727423580599</v>
      </c>
      <c r="U100" t="s">
        <v>162</v>
      </c>
      <c r="V100" t="s">
        <v>162</v>
      </c>
      <c r="W100">
        <v>0.69573605399088101</v>
      </c>
      <c r="X100">
        <v>0.66760144845077196</v>
      </c>
    </row>
    <row r="101" spans="1:24" x14ac:dyDescent="0.25">
      <c r="A101" s="139">
        <v>40452</v>
      </c>
      <c r="B101">
        <f t="shared" si="1"/>
        <v>40.228976862572289</v>
      </c>
      <c r="C101">
        <v>0.61525811509412198</v>
      </c>
      <c r="D101">
        <v>0.74122224728113295</v>
      </c>
      <c r="E101">
        <v>0.30534741692878098</v>
      </c>
      <c r="F101">
        <v>0.56712946118520302</v>
      </c>
      <c r="G101">
        <v>0.90827235436046005</v>
      </c>
      <c r="H101">
        <v>0.207237093670809</v>
      </c>
      <c r="I101">
        <v>0.10105389863327301</v>
      </c>
      <c r="J101">
        <v>0.241778149261098</v>
      </c>
      <c r="K101" t="s">
        <v>162</v>
      </c>
      <c r="L101">
        <v>0.588403436075014</v>
      </c>
      <c r="M101">
        <v>0.15511400179549101</v>
      </c>
      <c r="N101">
        <v>-6.2260120656651499E-2</v>
      </c>
      <c r="O101" t="s">
        <v>162</v>
      </c>
      <c r="P101">
        <v>0.751208918854399</v>
      </c>
      <c r="Q101">
        <v>0.36025394147281298</v>
      </c>
      <c r="R101" t="s">
        <v>162</v>
      </c>
      <c r="S101">
        <v>0.42324742856261099</v>
      </c>
      <c r="T101">
        <v>0.107482010329984</v>
      </c>
      <c r="U101" t="s">
        <v>162</v>
      </c>
      <c r="V101" t="s">
        <v>162</v>
      </c>
      <c r="W101">
        <v>0.51643791133709305</v>
      </c>
      <c r="X101">
        <v>0.311739802451656</v>
      </c>
    </row>
    <row r="102" spans="1:24" x14ac:dyDescent="0.25">
      <c r="A102" s="139">
        <v>40544</v>
      </c>
      <c r="B102">
        <f t="shared" si="1"/>
        <v>42.349051605702861</v>
      </c>
      <c r="C102">
        <v>0.41587150545764301</v>
      </c>
      <c r="D102">
        <v>0.80383977519279803</v>
      </c>
      <c r="E102">
        <v>0.266893825970203</v>
      </c>
      <c r="F102">
        <v>0.47654538736276297</v>
      </c>
      <c r="G102">
        <v>0.85394475458992802</v>
      </c>
      <c r="H102">
        <v>0.32013849290923302</v>
      </c>
      <c r="I102">
        <v>3.2799186187718002E-2</v>
      </c>
      <c r="J102">
        <v>0.37440525083106302</v>
      </c>
      <c r="K102" t="s">
        <v>162</v>
      </c>
      <c r="L102">
        <v>0.491590831757234</v>
      </c>
      <c r="M102">
        <v>0.67645444145756795</v>
      </c>
      <c r="N102">
        <v>0.20423315562681699</v>
      </c>
      <c r="O102" t="s">
        <v>162</v>
      </c>
      <c r="P102">
        <v>0.78076388821702802</v>
      </c>
      <c r="Q102">
        <v>0.29847342891478401</v>
      </c>
      <c r="R102" t="s">
        <v>162</v>
      </c>
      <c r="S102">
        <v>0.68144487765114103</v>
      </c>
      <c r="T102">
        <v>-9.0229380590600705E-4</v>
      </c>
      <c r="U102" t="s">
        <v>162</v>
      </c>
      <c r="V102">
        <v>0.178173992810296</v>
      </c>
      <c r="W102">
        <v>0.538536033585303</v>
      </c>
      <c r="X102">
        <v>0.22962275431090201</v>
      </c>
    </row>
    <row r="103" spans="1:24" x14ac:dyDescent="0.25">
      <c r="A103" s="139">
        <v>40634</v>
      </c>
      <c r="B103">
        <f t="shared" si="1"/>
        <v>47.595485419275867</v>
      </c>
      <c r="C103">
        <v>0.71511120932322203</v>
      </c>
      <c r="D103">
        <v>0.82216256938919796</v>
      </c>
      <c r="E103">
        <v>0.53849242545587805</v>
      </c>
      <c r="F103">
        <v>0.47134731934517998</v>
      </c>
      <c r="G103">
        <v>0.85698368713317497</v>
      </c>
      <c r="H103">
        <v>0.33473476397199697</v>
      </c>
      <c r="I103">
        <v>0.28830467406730098</v>
      </c>
      <c r="J103">
        <v>6.5071574683334493E-2</v>
      </c>
      <c r="K103" t="s">
        <v>162</v>
      </c>
      <c r="L103">
        <v>0.56624162721840499</v>
      </c>
      <c r="M103">
        <v>0.68281201586881801</v>
      </c>
      <c r="N103">
        <v>1.7946977544185599E-2</v>
      </c>
      <c r="O103" t="s">
        <v>162</v>
      </c>
      <c r="P103">
        <v>0.79994427420734404</v>
      </c>
      <c r="Q103">
        <v>0.37715154068927498</v>
      </c>
      <c r="R103" t="s">
        <v>162</v>
      </c>
      <c r="S103">
        <v>0.45490614033007498</v>
      </c>
      <c r="T103">
        <v>0.415045507663791</v>
      </c>
      <c r="U103" t="s">
        <v>162</v>
      </c>
      <c r="V103">
        <v>0.12834866100343201</v>
      </c>
      <c r="W103">
        <v>0.66168437016638504</v>
      </c>
      <c r="X103">
        <v>0.37089803740866001</v>
      </c>
    </row>
    <row r="104" spans="1:24" x14ac:dyDescent="0.25">
      <c r="A104" s="139">
        <v>40725</v>
      </c>
      <c r="B104">
        <f t="shared" si="1"/>
        <v>56.029947329453243</v>
      </c>
      <c r="C104">
        <v>0.70992612609928596</v>
      </c>
      <c r="D104">
        <v>0.754005093583338</v>
      </c>
      <c r="E104">
        <v>0.167957465545132</v>
      </c>
      <c r="F104">
        <v>0.80089725326571104</v>
      </c>
      <c r="G104">
        <v>0.93482076506589595</v>
      </c>
      <c r="H104">
        <v>0.61909278167480497</v>
      </c>
      <c r="I104">
        <v>0.120508934400004</v>
      </c>
      <c r="J104">
        <v>0.35437382971450299</v>
      </c>
      <c r="K104" t="s">
        <v>162</v>
      </c>
      <c r="L104">
        <v>0.70012801498698396</v>
      </c>
      <c r="M104">
        <v>0.116537504414836</v>
      </c>
      <c r="N104">
        <v>0.345576542130755</v>
      </c>
      <c r="O104">
        <v>0.27624931404775599</v>
      </c>
      <c r="P104">
        <v>0.84871057258136695</v>
      </c>
      <c r="Q104">
        <v>0.66694237877347995</v>
      </c>
      <c r="R104" t="s">
        <v>162</v>
      </c>
      <c r="S104">
        <v>0.66881943884221995</v>
      </c>
      <c r="T104">
        <v>0.63257190141100905</v>
      </c>
      <c r="U104" t="s">
        <v>162</v>
      </c>
      <c r="V104">
        <v>0.42605550692835897</v>
      </c>
      <c r="W104">
        <v>0.78069663170762504</v>
      </c>
      <c r="X104">
        <v>0.72181993742305095</v>
      </c>
    </row>
    <row r="105" spans="1:24" x14ac:dyDescent="0.25">
      <c r="A105" s="139">
        <v>40817</v>
      </c>
      <c r="B105">
        <f t="shared" si="1"/>
        <v>58.012210228148099</v>
      </c>
      <c r="C105">
        <v>0.69627758814412499</v>
      </c>
      <c r="D105">
        <v>0.79809120516412702</v>
      </c>
      <c r="E105">
        <v>0.36453807150621098</v>
      </c>
      <c r="F105">
        <v>0.672417799173745</v>
      </c>
      <c r="G105">
        <v>0.95259531274004206</v>
      </c>
      <c r="H105">
        <v>0.55816861707129395</v>
      </c>
      <c r="I105">
        <v>0.19322159180408399</v>
      </c>
      <c r="J105">
        <v>0.14745230553723901</v>
      </c>
      <c r="K105" t="s">
        <v>162</v>
      </c>
      <c r="L105">
        <v>0.67354549445994205</v>
      </c>
      <c r="M105">
        <v>-3.6893687857344003E-2</v>
      </c>
      <c r="N105">
        <v>0.35757292947178199</v>
      </c>
      <c r="O105">
        <v>0.467149360478743</v>
      </c>
      <c r="P105">
        <v>0.900182484796618</v>
      </c>
      <c r="Q105">
        <v>0.57683776881281801</v>
      </c>
      <c r="R105" t="s">
        <v>162</v>
      </c>
      <c r="S105">
        <v>0.79463237756679295</v>
      </c>
      <c r="T105">
        <v>0.77067000378908102</v>
      </c>
      <c r="U105" t="s">
        <v>162</v>
      </c>
      <c r="V105">
        <v>0.61046696287690905</v>
      </c>
      <c r="W105">
        <v>0.85517429259232103</v>
      </c>
      <c r="X105">
        <v>0.67021946521960696</v>
      </c>
    </row>
    <row r="106" spans="1:24" x14ac:dyDescent="0.25">
      <c r="A106" s="139">
        <v>40909</v>
      </c>
      <c r="B106">
        <f t="shared" si="1"/>
        <v>43.173666335684686</v>
      </c>
      <c r="C106">
        <v>0.40640037005392299</v>
      </c>
      <c r="D106">
        <v>0.65086661968047499</v>
      </c>
      <c r="E106">
        <v>0.44816121918077001</v>
      </c>
      <c r="F106">
        <v>0.55714945078238798</v>
      </c>
      <c r="G106">
        <v>0.90121887714152504</v>
      </c>
      <c r="H106">
        <v>0.242888986484252</v>
      </c>
      <c r="I106">
        <v>0.221288986026632</v>
      </c>
      <c r="J106">
        <v>0.21134203508337801</v>
      </c>
      <c r="K106" t="s">
        <v>162</v>
      </c>
      <c r="L106">
        <v>0.52477202654739297</v>
      </c>
      <c r="M106">
        <v>-6.8952228120588793E-2</v>
      </c>
      <c r="N106">
        <v>0.13992254744341101</v>
      </c>
      <c r="O106">
        <v>0.31920621647191</v>
      </c>
      <c r="P106">
        <v>0.75830907501659695</v>
      </c>
      <c r="Q106">
        <v>0.46258072856138599</v>
      </c>
      <c r="R106" t="s">
        <v>162</v>
      </c>
      <c r="S106">
        <v>0.59881054095819097</v>
      </c>
      <c r="T106">
        <v>0.35498380942220797</v>
      </c>
      <c r="U106" t="s">
        <v>162</v>
      </c>
      <c r="V106">
        <v>0.40237434350492601</v>
      </c>
      <c r="W106">
        <v>0.73625698517876803</v>
      </c>
      <c r="X106">
        <v>0.33541601436254598</v>
      </c>
    </row>
    <row r="107" spans="1:24" x14ac:dyDescent="0.25">
      <c r="A107" s="139">
        <v>41000</v>
      </c>
      <c r="B107">
        <f t="shared" si="1"/>
        <v>44.828883121914281</v>
      </c>
      <c r="C107">
        <v>0.58492740381708097</v>
      </c>
      <c r="D107">
        <v>0.64438763729519399</v>
      </c>
      <c r="E107">
        <v>0.21554233707559101</v>
      </c>
      <c r="F107">
        <v>0.46598900235051399</v>
      </c>
      <c r="G107">
        <v>0.90289246557849701</v>
      </c>
      <c r="H107">
        <v>0.43281441771060902</v>
      </c>
      <c r="I107">
        <v>-8.6025017973119206E-2</v>
      </c>
      <c r="J107">
        <v>0.14530565604950699</v>
      </c>
      <c r="K107" t="s">
        <v>162</v>
      </c>
      <c r="L107">
        <v>0.43340715422255999</v>
      </c>
      <c r="M107">
        <v>0.22133829532024499</v>
      </c>
      <c r="N107">
        <v>0.40054769882987001</v>
      </c>
      <c r="O107">
        <v>0.39428206181223702</v>
      </c>
      <c r="P107">
        <v>0.71480025055027197</v>
      </c>
      <c r="Q107">
        <v>0.35632322896395002</v>
      </c>
      <c r="R107" t="s">
        <v>162</v>
      </c>
      <c r="S107">
        <v>0.68890252297867505</v>
      </c>
      <c r="T107">
        <v>0.54184416973969696</v>
      </c>
      <c r="U107" t="s">
        <v>162</v>
      </c>
      <c r="V107">
        <v>0.24850993680248701</v>
      </c>
      <c r="W107">
        <v>0.72173868101469596</v>
      </c>
      <c r="X107">
        <v>0.48995989102514897</v>
      </c>
    </row>
    <row r="108" spans="1:24" x14ac:dyDescent="0.25">
      <c r="A108" s="139">
        <v>41091</v>
      </c>
      <c r="B108">
        <f t="shared" si="1"/>
        <v>38.316155760695672</v>
      </c>
      <c r="C108">
        <v>0.40747828356200999</v>
      </c>
      <c r="D108">
        <v>0.71780288824035698</v>
      </c>
      <c r="E108">
        <v>0.18458629384706501</v>
      </c>
      <c r="F108">
        <v>0.41241402179169101</v>
      </c>
      <c r="G108">
        <v>0.84313815432427797</v>
      </c>
      <c r="H108">
        <v>0.42136596639033902</v>
      </c>
      <c r="I108">
        <v>5.9465276834885297E-2</v>
      </c>
      <c r="J108">
        <v>-2.6334252572080202E-2</v>
      </c>
      <c r="K108" t="s">
        <v>162</v>
      </c>
      <c r="L108">
        <v>0.62308482200982696</v>
      </c>
      <c r="M108">
        <v>4.5858467257420599E-2</v>
      </c>
      <c r="N108">
        <v>3.69140966002057E-3</v>
      </c>
      <c r="O108">
        <v>0.38218624027203402</v>
      </c>
      <c r="P108">
        <v>0.65726329815515305</v>
      </c>
      <c r="Q108">
        <v>0.55782476807672299</v>
      </c>
      <c r="R108" t="s">
        <v>162</v>
      </c>
      <c r="S108">
        <v>0.54839152885186504</v>
      </c>
      <c r="T108">
        <v>0.31266112244163102</v>
      </c>
      <c r="U108" t="s">
        <v>162</v>
      </c>
      <c r="V108">
        <v>0.35449731392028799</v>
      </c>
      <c r="W108">
        <v>0.59705443357487997</v>
      </c>
      <c r="X108">
        <v>0.17763955789378899</v>
      </c>
    </row>
    <row r="109" spans="1:24" x14ac:dyDescent="0.25">
      <c r="A109" s="139">
        <v>41183</v>
      </c>
      <c r="B109">
        <f t="shared" si="1"/>
        <v>33.131486338088024</v>
      </c>
      <c r="C109">
        <v>0.285942086307726</v>
      </c>
      <c r="D109">
        <v>0.59520585543728899</v>
      </c>
      <c r="E109">
        <v>0.25544244153398998</v>
      </c>
      <c r="F109">
        <v>0.39515020568581</v>
      </c>
      <c r="G109">
        <v>0.74533979655569205</v>
      </c>
      <c r="H109">
        <v>0.56164186607864797</v>
      </c>
      <c r="I109">
        <v>4.2483334328308399E-2</v>
      </c>
      <c r="J109">
        <v>9.8683695079502698E-2</v>
      </c>
      <c r="K109" t="s">
        <v>162</v>
      </c>
      <c r="L109">
        <v>0.45666011415533098</v>
      </c>
      <c r="M109">
        <v>0.17518602371431599</v>
      </c>
      <c r="N109">
        <v>-9.4341423382796802E-2</v>
      </c>
      <c r="O109">
        <v>0.300290308692436</v>
      </c>
      <c r="P109">
        <v>0.72830992724083599</v>
      </c>
      <c r="Q109">
        <v>0.33503635582406399</v>
      </c>
      <c r="R109" t="s">
        <v>162</v>
      </c>
      <c r="S109">
        <v>0.15277178931110799</v>
      </c>
      <c r="T109">
        <v>0.37266463994035698</v>
      </c>
      <c r="U109" t="s">
        <v>162</v>
      </c>
      <c r="V109">
        <v>-7.2623096307815799E-2</v>
      </c>
      <c r="W109">
        <v>0.79519477393154903</v>
      </c>
      <c r="X109">
        <v>0.16594371011037501</v>
      </c>
    </row>
    <row r="110" spans="1:24" x14ac:dyDescent="0.25">
      <c r="A110" s="139">
        <v>41275</v>
      </c>
      <c r="B110">
        <f t="shared" si="1"/>
        <v>32.685183715011561</v>
      </c>
      <c r="C110">
        <v>0.48887993543475899</v>
      </c>
      <c r="D110">
        <v>0.70422570933425899</v>
      </c>
      <c r="E110">
        <v>0.43748945739645101</v>
      </c>
      <c r="F110">
        <v>0.19236407618943999</v>
      </c>
      <c r="G110">
        <v>0.72708192121626503</v>
      </c>
      <c r="H110">
        <v>0.51775471471712198</v>
      </c>
      <c r="I110">
        <v>0.149086923060613</v>
      </c>
      <c r="J110">
        <v>9.6737075984572804E-2</v>
      </c>
      <c r="K110" t="s">
        <v>162</v>
      </c>
      <c r="L110">
        <v>0.46182388780502998</v>
      </c>
      <c r="M110">
        <v>0.32544189038681398</v>
      </c>
      <c r="N110">
        <v>6.34917706071291E-2</v>
      </c>
      <c r="O110">
        <v>7.8282145025841104E-2</v>
      </c>
      <c r="P110">
        <v>0.69661913206785897</v>
      </c>
      <c r="Q110">
        <v>0.22723644309184099</v>
      </c>
      <c r="R110" t="s">
        <v>162</v>
      </c>
      <c r="S110">
        <v>0.39588603513159099</v>
      </c>
      <c r="T110">
        <v>0.233255393383134</v>
      </c>
      <c r="U110" t="s">
        <v>162</v>
      </c>
      <c r="V110">
        <v>-3.61550080140303E-2</v>
      </c>
      <c r="W110">
        <v>0.33082785808584297</v>
      </c>
      <c r="X110">
        <v>0.119855544947664</v>
      </c>
    </row>
    <row r="111" spans="1:24" x14ac:dyDescent="0.25">
      <c r="A111" s="139">
        <v>41365</v>
      </c>
      <c r="B111">
        <f t="shared" si="1"/>
        <v>41.620169230654298</v>
      </c>
      <c r="C111">
        <v>0.48254152431330999</v>
      </c>
      <c r="D111">
        <v>0.68280899701099096</v>
      </c>
      <c r="E111">
        <v>2.0266271616364899E-2</v>
      </c>
      <c r="F111">
        <v>0.57104170971461599</v>
      </c>
      <c r="G111">
        <v>0.69024385433969204</v>
      </c>
      <c r="H111">
        <v>0.238068771106898</v>
      </c>
      <c r="I111">
        <v>7.0416844029236605E-2</v>
      </c>
      <c r="J111">
        <v>0.280665022539832</v>
      </c>
      <c r="K111" t="s">
        <v>162</v>
      </c>
      <c r="L111">
        <v>0.363279942941656</v>
      </c>
      <c r="M111">
        <v>8.4208820084224104E-2</v>
      </c>
      <c r="N111">
        <v>0.51715562617766997</v>
      </c>
      <c r="O111">
        <v>0.29174703885189002</v>
      </c>
      <c r="P111">
        <v>0.59651979834133095</v>
      </c>
      <c r="Q111">
        <v>0.43817937363577297</v>
      </c>
      <c r="R111" t="s">
        <v>162</v>
      </c>
      <c r="S111">
        <v>0.61564817634286695</v>
      </c>
      <c r="T111">
        <v>0.43853796054748501</v>
      </c>
      <c r="U111" t="s">
        <v>162</v>
      </c>
      <c r="V111">
        <v>0.42715280067977501</v>
      </c>
      <c r="W111">
        <v>0.61564201897585402</v>
      </c>
      <c r="X111">
        <v>0.48370760257485101</v>
      </c>
    </row>
    <row r="112" spans="1:24" x14ac:dyDescent="0.25">
      <c r="A112" s="139">
        <v>41456</v>
      </c>
      <c r="B112">
        <f t="shared" si="1"/>
        <v>39.004355290301866</v>
      </c>
      <c r="C112">
        <v>9.7556911944037802E-2</v>
      </c>
      <c r="D112">
        <v>0.59660771720734596</v>
      </c>
      <c r="E112">
        <v>2.6720939084435499E-2</v>
      </c>
      <c r="F112">
        <v>0.47488165791479497</v>
      </c>
      <c r="G112">
        <v>0.63217203289953305</v>
      </c>
      <c r="H112">
        <v>0.24635561300098799</v>
      </c>
      <c r="I112">
        <v>0.13015322114887101</v>
      </c>
      <c r="J112">
        <v>0.31711386989359303</v>
      </c>
      <c r="K112" t="s">
        <v>162</v>
      </c>
      <c r="L112">
        <v>0.27821680598142201</v>
      </c>
      <c r="M112">
        <v>0.295467115485404</v>
      </c>
      <c r="N112">
        <v>0.39064231142863498</v>
      </c>
      <c r="O112">
        <v>0.22499420280264501</v>
      </c>
      <c r="P112">
        <v>0.60467744413260305</v>
      </c>
      <c r="Q112">
        <v>0.26863324923898202</v>
      </c>
      <c r="R112">
        <v>0.83469535096136205</v>
      </c>
      <c r="S112">
        <v>0.75097654975996397</v>
      </c>
      <c r="T112">
        <v>0.46933558474289899</v>
      </c>
      <c r="U112" t="s">
        <v>162</v>
      </c>
      <c r="V112">
        <v>0.42442947899755001</v>
      </c>
      <c r="W112">
        <v>0.60295204745004005</v>
      </c>
      <c r="X112">
        <v>0.134288953985267</v>
      </c>
    </row>
    <row r="113" spans="1:24" x14ac:dyDescent="0.25">
      <c r="A113" s="139">
        <v>41548</v>
      </c>
      <c r="B113">
        <f t="shared" si="1"/>
        <v>33.714164997596434</v>
      </c>
      <c r="C113">
        <v>0.20126601251322901</v>
      </c>
      <c r="D113">
        <v>0.60343591974060495</v>
      </c>
      <c r="E113">
        <v>0.48269370168013198</v>
      </c>
      <c r="F113">
        <v>0.37115878591245899</v>
      </c>
      <c r="G113">
        <v>0.66049226699173202</v>
      </c>
      <c r="H113">
        <v>0.39150552458976901</v>
      </c>
      <c r="I113">
        <v>7.2068736340834202E-2</v>
      </c>
      <c r="J113">
        <v>0.13077970916289999</v>
      </c>
      <c r="K113">
        <v>-0.16161484993375499</v>
      </c>
      <c r="L113">
        <v>0.41813135575801902</v>
      </c>
      <c r="M113">
        <v>0.25333096041754399</v>
      </c>
      <c r="N113">
        <v>0.100301951347883</v>
      </c>
      <c r="O113">
        <v>0.19513797645310199</v>
      </c>
      <c r="P113">
        <v>0.64754482641120703</v>
      </c>
      <c r="Q113">
        <v>9.9386107709711805E-2</v>
      </c>
      <c r="R113">
        <v>0.78364413991951198</v>
      </c>
      <c r="S113">
        <v>0.34393790069990099</v>
      </c>
      <c r="T113">
        <v>0.50858646667225604</v>
      </c>
      <c r="U113" t="s">
        <v>162</v>
      </c>
      <c r="V113">
        <v>0.12075360617766299</v>
      </c>
      <c r="W113">
        <v>0.68577972673874299</v>
      </c>
      <c r="X113">
        <v>0.171653824191804</v>
      </c>
    </row>
    <row r="114" spans="1:24" x14ac:dyDescent="0.25">
      <c r="A114" s="139">
        <v>41640</v>
      </c>
      <c r="B114">
        <f t="shared" si="1"/>
        <v>33.810073806815176</v>
      </c>
      <c r="C114">
        <v>0.17048917745031</v>
      </c>
      <c r="D114">
        <v>0.46686087054226999</v>
      </c>
      <c r="E114">
        <v>0.31260702778129801</v>
      </c>
      <c r="F114">
        <v>0.215823385486896</v>
      </c>
      <c r="G114">
        <v>0.67066650783316495</v>
      </c>
      <c r="H114">
        <v>0.31672838047790502</v>
      </c>
      <c r="I114">
        <v>2.0248767710547101E-2</v>
      </c>
      <c r="J114">
        <v>0.271111078541732</v>
      </c>
      <c r="K114">
        <v>0.104344720122075</v>
      </c>
      <c r="L114">
        <v>0.16386850046862</v>
      </c>
      <c r="M114">
        <v>0.60212004762599503</v>
      </c>
      <c r="N114">
        <v>5.6190522999638601E-2</v>
      </c>
      <c r="O114">
        <v>6.4381966062709697E-2</v>
      </c>
      <c r="P114">
        <v>0.61316715886991902</v>
      </c>
      <c r="Q114">
        <v>0.25026897768020201</v>
      </c>
      <c r="R114">
        <v>0.68662236255877895</v>
      </c>
      <c r="S114">
        <v>0.50730888208984604</v>
      </c>
      <c r="T114">
        <v>0.43864826734346601</v>
      </c>
      <c r="U114" t="s">
        <v>162</v>
      </c>
      <c r="V114">
        <v>0.431370810197375</v>
      </c>
      <c r="W114">
        <v>0.48139484804920002</v>
      </c>
      <c r="X114">
        <v>0.25589323953923798</v>
      </c>
    </row>
    <row r="115" spans="1:24" x14ac:dyDescent="0.25">
      <c r="A115" s="139">
        <v>41730</v>
      </c>
      <c r="B115">
        <f t="shared" si="1"/>
        <v>24.889865406618192</v>
      </c>
      <c r="C115">
        <v>0.25375386505766701</v>
      </c>
      <c r="D115">
        <v>0.61573065993153497</v>
      </c>
      <c r="E115">
        <v>-8.8522802835546296E-2</v>
      </c>
      <c r="F115">
        <v>0.111255165765922</v>
      </c>
      <c r="G115">
        <v>0.45703430593906902</v>
      </c>
      <c r="H115">
        <v>0.134260621387777</v>
      </c>
      <c r="I115">
        <v>0.10009855682845201</v>
      </c>
      <c r="J115">
        <v>0.16822030944133301</v>
      </c>
      <c r="K115">
        <v>-0.11855922865221701</v>
      </c>
      <c r="L115">
        <v>0.41060411467658597</v>
      </c>
      <c r="M115">
        <v>1.41787181340858E-2</v>
      </c>
      <c r="N115">
        <v>5.4985671826805499E-2</v>
      </c>
      <c r="O115">
        <v>7.1835925802350695E-2</v>
      </c>
      <c r="P115">
        <v>0.47361589151052103</v>
      </c>
      <c r="Q115">
        <v>0.49185847293788898</v>
      </c>
      <c r="R115">
        <v>0.54162870393177298</v>
      </c>
      <c r="S115">
        <v>0.13705434686957901</v>
      </c>
      <c r="T115">
        <v>0.56821030504275605</v>
      </c>
      <c r="U115">
        <v>6.3638856793916898E-2</v>
      </c>
      <c r="V115">
        <v>0.19191537728782501</v>
      </c>
      <c r="W115">
        <v>0.550517078045208</v>
      </c>
      <c r="X115">
        <v>0.272455473732714</v>
      </c>
    </row>
    <row r="116" spans="1:24" x14ac:dyDescent="0.25">
      <c r="A116" s="139">
        <v>41821</v>
      </c>
      <c r="B116">
        <f t="shared" si="1"/>
        <v>22.156322915903814</v>
      </c>
      <c r="C116">
        <v>0.35233646581241201</v>
      </c>
      <c r="D116">
        <v>0.27210910728425503</v>
      </c>
      <c r="E116">
        <v>-1.2789356897773701E-2</v>
      </c>
      <c r="F116">
        <v>0.27753741020355399</v>
      </c>
      <c r="G116">
        <v>0.42428673865438998</v>
      </c>
      <c r="H116">
        <v>0.13229526445137901</v>
      </c>
      <c r="I116">
        <v>0.156440507776967</v>
      </c>
      <c r="J116">
        <v>8.3962477056288107E-2</v>
      </c>
      <c r="K116">
        <v>3.8551429234261803E-2</v>
      </c>
      <c r="L116">
        <v>0.29061997871286199</v>
      </c>
      <c r="M116">
        <v>0.367300882858625</v>
      </c>
      <c r="N116">
        <v>4.8050147566762701E-2</v>
      </c>
      <c r="O116">
        <v>0.19180730953258099</v>
      </c>
      <c r="P116">
        <v>0.49386548663963997</v>
      </c>
      <c r="Q116">
        <v>5.3442832898218703E-2</v>
      </c>
      <c r="R116">
        <v>5.6594177695635503E-2</v>
      </c>
      <c r="S116">
        <v>0.28494731139731799</v>
      </c>
      <c r="T116">
        <v>0.38660964390923702</v>
      </c>
      <c r="U116">
        <v>0.123313320923526</v>
      </c>
      <c r="V116">
        <v>0.16156989750266401</v>
      </c>
      <c r="W116">
        <v>0.27527043655544198</v>
      </c>
      <c r="X116">
        <v>0.41626957173059198</v>
      </c>
    </row>
    <row r="117" spans="1:24" x14ac:dyDescent="0.25">
      <c r="A117" s="139">
        <v>41913</v>
      </c>
      <c r="B117">
        <f t="shared" si="1"/>
        <v>36.8728221713761</v>
      </c>
      <c r="C117">
        <v>0.40390267942670299</v>
      </c>
      <c r="D117">
        <v>0.66884951946236304</v>
      </c>
      <c r="E117">
        <v>0.33135684618039402</v>
      </c>
      <c r="F117">
        <v>0.38120723929366102</v>
      </c>
      <c r="G117">
        <v>0.69295515269777797</v>
      </c>
      <c r="H117">
        <v>0.13639695804598201</v>
      </c>
      <c r="I117">
        <v>0.171110556566309</v>
      </c>
      <c r="J117">
        <v>-0.168370512265346</v>
      </c>
      <c r="K117">
        <v>0.309753114516023</v>
      </c>
      <c r="L117">
        <v>0.21660960031691201</v>
      </c>
      <c r="M117">
        <v>0.39377708553018897</v>
      </c>
      <c r="N117">
        <v>0.30382592147422099</v>
      </c>
      <c r="O117">
        <v>0.48625409756215998</v>
      </c>
      <c r="P117">
        <v>0.71923030045307301</v>
      </c>
      <c r="Q117">
        <v>0.38850335603674602</v>
      </c>
      <c r="R117">
        <v>0.83135887016697296</v>
      </c>
      <c r="S117">
        <v>0.296439348375647</v>
      </c>
      <c r="T117">
        <v>0.467542588000191</v>
      </c>
      <c r="U117">
        <v>0.16146569252154799</v>
      </c>
      <c r="V117">
        <v>0.24796824068743401</v>
      </c>
      <c r="W117">
        <v>0.66695209358318897</v>
      </c>
      <c r="X117">
        <v>4.9321290705934802E-3</v>
      </c>
    </row>
    <row r="118" spans="1:24" x14ac:dyDescent="0.25">
      <c r="A118" s="139">
        <v>42005</v>
      </c>
      <c r="B118">
        <f t="shared" si="1"/>
        <v>37.740648975234713</v>
      </c>
      <c r="C118">
        <v>0.25366436695991001</v>
      </c>
      <c r="D118">
        <v>0.49943158668405502</v>
      </c>
      <c r="E118">
        <v>0.31259672332511501</v>
      </c>
      <c r="F118">
        <v>0.517760071657419</v>
      </c>
      <c r="G118">
        <v>0.683902166024416</v>
      </c>
      <c r="H118">
        <v>0.28006563762831399</v>
      </c>
      <c r="I118">
        <v>0.120394211101137</v>
      </c>
      <c r="J118">
        <v>0.26620216544977099</v>
      </c>
      <c r="K118">
        <v>0.29784317400603499</v>
      </c>
      <c r="L118">
        <v>0.36236078688376699</v>
      </c>
      <c r="M118">
        <v>0.27879586354546698</v>
      </c>
      <c r="N118">
        <v>0.284597658304583</v>
      </c>
      <c r="O118">
        <v>0.61983797933929796</v>
      </c>
      <c r="P118">
        <v>0.51545898405834101</v>
      </c>
      <c r="Q118">
        <v>0.29239722418708403</v>
      </c>
      <c r="R118">
        <v>0.59664592069923195</v>
      </c>
      <c r="S118">
        <v>0.43398554703439701</v>
      </c>
      <c r="T118">
        <v>0.59699181685339198</v>
      </c>
      <c r="U118">
        <v>0.27928238382808901</v>
      </c>
      <c r="V118">
        <v>0.16647198485373399</v>
      </c>
      <c r="W118">
        <v>0.44977069738062397</v>
      </c>
      <c r="X118">
        <v>0.19448582474745699</v>
      </c>
    </row>
    <row r="119" spans="1:24" x14ac:dyDescent="0.25">
      <c r="A119" s="139">
        <v>42095</v>
      </c>
      <c r="B119">
        <f t="shared" si="1"/>
        <v>40.768619241111054</v>
      </c>
      <c r="C119">
        <v>0.46409563057421599</v>
      </c>
      <c r="D119">
        <v>0.63726713496105503</v>
      </c>
      <c r="E119">
        <v>0.37428163819080801</v>
      </c>
      <c r="F119">
        <v>0.59645033489388999</v>
      </c>
      <c r="G119">
        <v>0.72533956973754399</v>
      </c>
      <c r="H119">
        <v>0.44476397438138698</v>
      </c>
      <c r="I119">
        <v>0.17376789909458501</v>
      </c>
      <c r="J119">
        <v>0.32628881503311602</v>
      </c>
      <c r="K119">
        <v>0.38685555549002898</v>
      </c>
      <c r="L119">
        <v>0.40664113509597899</v>
      </c>
      <c r="M119">
        <v>0.232154373295129</v>
      </c>
      <c r="N119">
        <v>0.31873485621574899</v>
      </c>
      <c r="O119">
        <v>0.37704135884117301</v>
      </c>
      <c r="P119">
        <v>0.59911813987747897</v>
      </c>
      <c r="Q119">
        <v>0.37546809369188</v>
      </c>
      <c r="R119">
        <v>0.18793061549692</v>
      </c>
      <c r="S119">
        <v>0.50528071716460599</v>
      </c>
      <c r="T119">
        <v>0.52632340449772597</v>
      </c>
      <c r="U119">
        <v>0.29415877796234602</v>
      </c>
      <c r="V119">
        <v>0.125023645375405</v>
      </c>
      <c r="W119">
        <v>0.54118074158710205</v>
      </c>
      <c r="X119">
        <v>0.35092982158630798</v>
      </c>
    </row>
    <row r="120" spans="1:24" x14ac:dyDescent="0.25">
      <c r="A120" s="139">
        <v>42186</v>
      </c>
      <c r="B120">
        <f t="shared" si="1"/>
        <v>41.662976698306444</v>
      </c>
      <c r="C120">
        <v>0.234398924223577</v>
      </c>
      <c r="D120">
        <v>0.56818775871045102</v>
      </c>
      <c r="E120">
        <v>0.70600883445789897</v>
      </c>
      <c r="F120">
        <v>0.44926777508035998</v>
      </c>
      <c r="G120">
        <v>0.83759928907967696</v>
      </c>
      <c r="H120">
        <v>0.37152676203930901</v>
      </c>
      <c r="I120">
        <v>-0.14701628639591299</v>
      </c>
      <c r="J120">
        <v>0.154463662749799</v>
      </c>
      <c r="K120">
        <v>0.37481169656139801</v>
      </c>
      <c r="L120">
        <v>0.60548063158591303</v>
      </c>
      <c r="M120">
        <v>0.147972658624621</v>
      </c>
      <c r="N120">
        <v>0.54686592472398199</v>
      </c>
      <c r="O120">
        <v>0.53099626216084395</v>
      </c>
      <c r="P120">
        <v>0.76415819970049004</v>
      </c>
      <c r="Q120">
        <v>0.358409527453945</v>
      </c>
      <c r="R120">
        <v>5.1409298365304397E-2</v>
      </c>
      <c r="S120">
        <v>0.64133523852287</v>
      </c>
      <c r="T120">
        <v>0.53840264783972902</v>
      </c>
      <c r="U120">
        <v>0.32430232236114698</v>
      </c>
      <c r="V120">
        <v>0.231090423898692</v>
      </c>
      <c r="W120">
        <v>0.67176182096875503</v>
      </c>
      <c r="X120">
        <v>0.20442150091456601</v>
      </c>
    </row>
    <row r="121" spans="1:24" x14ac:dyDescent="0.25">
      <c r="A121" s="139">
        <v>42278</v>
      </c>
      <c r="B121">
        <f t="shared" si="1"/>
        <v>44.006882576898434</v>
      </c>
      <c r="C121">
        <v>0.46643973325435301</v>
      </c>
      <c r="D121">
        <v>0.54372308999247598</v>
      </c>
      <c r="E121">
        <v>0.41100538436925799</v>
      </c>
      <c r="F121">
        <v>0.31955027750171799</v>
      </c>
      <c r="G121">
        <v>0.70216593381902404</v>
      </c>
      <c r="H121">
        <v>0.513773814600746</v>
      </c>
      <c r="I121">
        <v>0.18015168785454699</v>
      </c>
      <c r="J121">
        <v>0.44672513687271997</v>
      </c>
      <c r="K121">
        <v>0.28192791055966498</v>
      </c>
      <c r="L121">
        <v>0.33337437817994198</v>
      </c>
      <c r="M121">
        <v>0.51979649007990703</v>
      </c>
      <c r="N121">
        <v>0.53834143050290295</v>
      </c>
      <c r="O121">
        <v>0.53800902632798697</v>
      </c>
      <c r="P121">
        <v>0.70734473400950804</v>
      </c>
      <c r="Q121">
        <v>0.39488691139740001</v>
      </c>
      <c r="R121">
        <v>-0.15180962136354401</v>
      </c>
      <c r="S121">
        <v>0.62145213030691004</v>
      </c>
      <c r="T121">
        <v>0.88358224773055405</v>
      </c>
      <c r="U121">
        <v>0.37536406617734103</v>
      </c>
      <c r="V121">
        <v>0.101171974108532</v>
      </c>
      <c r="W121">
        <v>0.64381110168545397</v>
      </c>
      <c r="X121">
        <v>0.31072632895025498</v>
      </c>
    </row>
    <row r="122" spans="1:24" x14ac:dyDescent="0.25">
      <c r="A122" s="139">
        <v>42370</v>
      </c>
      <c r="B122">
        <f t="shared" si="1"/>
        <v>52.562685047193611</v>
      </c>
      <c r="C122">
        <v>0.48349527597268899</v>
      </c>
      <c r="D122">
        <v>0.74064588885158</v>
      </c>
      <c r="E122">
        <v>0.53322402018844295</v>
      </c>
      <c r="F122">
        <v>0.77655723763113604</v>
      </c>
      <c r="G122">
        <v>0.83150025834900099</v>
      </c>
      <c r="H122">
        <v>0.49463452220010901</v>
      </c>
      <c r="I122">
        <v>-5.7117791942936202E-2</v>
      </c>
      <c r="J122">
        <v>0.39925720903891998</v>
      </c>
      <c r="K122">
        <v>0.42927783649448797</v>
      </c>
      <c r="L122">
        <v>0.53850525636526003</v>
      </c>
      <c r="M122">
        <v>0.30884606799873998</v>
      </c>
      <c r="N122">
        <v>0.283484007756377</v>
      </c>
      <c r="O122">
        <v>0.70374482959720897</v>
      </c>
      <c r="P122">
        <v>0.63749332474284004</v>
      </c>
      <c r="Q122">
        <v>0.54164141307429503</v>
      </c>
      <c r="R122">
        <v>-9.8607054258408794E-2</v>
      </c>
      <c r="S122">
        <v>0.62100483559507702</v>
      </c>
      <c r="T122">
        <v>0.83220280240401501</v>
      </c>
      <c r="U122">
        <v>0.84631112757110105</v>
      </c>
      <c r="V122">
        <v>0.43130213345570201</v>
      </c>
      <c r="W122">
        <v>0.69653787363980202</v>
      </c>
      <c r="X122">
        <v>0.58984963565715498</v>
      </c>
    </row>
    <row r="123" spans="1:24" x14ac:dyDescent="0.25">
      <c r="A123" s="139">
        <v>42461</v>
      </c>
      <c r="B123">
        <f t="shared" si="1"/>
        <v>62.086973681780812</v>
      </c>
      <c r="C123">
        <v>0.349577664082523</v>
      </c>
      <c r="D123">
        <v>0.80156632151990603</v>
      </c>
      <c r="E123">
        <v>0.68862039780629702</v>
      </c>
      <c r="F123">
        <v>0.65362717047915397</v>
      </c>
      <c r="G123">
        <v>0.88633739285074797</v>
      </c>
      <c r="H123">
        <v>0.65564862949856895</v>
      </c>
      <c r="I123">
        <v>0.236323862133032</v>
      </c>
      <c r="J123">
        <v>0.28987329823194702</v>
      </c>
      <c r="K123">
        <v>0.85257196191539597</v>
      </c>
      <c r="L123">
        <v>0.69240001234342996</v>
      </c>
      <c r="M123">
        <v>0.48439268089735599</v>
      </c>
      <c r="N123">
        <v>0.222021184635078</v>
      </c>
      <c r="O123">
        <v>0.60757844085651203</v>
      </c>
      <c r="P123">
        <v>0.85809304663268404</v>
      </c>
      <c r="Q123">
        <v>0.54943493154051404</v>
      </c>
      <c r="R123">
        <v>0.85529753066002501</v>
      </c>
      <c r="S123">
        <v>0.57755213875168698</v>
      </c>
      <c r="T123">
        <v>0.87935840857730196</v>
      </c>
      <c r="U123">
        <v>0.75436587234358798</v>
      </c>
      <c r="V123">
        <v>0.48668348691095398</v>
      </c>
      <c r="W123">
        <v>0.86609057497247699</v>
      </c>
      <c r="X123">
        <v>0.41171920235260201</v>
      </c>
    </row>
    <row r="124" spans="1:24" x14ac:dyDescent="0.25">
      <c r="A124" s="139">
        <v>42552</v>
      </c>
      <c r="B124">
        <f t="shared" si="1"/>
        <v>43.552210647229742</v>
      </c>
      <c r="C124">
        <v>0.447495706821876</v>
      </c>
      <c r="D124">
        <v>0.65013677405519199</v>
      </c>
      <c r="E124">
        <v>0.29499782670591401</v>
      </c>
      <c r="F124">
        <v>0.54964184382404302</v>
      </c>
      <c r="G124">
        <v>0.79551610290754704</v>
      </c>
      <c r="H124">
        <v>0.494049396899231</v>
      </c>
      <c r="I124">
        <v>-1.8836197102022799E-2</v>
      </c>
      <c r="J124">
        <v>0.33426232423614599</v>
      </c>
      <c r="K124">
        <v>0.342366691401223</v>
      </c>
      <c r="L124">
        <v>0.58133815584623605</v>
      </c>
      <c r="M124">
        <v>0.48002134247671602</v>
      </c>
      <c r="N124">
        <v>0.14120187946104701</v>
      </c>
      <c r="O124">
        <v>0.37617253970297798</v>
      </c>
      <c r="P124">
        <v>0.81027533578549504</v>
      </c>
      <c r="Q124">
        <v>0.481989277496016</v>
      </c>
      <c r="R124">
        <v>-0.10937785508894</v>
      </c>
      <c r="S124">
        <v>0.61298516627840804</v>
      </c>
      <c r="T124">
        <v>0.83248302678220198</v>
      </c>
      <c r="U124">
        <v>0.61751102667428004</v>
      </c>
      <c r="V124">
        <v>-1.06986629527672E-2</v>
      </c>
      <c r="W124">
        <v>0.51175426425318704</v>
      </c>
      <c r="X124">
        <v>0.36620037592653898</v>
      </c>
    </row>
    <row r="125" spans="1:24" x14ac:dyDescent="0.25">
      <c r="A125" s="139">
        <v>42644</v>
      </c>
      <c r="B125">
        <f t="shared" si="1"/>
        <v>48.090463337036994</v>
      </c>
      <c r="C125">
        <v>0.41107223876036603</v>
      </c>
      <c r="D125">
        <v>0.82729607684400097</v>
      </c>
      <c r="E125">
        <v>0.53067630532274901</v>
      </c>
      <c r="F125">
        <v>0.62442983909957295</v>
      </c>
      <c r="G125">
        <v>0.88189802790340099</v>
      </c>
      <c r="H125">
        <v>0.68947791855754004</v>
      </c>
      <c r="I125">
        <v>0.13248722978681399</v>
      </c>
      <c r="J125">
        <v>0.37804832523807402</v>
      </c>
      <c r="K125">
        <v>0.55481653008105303</v>
      </c>
      <c r="L125">
        <v>0.392610947001654</v>
      </c>
      <c r="M125">
        <v>0.55092305520205498</v>
      </c>
      <c r="N125">
        <v>4.4213449203872303E-2</v>
      </c>
      <c r="O125">
        <v>0.568425718243739</v>
      </c>
      <c r="P125">
        <v>0.66531273885612796</v>
      </c>
      <c r="Q125">
        <v>0.40262144708578501</v>
      </c>
      <c r="R125">
        <v>0.18341582284951399</v>
      </c>
      <c r="S125">
        <v>0.36865928223219802</v>
      </c>
      <c r="T125">
        <v>0.86459187334730903</v>
      </c>
      <c r="U125">
        <v>0.62905573757645195</v>
      </c>
      <c r="V125">
        <v>0.319703218276988</v>
      </c>
      <c r="W125">
        <v>0.42231619578673002</v>
      </c>
      <c r="X125">
        <v>0.137849956892141</v>
      </c>
    </row>
    <row r="126" spans="1:24" x14ac:dyDescent="0.25">
      <c r="A126" s="139">
        <v>42736</v>
      </c>
      <c r="B126">
        <f t="shared" si="1"/>
        <v>41.045397852420081</v>
      </c>
      <c r="C126">
        <v>0.258704976724074</v>
      </c>
      <c r="D126">
        <v>0.787579716060546</v>
      </c>
      <c r="E126">
        <v>0.40502625565837802</v>
      </c>
      <c r="F126">
        <v>0.57372303593200802</v>
      </c>
      <c r="G126">
        <v>0.86185220855508604</v>
      </c>
      <c r="H126">
        <v>0.59269779419637902</v>
      </c>
      <c r="I126">
        <v>0.22775723989410099</v>
      </c>
      <c r="J126">
        <v>0.22734851371713699</v>
      </c>
      <c r="K126">
        <v>0.31411520049793601</v>
      </c>
      <c r="L126">
        <v>0.33653470446317202</v>
      </c>
      <c r="M126">
        <v>0.66879283211861096</v>
      </c>
      <c r="N126">
        <v>-5.7100412138037598E-2</v>
      </c>
      <c r="O126">
        <v>6.8999088880186799E-2</v>
      </c>
      <c r="P126">
        <v>0.610703989121682</v>
      </c>
      <c r="Q126">
        <v>0.27706376413218797</v>
      </c>
      <c r="R126">
        <v>-2.52743719945723E-2</v>
      </c>
      <c r="S126">
        <v>0.468482613451286</v>
      </c>
      <c r="T126">
        <v>0.79095313252917199</v>
      </c>
      <c r="U126">
        <v>0.58055408244710005</v>
      </c>
      <c r="V126">
        <v>0.3284628894396</v>
      </c>
      <c r="W126">
        <v>0.43940378614664599</v>
      </c>
      <c r="X126">
        <v>0.29360648769973802</v>
      </c>
    </row>
    <row r="127" spans="1:24" x14ac:dyDescent="0.25">
      <c r="A127" s="139">
        <v>42826</v>
      </c>
      <c r="B127">
        <f t="shared" si="1"/>
        <v>31.060871457254112</v>
      </c>
      <c r="C127">
        <v>0.220446744046711</v>
      </c>
      <c r="D127">
        <v>0.70212186459085002</v>
      </c>
      <c r="E127">
        <v>0.101388022532603</v>
      </c>
      <c r="F127">
        <v>0.52253101764693499</v>
      </c>
      <c r="G127">
        <v>0.74524660295477496</v>
      </c>
      <c r="H127">
        <v>-3.3306980219721199E-2</v>
      </c>
      <c r="I127">
        <v>-3.4005534698233503E-2</v>
      </c>
      <c r="J127">
        <v>0.11841924231343399</v>
      </c>
      <c r="K127">
        <v>0.427756419108824</v>
      </c>
      <c r="L127">
        <v>0.41251956926328898</v>
      </c>
      <c r="M127">
        <v>0.39721406916846302</v>
      </c>
      <c r="N127">
        <v>-1.28493331529269E-2</v>
      </c>
      <c r="O127">
        <v>0.28541273495695602</v>
      </c>
      <c r="P127">
        <v>0.64833198926204205</v>
      </c>
      <c r="Q127">
        <v>0.29291509786951703</v>
      </c>
      <c r="R127">
        <v>-3.8562016022836203E-2</v>
      </c>
      <c r="S127">
        <v>0.32372996575741397</v>
      </c>
      <c r="T127">
        <v>0.68793945343790197</v>
      </c>
      <c r="U127">
        <v>0.71306958900585005</v>
      </c>
      <c r="V127">
        <v>0.192463573393789</v>
      </c>
      <c r="W127">
        <v>0.176871364453245</v>
      </c>
      <c r="X127">
        <v>-1.6261735072976999E-2</v>
      </c>
    </row>
    <row r="128" spans="1:24" x14ac:dyDescent="0.25">
      <c r="A128" s="139">
        <v>42917</v>
      </c>
      <c r="B128">
        <f t="shared" si="1"/>
        <v>38.085088598919263</v>
      </c>
      <c r="C128">
        <v>0.24244303931709099</v>
      </c>
      <c r="D128">
        <v>0.68610741770083306</v>
      </c>
      <c r="E128">
        <v>0.54628755486303904</v>
      </c>
      <c r="F128">
        <v>0.53821262594819097</v>
      </c>
      <c r="G128">
        <v>0.79738180659982405</v>
      </c>
      <c r="H128">
        <v>0.50583095434421199</v>
      </c>
      <c r="I128">
        <v>0.31166957647146198</v>
      </c>
      <c r="J128">
        <v>0.15166363391891399</v>
      </c>
      <c r="K128">
        <v>0.155417380077535</v>
      </c>
      <c r="L128">
        <v>9.0785700435720401E-2</v>
      </c>
      <c r="M128">
        <v>0.37201517909989901</v>
      </c>
      <c r="N128">
        <v>-0.14302795322039499</v>
      </c>
      <c r="O128">
        <v>0.158407134952496</v>
      </c>
      <c r="P128">
        <v>0.50091699804522505</v>
      </c>
      <c r="Q128">
        <v>0.21880105115363699</v>
      </c>
      <c r="R128">
        <v>0.78943567986144902</v>
      </c>
      <c r="S128">
        <v>0.40038691393069098</v>
      </c>
      <c r="T128">
        <v>0.78721791446118705</v>
      </c>
      <c r="U128">
        <v>0.49350188026840802</v>
      </c>
      <c r="V128">
        <v>0.20841472768359301</v>
      </c>
      <c r="W128">
        <v>0.424097405689635</v>
      </c>
      <c r="X128">
        <v>0.14275287015959401</v>
      </c>
    </row>
    <row r="129" spans="1:24" x14ac:dyDescent="0.25">
      <c r="A129" s="139">
        <v>43009</v>
      </c>
      <c r="B129">
        <f t="shared" si="1"/>
        <v>25.84598819687638</v>
      </c>
      <c r="C129">
        <v>-0.10070901061507299</v>
      </c>
      <c r="D129">
        <v>0.62021009237236502</v>
      </c>
      <c r="E129">
        <v>0.40741176791172201</v>
      </c>
      <c r="F129">
        <v>0.346466089606355</v>
      </c>
      <c r="G129">
        <v>0.65669396503546495</v>
      </c>
      <c r="H129">
        <v>0.38366387382442901</v>
      </c>
      <c r="I129">
        <v>6.91270391307542E-2</v>
      </c>
      <c r="J129">
        <v>6.5477557013119095E-2</v>
      </c>
      <c r="K129">
        <v>0.16185295521618101</v>
      </c>
      <c r="L129">
        <v>0.13160893961733899</v>
      </c>
      <c r="M129">
        <v>0.49652011802224599</v>
      </c>
      <c r="N129">
        <v>-4.9692477722315803E-2</v>
      </c>
      <c r="O129">
        <v>7.3921378150407599E-2</v>
      </c>
      <c r="P129">
        <v>0.279036217306733</v>
      </c>
      <c r="Q129">
        <v>0.101315139707296</v>
      </c>
      <c r="R129">
        <v>0.21026146216356001</v>
      </c>
      <c r="S129">
        <v>7.0868442419567801E-2</v>
      </c>
      <c r="T129">
        <v>0.73096827601249703</v>
      </c>
      <c r="U129">
        <v>0.56415149847395596</v>
      </c>
      <c r="V129">
        <v>0.17762729548714001</v>
      </c>
      <c r="W129">
        <v>0.22863582535173901</v>
      </c>
      <c r="X129">
        <v>6.0700958827321398E-2</v>
      </c>
    </row>
    <row r="130" spans="1:24" x14ac:dyDescent="0.25">
      <c r="A130" s="139">
        <v>43101</v>
      </c>
      <c r="B130">
        <f t="shared" si="1"/>
        <v>44.396136192359073</v>
      </c>
      <c r="C130">
        <v>0.42600810322741001</v>
      </c>
      <c r="D130">
        <v>0.79913941260075905</v>
      </c>
      <c r="E130">
        <v>0.39220076550183403</v>
      </c>
      <c r="F130">
        <v>0.51314543201268403</v>
      </c>
      <c r="G130">
        <v>0.80486274067315999</v>
      </c>
      <c r="H130">
        <v>0.46480076434606798</v>
      </c>
      <c r="I130">
        <v>0.34137940210610102</v>
      </c>
      <c r="J130">
        <v>0.23304044278220501</v>
      </c>
      <c r="K130">
        <v>0.44373507178607302</v>
      </c>
      <c r="L130">
        <v>0.49155651030985598</v>
      </c>
      <c r="M130">
        <v>0.36339986580071298</v>
      </c>
      <c r="N130">
        <v>2.9837624103952499E-2</v>
      </c>
      <c r="O130">
        <v>0.470876341323197</v>
      </c>
      <c r="P130">
        <v>0.58236318119628705</v>
      </c>
      <c r="Q130">
        <v>0.36161253059135601</v>
      </c>
      <c r="R130">
        <v>0.71438370192600198</v>
      </c>
      <c r="S130">
        <v>0.52747547564728203</v>
      </c>
      <c r="T130">
        <v>0.38427358932915401</v>
      </c>
      <c r="U130">
        <v>0.55357692364593003</v>
      </c>
      <c r="V130">
        <v>6.3060700376278006E-2</v>
      </c>
      <c r="W130">
        <v>0.46826698276200301</v>
      </c>
      <c r="X130">
        <v>0.33815440027069099</v>
      </c>
    </row>
    <row r="131" spans="1:24" x14ac:dyDescent="0.25">
      <c r="A131" s="139">
        <v>43191</v>
      </c>
      <c r="B131">
        <f t="shared" ref="B131:B139" si="2">AVERAGE(C131:X131)*100</f>
        <v>36.586281558486803</v>
      </c>
      <c r="C131">
        <v>0.22578740768921701</v>
      </c>
      <c r="D131">
        <v>0.54160663815667498</v>
      </c>
      <c r="E131">
        <v>0.36558229780553603</v>
      </c>
      <c r="F131">
        <v>0.46585047774823501</v>
      </c>
      <c r="G131">
        <v>0.616363021055089</v>
      </c>
      <c r="H131">
        <v>0.17077144056979399</v>
      </c>
      <c r="I131">
        <v>0.27822713517911501</v>
      </c>
      <c r="J131">
        <v>0.32110510258095198</v>
      </c>
      <c r="K131">
        <v>0.34815928518110001</v>
      </c>
      <c r="L131">
        <v>0.41974045922771203</v>
      </c>
      <c r="M131">
        <v>0.21665382836048699</v>
      </c>
      <c r="N131">
        <v>4.9294768534546797E-3</v>
      </c>
      <c r="O131">
        <v>0.32314854235533103</v>
      </c>
      <c r="P131">
        <v>0.410968329176367</v>
      </c>
      <c r="Q131">
        <v>0.238828021167209</v>
      </c>
      <c r="R131">
        <v>0.73319308216630796</v>
      </c>
      <c r="S131">
        <v>0.56431372472581098</v>
      </c>
      <c r="T131">
        <v>0.73223545661621603</v>
      </c>
      <c r="U131">
        <v>0.45886629662200801</v>
      </c>
      <c r="V131">
        <v>-4.5915618621685403E-2</v>
      </c>
      <c r="W131">
        <v>0.47638097698788701</v>
      </c>
      <c r="X131">
        <v>0.18218656126428001</v>
      </c>
    </row>
    <row r="132" spans="1:24" x14ac:dyDescent="0.25">
      <c r="A132" s="139">
        <v>43282</v>
      </c>
      <c r="B132">
        <f t="shared" si="2"/>
        <v>39.629045973785061</v>
      </c>
      <c r="C132">
        <v>0.27551271248862802</v>
      </c>
      <c r="D132">
        <v>0.66459407903244205</v>
      </c>
      <c r="E132">
        <v>0.38060164523425</v>
      </c>
      <c r="F132">
        <v>0.24957490260710499</v>
      </c>
      <c r="G132">
        <v>0.75769163426244002</v>
      </c>
      <c r="H132">
        <v>0.24980673439123199</v>
      </c>
      <c r="I132">
        <v>0.442531674265353</v>
      </c>
      <c r="J132">
        <v>0.10432050145476</v>
      </c>
      <c r="K132">
        <v>0.19236186816468001</v>
      </c>
      <c r="L132">
        <v>0.47114680638921702</v>
      </c>
      <c r="M132">
        <v>0.38879930343472102</v>
      </c>
      <c r="N132">
        <v>0.15783817556149901</v>
      </c>
      <c r="O132">
        <v>0.47012313963792901</v>
      </c>
      <c r="P132">
        <v>0.39827160595397199</v>
      </c>
      <c r="Q132">
        <v>0.31213607670215898</v>
      </c>
      <c r="R132">
        <v>0.77644067421125795</v>
      </c>
      <c r="S132">
        <v>0.38889541451589699</v>
      </c>
      <c r="T132">
        <v>0.77503235295473305</v>
      </c>
      <c r="U132">
        <v>0.52935158082710698</v>
      </c>
      <c r="V132">
        <v>0.16583712387232999</v>
      </c>
      <c r="W132">
        <v>0.47327203080263602</v>
      </c>
      <c r="X132">
        <v>9.4250077468364696E-2</v>
      </c>
    </row>
    <row r="133" spans="1:24" x14ac:dyDescent="0.25">
      <c r="A133" s="139">
        <v>43374</v>
      </c>
      <c r="B133">
        <f t="shared" si="2"/>
        <v>33.318156264001495</v>
      </c>
      <c r="C133">
        <v>0.30352026254078601</v>
      </c>
      <c r="D133">
        <v>0.54265502534612498</v>
      </c>
      <c r="E133">
        <v>0.34740930142714599</v>
      </c>
      <c r="F133">
        <v>0.52854692179575502</v>
      </c>
      <c r="G133">
        <v>0.76808906755069495</v>
      </c>
      <c r="H133">
        <v>0.189179042110311</v>
      </c>
      <c r="I133">
        <v>0.283625660860926</v>
      </c>
      <c r="J133">
        <v>0.25408657620520297</v>
      </c>
      <c r="K133">
        <v>0.235374940870515</v>
      </c>
      <c r="L133">
        <v>0.38036375017283602</v>
      </c>
      <c r="M133">
        <v>0.25659806503643101</v>
      </c>
      <c r="N133">
        <v>0.28342172840774899</v>
      </c>
      <c r="O133">
        <v>7.1521972480629303E-3</v>
      </c>
      <c r="P133">
        <v>0.52699815509185299</v>
      </c>
      <c r="Q133">
        <v>0.203957385822365</v>
      </c>
      <c r="R133">
        <v>0.58348685472217299</v>
      </c>
      <c r="S133">
        <v>0.44526607214577302</v>
      </c>
      <c r="T133">
        <v>0.77655586722125203</v>
      </c>
      <c r="U133">
        <v>0.101918477059281</v>
      </c>
      <c r="V133">
        <v>0.153107077207256</v>
      </c>
      <c r="W133">
        <v>0.260224129605232</v>
      </c>
      <c r="X133">
        <v>-0.101542180367398</v>
      </c>
    </row>
    <row r="134" spans="1:24" x14ac:dyDescent="0.25">
      <c r="A134" s="139">
        <v>43466</v>
      </c>
      <c r="B134">
        <f t="shared" si="2"/>
        <v>29.435321416055686</v>
      </c>
      <c r="C134">
        <v>8.7322272607032098E-2</v>
      </c>
      <c r="D134">
        <v>0.26215135915898102</v>
      </c>
      <c r="E134">
        <v>0.27827034354121999</v>
      </c>
      <c r="F134">
        <v>0.24180796858883</v>
      </c>
      <c r="G134">
        <v>0.63358263873427501</v>
      </c>
      <c r="H134">
        <v>0.114968979276627</v>
      </c>
      <c r="I134">
        <v>0.19187206632429701</v>
      </c>
      <c r="J134">
        <v>5.9442514898671299E-2</v>
      </c>
      <c r="K134">
        <v>0.429255231873859</v>
      </c>
      <c r="L134">
        <v>0.207414299649019</v>
      </c>
      <c r="M134">
        <v>0.34489521192751699</v>
      </c>
      <c r="N134">
        <v>0.17515662677706401</v>
      </c>
      <c r="O134">
        <v>0.36410673432541202</v>
      </c>
      <c r="P134">
        <v>0.24777513145747199</v>
      </c>
      <c r="Q134">
        <v>0.40462646918860301</v>
      </c>
      <c r="R134">
        <v>0.50193402414127397</v>
      </c>
      <c r="S134">
        <v>0.33214403176923601</v>
      </c>
      <c r="T134">
        <v>0.67467625894004202</v>
      </c>
      <c r="U134">
        <v>0.41862758954129697</v>
      </c>
      <c r="V134">
        <v>0.20438434414871601</v>
      </c>
      <c r="W134">
        <v>0.22686808736766101</v>
      </c>
      <c r="X134">
        <v>7.4488527295144699E-2</v>
      </c>
    </row>
    <row r="135" spans="1:24" x14ac:dyDescent="0.25">
      <c r="A135" s="139">
        <v>43556</v>
      </c>
      <c r="B135">
        <f t="shared" si="2"/>
        <v>30.644712389738611</v>
      </c>
      <c r="C135">
        <v>0.37329115707841298</v>
      </c>
      <c r="D135">
        <v>0.53410982579786603</v>
      </c>
      <c r="E135">
        <v>-8.1654631770530506E-2</v>
      </c>
      <c r="F135">
        <v>0.432957173476474</v>
      </c>
      <c r="G135">
        <v>0.72391395601657604</v>
      </c>
      <c r="H135">
        <v>0.17049763323856901</v>
      </c>
      <c r="I135">
        <v>-6.0305514406301199E-2</v>
      </c>
      <c r="J135">
        <v>0.24130548053326101</v>
      </c>
      <c r="K135">
        <v>0.15959884562328999</v>
      </c>
      <c r="L135">
        <v>0.33851080810221401</v>
      </c>
      <c r="M135">
        <v>0.364652679010946</v>
      </c>
      <c r="N135">
        <v>0.12729859700638499</v>
      </c>
      <c r="O135">
        <v>0.248873507707527</v>
      </c>
      <c r="P135">
        <v>0.38232029538579698</v>
      </c>
      <c r="Q135">
        <v>6.7383570356821701E-2</v>
      </c>
      <c r="R135">
        <v>0.50163390076022396</v>
      </c>
      <c r="S135">
        <v>0.35737223359397502</v>
      </c>
      <c r="T135">
        <v>0.67561639878720403</v>
      </c>
      <c r="U135">
        <v>0.547739331951418</v>
      </c>
      <c r="V135">
        <v>9.5988318924903698E-2</v>
      </c>
      <c r="W135">
        <v>0.44277932126052</v>
      </c>
      <c r="X135">
        <v>9.7953837306942196E-2</v>
      </c>
    </row>
    <row r="136" spans="1:24" x14ac:dyDescent="0.25">
      <c r="A136" s="139">
        <v>43647</v>
      </c>
      <c r="B136">
        <f t="shared" si="2"/>
        <v>30.449491974257437</v>
      </c>
      <c r="C136">
        <v>0.33903994155553302</v>
      </c>
      <c r="D136">
        <v>0.40818746777971798</v>
      </c>
      <c r="E136">
        <v>0.41743213373898203</v>
      </c>
      <c r="F136">
        <v>0.28495672704003999</v>
      </c>
      <c r="G136">
        <v>0.57452318020374205</v>
      </c>
      <c r="H136">
        <v>0.27923762454925499</v>
      </c>
      <c r="I136">
        <v>8.0309332951051804E-3</v>
      </c>
      <c r="J136">
        <v>0.49927855180167002</v>
      </c>
      <c r="K136">
        <v>0.16278172536612401</v>
      </c>
      <c r="L136">
        <v>0.32151296229321402</v>
      </c>
      <c r="M136">
        <v>0.112253675008169</v>
      </c>
      <c r="N136">
        <v>8.8353958107213706E-2</v>
      </c>
      <c r="O136">
        <v>0.16162970210091701</v>
      </c>
      <c r="P136">
        <v>0.20610515336684801</v>
      </c>
      <c r="Q136">
        <v>0.137894314164517</v>
      </c>
      <c r="R136">
        <v>0.36888752194545898</v>
      </c>
      <c r="S136">
        <v>0.53484243087148597</v>
      </c>
      <c r="T136">
        <v>0.62380587047387104</v>
      </c>
      <c r="U136">
        <v>0.48979654800878802</v>
      </c>
      <c r="V136">
        <v>1.87792768568062E-2</v>
      </c>
      <c r="W136">
        <v>0.42850584776018302</v>
      </c>
      <c r="X136">
        <v>0.23305268804899501</v>
      </c>
    </row>
    <row r="137" spans="1:24" x14ac:dyDescent="0.25">
      <c r="A137" s="139">
        <v>43739</v>
      </c>
      <c r="B137">
        <f t="shared" si="2"/>
        <v>27.729580270993733</v>
      </c>
      <c r="C137">
        <v>0.21034472116792399</v>
      </c>
      <c r="D137">
        <v>0.420340685434338</v>
      </c>
      <c r="E137">
        <v>-8.9524314028131009E-3</v>
      </c>
      <c r="F137">
        <v>0.21798813077436199</v>
      </c>
      <c r="G137">
        <v>0.52722825217001001</v>
      </c>
      <c r="H137">
        <v>0.24477871800249501</v>
      </c>
      <c r="I137">
        <v>0.26268754143759199</v>
      </c>
      <c r="J137">
        <v>0.33857139072752401</v>
      </c>
      <c r="K137">
        <v>7.3808195945815197E-2</v>
      </c>
      <c r="L137">
        <v>0.44881574716672001</v>
      </c>
      <c r="M137">
        <v>0.41929930173922703</v>
      </c>
      <c r="N137">
        <v>-1.4670948533151301E-2</v>
      </c>
      <c r="O137">
        <v>0.15068582785721299</v>
      </c>
      <c r="P137">
        <v>0.39770843871021599</v>
      </c>
      <c r="Q137">
        <v>0.14234286842256699</v>
      </c>
      <c r="R137">
        <v>0.44824910967674497</v>
      </c>
      <c r="S137">
        <v>0.35182001324837198</v>
      </c>
      <c r="T137">
        <v>0.428694328712795</v>
      </c>
      <c r="U137">
        <v>0.36096517881085299</v>
      </c>
      <c r="V137">
        <v>-8.1520247600739101E-2</v>
      </c>
      <c r="W137">
        <v>0.47908840796087199</v>
      </c>
      <c r="X137">
        <v>0.282234429189684</v>
      </c>
    </row>
    <row r="138" spans="1:24" x14ac:dyDescent="0.25">
      <c r="A138" s="139">
        <v>43831</v>
      </c>
      <c r="B138">
        <f t="shared" si="2"/>
        <v>71.676287569874759</v>
      </c>
      <c r="C138">
        <v>0.84868784407416897</v>
      </c>
      <c r="D138">
        <v>0.88867657256795496</v>
      </c>
      <c r="E138">
        <v>0.72054550965377095</v>
      </c>
      <c r="F138">
        <v>0.86483819799835504</v>
      </c>
      <c r="G138">
        <v>0.92481030604263004</v>
      </c>
      <c r="H138">
        <v>0.78150486244907102</v>
      </c>
      <c r="I138">
        <v>9.4644935811188602E-2</v>
      </c>
      <c r="J138">
        <v>0.60651086582446001</v>
      </c>
      <c r="K138">
        <v>0.69466270635440297</v>
      </c>
      <c r="L138">
        <v>0.87767138154789304</v>
      </c>
      <c r="M138">
        <v>0.38059882561883801</v>
      </c>
      <c r="N138">
        <v>0.66437087782600701</v>
      </c>
      <c r="O138">
        <v>0.79679287756460904</v>
      </c>
      <c r="P138">
        <v>0.64962151712641203</v>
      </c>
      <c r="Q138">
        <v>0.73498267628617997</v>
      </c>
      <c r="R138">
        <v>0.42186843964257997</v>
      </c>
      <c r="S138">
        <v>0.90361039270994203</v>
      </c>
      <c r="T138">
        <v>0.87500255215279499</v>
      </c>
      <c r="U138">
        <v>0.93417685105983095</v>
      </c>
      <c r="V138">
        <v>0.47608541711274999</v>
      </c>
      <c r="W138">
        <v>0.89887786999367003</v>
      </c>
      <c r="X138">
        <v>0.73024178595493705</v>
      </c>
    </row>
    <row r="139" spans="1:24" x14ac:dyDescent="0.25">
      <c r="A139" s="139">
        <v>43922</v>
      </c>
      <c r="B139">
        <f t="shared" si="2"/>
        <v>53.574249992312673</v>
      </c>
      <c r="C139">
        <v>0.50248414519298001</v>
      </c>
      <c r="D139">
        <v>0.69447344967386804</v>
      </c>
      <c r="E139">
        <v>0.29735518178672099</v>
      </c>
      <c r="F139">
        <v>0.68285719732184402</v>
      </c>
      <c r="G139">
        <v>0.81073506109538795</v>
      </c>
      <c r="H139">
        <v>0.65932972837836801</v>
      </c>
      <c r="I139">
        <v>0.46882812271792401</v>
      </c>
      <c r="J139">
        <v>0.53105916302702005</v>
      </c>
      <c r="K139">
        <v>0.55922124635050696</v>
      </c>
      <c r="L139">
        <v>0.44156644566255498</v>
      </c>
      <c r="M139">
        <v>0.45337370771021901</v>
      </c>
      <c r="N139">
        <v>0.30731068926827199</v>
      </c>
      <c r="O139">
        <v>0.59329718766500195</v>
      </c>
      <c r="P139">
        <v>0.81100678416786498</v>
      </c>
      <c r="Q139">
        <v>0.47262230723252702</v>
      </c>
      <c r="R139">
        <v>0.140744039841154</v>
      </c>
      <c r="S139">
        <v>0.62375683455967901</v>
      </c>
      <c r="T139">
        <v>0.55357905862033596</v>
      </c>
      <c r="U139">
        <v>0.676980271129904</v>
      </c>
      <c r="V139">
        <v>5.4824703448180703E-2</v>
      </c>
      <c r="W139">
        <v>0.75644468202701198</v>
      </c>
      <c r="X139">
        <v>0.69448499143146103</v>
      </c>
    </row>
  </sheetData>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E139"/>
  <sheetViews>
    <sheetView workbookViewId="0">
      <selection activeCell="C6" sqref="C6"/>
    </sheetView>
  </sheetViews>
  <sheetFormatPr defaultColWidth="8.85546875" defaultRowHeight="15" x14ac:dyDescent="0.25"/>
  <cols>
    <col min="1" max="1" width="11.7109375" bestFit="1" customWidth="1"/>
    <col min="2" max="2" width="10.140625" customWidth="1"/>
  </cols>
  <sheetData>
    <row r="1" spans="1:5" x14ac:dyDescent="0.25">
      <c r="A1" s="140"/>
      <c r="B1" t="s">
        <v>144</v>
      </c>
      <c r="C1" t="s">
        <v>2</v>
      </c>
      <c r="D1" t="s">
        <v>103</v>
      </c>
      <c r="E1" t="s">
        <v>104</v>
      </c>
    </row>
    <row r="2" spans="1:5" x14ac:dyDescent="0.25">
      <c r="A2" s="139">
        <v>31413</v>
      </c>
      <c r="B2">
        <f>AVERAGE(C2:E2)</f>
        <v>32.167614762318088</v>
      </c>
      <c r="C2">
        <v>23.893329652690056</v>
      </c>
      <c r="D2">
        <v>43.616920048363177</v>
      </c>
      <c r="E2">
        <v>28.992594585901049</v>
      </c>
    </row>
    <row r="3" spans="1:5" x14ac:dyDescent="0.25">
      <c r="A3" s="139">
        <v>31503</v>
      </c>
      <c r="B3">
        <f t="shared" ref="B3:B66" si="0">AVERAGE(C3:E3)</f>
        <v>29.248491332074085</v>
      </c>
      <c r="C3">
        <v>20.693438196770469</v>
      </c>
      <c r="D3">
        <v>45.64609958572629</v>
      </c>
      <c r="E3">
        <v>21.4059362137255</v>
      </c>
    </row>
    <row r="4" spans="1:5" x14ac:dyDescent="0.25">
      <c r="A4" s="139">
        <v>31594</v>
      </c>
      <c r="B4">
        <f t="shared" si="0"/>
        <v>31.409757903886767</v>
      </c>
      <c r="C4">
        <v>25.299867964908156</v>
      </c>
      <c r="D4">
        <v>43.545764796040245</v>
      </c>
      <c r="E4">
        <v>25.383640950711893</v>
      </c>
    </row>
    <row r="5" spans="1:5" x14ac:dyDescent="0.25">
      <c r="A5" s="139">
        <v>31686</v>
      </c>
      <c r="B5">
        <f t="shared" si="0"/>
        <v>21.238653859923467</v>
      </c>
      <c r="C5">
        <v>20.442587777445979</v>
      </c>
      <c r="D5">
        <v>35.142264853521162</v>
      </c>
      <c r="E5">
        <v>8.1311089488032611</v>
      </c>
    </row>
    <row r="6" spans="1:5" x14ac:dyDescent="0.25">
      <c r="A6" s="139">
        <v>31778</v>
      </c>
      <c r="B6">
        <f t="shared" si="0"/>
        <v>32.59614815249035</v>
      </c>
      <c r="C6">
        <v>24.833585566314305</v>
      </c>
      <c r="D6">
        <v>50.062413298622978</v>
      </c>
      <c r="E6">
        <v>22.892445592533761</v>
      </c>
    </row>
    <row r="7" spans="1:5" x14ac:dyDescent="0.25">
      <c r="A7" s="139">
        <v>31868</v>
      </c>
      <c r="B7">
        <f t="shared" si="0"/>
        <v>30.648807580952418</v>
      </c>
      <c r="C7">
        <v>24.170882145933824</v>
      </c>
      <c r="D7">
        <v>47.027562924683373</v>
      </c>
      <c r="E7">
        <v>20.747977672240054</v>
      </c>
    </row>
    <row r="8" spans="1:5" x14ac:dyDescent="0.25">
      <c r="A8" s="139">
        <v>31959</v>
      </c>
      <c r="B8">
        <f t="shared" si="0"/>
        <v>23.970052727163548</v>
      </c>
      <c r="C8">
        <v>18.407919308736254</v>
      </c>
      <c r="D8">
        <v>39.616604180342527</v>
      </c>
      <c r="E8">
        <v>13.885634692411857</v>
      </c>
    </row>
    <row r="9" spans="1:5" x14ac:dyDescent="0.25">
      <c r="A9" s="139">
        <v>32051</v>
      </c>
      <c r="B9">
        <f t="shared" si="0"/>
        <v>54.853569230906686</v>
      </c>
      <c r="C9">
        <v>57.470637042215955</v>
      </c>
      <c r="D9">
        <v>46.752148626063438</v>
      </c>
      <c r="E9">
        <v>60.33792202444068</v>
      </c>
    </row>
    <row r="10" spans="1:5" x14ac:dyDescent="0.25">
      <c r="A10" s="139">
        <v>32143</v>
      </c>
      <c r="B10">
        <f t="shared" si="0"/>
        <v>37.109222885978987</v>
      </c>
      <c r="C10">
        <v>36.714182653007178</v>
      </c>
      <c r="D10">
        <v>44.333232019620731</v>
      </c>
      <c r="E10">
        <v>30.280253985309045</v>
      </c>
    </row>
    <row r="11" spans="1:5" x14ac:dyDescent="0.25">
      <c r="A11" s="139">
        <v>32234</v>
      </c>
      <c r="B11">
        <f t="shared" si="0"/>
        <v>30.648299607731815</v>
      </c>
      <c r="C11">
        <v>28.23231915676832</v>
      </c>
      <c r="D11">
        <v>47.301437764789483</v>
      </c>
      <c r="E11">
        <v>16.411141901637642</v>
      </c>
    </row>
    <row r="12" spans="1:5" x14ac:dyDescent="0.25">
      <c r="A12" s="139">
        <v>32325</v>
      </c>
      <c r="B12">
        <f t="shared" si="0"/>
        <v>44.561598336471469</v>
      </c>
      <c r="C12">
        <v>36.093949607712936</v>
      </c>
      <c r="D12">
        <v>61.008065785758149</v>
      </c>
      <c r="E12">
        <v>36.582779615943323</v>
      </c>
    </row>
    <row r="13" spans="1:5" x14ac:dyDescent="0.25">
      <c r="A13" s="139">
        <v>32417</v>
      </c>
      <c r="B13">
        <f t="shared" si="0"/>
        <v>36.967951052775014</v>
      </c>
      <c r="C13">
        <v>26.577649935967095</v>
      </c>
      <c r="D13">
        <v>58.601672667444724</v>
      </c>
      <c r="E13">
        <v>25.724530554913226</v>
      </c>
    </row>
    <row r="14" spans="1:5" x14ac:dyDescent="0.25">
      <c r="A14" s="139">
        <v>32509</v>
      </c>
      <c r="B14">
        <f t="shared" si="0"/>
        <v>36.263566458861689</v>
      </c>
      <c r="C14">
        <v>29.08558065451524</v>
      </c>
      <c r="D14">
        <v>58.287502675279015</v>
      </c>
      <c r="E14">
        <v>21.417616046790808</v>
      </c>
    </row>
    <row r="15" spans="1:5" x14ac:dyDescent="0.25">
      <c r="A15" s="139">
        <v>32599</v>
      </c>
      <c r="B15">
        <f t="shared" si="0"/>
        <v>47.15230235593264</v>
      </c>
      <c r="C15">
        <v>38.714841390713566</v>
      </c>
      <c r="D15">
        <v>67.189927497466428</v>
      </c>
      <c r="E15">
        <v>35.552138179617906</v>
      </c>
    </row>
    <row r="16" spans="1:5" x14ac:dyDescent="0.25">
      <c r="A16" s="139">
        <v>32690</v>
      </c>
      <c r="B16">
        <f t="shared" si="0"/>
        <v>51.457069867940596</v>
      </c>
      <c r="C16">
        <v>38.805785184445213</v>
      </c>
      <c r="D16">
        <v>72.807103888059586</v>
      </c>
      <c r="E16">
        <v>42.758320531316983</v>
      </c>
    </row>
    <row r="17" spans="1:5" x14ac:dyDescent="0.25">
      <c r="A17" s="139">
        <v>32782</v>
      </c>
      <c r="B17">
        <f t="shared" si="0"/>
        <v>34.911008929552771</v>
      </c>
      <c r="C17">
        <v>40.898173219831854</v>
      </c>
      <c r="D17">
        <v>41.06691085448287</v>
      </c>
      <c r="E17">
        <v>22.767942714343604</v>
      </c>
    </row>
    <row r="18" spans="1:5" x14ac:dyDescent="0.25">
      <c r="A18" s="139">
        <v>32874</v>
      </c>
      <c r="B18">
        <f t="shared" si="0"/>
        <v>33.752917514459604</v>
      </c>
      <c r="C18">
        <v>30.808916740423157</v>
      </c>
      <c r="D18">
        <v>47.275243824579938</v>
      </c>
      <c r="E18">
        <v>23.174591978375712</v>
      </c>
    </row>
    <row r="19" spans="1:5" x14ac:dyDescent="0.25">
      <c r="A19" s="139">
        <v>32964</v>
      </c>
      <c r="B19">
        <f t="shared" si="0"/>
        <v>23.671322815882586</v>
      </c>
      <c r="C19">
        <v>20.237489094176997</v>
      </c>
      <c r="D19">
        <v>43.851451355412877</v>
      </c>
      <c r="E19">
        <v>6.9250279980578879</v>
      </c>
    </row>
    <row r="20" spans="1:5" x14ac:dyDescent="0.25">
      <c r="A20" s="139">
        <v>33055</v>
      </c>
      <c r="B20">
        <f t="shared" si="0"/>
        <v>36.1861425387265</v>
      </c>
      <c r="C20">
        <v>36.663683925813679</v>
      </c>
      <c r="D20">
        <v>45.552268769859424</v>
      </c>
      <c r="E20">
        <v>26.342474920506397</v>
      </c>
    </row>
    <row r="21" spans="1:5" x14ac:dyDescent="0.25">
      <c r="A21" s="139">
        <v>33147</v>
      </c>
      <c r="B21">
        <f t="shared" si="0"/>
        <v>33.071330045275204</v>
      </c>
      <c r="C21">
        <v>35.112728429733032</v>
      </c>
      <c r="D21">
        <v>48.095041011507398</v>
      </c>
      <c r="E21">
        <v>16.006220694585181</v>
      </c>
    </row>
    <row r="22" spans="1:5" x14ac:dyDescent="0.25">
      <c r="A22" s="139">
        <v>33239</v>
      </c>
      <c r="B22">
        <f t="shared" si="0"/>
        <v>47.257996158670664</v>
      </c>
      <c r="C22">
        <v>41.90968328031343</v>
      </c>
      <c r="D22">
        <v>66.324026331983305</v>
      </c>
      <c r="E22">
        <v>33.540278863715258</v>
      </c>
    </row>
    <row r="23" spans="1:5" x14ac:dyDescent="0.25">
      <c r="A23" s="139">
        <v>33329</v>
      </c>
      <c r="B23">
        <f t="shared" si="0"/>
        <v>47.770112330250718</v>
      </c>
      <c r="C23">
        <v>39.104845619623624</v>
      </c>
      <c r="D23">
        <v>71.067992974712794</v>
      </c>
      <c r="E23">
        <v>33.137498396415751</v>
      </c>
    </row>
    <row r="24" spans="1:5" x14ac:dyDescent="0.25">
      <c r="A24" s="139">
        <v>33420</v>
      </c>
      <c r="B24">
        <f t="shared" si="0"/>
        <v>54.699380323376033</v>
      </c>
      <c r="C24">
        <v>47.61001682933</v>
      </c>
      <c r="D24">
        <v>69.251296500115245</v>
      </c>
      <c r="E24">
        <v>47.236827640682861</v>
      </c>
    </row>
    <row r="25" spans="1:5" x14ac:dyDescent="0.25">
      <c r="A25" s="139">
        <v>33512</v>
      </c>
      <c r="B25">
        <f t="shared" si="0"/>
        <v>35.062369084250157</v>
      </c>
      <c r="C25">
        <v>23.664388326755965</v>
      </c>
      <c r="D25">
        <v>58.376852814608647</v>
      </c>
      <c r="E25">
        <v>23.145866111385878</v>
      </c>
    </row>
    <row r="26" spans="1:5" x14ac:dyDescent="0.25">
      <c r="A26" s="139">
        <v>33604</v>
      </c>
      <c r="B26">
        <f t="shared" si="0"/>
        <v>49.620162199378115</v>
      </c>
      <c r="C26">
        <v>34.185947101361229</v>
      </c>
      <c r="D26">
        <v>72.954244955942698</v>
      </c>
      <c r="E26">
        <v>41.720294540830416</v>
      </c>
    </row>
    <row r="27" spans="1:5" x14ac:dyDescent="0.25">
      <c r="A27" s="139">
        <v>33695</v>
      </c>
      <c r="B27">
        <f t="shared" si="0"/>
        <v>35.546836486137529</v>
      </c>
      <c r="C27">
        <v>27.548054109817372</v>
      </c>
      <c r="D27">
        <v>55.822297046158575</v>
      </c>
      <c r="E27">
        <v>23.270158302436634</v>
      </c>
    </row>
    <row r="28" spans="1:5" x14ac:dyDescent="0.25">
      <c r="A28" s="139">
        <v>33786</v>
      </c>
      <c r="B28">
        <f t="shared" si="0"/>
        <v>46.199502412066273</v>
      </c>
      <c r="C28">
        <v>31.667624780991773</v>
      </c>
      <c r="D28">
        <v>59.442566341186001</v>
      </c>
      <c r="E28">
        <v>47.48831611402106</v>
      </c>
    </row>
    <row r="29" spans="1:5" x14ac:dyDescent="0.25">
      <c r="A29" s="139">
        <v>33878</v>
      </c>
      <c r="B29">
        <f t="shared" si="0"/>
        <v>34.807129091379615</v>
      </c>
      <c r="C29">
        <v>23.8384643986758</v>
      </c>
      <c r="D29">
        <v>53.82361005004347</v>
      </c>
      <c r="E29">
        <v>26.759312825419578</v>
      </c>
    </row>
    <row r="30" spans="1:5" x14ac:dyDescent="0.25">
      <c r="A30" s="139">
        <v>33970</v>
      </c>
      <c r="B30">
        <f t="shared" si="0"/>
        <v>33.205536572053312</v>
      </c>
      <c r="C30">
        <v>22.3302770107152</v>
      </c>
      <c r="D30">
        <v>55.451157487205307</v>
      </c>
      <c r="E30">
        <v>21.835175218239431</v>
      </c>
    </row>
    <row r="31" spans="1:5" x14ac:dyDescent="0.25">
      <c r="A31" s="139">
        <v>34060</v>
      </c>
      <c r="B31">
        <f t="shared" si="0"/>
        <v>33.657227184342958</v>
      </c>
      <c r="C31">
        <v>22.201081804117486</v>
      </c>
      <c r="D31">
        <v>61.649895659958446</v>
      </c>
      <c r="E31">
        <v>17.120704088952944</v>
      </c>
    </row>
    <row r="32" spans="1:5" x14ac:dyDescent="0.25">
      <c r="A32" s="139">
        <v>34151</v>
      </c>
      <c r="B32">
        <f t="shared" si="0"/>
        <v>32.403039990745761</v>
      </c>
      <c r="C32">
        <v>25.762781087959347</v>
      </c>
      <c r="D32">
        <v>50.406092888077971</v>
      </c>
      <c r="E32">
        <v>21.040245996199953</v>
      </c>
    </row>
    <row r="33" spans="1:5" x14ac:dyDescent="0.25">
      <c r="A33" s="139">
        <v>34243</v>
      </c>
      <c r="B33">
        <f t="shared" si="0"/>
        <v>29.702197460645845</v>
      </c>
      <c r="C33">
        <v>21.45479686790156</v>
      </c>
      <c r="D33">
        <v>48.662723544473181</v>
      </c>
      <c r="E33">
        <v>18.989071969562787</v>
      </c>
    </row>
    <row r="34" spans="1:5" x14ac:dyDescent="0.25">
      <c r="A34" s="139">
        <v>34335</v>
      </c>
      <c r="B34">
        <f t="shared" si="0"/>
        <v>34.527207583096391</v>
      </c>
      <c r="C34">
        <v>28.103663322532451</v>
      </c>
      <c r="D34">
        <v>51.07367481913959</v>
      </c>
      <c r="E34">
        <v>24.404284607617139</v>
      </c>
    </row>
    <row r="35" spans="1:5" x14ac:dyDescent="0.25">
      <c r="A35" s="139">
        <v>34425</v>
      </c>
      <c r="B35">
        <f t="shared" si="0"/>
        <v>30.319647634134139</v>
      </c>
      <c r="C35">
        <v>24.490993938004895</v>
      </c>
      <c r="D35">
        <v>48.525111208115739</v>
      </c>
      <c r="E35">
        <v>17.942837756281776</v>
      </c>
    </row>
    <row r="36" spans="1:5" x14ac:dyDescent="0.25">
      <c r="A36" s="139">
        <v>34516</v>
      </c>
      <c r="B36">
        <f t="shared" si="0"/>
        <v>33.723652252141889</v>
      </c>
      <c r="C36">
        <v>21.848231946870211</v>
      </c>
      <c r="D36">
        <v>53.955928371062825</v>
      </c>
      <c r="E36">
        <v>25.366796438492628</v>
      </c>
    </row>
    <row r="37" spans="1:5" x14ac:dyDescent="0.25">
      <c r="A37" s="139">
        <v>34608</v>
      </c>
      <c r="B37">
        <f t="shared" si="0"/>
        <v>29.739473360027954</v>
      </c>
      <c r="C37">
        <v>25.341846211996284</v>
      </c>
      <c r="D37">
        <v>47.397752397151486</v>
      </c>
      <c r="E37">
        <v>16.478821470936079</v>
      </c>
    </row>
    <row r="38" spans="1:5" x14ac:dyDescent="0.25">
      <c r="A38" s="139">
        <v>34700</v>
      </c>
      <c r="B38">
        <f t="shared" si="0"/>
        <v>32.167641800889569</v>
      </c>
      <c r="C38">
        <v>26.804670839800298</v>
      </c>
      <c r="D38">
        <v>54.516679353418219</v>
      </c>
      <c r="E38">
        <v>15.181575209450187</v>
      </c>
    </row>
    <row r="39" spans="1:5" x14ac:dyDescent="0.25">
      <c r="A39" s="139">
        <v>34790</v>
      </c>
      <c r="B39">
        <f t="shared" si="0"/>
        <v>39.568766031749071</v>
      </c>
      <c r="C39">
        <v>28.8264628496614</v>
      </c>
      <c r="D39">
        <v>62.237573862733676</v>
      </c>
      <c r="E39">
        <v>27.642261382852141</v>
      </c>
    </row>
    <row r="40" spans="1:5" x14ac:dyDescent="0.25">
      <c r="A40" s="139">
        <v>34881</v>
      </c>
      <c r="B40">
        <f t="shared" si="0"/>
        <v>40.530732480546369</v>
      </c>
      <c r="C40">
        <v>23.080810256739785</v>
      </c>
      <c r="D40">
        <v>61.58164306214784</v>
      </c>
      <c r="E40">
        <v>36.929744122751487</v>
      </c>
    </row>
    <row r="41" spans="1:5" x14ac:dyDescent="0.25">
      <c r="A41" s="139">
        <v>34973</v>
      </c>
      <c r="B41">
        <f t="shared" si="0"/>
        <v>30.893913284220712</v>
      </c>
      <c r="C41">
        <v>17.490235680914839</v>
      </c>
      <c r="D41">
        <v>48.068971440097826</v>
      </c>
      <c r="E41">
        <v>27.122532731649464</v>
      </c>
    </row>
    <row r="42" spans="1:5" x14ac:dyDescent="0.25">
      <c r="A42" s="139">
        <v>35065</v>
      </c>
      <c r="B42">
        <f t="shared" si="0"/>
        <v>32.046834443085523</v>
      </c>
      <c r="C42">
        <v>21.246290710786965</v>
      </c>
      <c r="D42">
        <v>49.577076825435228</v>
      </c>
      <c r="E42">
        <v>25.317135793034378</v>
      </c>
    </row>
    <row r="43" spans="1:5" x14ac:dyDescent="0.25">
      <c r="A43" s="139">
        <v>35156</v>
      </c>
      <c r="B43">
        <f t="shared" si="0"/>
        <v>20.746134945121298</v>
      </c>
      <c r="C43">
        <v>11.23814884970882</v>
      </c>
      <c r="D43">
        <v>45.102054384691158</v>
      </c>
      <c r="E43">
        <v>5.8982016009639118</v>
      </c>
    </row>
    <row r="44" spans="1:5" x14ac:dyDescent="0.25">
      <c r="A44" s="139">
        <v>35247</v>
      </c>
      <c r="B44">
        <f t="shared" si="0"/>
        <v>31.78997270655023</v>
      </c>
      <c r="C44">
        <v>24.989416458513666</v>
      </c>
      <c r="D44">
        <v>48.180167867474019</v>
      </c>
      <c r="E44">
        <v>22.200333793663003</v>
      </c>
    </row>
    <row r="45" spans="1:5" x14ac:dyDescent="0.25">
      <c r="A45" s="139">
        <v>35339</v>
      </c>
      <c r="B45">
        <f t="shared" si="0"/>
        <v>30.722353190383171</v>
      </c>
      <c r="C45">
        <v>21.745928144876736</v>
      </c>
      <c r="D45">
        <v>46.465696819548832</v>
      </c>
      <c r="E45">
        <v>23.955434606723948</v>
      </c>
    </row>
    <row r="46" spans="1:5" x14ac:dyDescent="0.25">
      <c r="A46" s="139">
        <v>35431</v>
      </c>
      <c r="B46">
        <f t="shared" si="0"/>
        <v>28.341995410666595</v>
      </c>
      <c r="C46">
        <v>18.201763421686771</v>
      </c>
      <c r="D46">
        <v>51.612522437190336</v>
      </c>
      <c r="E46">
        <v>15.21170037312268</v>
      </c>
    </row>
    <row r="47" spans="1:5" x14ac:dyDescent="0.25">
      <c r="A47" s="139">
        <v>35521</v>
      </c>
      <c r="B47">
        <f t="shared" si="0"/>
        <v>29.681365248149461</v>
      </c>
      <c r="C47">
        <v>22.804662137739083</v>
      </c>
      <c r="D47">
        <v>48.600883993727173</v>
      </c>
      <c r="E47">
        <v>17.638549612982136</v>
      </c>
    </row>
    <row r="48" spans="1:5" x14ac:dyDescent="0.25">
      <c r="A48" s="139">
        <v>35612</v>
      </c>
      <c r="B48">
        <f t="shared" si="0"/>
        <v>38.372247164073201</v>
      </c>
      <c r="C48">
        <v>26.121640265656449</v>
      </c>
      <c r="D48">
        <v>60.98145202938732</v>
      </c>
      <c r="E48">
        <v>28.013649197175837</v>
      </c>
    </row>
    <row r="49" spans="1:5" x14ac:dyDescent="0.25">
      <c r="A49" s="139">
        <v>35704</v>
      </c>
      <c r="B49">
        <f t="shared" si="0"/>
        <v>44.110394056562789</v>
      </c>
      <c r="C49">
        <v>38.958079543068386</v>
      </c>
      <c r="D49">
        <v>61.371697377308507</v>
      </c>
      <c r="E49">
        <v>32.001405249311453</v>
      </c>
    </row>
    <row r="50" spans="1:5" x14ac:dyDescent="0.25">
      <c r="A50" s="139">
        <v>35796</v>
      </c>
      <c r="B50">
        <f t="shared" si="0"/>
        <v>41.04177536175488</v>
      </c>
      <c r="C50">
        <v>31.641427887398301</v>
      </c>
      <c r="D50">
        <v>63.612794314606425</v>
      </c>
      <c r="E50">
        <v>27.871103883259906</v>
      </c>
    </row>
    <row r="51" spans="1:5" x14ac:dyDescent="0.25">
      <c r="A51" s="139">
        <v>35886</v>
      </c>
      <c r="B51">
        <f t="shared" si="0"/>
        <v>34.394532012979717</v>
      </c>
      <c r="C51">
        <v>29.543721332339246</v>
      </c>
      <c r="D51">
        <v>53.527564868761445</v>
      </c>
      <c r="E51">
        <v>20.11230983783846</v>
      </c>
    </row>
    <row r="52" spans="1:5" x14ac:dyDescent="0.25">
      <c r="A52" s="139">
        <v>35977</v>
      </c>
      <c r="B52">
        <f t="shared" si="0"/>
        <v>37.783324771928669</v>
      </c>
      <c r="C52">
        <v>36.446385050798838</v>
      </c>
      <c r="D52">
        <v>53.943786976848997</v>
      </c>
      <c r="E52">
        <v>22.959802288138174</v>
      </c>
    </row>
    <row r="53" spans="1:5" x14ac:dyDescent="0.25">
      <c r="A53" s="139">
        <v>36069</v>
      </c>
      <c r="B53">
        <f t="shared" si="0"/>
        <v>43.464702322967405</v>
      </c>
      <c r="C53">
        <v>30.214537116349373</v>
      </c>
      <c r="D53">
        <v>67.976074435562808</v>
      </c>
      <c r="E53">
        <v>32.203495416990016</v>
      </c>
    </row>
    <row r="54" spans="1:5" x14ac:dyDescent="0.25">
      <c r="A54" s="139">
        <v>36161</v>
      </c>
      <c r="B54">
        <f t="shared" si="0"/>
        <v>34.80568381978825</v>
      </c>
      <c r="C54">
        <v>26.747473107827442</v>
      </c>
      <c r="D54">
        <v>59.578947225955048</v>
      </c>
      <c r="E54">
        <v>18.090631125582256</v>
      </c>
    </row>
    <row r="55" spans="1:5" x14ac:dyDescent="0.25">
      <c r="A55" s="139">
        <v>36251</v>
      </c>
      <c r="B55">
        <f t="shared" si="0"/>
        <v>29.284185174188007</v>
      </c>
      <c r="C55">
        <v>18.856975144700787</v>
      </c>
      <c r="D55">
        <v>51.997245397143452</v>
      </c>
      <c r="E55">
        <v>16.998334980719772</v>
      </c>
    </row>
    <row r="56" spans="1:5" x14ac:dyDescent="0.25">
      <c r="A56" s="139">
        <v>36342</v>
      </c>
      <c r="B56">
        <f t="shared" si="0"/>
        <v>33.543291224298201</v>
      </c>
      <c r="C56">
        <v>22.929670751570498</v>
      </c>
      <c r="D56">
        <v>55.854947190718185</v>
      </c>
      <c r="E56">
        <v>21.845255730605921</v>
      </c>
    </row>
    <row r="57" spans="1:5" x14ac:dyDescent="0.25">
      <c r="A57" s="139">
        <v>36434</v>
      </c>
      <c r="B57">
        <f t="shared" si="0"/>
        <v>29.488126612759476</v>
      </c>
      <c r="C57">
        <v>22.005978097399183</v>
      </c>
      <c r="D57">
        <v>57.154995222846907</v>
      </c>
      <c r="E57">
        <v>9.3034065180323449</v>
      </c>
    </row>
    <row r="58" spans="1:5" x14ac:dyDescent="0.25">
      <c r="A58" s="139">
        <v>36526</v>
      </c>
      <c r="B58">
        <f t="shared" si="0"/>
        <v>32.180387849257521</v>
      </c>
      <c r="C58">
        <v>24.800785838881488</v>
      </c>
      <c r="D58">
        <v>58.504730896872061</v>
      </c>
      <c r="E58">
        <v>13.235646812019006</v>
      </c>
    </row>
    <row r="59" spans="1:5" x14ac:dyDescent="0.25">
      <c r="A59" s="139">
        <v>36617</v>
      </c>
      <c r="B59">
        <f t="shared" si="0"/>
        <v>40.665144093376306</v>
      </c>
      <c r="C59">
        <v>34.435859868293903</v>
      </c>
      <c r="D59">
        <v>63.660773100194149</v>
      </c>
      <c r="E59">
        <v>23.898799311640857</v>
      </c>
    </row>
    <row r="60" spans="1:5" x14ac:dyDescent="0.25">
      <c r="A60" s="139">
        <v>36708</v>
      </c>
      <c r="B60">
        <f t="shared" si="0"/>
        <v>40.400599731066315</v>
      </c>
      <c r="C60">
        <v>24.675380713081626</v>
      </c>
      <c r="D60">
        <v>70.265608282214203</v>
      </c>
      <c r="E60">
        <v>26.260810197903133</v>
      </c>
    </row>
    <row r="61" spans="1:5" x14ac:dyDescent="0.25">
      <c r="A61" s="139">
        <v>36800</v>
      </c>
      <c r="B61">
        <f t="shared" si="0"/>
        <v>38.188388479328566</v>
      </c>
      <c r="C61">
        <v>29.964735561196427</v>
      </c>
      <c r="D61">
        <v>64.895286940812952</v>
      </c>
      <c r="E61">
        <v>19.705142935976323</v>
      </c>
    </row>
    <row r="62" spans="1:5" x14ac:dyDescent="0.25">
      <c r="A62" s="139">
        <v>36892</v>
      </c>
      <c r="B62">
        <f t="shared" si="0"/>
        <v>43.337662446397893</v>
      </c>
      <c r="C62">
        <v>29.640340314291723</v>
      </c>
      <c r="D62">
        <v>74.320908174481701</v>
      </c>
      <c r="E62">
        <v>26.051738850420243</v>
      </c>
    </row>
    <row r="63" spans="1:5" x14ac:dyDescent="0.25">
      <c r="A63" s="139">
        <v>36982</v>
      </c>
      <c r="B63">
        <f t="shared" si="0"/>
        <v>39.436936156455637</v>
      </c>
      <c r="C63">
        <v>24.565357101884004</v>
      </c>
      <c r="D63">
        <v>66.264992851407101</v>
      </c>
      <c r="E63">
        <v>27.480458516075799</v>
      </c>
    </row>
    <row r="64" spans="1:5" x14ac:dyDescent="0.25">
      <c r="A64" s="139">
        <v>37073</v>
      </c>
      <c r="B64">
        <f t="shared" si="0"/>
        <v>47.959963728088816</v>
      </c>
      <c r="C64">
        <v>34.021426476731484</v>
      </c>
      <c r="D64">
        <v>68.608271030354871</v>
      </c>
      <c r="E64">
        <v>41.250193677180114</v>
      </c>
    </row>
    <row r="65" spans="1:5" x14ac:dyDescent="0.25">
      <c r="A65" s="139">
        <v>37165</v>
      </c>
      <c r="B65">
        <f t="shared" si="0"/>
        <v>33.780167615734563</v>
      </c>
      <c r="C65">
        <v>24.361254738572384</v>
      </c>
      <c r="D65">
        <v>64.801167071958488</v>
      </c>
      <c r="E65">
        <v>12.178081036672802</v>
      </c>
    </row>
    <row r="66" spans="1:5" x14ac:dyDescent="0.25">
      <c r="A66" s="139">
        <v>37257</v>
      </c>
      <c r="B66">
        <f t="shared" si="0"/>
        <v>34.874079410663626</v>
      </c>
      <c r="C66">
        <v>21.6383616293659</v>
      </c>
      <c r="D66">
        <v>63.894503650384607</v>
      </c>
      <c r="E66">
        <v>19.089372952240371</v>
      </c>
    </row>
    <row r="67" spans="1:5" x14ac:dyDescent="0.25">
      <c r="A67" s="139">
        <v>37347</v>
      </c>
      <c r="B67">
        <f t="shared" ref="B67:B130" si="1">AVERAGE(C67:E67)</f>
        <v>37.431318705602742</v>
      </c>
      <c r="C67">
        <v>22.818658845699964</v>
      </c>
      <c r="D67">
        <v>69.962851837263358</v>
      </c>
      <c r="E67">
        <v>19.512445433844885</v>
      </c>
    </row>
    <row r="68" spans="1:5" x14ac:dyDescent="0.25">
      <c r="A68" s="139">
        <v>37438</v>
      </c>
      <c r="B68">
        <f t="shared" si="1"/>
        <v>46.971289716776056</v>
      </c>
      <c r="C68">
        <v>33.688671688791715</v>
      </c>
      <c r="D68">
        <v>71.942394272414177</v>
      </c>
      <c r="E68">
        <v>35.282803189122284</v>
      </c>
    </row>
    <row r="69" spans="1:5" x14ac:dyDescent="0.25">
      <c r="A69" s="139">
        <v>37530</v>
      </c>
      <c r="B69">
        <f t="shared" si="1"/>
        <v>36.369147341886894</v>
      </c>
      <c r="C69">
        <v>23.8530453202095</v>
      </c>
      <c r="D69">
        <v>66.8506369452722</v>
      </c>
      <c r="E69">
        <v>18.403759760178986</v>
      </c>
    </row>
    <row r="70" spans="1:5" x14ac:dyDescent="0.25">
      <c r="A70" s="139">
        <v>37622</v>
      </c>
      <c r="B70">
        <f t="shared" si="1"/>
        <v>38.761048418798033</v>
      </c>
      <c r="C70">
        <v>27.887876611647094</v>
      </c>
      <c r="D70">
        <v>69.11029154001811</v>
      </c>
      <c r="E70">
        <v>19.284977104728906</v>
      </c>
    </row>
    <row r="71" spans="1:5" x14ac:dyDescent="0.25">
      <c r="A71" s="139">
        <v>37712</v>
      </c>
      <c r="B71">
        <f t="shared" si="1"/>
        <v>41.104202261321582</v>
      </c>
      <c r="C71">
        <v>27.985688962689686</v>
      </c>
      <c r="D71">
        <v>72.759036497201819</v>
      </c>
      <c r="E71">
        <v>22.567881324073248</v>
      </c>
    </row>
    <row r="72" spans="1:5" x14ac:dyDescent="0.25">
      <c r="A72" s="139">
        <v>37803</v>
      </c>
      <c r="B72">
        <f t="shared" si="1"/>
        <v>41.032128462604199</v>
      </c>
      <c r="C72">
        <v>22.853891717252274</v>
      </c>
      <c r="D72">
        <v>70.926118562957996</v>
      </c>
      <c r="E72">
        <v>29.316375107602333</v>
      </c>
    </row>
    <row r="73" spans="1:5" x14ac:dyDescent="0.25">
      <c r="A73" s="139">
        <v>37895</v>
      </c>
      <c r="B73">
        <f t="shared" si="1"/>
        <v>42.145577147417669</v>
      </c>
      <c r="C73">
        <v>25.923055320723385</v>
      </c>
      <c r="D73">
        <v>72.285426378264219</v>
      </c>
      <c r="E73">
        <v>28.228249743265394</v>
      </c>
    </row>
    <row r="74" spans="1:5" x14ac:dyDescent="0.25">
      <c r="A74" s="139">
        <v>37987</v>
      </c>
      <c r="B74">
        <f t="shared" si="1"/>
        <v>50.382888272126884</v>
      </c>
      <c r="C74">
        <v>30.86902210093324</v>
      </c>
      <c r="D74">
        <v>79.335850622700363</v>
      </c>
      <c r="E74">
        <v>40.943792092747053</v>
      </c>
    </row>
    <row r="75" spans="1:5" x14ac:dyDescent="0.25">
      <c r="A75" s="139">
        <v>38078</v>
      </c>
      <c r="B75">
        <f t="shared" si="1"/>
        <v>53.295960608621186</v>
      </c>
      <c r="C75">
        <v>35.958248736276943</v>
      </c>
      <c r="D75">
        <v>80.829333519886902</v>
      </c>
      <c r="E75">
        <v>43.100299569699715</v>
      </c>
    </row>
    <row r="76" spans="1:5" x14ac:dyDescent="0.25">
      <c r="A76" s="139">
        <v>38169</v>
      </c>
      <c r="B76">
        <f t="shared" si="1"/>
        <v>46.786695092151547</v>
      </c>
      <c r="C76">
        <v>27.200250540315512</v>
      </c>
      <c r="D76">
        <v>79.780719372074799</v>
      </c>
      <c r="E76">
        <v>33.379115364064319</v>
      </c>
    </row>
    <row r="77" spans="1:5" x14ac:dyDescent="0.25">
      <c r="A77" s="139">
        <v>38261</v>
      </c>
      <c r="B77">
        <f t="shared" si="1"/>
        <v>42.659142063317248</v>
      </c>
      <c r="C77">
        <v>29.48940020931531</v>
      </c>
      <c r="D77">
        <v>74.386951157655787</v>
      </c>
      <c r="E77">
        <v>24.10107482298065</v>
      </c>
    </row>
    <row r="78" spans="1:5" x14ac:dyDescent="0.25">
      <c r="A78" s="139">
        <v>38353</v>
      </c>
      <c r="B78">
        <f t="shared" si="1"/>
        <v>44.518697266410562</v>
      </c>
      <c r="C78">
        <v>30.110976039017668</v>
      </c>
      <c r="D78">
        <v>75.971375583287937</v>
      </c>
      <c r="E78">
        <v>27.4737401769261</v>
      </c>
    </row>
    <row r="79" spans="1:5" x14ac:dyDescent="0.25">
      <c r="A79" s="139">
        <v>38443</v>
      </c>
      <c r="B79">
        <f t="shared" si="1"/>
        <v>39.57688873127249</v>
      </c>
      <c r="C79">
        <v>27.983873906273239</v>
      </c>
      <c r="D79">
        <v>66.662607540250022</v>
      </c>
      <c r="E79">
        <v>24.084184747294202</v>
      </c>
    </row>
    <row r="80" spans="1:5" x14ac:dyDescent="0.25">
      <c r="A80" s="139">
        <v>38534</v>
      </c>
      <c r="B80">
        <f t="shared" si="1"/>
        <v>44.907758372163237</v>
      </c>
      <c r="C80">
        <v>28.887786700645613</v>
      </c>
      <c r="D80">
        <v>78.44995541430707</v>
      </c>
      <c r="E80">
        <v>27.385533001537038</v>
      </c>
    </row>
    <row r="81" spans="1:5" x14ac:dyDescent="0.25">
      <c r="A81" s="139">
        <v>38626</v>
      </c>
      <c r="B81">
        <f t="shared" si="1"/>
        <v>41.130491392483528</v>
      </c>
      <c r="C81">
        <v>29.436164579084441</v>
      </c>
      <c r="D81">
        <v>69.349610635997948</v>
      </c>
      <c r="E81">
        <v>24.60569896236818</v>
      </c>
    </row>
    <row r="82" spans="1:5" x14ac:dyDescent="0.25">
      <c r="A82" s="139">
        <v>38718</v>
      </c>
      <c r="B82">
        <f t="shared" si="1"/>
        <v>39.142632041244319</v>
      </c>
      <c r="C82">
        <v>28.925093754005971</v>
      </c>
      <c r="D82">
        <v>69.307672889771851</v>
      </c>
      <c r="E82">
        <v>19.195129479955138</v>
      </c>
    </row>
    <row r="83" spans="1:5" x14ac:dyDescent="0.25">
      <c r="A83" s="139">
        <v>38808</v>
      </c>
      <c r="B83">
        <f t="shared" si="1"/>
        <v>51.791921431357508</v>
      </c>
      <c r="C83">
        <v>40.483393358981019</v>
      </c>
      <c r="D83">
        <v>70.238821801819071</v>
      </c>
      <c r="E83">
        <v>44.653549133272428</v>
      </c>
    </row>
    <row r="84" spans="1:5" x14ac:dyDescent="0.25">
      <c r="A84" s="139">
        <v>38899</v>
      </c>
      <c r="B84">
        <f t="shared" si="1"/>
        <v>45.258666204466294</v>
      </c>
      <c r="C84">
        <v>35.837282337378497</v>
      </c>
      <c r="D84">
        <v>73.229548899281468</v>
      </c>
      <c r="E84">
        <v>26.709167376738911</v>
      </c>
    </row>
    <row r="85" spans="1:5" x14ac:dyDescent="0.25">
      <c r="A85" s="139">
        <v>38991</v>
      </c>
      <c r="B85">
        <f t="shared" si="1"/>
        <v>39.161942397010719</v>
      </c>
      <c r="C85">
        <v>27.381717748209546</v>
      </c>
      <c r="D85">
        <v>72.568270405599932</v>
      </c>
      <c r="E85">
        <v>17.53583903722269</v>
      </c>
    </row>
    <row r="86" spans="1:5" x14ac:dyDescent="0.25">
      <c r="A86" s="139">
        <v>39083</v>
      </c>
      <c r="B86">
        <f t="shared" si="1"/>
        <v>49.841657787474809</v>
      </c>
      <c r="C86">
        <v>40.14997919248772</v>
      </c>
      <c r="D86">
        <v>66.585466394224696</v>
      </c>
      <c r="E86">
        <v>42.789527775712017</v>
      </c>
    </row>
    <row r="87" spans="1:5" x14ac:dyDescent="0.25">
      <c r="A87" s="139">
        <v>39173</v>
      </c>
      <c r="B87">
        <f t="shared" si="1"/>
        <v>42.016871628549417</v>
      </c>
      <c r="C87">
        <v>30.559584725844431</v>
      </c>
      <c r="D87">
        <v>66.244236070015404</v>
      </c>
      <c r="E87">
        <v>29.246794089788423</v>
      </c>
    </row>
    <row r="88" spans="1:5" x14ac:dyDescent="0.25">
      <c r="A88" s="139">
        <v>39264</v>
      </c>
      <c r="B88">
        <f t="shared" si="1"/>
        <v>55.142539345738989</v>
      </c>
      <c r="C88">
        <v>45.806392788935327</v>
      </c>
      <c r="D88">
        <v>69.879247749263712</v>
      </c>
      <c r="E88">
        <v>49.741977499017928</v>
      </c>
    </row>
    <row r="89" spans="1:5" x14ac:dyDescent="0.25">
      <c r="A89" s="139">
        <v>39356</v>
      </c>
      <c r="B89">
        <f t="shared" si="1"/>
        <v>51.405897814977095</v>
      </c>
      <c r="C89">
        <v>37.581046837935531</v>
      </c>
      <c r="D89">
        <v>69.674377179500809</v>
      </c>
      <c r="E89">
        <v>46.962269427494938</v>
      </c>
    </row>
    <row r="90" spans="1:5" x14ac:dyDescent="0.25">
      <c r="A90" s="139">
        <v>39448</v>
      </c>
      <c r="B90">
        <f t="shared" si="1"/>
        <v>53.660059447873515</v>
      </c>
      <c r="C90">
        <v>47.161301123525256</v>
      </c>
      <c r="D90">
        <v>61.891273679055999</v>
      </c>
      <c r="E90">
        <v>51.927603541039289</v>
      </c>
    </row>
    <row r="91" spans="1:5" x14ac:dyDescent="0.25">
      <c r="A91" s="139">
        <v>39539</v>
      </c>
      <c r="B91">
        <f t="shared" si="1"/>
        <v>46.221837001122772</v>
      </c>
      <c r="C91">
        <v>32.318437801883761</v>
      </c>
      <c r="D91">
        <v>65.488935534152915</v>
      </c>
      <c r="E91">
        <v>40.858137667331647</v>
      </c>
    </row>
    <row r="92" spans="1:5" x14ac:dyDescent="0.25">
      <c r="A92" s="139">
        <v>39630</v>
      </c>
      <c r="B92">
        <f t="shared" si="1"/>
        <v>52.636974932995571</v>
      </c>
      <c r="C92">
        <v>44.6023034029744</v>
      </c>
      <c r="D92">
        <v>67.196361863736314</v>
      </c>
      <c r="E92">
        <v>46.112259532275999</v>
      </c>
    </row>
    <row r="93" spans="1:5" x14ac:dyDescent="0.25">
      <c r="A93" s="139">
        <v>39722</v>
      </c>
      <c r="B93">
        <f t="shared" si="1"/>
        <v>56.120194094173549</v>
      </c>
      <c r="C93">
        <v>53.343269317197006</v>
      </c>
      <c r="D93">
        <v>59.409224564711572</v>
      </c>
      <c r="E93">
        <v>55.608088400612075</v>
      </c>
    </row>
    <row r="94" spans="1:5" x14ac:dyDescent="0.25">
      <c r="A94" s="139">
        <v>39814</v>
      </c>
      <c r="B94">
        <f t="shared" si="1"/>
        <v>51.517237948847253</v>
      </c>
      <c r="C94">
        <v>43.389541543246359</v>
      </c>
      <c r="D94">
        <v>64.085723184302651</v>
      </c>
      <c r="E94">
        <v>47.076449118992755</v>
      </c>
    </row>
    <row r="95" spans="1:5" x14ac:dyDescent="0.25">
      <c r="A95" s="139">
        <v>39904</v>
      </c>
      <c r="B95">
        <f t="shared" si="1"/>
        <v>49.266017653574487</v>
      </c>
      <c r="C95">
        <v>40.222876809457304</v>
      </c>
      <c r="D95">
        <v>64.546731480550505</v>
      </c>
      <c r="E95">
        <v>43.028444670715658</v>
      </c>
    </row>
    <row r="96" spans="1:5" x14ac:dyDescent="0.25">
      <c r="A96" s="139">
        <v>39995</v>
      </c>
      <c r="B96">
        <f t="shared" si="1"/>
        <v>49.428957882441637</v>
      </c>
      <c r="C96">
        <v>43.23582039009073</v>
      </c>
      <c r="D96">
        <v>63.812879688804983</v>
      </c>
      <c r="E96">
        <v>41.238173568429197</v>
      </c>
    </row>
    <row r="97" spans="1:5" x14ac:dyDescent="0.25">
      <c r="A97" s="139">
        <v>40087</v>
      </c>
      <c r="B97">
        <f t="shared" si="1"/>
        <v>52.150002729398466</v>
      </c>
      <c r="C97">
        <v>40.140890228724899</v>
      </c>
      <c r="D97">
        <v>63.926309463424232</v>
      </c>
      <c r="E97">
        <v>52.382808496046252</v>
      </c>
    </row>
    <row r="98" spans="1:5" x14ac:dyDescent="0.25">
      <c r="A98" s="139">
        <v>40179</v>
      </c>
      <c r="B98">
        <f t="shared" si="1"/>
        <v>47.458777984275734</v>
      </c>
      <c r="C98">
        <v>38.793492117835669</v>
      </c>
      <c r="D98">
        <v>64.953916787262131</v>
      </c>
      <c r="E98">
        <v>38.628925047729389</v>
      </c>
    </row>
    <row r="99" spans="1:5" x14ac:dyDescent="0.25">
      <c r="A99" s="139">
        <v>40269</v>
      </c>
      <c r="B99">
        <f t="shared" si="1"/>
        <v>58.752789998350693</v>
      </c>
      <c r="C99">
        <v>54.428611561630625</v>
      </c>
      <c r="D99">
        <v>60.619314825581796</v>
      </c>
      <c r="E99">
        <v>61.210443607839679</v>
      </c>
    </row>
    <row r="100" spans="1:5" x14ac:dyDescent="0.25">
      <c r="A100" s="139">
        <v>40360</v>
      </c>
      <c r="B100">
        <f t="shared" si="1"/>
        <v>53.105292548614919</v>
      </c>
      <c r="C100">
        <v>44.237150105752896</v>
      </c>
      <c r="D100">
        <v>67.419729319019922</v>
      </c>
      <c r="E100">
        <v>47.658998221071911</v>
      </c>
    </row>
    <row r="101" spans="1:5" x14ac:dyDescent="0.25">
      <c r="A101" s="139">
        <v>40452</v>
      </c>
      <c r="B101">
        <f t="shared" si="1"/>
        <v>49.128540402097705</v>
      </c>
      <c r="C101">
        <v>40.018872470504981</v>
      </c>
      <c r="D101">
        <v>67.137771873215826</v>
      </c>
      <c r="E101">
        <v>40.228976862572289</v>
      </c>
    </row>
    <row r="102" spans="1:5" x14ac:dyDescent="0.25">
      <c r="A102" s="139">
        <v>40544</v>
      </c>
      <c r="B102">
        <f t="shared" si="1"/>
        <v>44.22639120559478</v>
      </c>
      <c r="C102">
        <v>34.420281576201127</v>
      </c>
      <c r="D102">
        <v>55.909840434880351</v>
      </c>
      <c r="E102">
        <v>42.349051605702861</v>
      </c>
    </row>
    <row r="103" spans="1:5" x14ac:dyDescent="0.25">
      <c r="A103" s="139">
        <v>40634</v>
      </c>
      <c r="B103">
        <f t="shared" si="1"/>
        <v>50.762230586816401</v>
      </c>
      <c r="C103">
        <v>41.785156200870745</v>
      </c>
      <c r="D103">
        <v>62.906050140302604</v>
      </c>
      <c r="E103">
        <v>47.595485419275867</v>
      </c>
    </row>
    <row r="104" spans="1:5" x14ac:dyDescent="0.25">
      <c r="A104" s="139">
        <v>40725</v>
      </c>
      <c r="B104">
        <f t="shared" si="1"/>
        <v>47.46808235786812</v>
      </c>
      <c r="C104">
        <v>49.36759701948462</v>
      </c>
      <c r="D104">
        <v>37.006702724666489</v>
      </c>
      <c r="E104">
        <v>56.029947329453243</v>
      </c>
    </row>
    <row r="105" spans="1:5" x14ac:dyDescent="0.25">
      <c r="A105" s="139">
        <v>40817</v>
      </c>
      <c r="B105">
        <f t="shared" si="1"/>
        <v>53.340613178419744</v>
      </c>
      <c r="C105">
        <v>47.854015111172863</v>
      </c>
      <c r="D105">
        <v>54.15561419593827</v>
      </c>
      <c r="E105">
        <v>58.012210228148099</v>
      </c>
    </row>
    <row r="106" spans="1:5" x14ac:dyDescent="0.25">
      <c r="A106" s="139">
        <v>40909</v>
      </c>
      <c r="B106">
        <f t="shared" si="1"/>
        <v>46.856716669829439</v>
      </c>
      <c r="C106">
        <v>39.642083216130132</v>
      </c>
      <c r="D106">
        <v>57.754400457673484</v>
      </c>
      <c r="E106">
        <v>43.173666335684686</v>
      </c>
    </row>
    <row r="107" spans="1:5" x14ac:dyDescent="0.25">
      <c r="A107" s="139">
        <v>41000</v>
      </c>
      <c r="B107">
        <f t="shared" si="1"/>
        <v>45.609952629625106</v>
      </c>
      <c r="C107">
        <v>41.185274281662828</v>
      </c>
      <c r="D107">
        <v>50.815700485298223</v>
      </c>
      <c r="E107">
        <v>44.828883121914281</v>
      </c>
    </row>
    <row r="108" spans="1:5" x14ac:dyDescent="0.25">
      <c r="A108" s="139">
        <v>41091</v>
      </c>
      <c r="B108">
        <f t="shared" si="1"/>
        <v>45.24904733575579</v>
      </c>
      <c r="C108">
        <v>42.641780448485243</v>
      </c>
      <c r="D108">
        <v>54.789205798086449</v>
      </c>
      <c r="E108">
        <v>38.316155760695672</v>
      </c>
    </row>
    <row r="109" spans="1:5" x14ac:dyDescent="0.25">
      <c r="A109" s="139">
        <v>41183</v>
      </c>
      <c r="B109">
        <f t="shared" si="1"/>
        <v>34.818535067727858</v>
      </c>
      <c r="C109">
        <v>26.593547909710676</v>
      </c>
      <c r="D109">
        <v>44.730570955384877</v>
      </c>
      <c r="E109">
        <v>33.131486338088024</v>
      </c>
    </row>
    <row r="110" spans="1:5" x14ac:dyDescent="0.25">
      <c r="A110" s="139">
        <v>41275</v>
      </c>
      <c r="B110">
        <f t="shared" si="1"/>
        <v>37.987843774369253</v>
      </c>
      <c r="C110">
        <v>30.491563571655728</v>
      </c>
      <c r="D110">
        <v>50.786784036440466</v>
      </c>
      <c r="E110">
        <v>32.685183715011561</v>
      </c>
    </row>
    <row r="111" spans="1:5" x14ac:dyDescent="0.25">
      <c r="A111" s="139">
        <v>41365</v>
      </c>
      <c r="B111">
        <f t="shared" si="1"/>
        <v>45.891708673513854</v>
      </c>
      <c r="C111">
        <v>32.598147018524706</v>
      </c>
      <c r="D111">
        <v>63.456809771362565</v>
      </c>
      <c r="E111">
        <v>41.620169230654298</v>
      </c>
    </row>
    <row r="112" spans="1:5" x14ac:dyDescent="0.25">
      <c r="A112" s="139">
        <v>41456</v>
      </c>
      <c r="B112">
        <f t="shared" si="1"/>
        <v>45.184349924100239</v>
      </c>
      <c r="C112">
        <v>33.658102755132042</v>
      </c>
      <c r="D112">
        <v>62.890591726866809</v>
      </c>
      <c r="E112">
        <v>39.004355290301866</v>
      </c>
    </row>
    <row r="113" spans="1:5" x14ac:dyDescent="0.25">
      <c r="A113" s="139">
        <v>41548</v>
      </c>
      <c r="B113">
        <f t="shared" si="1"/>
        <v>40.362968767967679</v>
      </c>
      <c r="C113">
        <v>27.579969805970499</v>
      </c>
      <c r="D113">
        <v>59.794771500336097</v>
      </c>
      <c r="E113">
        <v>33.714164997596434</v>
      </c>
    </row>
    <row r="114" spans="1:5" x14ac:dyDescent="0.25">
      <c r="A114" s="139">
        <v>41640</v>
      </c>
      <c r="B114">
        <f t="shared" si="1"/>
        <v>39.919004183519029</v>
      </c>
      <c r="C114">
        <v>31.968227935994758</v>
      </c>
      <c r="D114">
        <v>53.978710807747142</v>
      </c>
      <c r="E114">
        <v>33.810073806815176</v>
      </c>
    </row>
    <row r="115" spans="1:5" x14ac:dyDescent="0.25">
      <c r="A115" s="139">
        <v>41730</v>
      </c>
      <c r="B115">
        <f t="shared" si="1"/>
        <v>31.49230217010475</v>
      </c>
      <c r="C115">
        <v>19.446290549359986</v>
      </c>
      <c r="D115">
        <v>50.140750554336087</v>
      </c>
      <c r="E115">
        <v>24.889865406618192</v>
      </c>
    </row>
    <row r="116" spans="1:5" x14ac:dyDescent="0.25">
      <c r="A116" s="139">
        <v>41821</v>
      </c>
      <c r="B116">
        <f t="shared" si="1"/>
        <v>32.773530905978419</v>
      </c>
      <c r="C116">
        <v>23.936251442435619</v>
      </c>
      <c r="D116">
        <v>52.228018359595815</v>
      </c>
      <c r="E116">
        <v>22.156322915903814</v>
      </c>
    </row>
    <row r="117" spans="1:5" x14ac:dyDescent="0.25">
      <c r="A117" s="139">
        <v>41913</v>
      </c>
      <c r="B117">
        <f t="shared" si="1"/>
        <v>43.142056517324299</v>
      </c>
      <c r="C117">
        <v>34.193177747691813</v>
      </c>
      <c r="D117">
        <v>58.36016963290497</v>
      </c>
      <c r="E117">
        <v>36.8728221713761</v>
      </c>
    </row>
    <row r="118" spans="1:5" x14ac:dyDescent="0.25">
      <c r="A118" s="139">
        <v>42005</v>
      </c>
      <c r="B118">
        <f t="shared" si="1"/>
        <v>39.934551655274326</v>
      </c>
      <c r="C118">
        <v>31.522973426490765</v>
      </c>
      <c r="D118">
        <v>50.540032564097494</v>
      </c>
      <c r="E118">
        <v>37.740648975234713</v>
      </c>
    </row>
    <row r="119" spans="1:5" x14ac:dyDescent="0.25">
      <c r="A119" s="139">
        <v>42095</v>
      </c>
      <c r="B119">
        <f t="shared" si="1"/>
        <v>46.772994257559922</v>
      </c>
      <c r="C119">
        <v>36.279215397492486</v>
      </c>
      <c r="D119">
        <v>63.271148134076206</v>
      </c>
      <c r="E119">
        <v>40.768619241111054</v>
      </c>
    </row>
    <row r="120" spans="1:5" x14ac:dyDescent="0.25">
      <c r="A120" s="139">
        <v>42186</v>
      </c>
      <c r="B120">
        <f t="shared" si="1"/>
        <v>50.44765227881873</v>
      </c>
      <c r="C120">
        <v>42.881692543868709</v>
      </c>
      <c r="D120">
        <v>66.798287594281021</v>
      </c>
      <c r="E120">
        <v>41.662976698306444</v>
      </c>
    </row>
    <row r="121" spans="1:5" x14ac:dyDescent="0.25">
      <c r="A121" s="139">
        <v>42278</v>
      </c>
      <c r="B121">
        <f t="shared" si="1"/>
        <v>46.968924639389023</v>
      </c>
      <c r="C121">
        <v>32.58009540610049</v>
      </c>
      <c r="D121">
        <v>64.319795935168145</v>
      </c>
      <c r="E121">
        <v>44.006882576898434</v>
      </c>
    </row>
    <row r="122" spans="1:5" x14ac:dyDescent="0.25">
      <c r="A122" s="139">
        <v>42370</v>
      </c>
      <c r="B122">
        <f t="shared" si="1"/>
        <v>56.346133133443125</v>
      </c>
      <c r="C122">
        <v>45.802608980943859</v>
      </c>
      <c r="D122">
        <v>70.673105372191912</v>
      </c>
      <c r="E122">
        <v>52.562685047193611</v>
      </c>
    </row>
    <row r="123" spans="1:5" x14ac:dyDescent="0.25">
      <c r="A123" s="139">
        <v>42461</v>
      </c>
      <c r="B123">
        <f t="shared" si="1"/>
        <v>59.15378730640797</v>
      </c>
      <c r="C123">
        <v>46.18565397700246</v>
      </c>
      <c r="D123">
        <v>69.188734260440654</v>
      </c>
      <c r="E123">
        <v>62.086973681780812</v>
      </c>
    </row>
    <row r="124" spans="1:5" x14ac:dyDescent="0.25">
      <c r="A124" s="139">
        <v>42552</v>
      </c>
      <c r="B124">
        <f t="shared" si="1"/>
        <v>46.697205811491472</v>
      </c>
      <c r="C124">
        <v>32.756913993544543</v>
      </c>
      <c r="D124">
        <v>63.782492793700129</v>
      </c>
      <c r="E124">
        <v>43.552210647229742</v>
      </c>
    </row>
    <row r="125" spans="1:5" x14ac:dyDescent="0.25">
      <c r="A125" s="139">
        <v>42644</v>
      </c>
      <c r="B125">
        <f t="shared" si="1"/>
        <v>49.420453961322643</v>
      </c>
      <c r="C125">
        <v>31.098718993397874</v>
      </c>
      <c r="D125">
        <v>69.072179553533076</v>
      </c>
      <c r="E125">
        <v>48.090463337036994</v>
      </c>
    </row>
    <row r="126" spans="1:5" x14ac:dyDescent="0.25">
      <c r="A126" s="139">
        <v>42736</v>
      </c>
      <c r="B126">
        <f t="shared" si="1"/>
        <v>48.138083239809568</v>
      </c>
      <c r="C126">
        <v>33.922179008235958</v>
      </c>
      <c r="D126">
        <v>69.446672858772686</v>
      </c>
      <c r="E126">
        <v>41.045397852420081</v>
      </c>
    </row>
    <row r="127" spans="1:5" x14ac:dyDescent="0.25">
      <c r="A127" s="139">
        <v>42826</v>
      </c>
      <c r="B127">
        <f t="shared" si="1"/>
        <v>39.786347052203368</v>
      </c>
      <c r="C127">
        <v>28.082330646533261</v>
      </c>
      <c r="D127">
        <v>60.21583905282273</v>
      </c>
      <c r="E127">
        <v>31.060871457254112</v>
      </c>
    </row>
    <row r="128" spans="1:5" x14ac:dyDescent="0.25">
      <c r="A128" s="139">
        <v>42917</v>
      </c>
      <c r="B128">
        <f t="shared" si="1"/>
        <v>42.02604451548796</v>
      </c>
      <c r="C128">
        <v>25.664635157989974</v>
      </c>
      <c r="D128">
        <v>62.328409789554627</v>
      </c>
      <c r="E128">
        <v>38.085088598919263</v>
      </c>
    </row>
    <row r="129" spans="1:5" x14ac:dyDescent="0.25">
      <c r="A129" s="139">
        <v>43009</v>
      </c>
      <c r="B129">
        <f t="shared" si="1"/>
        <v>32.518387710351966</v>
      </c>
      <c r="C129">
        <v>18.798669760794603</v>
      </c>
      <c r="D129">
        <v>52.910505173384927</v>
      </c>
      <c r="E129">
        <v>25.84598819687638</v>
      </c>
    </row>
    <row r="130" spans="1:5" x14ac:dyDescent="0.25">
      <c r="A130" s="139">
        <v>43101</v>
      </c>
      <c r="B130">
        <f t="shared" si="1"/>
        <v>45.184765186594028</v>
      </c>
      <c r="C130">
        <v>37.318551883168183</v>
      </c>
      <c r="D130">
        <v>53.839607484254806</v>
      </c>
      <c r="E130">
        <v>44.396136192359073</v>
      </c>
    </row>
    <row r="131" spans="1:5" x14ac:dyDescent="0.25">
      <c r="A131" s="139">
        <v>43191</v>
      </c>
      <c r="B131">
        <f t="shared" ref="B131:B139" si="2">AVERAGE(C131:E131)</f>
        <v>40.460407150711795</v>
      </c>
      <c r="C131">
        <v>29.34249363655168</v>
      </c>
      <c r="D131">
        <v>55.452446257096902</v>
      </c>
      <c r="E131">
        <v>36.586281558486803</v>
      </c>
    </row>
    <row r="132" spans="1:5" x14ac:dyDescent="0.25">
      <c r="A132" s="139">
        <v>43282</v>
      </c>
      <c r="B132">
        <f t="shared" si="2"/>
        <v>41.554641421037019</v>
      </c>
      <c r="C132">
        <v>30.999316556798824</v>
      </c>
      <c r="D132">
        <v>54.035561732527171</v>
      </c>
      <c r="E132">
        <v>39.629045973785061</v>
      </c>
    </row>
    <row r="133" spans="1:5" x14ac:dyDescent="0.25">
      <c r="A133" s="139">
        <v>43374</v>
      </c>
      <c r="B133">
        <f t="shared" si="2"/>
        <v>35.61752351733643</v>
      </c>
      <c r="C133">
        <v>32.363953814964418</v>
      </c>
      <c r="D133">
        <v>41.170460473043377</v>
      </c>
      <c r="E133">
        <v>33.318156264001495</v>
      </c>
    </row>
    <row r="134" spans="1:5" x14ac:dyDescent="0.25">
      <c r="A134" s="139">
        <v>43466</v>
      </c>
      <c r="B134">
        <f t="shared" si="2"/>
        <v>31.374474147820397</v>
      </c>
      <c r="C134">
        <v>29.057376900454575</v>
      </c>
      <c r="D134">
        <v>35.63072412695093</v>
      </c>
      <c r="E134">
        <v>29.435321416055686</v>
      </c>
    </row>
    <row r="135" spans="1:5" x14ac:dyDescent="0.25">
      <c r="A135" s="139">
        <v>43556</v>
      </c>
      <c r="B135">
        <f t="shared" si="2"/>
        <v>33.9768942183251</v>
      </c>
      <c r="C135">
        <v>26.413214326091701</v>
      </c>
      <c r="D135">
        <v>44.87275593914498</v>
      </c>
      <c r="E135">
        <v>30.644712389738611</v>
      </c>
    </row>
    <row r="136" spans="1:5" x14ac:dyDescent="0.25">
      <c r="A136" s="139">
        <v>43647</v>
      </c>
      <c r="B136">
        <f t="shared" si="2"/>
        <v>35.289630342154375</v>
      </c>
      <c r="C136">
        <v>27.308969364307771</v>
      </c>
      <c r="D136">
        <v>48.110429687897906</v>
      </c>
      <c r="E136">
        <v>30.449491974257437</v>
      </c>
    </row>
    <row r="137" spans="1:5" x14ac:dyDescent="0.25">
      <c r="A137" s="139">
        <v>43739</v>
      </c>
      <c r="B137">
        <f t="shared" si="2"/>
        <v>35.830993106465129</v>
      </c>
      <c r="C137">
        <v>23.344215790024556</v>
      </c>
      <c r="D137">
        <v>56.419183258377103</v>
      </c>
      <c r="E137">
        <v>27.729580270993733</v>
      </c>
    </row>
    <row r="138" spans="1:5" x14ac:dyDescent="0.25">
      <c r="A138" s="139">
        <v>43831</v>
      </c>
      <c r="B138">
        <f t="shared" si="2"/>
        <v>71.332585434455652</v>
      </c>
      <c r="C138">
        <v>64.565191479540545</v>
      </c>
      <c r="D138">
        <v>77.756277253951652</v>
      </c>
      <c r="E138">
        <v>71.676287569874759</v>
      </c>
    </row>
    <row r="139" spans="1:5" x14ac:dyDescent="0.25">
      <c r="A139" s="139">
        <v>43922</v>
      </c>
      <c r="B139">
        <f t="shared" si="2"/>
        <v>47.550369712605168</v>
      </c>
      <c r="C139">
        <v>42.174122449848369</v>
      </c>
      <c r="D139">
        <v>46.902736695654454</v>
      </c>
      <c r="E139">
        <v>53.574249992312673</v>
      </c>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00"/>
  </sheetPr>
  <dimension ref="B1:BY62"/>
  <sheetViews>
    <sheetView workbookViewId="0">
      <selection activeCell="C6" sqref="C6"/>
    </sheetView>
  </sheetViews>
  <sheetFormatPr defaultColWidth="8.85546875" defaultRowHeight="15" x14ac:dyDescent="0.25"/>
  <cols>
    <col min="34" max="34" width="10.28515625" customWidth="1"/>
    <col min="37" max="37" width="10.7109375" customWidth="1"/>
    <col min="42" max="42" width="10.85546875" customWidth="1"/>
    <col min="43" max="43" width="9.42578125" customWidth="1"/>
    <col min="46" max="46" width="10.42578125" customWidth="1"/>
    <col min="47" max="47" width="10.140625" customWidth="1"/>
    <col min="50" max="50" width="10.28515625" customWidth="1"/>
    <col min="58" max="58" width="10" customWidth="1"/>
    <col min="61" max="61" width="10.140625" customWidth="1"/>
    <col min="70" max="70" width="10.140625" customWidth="1"/>
    <col min="73" max="73" width="10.42578125" customWidth="1"/>
  </cols>
  <sheetData>
    <row r="1" spans="2:77" ht="15.75" thickBot="1" x14ac:dyDescent="0.3"/>
    <row r="2" spans="2:77" ht="15.75" thickBot="1" x14ac:dyDescent="0.3">
      <c r="B2" s="290" t="s">
        <v>167</v>
      </c>
      <c r="C2" s="291"/>
      <c r="D2" s="291"/>
      <c r="E2" s="291"/>
      <c r="F2" s="291"/>
      <c r="G2" s="292"/>
      <c r="AC2" t="s">
        <v>1</v>
      </c>
      <c r="AD2" t="s">
        <v>3</v>
      </c>
      <c r="AE2" t="s">
        <v>3</v>
      </c>
      <c r="AF2" t="s">
        <v>3</v>
      </c>
      <c r="AG2" t="s">
        <v>3</v>
      </c>
      <c r="AH2" t="s">
        <v>6</v>
      </c>
      <c r="AI2" t="s">
        <v>6</v>
      </c>
      <c r="AJ2" t="s">
        <v>6</v>
      </c>
      <c r="AK2" t="s">
        <v>6</v>
      </c>
      <c r="AL2" t="s">
        <v>10</v>
      </c>
      <c r="AM2" t="s">
        <v>10</v>
      </c>
      <c r="AN2" t="s">
        <v>10</v>
      </c>
      <c r="AO2" t="s">
        <v>10</v>
      </c>
      <c r="AP2" t="s">
        <v>23</v>
      </c>
      <c r="AQ2" t="s">
        <v>23</v>
      </c>
      <c r="AR2" t="s">
        <v>23</v>
      </c>
      <c r="AS2" t="s">
        <v>23</v>
      </c>
      <c r="AT2" t="s">
        <v>24</v>
      </c>
      <c r="AU2" t="s">
        <v>24</v>
      </c>
      <c r="AV2" t="s">
        <v>24</v>
      </c>
      <c r="AW2" t="s">
        <v>24</v>
      </c>
      <c r="AX2" t="s">
        <v>34</v>
      </c>
      <c r="AY2" t="s">
        <v>34</v>
      </c>
      <c r="AZ2" t="s">
        <v>34</v>
      </c>
      <c r="BA2" t="s">
        <v>34</v>
      </c>
      <c r="BB2" t="s">
        <v>36</v>
      </c>
      <c r="BC2" t="s">
        <v>36</v>
      </c>
      <c r="BD2" t="s">
        <v>36</v>
      </c>
      <c r="BE2" t="s">
        <v>36</v>
      </c>
      <c r="BF2" t="s">
        <v>53</v>
      </c>
      <c r="BG2" t="s">
        <v>53</v>
      </c>
      <c r="BH2" t="s">
        <v>53</v>
      </c>
      <c r="BI2" t="s">
        <v>53</v>
      </c>
      <c r="BJ2" t="s">
        <v>54</v>
      </c>
      <c r="BK2" t="s">
        <v>54</v>
      </c>
      <c r="BL2" t="s">
        <v>54</v>
      </c>
      <c r="BM2" t="s">
        <v>54</v>
      </c>
      <c r="BN2" t="s">
        <v>70</v>
      </c>
      <c r="BO2" t="s">
        <v>70</v>
      </c>
      <c r="BP2" t="s">
        <v>70</v>
      </c>
      <c r="BQ2" t="s">
        <v>70</v>
      </c>
      <c r="BR2" t="s">
        <v>83</v>
      </c>
      <c r="BS2" t="s">
        <v>83</v>
      </c>
      <c r="BT2" t="s">
        <v>83</v>
      </c>
      <c r="BU2" t="s">
        <v>83</v>
      </c>
      <c r="BV2" t="s">
        <v>84</v>
      </c>
      <c r="BW2" t="s">
        <v>84</v>
      </c>
      <c r="BX2" t="s">
        <v>84</v>
      </c>
      <c r="BY2" t="s">
        <v>84</v>
      </c>
    </row>
    <row r="3" spans="2:77" x14ac:dyDescent="0.25">
      <c r="B3" s="160" t="s">
        <v>3</v>
      </c>
      <c r="C3" s="161" t="s">
        <v>6</v>
      </c>
      <c r="D3" s="161" t="s">
        <v>10</v>
      </c>
      <c r="E3" s="161" t="s">
        <v>23</v>
      </c>
      <c r="F3" s="161" t="s">
        <v>24</v>
      </c>
      <c r="G3" s="162" t="s">
        <v>34</v>
      </c>
      <c r="AC3">
        <v>1986</v>
      </c>
      <c r="AD3">
        <f>AVERAGE(AE3:AG3)</f>
        <v>99.851392494167428</v>
      </c>
      <c r="AE3">
        <v>99.702784988334855</v>
      </c>
      <c r="AG3">
        <v>100</v>
      </c>
      <c r="AH3">
        <f t="shared" ref="AH3:AH28" si="0">AVERAGE(AI3:AK3)</f>
        <v>57.362352615925204</v>
      </c>
      <c r="AI3">
        <v>67.484429544826398</v>
      </c>
      <c r="AJ3">
        <v>47.240275687024003</v>
      </c>
      <c r="AL3">
        <f t="shared" ref="AL3:AL28" si="1">AVERAGE(AM3:AO3)</f>
        <v>98.726499369764653</v>
      </c>
      <c r="AM3">
        <v>97.610192129974351</v>
      </c>
      <c r="AN3">
        <v>99.842806609554955</v>
      </c>
      <c r="AP3">
        <f t="shared" ref="AP3:AP28" si="2">AVERAGE(AQ3:AS3)</f>
        <v>59.043359744958146</v>
      </c>
      <c r="AQ3">
        <v>73.864793173884294</v>
      </c>
      <c r="AR3">
        <v>44.221926316031997</v>
      </c>
      <c r="AT3">
        <f t="shared" ref="AT3:AT28" si="3">AVERAGE(AU3:AW3)</f>
        <v>52.338382604241453</v>
      </c>
      <c r="AU3">
        <v>79.632609665296201</v>
      </c>
      <c r="AV3">
        <v>25.044155543186704</v>
      </c>
      <c r="AX3">
        <f t="shared" ref="AX3:AX28" si="4">AVERAGE(AY3:BA3)</f>
        <v>86.004841145663804</v>
      </c>
      <c r="AY3">
        <v>86.004841145663804</v>
      </c>
      <c r="BB3">
        <f t="shared" ref="BB3:BB28" si="5">AVERAGE(BC3:BE3)</f>
        <v>67.677971767312201</v>
      </c>
      <c r="BC3">
        <v>79.722526693872396</v>
      </c>
      <c r="BD3">
        <v>55.633416840751998</v>
      </c>
      <c r="BF3">
        <f t="shared" ref="BF3:BF28" si="6">AVERAGE(BG3:BI3)</f>
        <v>47.641612912698896</v>
      </c>
      <c r="BG3">
        <v>60.891771392836901</v>
      </c>
      <c r="BH3">
        <v>26.937059553102799</v>
      </c>
      <c r="BI3">
        <v>55.096007792157003</v>
      </c>
      <c r="BN3">
        <f t="shared" ref="BN3:BN28" si="7">AVERAGE(BO3:BQ3)</f>
        <v>92.58305079976418</v>
      </c>
      <c r="BO3">
        <v>92.58305079976418</v>
      </c>
      <c r="BR3">
        <f t="shared" ref="BR3:BR28" si="8">AVERAGE(BS3:BU3)</f>
        <v>81.933528496381498</v>
      </c>
      <c r="BS3">
        <v>84.265947041303008</v>
      </c>
      <c r="BT3">
        <v>73.461765714859496</v>
      </c>
      <c r="BU3">
        <v>88.072872732982006</v>
      </c>
      <c r="BV3">
        <f t="shared" ref="BV3:BV28" si="9">AVERAGE(BW3:BY3)</f>
        <v>98.810495584201888</v>
      </c>
      <c r="BW3">
        <v>99.256964886799466</v>
      </c>
      <c r="BX3">
        <v>97.174521865806184</v>
      </c>
      <c r="BY3">
        <v>100</v>
      </c>
    </row>
    <row r="4" spans="2:77" ht="15.75" x14ac:dyDescent="0.25">
      <c r="B4" s="163">
        <v>-0.218</v>
      </c>
      <c r="C4" s="164">
        <v>-0.184</v>
      </c>
      <c r="D4" s="164">
        <v>-0.32300000000000001</v>
      </c>
      <c r="E4" s="164">
        <v>-0.34499999999999997</v>
      </c>
      <c r="F4" s="164">
        <v>-0.11</v>
      </c>
      <c r="G4" s="165">
        <v>-0.23200000000000001</v>
      </c>
      <c r="AC4">
        <v>1987</v>
      </c>
      <c r="AD4">
        <f t="shared" ref="AD4:AD28" si="10">AVERAGE(AE4:AG4)</f>
        <v>83.464485271099548</v>
      </c>
      <c r="AE4">
        <v>73.5759577136686</v>
      </c>
      <c r="AF4">
        <v>84.583555935639694</v>
      </c>
      <c r="AG4">
        <v>92.233942163990392</v>
      </c>
      <c r="AH4">
        <f t="shared" si="0"/>
        <v>93.4967553669766</v>
      </c>
      <c r="AI4">
        <v>88.764677635850205</v>
      </c>
      <c r="AJ4">
        <v>98.228833098102996</v>
      </c>
      <c r="AL4">
        <f t="shared" si="1"/>
        <v>86.128481477539253</v>
      </c>
      <c r="AM4">
        <v>72.256962955078507</v>
      </c>
      <c r="AN4">
        <v>100</v>
      </c>
      <c r="AP4">
        <f t="shared" si="2"/>
        <v>89.431691584408696</v>
      </c>
      <c r="AQ4">
        <v>84.448884849927794</v>
      </c>
      <c r="AR4">
        <v>94.414498318889613</v>
      </c>
      <c r="AT4">
        <f t="shared" si="3"/>
        <v>88.540611357456257</v>
      </c>
      <c r="AU4">
        <v>79.930284937735095</v>
      </c>
      <c r="AV4">
        <v>97.150937777177418</v>
      </c>
      <c r="AX4">
        <f t="shared" si="4"/>
        <v>67.309246584390394</v>
      </c>
      <c r="AY4">
        <v>67.309246584390394</v>
      </c>
      <c r="BB4">
        <f t="shared" si="5"/>
        <v>84.293579256319219</v>
      </c>
      <c r="BC4">
        <v>73.581426144106402</v>
      </c>
      <c r="BD4">
        <v>95.005732368532023</v>
      </c>
      <c r="BF4">
        <f t="shared" si="6"/>
        <v>90.256239220452173</v>
      </c>
      <c r="BG4">
        <v>75.992518616358197</v>
      </c>
      <c r="BH4">
        <v>98.937043591759405</v>
      </c>
      <c r="BI4">
        <v>95.839155453238888</v>
      </c>
      <c r="BN4">
        <f t="shared" si="7"/>
        <v>84.392733982915502</v>
      </c>
      <c r="BO4">
        <v>84.392733982915502</v>
      </c>
      <c r="BR4">
        <f t="shared" si="8"/>
        <v>81.810796672358848</v>
      </c>
      <c r="BS4">
        <v>68.384109608173105</v>
      </c>
      <c r="BT4">
        <v>98.007949736408264</v>
      </c>
      <c r="BU4">
        <v>79.040330672495202</v>
      </c>
      <c r="BV4">
        <f t="shared" si="9"/>
        <v>89.936978385554028</v>
      </c>
      <c r="BW4">
        <v>94.923067953073669</v>
      </c>
      <c r="BX4">
        <v>79.186126507874704</v>
      </c>
      <c r="BY4">
        <v>95.701740695713696</v>
      </c>
    </row>
    <row r="5" spans="2:77" ht="16.5" thickBot="1" x14ac:dyDescent="0.3">
      <c r="B5" s="166">
        <v>-5.6219999999999999</v>
      </c>
      <c r="C5" s="167">
        <v>-4.6100000000000003</v>
      </c>
      <c r="D5" s="168">
        <v>-9.5129999999999999</v>
      </c>
      <c r="E5" s="168">
        <v>-11.09</v>
      </c>
      <c r="F5" s="168">
        <v>-3.9569999999999999</v>
      </c>
      <c r="G5" s="169">
        <v>-4.8090000000000002</v>
      </c>
      <c r="AC5">
        <v>1988</v>
      </c>
      <c r="AD5">
        <f t="shared" si="10"/>
        <v>84.842448252526708</v>
      </c>
      <c r="AE5">
        <v>72.029388905066298</v>
      </c>
      <c r="AF5">
        <v>90.692130486009034</v>
      </c>
      <c r="AG5">
        <v>91.805825366504806</v>
      </c>
      <c r="AH5">
        <f t="shared" si="0"/>
        <v>81.52774045238786</v>
      </c>
      <c r="AI5">
        <v>66.974903447398603</v>
      </c>
      <c r="AJ5">
        <v>96.080577457377117</v>
      </c>
      <c r="AL5">
        <f t="shared" si="1"/>
        <v>97.049343821024124</v>
      </c>
      <c r="AM5">
        <v>95.486561147425107</v>
      </c>
      <c r="AN5">
        <v>98.612126494623141</v>
      </c>
      <c r="AP5">
        <f t="shared" si="2"/>
        <v>87.92486083508895</v>
      </c>
      <c r="AQ5">
        <v>86.759886413950397</v>
      </c>
      <c r="AR5">
        <v>91.962801318920839</v>
      </c>
      <c r="AS5">
        <v>85.051894772395599</v>
      </c>
      <c r="AT5">
        <f t="shared" si="3"/>
        <v>85.73940023626848</v>
      </c>
      <c r="AU5">
        <v>74.628520521033806</v>
      </c>
      <c r="AV5">
        <v>93.778819623907054</v>
      </c>
      <c r="AW5">
        <v>88.810860563864594</v>
      </c>
      <c r="AX5">
        <f t="shared" si="4"/>
        <v>80.061194085939007</v>
      </c>
      <c r="AY5">
        <v>80.061194085939007</v>
      </c>
      <c r="BB5">
        <f t="shared" si="5"/>
        <v>88.619184645429073</v>
      </c>
      <c r="BC5">
        <v>80.1248143968146</v>
      </c>
      <c r="BD5">
        <v>97.11355489404356</v>
      </c>
      <c r="BF5">
        <f t="shared" si="6"/>
        <v>85.287417746164067</v>
      </c>
      <c r="BG5">
        <v>70.723101968530102</v>
      </c>
      <c r="BH5">
        <v>94.070073993540873</v>
      </c>
      <c r="BI5">
        <v>91.069077276421226</v>
      </c>
      <c r="BJ5">
        <f t="shared" ref="BJ5:BJ28" si="11">AVERAGE(BK5:BM5)</f>
        <v>87.920014204165895</v>
      </c>
      <c r="BK5">
        <v>87.920014204165895</v>
      </c>
      <c r="BN5">
        <f t="shared" si="7"/>
        <v>90.865468247022903</v>
      </c>
      <c r="BO5">
        <v>90.865468247022903</v>
      </c>
      <c r="BR5">
        <f t="shared" si="8"/>
        <v>94.413275926737882</v>
      </c>
      <c r="BS5">
        <v>89.252365718770804</v>
      </c>
      <c r="BT5">
        <v>97.247573330178284</v>
      </c>
      <c r="BU5">
        <v>96.739888731264571</v>
      </c>
      <c r="BV5">
        <f t="shared" si="9"/>
        <v>99.903680245411465</v>
      </c>
      <c r="BW5">
        <v>100</v>
      </c>
      <c r="BX5">
        <v>100</v>
      </c>
      <c r="BY5">
        <v>99.711040736234381</v>
      </c>
    </row>
    <row r="6" spans="2:77" ht="24" x14ac:dyDescent="0.25">
      <c r="B6" s="160" t="s">
        <v>36</v>
      </c>
      <c r="C6" s="161" t="s">
        <v>53</v>
      </c>
      <c r="D6" s="161" t="s">
        <v>54</v>
      </c>
      <c r="E6" s="161" t="s">
        <v>70</v>
      </c>
      <c r="F6" s="161" t="s">
        <v>83</v>
      </c>
      <c r="G6" s="162" t="s">
        <v>84</v>
      </c>
      <c r="I6" s="7"/>
      <c r="J6" s="7"/>
      <c r="K6" s="7"/>
      <c r="L6" s="7"/>
      <c r="AC6">
        <v>1989</v>
      </c>
      <c r="AD6">
        <f t="shared" si="10"/>
        <v>94.146328339275783</v>
      </c>
      <c r="AE6">
        <v>96.004002269678821</v>
      </c>
      <c r="AF6">
        <v>91.906647546973176</v>
      </c>
      <c r="AG6">
        <v>94.528335201175366</v>
      </c>
      <c r="AH6">
        <f t="shared" si="0"/>
        <v>91.484836831370728</v>
      </c>
      <c r="AI6">
        <v>94.863393953154244</v>
      </c>
      <c r="AJ6">
        <v>88.106279709587199</v>
      </c>
      <c r="AL6">
        <f t="shared" si="1"/>
        <v>95.90691369367768</v>
      </c>
      <c r="AM6">
        <v>98.757718309197074</v>
      </c>
      <c r="AN6">
        <v>93.056109078158286</v>
      </c>
      <c r="AP6">
        <f t="shared" si="2"/>
        <v>81.572400011112208</v>
      </c>
      <c r="AQ6">
        <v>71.068677303357305</v>
      </c>
      <c r="AR6">
        <v>77.142194738694997</v>
      </c>
      <c r="AS6">
        <v>96.506327991284323</v>
      </c>
      <c r="AT6">
        <f t="shared" si="3"/>
        <v>81.256283248905035</v>
      </c>
      <c r="AU6">
        <v>62.938781449991403</v>
      </c>
      <c r="AV6">
        <v>80.830068296723695</v>
      </c>
      <c r="AW6">
        <v>100</v>
      </c>
      <c r="AX6">
        <f t="shared" si="4"/>
        <v>61.593496185806003</v>
      </c>
      <c r="AY6">
        <v>61.593496185806003</v>
      </c>
      <c r="BB6">
        <f t="shared" si="5"/>
        <v>77.515136961461906</v>
      </c>
      <c r="BC6">
        <v>76.023763828998597</v>
      </c>
      <c r="BD6">
        <v>79.006510093925201</v>
      </c>
      <c r="BF6">
        <f t="shared" si="6"/>
        <v>67.621010469215534</v>
      </c>
      <c r="BG6">
        <v>52.5193564282254</v>
      </c>
      <c r="BH6">
        <v>74.702304981358793</v>
      </c>
      <c r="BI6">
        <v>75.641369998062402</v>
      </c>
      <c r="BJ6">
        <f t="shared" si="11"/>
        <v>89.143323526827402</v>
      </c>
      <c r="BK6">
        <v>87.543919593723501</v>
      </c>
      <c r="BL6">
        <v>90.742727459931302</v>
      </c>
      <c r="BN6">
        <f t="shared" si="7"/>
        <v>76.849020933995206</v>
      </c>
      <c r="BO6">
        <v>76.849020933995206</v>
      </c>
      <c r="BR6">
        <f t="shared" si="8"/>
        <v>78.543222075331002</v>
      </c>
      <c r="BS6">
        <v>70.6485530983649</v>
      </c>
      <c r="BT6">
        <v>80.136865764921595</v>
      </c>
      <c r="BU6">
        <v>84.844247362706497</v>
      </c>
      <c r="BV6">
        <f t="shared" si="9"/>
        <v>99.810022069551508</v>
      </c>
      <c r="BW6">
        <v>100</v>
      </c>
      <c r="BX6">
        <v>99.702200346066519</v>
      </c>
      <c r="BY6">
        <v>99.72786586258799</v>
      </c>
    </row>
    <row r="7" spans="2:77" ht="15.75" x14ac:dyDescent="0.25">
      <c r="B7" s="163">
        <v>-8.7999999999999995E-2</v>
      </c>
      <c r="C7" s="164">
        <v>-0.129</v>
      </c>
      <c r="D7" s="164">
        <v>-0.128</v>
      </c>
      <c r="E7" s="164">
        <v>-0.437</v>
      </c>
      <c r="F7" s="164">
        <v>-0.157</v>
      </c>
      <c r="G7" s="165">
        <v>-0.16</v>
      </c>
      <c r="AC7">
        <v>1990</v>
      </c>
      <c r="AD7">
        <f t="shared" si="10"/>
        <v>99.959445483205897</v>
      </c>
      <c r="AE7">
        <v>99.878336449617663</v>
      </c>
      <c r="AF7">
        <v>100</v>
      </c>
      <c r="AG7">
        <v>100</v>
      </c>
      <c r="AH7">
        <f t="shared" si="0"/>
        <v>100</v>
      </c>
      <c r="AI7">
        <v>100</v>
      </c>
      <c r="AJ7">
        <v>100</v>
      </c>
      <c r="AL7">
        <f t="shared" si="1"/>
        <v>100</v>
      </c>
      <c r="AM7">
        <v>100</v>
      </c>
      <c r="AN7">
        <v>100</v>
      </c>
      <c r="AP7">
        <f t="shared" si="2"/>
        <v>100</v>
      </c>
      <c r="AQ7">
        <v>100</v>
      </c>
      <c r="AR7">
        <v>100</v>
      </c>
      <c r="AS7">
        <v>100</v>
      </c>
      <c r="AT7">
        <f t="shared" si="3"/>
        <v>99.779771890469178</v>
      </c>
      <c r="AU7">
        <v>99.539905605236925</v>
      </c>
      <c r="AV7">
        <v>100</v>
      </c>
      <c r="AW7">
        <v>99.799410066170594</v>
      </c>
      <c r="AX7">
        <f t="shared" si="4"/>
        <v>100</v>
      </c>
      <c r="AY7">
        <v>100</v>
      </c>
      <c r="BB7">
        <f t="shared" si="5"/>
        <v>100</v>
      </c>
      <c r="BC7">
        <v>100</v>
      </c>
      <c r="BD7">
        <v>100</v>
      </c>
      <c r="BF7">
        <f t="shared" si="6"/>
        <v>100</v>
      </c>
      <c r="BG7">
        <v>100</v>
      </c>
      <c r="BH7">
        <v>100</v>
      </c>
      <c r="BI7">
        <v>100</v>
      </c>
      <c r="BJ7">
        <f t="shared" si="11"/>
        <v>99.688015475802644</v>
      </c>
      <c r="BK7">
        <v>99.406232875410666</v>
      </c>
      <c r="BL7">
        <v>99.969798076194635</v>
      </c>
      <c r="BN7">
        <f t="shared" si="7"/>
        <v>98.801070278589194</v>
      </c>
      <c r="BO7">
        <v>97.602140557178387</v>
      </c>
      <c r="BQ7">
        <v>100</v>
      </c>
      <c r="BR7">
        <f t="shared" si="8"/>
        <v>99.897924485897718</v>
      </c>
      <c r="BS7">
        <v>100</v>
      </c>
      <c r="BT7">
        <v>100</v>
      </c>
      <c r="BU7">
        <v>99.693773457693197</v>
      </c>
      <c r="BV7">
        <f t="shared" si="9"/>
        <v>100</v>
      </c>
      <c r="BW7">
        <v>100</v>
      </c>
      <c r="BX7">
        <v>100</v>
      </c>
      <c r="BY7">
        <v>100</v>
      </c>
    </row>
    <row r="8" spans="2:77" ht="16.5" thickBot="1" x14ac:dyDescent="0.3">
      <c r="B8" s="166">
        <v>-2.2919999999999998</v>
      </c>
      <c r="C8" s="168">
        <v>-4.0019999999999998</v>
      </c>
      <c r="D8" s="168">
        <v>-2.7719999999999998</v>
      </c>
      <c r="E8" s="168">
        <v>-11.24</v>
      </c>
      <c r="F8" s="168">
        <v>-4.2</v>
      </c>
      <c r="G8" s="169">
        <v>-6.06</v>
      </c>
      <c r="AC8">
        <v>1991</v>
      </c>
      <c r="AD8">
        <f t="shared" si="10"/>
        <v>98.82686584641506</v>
      </c>
      <c r="AE8">
        <v>97.458321843760231</v>
      </c>
      <c r="AF8">
        <v>100</v>
      </c>
      <c r="AG8">
        <v>99.022275695484979</v>
      </c>
      <c r="AH8">
        <f t="shared" si="0"/>
        <v>96.764034970793475</v>
      </c>
      <c r="AI8">
        <v>94.805611402272547</v>
      </c>
      <c r="AJ8">
        <v>98.722458539314403</v>
      </c>
      <c r="AL8">
        <f t="shared" si="1"/>
        <v>97.927579703260591</v>
      </c>
      <c r="AM8">
        <v>96.719055974184897</v>
      </c>
      <c r="AN8">
        <v>99.136103432336284</v>
      </c>
      <c r="AP8">
        <f t="shared" si="2"/>
        <v>98.415613396470405</v>
      </c>
      <c r="AQ8">
        <v>95.680720169945275</v>
      </c>
      <c r="AR8">
        <v>99.566120019465927</v>
      </c>
      <c r="AS8">
        <v>100</v>
      </c>
      <c r="AT8">
        <f t="shared" si="3"/>
        <v>97.738162598032076</v>
      </c>
      <c r="AU8">
        <v>94.883227037733519</v>
      </c>
      <c r="AV8">
        <v>99.282891988660154</v>
      </c>
      <c r="AW8">
        <v>99.048368767702527</v>
      </c>
      <c r="AX8">
        <f t="shared" si="4"/>
        <v>97.23556249183801</v>
      </c>
      <c r="AY8">
        <v>94.471124983676035</v>
      </c>
      <c r="AZ8">
        <v>100</v>
      </c>
      <c r="BB8">
        <f t="shared" si="5"/>
        <v>98.147669030671267</v>
      </c>
      <c r="BC8">
        <v>97.040254355139353</v>
      </c>
      <c r="BD8">
        <v>99.255083706203166</v>
      </c>
      <c r="BF8">
        <f t="shared" si="6"/>
        <v>99.162843410780681</v>
      </c>
      <c r="BG8">
        <v>97.679474694098701</v>
      </c>
      <c r="BH8">
        <v>99.886435850469411</v>
      </c>
      <c r="BI8">
        <v>99.922619687773917</v>
      </c>
      <c r="BJ8">
        <f t="shared" si="11"/>
        <v>100</v>
      </c>
      <c r="BK8">
        <v>100</v>
      </c>
      <c r="BL8">
        <v>100</v>
      </c>
      <c r="BN8">
        <f t="shared" si="7"/>
        <v>98.884546437190167</v>
      </c>
      <c r="BO8">
        <v>97.769092874380334</v>
      </c>
      <c r="BQ8">
        <v>100</v>
      </c>
      <c r="BR8">
        <f t="shared" si="8"/>
        <v>99.604360715187013</v>
      </c>
      <c r="BS8">
        <v>98.81308214556104</v>
      </c>
      <c r="BT8">
        <v>100</v>
      </c>
      <c r="BU8">
        <v>100</v>
      </c>
      <c r="BV8">
        <f t="shared" si="9"/>
        <v>96.318816181522834</v>
      </c>
      <c r="BW8">
        <v>96.175725105903211</v>
      </c>
      <c r="BX8">
        <v>100</v>
      </c>
      <c r="BY8">
        <v>92.780723438665277</v>
      </c>
    </row>
    <row r="9" spans="2:77" ht="15.75" thickBot="1" x14ac:dyDescent="0.3">
      <c r="B9" s="290" t="s">
        <v>1155</v>
      </c>
      <c r="C9" s="291"/>
      <c r="D9" s="291"/>
      <c r="E9" s="291"/>
      <c r="F9" s="291"/>
      <c r="G9" s="292"/>
      <c r="AC9">
        <v>1992</v>
      </c>
      <c r="AD9">
        <f t="shared" si="10"/>
        <v>82.441276453325827</v>
      </c>
      <c r="AE9">
        <v>76.682485753814603</v>
      </c>
      <c r="AF9">
        <v>84.872544951085402</v>
      </c>
      <c r="AG9">
        <v>85.768798655077504</v>
      </c>
      <c r="AH9">
        <f t="shared" si="0"/>
        <v>64.748687487341599</v>
      </c>
      <c r="AI9">
        <v>58.069510179697801</v>
      </c>
      <c r="AJ9">
        <v>71.427864794985396</v>
      </c>
      <c r="AL9">
        <f t="shared" si="1"/>
        <v>95.487529536419004</v>
      </c>
      <c r="AM9">
        <v>97.160947274125405</v>
      </c>
      <c r="AN9">
        <v>93.814111798712588</v>
      </c>
      <c r="AP9">
        <f t="shared" si="2"/>
        <v>65.069165454562608</v>
      </c>
      <c r="AQ9">
        <v>54.085275603131102</v>
      </c>
      <c r="AR9">
        <v>56.803011341350199</v>
      </c>
      <c r="AS9">
        <v>84.319209419206501</v>
      </c>
      <c r="AT9">
        <f t="shared" si="3"/>
        <v>63.378758751460232</v>
      </c>
      <c r="AU9">
        <v>50.509122048889402</v>
      </c>
      <c r="AV9">
        <v>61.775599894185603</v>
      </c>
      <c r="AW9">
        <v>77.851554311305705</v>
      </c>
      <c r="AX9">
        <f t="shared" si="4"/>
        <v>67.05880776678265</v>
      </c>
      <c r="AY9">
        <v>81.021054696750298</v>
      </c>
      <c r="AZ9">
        <v>53.096560836815001</v>
      </c>
      <c r="BB9">
        <f t="shared" si="5"/>
        <v>82.139382935202661</v>
      </c>
      <c r="BC9">
        <v>82.790324290620802</v>
      </c>
      <c r="BD9">
        <v>81.488441579784507</v>
      </c>
      <c r="BF9">
        <f t="shared" si="6"/>
        <v>61.920226443021171</v>
      </c>
      <c r="BG9">
        <v>46.373875958414203</v>
      </c>
      <c r="BH9">
        <v>63.4752654159144</v>
      </c>
      <c r="BI9">
        <v>75.911537954734897</v>
      </c>
      <c r="BJ9">
        <f t="shared" si="11"/>
        <v>78.747991034093644</v>
      </c>
      <c r="BK9">
        <v>75.293411382847808</v>
      </c>
      <c r="BL9">
        <v>82.202570685339495</v>
      </c>
      <c r="BN9">
        <f t="shared" si="7"/>
        <v>79.66817891314075</v>
      </c>
      <c r="BO9">
        <v>70.817017312553403</v>
      </c>
      <c r="BQ9">
        <v>88.519340513728096</v>
      </c>
      <c r="BR9">
        <f t="shared" si="8"/>
        <v>68.841205786599332</v>
      </c>
      <c r="BS9">
        <v>65.183014036974001</v>
      </c>
      <c r="BT9">
        <v>63.636299925889297</v>
      </c>
      <c r="BU9">
        <v>77.704303396934705</v>
      </c>
      <c r="BV9">
        <f t="shared" si="9"/>
        <v>98.779543090661548</v>
      </c>
      <c r="BW9">
        <v>100</v>
      </c>
      <c r="BX9">
        <v>96.338629271984658</v>
      </c>
      <c r="BY9">
        <v>100</v>
      </c>
    </row>
    <row r="10" spans="2:77" x14ac:dyDescent="0.25">
      <c r="B10" s="160" t="s">
        <v>3</v>
      </c>
      <c r="C10" s="161" t="s">
        <v>6</v>
      </c>
      <c r="D10" s="161" t="s">
        <v>10</v>
      </c>
      <c r="E10" s="161" t="s">
        <v>23</v>
      </c>
      <c r="F10" s="161" t="s">
        <v>24</v>
      </c>
      <c r="G10" s="162" t="s">
        <v>34</v>
      </c>
      <c r="AC10">
        <v>1993</v>
      </c>
      <c r="AD10">
        <f t="shared" si="10"/>
        <v>97.612694662856413</v>
      </c>
      <c r="AE10">
        <v>96.498695083107151</v>
      </c>
      <c r="AF10">
        <v>97.666045264994537</v>
      </c>
      <c r="AG10">
        <v>98.673343640467522</v>
      </c>
      <c r="AH10">
        <f t="shared" si="0"/>
        <v>92.945179078694906</v>
      </c>
      <c r="AI10">
        <v>92.680546812267636</v>
      </c>
      <c r="AJ10">
        <v>93.209811345122176</v>
      </c>
      <c r="AL10">
        <f t="shared" si="1"/>
        <v>97.507567976352419</v>
      </c>
      <c r="AM10">
        <v>96.062579991570075</v>
      </c>
      <c r="AN10">
        <v>98.952555961134763</v>
      </c>
      <c r="AP10">
        <f t="shared" si="2"/>
        <v>90.330170477815457</v>
      </c>
      <c r="AQ10">
        <v>91.900112607711293</v>
      </c>
      <c r="AR10">
        <v>84.506107963261499</v>
      </c>
      <c r="AS10">
        <v>94.58429086247358</v>
      </c>
      <c r="AT10">
        <f t="shared" si="3"/>
        <v>90.880659981541612</v>
      </c>
      <c r="AU10">
        <v>91.953278423569714</v>
      </c>
      <c r="AV10">
        <v>84.428838835212005</v>
      </c>
      <c r="AW10">
        <v>96.259862685843132</v>
      </c>
      <c r="AX10">
        <f t="shared" si="4"/>
        <v>98.480016522214314</v>
      </c>
      <c r="AY10">
        <v>100</v>
      </c>
      <c r="AZ10">
        <v>96.960033044428627</v>
      </c>
      <c r="BB10">
        <f t="shared" si="5"/>
        <v>96.267050716211003</v>
      </c>
      <c r="BC10">
        <v>98.254498081008904</v>
      </c>
      <c r="BD10">
        <v>94.279603351413087</v>
      </c>
      <c r="BF10">
        <f t="shared" si="6"/>
        <v>89.078128914851234</v>
      </c>
      <c r="BG10">
        <v>90.876600347035335</v>
      </c>
      <c r="BH10">
        <v>84.591884686190795</v>
      </c>
      <c r="BI10">
        <v>91.765901711327558</v>
      </c>
      <c r="BJ10">
        <f t="shared" si="11"/>
        <v>97.81245802558459</v>
      </c>
      <c r="BK10">
        <v>98.304765538230839</v>
      </c>
      <c r="BL10">
        <v>97.320150512938355</v>
      </c>
      <c r="BN10">
        <f t="shared" si="7"/>
        <v>98.442637154281456</v>
      </c>
      <c r="BO10">
        <v>96.942766826062268</v>
      </c>
      <c r="BQ10">
        <v>99.942507482500645</v>
      </c>
      <c r="BR10">
        <f t="shared" si="8"/>
        <v>93.790750128092895</v>
      </c>
      <c r="BS10">
        <v>94.145698036135613</v>
      </c>
      <c r="BT10">
        <v>92.027119058100197</v>
      </c>
      <c r="BU10">
        <v>95.199433290042847</v>
      </c>
      <c r="BV10">
        <f t="shared" si="9"/>
        <v>98.834005695408067</v>
      </c>
      <c r="BW10">
        <v>98.757624963743766</v>
      </c>
      <c r="BX10">
        <v>98.470155032093373</v>
      </c>
      <c r="BY10">
        <v>99.274237090387103</v>
      </c>
    </row>
    <row r="11" spans="2:77" ht="15.75" x14ac:dyDescent="0.25">
      <c r="B11" s="163">
        <v>-0.32500000000000001</v>
      </c>
      <c r="C11" s="170">
        <v>-0.28389999999999999</v>
      </c>
      <c r="D11" s="164">
        <v>-0.247</v>
      </c>
      <c r="E11" s="164">
        <v>-0.25800000000000001</v>
      </c>
      <c r="F11" s="164">
        <v>-0.13800000000000001</v>
      </c>
      <c r="G11" s="165">
        <v>-0.46600000000000003</v>
      </c>
      <c r="AC11">
        <v>1994</v>
      </c>
      <c r="AD11">
        <f t="shared" si="10"/>
        <v>99.445117813341241</v>
      </c>
      <c r="AE11">
        <v>99.807283283376734</v>
      </c>
      <c r="AF11">
        <v>98.528070156647004</v>
      </c>
      <c r="AG11">
        <v>100</v>
      </c>
      <c r="AH11">
        <f t="shared" si="0"/>
        <v>96.303687234556321</v>
      </c>
      <c r="AI11">
        <v>97.109398995317918</v>
      </c>
      <c r="AJ11">
        <v>95.49797547379471</v>
      </c>
      <c r="AL11">
        <f t="shared" si="1"/>
        <v>95.133180920748543</v>
      </c>
      <c r="AM11">
        <v>89.764465055569602</v>
      </c>
      <c r="AN11">
        <v>95.635077706676014</v>
      </c>
      <c r="AO11">
        <v>100</v>
      </c>
      <c r="AP11">
        <f t="shared" si="2"/>
        <v>93.925108490342794</v>
      </c>
      <c r="AQ11">
        <v>90.572280532368637</v>
      </c>
      <c r="AR11">
        <v>91.203044938659787</v>
      </c>
      <c r="AS11">
        <v>100</v>
      </c>
      <c r="AT11">
        <f t="shared" si="3"/>
        <v>94.409052214541092</v>
      </c>
      <c r="AU11">
        <v>93.490845072942818</v>
      </c>
      <c r="AV11">
        <v>96.177495041715446</v>
      </c>
      <c r="AW11">
        <v>93.558816528965039</v>
      </c>
      <c r="AX11">
        <f t="shared" si="4"/>
        <v>96.290857090947441</v>
      </c>
      <c r="AY11">
        <v>97.650392827179687</v>
      </c>
      <c r="AZ11">
        <v>94.931321354715209</v>
      </c>
      <c r="BB11">
        <f t="shared" si="5"/>
        <v>98.292004974600331</v>
      </c>
      <c r="BC11">
        <v>98.089669040595396</v>
      </c>
      <c r="BD11">
        <v>98.494340908605281</v>
      </c>
      <c r="BF11">
        <f t="shared" si="6"/>
        <v>93.879618924660861</v>
      </c>
      <c r="BG11">
        <v>90.477993660950773</v>
      </c>
      <c r="BH11">
        <v>94.010236862970203</v>
      </c>
      <c r="BI11">
        <v>97.150626250061606</v>
      </c>
      <c r="BJ11">
        <f t="shared" si="11"/>
        <v>97.927721436589167</v>
      </c>
      <c r="BK11">
        <v>96.765541407448296</v>
      </c>
      <c r="BL11">
        <v>99.089901465730037</v>
      </c>
      <c r="BN11">
        <f t="shared" si="7"/>
        <v>100</v>
      </c>
      <c r="BO11">
        <v>100</v>
      </c>
      <c r="BQ11">
        <v>100</v>
      </c>
      <c r="BR11">
        <f t="shared" si="8"/>
        <v>91.976262301534589</v>
      </c>
      <c r="BS11">
        <v>89.151782450395203</v>
      </c>
      <c r="BT11">
        <v>92.519005435056457</v>
      </c>
      <c r="BU11">
        <v>94.257999019152123</v>
      </c>
      <c r="BV11">
        <f t="shared" si="9"/>
        <v>95.773483859084891</v>
      </c>
      <c r="BW11">
        <v>94.538028924666023</v>
      </c>
      <c r="BX11">
        <v>98.296684321118263</v>
      </c>
      <c r="BY11">
        <v>94.485738331470401</v>
      </c>
    </row>
    <row r="12" spans="2:77" ht="16.5" thickBot="1" x14ac:dyDescent="0.3">
      <c r="B12" s="166">
        <v>-4.3520000000000003</v>
      </c>
      <c r="C12" s="171">
        <v>-3.8570000000000002</v>
      </c>
      <c r="D12" s="168">
        <v>-3.8559999999999999</v>
      </c>
      <c r="E12" s="168">
        <v>-4.915</v>
      </c>
      <c r="F12" s="168">
        <v>-3.0920000000000001</v>
      </c>
      <c r="G12" s="169">
        <v>-6.1120000000000001</v>
      </c>
      <c r="AC12">
        <v>1995</v>
      </c>
      <c r="AD12">
        <f t="shared" si="10"/>
        <v>99.605438285686432</v>
      </c>
      <c r="AE12">
        <v>98.816314857059325</v>
      </c>
      <c r="AF12">
        <v>100</v>
      </c>
      <c r="AG12">
        <v>100</v>
      </c>
      <c r="AH12">
        <f t="shared" si="0"/>
        <v>99.085392282014411</v>
      </c>
      <c r="AI12">
        <v>97.256176846043232</v>
      </c>
      <c r="AJ12">
        <v>100</v>
      </c>
      <c r="AK12">
        <v>100</v>
      </c>
      <c r="AL12">
        <f t="shared" si="1"/>
        <v>96.645160259008421</v>
      </c>
      <c r="AM12">
        <v>96.193193241709963</v>
      </c>
      <c r="AN12">
        <v>96.669786972689721</v>
      </c>
      <c r="AO12">
        <v>97.072500562625564</v>
      </c>
      <c r="AP12">
        <f t="shared" si="2"/>
        <v>98.632812978271247</v>
      </c>
      <c r="AQ12">
        <v>95.898438934813697</v>
      </c>
      <c r="AR12">
        <v>100</v>
      </c>
      <c r="AS12">
        <v>100</v>
      </c>
      <c r="AT12">
        <f t="shared" si="3"/>
        <v>99.674725330185481</v>
      </c>
      <c r="AU12">
        <v>99.024175990556458</v>
      </c>
      <c r="AV12">
        <v>100</v>
      </c>
      <c r="AW12">
        <v>100</v>
      </c>
      <c r="AX12">
        <f t="shared" si="4"/>
        <v>98.318962606109523</v>
      </c>
      <c r="AY12">
        <v>97.152559086577597</v>
      </c>
      <c r="AZ12">
        <v>99.485366125641463</v>
      </c>
      <c r="BB12">
        <f t="shared" si="5"/>
        <v>100</v>
      </c>
      <c r="BC12">
        <v>100</v>
      </c>
      <c r="BD12">
        <v>100</v>
      </c>
      <c r="BF12">
        <f t="shared" si="6"/>
        <v>99.660191541670585</v>
      </c>
      <c r="BG12">
        <v>98.980574625011755</v>
      </c>
      <c r="BH12">
        <v>100</v>
      </c>
      <c r="BI12">
        <v>100</v>
      </c>
      <c r="BJ12">
        <f t="shared" si="11"/>
        <v>99.692727810964172</v>
      </c>
      <c r="BK12">
        <v>100</v>
      </c>
      <c r="BL12">
        <v>99.385455621928344</v>
      </c>
      <c r="BN12">
        <f t="shared" si="7"/>
        <v>98.380408089477015</v>
      </c>
      <c r="BO12">
        <v>96.760816178954016</v>
      </c>
      <c r="BQ12">
        <v>100</v>
      </c>
      <c r="BR12">
        <f t="shared" si="8"/>
        <v>97.185192983048069</v>
      </c>
      <c r="BS12">
        <v>92.901027420427184</v>
      </c>
      <c r="BT12">
        <v>98.812453936001575</v>
      </c>
      <c r="BU12">
        <v>99.842097592715476</v>
      </c>
      <c r="BV12">
        <f t="shared" si="9"/>
        <v>93.728953817287902</v>
      </c>
      <c r="BW12">
        <v>91.193944598645032</v>
      </c>
      <c r="BX12">
        <v>95.852213110130478</v>
      </c>
      <c r="BY12">
        <v>94.140703743088181</v>
      </c>
    </row>
    <row r="13" spans="2:77" ht="24" x14ac:dyDescent="0.25">
      <c r="B13" s="160" t="s">
        <v>36</v>
      </c>
      <c r="C13" s="161" t="s">
        <v>53</v>
      </c>
      <c r="D13" s="161" t="s">
        <v>54</v>
      </c>
      <c r="E13" s="161" t="s">
        <v>70</v>
      </c>
      <c r="F13" s="161" t="s">
        <v>83</v>
      </c>
      <c r="G13" s="162" t="s">
        <v>84</v>
      </c>
      <c r="AC13">
        <v>1997</v>
      </c>
      <c r="AD13">
        <f t="shared" si="10"/>
        <v>64.823435940124185</v>
      </c>
      <c r="AE13">
        <v>43.899349196933898</v>
      </c>
      <c r="AF13">
        <v>96.883801210956861</v>
      </c>
      <c r="AG13">
        <v>53.687157412481803</v>
      </c>
      <c r="AH13">
        <f t="shared" si="0"/>
        <v>87.256092413556829</v>
      </c>
      <c r="AI13">
        <v>66.638610042324302</v>
      </c>
      <c r="AJ13">
        <v>95.129667198346169</v>
      </c>
      <c r="AK13">
        <v>100</v>
      </c>
      <c r="AL13">
        <f t="shared" si="1"/>
        <v>86.587883397692508</v>
      </c>
      <c r="AM13">
        <v>75.170123469313197</v>
      </c>
      <c r="AN13">
        <v>89.604092250500301</v>
      </c>
      <c r="AO13">
        <v>94.989434473264026</v>
      </c>
      <c r="AP13">
        <f t="shared" si="2"/>
        <v>83.023612558002725</v>
      </c>
      <c r="AQ13">
        <v>53.137554118941203</v>
      </c>
      <c r="AR13">
        <v>95.933283555066964</v>
      </c>
      <c r="AS13">
        <v>100</v>
      </c>
      <c r="AT13">
        <f t="shared" si="3"/>
        <v>82.107320108594976</v>
      </c>
      <c r="AU13">
        <v>50.868416008081198</v>
      </c>
      <c r="AV13">
        <v>95.453544317703702</v>
      </c>
      <c r="AW13">
        <v>100</v>
      </c>
      <c r="AX13">
        <f t="shared" si="4"/>
        <v>85.629328487105752</v>
      </c>
      <c r="AY13">
        <v>71.258656974211505</v>
      </c>
      <c r="AZ13">
        <v>100</v>
      </c>
      <c r="BB13">
        <f t="shared" si="5"/>
        <v>92.527239446502506</v>
      </c>
      <c r="BC13">
        <v>85.054478893004998</v>
      </c>
      <c r="BD13">
        <v>100</v>
      </c>
      <c r="BF13">
        <f t="shared" si="6"/>
        <v>82.550927324322515</v>
      </c>
      <c r="BG13">
        <v>54.947761636204802</v>
      </c>
      <c r="BH13">
        <v>95.778700671011663</v>
      </c>
      <c r="BI13">
        <v>96.926319665751052</v>
      </c>
      <c r="BJ13">
        <f t="shared" si="11"/>
        <v>79.027820449896112</v>
      </c>
      <c r="BK13">
        <v>60.1143862546215</v>
      </c>
      <c r="BL13">
        <v>97.941254645170716</v>
      </c>
      <c r="BN13">
        <f t="shared" si="7"/>
        <v>73.8696927507617</v>
      </c>
      <c r="BO13">
        <v>47.739385501523401</v>
      </c>
      <c r="BQ13">
        <v>100</v>
      </c>
      <c r="BR13">
        <f t="shared" si="8"/>
        <v>84.402504125957435</v>
      </c>
      <c r="BS13">
        <v>67.23087291855299</v>
      </c>
      <c r="BT13">
        <v>98.763795119942131</v>
      </c>
      <c r="BU13">
        <v>87.212844339377199</v>
      </c>
      <c r="BV13">
        <f t="shared" si="9"/>
        <v>92.979018544738366</v>
      </c>
      <c r="BW13">
        <v>94.43228867125562</v>
      </c>
      <c r="BX13">
        <v>99.725634576428931</v>
      </c>
      <c r="BY13">
        <v>84.779132386530506</v>
      </c>
    </row>
    <row r="14" spans="2:77" ht="15.75" x14ac:dyDescent="0.25">
      <c r="B14" s="163">
        <v>7.5999999999999998E-2</v>
      </c>
      <c r="C14" s="164">
        <v>-0.17399999999999999</v>
      </c>
      <c r="D14" s="164">
        <v>-7.6999999999999999E-2</v>
      </c>
      <c r="E14" s="164">
        <v>-0.26800000000000002</v>
      </c>
      <c r="F14" s="164">
        <v>-4.3999999999999997E-2</v>
      </c>
      <c r="G14" s="165">
        <v>-0.157</v>
      </c>
      <c r="AC14">
        <v>1998</v>
      </c>
      <c r="AD14">
        <f t="shared" si="10"/>
        <v>83.727428060966346</v>
      </c>
      <c r="AE14">
        <v>75.081305779099893</v>
      </c>
      <c r="AF14">
        <v>96.982492387491618</v>
      </c>
      <c r="AG14">
        <v>79.1184860163075</v>
      </c>
      <c r="AH14">
        <f t="shared" si="0"/>
        <v>88.041360661972362</v>
      </c>
      <c r="AI14">
        <v>67.482361046549201</v>
      </c>
      <c r="AJ14">
        <v>97.138030904710504</v>
      </c>
      <c r="AK14">
        <v>99.503690034657382</v>
      </c>
      <c r="AL14">
        <f t="shared" si="1"/>
        <v>89.325518971139402</v>
      </c>
      <c r="AM14">
        <v>76.585872170189205</v>
      </c>
      <c r="AN14">
        <v>100</v>
      </c>
      <c r="AO14">
        <v>91.390684743229002</v>
      </c>
      <c r="AP14">
        <f t="shared" si="2"/>
        <v>86.271585929000182</v>
      </c>
      <c r="AQ14">
        <v>61.798443886958303</v>
      </c>
      <c r="AR14">
        <v>97.016313900042235</v>
      </c>
      <c r="AS14">
        <v>100</v>
      </c>
      <c r="AT14">
        <f t="shared" si="3"/>
        <v>86.928059272499056</v>
      </c>
      <c r="AU14">
        <v>65.3934176973208</v>
      </c>
      <c r="AV14">
        <v>95.868604602300778</v>
      </c>
      <c r="AW14">
        <v>99.522155517875575</v>
      </c>
      <c r="AX14">
        <f t="shared" si="4"/>
        <v>85.15541224644366</v>
      </c>
      <c r="AY14">
        <v>73.244573795513304</v>
      </c>
      <c r="AZ14">
        <v>97.066250697374016</v>
      </c>
      <c r="BB14">
        <f t="shared" si="5"/>
        <v>87.729574382734882</v>
      </c>
      <c r="BC14">
        <v>76.326264599276399</v>
      </c>
      <c r="BD14">
        <v>99.13288416619335</v>
      </c>
      <c r="BF14">
        <f t="shared" si="6"/>
        <v>86.527149413368377</v>
      </c>
      <c r="BG14">
        <v>62.385192098487501</v>
      </c>
      <c r="BH14">
        <v>97.196256141617638</v>
      </c>
      <c r="BI14">
        <v>100</v>
      </c>
      <c r="BJ14">
        <f t="shared" si="11"/>
        <v>84.991484821323922</v>
      </c>
      <c r="BK14">
        <v>75.559230682582395</v>
      </c>
      <c r="BL14">
        <v>94.423738960065464</v>
      </c>
      <c r="BN14">
        <f t="shared" si="7"/>
        <v>84.00373111720144</v>
      </c>
      <c r="BO14">
        <v>68.126116624819801</v>
      </c>
      <c r="BQ14">
        <v>99.881345609583079</v>
      </c>
      <c r="BR14">
        <f t="shared" si="8"/>
        <v>84.041475908629408</v>
      </c>
      <c r="BS14">
        <v>60.243094041875501</v>
      </c>
      <c r="BT14">
        <v>94.405930856015871</v>
      </c>
      <c r="BU14">
        <v>97.475402827996859</v>
      </c>
      <c r="BV14">
        <f t="shared" si="9"/>
        <v>88.083273970654844</v>
      </c>
      <c r="BW14">
        <v>84.417213416761697</v>
      </c>
      <c r="BX14">
        <v>90.989981259211149</v>
      </c>
      <c r="BY14">
        <v>88.842627235991699</v>
      </c>
    </row>
    <row r="15" spans="2:77" ht="16.5" thickBot="1" x14ac:dyDescent="0.3">
      <c r="B15" s="166">
        <v>0.92</v>
      </c>
      <c r="C15" s="168">
        <v>-3.2970000000000002</v>
      </c>
      <c r="D15" s="168">
        <v>-0.745</v>
      </c>
      <c r="E15" s="168">
        <v>-3.1269999999999998</v>
      </c>
      <c r="F15" s="168">
        <v>-0.59199999999999997</v>
      </c>
      <c r="G15" s="169">
        <v>-3.6480000000000001</v>
      </c>
      <c r="AC15">
        <v>1999</v>
      </c>
      <c r="AD15">
        <f t="shared" si="10"/>
        <v>85.719342990399355</v>
      </c>
      <c r="AE15">
        <v>77.645395085203603</v>
      </c>
      <c r="AF15">
        <v>91.350398099724345</v>
      </c>
      <c r="AG15">
        <v>88.162235786270102</v>
      </c>
      <c r="AH15">
        <f t="shared" si="0"/>
        <v>94.753471013500715</v>
      </c>
      <c r="AI15">
        <v>84.787355207998701</v>
      </c>
      <c r="AJ15">
        <v>100</v>
      </c>
      <c r="AK15">
        <v>99.473057832503429</v>
      </c>
      <c r="AL15">
        <f t="shared" si="1"/>
        <v>87.810090227867704</v>
      </c>
      <c r="AM15">
        <v>75.758986417787696</v>
      </c>
      <c r="AN15">
        <v>91.289720886509272</v>
      </c>
      <c r="AO15">
        <v>96.381563379306172</v>
      </c>
      <c r="AP15">
        <f t="shared" si="2"/>
        <v>87.567365930678989</v>
      </c>
      <c r="AQ15">
        <v>62.702097792037002</v>
      </c>
      <c r="AR15">
        <v>100</v>
      </c>
      <c r="AS15">
        <v>100</v>
      </c>
      <c r="AT15">
        <f t="shared" si="3"/>
        <v>89.588361855617123</v>
      </c>
      <c r="AU15">
        <v>68.765085566851397</v>
      </c>
      <c r="AV15">
        <v>100</v>
      </c>
      <c r="AW15">
        <v>100</v>
      </c>
      <c r="AX15">
        <f t="shared" si="4"/>
        <v>85.588948289635752</v>
      </c>
      <c r="AY15">
        <v>71.177896579271504</v>
      </c>
      <c r="AZ15">
        <v>100</v>
      </c>
      <c r="BB15">
        <f t="shared" si="5"/>
        <v>92.427274275304654</v>
      </c>
      <c r="BC15">
        <v>84.9317798068288</v>
      </c>
      <c r="BD15">
        <v>99.922768743780495</v>
      </c>
      <c r="BF15">
        <f t="shared" si="6"/>
        <v>88.008781403066607</v>
      </c>
      <c r="BG15">
        <v>64.026344209199806</v>
      </c>
      <c r="BH15">
        <v>100</v>
      </c>
      <c r="BI15">
        <v>100</v>
      </c>
      <c r="BJ15">
        <f t="shared" si="11"/>
        <v>90.432634785067592</v>
      </c>
      <c r="BK15">
        <v>86.255339472914599</v>
      </c>
      <c r="BL15">
        <v>94.609930097220584</v>
      </c>
      <c r="BN15">
        <f t="shared" si="7"/>
        <v>89.005301234962531</v>
      </c>
      <c r="BO15">
        <v>79.845490479160205</v>
      </c>
      <c r="BQ15">
        <v>98.165111990764871</v>
      </c>
      <c r="BR15">
        <f t="shared" si="8"/>
        <v>84.512607747437343</v>
      </c>
      <c r="BS15">
        <v>60.063621998862999</v>
      </c>
      <c r="BT15">
        <v>100</v>
      </c>
      <c r="BU15">
        <v>93.474201243449031</v>
      </c>
      <c r="BV15">
        <f t="shared" si="9"/>
        <v>96.803384548528356</v>
      </c>
      <c r="BW15">
        <v>94.016259606260263</v>
      </c>
      <c r="BX15">
        <v>99.735630267839767</v>
      </c>
      <c r="BY15">
        <v>96.658263771485025</v>
      </c>
    </row>
    <row r="16" spans="2:77" x14ac:dyDescent="0.25">
      <c r="AC16">
        <v>2000</v>
      </c>
      <c r="AD16">
        <f t="shared" si="10"/>
        <v>89.495513329749926</v>
      </c>
      <c r="AE16">
        <v>77.184608301930098</v>
      </c>
      <c r="AF16">
        <v>99.738864750017541</v>
      </c>
      <c r="AG16">
        <v>91.563066937302096</v>
      </c>
      <c r="AH16">
        <f t="shared" si="0"/>
        <v>97.62595331477506</v>
      </c>
      <c r="AI16">
        <v>93.374270584177225</v>
      </c>
      <c r="AJ16">
        <v>100</v>
      </c>
      <c r="AK16">
        <v>99.503589360147927</v>
      </c>
      <c r="AL16">
        <f t="shared" si="1"/>
        <v>85.986421174117936</v>
      </c>
      <c r="AM16">
        <v>72.624641713041996</v>
      </c>
      <c r="AN16">
        <v>88.535746253925097</v>
      </c>
      <c r="AO16">
        <v>96.798875555386672</v>
      </c>
      <c r="AP16">
        <f t="shared" si="2"/>
        <v>84.014176371030018</v>
      </c>
      <c r="AQ16">
        <v>52.188371772174399</v>
      </c>
      <c r="AR16">
        <v>100</v>
      </c>
      <c r="AS16">
        <v>99.854157340915634</v>
      </c>
      <c r="AT16">
        <f t="shared" si="3"/>
        <v>85.746044437122066</v>
      </c>
      <c r="AU16">
        <v>57.238133311366198</v>
      </c>
      <c r="AV16">
        <v>100</v>
      </c>
      <c r="AW16">
        <v>100</v>
      </c>
      <c r="AX16">
        <f t="shared" si="4"/>
        <v>88.894504319343355</v>
      </c>
      <c r="AY16">
        <v>68.269209618047398</v>
      </c>
      <c r="AZ16">
        <v>100</v>
      </c>
      <c r="BA16">
        <v>98.414303339982695</v>
      </c>
      <c r="BB16">
        <f t="shared" si="5"/>
        <v>93.508955456055233</v>
      </c>
      <c r="BC16">
        <v>89.659157656902494</v>
      </c>
      <c r="BD16">
        <v>97.358753255207972</v>
      </c>
      <c r="BF16">
        <f t="shared" si="6"/>
        <v>83.659381874601237</v>
      </c>
      <c r="BG16">
        <v>53.1639903738699</v>
      </c>
      <c r="BH16">
        <v>100</v>
      </c>
      <c r="BI16">
        <v>97.814155249933791</v>
      </c>
      <c r="BJ16">
        <f t="shared" si="11"/>
        <v>91.719754202873801</v>
      </c>
      <c r="BK16">
        <v>85.7273394232339</v>
      </c>
      <c r="BL16">
        <v>97.712168982513703</v>
      </c>
      <c r="BN16">
        <f t="shared" si="7"/>
        <v>83.763001229745285</v>
      </c>
      <c r="BO16">
        <v>58.766537048894598</v>
      </c>
      <c r="BP16">
        <v>94.488313687950409</v>
      </c>
      <c r="BQ16">
        <v>98.034152952390869</v>
      </c>
      <c r="BR16">
        <f t="shared" si="8"/>
        <v>84.339763988713358</v>
      </c>
      <c r="BS16">
        <v>54.4526419304961</v>
      </c>
      <c r="BT16">
        <v>100</v>
      </c>
      <c r="BU16">
        <v>98.566650035643974</v>
      </c>
      <c r="BV16">
        <f t="shared" si="9"/>
        <v>92.654718874216201</v>
      </c>
      <c r="BW16">
        <v>82.342892935629806</v>
      </c>
      <c r="BX16">
        <v>100</v>
      </c>
      <c r="BY16">
        <v>95.621263687018811</v>
      </c>
    </row>
    <row r="17" spans="2:77" x14ac:dyDescent="0.25">
      <c r="AC17">
        <v>2001</v>
      </c>
      <c r="AD17">
        <f t="shared" si="10"/>
        <v>86.151530362261838</v>
      </c>
      <c r="AE17">
        <v>76.552394999065498</v>
      </c>
      <c r="AF17">
        <v>91.549510483351128</v>
      </c>
      <c r="AG17">
        <v>90.352685604368887</v>
      </c>
      <c r="AH17">
        <f t="shared" si="0"/>
        <v>84.231001101174115</v>
      </c>
      <c r="AI17">
        <v>60.051351880002201</v>
      </c>
      <c r="AJ17">
        <v>99.052450362769363</v>
      </c>
      <c r="AK17">
        <v>93.589201060750796</v>
      </c>
      <c r="AL17">
        <f t="shared" si="1"/>
        <v>90.761941735992025</v>
      </c>
      <c r="AM17">
        <v>79.517000995228898</v>
      </c>
      <c r="AN17">
        <v>98.980674480758637</v>
      </c>
      <c r="AO17">
        <v>93.788149731988526</v>
      </c>
      <c r="AP17">
        <f t="shared" si="2"/>
        <v>76.600426507238979</v>
      </c>
      <c r="AQ17">
        <v>31.522928437097207</v>
      </c>
      <c r="AR17">
        <v>99.347945320074345</v>
      </c>
      <c r="AS17">
        <v>98.930405764545398</v>
      </c>
      <c r="AT17">
        <f t="shared" si="3"/>
        <v>80.848866008112566</v>
      </c>
      <c r="AU17">
        <v>43.2461691301217</v>
      </c>
      <c r="AV17">
        <v>99.300428894215983</v>
      </c>
      <c r="AW17">
        <v>100</v>
      </c>
      <c r="AX17">
        <f t="shared" si="4"/>
        <v>74.227242806382776</v>
      </c>
      <c r="AY17">
        <v>42.287119705256103</v>
      </c>
      <c r="AZ17">
        <v>98.42821737488562</v>
      </c>
      <c r="BA17">
        <v>81.966391339006606</v>
      </c>
      <c r="BB17">
        <f t="shared" si="5"/>
        <v>91.625883502257153</v>
      </c>
      <c r="BC17">
        <v>83.251767004514306</v>
      </c>
      <c r="BD17">
        <v>100</v>
      </c>
      <c r="BF17">
        <f t="shared" si="6"/>
        <v>75.217168534160209</v>
      </c>
      <c r="BG17">
        <v>37.8125643730368</v>
      </c>
      <c r="BH17">
        <v>99.461250912784223</v>
      </c>
      <c r="BI17">
        <v>88.377690316659596</v>
      </c>
      <c r="BJ17">
        <f t="shared" si="11"/>
        <v>88.832829780430245</v>
      </c>
      <c r="BK17">
        <v>82.2762555417725</v>
      </c>
      <c r="BL17">
        <v>95.389404019088005</v>
      </c>
      <c r="BN17">
        <f t="shared" si="7"/>
        <v>91.697095315712659</v>
      </c>
      <c r="BO17">
        <v>75.091285947138005</v>
      </c>
      <c r="BP17">
        <v>100</v>
      </c>
      <c r="BQ17">
        <v>100</v>
      </c>
      <c r="BR17">
        <f t="shared" si="8"/>
        <v>74.717608862141958</v>
      </c>
      <c r="BS17">
        <v>42.105197158545799</v>
      </c>
      <c r="BT17">
        <v>100</v>
      </c>
      <c r="BU17">
        <v>82.047629427880096</v>
      </c>
      <c r="BV17">
        <f t="shared" si="9"/>
        <v>87.347513622546273</v>
      </c>
      <c r="BW17">
        <v>73.682287450187502</v>
      </c>
      <c r="BX17">
        <v>99.210395585413636</v>
      </c>
      <c r="BY17">
        <v>89.149857832037696</v>
      </c>
    </row>
    <row r="18" spans="2:77" x14ac:dyDescent="0.25">
      <c r="AC18">
        <v>2002</v>
      </c>
      <c r="AD18">
        <f t="shared" si="10"/>
        <v>89.595537218975309</v>
      </c>
      <c r="AE18">
        <v>79.174643229924499</v>
      </c>
      <c r="AF18">
        <v>99.754077461188146</v>
      </c>
      <c r="AG18">
        <v>89.857890965813297</v>
      </c>
      <c r="AH18">
        <f t="shared" si="0"/>
        <v>75.533091266087581</v>
      </c>
      <c r="AI18">
        <v>26.876360724625101</v>
      </c>
      <c r="AJ18">
        <v>99.722913073637628</v>
      </c>
      <c r="AK18">
        <v>100</v>
      </c>
      <c r="AL18">
        <f t="shared" si="1"/>
        <v>82.606541297874259</v>
      </c>
      <c r="AM18">
        <v>65.887461381156299</v>
      </c>
      <c r="AN18">
        <v>98.737617482553276</v>
      </c>
      <c r="AO18">
        <v>83.194545029913201</v>
      </c>
      <c r="AP18">
        <f t="shared" si="2"/>
        <v>73.424840245630278</v>
      </c>
      <c r="AQ18">
        <v>20.432895141675203</v>
      </c>
      <c r="AR18">
        <v>99.841625595215618</v>
      </c>
      <c r="AS18">
        <v>100</v>
      </c>
      <c r="AT18">
        <f t="shared" si="3"/>
        <v>84.182013033140464</v>
      </c>
      <c r="AU18">
        <v>52.546039099421399</v>
      </c>
      <c r="AV18">
        <v>100</v>
      </c>
      <c r="AW18">
        <v>100</v>
      </c>
      <c r="AX18">
        <f t="shared" si="4"/>
        <v>72.398778373766817</v>
      </c>
      <c r="AY18">
        <v>30.793303273379706</v>
      </c>
      <c r="AZ18">
        <v>99.830060383131752</v>
      </c>
      <c r="BA18">
        <v>86.572971464788992</v>
      </c>
      <c r="BB18">
        <f t="shared" si="5"/>
        <v>98.333732158272866</v>
      </c>
      <c r="BC18">
        <v>95.135781397431614</v>
      </c>
      <c r="BD18">
        <v>100</v>
      </c>
      <c r="BE18">
        <v>99.865415077386956</v>
      </c>
      <c r="BF18">
        <f t="shared" si="6"/>
        <v>70.95650783174797</v>
      </c>
      <c r="BG18">
        <v>21.359869843551905</v>
      </c>
      <c r="BH18">
        <v>99.681675907166152</v>
      </c>
      <c r="BI18">
        <v>91.827977744525839</v>
      </c>
      <c r="BJ18">
        <f t="shared" si="11"/>
        <v>92.394956971027284</v>
      </c>
      <c r="BK18">
        <v>86.723992818869206</v>
      </c>
      <c r="BL18">
        <v>98.065921123185376</v>
      </c>
      <c r="BN18">
        <f t="shared" si="7"/>
        <v>96.939651560617833</v>
      </c>
      <c r="BO18">
        <v>91.049245430911441</v>
      </c>
      <c r="BP18">
        <v>99.769709250942014</v>
      </c>
      <c r="BQ18">
        <v>100</v>
      </c>
      <c r="BR18">
        <f t="shared" si="8"/>
        <v>68.763811857057206</v>
      </c>
      <c r="BS18">
        <v>35.645050197279403</v>
      </c>
      <c r="BT18">
        <v>95.164478615543345</v>
      </c>
      <c r="BU18">
        <v>75.481906758348899</v>
      </c>
      <c r="BV18">
        <f t="shared" si="9"/>
        <v>82.470673625246704</v>
      </c>
      <c r="BW18">
        <v>79.660432395934691</v>
      </c>
      <c r="BX18">
        <v>85.484632716142698</v>
      </c>
      <c r="BY18">
        <v>82.266955763662708</v>
      </c>
    </row>
    <row r="19" spans="2:77" ht="15.75" thickBot="1" x14ac:dyDescent="0.3">
      <c r="AC19">
        <v>2003</v>
      </c>
      <c r="AD19">
        <f t="shared" si="10"/>
        <v>96.581832641838218</v>
      </c>
      <c r="AE19">
        <v>92.128058890299314</v>
      </c>
      <c r="AF19">
        <v>100</v>
      </c>
      <c r="AG19">
        <v>97.617439035215355</v>
      </c>
      <c r="AH19">
        <f t="shared" si="0"/>
        <v>78.612949875211299</v>
      </c>
      <c r="AI19">
        <v>37.506991107013803</v>
      </c>
      <c r="AJ19">
        <v>98.331858518620081</v>
      </c>
      <c r="AK19">
        <v>100</v>
      </c>
      <c r="AL19">
        <f t="shared" si="1"/>
        <v>89.245686807683455</v>
      </c>
      <c r="AM19">
        <v>69.231306274839199</v>
      </c>
      <c r="AN19">
        <v>100</v>
      </c>
      <c r="AO19">
        <v>98.505754148211153</v>
      </c>
      <c r="AP19">
        <f t="shared" si="2"/>
        <v>72.010872191684015</v>
      </c>
      <c r="AQ19">
        <v>17.131759726294703</v>
      </c>
      <c r="AR19">
        <v>98.947448838663036</v>
      </c>
      <c r="AS19">
        <v>99.953408010094293</v>
      </c>
      <c r="AT19">
        <f t="shared" si="3"/>
        <v>80.721431461431806</v>
      </c>
      <c r="AU19">
        <v>43.233841099168103</v>
      </c>
      <c r="AV19">
        <v>99.54752760911505</v>
      </c>
      <c r="AW19">
        <v>99.382925676012292</v>
      </c>
      <c r="AX19">
        <f t="shared" si="4"/>
        <v>77.626488921019131</v>
      </c>
      <c r="AY19">
        <v>34.470006762497505</v>
      </c>
      <c r="AZ19">
        <v>98.487947083738874</v>
      </c>
      <c r="BA19">
        <v>99.921512916821044</v>
      </c>
      <c r="BB19">
        <f t="shared" si="5"/>
        <v>97.179207456790905</v>
      </c>
      <c r="BC19">
        <v>91.850747376867503</v>
      </c>
      <c r="BD19">
        <v>100</v>
      </c>
      <c r="BE19">
        <v>99.686874993505242</v>
      </c>
      <c r="BF19">
        <f t="shared" si="6"/>
        <v>73.116427376305921</v>
      </c>
      <c r="BG19">
        <v>21.460383874004904</v>
      </c>
      <c r="BH19">
        <v>99.053570957553873</v>
      </c>
      <c r="BI19">
        <v>98.835327297358972</v>
      </c>
      <c r="BJ19">
        <f t="shared" si="11"/>
        <v>98.763793591876109</v>
      </c>
      <c r="BK19">
        <v>96.570569409342795</v>
      </c>
      <c r="BL19">
        <v>100</v>
      </c>
      <c r="BM19">
        <v>99.720811366285574</v>
      </c>
      <c r="BN19">
        <f t="shared" si="7"/>
        <v>97.168841369657386</v>
      </c>
      <c r="BO19">
        <v>91.506524108972172</v>
      </c>
      <c r="BP19">
        <v>100</v>
      </c>
      <c r="BQ19">
        <v>100</v>
      </c>
      <c r="BR19">
        <f t="shared" si="8"/>
        <v>70.958782869320501</v>
      </c>
      <c r="BS19">
        <v>34.257141130599805</v>
      </c>
      <c r="BT19">
        <v>99.027742036281907</v>
      </c>
      <c r="BU19">
        <v>79.591465441079805</v>
      </c>
      <c r="BV19">
        <f t="shared" si="9"/>
        <v>81.477339952689761</v>
      </c>
      <c r="BW19">
        <v>67.923449168360293</v>
      </c>
      <c r="BX19">
        <v>92.281993168587078</v>
      </c>
      <c r="BY19">
        <v>84.226577521121897</v>
      </c>
    </row>
    <row r="20" spans="2:77" ht="15.75" thickBot="1" x14ac:dyDescent="0.3">
      <c r="B20" s="290" t="s">
        <v>1156</v>
      </c>
      <c r="C20" s="291"/>
      <c r="D20" s="291"/>
      <c r="E20" s="291"/>
      <c r="F20" s="291"/>
      <c r="G20" s="292"/>
      <c r="AC20">
        <v>2004</v>
      </c>
      <c r="AD20">
        <f t="shared" si="10"/>
        <v>63.933643903175401</v>
      </c>
      <c r="AE20">
        <v>55.919004638813199</v>
      </c>
      <c r="AF20">
        <v>69.288798308006804</v>
      </c>
      <c r="AG20">
        <v>66.593128762706201</v>
      </c>
      <c r="AH20">
        <f t="shared" si="0"/>
        <v>65.040000276163298</v>
      </c>
      <c r="AI20">
        <v>32.225086192666097</v>
      </c>
      <c r="AJ20">
        <v>81.767513438689406</v>
      </c>
      <c r="AK20">
        <v>81.127401197134404</v>
      </c>
      <c r="AL20">
        <f t="shared" si="1"/>
        <v>77.010557043134966</v>
      </c>
      <c r="AM20">
        <v>62.775642317158002</v>
      </c>
      <c r="AN20">
        <v>89.332739306004797</v>
      </c>
      <c r="AO20">
        <v>78.923289506242099</v>
      </c>
      <c r="AP20">
        <f t="shared" si="2"/>
        <v>65.580772894446909</v>
      </c>
      <c r="AQ20">
        <v>19.968643614899804</v>
      </c>
      <c r="AR20">
        <v>80.940143096583697</v>
      </c>
      <c r="AS20">
        <v>95.833531971857226</v>
      </c>
      <c r="AT20">
        <f t="shared" si="3"/>
        <v>68.097987011333132</v>
      </c>
      <c r="AU20">
        <v>25.550075028286798</v>
      </c>
      <c r="AV20">
        <v>78.743886005712596</v>
      </c>
      <c r="AW20">
        <v>100</v>
      </c>
      <c r="AX20">
        <f t="shared" si="4"/>
        <v>66.415702013132929</v>
      </c>
      <c r="AY20">
        <v>29.768437270688395</v>
      </c>
      <c r="AZ20">
        <v>82.560791996914105</v>
      </c>
      <c r="BA20">
        <v>86.917876771796301</v>
      </c>
      <c r="BB20">
        <f t="shared" si="5"/>
        <v>81.962928102878834</v>
      </c>
      <c r="BC20">
        <v>74.248949597349096</v>
      </c>
      <c r="BD20">
        <v>82.130215791482996</v>
      </c>
      <c r="BE20">
        <v>89.509618919804396</v>
      </c>
      <c r="BF20">
        <f t="shared" si="6"/>
        <v>56.743907498254494</v>
      </c>
      <c r="BG20">
        <v>24.623971428931199</v>
      </c>
      <c r="BH20">
        <v>80.947317229357296</v>
      </c>
      <c r="BI20">
        <v>64.660433836474994</v>
      </c>
      <c r="BJ20">
        <f t="shared" si="11"/>
        <v>74.73118938089867</v>
      </c>
      <c r="BK20">
        <v>68.490651358247902</v>
      </c>
      <c r="BL20">
        <v>72.217639877615298</v>
      </c>
      <c r="BM20">
        <v>83.485276906832809</v>
      </c>
      <c r="BN20">
        <f t="shared" si="7"/>
        <v>86.040029911689899</v>
      </c>
      <c r="BO20">
        <v>73.480025613472009</v>
      </c>
      <c r="BP20">
        <v>90.50070688089292</v>
      </c>
      <c r="BQ20">
        <v>94.139357240704797</v>
      </c>
      <c r="BR20">
        <f t="shared" si="8"/>
        <v>61.660075779473402</v>
      </c>
      <c r="BS20">
        <v>34.268212211204997</v>
      </c>
      <c r="BT20">
        <v>84.098110043650493</v>
      </c>
      <c r="BU20">
        <v>66.613905083564703</v>
      </c>
      <c r="BV20">
        <f t="shared" si="9"/>
        <v>91.425881612643025</v>
      </c>
      <c r="BW20">
        <v>79.677185831755395</v>
      </c>
      <c r="BX20">
        <v>99.106370928609593</v>
      </c>
      <c r="BY20">
        <v>95.494088077564058</v>
      </c>
    </row>
    <row r="21" spans="2:77" x14ac:dyDescent="0.25">
      <c r="B21" s="160" t="s">
        <v>3</v>
      </c>
      <c r="C21" s="161" t="s">
        <v>6</v>
      </c>
      <c r="D21" s="161" t="s">
        <v>10</v>
      </c>
      <c r="E21" s="161" t="s">
        <v>23</v>
      </c>
      <c r="F21" s="161" t="s">
        <v>24</v>
      </c>
      <c r="G21" s="162" t="s">
        <v>34</v>
      </c>
      <c r="AC21">
        <v>2005</v>
      </c>
      <c r="AD21">
        <f t="shared" si="10"/>
        <v>62.775453035478797</v>
      </c>
      <c r="AE21">
        <v>59.680678896154703</v>
      </c>
      <c r="AF21">
        <v>54.598004267236</v>
      </c>
      <c r="AG21">
        <v>74.047675943045704</v>
      </c>
      <c r="AH21">
        <f t="shared" si="0"/>
        <v>53.060208179204132</v>
      </c>
      <c r="AI21">
        <v>31.5838413293516</v>
      </c>
      <c r="AJ21">
        <v>55.410671857734997</v>
      </c>
      <c r="AK21">
        <v>72.186111350525806</v>
      </c>
      <c r="AL21">
        <f t="shared" si="1"/>
        <v>79.189701885335765</v>
      </c>
      <c r="AM21">
        <v>72.154921856606308</v>
      </c>
      <c r="AN21">
        <v>76.745473714442696</v>
      </c>
      <c r="AO21">
        <v>88.668710084958306</v>
      </c>
      <c r="AP21">
        <f t="shared" si="2"/>
        <v>58.872615653603397</v>
      </c>
      <c r="AQ21">
        <v>27.547691531922098</v>
      </c>
      <c r="AR21">
        <v>54.7730154021638</v>
      </c>
      <c r="AS21">
        <v>94.297140026724293</v>
      </c>
      <c r="AT21">
        <f t="shared" si="3"/>
        <v>64.442420000784068</v>
      </c>
      <c r="AU21">
        <v>40.852503138364803</v>
      </c>
      <c r="AV21">
        <v>54.5582757940373</v>
      </c>
      <c r="AW21">
        <v>97.916481069950109</v>
      </c>
      <c r="AX21">
        <f t="shared" si="4"/>
        <v>57.463241964617517</v>
      </c>
      <c r="AY21">
        <v>29.804224339235404</v>
      </c>
      <c r="AZ21">
        <v>52.472372684908599</v>
      </c>
      <c r="BA21">
        <v>90.113128869708561</v>
      </c>
      <c r="BB21">
        <f t="shared" si="5"/>
        <v>73.786002458622889</v>
      </c>
      <c r="BC21">
        <v>68.440480830402294</v>
      </c>
      <c r="BD21">
        <v>73.006939470893599</v>
      </c>
      <c r="BE21">
        <v>79.910587074572803</v>
      </c>
      <c r="BF21">
        <f t="shared" si="6"/>
        <v>48.131413482887957</v>
      </c>
      <c r="BG21">
        <v>26.817762672240704</v>
      </c>
      <c r="BH21">
        <v>55.756192736289698</v>
      </c>
      <c r="BI21">
        <v>61.820285040133498</v>
      </c>
      <c r="BJ21">
        <f t="shared" si="11"/>
        <v>71.442003623558534</v>
      </c>
      <c r="BK21">
        <v>62.442694650301398</v>
      </c>
      <c r="BL21">
        <v>61.910687753956999</v>
      </c>
      <c r="BM21">
        <v>89.972628466417206</v>
      </c>
      <c r="BN21">
        <f t="shared" si="7"/>
        <v>62.586019825037226</v>
      </c>
      <c r="BO21">
        <v>48.372704510228203</v>
      </c>
      <c r="BP21">
        <v>49.834170880836901</v>
      </c>
      <c r="BQ21">
        <v>89.551184084046596</v>
      </c>
      <c r="BR21">
        <f t="shared" si="8"/>
        <v>54.4312999302118</v>
      </c>
      <c r="BS21">
        <v>39.275761298188897</v>
      </c>
      <c r="BT21">
        <v>61.671588688585402</v>
      </c>
      <c r="BU21">
        <v>62.346549803861102</v>
      </c>
      <c r="BV21">
        <f t="shared" si="9"/>
        <v>97.694849378696247</v>
      </c>
      <c r="BW21">
        <v>95.276047334935882</v>
      </c>
      <c r="BX21">
        <v>100</v>
      </c>
      <c r="BY21">
        <v>97.808500801152888</v>
      </c>
    </row>
    <row r="22" spans="2:77" ht="15.75" x14ac:dyDescent="0.25">
      <c r="B22" s="172">
        <v>0.1002</v>
      </c>
      <c r="C22" s="170">
        <v>-0.21729999999999999</v>
      </c>
      <c r="D22" s="173">
        <v>-8.2000000000000003E-2</v>
      </c>
      <c r="E22" s="173">
        <v>-5.8799999999999998E-2</v>
      </c>
      <c r="F22" s="173">
        <v>-5.3100000000000001E-2</v>
      </c>
      <c r="G22" s="174">
        <v>8.6199999999999999E-2</v>
      </c>
      <c r="AC22">
        <v>2006</v>
      </c>
      <c r="AD22">
        <f t="shared" si="10"/>
        <v>68.347939240218295</v>
      </c>
      <c r="AE22">
        <v>59.826066535136299</v>
      </c>
      <c r="AF22">
        <v>68.316405041007201</v>
      </c>
      <c r="AG22">
        <v>76.901346144511393</v>
      </c>
      <c r="AH22">
        <f t="shared" si="0"/>
        <v>58.164417832222</v>
      </c>
      <c r="AI22">
        <v>20.021745803995998</v>
      </c>
      <c r="AJ22">
        <v>75.650549520127697</v>
      </c>
      <c r="AK22">
        <v>78.820958172542305</v>
      </c>
      <c r="AL22">
        <f t="shared" si="1"/>
        <v>78.546186672840264</v>
      </c>
      <c r="AM22">
        <v>69.647024307324898</v>
      </c>
      <c r="AN22">
        <v>83.971982869431997</v>
      </c>
      <c r="AO22">
        <v>82.019552841763897</v>
      </c>
      <c r="AP22">
        <f t="shared" si="2"/>
        <v>55.783930231750979</v>
      </c>
      <c r="AQ22">
        <v>20.288956859385607</v>
      </c>
      <c r="AR22">
        <v>75.313587149837701</v>
      </c>
      <c r="AS22">
        <v>71.749246686029608</v>
      </c>
      <c r="AT22">
        <f t="shared" si="3"/>
        <v>64.024585918979724</v>
      </c>
      <c r="AU22">
        <v>33.489359726726505</v>
      </c>
      <c r="AV22">
        <v>75.583166318408701</v>
      </c>
      <c r="AW22">
        <v>83.001231711803996</v>
      </c>
      <c r="AX22">
        <f t="shared" si="4"/>
        <v>55.020471961994197</v>
      </c>
      <c r="AY22">
        <v>26.328572168079404</v>
      </c>
      <c r="AZ22">
        <v>74.646071989264101</v>
      </c>
      <c r="BA22">
        <v>64.086771728639093</v>
      </c>
      <c r="BB22">
        <f t="shared" si="5"/>
        <v>82.762106183812605</v>
      </c>
      <c r="BC22">
        <v>72.377277223454001</v>
      </c>
      <c r="BD22">
        <v>85.670650263023305</v>
      </c>
      <c r="BE22">
        <v>90.238391064960496</v>
      </c>
      <c r="BF22">
        <f t="shared" si="6"/>
        <v>50.769591802159397</v>
      </c>
      <c r="BG22">
        <v>26.201524326635493</v>
      </c>
      <c r="BH22">
        <v>76.087588061762602</v>
      </c>
      <c r="BI22">
        <v>50.019663018080102</v>
      </c>
      <c r="BJ22">
        <f t="shared" si="11"/>
        <v>92.248744356539973</v>
      </c>
      <c r="BK22">
        <v>90.747553664740806</v>
      </c>
      <c r="BL22">
        <v>90.94004147045365</v>
      </c>
      <c r="BM22">
        <v>95.058637934425477</v>
      </c>
      <c r="BN22">
        <f t="shared" si="7"/>
        <v>65.526436244973596</v>
      </c>
      <c r="BO22">
        <v>44.710696751314003</v>
      </c>
      <c r="BP22">
        <v>69.315176908815005</v>
      </c>
      <c r="BQ22">
        <v>82.553435074791793</v>
      </c>
      <c r="BR22">
        <f t="shared" si="8"/>
        <v>55.566166378387436</v>
      </c>
      <c r="BS22">
        <v>24.9414966604824</v>
      </c>
      <c r="BT22">
        <v>81.317187501250402</v>
      </c>
      <c r="BU22">
        <v>60.439814973429499</v>
      </c>
      <c r="BV22">
        <f t="shared" si="9"/>
        <v>92.628493645567346</v>
      </c>
      <c r="BW22">
        <v>88.3031900926334</v>
      </c>
      <c r="BX22">
        <v>99.20747206890907</v>
      </c>
      <c r="BY22">
        <v>90.37481877515954</v>
      </c>
    </row>
    <row r="23" spans="2:77" ht="16.5" thickBot="1" x14ac:dyDescent="0.3">
      <c r="B23" s="175">
        <v>0.2271</v>
      </c>
      <c r="C23" s="171">
        <v>-1.4950000000000001</v>
      </c>
      <c r="D23" s="176">
        <v>-0.18390000000000001</v>
      </c>
      <c r="E23" s="176">
        <v>-0.45479999999999998</v>
      </c>
      <c r="F23" s="176">
        <v>-0.35</v>
      </c>
      <c r="G23" s="177">
        <v>0.58599999999999997</v>
      </c>
      <c r="AC23">
        <v>2007</v>
      </c>
      <c r="AD23">
        <f t="shared" si="10"/>
        <v>57.196576357958634</v>
      </c>
      <c r="AE23">
        <v>47.415225712591898</v>
      </c>
      <c r="AF23">
        <v>58.986132409316902</v>
      </c>
      <c r="AG23">
        <v>65.188370951967102</v>
      </c>
      <c r="AH23">
        <f t="shared" si="0"/>
        <v>56.911117859913567</v>
      </c>
      <c r="AI23">
        <v>18.684486056563003</v>
      </c>
      <c r="AJ23">
        <v>96.940584984761102</v>
      </c>
      <c r="AK23">
        <v>55.108282538416603</v>
      </c>
      <c r="AL23">
        <f t="shared" si="1"/>
        <v>70.939729346855088</v>
      </c>
      <c r="AM23">
        <v>55.313554454597401</v>
      </c>
      <c r="AN23">
        <v>90.896015592429933</v>
      </c>
      <c r="AO23">
        <v>66.60961799353791</v>
      </c>
      <c r="AP23">
        <f t="shared" si="2"/>
        <v>50.199944581544287</v>
      </c>
      <c r="AQ23">
        <v>12.787855075219298</v>
      </c>
      <c r="AR23">
        <v>97.387945110446879</v>
      </c>
      <c r="AS23">
        <v>40.424033558966698</v>
      </c>
      <c r="AT23">
        <f t="shared" si="3"/>
        <v>64.501657128827276</v>
      </c>
      <c r="AU23">
        <v>24.329552753117298</v>
      </c>
      <c r="AV23">
        <v>97.800112321390216</v>
      </c>
      <c r="AW23">
        <v>71.375306311974299</v>
      </c>
      <c r="AX23">
        <f t="shared" si="4"/>
        <v>61.485292382980596</v>
      </c>
      <c r="AY23">
        <v>19.367921065367298</v>
      </c>
      <c r="AZ23">
        <v>95.854886843439786</v>
      </c>
      <c r="BA23">
        <v>69.233069240134697</v>
      </c>
      <c r="BB23">
        <f t="shared" si="5"/>
        <v>84.093158219528092</v>
      </c>
      <c r="BC23">
        <v>93.099308940067104</v>
      </c>
      <c r="BD23">
        <v>64.978246481128508</v>
      </c>
      <c r="BE23">
        <v>94.20191923738868</v>
      </c>
      <c r="BF23">
        <f t="shared" si="6"/>
        <v>53.190269724291483</v>
      </c>
      <c r="BG23">
        <v>11.555506191565598</v>
      </c>
      <c r="BH23">
        <v>97.288225175506454</v>
      </c>
      <c r="BI23">
        <v>50.727077805802402</v>
      </c>
      <c r="BJ23">
        <f t="shared" si="11"/>
        <v>56.832636756637072</v>
      </c>
      <c r="BK23">
        <v>55.365467719028203</v>
      </c>
      <c r="BL23">
        <v>51.918316916106299</v>
      </c>
      <c r="BM23">
        <v>63.2141256347767</v>
      </c>
      <c r="BN23">
        <f t="shared" si="7"/>
        <v>50.192684259948969</v>
      </c>
      <c r="BO23">
        <v>27.445593230357204</v>
      </c>
      <c r="BP23">
        <v>44.383430925490401</v>
      </c>
      <c r="BQ23">
        <v>78.749028623999294</v>
      </c>
      <c r="BR23">
        <f t="shared" si="8"/>
        <v>54.804641777570986</v>
      </c>
      <c r="BS23">
        <v>18.785769266685705</v>
      </c>
      <c r="BT23">
        <v>92.307197913899643</v>
      </c>
      <c r="BU23">
        <v>53.320958152127602</v>
      </c>
      <c r="BV23">
        <f t="shared" si="9"/>
        <v>83.648266203258075</v>
      </c>
      <c r="BW23">
        <v>77.024019905435807</v>
      </c>
      <c r="BX23">
        <v>88.532596853983705</v>
      </c>
      <c r="BY23">
        <v>85.388181850354698</v>
      </c>
    </row>
    <row r="24" spans="2:77" ht="24" x14ac:dyDescent="0.25">
      <c r="B24" s="160" t="s">
        <v>36</v>
      </c>
      <c r="C24" s="161" t="s">
        <v>53</v>
      </c>
      <c r="D24" s="161" t="s">
        <v>54</v>
      </c>
      <c r="E24" s="161" t="s">
        <v>70</v>
      </c>
      <c r="F24" s="161" t="s">
        <v>83</v>
      </c>
      <c r="G24" s="162" t="s">
        <v>84</v>
      </c>
      <c r="AC24">
        <v>2008</v>
      </c>
      <c r="AD24">
        <f t="shared" si="10"/>
        <v>50.480910936477564</v>
      </c>
      <c r="AE24">
        <v>41.985270358142699</v>
      </c>
      <c r="AF24">
        <v>49.234764118420102</v>
      </c>
      <c r="AG24">
        <v>60.222698332869903</v>
      </c>
      <c r="AH24">
        <f t="shared" si="0"/>
        <v>51.432552635993098</v>
      </c>
      <c r="AI24">
        <v>21.761922459990998</v>
      </c>
      <c r="AJ24">
        <v>84.323687379934199</v>
      </c>
      <c r="AK24">
        <v>48.212048068054102</v>
      </c>
      <c r="AL24">
        <f t="shared" si="1"/>
        <v>50.755831042904902</v>
      </c>
      <c r="AM24">
        <v>50.179668620508501</v>
      </c>
      <c r="AN24">
        <v>54.881079428867302</v>
      </c>
      <c r="AO24">
        <v>47.206745079338901</v>
      </c>
      <c r="AP24">
        <f t="shared" si="2"/>
        <v>42.678943397222099</v>
      </c>
      <c r="AQ24">
        <v>15.7855403374151</v>
      </c>
      <c r="AR24">
        <v>84.608868284807301</v>
      </c>
      <c r="AS24">
        <v>27.642421569443897</v>
      </c>
      <c r="AT24">
        <f t="shared" si="3"/>
        <v>65.303626164784532</v>
      </c>
      <c r="AU24">
        <v>24.630189959354098</v>
      </c>
      <c r="AV24">
        <v>85.8136891064038</v>
      </c>
      <c r="AW24">
        <v>85.466999428595699</v>
      </c>
      <c r="AX24">
        <f t="shared" si="4"/>
        <v>55.339611283158369</v>
      </c>
      <c r="AY24">
        <v>18.003382207434399</v>
      </c>
      <c r="AZ24">
        <v>81.6376145861758</v>
      </c>
      <c r="BA24">
        <v>66.377837055864902</v>
      </c>
      <c r="BB24">
        <f t="shared" si="5"/>
        <v>75.022335584722995</v>
      </c>
      <c r="BC24">
        <v>70.079505354810408</v>
      </c>
      <c r="BD24">
        <v>74.329400500475302</v>
      </c>
      <c r="BE24">
        <v>80.658100898883305</v>
      </c>
      <c r="BF24">
        <f t="shared" si="6"/>
        <v>47.416376133052573</v>
      </c>
      <c r="BG24">
        <v>15.682074238319501</v>
      </c>
      <c r="BH24">
        <v>85.351084366048994</v>
      </c>
      <c r="BI24">
        <v>41.215969794789203</v>
      </c>
      <c r="BJ24">
        <f t="shared" si="11"/>
        <v>45.176795220782104</v>
      </c>
      <c r="BK24">
        <v>39.924964206825997</v>
      </c>
      <c r="BL24">
        <v>44.861808750705002</v>
      </c>
      <c r="BM24">
        <v>50.743612704815298</v>
      </c>
      <c r="BN24">
        <f t="shared" si="7"/>
        <v>48.881010660416244</v>
      </c>
      <c r="BO24">
        <v>31.375759421369807</v>
      </c>
      <c r="BP24">
        <v>53.1505790408821</v>
      </c>
      <c r="BQ24">
        <v>62.116693518996797</v>
      </c>
      <c r="BR24">
        <f t="shared" si="8"/>
        <v>49.066846467504895</v>
      </c>
      <c r="BS24">
        <v>18.897022282759096</v>
      </c>
      <c r="BT24">
        <v>77.970641066539699</v>
      </c>
      <c r="BU24">
        <v>50.332876053215898</v>
      </c>
      <c r="BV24">
        <f t="shared" si="9"/>
        <v>89.192669900895282</v>
      </c>
      <c r="BW24">
        <v>78.613007136432898</v>
      </c>
      <c r="BX24">
        <v>93.434708890592646</v>
      </c>
      <c r="BY24">
        <v>95.530293675660289</v>
      </c>
    </row>
    <row r="25" spans="2:77" ht="15.75" x14ac:dyDescent="0.25">
      <c r="B25" s="172">
        <v>1.278</v>
      </c>
      <c r="C25" s="173">
        <v>-9.4100000000000003E-2</v>
      </c>
      <c r="D25" s="173">
        <v>-0.1827</v>
      </c>
      <c r="E25" s="173">
        <v>-0.17469999999999999</v>
      </c>
      <c r="F25" s="173">
        <v>-0.68879999999999997</v>
      </c>
      <c r="G25" s="174">
        <v>9.7699999999999995E-2</v>
      </c>
      <c r="AC25">
        <v>2009</v>
      </c>
      <c r="AD25">
        <f t="shared" si="10"/>
        <v>54.054991194004707</v>
      </c>
      <c r="AE25">
        <v>48.074634732892598</v>
      </c>
      <c r="AF25">
        <v>39.468115175617498</v>
      </c>
      <c r="AG25">
        <v>74.622223673503996</v>
      </c>
      <c r="AH25">
        <f t="shared" si="0"/>
        <v>45.879696754967462</v>
      </c>
      <c r="AI25">
        <v>27.988826000846203</v>
      </c>
      <c r="AJ25">
        <v>64.116030474267703</v>
      </c>
      <c r="AK25">
        <v>45.534233789788502</v>
      </c>
      <c r="AL25">
        <f t="shared" si="1"/>
        <v>49.423940134634734</v>
      </c>
      <c r="AM25">
        <v>41.8817561321396</v>
      </c>
      <c r="AN25">
        <v>59.142253071169897</v>
      </c>
      <c r="AO25">
        <v>47.247811200594697</v>
      </c>
      <c r="AP25">
        <f t="shared" si="2"/>
        <v>37.50004512717323</v>
      </c>
      <c r="AQ25">
        <v>15.336018684672098</v>
      </c>
      <c r="AR25">
        <v>66.910500503190903</v>
      </c>
      <c r="AS25">
        <v>30.253616193656697</v>
      </c>
      <c r="AT25">
        <f t="shared" si="3"/>
        <v>57.567727515765597</v>
      </c>
      <c r="AU25">
        <v>20.335824209791795</v>
      </c>
      <c r="AV25">
        <v>69.949954837685695</v>
      </c>
      <c r="AW25">
        <v>82.417403499819301</v>
      </c>
      <c r="AX25">
        <f t="shared" si="4"/>
        <v>48.879718080559535</v>
      </c>
      <c r="AY25">
        <v>17.807826074468394</v>
      </c>
      <c r="AZ25">
        <v>59.274505747880298</v>
      </c>
      <c r="BA25">
        <v>69.556822419329905</v>
      </c>
      <c r="BB25">
        <f t="shared" si="5"/>
        <v>96.62793419496775</v>
      </c>
      <c r="BC25">
        <v>90.937768189863689</v>
      </c>
      <c r="BD25">
        <v>99.402873716908246</v>
      </c>
      <c r="BE25">
        <v>99.543160678131358</v>
      </c>
      <c r="BF25">
        <f t="shared" si="6"/>
        <v>39.3061242561947</v>
      </c>
      <c r="BG25">
        <v>16.026190768122603</v>
      </c>
      <c r="BH25">
        <v>65.639626592475793</v>
      </c>
      <c r="BI25">
        <v>36.252555407985703</v>
      </c>
      <c r="BJ25">
        <f t="shared" si="11"/>
        <v>46.105817655927972</v>
      </c>
      <c r="BK25">
        <v>39.519937279542901</v>
      </c>
      <c r="BL25">
        <v>41.440488795436899</v>
      </c>
      <c r="BM25">
        <v>57.3570268928041</v>
      </c>
      <c r="BN25">
        <f t="shared" si="7"/>
        <v>48.896176547926238</v>
      </c>
      <c r="BO25">
        <v>32.056757092648596</v>
      </c>
      <c r="BP25">
        <v>48.322033545841698</v>
      </c>
      <c r="BQ25">
        <v>66.309739005288407</v>
      </c>
      <c r="BR25">
        <f t="shared" si="8"/>
        <v>43.52093307439236</v>
      </c>
      <c r="BS25">
        <v>21.461429531818595</v>
      </c>
      <c r="BT25">
        <v>71.302340000828096</v>
      </c>
      <c r="BU25">
        <v>37.799029690530404</v>
      </c>
      <c r="BV25">
        <f t="shared" si="9"/>
        <v>79.506685393465503</v>
      </c>
      <c r="BW25">
        <v>65.170004923379395</v>
      </c>
      <c r="BX25">
        <v>88.690021193341295</v>
      </c>
      <c r="BY25">
        <v>84.660030063675805</v>
      </c>
    </row>
    <row r="26" spans="2:77" ht="16.5" thickBot="1" x14ac:dyDescent="0.3">
      <c r="B26" s="178">
        <v>3.431</v>
      </c>
      <c r="C26" s="179">
        <v>-0.8589</v>
      </c>
      <c r="D26" s="179">
        <v>-0.38740000000000002</v>
      </c>
      <c r="E26" s="179">
        <v>-0.53010000000000002</v>
      </c>
      <c r="F26" s="179">
        <v>-3.13</v>
      </c>
      <c r="G26" s="180">
        <v>0.35389999999999999</v>
      </c>
      <c r="AC26">
        <v>2010</v>
      </c>
      <c r="AD26">
        <f t="shared" si="10"/>
        <v>45.607151655059567</v>
      </c>
      <c r="AE26">
        <v>42.128700457379601</v>
      </c>
      <c r="AF26">
        <v>39.855481885579401</v>
      </c>
      <c r="AG26">
        <v>54.8372726222197</v>
      </c>
      <c r="AH26">
        <f t="shared" si="0"/>
        <v>31.28125341024807</v>
      </c>
      <c r="AI26">
        <v>12.251874747572103</v>
      </c>
      <c r="AJ26">
        <v>51.616687105606701</v>
      </c>
      <c r="AK26">
        <v>29.975198377565405</v>
      </c>
      <c r="AL26">
        <f t="shared" si="1"/>
        <v>44.5423594067423</v>
      </c>
      <c r="AM26">
        <v>35.238979596278298</v>
      </c>
      <c r="AN26">
        <v>55.1583101519225</v>
      </c>
      <c r="AO26">
        <v>43.229788472026101</v>
      </c>
      <c r="AP26">
        <f t="shared" si="2"/>
        <v>29.495304196016701</v>
      </c>
      <c r="AQ26">
        <v>6.4925743345211941</v>
      </c>
      <c r="AR26">
        <v>61.102110820259902</v>
      </c>
      <c r="AS26">
        <v>20.891227433268995</v>
      </c>
      <c r="AT26">
        <f t="shared" si="3"/>
        <v>54.111302856001629</v>
      </c>
      <c r="AU26">
        <v>10.557836997506996</v>
      </c>
      <c r="AV26">
        <v>65.83992763973859</v>
      </c>
      <c r="AW26">
        <v>85.9361439307593</v>
      </c>
      <c r="AX26">
        <f t="shared" si="4"/>
        <v>34.263168421630233</v>
      </c>
      <c r="AY26">
        <v>12.030876046177795</v>
      </c>
      <c r="AZ26">
        <v>43.373320483160299</v>
      </c>
      <c r="BA26">
        <v>47.385308735552599</v>
      </c>
      <c r="BB26">
        <f t="shared" si="5"/>
        <v>95.892504100862652</v>
      </c>
      <c r="BC26">
        <v>94.820742672478474</v>
      </c>
      <c r="BD26">
        <v>92.856769630109511</v>
      </c>
      <c r="BE26">
        <v>100</v>
      </c>
      <c r="BF26">
        <f t="shared" si="6"/>
        <v>32.008795576057963</v>
      </c>
      <c r="BG26">
        <v>6.1307743187421977</v>
      </c>
      <c r="BH26">
        <v>61.284389993087899</v>
      </c>
      <c r="BI26">
        <v>28.611222416343793</v>
      </c>
      <c r="BJ26">
        <f t="shared" si="11"/>
        <v>50.843620797717996</v>
      </c>
      <c r="BK26">
        <v>44.725556900699502</v>
      </c>
      <c r="BL26">
        <v>45.759886781438098</v>
      </c>
      <c r="BM26">
        <v>62.045418711016403</v>
      </c>
      <c r="BN26">
        <f t="shared" si="7"/>
        <v>47.77554099618056</v>
      </c>
      <c r="BO26">
        <v>32.473270262882494</v>
      </c>
      <c r="BP26">
        <v>45.667290891795297</v>
      </c>
      <c r="BQ26">
        <v>65.186061833863903</v>
      </c>
      <c r="BR26">
        <f t="shared" si="8"/>
        <v>38.566877391998332</v>
      </c>
      <c r="BS26">
        <v>12.135280644897506</v>
      </c>
      <c r="BT26">
        <v>73.829984680336793</v>
      </c>
      <c r="BU26">
        <v>29.735366850760698</v>
      </c>
      <c r="BV26">
        <f t="shared" si="9"/>
        <v>75.313388130633555</v>
      </c>
      <c r="BW26">
        <v>56.736160624511399</v>
      </c>
      <c r="BX26">
        <v>94.752602229199766</v>
      </c>
      <c r="BY26">
        <v>74.451401538189501</v>
      </c>
    </row>
    <row r="27" spans="2:77" ht="15.75" thickBot="1" x14ac:dyDescent="0.3">
      <c r="B27" s="290" t="s">
        <v>1157</v>
      </c>
      <c r="C27" s="291"/>
      <c r="D27" s="291"/>
      <c r="E27" s="291"/>
      <c r="F27" s="291"/>
      <c r="G27" s="292"/>
      <c r="AC27">
        <v>2011</v>
      </c>
      <c r="AD27">
        <f t="shared" si="10"/>
        <v>44.614092096091703</v>
      </c>
      <c r="AE27">
        <v>44.812033001162398</v>
      </c>
      <c r="AF27">
        <v>40.0793055100591</v>
      </c>
      <c r="AG27">
        <v>48.950937777053603</v>
      </c>
      <c r="AH27">
        <f t="shared" si="0"/>
        <v>27.900281717689769</v>
      </c>
      <c r="AI27">
        <v>12.419259399630107</v>
      </c>
      <c r="AJ27">
        <v>43.798152727220803</v>
      </c>
      <c r="AK27">
        <v>27.483433026218407</v>
      </c>
      <c r="AL27">
        <f t="shared" si="1"/>
        <v>44.053387201380268</v>
      </c>
      <c r="AM27">
        <v>26.804325192060105</v>
      </c>
      <c r="AN27">
        <v>63.6850006222407</v>
      </c>
      <c r="AO27">
        <v>41.670835789839998</v>
      </c>
      <c r="AP27">
        <f t="shared" si="2"/>
        <v>22.01281599183157</v>
      </c>
      <c r="AQ27">
        <v>6.472799045136199</v>
      </c>
      <c r="AR27">
        <v>47.934253003695297</v>
      </c>
      <c r="AS27">
        <v>11.631395926663203</v>
      </c>
      <c r="AT27">
        <f t="shared" si="3"/>
        <v>38.727024257294595</v>
      </c>
      <c r="AU27">
        <v>10.344755083612796</v>
      </c>
      <c r="AV27">
        <v>55.8623151572802</v>
      </c>
      <c r="AW27">
        <v>49.974002530990802</v>
      </c>
      <c r="AX27">
        <f t="shared" si="4"/>
        <v>37.636888322421562</v>
      </c>
      <c r="AY27">
        <v>14.782632602283599</v>
      </c>
      <c r="AZ27">
        <v>59.825741515299299</v>
      </c>
      <c r="BA27">
        <v>38.302290849681803</v>
      </c>
      <c r="BB27">
        <f t="shared" si="5"/>
        <v>97.187635178858201</v>
      </c>
      <c r="BC27">
        <v>92.483096503415055</v>
      </c>
      <c r="BD27">
        <v>100</v>
      </c>
      <c r="BE27">
        <v>99.079809033159563</v>
      </c>
      <c r="BF27">
        <f t="shared" si="6"/>
        <v>25.078017158152829</v>
      </c>
      <c r="BG27">
        <v>5.5751440631624973</v>
      </c>
      <c r="BH27">
        <v>52.510481586847398</v>
      </c>
      <c r="BI27">
        <v>17.148425824448594</v>
      </c>
      <c r="BJ27">
        <f t="shared" si="11"/>
        <v>47.797227499547198</v>
      </c>
      <c r="BK27">
        <v>45.95384990993</v>
      </c>
      <c r="BL27">
        <v>43.212706498154098</v>
      </c>
      <c r="BM27">
        <v>54.225126090557502</v>
      </c>
      <c r="BN27">
        <f t="shared" si="7"/>
        <v>43.70862886887204</v>
      </c>
      <c r="BO27">
        <v>29.789108695978996</v>
      </c>
      <c r="BP27">
        <v>43.799228017045202</v>
      </c>
      <c r="BQ27">
        <v>57.537549893591901</v>
      </c>
      <c r="BR27">
        <f t="shared" si="8"/>
        <v>36.617568379323934</v>
      </c>
      <c r="BS27">
        <v>11.350537448599496</v>
      </c>
      <c r="BT27">
        <v>74.718887212357203</v>
      </c>
      <c r="BU27">
        <v>23.783280477015097</v>
      </c>
      <c r="BV27">
        <f t="shared" si="9"/>
        <v>61.201450939058532</v>
      </c>
      <c r="BW27">
        <v>44.720035075135499</v>
      </c>
      <c r="BX27">
        <v>82.285800394996599</v>
      </c>
      <c r="BY27">
        <v>56.598517347043497</v>
      </c>
    </row>
    <row r="28" spans="2:77" x14ac:dyDescent="0.25">
      <c r="B28" s="160" t="s">
        <v>3</v>
      </c>
      <c r="C28" s="161" t="s">
        <v>6</v>
      </c>
      <c r="D28" s="161" t="s">
        <v>10</v>
      </c>
      <c r="E28" s="161" t="s">
        <v>23</v>
      </c>
      <c r="F28" s="161" t="s">
        <v>24</v>
      </c>
      <c r="G28" s="162" t="s">
        <v>34</v>
      </c>
      <c r="AC28">
        <v>2012</v>
      </c>
      <c r="AD28">
        <f t="shared" si="10"/>
        <v>62.379913083307095</v>
      </c>
      <c r="AE28">
        <v>55.944746740414999</v>
      </c>
      <c r="AF28">
        <v>58.823337632913301</v>
      </c>
      <c r="AG28">
        <v>72.371654876592999</v>
      </c>
      <c r="AH28">
        <f t="shared" si="0"/>
        <v>28.783177275278195</v>
      </c>
      <c r="AI28">
        <v>17.934066692855097</v>
      </c>
      <c r="AJ28">
        <v>36.058799188267997</v>
      </c>
      <c r="AK28">
        <v>32.356665944711494</v>
      </c>
      <c r="AL28">
        <f t="shared" si="1"/>
        <v>55.048704711427526</v>
      </c>
      <c r="AM28">
        <v>35.709799042769802</v>
      </c>
      <c r="AN28">
        <v>61.179744152515497</v>
      </c>
      <c r="AO28">
        <v>68.256570938997299</v>
      </c>
      <c r="AP28">
        <f t="shared" si="2"/>
        <v>20.942874240863532</v>
      </c>
      <c r="AQ28">
        <v>7.2313384116798005</v>
      </c>
      <c r="AR28">
        <v>35.492967552888601</v>
      </c>
      <c r="AS28">
        <v>20.104316758022193</v>
      </c>
      <c r="AT28">
        <f t="shared" si="3"/>
        <v>38.849089335957132</v>
      </c>
      <c r="AU28">
        <v>7.193866025685594</v>
      </c>
      <c r="AV28">
        <v>46.362586327930401</v>
      </c>
      <c r="AW28">
        <v>62.9908156542554</v>
      </c>
      <c r="AX28">
        <f t="shared" si="4"/>
        <v>33.289204290478629</v>
      </c>
      <c r="AY28">
        <v>17.001392620068202</v>
      </c>
      <c r="AZ28">
        <v>31.972474453942894</v>
      </c>
      <c r="BA28">
        <v>50.893745797424799</v>
      </c>
      <c r="BB28">
        <f t="shared" si="5"/>
        <v>95.843016663570424</v>
      </c>
      <c r="BC28">
        <v>92.855633116210768</v>
      </c>
      <c r="BD28">
        <v>95.089615660781234</v>
      </c>
      <c r="BE28">
        <v>99.583801213719255</v>
      </c>
      <c r="BF28">
        <f t="shared" si="6"/>
        <v>26.6860668098325</v>
      </c>
      <c r="BG28">
        <v>6.4234657865156066</v>
      </c>
      <c r="BH28">
        <v>40.572773954538697</v>
      </c>
      <c r="BI28">
        <v>33.061960688443193</v>
      </c>
      <c r="BJ28">
        <f t="shared" si="11"/>
        <v>53.485446738168967</v>
      </c>
      <c r="BK28">
        <v>52.281012802758198</v>
      </c>
      <c r="BL28">
        <v>48.100197732213203</v>
      </c>
      <c r="BM28">
        <v>60.0751296795355</v>
      </c>
      <c r="BN28">
        <f t="shared" si="7"/>
        <v>49.996966513269861</v>
      </c>
      <c r="BO28">
        <v>38.002436364234597</v>
      </c>
      <c r="BP28">
        <v>45.5208155958926</v>
      </c>
      <c r="BQ28">
        <v>66.467647579682392</v>
      </c>
      <c r="BR28">
        <f t="shared" si="8"/>
        <v>40.044596066488168</v>
      </c>
      <c r="BS28">
        <v>15.956633089253401</v>
      </c>
      <c r="BT28">
        <v>69.623812468938809</v>
      </c>
      <c r="BU28">
        <v>34.553342641272295</v>
      </c>
      <c r="BV28">
        <f t="shared" si="9"/>
        <v>71.177839007605101</v>
      </c>
      <c r="BW28">
        <v>55.442572350455698</v>
      </c>
      <c r="BX28">
        <v>80.307769802242305</v>
      </c>
      <c r="BY28">
        <v>77.783174870117307</v>
      </c>
    </row>
    <row r="29" spans="2:77" ht="15.75" x14ac:dyDescent="0.25">
      <c r="B29" s="172">
        <v>-0.2006</v>
      </c>
      <c r="C29" s="170">
        <v>0.3014</v>
      </c>
      <c r="D29" s="173">
        <v>-0.41299999999999998</v>
      </c>
      <c r="E29" s="173">
        <v>0.1525</v>
      </c>
      <c r="F29" s="173">
        <v>0.1043</v>
      </c>
      <c r="G29" s="174">
        <v>0.25409999999999999</v>
      </c>
    </row>
    <row r="30" spans="2:77" ht="16.5" thickBot="1" x14ac:dyDescent="0.3">
      <c r="B30" s="175">
        <v>-0.73519999999999996</v>
      </c>
      <c r="C30" s="171">
        <v>1.159</v>
      </c>
      <c r="D30" s="176">
        <v>-1.4319999999999999</v>
      </c>
      <c r="E30" s="176">
        <v>0.79369999999999996</v>
      </c>
      <c r="F30" s="176">
        <v>0.38229999999999997</v>
      </c>
      <c r="G30" s="177">
        <v>0.92720000000000002</v>
      </c>
      <c r="AC30" t="s">
        <v>153</v>
      </c>
      <c r="AD30" s="6">
        <f t="array" ref="AD30:AD31">LINEST(AD3:AD28,,TRUE, TRUE)</f>
        <v>-1.9329554375922617</v>
      </c>
      <c r="AE30" s="6">
        <v>-1.9676589121309169</v>
      </c>
      <c r="AF30" s="6">
        <v>-2.2007938056120331</v>
      </c>
      <c r="AG30" s="6">
        <v>-1.4909507896854173</v>
      </c>
      <c r="AH30" s="6">
        <f t="array" ref="AH30:AH31">LINEST(AH3:AH28,,TRUE, TRUE)</f>
        <v>-2.2511099472274405</v>
      </c>
      <c r="AI30" s="6">
        <v>-3.3865060115183905</v>
      </c>
      <c r="AJ30" s="6">
        <v>-1.1823955540126514</v>
      </c>
      <c r="AK30" s="6">
        <v>-4.8209004538988527</v>
      </c>
      <c r="AL30" s="6">
        <f t="array" ref="AL30:AL31">LINEST(AL3:AL28,,TRUE, TRUE)</f>
        <v>-2.0312884982195909</v>
      </c>
      <c r="AM30" s="6">
        <v>-2.452703502220718</v>
      </c>
      <c r="AN30" s="6">
        <v>-1.4843665560769141</v>
      </c>
      <c r="AO30" s="6">
        <v>-3.1782473383934478</v>
      </c>
      <c r="AP30" s="6">
        <f t="array" ref="AP30:AP31">LINEST(AP3:AP28,,TRUE, TRUE)</f>
        <v>-2.4799962390211845</v>
      </c>
      <c r="AQ30" s="6">
        <v>-3.8124586860530911</v>
      </c>
      <c r="AR30" s="6">
        <v>-4.8708208784964064</v>
      </c>
      <c r="AS30" s="6">
        <v>-3.2155619498448504</v>
      </c>
      <c r="AT30" s="6">
        <f t="array" ref="AT30:AT31">LINEST(AT3:AT28,,TRUE, TRUE)</f>
        <v>-1.4856285338155364</v>
      </c>
      <c r="AU30" s="6">
        <v>-3.2358421538454141</v>
      </c>
      <c r="AV30" s="6">
        <v>-0.56599646864630182</v>
      </c>
      <c r="AW30" s="6">
        <v>-1.023955489322762</v>
      </c>
      <c r="AX30" s="6">
        <f t="array" ref="AX30:AX31">LINEST(AX3:AX28,,TRUE, TRUE)</f>
        <v>-1.9200664766233144</v>
      </c>
      <c r="AY30" s="6">
        <v>-3.4780087336325458</v>
      </c>
      <c r="AZ30" s="6">
        <v>-2.0637153133230646</v>
      </c>
      <c r="BA30" s="6">
        <v>-4.468399500949598</v>
      </c>
      <c r="BB30" s="6">
        <f t="array" ref="BB30:BB31">LINEST(BB3:BB28,,TRUE, TRUE)</f>
        <v>0.17676376452902004</v>
      </c>
      <c r="BC30" s="6">
        <v>-5.5406586926572566E-4</v>
      </c>
      <c r="BD30" s="6">
        <v>-0.76637888702237145</v>
      </c>
      <c r="BE30" s="6">
        <v>0.52108788292641395</v>
      </c>
      <c r="BF30" s="6">
        <f t="array" ref="BF30:BF31">LINEST(BF3:BF28,,TRUE, TRUE)</f>
        <v>-2.2136694654244735</v>
      </c>
      <c r="BG30" s="6">
        <v>-3.3684120591753497</v>
      </c>
      <c r="BH30" s="6">
        <v>-3.4543331373069774</v>
      </c>
      <c r="BI30" s="6">
        <v>-2.3206897303574263</v>
      </c>
      <c r="BJ30" s="6">
        <f t="array" ref="BJ30:BJ31">LINEST(BJ5:BJ28,,TRUE,TRUE)</f>
        <v>-2.093805816426789</v>
      </c>
      <c r="BK30" s="6">
        <v>-2.1400166366758384</v>
      </c>
      <c r="BL30" s="6">
        <v>-2.5548445789892833</v>
      </c>
      <c r="BM30" s="6">
        <v>-5.0111732468273189</v>
      </c>
      <c r="BN30" s="6">
        <f t="array" ref="BN30:BN31">LINEST(BN3:BN28,,TRUE, TRUE)</f>
        <v>-1.912682578823147</v>
      </c>
      <c r="BO30" s="6">
        <v>-2.5774469046718709</v>
      </c>
      <c r="BP30" s="6">
        <v>-5.6395792137447867</v>
      </c>
      <c r="BQ30" s="6">
        <v>-1.7812167625726261</v>
      </c>
      <c r="BR30" s="6">
        <f t="array" ref="BR30:BR31">LINEST(BR3:BR28,,TRUE, TRUE)</f>
        <v>-2.2664230606263915</v>
      </c>
      <c r="BS30" s="6">
        <v>-3.4485130235281205</v>
      </c>
      <c r="BT30" s="6">
        <v>-0.63528246840377223</v>
      </c>
      <c r="BU30" s="6">
        <v>-2.4444481092032802</v>
      </c>
      <c r="BV30" s="6">
        <f t="array" ref="BV30:BV31">LINEST(BV3:BV28,,TRUE, TRUE)</f>
        <v>-0.9928060475744791</v>
      </c>
      <c r="BW30" s="6">
        <v>-1.6435624121485943</v>
      </c>
      <c r="BX30" s="6">
        <v>-0.70177616737935766</v>
      </c>
      <c r="BY30" s="6">
        <v>-0.87245969932287037</v>
      </c>
    </row>
    <row r="31" spans="2:77" ht="24" x14ac:dyDescent="0.25">
      <c r="B31" s="160" t="s">
        <v>36</v>
      </c>
      <c r="C31" s="161" t="s">
        <v>53</v>
      </c>
      <c r="D31" s="161" t="s">
        <v>54</v>
      </c>
      <c r="E31" s="161" t="s">
        <v>70</v>
      </c>
      <c r="F31" s="161" t="s">
        <v>83</v>
      </c>
      <c r="G31" s="162" t="s">
        <v>84</v>
      </c>
      <c r="AC31" t="s">
        <v>154</v>
      </c>
      <c r="AD31" s="6">
        <v>0.30307238015484395</v>
      </c>
      <c r="AE31" s="6">
        <v>0.35305935753801082</v>
      </c>
      <c r="AF31" s="6">
        <v>0.37925659487160174</v>
      </c>
      <c r="AG31" s="6">
        <v>0.28110707498217125</v>
      </c>
      <c r="AH31" s="6">
        <v>0.42009037186975684</v>
      </c>
      <c r="AI31" s="6">
        <v>0.46071886536302958</v>
      </c>
      <c r="AJ31" s="6">
        <v>0.45844637859095394</v>
      </c>
      <c r="AK31" s="6">
        <v>0.51892418897414394</v>
      </c>
      <c r="AL31" s="6">
        <v>0.24422328027092391</v>
      </c>
      <c r="AM31" s="6">
        <v>0.2487554349096886</v>
      </c>
      <c r="AN31" s="6">
        <v>0.24393665721851579</v>
      </c>
      <c r="AO31" s="6">
        <v>0.47076933462568976</v>
      </c>
      <c r="AP31" s="6">
        <v>0.39152543910277482</v>
      </c>
      <c r="AQ31" s="6">
        <v>0.40083498617396013</v>
      </c>
      <c r="AR31" s="6">
        <v>1.1767568456665753</v>
      </c>
      <c r="AS31" s="6">
        <v>0.60289155248956905</v>
      </c>
      <c r="AT31" s="6">
        <v>0.36369746721781621</v>
      </c>
      <c r="AU31" s="6">
        <v>0.39411969595550983</v>
      </c>
      <c r="AV31" s="6">
        <v>0.49942165535053068</v>
      </c>
      <c r="AW31" s="6">
        <v>0.31332285506644947</v>
      </c>
      <c r="AX31" s="6">
        <v>0.37177621485431045</v>
      </c>
      <c r="AY31" s="6">
        <v>0.39697297880126792</v>
      </c>
      <c r="AZ31" s="6">
        <v>0.60941806009195909</v>
      </c>
      <c r="BA31" s="6">
        <v>0.70177248689896476</v>
      </c>
      <c r="BB31" s="6">
        <v>0.24059435812248103</v>
      </c>
      <c r="BC31" s="6">
        <v>0.25639092311571926</v>
      </c>
      <c r="BD31" s="6">
        <v>0.43829427881044358</v>
      </c>
      <c r="BE31" s="6">
        <v>0.75957665968349164</v>
      </c>
      <c r="BF31" s="6">
        <v>0.43382608696834823</v>
      </c>
      <c r="BG31" s="6">
        <v>0.47008933204820452</v>
      </c>
      <c r="BH31" s="6">
        <v>0.67530083542162345</v>
      </c>
      <c r="BI31" s="6">
        <v>0.49731270888173396</v>
      </c>
      <c r="BJ31" s="6">
        <v>0.37272511173683326</v>
      </c>
      <c r="BK31" s="6">
        <v>0.38807506174862877</v>
      </c>
      <c r="BL31" s="6">
        <v>0.41718364547037229</v>
      </c>
      <c r="BM31" s="6">
        <v>1.220000436284097</v>
      </c>
      <c r="BN31" s="6">
        <v>0.3448912889655586</v>
      </c>
      <c r="BO31" s="6">
        <v>0.40228402040736655</v>
      </c>
      <c r="BP31" s="6">
        <v>0.88376358297393864</v>
      </c>
      <c r="BQ31" s="6">
        <v>0.28645586336251799</v>
      </c>
      <c r="BR31" s="6">
        <v>0.27330182783456791</v>
      </c>
      <c r="BS31" s="6">
        <v>0.34384032586297958</v>
      </c>
      <c r="BT31" s="6">
        <v>0.29644913791470029</v>
      </c>
      <c r="BU31" s="6">
        <v>0.35107130898407723</v>
      </c>
      <c r="BV31" s="6">
        <v>0.16817707320895603</v>
      </c>
      <c r="BW31" s="6">
        <v>0.21116950889464869</v>
      </c>
      <c r="BX31" s="6">
        <v>0.27975016835728717</v>
      </c>
      <c r="BY31" s="6">
        <v>0.18016304976365743</v>
      </c>
    </row>
    <row r="32" spans="2:77" ht="15.75" x14ac:dyDescent="0.25">
      <c r="B32" s="172">
        <v>-0.44640000000000002</v>
      </c>
      <c r="C32" s="173">
        <v>0.4153</v>
      </c>
      <c r="D32" s="173">
        <v>-1.6999999999999999E-3</v>
      </c>
      <c r="E32" s="173">
        <v>-0.4894</v>
      </c>
      <c r="F32" s="173">
        <v>4.5999999999999999E-2</v>
      </c>
      <c r="G32" s="174">
        <v>-0.2117</v>
      </c>
      <c r="AC32" t="s">
        <v>155</v>
      </c>
      <c r="AD32" s="6">
        <f>AD30/AD31</f>
        <v>-6.377867348402674</v>
      </c>
      <c r="AE32" s="6">
        <v>-5.5731674295563067</v>
      </c>
      <c r="AF32" s="6">
        <v>-5.8029150590172787</v>
      </c>
      <c r="AG32" s="6">
        <v>-5.3038536642308927</v>
      </c>
      <c r="AH32" s="6">
        <f>AH30/AH31</f>
        <v>-5.358632565674144</v>
      </c>
      <c r="AI32" s="6">
        <v>-7.3504826177455262</v>
      </c>
      <c r="AJ32" s="6">
        <v>-2.5791359889171179</v>
      </c>
      <c r="AK32" s="6">
        <v>-9.2901825668008318</v>
      </c>
      <c r="AL32" s="6">
        <f>AL30/AL31</f>
        <v>-8.3173418028216801</v>
      </c>
      <c r="AM32" s="6">
        <v>-9.8598991540071452</v>
      </c>
      <c r="AN32" s="6">
        <v>-6.0850491803994622</v>
      </c>
      <c r="AO32" s="6">
        <v>-6.7511774974053536</v>
      </c>
      <c r="AP32" s="6">
        <f>AP30/AP31</f>
        <v>-6.3341892795124082</v>
      </c>
      <c r="AQ32" s="6">
        <v>-9.511292221379362</v>
      </c>
      <c r="AR32" s="6">
        <v>-4.1391906037626018</v>
      </c>
      <c r="AS32" s="6">
        <v>-5.3335661058221326</v>
      </c>
      <c r="AT32" s="6">
        <f>AT30/AT31</f>
        <v>-4.0847920805722922</v>
      </c>
      <c r="AU32" s="6">
        <v>-8.2103030806425163</v>
      </c>
      <c r="AV32" s="6">
        <v>-1.1333038176909731</v>
      </c>
      <c r="AW32" s="6">
        <v>-3.2680523388745506</v>
      </c>
      <c r="AX32" s="6">
        <f>AX30/AX31</f>
        <v>-5.1645758924511593</v>
      </c>
      <c r="AY32" s="6">
        <v>-8.761323614859192</v>
      </c>
      <c r="AZ32" s="6">
        <v>-3.3863704548100477</v>
      </c>
      <c r="BA32" s="6">
        <v>-6.3673050516625915</v>
      </c>
      <c r="BB32" s="6">
        <f>BB30/BB31</f>
        <v>0.73469621610592251</v>
      </c>
      <c r="BC32" s="6">
        <v>-2.1610198307045921E-3</v>
      </c>
      <c r="BD32" s="6">
        <v>-1.7485486899403953</v>
      </c>
      <c r="BE32" s="6">
        <v>0.68602408497326173</v>
      </c>
      <c r="BF32" s="6">
        <f>BF30/BF31</f>
        <v>-5.1026656347339063</v>
      </c>
      <c r="BG32" s="6">
        <v>-7.1654722401357143</v>
      </c>
      <c r="BH32" s="6">
        <v>-5.1152507980391695</v>
      </c>
      <c r="BI32" s="6">
        <v>-4.666459732299562</v>
      </c>
      <c r="BJ32" s="6">
        <f>BJ30/BJ31</f>
        <v>-5.6175603695442557</v>
      </c>
      <c r="BK32" s="6">
        <v>-5.5144399823918855</v>
      </c>
      <c r="BL32" s="6">
        <v>-6.1240286064155507</v>
      </c>
      <c r="BM32" s="6">
        <v>-4.1075175858874733</v>
      </c>
      <c r="BN32" s="6">
        <f>BN30/BN31</f>
        <v>-5.5457549669053847</v>
      </c>
      <c r="BO32" s="6">
        <v>-6.4070327776426712</v>
      </c>
      <c r="BP32" s="6">
        <v>-6.3813211161825985</v>
      </c>
      <c r="BQ32" s="6">
        <v>-6.2181194047281414</v>
      </c>
      <c r="BR32" s="6">
        <f>BR30/BR31</f>
        <v>-8.2927475406358351</v>
      </c>
      <c r="BS32" s="6">
        <v>-10.029402499177346</v>
      </c>
      <c r="BT32" s="6">
        <v>-2.1429728987323524</v>
      </c>
      <c r="BU32" s="6">
        <v>-6.9628250633097091</v>
      </c>
      <c r="BV32" s="6">
        <f>BV30/BV31</f>
        <v>-5.9033376466299963</v>
      </c>
      <c r="BW32" s="6">
        <v>-7.7831426551669383</v>
      </c>
      <c r="BX32" s="6">
        <v>-2.5085817517116689</v>
      </c>
      <c r="BY32" s="6">
        <v>-4.8426117367983368</v>
      </c>
    </row>
    <row r="33" spans="2:77" ht="16.5" thickBot="1" x14ac:dyDescent="0.3">
      <c r="B33" s="175">
        <v>-2.1640000000000001</v>
      </c>
      <c r="C33" s="176">
        <v>1.897</v>
      </c>
      <c r="D33" s="176">
        <v>-4.5999999999999999E-3</v>
      </c>
      <c r="E33" s="176">
        <v>-1.8720000000000001</v>
      </c>
      <c r="F33" s="176">
        <v>0.14549999999999999</v>
      </c>
      <c r="G33" s="177">
        <v>-0.86019999999999996</v>
      </c>
      <c r="AB33" t="s">
        <v>164</v>
      </c>
    </row>
    <row r="34" spans="2:77" x14ac:dyDescent="0.25">
      <c r="AC34" t="s">
        <v>157</v>
      </c>
      <c r="AD34" s="7">
        <f t="array" ref="AD34">MATCH(TRUE, AD3:AD28&lt;&gt;"",0)</f>
        <v>1</v>
      </c>
      <c r="AE34" s="7">
        <v>1</v>
      </c>
      <c r="AF34" s="7">
        <v>2</v>
      </c>
      <c r="AG34" s="7">
        <v>1</v>
      </c>
      <c r="AH34" s="7">
        <v>1</v>
      </c>
      <c r="AI34" s="7">
        <v>1</v>
      </c>
      <c r="AJ34" s="7">
        <v>1</v>
      </c>
      <c r="AK34" s="7">
        <v>10</v>
      </c>
      <c r="AL34" s="7">
        <f t="array" ref="AL34">MATCH(TRUE, AL3:AL28&lt;&gt;"",0)</f>
        <v>1</v>
      </c>
      <c r="AM34" s="7">
        <v>1</v>
      </c>
      <c r="AN34" s="7">
        <v>1</v>
      </c>
      <c r="AO34" s="7">
        <v>9</v>
      </c>
      <c r="AP34" s="7">
        <f t="array" ref="AP34">MATCH(TRUE, AP3:AP28&lt;&gt;"",0)</f>
        <v>1</v>
      </c>
      <c r="AQ34" s="7">
        <v>1</v>
      </c>
      <c r="AR34" s="7">
        <v>1</v>
      </c>
      <c r="AS34" s="7">
        <v>3</v>
      </c>
      <c r="AT34" s="7">
        <f t="array" ref="AT34">MATCH(TRUE, AT3:AT28&lt;&gt;"",0)</f>
        <v>1</v>
      </c>
      <c r="AU34" s="7">
        <v>1</v>
      </c>
      <c r="AV34" s="7">
        <v>1</v>
      </c>
      <c r="AW34" s="7">
        <v>3</v>
      </c>
      <c r="AX34" s="7">
        <f t="array" ref="AX34">MATCH(TRUE, AX3:AX28&lt;&gt;"",0)</f>
        <v>1</v>
      </c>
      <c r="AY34" s="7">
        <v>1</v>
      </c>
      <c r="AZ34" s="7">
        <v>6</v>
      </c>
      <c r="BA34" s="7">
        <v>15</v>
      </c>
      <c r="BB34" s="7">
        <f t="array" ref="BB34">MATCH(TRUE, BB3:BB28&lt;&gt;"",0)</f>
        <v>1</v>
      </c>
      <c r="BC34" s="7">
        <v>1</v>
      </c>
      <c r="BD34" s="7">
        <v>1</v>
      </c>
      <c r="BE34" s="7">
        <v>17</v>
      </c>
      <c r="BF34" s="7">
        <f t="array" ref="BF34">MATCH(TRUE, BF3:BF28&lt;&gt;"",0)</f>
        <v>1</v>
      </c>
      <c r="BG34" s="7">
        <v>1</v>
      </c>
      <c r="BH34" s="7">
        <v>1</v>
      </c>
      <c r="BI34" s="7">
        <v>1</v>
      </c>
      <c r="BJ34" s="7">
        <f t="array" ref="BJ34">MATCH(TRUE, BJ3:BJ28&lt;&gt;"",0)</f>
        <v>3</v>
      </c>
      <c r="BK34" s="7">
        <v>3</v>
      </c>
      <c r="BL34" s="7">
        <v>4</v>
      </c>
      <c r="BM34" s="7">
        <v>18</v>
      </c>
      <c r="BN34" s="7">
        <f t="array" ref="BN34">MATCH(TRUE, BN3:BN28&lt;&gt;"",0)</f>
        <v>1</v>
      </c>
      <c r="BO34" s="7">
        <v>1</v>
      </c>
      <c r="BP34" s="7">
        <v>15</v>
      </c>
      <c r="BQ34" s="7">
        <v>5</v>
      </c>
      <c r="BR34" s="7">
        <f t="array" ref="BR34">MATCH(TRUE, BR3:BR28&lt;&gt;"",0)</f>
        <v>1</v>
      </c>
      <c r="BS34" s="7">
        <v>1</v>
      </c>
      <c r="BT34" s="7">
        <v>1</v>
      </c>
      <c r="BU34" s="7">
        <v>1</v>
      </c>
      <c r="BV34" s="7">
        <f t="array" ref="BV34">MATCH(TRUE, BV3:BV28&lt;&gt;"",0)</f>
        <v>1</v>
      </c>
      <c r="BW34" s="7">
        <v>1</v>
      </c>
      <c r="BX34" s="7">
        <v>1</v>
      </c>
      <c r="BY34" s="7">
        <v>1</v>
      </c>
    </row>
    <row r="35" spans="2:77" x14ac:dyDescent="0.25">
      <c r="AC35" t="s">
        <v>160</v>
      </c>
      <c r="AD35">
        <f>IF(AD32&lt;-1.96, 1,0)</f>
        <v>1</v>
      </c>
      <c r="AE35">
        <v>1</v>
      </c>
      <c r="AF35">
        <v>1</v>
      </c>
      <c r="AG35">
        <v>1</v>
      </c>
      <c r="AH35">
        <v>1</v>
      </c>
      <c r="AI35">
        <v>1</v>
      </c>
      <c r="AJ35">
        <v>1</v>
      </c>
      <c r="AK35">
        <v>1</v>
      </c>
      <c r="AL35">
        <f>IF(AL32&lt;-1.96, 1,0)</f>
        <v>1</v>
      </c>
      <c r="AM35">
        <v>1</v>
      </c>
      <c r="AN35">
        <v>1</v>
      </c>
      <c r="AO35">
        <v>1</v>
      </c>
      <c r="AP35">
        <f>IF(AP32&lt;-1.96, 1,0)</f>
        <v>1</v>
      </c>
      <c r="AQ35">
        <v>1</v>
      </c>
      <c r="AR35">
        <v>1</v>
      </c>
      <c r="AS35">
        <v>1</v>
      </c>
      <c r="AT35">
        <f>IF(AT32&lt;-1.96, 1,0)</f>
        <v>1</v>
      </c>
      <c r="AU35">
        <v>1</v>
      </c>
      <c r="AV35">
        <v>0</v>
      </c>
      <c r="AW35">
        <v>1</v>
      </c>
      <c r="AX35">
        <f>IF(AX32&lt;-1.96, 1,0)</f>
        <v>1</v>
      </c>
      <c r="AY35">
        <v>1</v>
      </c>
      <c r="AZ35">
        <v>1</v>
      </c>
      <c r="BA35">
        <v>1</v>
      </c>
      <c r="BB35">
        <f>IF(BB32&lt;-1.96, 1,0)</f>
        <v>0</v>
      </c>
      <c r="BC35">
        <v>0</v>
      </c>
      <c r="BD35">
        <v>0</v>
      </c>
      <c r="BE35">
        <v>0</v>
      </c>
      <c r="BF35">
        <f>IF(BF32&lt;-1.96, 1,0)</f>
        <v>1</v>
      </c>
      <c r="BG35">
        <v>1</v>
      </c>
      <c r="BH35">
        <v>1</v>
      </c>
      <c r="BI35">
        <v>1</v>
      </c>
      <c r="BJ35">
        <f>IF(BJ32&lt;-1.96, 1,0)</f>
        <v>1</v>
      </c>
      <c r="BK35">
        <v>1</v>
      </c>
      <c r="BL35">
        <v>1</v>
      </c>
      <c r="BM35">
        <v>1</v>
      </c>
      <c r="BN35">
        <f>IF(BN32&lt;-1.96, 1,0)</f>
        <v>1</v>
      </c>
      <c r="BO35">
        <v>1</v>
      </c>
      <c r="BP35">
        <v>1</v>
      </c>
      <c r="BQ35">
        <v>1</v>
      </c>
      <c r="BR35">
        <f>IF(BR32&lt;-1.96, 1,0)</f>
        <v>1</v>
      </c>
      <c r="BS35">
        <v>1</v>
      </c>
      <c r="BT35">
        <v>1</v>
      </c>
      <c r="BU35">
        <v>1</v>
      </c>
      <c r="BV35">
        <f>IF(BV32&lt;-1.96, 1,0)</f>
        <v>1</v>
      </c>
      <c r="BW35">
        <v>1</v>
      </c>
      <c r="BX35">
        <v>1</v>
      </c>
      <c r="BY35">
        <v>1</v>
      </c>
    </row>
    <row r="36" spans="2:77" x14ac:dyDescent="0.25">
      <c r="AC36" t="s">
        <v>156</v>
      </c>
      <c r="AD36">
        <f>IF(AD32&gt;1.96, 1, 0)</f>
        <v>0</v>
      </c>
      <c r="AE36">
        <v>0</v>
      </c>
      <c r="AF36">
        <v>0</v>
      </c>
      <c r="AG36">
        <v>0</v>
      </c>
      <c r="AH36">
        <v>0</v>
      </c>
      <c r="AI36">
        <v>0</v>
      </c>
      <c r="AJ36">
        <v>0</v>
      </c>
      <c r="AK36">
        <v>0</v>
      </c>
      <c r="AL36">
        <f>IF(AL32&gt;1.96, 1, 0)</f>
        <v>0</v>
      </c>
      <c r="AM36">
        <v>0</v>
      </c>
      <c r="AN36">
        <v>0</v>
      </c>
      <c r="AO36">
        <v>0</v>
      </c>
      <c r="AP36">
        <f>IF(AP32&gt;1.96, 1, 0)</f>
        <v>0</v>
      </c>
      <c r="AQ36">
        <v>0</v>
      </c>
      <c r="AR36">
        <v>0</v>
      </c>
      <c r="AS36">
        <v>0</v>
      </c>
      <c r="AT36">
        <f>IF(AT32&gt;1.96, 1, 0)</f>
        <v>0</v>
      </c>
      <c r="AU36">
        <v>0</v>
      </c>
      <c r="AV36">
        <v>0</v>
      </c>
      <c r="AW36">
        <v>0</v>
      </c>
      <c r="AX36">
        <f>IF(AX32&gt;1.96, 1, 0)</f>
        <v>0</v>
      </c>
      <c r="AY36">
        <v>0</v>
      </c>
      <c r="AZ36">
        <v>0</v>
      </c>
      <c r="BA36">
        <v>0</v>
      </c>
      <c r="BB36">
        <f>IF(BB32&gt;1.96, 1, 0)</f>
        <v>0</v>
      </c>
      <c r="BC36">
        <v>0</v>
      </c>
      <c r="BD36">
        <v>0</v>
      </c>
      <c r="BE36">
        <v>0</v>
      </c>
      <c r="BF36">
        <f>IF(BF32&gt;1.96, 1, 0)</f>
        <v>0</v>
      </c>
      <c r="BG36">
        <v>0</v>
      </c>
      <c r="BH36">
        <v>0</v>
      </c>
      <c r="BI36">
        <v>0</v>
      </c>
      <c r="BJ36">
        <f>IF(BJ32&gt;1.96, 1, 0)</f>
        <v>0</v>
      </c>
      <c r="BK36">
        <v>0</v>
      </c>
      <c r="BL36">
        <v>0</v>
      </c>
      <c r="BM36">
        <v>0</v>
      </c>
      <c r="BN36">
        <f>IF(BN32&gt;1.96, 1, 0)</f>
        <v>0</v>
      </c>
      <c r="BO36">
        <v>0</v>
      </c>
      <c r="BP36">
        <v>0</v>
      </c>
      <c r="BQ36">
        <v>0</v>
      </c>
      <c r="BR36">
        <f>IF(BR32&gt;1.96, 1, 0)</f>
        <v>0</v>
      </c>
      <c r="BS36">
        <v>0</v>
      </c>
      <c r="BT36">
        <v>0</v>
      </c>
      <c r="BU36">
        <v>0</v>
      </c>
      <c r="BV36">
        <f>IF(BV32&gt;1.96, 1, 0)</f>
        <v>0</v>
      </c>
      <c r="BW36">
        <v>0</v>
      </c>
      <c r="BX36">
        <v>0</v>
      </c>
      <c r="BY36">
        <v>0</v>
      </c>
    </row>
    <row r="37" spans="2:77" x14ac:dyDescent="0.25">
      <c r="AB37" t="s">
        <v>157</v>
      </c>
      <c r="AC37">
        <f>SUM(AD38:CL38)</f>
        <v>0</v>
      </c>
    </row>
    <row r="38" spans="2:77" x14ac:dyDescent="0.25">
      <c r="AB38" t="s">
        <v>160</v>
      </c>
      <c r="AC38">
        <f>SUM(AD39:CL39)</f>
        <v>0</v>
      </c>
    </row>
    <row r="39" spans="2:77" x14ac:dyDescent="0.25">
      <c r="AB39" t="s">
        <v>156</v>
      </c>
      <c r="AE39" s="8"/>
      <c r="AF39" s="11"/>
    </row>
    <row r="40" spans="2:77" x14ac:dyDescent="0.25">
      <c r="AB40" t="s">
        <v>158</v>
      </c>
      <c r="AC40" t="s">
        <v>153</v>
      </c>
      <c r="AD40" s="6">
        <f t="array" ref="AD40:AD41">LINEST(AD3:AD15,,TRUE, TRUE)</f>
        <v>-0.82098422531285997</v>
      </c>
      <c r="AE40" s="6">
        <f t="array" ref="AE40:AE41">LINEST(AE3:AE15,,TRUE, TRUE)</f>
        <v>-1.2637502926107365</v>
      </c>
      <c r="AF40" s="6">
        <f t="array" ref="AF40:AF41">LINEST(AF4:AF15,,TRUE,TRUE)</f>
        <v>0.60932275297206429</v>
      </c>
      <c r="AG40" s="6">
        <f t="array" ref="AG40:AG41">LINEST(AG3:AG15,,TRUE, TRUE)</f>
        <v>-1.500068546678184</v>
      </c>
      <c r="AH40" s="6">
        <f t="array" ref="AH40:AH41">LINEST(AH3:AH15,,TRUE, TRUE)</f>
        <v>1.2723809320552353</v>
      </c>
      <c r="AI40" s="6">
        <f t="array" ref="AI40:AI41">LINEST(AI3:AI15,,TRUE, TRUE)</f>
        <v>-2.5643519277310477E-2</v>
      </c>
      <c r="AJ40" s="6">
        <f t="array" ref="AJ40:AJ41">LINEST(AJ3:AJ15,,TRUE, TRUE)</f>
        <v>1.8047536181286012</v>
      </c>
      <c r="AK40" s="6">
        <f t="array" ref="AK40:AK41">LINEST(AK12:AK15,,TRUE,TRUE)</f>
        <v>-0.20771364678323326</v>
      </c>
      <c r="AL40" s="6">
        <f t="array" ref="AL40:AL41">LINEST(AL3:AL15,,TRUE, TRUE)</f>
        <v>-0.54559351245124321</v>
      </c>
      <c r="AM40" s="6">
        <f t="array" ref="AM40:AM41">LINEST(AM3:AM15,,TRUE, TRUE)</f>
        <v>-1.2063162636480822</v>
      </c>
      <c r="AN40" s="6">
        <f t="array" ref="AN40:AN41">LINEST(AN3:AN15,,TRUE, TRUE)</f>
        <v>-0.46935719609352011</v>
      </c>
      <c r="AO40" s="6">
        <f t="array" ref="AO40:AO41">LINEST(AO11:AO15,,TRUE,TRUE)</f>
        <v>-1.2918689060784214</v>
      </c>
      <c r="AP40" s="6">
        <f t="array" ref="AP40:AP41">LINEST(AP3:AP15,,TRUE, TRUE)</f>
        <v>0.9158490587496998</v>
      </c>
      <c r="AQ40" s="6">
        <f t="array" ref="AQ40:AQ41">LINEST(AQ3:AQ15,,TRUE, TRUE)</f>
        <v>-1.4443102631268991</v>
      </c>
      <c r="AR40" s="6">
        <f t="array" ref="AR40:AR41">LINEST(AR3:AR15,,TRUE, TRUE)</f>
        <v>2.1949392448306901</v>
      </c>
      <c r="AS40" s="6">
        <f t="array" ref="AS40:AS41">LINEST(AS5:AS15,,TRUE,TRUE)</f>
        <v>0.94905458866980197</v>
      </c>
      <c r="AT40" s="6">
        <f t="array" ref="AT40:AT41">LINEST(AT3:AT15,,TRUE, TRUE)</f>
        <v>1.3107976859794981</v>
      </c>
      <c r="AU40" s="6">
        <f t="array" ref="AU40:AU41">LINEST(AU3:AU15,,TRUE, TRUE)</f>
        <v>-0.76759222473410782</v>
      </c>
      <c r="AV40" s="6">
        <f t="array" ref="AV40:AV41">LINEST(AV3:AV15,,TRUE, TRUE)</f>
        <v>2.6650166575906318</v>
      </c>
      <c r="AW40" s="6">
        <f t="array" ref="AW40:AW41">LINEST(AW5:AW15,,TRUE,TRUE)</f>
        <v>0.65678739759928917</v>
      </c>
      <c r="AX40" s="6">
        <f t="array" ref="AX40:AX41">LINEST(AX3:AX15,,TRUE, TRUE)</f>
        <v>1.1703877816041033</v>
      </c>
      <c r="AY40" s="6">
        <f t="array" ref="AY40:AY41">LINEST(AY3:AY15,,TRUE, TRUE)</f>
        <v>7.1492690018401084E-2</v>
      </c>
      <c r="AZ40" s="6">
        <f t="array" ref="AZ40:AZ41">LINEST(AZ8:AZ15,,TRUE,TRUE)</f>
        <v>2.7800285111956611</v>
      </c>
      <c r="BA40" s="6" t="s">
        <v>162</v>
      </c>
      <c r="BB40" s="6">
        <f t="array" ref="BB40:BB41">LINEST(BB3:BB15,,TRUE, TRUE)</f>
        <v>1.3377252232674806</v>
      </c>
      <c r="BC40" s="6">
        <f t="array" ref="BC40:BC41">LINEST(BC3:BC15,,TRUE, TRUE)</f>
        <v>0.73637724867260801</v>
      </c>
      <c r="BD40" s="6">
        <f t="array" ref="BD40:BD41">LINEST(BD3:BD15,,TRUE, TRUE)</f>
        <v>1.9390731978623528</v>
      </c>
      <c r="BE40" s="6" t="s">
        <v>162</v>
      </c>
      <c r="BF40" s="6">
        <f t="array" ref="BF40:BF41">LINEST(BF3:BF15,,TRUE, TRUE)</f>
        <v>1.5736465208251567</v>
      </c>
      <c r="BG40" s="6">
        <f t="array" ref="BG40:BG41">LINEST(BG3:BG15,,TRUE, TRUE)</f>
        <v>6.6275304654943119E-3</v>
      </c>
      <c r="BH40" s="6">
        <f t="array" ref="BH40:BH41">LINEST(BH3:BH15,,TRUE, TRUE)</f>
        <v>2.6655341744952921</v>
      </c>
      <c r="BI40" s="6">
        <f t="array" ref="BI40:BI41">LINEST(BI3:BI15,,TRUE, TRUE)</f>
        <v>2.0487778575146836</v>
      </c>
      <c r="BJ40" s="6">
        <f t="array" ref="BJ40:BJ41">LINEST(BJ5:BJ15,,TRUE,TRUE)</f>
        <v>-0.4314513724618288</v>
      </c>
      <c r="BK40" s="6">
        <f t="array" ref="BK40:BK41">LINEST(BK5:BK15,,TRUE,TRUE)</f>
        <v>-1.3878685376235265</v>
      </c>
      <c r="BL40" s="6">
        <f t="array" ref="BL40:BL41">LINEST(BL6:BL15,,TRUE,TRUE)</f>
        <v>0.23640659946127951</v>
      </c>
      <c r="BM40" s="6" t="s">
        <v>162</v>
      </c>
      <c r="BN40" s="6">
        <f t="array" ref="BN40:BN41">LINEST(BN3:BN15,,TRUE, TRUE)</f>
        <v>-0.13650825316520149</v>
      </c>
      <c r="BO40" s="6">
        <f t="array" ref="BO40:BO41">LINEST(BO3:BO15,,TRUE, TRUE)</f>
        <v>-1.4646044017796636</v>
      </c>
      <c r="BP40" s="6" t="s">
        <v>162</v>
      </c>
      <c r="BQ40" s="6">
        <f t="array" ref="BQ40:BQ41">LINEST(BQ7:BQ15,,TRUE,TRUE)</f>
        <v>0.25538827136419801</v>
      </c>
      <c r="BR40" s="6">
        <f t="array" ref="BR40:BR41">LINEST(BR3:BR15,,TRUE, TRUE)</f>
        <v>0.11458111127415897</v>
      </c>
      <c r="BS40" s="6">
        <f t="array" ref="BS40:BS41">LINEST(BS3:BS15,,TRUE, TRUE)</f>
        <v>-1.2835790963156453</v>
      </c>
      <c r="BT40" s="6">
        <f t="array" ref="BT40:BT41">LINEST(BT3:BT15,,TRUE, TRUE)</f>
        <v>0.99107743356807376</v>
      </c>
      <c r="BU40" s="6">
        <f t="array" ref="BU40:BU41">LINEST(BU3:BU15,,TRUE, TRUE)</f>
        <v>0.63624499657004752</v>
      </c>
      <c r="BV40" s="6">
        <f t="array" ref="BV40:BV41">LINEST(BV3:BV15,,TRUE, TRUE)</f>
        <v>-0.40214770668112804</v>
      </c>
      <c r="BW40" s="6">
        <f t="array" ref="BW40:BW41">LINEST(BW3:BW15,,TRUE, TRUE)</f>
        <v>-0.77475031965200503</v>
      </c>
      <c r="BX40" s="6">
        <f t="array" ref="BX40:BX41">LINEST(BX3:BX15,,TRUE, TRUE)</f>
        <v>0.31209903539077583</v>
      </c>
      <c r="BY40" s="6">
        <f t="array" ref="BY40:BY41">LINEST(BY3:BY15,,TRUE, TRUE)</f>
        <v>-0.74379183578215458</v>
      </c>
    </row>
    <row r="41" spans="2:77" x14ac:dyDescent="0.25">
      <c r="AB41" t="s">
        <v>159</v>
      </c>
      <c r="AC41" t="s">
        <v>154</v>
      </c>
      <c r="AD41" s="6">
        <v>0.7820875756735739</v>
      </c>
      <c r="AE41" s="6">
        <v>1.2593036552898236</v>
      </c>
      <c r="AF41" s="6">
        <v>0.45642082575611548</v>
      </c>
      <c r="AG41" s="6">
        <v>0.89987172174726993</v>
      </c>
      <c r="AH41" s="6">
        <v>0.93552078530920146</v>
      </c>
      <c r="AI41" s="6">
        <v>1.1674639615283178</v>
      </c>
      <c r="AJ41" s="6">
        <v>1.0420067440971508</v>
      </c>
      <c r="AK41" s="6">
        <v>6.8195016272774037E-2</v>
      </c>
      <c r="AL41" s="6">
        <v>0.34041933400560392</v>
      </c>
      <c r="AM41" s="6">
        <v>0.73735595658175079</v>
      </c>
      <c r="AN41" s="6">
        <v>0.2442793782862252</v>
      </c>
      <c r="AO41" s="6">
        <v>0.87308125126810066</v>
      </c>
      <c r="AP41" s="6">
        <v>0.90758777359352405</v>
      </c>
      <c r="AQ41" s="6">
        <v>1.2146697880361652</v>
      </c>
      <c r="AR41" s="6">
        <v>1.2057247653344134</v>
      </c>
      <c r="AS41" s="6">
        <v>0.5219188033697878</v>
      </c>
      <c r="AT41" s="6">
        <v>0.99869565797204485</v>
      </c>
      <c r="AU41" s="6">
        <v>1.3219641584977664</v>
      </c>
      <c r="AV41" s="6">
        <v>1.4600827127365716</v>
      </c>
      <c r="AW41" s="6">
        <v>0.6663936432128218</v>
      </c>
      <c r="AX41" s="6">
        <v>0.95341200613783339</v>
      </c>
      <c r="AY41" s="6">
        <v>1.053537882516453</v>
      </c>
      <c r="AZ41" s="6">
        <v>2.4331820677673934</v>
      </c>
      <c r="BA41" s="6" t="s">
        <v>162</v>
      </c>
      <c r="BB41" s="6">
        <v>0.63807732896263936</v>
      </c>
      <c r="BC41" s="6">
        <v>0.75134636166238855</v>
      </c>
      <c r="BD41" s="6">
        <v>0.82345650793897118</v>
      </c>
      <c r="BE41" s="6" t="s">
        <v>162</v>
      </c>
      <c r="BF41" s="6">
        <v>1.127911148790147</v>
      </c>
      <c r="BG41" s="6">
        <v>1.4866115361727084</v>
      </c>
      <c r="BH41" s="6">
        <v>1.4346289835466852</v>
      </c>
      <c r="BI41" s="6">
        <v>0.86219167557994925</v>
      </c>
      <c r="BJ41" s="6">
        <v>0.80843198753327894</v>
      </c>
      <c r="BK41" s="6">
        <v>1.22527155656955</v>
      </c>
      <c r="BL41" s="6">
        <v>0.64459523843640865</v>
      </c>
      <c r="BM41" s="6" t="s">
        <v>162</v>
      </c>
      <c r="BN41" s="6">
        <v>0.70985942792982792</v>
      </c>
      <c r="BO41" s="6">
        <v>1.1164076511370054</v>
      </c>
      <c r="BP41" s="6" t="s">
        <v>162</v>
      </c>
      <c r="BQ41" s="6">
        <v>0.51420595159645222</v>
      </c>
      <c r="BR41" s="6">
        <v>0.71390209260388315</v>
      </c>
      <c r="BS41" s="6">
        <v>1.0951101048717895</v>
      </c>
      <c r="BT41" s="6">
        <v>0.85404174508222486</v>
      </c>
      <c r="BU41" s="6">
        <v>0.56645198310093459</v>
      </c>
      <c r="BV41" s="6">
        <v>0.27758069980908284</v>
      </c>
      <c r="BW41" s="6">
        <v>0.26438877301457753</v>
      </c>
      <c r="BX41" s="6">
        <v>0.44035811233187866</v>
      </c>
      <c r="BY41" s="6">
        <v>0.2991805330645107</v>
      </c>
    </row>
    <row r="42" spans="2:77" x14ac:dyDescent="0.25">
      <c r="AC42" t="s">
        <v>155</v>
      </c>
      <c r="AD42" s="6">
        <f>AD40/AD41</f>
        <v>-1.0497343914532669</v>
      </c>
      <c r="AE42" s="6">
        <f t="shared" ref="AE42:BY42" si="12">AE40/AE41</f>
        <v>-1.0035310286778207</v>
      </c>
      <c r="AF42" s="6">
        <f t="shared" si="12"/>
        <v>1.335002082699992</v>
      </c>
      <c r="AG42" s="6">
        <f t="shared" si="12"/>
        <v>-1.6669804266829491</v>
      </c>
      <c r="AH42" s="6">
        <f t="shared" si="12"/>
        <v>1.3600776722825001</v>
      </c>
      <c r="AI42" s="6">
        <f t="shared" si="12"/>
        <v>-2.1965148494811567E-2</v>
      </c>
      <c r="AJ42" s="6">
        <f t="shared" si="12"/>
        <v>1.7319980205044971</v>
      </c>
      <c r="AK42" s="6">
        <f t="shared" si="12"/>
        <v>-3.045877222939533</v>
      </c>
      <c r="AL42" s="6">
        <f t="shared" si="12"/>
        <v>-1.6027101223406475</v>
      </c>
      <c r="AM42" s="6">
        <f t="shared" si="12"/>
        <v>-1.6360026021086842</v>
      </c>
      <c r="AN42" s="6">
        <f t="shared" si="12"/>
        <v>-1.9213950820833039</v>
      </c>
      <c r="AO42" s="6">
        <f t="shared" si="12"/>
        <v>-1.4796663016209037</v>
      </c>
      <c r="AP42" s="6">
        <f t="shared" si="12"/>
        <v>1.0091024641324395</v>
      </c>
      <c r="AQ42" s="6">
        <f t="shared" si="12"/>
        <v>-1.1890558877421398</v>
      </c>
      <c r="AR42" s="6">
        <f t="shared" si="12"/>
        <v>1.8204314184605086</v>
      </c>
      <c r="AS42" s="6">
        <f t="shared" si="12"/>
        <v>1.8183950885505493</v>
      </c>
      <c r="AT42" s="6">
        <f t="shared" si="12"/>
        <v>1.3125096474747961</v>
      </c>
      <c r="AU42" s="6">
        <f t="shared" si="12"/>
        <v>-0.58064526167363917</v>
      </c>
      <c r="AV42" s="6">
        <f t="shared" si="12"/>
        <v>1.8252504699515981</v>
      </c>
      <c r="AW42" s="6">
        <f>AW40/AW41</f>
        <v>0.98558472801868435</v>
      </c>
      <c r="AX42" s="6">
        <f t="shared" si="12"/>
        <v>1.2275781866280611</v>
      </c>
      <c r="AY42" s="6">
        <f t="shared" si="12"/>
        <v>6.7859629164577856E-2</v>
      </c>
      <c r="AZ42" s="6">
        <f t="shared" si="12"/>
        <v>1.1425484956604675</v>
      </c>
      <c r="BA42" s="6" t="s">
        <v>162</v>
      </c>
      <c r="BB42" s="6">
        <f t="shared" si="12"/>
        <v>2.0964938927422807</v>
      </c>
      <c r="BC42" s="6">
        <f t="shared" si="12"/>
        <v>0.98007694752569152</v>
      </c>
      <c r="BD42" s="6">
        <f t="shared" si="12"/>
        <v>2.3547973440827592</v>
      </c>
      <c r="BE42" s="6" t="s">
        <v>162</v>
      </c>
      <c r="BF42" s="6">
        <f t="shared" si="12"/>
        <v>1.3951866000377133</v>
      </c>
      <c r="BG42" s="6">
        <f t="shared" si="12"/>
        <v>4.4581454564498633E-3</v>
      </c>
      <c r="BH42" s="6">
        <f t="shared" si="12"/>
        <v>1.8579954852895604</v>
      </c>
      <c r="BI42" s="6">
        <f t="shared" si="12"/>
        <v>2.3762440714085793</v>
      </c>
      <c r="BJ42" s="6">
        <f t="shared" si="12"/>
        <v>-0.5336891403546401</v>
      </c>
      <c r="BK42" s="6">
        <f t="shared" si="12"/>
        <v>-1.1327028120274063</v>
      </c>
      <c r="BL42" s="6">
        <f t="shared" si="12"/>
        <v>0.36675201019903558</v>
      </c>
      <c r="BM42" s="6" t="s">
        <v>162</v>
      </c>
      <c r="BN42" s="6">
        <f t="shared" si="12"/>
        <v>-0.1923032191927101</v>
      </c>
      <c r="BO42" s="6">
        <f t="shared" si="12"/>
        <v>-1.3118903299238744</v>
      </c>
      <c r="BP42" s="6" t="s">
        <v>162</v>
      </c>
      <c r="BQ42" s="6">
        <f t="shared" si="12"/>
        <v>0.49666533530250967</v>
      </c>
      <c r="BR42" s="6">
        <f t="shared" si="12"/>
        <v>0.16049975544438644</v>
      </c>
      <c r="BS42" s="6">
        <f t="shared" si="12"/>
        <v>-1.1721004952884815</v>
      </c>
      <c r="BT42" s="6">
        <f t="shared" si="12"/>
        <v>1.1604554921055474</v>
      </c>
      <c r="BU42" s="6">
        <f t="shared" si="12"/>
        <v>1.123210820248248</v>
      </c>
      <c r="BV42" s="6">
        <f t="shared" si="12"/>
        <v>-1.4487596110166201</v>
      </c>
      <c r="BW42" s="6">
        <f t="shared" si="12"/>
        <v>-2.930345002241407</v>
      </c>
      <c r="BX42" s="6">
        <f t="shared" si="12"/>
        <v>0.70873915263666232</v>
      </c>
      <c r="BY42" s="6">
        <f t="shared" si="12"/>
        <v>-2.4860970336655384</v>
      </c>
    </row>
    <row r="43" spans="2:77" x14ac:dyDescent="0.25">
      <c r="AB43" t="s">
        <v>165</v>
      </c>
    </row>
    <row r="44" spans="2:77" x14ac:dyDescent="0.25">
      <c r="AC44" t="s">
        <v>157</v>
      </c>
      <c r="AD44" s="7">
        <f t="array" ref="AD44">MATCH(TRUE, AD13:AD38&lt;&gt;"",0)</f>
        <v>1</v>
      </c>
      <c r="AE44" s="7">
        <v>1</v>
      </c>
      <c r="AF44" s="7">
        <v>2</v>
      </c>
      <c r="AG44" s="7">
        <v>1</v>
      </c>
      <c r="AH44" s="7">
        <v>1</v>
      </c>
      <c r="AI44" s="7">
        <v>1</v>
      </c>
      <c r="AJ44" s="7">
        <v>1</v>
      </c>
      <c r="AK44" s="7">
        <v>10</v>
      </c>
      <c r="AL44" s="7">
        <f t="array" ref="AL44">MATCH(TRUE, AL13:AL38&lt;&gt;"",0)</f>
        <v>1</v>
      </c>
      <c r="AM44" s="7">
        <v>1</v>
      </c>
      <c r="AN44" s="7">
        <v>1</v>
      </c>
      <c r="AO44" s="7">
        <v>9</v>
      </c>
      <c r="AP44" s="7">
        <f t="array" ref="AP44">MATCH(TRUE, AP13:AP38&lt;&gt;"",0)</f>
        <v>1</v>
      </c>
      <c r="AQ44" s="7">
        <v>1</v>
      </c>
      <c r="AR44" s="7">
        <v>1</v>
      </c>
      <c r="AS44" s="7">
        <v>3</v>
      </c>
      <c r="AT44" s="7">
        <f t="array" ref="AT44">MATCH(TRUE, AT13:AT38&lt;&gt;"",0)</f>
        <v>1</v>
      </c>
      <c r="AU44" s="7">
        <v>1</v>
      </c>
      <c r="AV44" s="7">
        <v>1</v>
      </c>
      <c r="AW44" s="7">
        <v>3</v>
      </c>
      <c r="AX44" s="7">
        <f t="array" ref="AX44">MATCH(TRUE, AX13:AX38&lt;&gt;"",0)</f>
        <v>1</v>
      </c>
      <c r="AY44" s="7">
        <v>1</v>
      </c>
      <c r="AZ44" s="7">
        <v>6</v>
      </c>
      <c r="BA44" s="7">
        <v>15</v>
      </c>
      <c r="BB44" s="7">
        <f t="array" ref="BB44">MATCH(TRUE, BB13:BB38&lt;&gt;"",0)</f>
        <v>1</v>
      </c>
      <c r="BC44" s="7">
        <v>1</v>
      </c>
      <c r="BD44" s="7">
        <v>1</v>
      </c>
      <c r="BE44" s="7">
        <v>17</v>
      </c>
      <c r="BF44" s="7">
        <f t="array" ref="BF44">MATCH(TRUE, BF13:BF38&lt;&gt;"",0)</f>
        <v>1</v>
      </c>
      <c r="BG44" s="7">
        <v>1</v>
      </c>
      <c r="BH44" s="7">
        <v>1</v>
      </c>
      <c r="BI44" s="7">
        <v>1</v>
      </c>
      <c r="BJ44" s="7">
        <f t="array" ref="BJ44">MATCH(TRUE, BJ13:BJ38&lt;&gt;"",0)</f>
        <v>1</v>
      </c>
      <c r="BK44" s="7">
        <v>3</v>
      </c>
      <c r="BL44" s="7">
        <v>4</v>
      </c>
      <c r="BM44" s="7">
        <v>18</v>
      </c>
      <c r="BN44" s="7">
        <f t="array" ref="BN44">MATCH(TRUE, BN13:BN38&lt;&gt;"",0)</f>
        <v>1</v>
      </c>
      <c r="BO44" s="7">
        <v>1</v>
      </c>
      <c r="BP44" s="7">
        <v>15</v>
      </c>
      <c r="BQ44" s="7">
        <v>5</v>
      </c>
      <c r="BR44" s="7">
        <f t="array" ref="BR44">MATCH(TRUE, BR13:BR38&lt;&gt;"",0)</f>
        <v>1</v>
      </c>
      <c r="BS44" s="7">
        <v>1</v>
      </c>
      <c r="BT44" s="7">
        <v>1</v>
      </c>
      <c r="BU44" s="7">
        <v>1</v>
      </c>
      <c r="BV44" s="7">
        <f t="array" ref="BV44">MATCH(TRUE, BV13:BV38&lt;&gt;"",0)</f>
        <v>1</v>
      </c>
      <c r="BW44" s="7">
        <v>1</v>
      </c>
      <c r="BX44" s="7">
        <v>1</v>
      </c>
      <c r="BY44" s="7">
        <v>1</v>
      </c>
    </row>
    <row r="45" spans="2:77" x14ac:dyDescent="0.25">
      <c r="AC45" t="s">
        <v>160</v>
      </c>
      <c r="AD45">
        <f>IF(AD42&lt;-1.96, 1,0)</f>
        <v>0</v>
      </c>
      <c r="AE45">
        <v>1</v>
      </c>
      <c r="AF45">
        <v>1</v>
      </c>
      <c r="AG45">
        <v>1</v>
      </c>
      <c r="AH45">
        <v>1</v>
      </c>
      <c r="AI45">
        <v>1</v>
      </c>
      <c r="AJ45">
        <v>1</v>
      </c>
      <c r="AK45">
        <v>1</v>
      </c>
      <c r="AL45">
        <f>IF(AL42&lt;-1.96, 1,0)</f>
        <v>0</v>
      </c>
      <c r="AM45">
        <v>1</v>
      </c>
      <c r="AN45">
        <v>1</v>
      </c>
      <c r="AO45">
        <v>1</v>
      </c>
      <c r="AP45">
        <f>IF(AP42&lt;-1.96, 1,0)</f>
        <v>0</v>
      </c>
      <c r="AQ45">
        <v>1</v>
      </c>
      <c r="AR45">
        <v>1</v>
      </c>
      <c r="AS45">
        <v>1</v>
      </c>
      <c r="AT45">
        <f>IF(AT42&lt;-1.96, 1,0)</f>
        <v>0</v>
      </c>
      <c r="AU45">
        <v>1</v>
      </c>
      <c r="AV45">
        <v>0</v>
      </c>
      <c r="AW45">
        <v>1</v>
      </c>
      <c r="AX45">
        <f>IF(AX42&lt;-1.96, 1,0)</f>
        <v>0</v>
      </c>
      <c r="AY45">
        <v>1</v>
      </c>
      <c r="AZ45">
        <v>1</v>
      </c>
      <c r="BA45">
        <v>1</v>
      </c>
      <c r="BB45">
        <f>IF(BB42&lt;-1.96, 1,0)</f>
        <v>0</v>
      </c>
      <c r="BC45">
        <v>0</v>
      </c>
      <c r="BD45">
        <v>0</v>
      </c>
      <c r="BE45">
        <v>0</v>
      </c>
      <c r="BF45">
        <f>IF(BF42&lt;-1.96, 1,0)</f>
        <v>0</v>
      </c>
      <c r="BG45">
        <v>1</v>
      </c>
      <c r="BH45">
        <v>1</v>
      </c>
      <c r="BI45">
        <v>1</v>
      </c>
      <c r="BJ45">
        <f>IF(BJ42&lt;-1.96, 1,0)</f>
        <v>0</v>
      </c>
      <c r="BK45">
        <v>1</v>
      </c>
      <c r="BL45">
        <v>1</v>
      </c>
      <c r="BM45">
        <v>1</v>
      </c>
      <c r="BN45">
        <f>IF(BN42&lt;-1.96, 1,0)</f>
        <v>0</v>
      </c>
      <c r="BO45">
        <v>1</v>
      </c>
      <c r="BP45">
        <v>1</v>
      </c>
      <c r="BQ45">
        <v>1</v>
      </c>
      <c r="BR45">
        <f>IF(BR42&lt;-1.96, 1,0)</f>
        <v>0</v>
      </c>
      <c r="BS45">
        <v>1</v>
      </c>
      <c r="BT45">
        <v>1</v>
      </c>
      <c r="BU45">
        <v>1</v>
      </c>
      <c r="BV45">
        <f>IF(BV42&lt;-1.96, 1,0)</f>
        <v>0</v>
      </c>
      <c r="BW45">
        <v>1</v>
      </c>
      <c r="BX45">
        <v>1</v>
      </c>
      <c r="BY45">
        <v>1</v>
      </c>
    </row>
    <row r="46" spans="2:77" x14ac:dyDescent="0.25">
      <c r="AC46" t="s">
        <v>156</v>
      </c>
      <c r="AD46">
        <f>IF(AD42&gt;1.96, 1, 0)</f>
        <v>0</v>
      </c>
      <c r="AE46">
        <v>0</v>
      </c>
      <c r="AF46">
        <v>0</v>
      </c>
      <c r="AG46">
        <v>0</v>
      </c>
      <c r="AH46">
        <v>0</v>
      </c>
      <c r="AI46">
        <v>0</v>
      </c>
      <c r="AJ46">
        <v>0</v>
      </c>
      <c r="AK46">
        <v>0</v>
      </c>
      <c r="AL46">
        <f>IF(AL42&gt;1.96, 1, 0)</f>
        <v>0</v>
      </c>
      <c r="AM46">
        <v>0</v>
      </c>
      <c r="AN46">
        <v>0</v>
      </c>
      <c r="AO46">
        <v>0</v>
      </c>
      <c r="AP46">
        <f>IF(AP42&gt;1.96, 1, 0)</f>
        <v>0</v>
      </c>
      <c r="AQ46">
        <v>0</v>
      </c>
      <c r="AR46">
        <v>0</v>
      </c>
      <c r="AS46">
        <v>0</v>
      </c>
      <c r="AT46">
        <f>IF(AT42&gt;1.96, 1, 0)</f>
        <v>0</v>
      </c>
      <c r="AU46">
        <v>0</v>
      </c>
      <c r="AV46">
        <v>0</v>
      </c>
      <c r="AW46">
        <v>0</v>
      </c>
      <c r="AX46">
        <f>IF(AX42&gt;1.96, 1, 0)</f>
        <v>0</v>
      </c>
      <c r="AY46">
        <v>0</v>
      </c>
      <c r="AZ46">
        <v>0</v>
      </c>
      <c r="BA46">
        <v>0</v>
      </c>
      <c r="BB46">
        <f>IF(BB42&gt;1.96, 1, 0)</f>
        <v>1</v>
      </c>
      <c r="BC46">
        <v>0</v>
      </c>
      <c r="BD46">
        <v>0</v>
      </c>
      <c r="BE46">
        <v>0</v>
      </c>
      <c r="BF46">
        <f>IF(BF42&gt;1.96, 1, 0)</f>
        <v>0</v>
      </c>
      <c r="BG46">
        <v>0</v>
      </c>
      <c r="BH46">
        <v>0</v>
      </c>
      <c r="BI46">
        <v>0</v>
      </c>
      <c r="BJ46">
        <f>IF(BJ42&gt;1.96, 1, 0)</f>
        <v>0</v>
      </c>
      <c r="BK46">
        <v>0</v>
      </c>
      <c r="BL46">
        <v>0</v>
      </c>
      <c r="BM46">
        <v>0</v>
      </c>
      <c r="BN46">
        <f>IF(BN42&gt;1.96, 1, 0)</f>
        <v>0</v>
      </c>
      <c r="BO46">
        <v>0</v>
      </c>
      <c r="BP46">
        <v>0</v>
      </c>
      <c r="BQ46">
        <v>0</v>
      </c>
      <c r="BR46">
        <f>IF(BR42&gt;1.96, 1, 0)</f>
        <v>0</v>
      </c>
      <c r="BS46">
        <v>0</v>
      </c>
      <c r="BT46">
        <v>0</v>
      </c>
      <c r="BU46">
        <v>0</v>
      </c>
      <c r="BV46">
        <f>IF(BV42&gt;1.96, 1, 0)</f>
        <v>0</v>
      </c>
      <c r="BW46">
        <v>0</v>
      </c>
      <c r="BX46">
        <v>0</v>
      </c>
      <c r="BY46">
        <v>0</v>
      </c>
    </row>
    <row r="47" spans="2:77" x14ac:dyDescent="0.25">
      <c r="AB47" t="s">
        <v>157</v>
      </c>
      <c r="AC47">
        <f>SUM(AD48:CL48)</f>
        <v>0</v>
      </c>
    </row>
    <row r="48" spans="2:77" x14ac:dyDescent="0.25">
      <c r="AB48" t="s">
        <v>160</v>
      </c>
      <c r="AC48">
        <f>SUM(AD49:CL49)</f>
        <v>0</v>
      </c>
    </row>
    <row r="49" spans="28:77" x14ac:dyDescent="0.25">
      <c r="AB49" t="s">
        <v>156</v>
      </c>
      <c r="AE49" s="8"/>
      <c r="AF49" s="11"/>
    </row>
    <row r="50" spans="28:77" x14ac:dyDescent="0.25">
      <c r="AB50" t="s">
        <v>158</v>
      </c>
    </row>
    <row r="51" spans="28:77" x14ac:dyDescent="0.25">
      <c r="AB51" t="s">
        <v>159</v>
      </c>
      <c r="AC51" t="s">
        <v>153</v>
      </c>
      <c r="AD51" s="6">
        <f t="array" ref="AD51:AD52">LINEST(AD16:AD28, ,TRUE, TRUE)</f>
        <v>-3.8813142968109173</v>
      </c>
      <c r="AE51" s="6">
        <f t="array" ref="AE51:AE52">LINEST(AE16:AE28, ,TRUE, TRUE)</f>
        <v>-3.3330656300324724</v>
      </c>
      <c r="AF51" s="6">
        <f t="array" ref="AF51:AF52">LINEST(AF16:AF28, ,TRUE, TRUE)</f>
        <v>-5.273374530669015</v>
      </c>
      <c r="AG51" s="6">
        <f t="array" ref="AG51:AG52">LINEST(AG16:AG28, ,TRUE, TRUE)</f>
        <v>-3.0375027297312673</v>
      </c>
      <c r="AH51" s="6">
        <f t="array" ref="AH51:AH52">LINEST(AH16:AH28, ,TRUE, TRUE)</f>
        <v>-5.4575898326270531</v>
      </c>
      <c r="AI51" s="6">
        <f t="array" ref="AI51:AI52">LINEST(AI16:AI28, ,TRUE, TRUE)</f>
        <v>-4.4597791632672896</v>
      </c>
      <c r="AJ51" s="6">
        <f t="array" ref="AJ51:AJ52">LINEST(AJ16:AJ28, ,TRUE, TRUE)</f>
        <v>-4.9909275826582418</v>
      </c>
      <c r="AK51" s="6">
        <f t="array" ref="AK51:AK52">LINEST(AK16:AK28, ,TRUE, TRUE)</f>
        <v>-6.9220627519556235</v>
      </c>
      <c r="AL51" s="6">
        <f t="array" ref="AL51:AL52">LINEST(AL16:AL28, ,TRUE, TRUE)</f>
        <v>-4.1299476020429466</v>
      </c>
      <c r="AM51" s="6">
        <f t="array" ref="AM51:AM52">LINEST(AM16:AM28, ,TRUE, TRUE)</f>
        <v>-4.0204853153867921</v>
      </c>
      <c r="AN51" s="6">
        <f t="array" ref="AN51:AN52">LINEST(AN16:AN28, ,TRUE, TRUE)</f>
        <v>-3.8036133510238921</v>
      </c>
      <c r="AO51" s="6">
        <f t="array" ref="AO51:AO52">LINEST(AO16:AO28, ,TRUE, TRUE)</f>
        <v>-4.5657441397181513</v>
      </c>
      <c r="AP51" s="6">
        <f t="array" ref="AP51:AP52">LINEST(AP16:AP28, ,TRUE, TRUE)</f>
        <v>-5.4125979165743479</v>
      </c>
      <c r="AQ51" s="6">
        <f t="array" ref="AQ51:AQ52">LINEST(AQ16:AQ28, ,TRUE, TRUE)</f>
        <v>-2.6333373433402687</v>
      </c>
      <c r="AR51" s="6">
        <f t="array" ref="AR51:AR52">LINEST(AR16:AR28, ,TRUE, TRUE)</f>
        <v>-4.6441053861872126</v>
      </c>
      <c r="AS51" s="6">
        <f t="array" ref="AS51:AS52">LINEST(AS16:AS28, ,TRUE, TRUE)</f>
        <v>-8.9603510201955636</v>
      </c>
      <c r="AT51" s="6">
        <f t="array" ref="AT51:AT52">LINEST(AT16:AT28, ,TRUE, TRUE)</f>
        <v>-3.776177892701579</v>
      </c>
      <c r="AU51" s="6">
        <f t="array" ref="AU51:AU52">LINEST(AU16:AU28, ,TRUE, TRUE)</f>
        <v>-3.9548475469534492</v>
      </c>
      <c r="AV51" s="6">
        <f t="array" ref="AV51:AV52">LINEST(AV16:AV28, ,TRUE, TRUE)</f>
        <v>-3.8849814051851368</v>
      </c>
      <c r="AW51" s="6">
        <f t="array" ref="AW51:AW52">LINEST(AW16:AW28, ,TRUE, TRUE)</f>
        <v>-3.4887047259661528</v>
      </c>
      <c r="AX51" s="6">
        <f t="array" ref="AX51:AX52">LINEST(AX16:AX28, ,TRUE, TRUE)</f>
        <v>-4.2499805272775033</v>
      </c>
      <c r="AY51" s="6">
        <f t="array" ref="AY51:AY52">LINEST(AY16:AY28, ,TRUE, TRUE)</f>
        <v>-3.3194066037143344</v>
      </c>
      <c r="AZ51" s="6">
        <f t="array" ref="AZ51:AZ52">LINEST(AZ16:AZ28, ,TRUE, TRUE)</f>
        <v>-4.9621354771685793</v>
      </c>
      <c r="BA51" s="6">
        <f t="array" ref="BA51:BA52">LINEST(BA16:BA28, ,TRUE, TRUE)</f>
        <v>-4.468399500949598</v>
      </c>
      <c r="BB51" s="6">
        <f t="array" ref="BB51:BB52">LINEST(BB16:BB28, ,TRUE, TRUE)</f>
        <v>0.14736463921747031</v>
      </c>
      <c r="BC51" s="6">
        <f t="array" ref="BC51:BC52">LINEST(BC16:BC28, ,TRUE, TRUE)</f>
        <v>0.42668322755009236</v>
      </c>
      <c r="BD51" s="6">
        <f t="array" ref="BD51:BD52">LINEST(BD16:BD28, ,TRUE, TRUE)</f>
        <v>-0.37148049157790158</v>
      </c>
      <c r="BE51" s="6">
        <f t="array" ref="BE51:BE52">LINEST(BE18:BE28,,TRUE,TRUE)</f>
        <v>0.52108788292641395</v>
      </c>
      <c r="BF51" s="6">
        <f t="array" ref="BF51:BF52">LINEST(BF16:BF28, ,TRUE, TRUE)</f>
        <v>-4.7437011656084795</v>
      </c>
      <c r="BG51" s="6">
        <f t="array" ref="BG51:BG52">LINEST(BG16:BG28, ,TRUE, TRUE)</f>
        <v>-3.0329409964411078</v>
      </c>
      <c r="BH51" s="6">
        <f t="array" ref="BH51:BH52">LINEST(BH16:BH28, ,TRUE, TRUE)</f>
        <v>-4.3670802908868094</v>
      </c>
      <c r="BI51" s="6">
        <f t="array" ref="BI51:BI52">LINEST(BI16:BI28, ,TRUE, TRUE)</f>
        <v>-6.8310822094975236</v>
      </c>
      <c r="BJ51" s="6">
        <f t="array" ref="BJ51:BJ52">LINEST(BJ16:BJ28, ,TRUE, TRUE)</f>
        <v>-4.5740729883564857</v>
      </c>
      <c r="BK51" s="6">
        <f t="array" ref="BK51:BK52">LINEST(BK16:BK28, ,TRUE, TRUE)</f>
        <v>-4.3167265339464969</v>
      </c>
      <c r="BL51" s="6">
        <f t="array" ref="BL51:BL52">LINEST(BL16:BL28, ,TRUE, TRUE)</f>
        <v>-5.5393517537297932</v>
      </c>
      <c r="BM51" s="6">
        <f t="array" ref="BM51:BM52">LINEST(BM19:BM28,,TRUE,TRUE)</f>
        <v>-5.0111732468273189</v>
      </c>
      <c r="BN51" s="6">
        <f t="array" ref="BN51:BN52">LINEST(BN16:BN28, ,TRUE, TRUE)</f>
        <v>-4.7841997325474379</v>
      </c>
      <c r="BO51" s="6">
        <f t="array" ref="BO51:BO52">LINEST(BO16:BO28, ,TRUE, TRUE)</f>
        <v>-4.7740897568621801</v>
      </c>
      <c r="BP51" s="6">
        <f t="array" ref="BP51:BP52">LINEST(BP16:BP28, ,TRUE, TRUE)</f>
        <v>-5.6395792137447867</v>
      </c>
      <c r="BQ51" s="6">
        <f t="array" ref="BQ51:BQ52">LINEST(BQ16:BQ28, ,TRUE, TRUE)</f>
        <v>-3.938930227035351</v>
      </c>
      <c r="BR51" s="6">
        <f t="array" ref="BR51:BR52">LINEST(BR16:BR28, ,TRUE, TRUE)</f>
        <v>-3.7592616152144998</v>
      </c>
      <c r="BS51" s="6">
        <f t="array" ref="BS51:BS52">LINEST(BS16:BS28, ,TRUE, TRUE)</f>
        <v>-3.1231205301728244</v>
      </c>
      <c r="BT51" s="6">
        <f t="array" ref="BT51:BT52">LINEST(BT16:BT28, ,TRUE, TRUE)</f>
        <v>-2.5208582401136046</v>
      </c>
      <c r="BU51" s="6">
        <f t="array" ref="BU51:BU52">LINEST(BU16:BU28, ,TRUE, TRUE)</f>
        <v>-5.6338060753570742</v>
      </c>
      <c r="BV51" s="6">
        <f t="array" ref="BV51:BV52">LINEST(BV16:BV28, ,TRUE, TRUE)</f>
        <v>-1.7178335432536505</v>
      </c>
      <c r="BW51" s="6">
        <f t="array" ref="BW51:BW52">LINEST(BW16:BW28, ,TRUE, TRUE)</f>
        <v>-2.3436867583905805</v>
      </c>
      <c r="BX51" s="6">
        <f t="array" ref="BX51:BX52">LINEST(BX16:BX28, ,TRUE, TRUE)</f>
        <v>-1.0950061661219266</v>
      </c>
      <c r="BY51" s="6">
        <f t="array" ref="BY51:BY52">LINEST(BY16:BY28, ,TRUE, TRUE)</f>
        <v>-1.7148077052484443</v>
      </c>
    </row>
    <row r="52" spans="28:77" x14ac:dyDescent="0.25">
      <c r="AC52" t="s">
        <v>154</v>
      </c>
      <c r="AD52" s="6">
        <v>0.72849332831784741</v>
      </c>
      <c r="AE52" s="6">
        <v>0.75976250796184308</v>
      </c>
      <c r="AF52" s="6">
        <v>0.89456248168352748</v>
      </c>
      <c r="AG52" s="6">
        <v>0.71876038233516493</v>
      </c>
      <c r="AH52" s="6">
        <v>0.39246306473533354</v>
      </c>
      <c r="AI52" s="6">
        <v>1.095503240157383</v>
      </c>
      <c r="AJ52" s="6">
        <v>0.99157790971119308</v>
      </c>
      <c r="AK52" s="6">
        <v>0.57894102372204903</v>
      </c>
      <c r="AL52" s="6">
        <v>0.5684362809210427</v>
      </c>
      <c r="AM52" s="6">
        <v>0.53642289501933282</v>
      </c>
      <c r="AN52" s="6">
        <v>0.72757115051255006</v>
      </c>
      <c r="AO52" s="6">
        <v>0.88493954528972474</v>
      </c>
      <c r="AP52" s="6">
        <v>0.17455047764996587</v>
      </c>
      <c r="AQ52" s="6">
        <v>0.54226762632229208</v>
      </c>
      <c r="AR52" s="6">
        <v>1.0031177471719579</v>
      </c>
      <c r="AS52" s="6">
        <v>0.99582298245581269</v>
      </c>
      <c r="AT52" s="6">
        <v>0.36055555229355474</v>
      </c>
      <c r="AU52" s="6">
        <v>0.41320810453840623</v>
      </c>
      <c r="AV52" s="6">
        <v>0.95701610347886501</v>
      </c>
      <c r="AW52" s="6">
        <v>0.6900347866047043</v>
      </c>
      <c r="AX52" s="6">
        <v>0.37924127817369785</v>
      </c>
      <c r="AY52" s="6">
        <v>0.59442446886785316</v>
      </c>
      <c r="AZ52" s="6">
        <v>1.0560732702189934</v>
      </c>
      <c r="BA52" s="6">
        <v>0.70177248689896476</v>
      </c>
      <c r="BB52" s="6">
        <v>0.68252552853166326</v>
      </c>
      <c r="BC52" s="6">
        <v>0.78276923866384029</v>
      </c>
      <c r="BD52" s="6">
        <v>0.94571710800765918</v>
      </c>
      <c r="BE52" s="6">
        <v>0.75957665968349164</v>
      </c>
      <c r="BF52" s="6">
        <v>0.34323979982972619</v>
      </c>
      <c r="BG52" s="6">
        <v>0.51505953654457637</v>
      </c>
      <c r="BH52" s="6">
        <v>0.94895656634104086</v>
      </c>
      <c r="BI52" s="6">
        <v>0.67366691120161482</v>
      </c>
      <c r="BJ52" s="6">
        <v>0.82424113749538463</v>
      </c>
      <c r="BK52" s="6">
        <v>0.94579029855396213</v>
      </c>
      <c r="BL52" s="6">
        <v>0.88204979346928947</v>
      </c>
      <c r="BM52" s="6">
        <v>1.220000436284097</v>
      </c>
      <c r="BN52" s="6">
        <v>0.72602701260513991</v>
      </c>
      <c r="BO52" s="6">
        <v>1.1264775676414653</v>
      </c>
      <c r="BP52" s="6">
        <v>0.88376358297393864</v>
      </c>
      <c r="BQ52" s="6">
        <v>0.43698317967017447</v>
      </c>
      <c r="BR52" s="6">
        <v>0.26467629751797678</v>
      </c>
      <c r="BS52" s="6">
        <v>0.37485769065939906</v>
      </c>
      <c r="BT52" s="6">
        <v>0.65741985586974028</v>
      </c>
      <c r="BU52" s="6">
        <v>0.40371893386890007</v>
      </c>
      <c r="BV52" s="6">
        <v>0.58228276318511618</v>
      </c>
      <c r="BW52" s="6">
        <v>0.84017847439192639</v>
      </c>
      <c r="BX52" s="6">
        <v>0.42776838833129027</v>
      </c>
      <c r="BY52" s="6">
        <v>0.70167654490283093</v>
      </c>
    </row>
    <row r="53" spans="28:77" x14ac:dyDescent="0.25">
      <c r="AC53" t="s">
        <v>155</v>
      </c>
      <c r="AD53" s="6">
        <f>AD51/AD52</f>
        <v>-5.3278652609944963</v>
      </c>
      <c r="AE53" s="6">
        <f>AE51/AE52</f>
        <v>-4.3869835574985574</v>
      </c>
      <c r="AF53" s="6">
        <f t="shared" ref="AF53:BY53" si="13">AF51/AF52</f>
        <v>-5.8949202975120922</v>
      </c>
      <c r="AG53" s="6">
        <f t="shared" si="13"/>
        <v>-4.2260297094600441</v>
      </c>
      <c r="AH53" s="6">
        <f t="shared" si="13"/>
        <v>-13.905996061839613</v>
      </c>
      <c r="AI53" s="6">
        <f t="shared" si="13"/>
        <v>-4.0709867390502517</v>
      </c>
      <c r="AJ53" s="6">
        <f t="shared" si="13"/>
        <v>-5.0333186467535356</v>
      </c>
      <c r="AK53" s="6">
        <f t="shared" si="13"/>
        <v>-11.956421238649211</v>
      </c>
      <c r="AL53" s="6">
        <f t="shared" si="13"/>
        <v>-7.2654539139394014</v>
      </c>
      <c r="AM53" s="6">
        <f t="shared" si="13"/>
        <v>-7.4949920160322252</v>
      </c>
      <c r="AN53" s="6">
        <f t="shared" si="13"/>
        <v>-5.2278232147390273</v>
      </c>
      <c r="AO53" s="6">
        <f t="shared" si="13"/>
        <v>-5.1593853659498849</v>
      </c>
      <c r="AP53" s="6">
        <f t="shared" si="13"/>
        <v>-31.00878318665206</v>
      </c>
      <c r="AQ53" s="6">
        <f t="shared" si="13"/>
        <v>-4.8561581321013021</v>
      </c>
      <c r="AR53" s="6">
        <f t="shared" si="13"/>
        <v>-4.6296712417661015</v>
      </c>
      <c r="AS53" s="6">
        <f t="shared" si="13"/>
        <v>-8.9979355548697217</v>
      </c>
      <c r="AT53" s="6">
        <f t="shared" si="13"/>
        <v>-10.473220752476765</v>
      </c>
      <c r="AU53" s="6">
        <f t="shared" si="13"/>
        <v>-9.5710793266540595</v>
      </c>
      <c r="AV53" s="6">
        <f t="shared" si="13"/>
        <v>-4.059473389280261</v>
      </c>
      <c r="AW53" s="6">
        <f t="shared" si="13"/>
        <v>-5.0558389137629147</v>
      </c>
      <c r="AX53" s="6">
        <f t="shared" si="13"/>
        <v>-11.206534657155522</v>
      </c>
      <c r="AY53" s="6">
        <f t="shared" si="13"/>
        <v>-5.5842361436374075</v>
      </c>
      <c r="AZ53" s="6">
        <f t="shared" si="13"/>
        <v>-4.698665913719795</v>
      </c>
      <c r="BA53" s="6">
        <f t="shared" si="13"/>
        <v>-6.3673050516625915</v>
      </c>
      <c r="BB53" s="6">
        <f t="shared" si="13"/>
        <v>0.21591080927698059</v>
      </c>
      <c r="BC53" s="6">
        <f t="shared" si="13"/>
        <v>0.5450945265534779</v>
      </c>
      <c r="BD53" s="6">
        <f t="shared" si="13"/>
        <v>-0.39280297293183053</v>
      </c>
      <c r="BE53" s="6">
        <f t="shared" si="13"/>
        <v>0.68602408497326173</v>
      </c>
      <c r="BF53" s="6">
        <f t="shared" si="13"/>
        <v>-13.820370388170971</v>
      </c>
      <c r="BG53" s="6">
        <f t="shared" si="13"/>
        <v>-5.8885250757387322</v>
      </c>
      <c r="BH53" s="6">
        <f t="shared" si="13"/>
        <v>-4.6019812136663649</v>
      </c>
      <c r="BI53" s="6">
        <f t="shared" si="13"/>
        <v>-10.140148040391313</v>
      </c>
      <c r="BJ53" s="6">
        <f t="shared" si="13"/>
        <v>-5.5494354507173558</v>
      </c>
      <c r="BK53" s="6">
        <f t="shared" si="13"/>
        <v>-4.5641476134259644</v>
      </c>
      <c r="BL53" s="6">
        <f t="shared" si="13"/>
        <v>-6.2800896216327473</v>
      </c>
      <c r="BM53" s="6">
        <f t="shared" si="13"/>
        <v>-4.1075175858874733</v>
      </c>
      <c r="BN53" s="6">
        <f t="shared" si="13"/>
        <v>-6.5895616133905373</v>
      </c>
      <c r="BO53" s="6">
        <f t="shared" si="13"/>
        <v>-4.2380690872147708</v>
      </c>
      <c r="BP53" s="6">
        <f t="shared" si="13"/>
        <v>-6.3813211161825985</v>
      </c>
      <c r="BQ53" s="6">
        <f t="shared" si="13"/>
        <v>-9.0139172633792697</v>
      </c>
      <c r="BR53" s="6">
        <f t="shared" si="13"/>
        <v>-14.203242415234296</v>
      </c>
      <c r="BS53" s="6">
        <f t="shared" si="13"/>
        <v>-8.3314831414531003</v>
      </c>
      <c r="BT53" s="6">
        <f t="shared" si="13"/>
        <v>-3.8344723202474764</v>
      </c>
      <c r="BU53" s="6">
        <f t="shared" si="13"/>
        <v>-13.954772993595945</v>
      </c>
      <c r="BV53" s="6">
        <f t="shared" si="13"/>
        <v>-2.9501706934565846</v>
      </c>
      <c r="BW53" s="6">
        <f t="shared" si="13"/>
        <v>-2.7895105978367374</v>
      </c>
      <c r="BX53" s="6">
        <f t="shared" si="13"/>
        <v>-2.5598108602496503</v>
      </c>
      <c r="BY53" s="6">
        <f t="shared" si="13"/>
        <v>-2.4438720628547062</v>
      </c>
    </row>
    <row r="54" spans="28:77" x14ac:dyDescent="0.25">
      <c r="AB54" t="s">
        <v>166</v>
      </c>
    </row>
    <row r="55" spans="28:77" x14ac:dyDescent="0.25">
      <c r="AC55" t="s">
        <v>157</v>
      </c>
      <c r="AD55" s="7">
        <f t="array" ref="AD55">MATCH(TRUE, AD23:AD49&lt;&gt;"",0)</f>
        <v>1</v>
      </c>
      <c r="AE55" s="7">
        <v>1</v>
      </c>
      <c r="AF55" s="7">
        <v>2</v>
      </c>
      <c r="AG55" s="7">
        <v>1</v>
      </c>
      <c r="AH55" s="7">
        <v>1</v>
      </c>
      <c r="AI55" s="7">
        <v>1</v>
      </c>
      <c r="AJ55" s="7">
        <v>1</v>
      </c>
      <c r="AK55" s="7">
        <v>10</v>
      </c>
      <c r="AL55" s="7">
        <f t="array" ref="AL55">MATCH(TRUE, AL23:AL49&lt;&gt;"",0)</f>
        <v>1</v>
      </c>
      <c r="AM55" s="7">
        <v>1</v>
      </c>
      <c r="AN55" s="7">
        <v>1</v>
      </c>
      <c r="AO55" s="7">
        <v>9</v>
      </c>
      <c r="AP55" s="7">
        <f t="array" ref="AP55">MATCH(TRUE, AP23:AP49&lt;&gt;"",0)</f>
        <v>1</v>
      </c>
      <c r="AQ55" s="7">
        <v>1</v>
      </c>
      <c r="AR55" s="7">
        <v>1</v>
      </c>
      <c r="AS55" s="7">
        <v>3</v>
      </c>
      <c r="AT55" s="7">
        <f t="array" ref="AT55">MATCH(TRUE, AT23:AT49&lt;&gt;"",0)</f>
        <v>1</v>
      </c>
      <c r="AU55" s="7">
        <v>1</v>
      </c>
      <c r="AV55" s="7">
        <v>1</v>
      </c>
      <c r="AW55" s="7">
        <v>3</v>
      </c>
      <c r="AX55" s="7">
        <f t="array" ref="AX55">MATCH(TRUE, AX23:AX49&lt;&gt;"",0)</f>
        <v>1</v>
      </c>
      <c r="AY55" s="7">
        <v>1</v>
      </c>
      <c r="AZ55" s="7">
        <v>6</v>
      </c>
      <c r="BA55" s="7">
        <v>15</v>
      </c>
      <c r="BB55" s="7">
        <f t="array" ref="BB55">MATCH(TRUE, BB23:BB49&lt;&gt;"",0)</f>
        <v>1</v>
      </c>
      <c r="BC55" s="7">
        <v>1</v>
      </c>
      <c r="BD55" s="7">
        <v>1</v>
      </c>
      <c r="BE55" s="7">
        <v>17</v>
      </c>
      <c r="BF55" s="7">
        <f t="array" ref="BF55">MATCH(TRUE, BF23:BF49&lt;&gt;"",0)</f>
        <v>1</v>
      </c>
      <c r="BG55" s="7">
        <v>1</v>
      </c>
      <c r="BH55" s="7">
        <v>1</v>
      </c>
      <c r="BI55" s="7">
        <v>1</v>
      </c>
      <c r="BJ55" s="7">
        <f t="array" ref="BJ55">MATCH(TRUE, BJ23:BJ49&lt;&gt;"",0)</f>
        <v>1</v>
      </c>
      <c r="BK55" s="7">
        <v>3</v>
      </c>
      <c r="BL55" s="7">
        <v>4</v>
      </c>
      <c r="BM55" s="7">
        <v>18</v>
      </c>
      <c r="BN55" s="7">
        <f t="array" ref="BN55">MATCH(TRUE, BN23:BN49&lt;&gt;"",0)</f>
        <v>1</v>
      </c>
      <c r="BO55" s="7">
        <v>1</v>
      </c>
      <c r="BP55" s="7">
        <v>15</v>
      </c>
      <c r="BQ55" s="7">
        <v>5</v>
      </c>
      <c r="BR55" s="7">
        <f t="array" ref="BR55">MATCH(TRUE, BR23:BR49&lt;&gt;"",0)</f>
        <v>1</v>
      </c>
      <c r="BS55" s="7">
        <v>1</v>
      </c>
      <c r="BT55" s="7">
        <v>1</v>
      </c>
      <c r="BU55" s="7">
        <v>1</v>
      </c>
      <c r="BV55" s="7">
        <f t="array" ref="BV55">MATCH(TRUE, BV23:BV49&lt;&gt;"",0)</f>
        <v>1</v>
      </c>
      <c r="BW55" s="7">
        <v>1</v>
      </c>
      <c r="BX55" s="7">
        <v>1</v>
      </c>
      <c r="BY55" s="7">
        <v>1</v>
      </c>
    </row>
    <row r="56" spans="28:77" x14ac:dyDescent="0.25">
      <c r="AC56" t="s">
        <v>160</v>
      </c>
      <c r="AD56">
        <f>IF(AD53&lt;-1.96, 1,0)</f>
        <v>1</v>
      </c>
      <c r="AE56">
        <v>1</v>
      </c>
      <c r="AF56">
        <v>1</v>
      </c>
      <c r="AG56">
        <v>1</v>
      </c>
      <c r="AH56">
        <v>1</v>
      </c>
      <c r="AI56">
        <v>1</v>
      </c>
      <c r="AJ56">
        <v>1</v>
      </c>
      <c r="AK56">
        <v>1</v>
      </c>
      <c r="AL56">
        <f>IF(AL53&lt;-1.96, 1,0)</f>
        <v>1</v>
      </c>
      <c r="AM56">
        <v>1</v>
      </c>
      <c r="AN56">
        <v>1</v>
      </c>
      <c r="AO56">
        <v>1</v>
      </c>
      <c r="AP56">
        <f>IF(AP53&lt;-1.96, 1,0)</f>
        <v>1</v>
      </c>
      <c r="AQ56">
        <v>1</v>
      </c>
      <c r="AR56">
        <v>1</v>
      </c>
      <c r="AS56">
        <v>1</v>
      </c>
      <c r="AT56">
        <f>IF(AT53&lt;-1.96, 1,0)</f>
        <v>1</v>
      </c>
      <c r="AU56">
        <v>1</v>
      </c>
      <c r="AV56">
        <v>0</v>
      </c>
      <c r="AW56">
        <v>1</v>
      </c>
      <c r="AX56">
        <f>IF(AX53&lt;-1.96, 1,0)</f>
        <v>1</v>
      </c>
      <c r="AY56">
        <v>1</v>
      </c>
      <c r="AZ56">
        <v>1</v>
      </c>
      <c r="BA56">
        <v>1</v>
      </c>
      <c r="BB56">
        <f>IF(BB53&lt;-1.96, 1,0)</f>
        <v>0</v>
      </c>
      <c r="BC56">
        <v>0</v>
      </c>
      <c r="BD56">
        <v>0</v>
      </c>
      <c r="BE56">
        <v>0</v>
      </c>
      <c r="BF56">
        <f>IF(BF53&lt;-1.96, 1,0)</f>
        <v>1</v>
      </c>
      <c r="BG56">
        <v>1</v>
      </c>
      <c r="BH56">
        <v>1</v>
      </c>
      <c r="BI56">
        <v>1</v>
      </c>
      <c r="BJ56">
        <f>IF(BJ53&lt;-1.96, 1,0)</f>
        <v>1</v>
      </c>
      <c r="BK56">
        <v>1</v>
      </c>
      <c r="BL56">
        <v>1</v>
      </c>
      <c r="BM56">
        <v>1</v>
      </c>
      <c r="BN56">
        <f>IF(BN53&lt;-1.96, 1,0)</f>
        <v>1</v>
      </c>
      <c r="BO56">
        <v>1</v>
      </c>
      <c r="BP56">
        <v>1</v>
      </c>
      <c r="BQ56">
        <v>1</v>
      </c>
      <c r="BR56">
        <f>IF(BR53&lt;-1.96, 1,0)</f>
        <v>1</v>
      </c>
      <c r="BS56">
        <v>1</v>
      </c>
      <c r="BT56">
        <v>1</v>
      </c>
      <c r="BU56">
        <v>1</v>
      </c>
      <c r="BV56">
        <f>IF(BV53&lt;-1.96, 1,0)</f>
        <v>1</v>
      </c>
      <c r="BW56">
        <v>1</v>
      </c>
      <c r="BX56">
        <v>1</v>
      </c>
      <c r="BY56">
        <v>1</v>
      </c>
    </row>
    <row r="57" spans="28:77" x14ac:dyDescent="0.25">
      <c r="AC57" t="s">
        <v>156</v>
      </c>
      <c r="AD57">
        <f>IF(AD53&gt;1.96, 1, 0)</f>
        <v>0</v>
      </c>
      <c r="AE57">
        <v>0</v>
      </c>
      <c r="AF57">
        <v>0</v>
      </c>
      <c r="AG57">
        <v>0</v>
      </c>
      <c r="AH57">
        <v>0</v>
      </c>
      <c r="AI57">
        <v>0</v>
      </c>
      <c r="AJ57">
        <v>0</v>
      </c>
      <c r="AK57">
        <v>0</v>
      </c>
      <c r="AL57">
        <f>IF(AL53&gt;1.96, 1, 0)</f>
        <v>0</v>
      </c>
      <c r="AM57">
        <v>0</v>
      </c>
      <c r="AN57">
        <v>0</v>
      </c>
      <c r="AO57">
        <v>0</v>
      </c>
      <c r="AP57">
        <f>IF(AP53&gt;1.96, 1, 0)</f>
        <v>0</v>
      </c>
      <c r="AQ57">
        <v>0</v>
      </c>
      <c r="AR57">
        <v>0</v>
      </c>
      <c r="AS57">
        <v>0</v>
      </c>
      <c r="AT57">
        <f>IF(AT53&gt;1.96, 1, 0)</f>
        <v>0</v>
      </c>
      <c r="AU57">
        <v>0</v>
      </c>
      <c r="AV57">
        <v>0</v>
      </c>
      <c r="AW57">
        <v>0</v>
      </c>
      <c r="AX57">
        <f>IF(AX53&gt;1.96, 1, 0)</f>
        <v>0</v>
      </c>
      <c r="AY57">
        <v>0</v>
      </c>
      <c r="AZ57">
        <v>0</v>
      </c>
      <c r="BA57">
        <v>0</v>
      </c>
      <c r="BB57">
        <f>IF(BB53&gt;1.96, 1, 0)</f>
        <v>0</v>
      </c>
      <c r="BC57">
        <v>0</v>
      </c>
      <c r="BD57">
        <v>0</v>
      </c>
      <c r="BE57">
        <v>0</v>
      </c>
      <c r="BF57">
        <f>IF(BF53&gt;1.96, 1, 0)</f>
        <v>0</v>
      </c>
      <c r="BG57">
        <v>0</v>
      </c>
      <c r="BH57">
        <v>0</v>
      </c>
      <c r="BI57">
        <v>0</v>
      </c>
      <c r="BJ57">
        <f>IF(BJ53&gt;1.96, 1, 0)</f>
        <v>0</v>
      </c>
      <c r="BK57">
        <v>0</v>
      </c>
      <c r="BL57">
        <v>0</v>
      </c>
      <c r="BM57">
        <v>0</v>
      </c>
      <c r="BN57">
        <f>IF(BN53&gt;1.96, 1, 0)</f>
        <v>0</v>
      </c>
      <c r="BO57">
        <v>0</v>
      </c>
      <c r="BP57">
        <v>0</v>
      </c>
      <c r="BQ57">
        <v>0</v>
      </c>
      <c r="BR57">
        <f>IF(BR53&gt;1.96, 1, 0)</f>
        <v>0</v>
      </c>
      <c r="BS57">
        <v>0</v>
      </c>
      <c r="BT57">
        <v>0</v>
      </c>
      <c r="BU57">
        <v>0</v>
      </c>
      <c r="BV57">
        <f>IF(BV53&gt;1.96, 1, 0)</f>
        <v>0</v>
      </c>
      <c r="BW57">
        <v>0</v>
      </c>
      <c r="BX57">
        <v>0</v>
      </c>
      <c r="BY57">
        <v>0</v>
      </c>
    </row>
    <row r="58" spans="28:77" x14ac:dyDescent="0.25">
      <c r="AB58" t="s">
        <v>157</v>
      </c>
      <c r="AC58">
        <f>SUM(AD59:CL59)</f>
        <v>0</v>
      </c>
    </row>
    <row r="59" spans="28:77" x14ac:dyDescent="0.25">
      <c r="AB59" t="s">
        <v>160</v>
      </c>
      <c r="AC59">
        <f>SUM(AD60:CL60)</f>
        <v>0</v>
      </c>
    </row>
    <row r="60" spans="28:77" x14ac:dyDescent="0.25">
      <c r="AB60" t="s">
        <v>156</v>
      </c>
      <c r="AE60" s="8"/>
      <c r="AF60" s="11"/>
    </row>
    <row r="61" spans="28:77" x14ac:dyDescent="0.25">
      <c r="AB61" t="s">
        <v>158</v>
      </c>
    </row>
    <row r="62" spans="28:77" x14ac:dyDescent="0.25">
      <c r="AB62" t="s">
        <v>159</v>
      </c>
    </row>
  </sheetData>
  <mergeCells count="4">
    <mergeCell ref="B27:G27"/>
    <mergeCell ref="B2:G2"/>
    <mergeCell ref="B9:G9"/>
    <mergeCell ref="B20:G2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84</vt:i4>
      </vt:variant>
      <vt:variant>
        <vt:lpstr>Named Ranges</vt:lpstr>
      </vt:variant>
      <vt:variant>
        <vt:i4>1</vt:i4>
      </vt:variant>
    </vt:vector>
  </HeadingPairs>
  <TitlesOfParts>
    <vt:vector size="85" baseType="lpstr">
      <vt:lpstr>Mean_Difference</vt:lpstr>
      <vt:lpstr>VIX_correlations</vt:lpstr>
      <vt:lpstr>Equity_VIX</vt:lpstr>
      <vt:lpstr>Bond_VIX</vt:lpstr>
      <vt:lpstr>REITs_VIX</vt:lpstr>
      <vt:lpstr>TED_Correlations</vt:lpstr>
      <vt:lpstr>Equity_TED</vt:lpstr>
      <vt:lpstr>Bond_TED</vt:lpstr>
      <vt:lpstr>REITs_TED</vt:lpstr>
      <vt:lpstr>Bear-Bull_Correlations</vt:lpstr>
      <vt:lpstr>Equity_Bear-Bull</vt:lpstr>
      <vt:lpstr>Bond_Bear-Bull</vt:lpstr>
      <vt:lpstr>REITs_Bear-Bull</vt:lpstr>
      <vt:lpstr>Equities_Returns_Mean</vt:lpstr>
      <vt:lpstr>Bond_Returns_Mean</vt:lpstr>
      <vt:lpstr>REITs_Returns_mean</vt:lpstr>
      <vt:lpstr>RHS correlations</vt:lpstr>
      <vt:lpstr>Panel Regressions- Full Sample</vt:lpstr>
      <vt:lpstr>Panel Regressions- Dev vs Emerg</vt:lpstr>
      <vt:lpstr>Panel Regresssions- pre vs post</vt:lpstr>
      <vt:lpstr>GARCH vs Correlation 3 assets</vt:lpstr>
      <vt:lpstr>Equity Trend Val Wgt</vt:lpstr>
      <vt:lpstr>Bond Trend Val Wgt</vt:lpstr>
      <vt:lpstr>REIT trend Val Wgt</vt:lpstr>
      <vt:lpstr>Equity to GDP per capita</vt:lpstr>
      <vt:lpstr>Sheet5</vt:lpstr>
      <vt:lpstr>Panel Regress (Extra1)</vt:lpstr>
      <vt:lpstr>Panel Regrss (Extra 2)</vt:lpstr>
      <vt:lpstr>Panel Regress (extra 3)</vt:lpstr>
      <vt:lpstr>Panel Regress (extra 4)</vt:lpstr>
      <vt:lpstr>Panel Regress (extra 5)</vt:lpstr>
      <vt:lpstr>Panel Regress (extra 6)</vt:lpstr>
      <vt:lpstr>Panel Regress (extra 7(</vt:lpstr>
      <vt:lpstr>Panel Regress (extra 8)</vt:lpstr>
      <vt:lpstr>Panel Regress (extra 9)</vt:lpstr>
      <vt:lpstr>panel regress (extra10)</vt:lpstr>
      <vt:lpstr>panel regress (extra 11)</vt:lpstr>
      <vt:lpstr>panel regress (extra 12)</vt:lpstr>
      <vt:lpstr>Tab 7 Global Regressions</vt:lpstr>
      <vt:lpstr>Pan Regr (country Internet pc d</vt:lpstr>
      <vt:lpstr>pan regr country internet emerg</vt:lpstr>
      <vt:lpstr>pan regr ctry internet pre2000</vt:lpstr>
      <vt:lpstr>Pan Reg country emerg  full</vt:lpstr>
      <vt:lpstr>Pan Reg full pre2000</vt:lpstr>
      <vt:lpstr>literature</vt:lpstr>
      <vt:lpstr>geog emerg vs frontier</vt:lpstr>
      <vt:lpstr>Value Weigted Equity</vt:lpstr>
      <vt:lpstr>cohort members. Tab 1</vt:lpstr>
      <vt:lpstr>trend tstat. Tab 2</vt:lpstr>
      <vt:lpstr>Tab 3</vt:lpstr>
      <vt:lpstr>Tab 4</vt:lpstr>
      <vt:lpstr>RHS variables. Tab 5</vt:lpstr>
      <vt:lpstr>Tab 6</vt:lpstr>
      <vt:lpstr>Tab 7</vt:lpstr>
      <vt:lpstr>Tab 8 </vt:lpstr>
      <vt:lpstr>Tab 9</vt:lpstr>
      <vt:lpstr>Tab 10</vt:lpstr>
      <vt:lpstr>Figure 1 &amp; Figure 2</vt:lpstr>
      <vt:lpstr>Figure 3</vt:lpstr>
      <vt:lpstr>Figure 4 Equity</vt:lpstr>
      <vt:lpstr>Figure 4 Bond</vt:lpstr>
      <vt:lpstr>Figure 4 REIT</vt:lpstr>
      <vt:lpstr>Figure 5</vt:lpstr>
      <vt:lpstr>Figure 6</vt:lpstr>
      <vt:lpstr>Appendix Fig 1</vt:lpstr>
      <vt:lpstr>Appendix Fig 2</vt:lpstr>
      <vt:lpstr>Equity_NBER. Appen Fig 3</vt:lpstr>
      <vt:lpstr>Bond_NBER. Appen Fig 3</vt:lpstr>
      <vt:lpstr>REIT_NBER. Appen Fig 3</vt:lpstr>
      <vt:lpstr>Appen Tab 4</vt:lpstr>
      <vt:lpstr>Appen Tab 5</vt:lpstr>
      <vt:lpstr>Appedix Fig 4</vt:lpstr>
      <vt:lpstr>Rawreturns_Corr.Appendix Fig 1</vt:lpstr>
      <vt:lpstr>Equity_StdDev</vt:lpstr>
      <vt:lpstr>Bond_StdDev</vt:lpstr>
      <vt:lpstr>REIT_StdDev</vt:lpstr>
      <vt:lpstr>cohort-equity</vt:lpstr>
      <vt:lpstr>cohort-bond</vt:lpstr>
      <vt:lpstr>cohort-reits</vt:lpstr>
      <vt:lpstr>Equity_Trend</vt:lpstr>
      <vt:lpstr>Bond_Trend</vt:lpstr>
      <vt:lpstr>REIT_Trend</vt:lpstr>
      <vt:lpstr>3Assets_Trend</vt:lpstr>
      <vt:lpstr>Across_Assets</vt:lpstr>
      <vt:lpstr>'trend tstat. Tab 2'!section</vt:lpstr>
    </vt:vector>
  </TitlesOfParts>
  <Manager/>
  <Company>University College Dublin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 Cotter</dc:creator>
  <cp:keywords/>
  <dc:description/>
  <cp:lastModifiedBy>Kartik Agarwal</cp:lastModifiedBy>
  <dcterms:created xsi:type="dcterms:W3CDTF">2015-03-10T11:48:52Z</dcterms:created>
  <dcterms:modified xsi:type="dcterms:W3CDTF">2021-01-18T22:41:41Z</dcterms:modified>
  <cp:category/>
</cp:coreProperties>
</file>